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東谷龍彦\Desktop\ホームページ掲載データ\"/>
    </mc:Choice>
  </mc:AlternateContent>
  <xr:revisionPtr revIDLastSave="0" documentId="13_ncr:1_{22F42C49-472C-4BF2-BD1B-F2824A7FA0FC}" xr6:coauthVersionLast="47" xr6:coauthVersionMax="47" xr10:uidLastSave="{00000000-0000-0000-0000-000000000000}"/>
  <workbookProtection workbookAlgorithmName="SHA-512" workbookHashValue="43KXUWuwrQ0txpmTMloSTPS2nXMadyvTpF5jDGWbaiKMq3h9LaDuGJLdPJGzKPtWD0y+59VPMp8xyRzVF42leA==" workbookSaltValue="7gqJZko8cBPKev0SUi268g==" workbookSpinCount="100000" lockStructure="1"/>
  <bookViews>
    <workbookView xWindow="-108" yWindow="-108" windowWidth="30936" windowHeight="16776" firstSheet="2" activeTab="2" xr2:uid="{00000000-000D-0000-FFFF-FFFF00000000}"/>
  </bookViews>
  <sheets>
    <sheet name="承認一覧表(供給者別)" sheetId="1" state="hidden" r:id="rId1"/>
    <sheet name="登録資材製造者" sheetId="25" state="hidden" r:id="rId2"/>
    <sheet name="承認一覧表" sheetId="5" r:id="rId3"/>
    <sheet name="承認一覧表(038積水化学工業)" sheetId="30" state="hidden" r:id="rId4"/>
    <sheet name="更新履歴" sheetId="74" r:id="rId5"/>
    <sheet name="承認一覧表(015前澤給装工業)" sheetId="70" state="hidden" r:id="rId6"/>
    <sheet name="承認一覧表(047JFE継手)" sheetId="75" state="hidden" r:id="rId7"/>
    <sheet name="承認一覧表(002ｷｯﾂ) " sheetId="50" state="hidden" r:id="rId8"/>
    <sheet name="承認一覧表(011大成機工)" sheetId="60" state="hidden" r:id="rId9"/>
    <sheet name="承認一覧表(013ﾀﾌﾞﾁ)" sheetId="69" state="hidden" r:id="rId10"/>
    <sheet name="承認一覧表(014川西水道機器)" sheetId="19" state="hidden" r:id="rId11"/>
    <sheet name="承認一覧表(016ｺｽﾓ工機)" sheetId="39" state="hidden" r:id="rId12"/>
    <sheet name="承認一覧表(017清水合金製作所)" sheetId="26" state="hidden" r:id="rId13"/>
    <sheet name="承認一覧表(020栗本鐵工所)" sheetId="51" state="hidden" r:id="rId14"/>
    <sheet name="承認一覧表(021日之出水道機器)" sheetId="52" state="hidden" r:id="rId15"/>
    <sheet name="承認一覧表(026ｸﾎﾞﾀ)" sheetId="56" state="hidden" r:id="rId16"/>
    <sheet name="承認一覧表(027日邦ﾊﾞﾙﾌﾞ)" sheetId="71" state="hidden" r:id="rId17"/>
    <sheet name="承認一覧表(028竹村製作所)" sheetId="33" state="hidden" r:id="rId18"/>
    <sheet name="承認一覧表(029栗本商事)" sheetId="73" state="hidden" r:id="rId19"/>
    <sheet name="承認一覧表(031ｻﾝｴｽ護謨工業)" sheetId="45" state="hidden" r:id="rId20"/>
    <sheet name="承認一覧表(034光明製作所)" sheetId="72" state="hidden" r:id="rId21"/>
    <sheet name="承認一覧表(035前澤化成工業)" sheetId="54" state="hidden" r:id="rId22"/>
    <sheet name="承認一覧表(040ｱﾛﾝ化成)" sheetId="42" state="hidden" r:id="rId23"/>
    <sheet name="承認一覧表(041ﾀﾞｲﾓﾝ)" sheetId="46" state="hidden" r:id="rId24"/>
    <sheet name="承認一覧表(044ﾖﾂｷﾞ)" sheetId="57" state="hidden" r:id="rId25"/>
    <sheet name="&gt;&gt;&gt;資材承認願様式" sheetId="7" r:id="rId26"/>
    <sheet name="承認願鑑" sheetId="9" r:id="rId27"/>
    <sheet name="承認願（ｺｰﾄﾞ管理あり）" sheetId="4" r:id="rId28"/>
    <sheet name="資材承認一覧表(ｺｰﾄﾞ無)" sheetId="76" r:id="rId29"/>
  </sheets>
  <externalReferences>
    <externalReference r:id="rId30"/>
    <externalReference r:id="rId31"/>
  </externalReferences>
  <definedNames>
    <definedName name="_xlnm._FilterDatabase" localSheetId="2" hidden="1">承認一覧表!$A$4:$AA$520</definedName>
    <definedName name="_xlnm.Print_Area" localSheetId="28">'資材承認一覧表(ｺｰﾄﾞ無)'!$B$1:$L$261</definedName>
    <definedName name="_xlnm.Print_Area" localSheetId="2">承認一覧表!$B$2:$X$1832</definedName>
    <definedName name="_xlnm.Print_Area" localSheetId="7">'承認一覧表(002ｷｯﾂ) '!$A$2:$Q$61</definedName>
    <definedName name="_xlnm.Print_Area" localSheetId="8">'承認一覧表(011大成機工)'!$A$2:$Q$116</definedName>
    <definedName name="_xlnm.Print_Area" localSheetId="9">'承認一覧表(013ﾀﾌﾞﾁ)'!$A$2:$Q$116</definedName>
    <definedName name="_xlnm.Print_Area" localSheetId="10">'承認一覧表(014川西水道機器)'!$A$2:$Q$116</definedName>
    <definedName name="_xlnm.Print_Area" localSheetId="5">'承認一覧表(015前澤給装工業)'!$A$2:$Q$96</definedName>
    <definedName name="_xlnm.Print_Area" localSheetId="11">'承認一覧表(016ｺｽﾓ工機)'!$A$2:$Q$171</definedName>
    <definedName name="_xlnm.Print_Area" localSheetId="12">'承認一覧表(017清水合金製作所)'!$A$2:$Q$61</definedName>
    <definedName name="_xlnm.Print_Area" localSheetId="13">'承認一覧表(020栗本鐵工所)'!$A$2:$Q$171</definedName>
    <definedName name="_xlnm.Print_Area" localSheetId="14">'承認一覧表(021日之出水道機器)'!$A$2:$Q$125</definedName>
    <definedName name="_xlnm.Print_Area" localSheetId="15">'承認一覧表(026ｸﾎﾞﾀ)'!$A$2:$Q$170</definedName>
    <definedName name="_xlnm.Print_Area" localSheetId="16">'承認一覧表(027日邦ﾊﾞﾙﾌﾞ)'!$A$2:$Q$116</definedName>
    <definedName name="_xlnm.Print_Area" localSheetId="17">'承認一覧表(028竹村製作所)'!$A$2:$Q$61</definedName>
    <definedName name="_xlnm.Print_Area" localSheetId="18">'承認一覧表(029栗本商事)'!$A$2:$Q$61</definedName>
    <definedName name="_xlnm.Print_Area" localSheetId="19">'承認一覧表(031ｻﾝｴｽ護謨工業)'!$A$2:$Q$61</definedName>
    <definedName name="_xlnm.Print_Area" localSheetId="20">'承認一覧表(034光明製作所)'!$A$2:$Q$67</definedName>
    <definedName name="_xlnm.Print_Area" localSheetId="21">'承認一覧表(035前澤化成工業)'!$A$2:$Q$61</definedName>
    <definedName name="_xlnm.Print_Area" localSheetId="3">'承認一覧表(038積水化学工業)'!$A$2:$Q$171</definedName>
    <definedName name="_xlnm.Print_Area" localSheetId="22">'承認一覧表(040ｱﾛﾝ化成)'!$A$2:$Q$61</definedName>
    <definedName name="_xlnm.Print_Area" localSheetId="23">'承認一覧表(041ﾀﾞｲﾓﾝ)'!$A$2:$Q$116</definedName>
    <definedName name="_xlnm.Print_Area" localSheetId="24">'承認一覧表(044ﾖﾂｷﾞ)'!$A$2:$Q$61</definedName>
    <definedName name="_xlnm.Print_Area" localSheetId="6">'承認一覧表(047JFE継手)'!$A$2:$Q$171</definedName>
    <definedName name="_xlnm.Print_Area" localSheetId="27">'承認願（ｺｰﾄﾞ管理あり）'!$B$1:$L$313</definedName>
    <definedName name="_xlnm.Print_Titles" localSheetId="4">更新履歴!$1:$4</definedName>
    <definedName name="_xlnm.Print_Titles" localSheetId="2">承認一覧表!$2:$6</definedName>
    <definedName name="_xlnm.Print_Titles" localSheetId="7">'承認一覧表(002ｷｯﾂ) '!$2:$6</definedName>
    <definedName name="_xlnm.Print_Titles" localSheetId="8">'承認一覧表(011大成機工)'!$2:$6</definedName>
    <definedName name="_xlnm.Print_Titles" localSheetId="9">'承認一覧表(013ﾀﾌﾞﾁ)'!$2:$6</definedName>
    <definedName name="_xlnm.Print_Titles" localSheetId="10">'承認一覧表(014川西水道機器)'!$2:$6</definedName>
    <definedName name="_xlnm.Print_Titles" localSheetId="5">'承認一覧表(015前澤給装工業)'!$2:$6</definedName>
    <definedName name="_xlnm.Print_Titles" localSheetId="11">'承認一覧表(016ｺｽﾓ工機)'!$2:$6</definedName>
    <definedName name="_xlnm.Print_Titles" localSheetId="12">'承認一覧表(017清水合金製作所)'!$2:$6</definedName>
    <definedName name="_xlnm.Print_Titles" localSheetId="13">'承認一覧表(020栗本鐵工所)'!$2:$6</definedName>
    <definedName name="_xlnm.Print_Titles" localSheetId="14">'承認一覧表(021日之出水道機器)'!$2:$6</definedName>
    <definedName name="_xlnm.Print_Titles" localSheetId="15">'承認一覧表(026ｸﾎﾞﾀ)'!$2:$6</definedName>
    <definedName name="_xlnm.Print_Titles" localSheetId="16">'承認一覧表(027日邦ﾊﾞﾙﾌﾞ)'!$2:$6</definedName>
    <definedName name="_xlnm.Print_Titles" localSheetId="17">'承認一覧表(028竹村製作所)'!$2:$6</definedName>
    <definedName name="_xlnm.Print_Titles" localSheetId="18">'承認一覧表(029栗本商事)'!$2:$6</definedName>
    <definedName name="_xlnm.Print_Titles" localSheetId="19">'承認一覧表(031ｻﾝｴｽ護謨工業)'!$2:$6</definedName>
    <definedName name="_xlnm.Print_Titles" localSheetId="20">'承認一覧表(034光明製作所)'!$2:$6</definedName>
    <definedName name="_xlnm.Print_Titles" localSheetId="21">'承認一覧表(035前澤化成工業)'!$2:$6</definedName>
    <definedName name="_xlnm.Print_Titles" localSheetId="3">'承認一覧表(038積水化学工業)'!$2:$6</definedName>
    <definedName name="_xlnm.Print_Titles" localSheetId="22">'承認一覧表(040ｱﾛﾝ化成)'!$2:$6</definedName>
    <definedName name="_xlnm.Print_Titles" localSheetId="23">'承認一覧表(041ﾀﾞｲﾓﾝ)'!$2:$6</definedName>
    <definedName name="_xlnm.Print_Titles" localSheetId="24">'承認一覧表(044ﾖﾂｷﾞ)'!$2:$6</definedName>
    <definedName name="_xlnm.Print_Titles" localSheetId="6">'承認一覧表(047JFE継手)'!$2:$6</definedName>
    <definedName name="_xlnm.Print_Titles" localSheetId="0">'承認一覧表(供給者別)'!$1:$6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324" i="5" l="1"/>
  <c r="I1324" i="5" s="1"/>
  <c r="A1324" i="5" s="1"/>
  <c r="V1092" i="5"/>
  <c r="W1092" i="5" s="1"/>
  <c r="T1092" i="5"/>
  <c r="I1092" i="5" s="1"/>
  <c r="A1092" i="5" s="1"/>
  <c r="V1095" i="5"/>
  <c r="W1095" i="5" s="1"/>
  <c r="T1095" i="5"/>
  <c r="I1095" i="5" s="1"/>
  <c r="A1095" i="5" s="1"/>
  <c r="V1508" i="5"/>
  <c r="W1508" i="5" s="1"/>
  <c r="V1509" i="5"/>
  <c r="W1509" i="5" s="1"/>
  <c r="V1510" i="5"/>
  <c r="W1510" i="5"/>
  <c r="V1511" i="5"/>
  <c r="W1511" i="5" s="1"/>
  <c r="V1512" i="5"/>
  <c r="W1512" i="5"/>
  <c r="V1513" i="5"/>
  <c r="W1513" i="5"/>
  <c r="V1514" i="5"/>
  <c r="W1514" i="5" s="1"/>
  <c r="V1515" i="5"/>
  <c r="W1515" i="5" s="1"/>
  <c r="V1516" i="5"/>
  <c r="W1516" i="5" s="1"/>
  <c r="V598" i="5"/>
  <c r="W598" i="5" s="1"/>
  <c r="V599" i="5"/>
  <c r="W599" i="5" s="1"/>
  <c r="V600" i="5"/>
  <c r="W600" i="5" s="1"/>
  <c r="V601" i="5"/>
  <c r="W601" i="5" s="1"/>
  <c r="V602" i="5"/>
  <c r="W602" i="5" s="1"/>
  <c r="V603" i="5"/>
  <c r="W603" i="5" s="1"/>
  <c r="V604" i="5"/>
  <c r="W604" i="5" s="1"/>
  <c r="V578" i="5"/>
  <c r="W578" i="5" s="1"/>
  <c r="V579" i="5"/>
  <c r="W579" i="5" s="1"/>
  <c r="V580" i="5"/>
  <c r="W580" i="5"/>
  <c r="F11" i="4"/>
  <c r="T1516" i="5"/>
  <c r="I1516" i="5" s="1"/>
  <c r="A1516" i="5" s="1"/>
  <c r="T1515" i="5"/>
  <c r="I1515" i="5" s="1"/>
  <c r="A1515" i="5" s="1"/>
  <c r="T1514" i="5"/>
  <c r="I1514" i="5" s="1"/>
  <c r="A1514" i="5" s="1"/>
  <c r="T1513" i="5"/>
  <c r="I1513" i="5" s="1"/>
  <c r="A1513" i="5" s="1"/>
  <c r="T1512" i="5"/>
  <c r="I1512" i="5" s="1"/>
  <c r="A1512" i="5" s="1"/>
  <c r="T1511" i="5"/>
  <c r="I1511" i="5" s="1"/>
  <c r="A1511" i="5" s="1"/>
  <c r="T1510" i="5"/>
  <c r="I1510" i="5" s="1"/>
  <c r="A1510" i="5" s="1"/>
  <c r="T1509" i="5"/>
  <c r="I1509" i="5" s="1"/>
  <c r="A1509" i="5" s="1"/>
  <c r="T1508" i="5"/>
  <c r="I1508" i="5" s="1"/>
  <c r="A1508" i="5" s="1"/>
  <c r="T578" i="5"/>
  <c r="I578" i="5" s="1"/>
  <c r="A578" i="5" s="1"/>
  <c r="T580" i="5"/>
  <c r="I580" i="5" s="1"/>
  <c r="A580" i="5" s="1"/>
  <c r="T579" i="5"/>
  <c r="I579" i="5" s="1"/>
  <c r="A579" i="5" s="1"/>
  <c r="T604" i="5"/>
  <c r="I604" i="5" s="1"/>
  <c r="A604" i="5" s="1"/>
  <c r="T603" i="5"/>
  <c r="I603" i="5" s="1"/>
  <c r="A603" i="5" s="1"/>
  <c r="T602" i="5"/>
  <c r="I602" i="5" s="1"/>
  <c r="A602" i="5" s="1"/>
  <c r="T600" i="5"/>
  <c r="I600" i="5" s="1"/>
  <c r="A600" i="5" s="1"/>
  <c r="T599" i="5"/>
  <c r="I599" i="5" s="1"/>
  <c r="A599" i="5" s="1"/>
  <c r="T598" i="5"/>
  <c r="I598" i="5" s="1"/>
  <c r="A598" i="5" s="1"/>
  <c r="V267" i="5"/>
  <c r="W267" i="5" s="1"/>
  <c r="V268" i="5"/>
  <c r="W268" i="5" s="1"/>
  <c r="T268" i="5"/>
  <c r="I268" i="5" s="1"/>
  <c r="A268" i="5" s="1"/>
  <c r="T267" i="5"/>
  <c r="I267" i="5" s="1"/>
  <c r="A267" i="5" s="1"/>
  <c r="T266" i="5"/>
  <c r="I266" i="5" s="1"/>
  <c r="A266" i="5" s="1"/>
  <c r="T265" i="5"/>
  <c r="I265" i="5" s="1"/>
  <c r="A265" i="5" s="1"/>
  <c r="V264" i="5"/>
  <c r="W264" i="5" s="1"/>
  <c r="V265" i="5"/>
  <c r="W265" i="5" s="1"/>
  <c r="V266" i="5"/>
  <c r="W266" i="5" s="1"/>
  <c r="V50" i="5"/>
  <c r="W50" i="5" s="1"/>
  <c r="T50" i="5"/>
  <c r="I50" i="5" s="1"/>
  <c r="A50" i="5" s="1"/>
  <c r="V40" i="5"/>
  <c r="W40" i="5" s="1"/>
  <c r="T40" i="5"/>
  <c r="I40" i="5" s="1"/>
  <c r="A40" i="5" s="1"/>
  <c r="V36" i="5"/>
  <c r="V37" i="5"/>
  <c r="V38" i="5"/>
  <c r="V39" i="5"/>
  <c r="V41" i="5"/>
  <c r="V42" i="5"/>
  <c r="V43" i="5"/>
  <c r="V44" i="5"/>
  <c r="V45" i="5"/>
  <c r="V46" i="5"/>
  <c r="V47" i="5"/>
  <c r="V48" i="5"/>
  <c r="V49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3" i="5"/>
  <c r="V1094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W1613" i="5" s="1"/>
  <c r="V1614" i="5"/>
  <c r="V1615" i="5"/>
  <c r="V1616" i="5"/>
  <c r="W1616" i="5" s="1"/>
  <c r="V1617" i="5"/>
  <c r="V1618" i="5"/>
  <c r="V1619" i="5"/>
  <c r="V1620" i="5"/>
  <c r="W1620" i="5" s="1"/>
  <c r="V1621" i="5"/>
  <c r="W1621" i="5" s="1"/>
  <c r="V1622" i="5"/>
  <c r="W1622" i="5" s="1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32" i="5"/>
  <c r="V33" i="5"/>
  <c r="V34" i="5"/>
  <c r="V35" i="5"/>
  <c r="V28" i="5"/>
  <c r="W28" i="5" s="1"/>
  <c r="V29" i="5"/>
  <c r="W29" i="5" s="1"/>
  <c r="V30" i="5"/>
  <c r="V31" i="5"/>
  <c r="V27" i="5"/>
  <c r="V26" i="5"/>
  <c r="V25" i="5"/>
  <c r="V23" i="5"/>
  <c r="V22" i="5"/>
  <c r="V21" i="5"/>
  <c r="V20" i="5"/>
  <c r="T28" i="5"/>
  <c r="I28" i="5" s="1"/>
  <c r="A28" i="5" s="1"/>
  <c r="T29" i="5"/>
  <c r="A777" i="5"/>
  <c r="A913" i="5"/>
  <c r="A973" i="5"/>
  <c r="A990" i="5"/>
  <c r="A1016" i="5"/>
  <c r="A1017" i="5"/>
  <c r="A1117" i="5"/>
  <c r="A1223" i="5"/>
  <c r="A1272" i="5"/>
  <c r="A1307" i="5"/>
  <c r="A1308" i="5"/>
  <c r="A1487" i="5"/>
  <c r="A1565" i="5"/>
  <c r="A1587" i="5"/>
  <c r="A1643" i="5"/>
  <c r="A95" i="5"/>
  <c r="A618" i="5"/>
  <c r="T21" i="5"/>
  <c r="I21" i="5" s="1"/>
  <c r="A21" i="5" s="1"/>
  <c r="T20" i="5"/>
  <c r="I20" i="5" s="1"/>
  <c r="A20" i="5" s="1"/>
  <c r="K413" i="4"/>
  <c r="J413" i="4"/>
  <c r="H413" i="4"/>
  <c r="F413" i="4"/>
  <c r="E413" i="4"/>
  <c r="D413" i="4"/>
  <c r="K412" i="4"/>
  <c r="E412" i="4"/>
  <c r="D412" i="4"/>
  <c r="B412" i="4"/>
  <c r="K411" i="4"/>
  <c r="J411" i="4"/>
  <c r="H411" i="4"/>
  <c r="F411" i="4"/>
  <c r="E411" i="4"/>
  <c r="D411" i="4"/>
  <c r="K410" i="4"/>
  <c r="E410" i="4"/>
  <c r="D410" i="4"/>
  <c r="B410" i="4"/>
  <c r="K409" i="4"/>
  <c r="J409" i="4"/>
  <c r="H409" i="4"/>
  <c r="F409" i="4"/>
  <c r="E409" i="4"/>
  <c r="D409" i="4"/>
  <c r="K408" i="4"/>
  <c r="E408" i="4"/>
  <c r="D408" i="4"/>
  <c r="B408" i="4"/>
  <c r="K407" i="4"/>
  <c r="J407" i="4"/>
  <c r="H407" i="4"/>
  <c r="F407" i="4"/>
  <c r="E407" i="4"/>
  <c r="D407" i="4"/>
  <c r="K406" i="4"/>
  <c r="E406" i="4"/>
  <c r="D406" i="4"/>
  <c r="B406" i="4"/>
  <c r="K405" i="4"/>
  <c r="J405" i="4"/>
  <c r="H405" i="4"/>
  <c r="F405" i="4"/>
  <c r="E405" i="4"/>
  <c r="D405" i="4"/>
  <c r="K404" i="4"/>
  <c r="E404" i="4"/>
  <c r="D404" i="4"/>
  <c r="B404" i="4"/>
  <c r="K403" i="4"/>
  <c r="J403" i="4"/>
  <c r="H403" i="4"/>
  <c r="F403" i="4"/>
  <c r="E403" i="4"/>
  <c r="D403" i="4"/>
  <c r="K402" i="4"/>
  <c r="E402" i="4"/>
  <c r="D402" i="4"/>
  <c r="B402" i="4"/>
  <c r="K401" i="4"/>
  <c r="J401" i="4"/>
  <c r="H401" i="4"/>
  <c r="F401" i="4"/>
  <c r="E401" i="4"/>
  <c r="D401" i="4"/>
  <c r="K400" i="4"/>
  <c r="E400" i="4"/>
  <c r="D400" i="4"/>
  <c r="B400" i="4"/>
  <c r="K399" i="4"/>
  <c r="J399" i="4"/>
  <c r="H399" i="4"/>
  <c r="F399" i="4"/>
  <c r="E399" i="4"/>
  <c r="D399" i="4"/>
  <c r="K398" i="4"/>
  <c r="E398" i="4"/>
  <c r="D398" i="4"/>
  <c r="B398" i="4"/>
  <c r="K397" i="4"/>
  <c r="J397" i="4"/>
  <c r="H397" i="4"/>
  <c r="F397" i="4"/>
  <c r="E397" i="4"/>
  <c r="D397" i="4"/>
  <c r="K396" i="4"/>
  <c r="E396" i="4"/>
  <c r="D396" i="4"/>
  <c r="B396" i="4"/>
  <c r="K395" i="4"/>
  <c r="J395" i="4"/>
  <c r="H395" i="4"/>
  <c r="F395" i="4"/>
  <c r="E395" i="4"/>
  <c r="D395" i="4"/>
  <c r="K394" i="4"/>
  <c r="E394" i="4"/>
  <c r="D394" i="4"/>
  <c r="B394" i="4"/>
  <c r="K393" i="4"/>
  <c r="J393" i="4"/>
  <c r="H393" i="4"/>
  <c r="F393" i="4"/>
  <c r="E393" i="4"/>
  <c r="D393" i="4"/>
  <c r="K392" i="4"/>
  <c r="E392" i="4"/>
  <c r="D392" i="4"/>
  <c r="B392" i="4"/>
  <c r="K391" i="4"/>
  <c r="J391" i="4"/>
  <c r="H391" i="4"/>
  <c r="F391" i="4"/>
  <c r="E391" i="4"/>
  <c r="D391" i="4"/>
  <c r="K390" i="4"/>
  <c r="E390" i="4"/>
  <c r="D390" i="4"/>
  <c r="B390" i="4"/>
  <c r="K389" i="4"/>
  <c r="J389" i="4"/>
  <c r="H389" i="4"/>
  <c r="F389" i="4"/>
  <c r="E389" i="4"/>
  <c r="D389" i="4"/>
  <c r="K388" i="4"/>
  <c r="E388" i="4"/>
  <c r="D388" i="4"/>
  <c r="B388" i="4"/>
  <c r="K387" i="4"/>
  <c r="J387" i="4"/>
  <c r="H387" i="4"/>
  <c r="F387" i="4"/>
  <c r="E387" i="4"/>
  <c r="D387" i="4"/>
  <c r="K386" i="4"/>
  <c r="E386" i="4"/>
  <c r="D386" i="4"/>
  <c r="B386" i="4"/>
  <c r="K385" i="4"/>
  <c r="J385" i="4"/>
  <c r="H385" i="4"/>
  <c r="F385" i="4"/>
  <c r="E385" i="4"/>
  <c r="D385" i="4"/>
  <c r="K384" i="4"/>
  <c r="E384" i="4"/>
  <c r="D384" i="4"/>
  <c r="B384" i="4"/>
  <c r="K383" i="4"/>
  <c r="J383" i="4"/>
  <c r="H383" i="4"/>
  <c r="F383" i="4"/>
  <c r="E383" i="4"/>
  <c r="D383" i="4"/>
  <c r="K382" i="4"/>
  <c r="E382" i="4"/>
  <c r="D382" i="4"/>
  <c r="B382" i="4"/>
  <c r="K381" i="4"/>
  <c r="J381" i="4"/>
  <c r="H381" i="4"/>
  <c r="F381" i="4"/>
  <c r="E381" i="4"/>
  <c r="D381" i="4"/>
  <c r="K380" i="4"/>
  <c r="E380" i="4"/>
  <c r="D380" i="4"/>
  <c r="B380" i="4"/>
  <c r="K379" i="4"/>
  <c r="J379" i="4"/>
  <c r="H379" i="4"/>
  <c r="F379" i="4"/>
  <c r="E379" i="4"/>
  <c r="D379" i="4"/>
  <c r="K378" i="4"/>
  <c r="E378" i="4"/>
  <c r="D378" i="4"/>
  <c r="B378" i="4"/>
  <c r="K377" i="4"/>
  <c r="J377" i="4"/>
  <c r="H377" i="4"/>
  <c r="F377" i="4"/>
  <c r="E377" i="4"/>
  <c r="D377" i="4"/>
  <c r="K376" i="4"/>
  <c r="E376" i="4"/>
  <c r="D376" i="4"/>
  <c r="B376" i="4"/>
  <c r="K375" i="4"/>
  <c r="J375" i="4"/>
  <c r="H375" i="4"/>
  <c r="F375" i="4"/>
  <c r="E375" i="4"/>
  <c r="D375" i="4"/>
  <c r="K374" i="4"/>
  <c r="E374" i="4"/>
  <c r="D374" i="4"/>
  <c r="B374" i="4"/>
  <c r="K373" i="4"/>
  <c r="J373" i="4"/>
  <c r="H373" i="4"/>
  <c r="F373" i="4"/>
  <c r="E373" i="4"/>
  <c r="D373" i="4"/>
  <c r="K372" i="4"/>
  <c r="E372" i="4"/>
  <c r="D372" i="4"/>
  <c r="B372" i="4"/>
  <c r="K362" i="4"/>
  <c r="J362" i="4"/>
  <c r="H362" i="4"/>
  <c r="F362" i="4"/>
  <c r="E362" i="4"/>
  <c r="D362" i="4"/>
  <c r="K361" i="4"/>
  <c r="E361" i="4"/>
  <c r="D361" i="4"/>
  <c r="B361" i="4"/>
  <c r="K360" i="4"/>
  <c r="J360" i="4"/>
  <c r="H360" i="4"/>
  <c r="F360" i="4"/>
  <c r="E360" i="4"/>
  <c r="D360" i="4"/>
  <c r="K359" i="4"/>
  <c r="E359" i="4"/>
  <c r="D359" i="4"/>
  <c r="B359" i="4"/>
  <c r="K358" i="4"/>
  <c r="J358" i="4"/>
  <c r="H358" i="4"/>
  <c r="F358" i="4"/>
  <c r="E358" i="4"/>
  <c r="D358" i="4"/>
  <c r="K357" i="4"/>
  <c r="E357" i="4"/>
  <c r="D357" i="4"/>
  <c r="B357" i="4"/>
  <c r="K356" i="4"/>
  <c r="J356" i="4"/>
  <c r="H356" i="4"/>
  <c r="F356" i="4"/>
  <c r="E356" i="4"/>
  <c r="D356" i="4"/>
  <c r="K355" i="4"/>
  <c r="E355" i="4"/>
  <c r="D355" i="4"/>
  <c r="B355" i="4"/>
  <c r="K354" i="4"/>
  <c r="J354" i="4"/>
  <c r="H354" i="4"/>
  <c r="F354" i="4"/>
  <c r="E354" i="4"/>
  <c r="D354" i="4"/>
  <c r="K353" i="4"/>
  <c r="E353" i="4"/>
  <c r="D353" i="4"/>
  <c r="B353" i="4"/>
  <c r="K352" i="4"/>
  <c r="J352" i="4"/>
  <c r="H352" i="4"/>
  <c r="F352" i="4"/>
  <c r="E352" i="4"/>
  <c r="D352" i="4"/>
  <c r="K351" i="4"/>
  <c r="E351" i="4"/>
  <c r="D351" i="4"/>
  <c r="B351" i="4"/>
  <c r="K350" i="4"/>
  <c r="J350" i="4"/>
  <c r="H350" i="4"/>
  <c r="F350" i="4"/>
  <c r="E350" i="4"/>
  <c r="D350" i="4"/>
  <c r="K349" i="4"/>
  <c r="E349" i="4"/>
  <c r="D349" i="4"/>
  <c r="B349" i="4"/>
  <c r="K348" i="4"/>
  <c r="J348" i="4"/>
  <c r="H348" i="4"/>
  <c r="F348" i="4"/>
  <c r="E348" i="4"/>
  <c r="D348" i="4"/>
  <c r="K347" i="4"/>
  <c r="E347" i="4"/>
  <c r="D347" i="4"/>
  <c r="B347" i="4"/>
  <c r="K346" i="4"/>
  <c r="J346" i="4"/>
  <c r="H346" i="4"/>
  <c r="F346" i="4"/>
  <c r="E346" i="4"/>
  <c r="D346" i="4"/>
  <c r="K345" i="4"/>
  <c r="E345" i="4"/>
  <c r="D345" i="4"/>
  <c r="B345" i="4"/>
  <c r="K344" i="4"/>
  <c r="J344" i="4"/>
  <c r="H344" i="4"/>
  <c r="F344" i="4"/>
  <c r="E344" i="4"/>
  <c r="D344" i="4"/>
  <c r="K343" i="4"/>
  <c r="E343" i="4"/>
  <c r="D343" i="4"/>
  <c r="B343" i="4"/>
  <c r="K342" i="4"/>
  <c r="J342" i="4"/>
  <c r="H342" i="4"/>
  <c r="F342" i="4"/>
  <c r="E342" i="4"/>
  <c r="D342" i="4"/>
  <c r="K341" i="4"/>
  <c r="E341" i="4"/>
  <c r="D341" i="4"/>
  <c r="B341" i="4"/>
  <c r="K340" i="4"/>
  <c r="J340" i="4"/>
  <c r="H340" i="4"/>
  <c r="F340" i="4"/>
  <c r="E340" i="4"/>
  <c r="D340" i="4"/>
  <c r="K339" i="4"/>
  <c r="E339" i="4"/>
  <c r="D339" i="4"/>
  <c r="B339" i="4"/>
  <c r="K338" i="4"/>
  <c r="J338" i="4"/>
  <c r="H338" i="4"/>
  <c r="F338" i="4"/>
  <c r="E338" i="4"/>
  <c r="D338" i="4"/>
  <c r="K337" i="4"/>
  <c r="E337" i="4"/>
  <c r="D337" i="4"/>
  <c r="B337" i="4"/>
  <c r="K336" i="4"/>
  <c r="J336" i="4"/>
  <c r="H336" i="4"/>
  <c r="F336" i="4"/>
  <c r="E336" i="4"/>
  <c r="D336" i="4"/>
  <c r="K335" i="4"/>
  <c r="E335" i="4"/>
  <c r="D335" i="4"/>
  <c r="B335" i="4"/>
  <c r="K334" i="4"/>
  <c r="J334" i="4"/>
  <c r="H334" i="4"/>
  <c r="F334" i="4"/>
  <c r="E334" i="4"/>
  <c r="D334" i="4"/>
  <c r="K333" i="4"/>
  <c r="E333" i="4"/>
  <c r="D333" i="4"/>
  <c r="B333" i="4"/>
  <c r="K332" i="4"/>
  <c r="J332" i="4"/>
  <c r="H332" i="4"/>
  <c r="F332" i="4"/>
  <c r="E332" i="4"/>
  <c r="D332" i="4"/>
  <c r="K331" i="4"/>
  <c r="E331" i="4"/>
  <c r="D331" i="4"/>
  <c r="B331" i="4"/>
  <c r="K330" i="4"/>
  <c r="J330" i="4"/>
  <c r="H330" i="4"/>
  <c r="F330" i="4"/>
  <c r="E330" i="4"/>
  <c r="D330" i="4"/>
  <c r="K329" i="4"/>
  <c r="E329" i="4"/>
  <c r="D329" i="4"/>
  <c r="B329" i="4"/>
  <c r="K328" i="4"/>
  <c r="J328" i="4"/>
  <c r="H328" i="4"/>
  <c r="F328" i="4"/>
  <c r="E328" i="4"/>
  <c r="D328" i="4"/>
  <c r="K327" i="4"/>
  <c r="E327" i="4"/>
  <c r="D327" i="4"/>
  <c r="B327" i="4"/>
  <c r="K326" i="4"/>
  <c r="J326" i="4"/>
  <c r="H326" i="4"/>
  <c r="F326" i="4"/>
  <c r="E326" i="4"/>
  <c r="D326" i="4"/>
  <c r="K325" i="4"/>
  <c r="E325" i="4"/>
  <c r="D325" i="4"/>
  <c r="B325" i="4"/>
  <c r="K324" i="4"/>
  <c r="J324" i="4"/>
  <c r="H324" i="4"/>
  <c r="F324" i="4"/>
  <c r="E324" i="4"/>
  <c r="D324" i="4"/>
  <c r="K323" i="4"/>
  <c r="E323" i="4"/>
  <c r="D323" i="4"/>
  <c r="B323" i="4"/>
  <c r="K322" i="4"/>
  <c r="J322" i="4"/>
  <c r="H322" i="4"/>
  <c r="F322" i="4"/>
  <c r="E322" i="4"/>
  <c r="D322" i="4"/>
  <c r="K321" i="4"/>
  <c r="E321" i="4"/>
  <c r="D321" i="4"/>
  <c r="B321" i="4"/>
  <c r="W1601" i="5" l="1"/>
  <c r="W1612" i="5"/>
  <c r="W1611" i="5"/>
  <c r="W1610" i="5"/>
  <c r="W1608" i="5"/>
  <c r="W1607" i="5"/>
  <c r="W1716" i="5" l="1"/>
  <c r="W1715" i="5"/>
  <c r="W1714" i="5"/>
  <c r="W1713" i="5"/>
  <c r="W1712" i="5"/>
  <c r="W1710" i="5"/>
  <c r="W1711" i="5"/>
  <c r="W1560" i="5" l="1"/>
  <c r="W1561" i="5"/>
  <c r="W612" i="5"/>
  <c r="W613" i="5"/>
  <c r="W614" i="5"/>
  <c r="W615" i="5"/>
  <c r="W916" i="5" l="1"/>
  <c r="C328" i="74"/>
  <c r="C323" i="74"/>
  <c r="C324" i="74"/>
  <c r="C325" i="74"/>
  <c r="C326" i="74"/>
  <c r="C327" i="74"/>
  <c r="C322" i="74"/>
  <c r="W914" i="5"/>
  <c r="E340" i="74" l="1"/>
  <c r="F340" i="74"/>
  <c r="G340" i="74"/>
  <c r="C340" i="74"/>
  <c r="E339" i="74"/>
  <c r="F339" i="74"/>
  <c r="G339" i="74"/>
  <c r="C339" i="74"/>
  <c r="E338" i="74"/>
  <c r="F338" i="74"/>
  <c r="G338" i="74"/>
  <c r="C338" i="74"/>
  <c r="E337" i="74"/>
  <c r="F337" i="74"/>
  <c r="G337" i="74"/>
  <c r="C337" i="74"/>
  <c r="E336" i="74"/>
  <c r="F336" i="74"/>
  <c r="G336" i="74"/>
  <c r="E335" i="74"/>
  <c r="F335" i="74"/>
  <c r="G335" i="74"/>
  <c r="E334" i="74"/>
  <c r="F334" i="74"/>
  <c r="G334" i="74"/>
  <c r="C334" i="74"/>
  <c r="C335" i="74" s="1"/>
  <c r="C336" i="74" s="1"/>
  <c r="E333" i="74"/>
  <c r="F333" i="74"/>
  <c r="G333" i="74"/>
  <c r="E332" i="74"/>
  <c r="F332" i="74"/>
  <c r="G332" i="74"/>
  <c r="C332" i="74"/>
  <c r="C333" i="74" s="1"/>
  <c r="I331" i="74"/>
  <c r="I332" i="74" s="1"/>
  <c r="I333" i="74" s="1"/>
  <c r="I334" i="74" s="1"/>
  <c r="I335" i="74" s="1"/>
  <c r="I336" i="74" s="1"/>
  <c r="I337" i="74" s="1"/>
  <c r="I338" i="74" s="1"/>
  <c r="I339" i="74" s="1"/>
  <c r="I340" i="74" s="1"/>
  <c r="E331" i="74"/>
  <c r="F331" i="74"/>
  <c r="G331" i="74"/>
  <c r="C331" i="74"/>
  <c r="I330" i="74"/>
  <c r="E330" i="74"/>
  <c r="F330" i="74"/>
  <c r="G330" i="74"/>
  <c r="C330" i="74"/>
  <c r="I329" i="74"/>
  <c r="E329" i="74"/>
  <c r="F329" i="74"/>
  <c r="G329" i="74"/>
  <c r="C329" i="74"/>
  <c r="I328" i="74"/>
  <c r="E328" i="74"/>
  <c r="F328" i="74"/>
  <c r="G328" i="74"/>
  <c r="I327" i="74"/>
  <c r="E327" i="74"/>
  <c r="F327" i="74"/>
  <c r="G327" i="74"/>
  <c r="I326" i="74"/>
  <c r="E326" i="74"/>
  <c r="F326" i="74"/>
  <c r="G326" i="74"/>
  <c r="I325" i="74"/>
  <c r="E325" i="74"/>
  <c r="F325" i="74"/>
  <c r="G325" i="74"/>
  <c r="I324" i="74"/>
  <c r="E324" i="74"/>
  <c r="F324" i="74"/>
  <c r="G324" i="74"/>
  <c r="I323" i="74"/>
  <c r="E323" i="74"/>
  <c r="F323" i="74"/>
  <c r="G323" i="74"/>
  <c r="I322" i="74"/>
  <c r="E322" i="74"/>
  <c r="F322" i="74"/>
  <c r="G322" i="74"/>
  <c r="I321" i="74"/>
  <c r="F321" i="74"/>
  <c r="G321" i="74"/>
  <c r="E321" i="74"/>
  <c r="C321" i="74"/>
  <c r="I320" i="74"/>
  <c r="E320" i="74"/>
  <c r="F320" i="74"/>
  <c r="G320" i="74"/>
  <c r="C320" i="74"/>
  <c r="I319" i="74"/>
  <c r="E319" i="74"/>
  <c r="F319" i="74"/>
  <c r="G319" i="74"/>
  <c r="C319" i="74"/>
  <c r="I318" i="74"/>
  <c r="E318" i="74"/>
  <c r="F318" i="74"/>
  <c r="G318" i="74"/>
  <c r="C318" i="74"/>
  <c r="I317" i="74"/>
  <c r="E317" i="74"/>
  <c r="F317" i="74"/>
  <c r="G317" i="74"/>
  <c r="C317" i="74"/>
  <c r="I316" i="74"/>
  <c r="E316" i="74"/>
  <c r="F316" i="74"/>
  <c r="G316" i="74"/>
  <c r="C316" i="74"/>
  <c r="C315" i="74"/>
  <c r="I315" i="74"/>
  <c r="E315" i="74"/>
  <c r="F315" i="74"/>
  <c r="G315" i="74"/>
  <c r="I314" i="74"/>
  <c r="E314" i="74"/>
  <c r="F314" i="74"/>
  <c r="G314" i="74"/>
  <c r="C314" i="74"/>
  <c r="I313" i="74"/>
  <c r="E313" i="74"/>
  <c r="F313" i="74"/>
  <c r="G313" i="74"/>
  <c r="C313" i="74"/>
  <c r="I312" i="74"/>
  <c r="E312" i="74"/>
  <c r="F312" i="74"/>
  <c r="G312" i="74"/>
  <c r="C312" i="74"/>
  <c r="I311" i="74"/>
  <c r="E311" i="74"/>
  <c r="F311" i="74"/>
  <c r="G311" i="74"/>
  <c r="C311" i="74"/>
  <c r="I310" i="74"/>
  <c r="E310" i="74"/>
  <c r="F310" i="74"/>
  <c r="G310" i="74"/>
  <c r="C310" i="74" l="1"/>
  <c r="I309" i="74"/>
  <c r="E309" i="74"/>
  <c r="F309" i="74"/>
  <c r="G309" i="74"/>
  <c r="C309" i="74"/>
  <c r="I308" i="74"/>
  <c r="E308" i="74"/>
  <c r="F308" i="74"/>
  <c r="G308" i="74"/>
  <c r="C308" i="74"/>
  <c r="I307" i="74"/>
  <c r="E307" i="74"/>
  <c r="F307" i="74"/>
  <c r="G307" i="74"/>
  <c r="C307" i="74"/>
  <c r="I306" i="74"/>
  <c r="F306" i="74"/>
  <c r="G306" i="74"/>
  <c r="E306" i="74"/>
  <c r="C306" i="74"/>
  <c r="I305" i="74"/>
  <c r="G305" i="74"/>
  <c r="E305" i="74"/>
  <c r="F305" i="74"/>
  <c r="C305" i="74"/>
  <c r="I303" i="74"/>
  <c r="G303" i="74"/>
  <c r="F303" i="74"/>
  <c r="E303" i="74"/>
  <c r="I304" i="74"/>
  <c r="G304" i="74"/>
  <c r="E304" i="74"/>
  <c r="F304" i="74"/>
  <c r="W1816" i="5" l="1"/>
  <c r="W1817" i="5"/>
  <c r="W1818" i="5"/>
  <c r="W1819" i="5"/>
  <c r="W1798" i="5"/>
  <c r="W1799" i="5"/>
  <c r="W1800" i="5"/>
  <c r="W1801" i="5"/>
  <c r="W1802" i="5"/>
  <c r="W1803" i="5"/>
  <c r="W1804" i="5"/>
  <c r="W1805" i="5"/>
  <c r="W1806" i="5"/>
  <c r="W1807" i="5"/>
  <c r="W1808" i="5"/>
  <c r="W1809" i="5"/>
  <c r="W1810" i="5"/>
  <c r="W1811" i="5"/>
  <c r="W1812" i="5"/>
  <c r="W1813" i="5"/>
  <c r="W1814" i="5"/>
  <c r="W1815" i="5"/>
  <c r="W1784" i="5"/>
  <c r="W1785" i="5"/>
  <c r="W1786" i="5"/>
  <c r="W1787" i="5"/>
  <c r="W1788" i="5"/>
  <c r="W1789" i="5"/>
  <c r="W1790" i="5"/>
  <c r="W1791" i="5"/>
  <c r="W1792" i="5"/>
  <c r="W1793" i="5"/>
  <c r="W1794" i="5"/>
  <c r="W1795" i="5"/>
  <c r="W1796" i="5"/>
  <c r="W1797" i="5"/>
  <c r="W1762" i="5"/>
  <c r="W1763" i="5"/>
  <c r="W1764" i="5"/>
  <c r="W1765" i="5"/>
  <c r="W1766" i="5"/>
  <c r="W1767" i="5"/>
  <c r="W1768" i="5"/>
  <c r="W1769" i="5"/>
  <c r="W1770" i="5"/>
  <c r="W1771" i="5"/>
  <c r="W1772" i="5"/>
  <c r="W1773" i="5"/>
  <c r="W1774" i="5"/>
  <c r="W1775" i="5"/>
  <c r="W1776" i="5"/>
  <c r="W1777" i="5"/>
  <c r="W1778" i="5"/>
  <c r="W1779" i="5"/>
  <c r="W1780" i="5"/>
  <c r="W1781" i="5"/>
  <c r="W1782" i="5"/>
  <c r="W1783" i="5"/>
  <c r="W1748" i="5"/>
  <c r="W1749" i="5"/>
  <c r="W1750" i="5"/>
  <c r="W1751" i="5"/>
  <c r="W1752" i="5"/>
  <c r="W1753" i="5"/>
  <c r="W1754" i="5"/>
  <c r="W1755" i="5"/>
  <c r="W1756" i="5"/>
  <c r="W1757" i="5"/>
  <c r="W1758" i="5"/>
  <c r="W1759" i="5"/>
  <c r="W1760" i="5"/>
  <c r="W1761" i="5"/>
  <c r="W1735" i="5"/>
  <c r="W1736" i="5"/>
  <c r="W1737" i="5"/>
  <c r="W1738" i="5"/>
  <c r="W1739" i="5"/>
  <c r="W1740" i="5"/>
  <c r="W1741" i="5"/>
  <c r="W1742" i="5"/>
  <c r="W1743" i="5"/>
  <c r="W1744" i="5"/>
  <c r="W1745" i="5"/>
  <c r="W1746" i="5"/>
  <c r="W1747" i="5"/>
  <c r="W1723" i="5"/>
  <c r="W1724" i="5"/>
  <c r="W1725" i="5"/>
  <c r="W1726" i="5"/>
  <c r="W1727" i="5"/>
  <c r="W1728" i="5"/>
  <c r="W1729" i="5"/>
  <c r="W1730" i="5"/>
  <c r="W1731" i="5"/>
  <c r="W1732" i="5"/>
  <c r="W1733" i="5"/>
  <c r="W1734" i="5"/>
  <c r="W1705" i="5"/>
  <c r="W1707" i="5"/>
  <c r="W1708" i="5"/>
  <c r="W1709" i="5"/>
  <c r="W1717" i="5"/>
  <c r="W1718" i="5"/>
  <c r="W1719" i="5"/>
  <c r="W1720" i="5"/>
  <c r="W1721" i="5"/>
  <c r="W1722" i="5"/>
  <c r="W1691" i="5"/>
  <c r="W1692" i="5"/>
  <c r="W1693" i="5"/>
  <c r="W1694" i="5"/>
  <c r="W1695" i="5"/>
  <c r="W1696" i="5"/>
  <c r="W1697" i="5"/>
  <c r="W1698" i="5"/>
  <c r="W1699" i="5"/>
  <c r="W1700" i="5"/>
  <c r="W1701" i="5"/>
  <c r="W1702" i="5"/>
  <c r="W1703" i="5"/>
  <c r="W1704" i="5"/>
  <c r="W1674" i="5"/>
  <c r="W1675" i="5"/>
  <c r="W1676" i="5"/>
  <c r="W1677" i="5"/>
  <c r="W1678" i="5"/>
  <c r="W1679" i="5"/>
  <c r="W1680" i="5"/>
  <c r="W1681" i="5"/>
  <c r="W1682" i="5"/>
  <c r="W1683" i="5"/>
  <c r="W1684" i="5"/>
  <c r="W1685" i="5"/>
  <c r="W1686" i="5"/>
  <c r="W1687" i="5"/>
  <c r="W1688" i="5"/>
  <c r="W1689" i="5"/>
  <c r="W1690" i="5"/>
  <c r="W1663" i="5"/>
  <c r="W1664" i="5"/>
  <c r="W1665" i="5"/>
  <c r="W1666" i="5"/>
  <c r="W1667" i="5"/>
  <c r="W1668" i="5"/>
  <c r="W1669" i="5"/>
  <c r="W1670" i="5"/>
  <c r="W1671" i="5"/>
  <c r="W1672" i="5"/>
  <c r="W1673" i="5"/>
  <c r="W1654" i="5"/>
  <c r="W1655" i="5"/>
  <c r="W1656" i="5"/>
  <c r="W1657" i="5"/>
  <c r="W1658" i="5"/>
  <c r="W1659" i="5"/>
  <c r="W1660" i="5"/>
  <c r="W1661" i="5"/>
  <c r="W1662" i="5"/>
  <c r="W1260" i="5"/>
  <c r="W1236" i="5"/>
  <c r="W1114" i="5"/>
  <c r="W1072" i="5"/>
  <c r="W1073" i="5"/>
  <c r="W1074" i="5"/>
  <c r="W1075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395" i="5"/>
  <c r="W396" i="5"/>
  <c r="W397" i="5"/>
  <c r="W398" i="5"/>
  <c r="W399" i="5"/>
  <c r="W400" i="5"/>
  <c r="W401" i="5"/>
  <c r="W402" i="5"/>
  <c r="W403" i="5"/>
  <c r="W394" i="5"/>
  <c r="E284" i="74"/>
  <c r="F284" i="74"/>
  <c r="H284" i="74"/>
  <c r="I284" i="74"/>
  <c r="E285" i="74"/>
  <c r="F285" i="74"/>
  <c r="H285" i="74"/>
  <c r="I285" i="74"/>
  <c r="E286" i="74"/>
  <c r="F286" i="74"/>
  <c r="H286" i="74"/>
  <c r="I286" i="74"/>
  <c r="E287" i="74"/>
  <c r="F287" i="74"/>
  <c r="H287" i="74"/>
  <c r="I287" i="74"/>
  <c r="E288" i="74"/>
  <c r="F288" i="74"/>
  <c r="H288" i="74"/>
  <c r="I288" i="74"/>
  <c r="E289" i="74"/>
  <c r="F289" i="74"/>
  <c r="H289" i="74"/>
  <c r="I289" i="74"/>
  <c r="E290" i="74"/>
  <c r="F290" i="74"/>
  <c r="H290" i="74"/>
  <c r="I290" i="74"/>
  <c r="E291" i="74"/>
  <c r="F291" i="74"/>
  <c r="H291" i="74"/>
  <c r="I291" i="74"/>
  <c r="E292" i="74"/>
  <c r="F292" i="74"/>
  <c r="H292" i="74"/>
  <c r="I292" i="74"/>
  <c r="E293" i="74"/>
  <c r="F293" i="74"/>
  <c r="H293" i="74"/>
  <c r="I293" i="74"/>
  <c r="E294" i="74"/>
  <c r="F294" i="74"/>
  <c r="H294" i="74"/>
  <c r="I294" i="74"/>
  <c r="E295" i="74"/>
  <c r="F295" i="74"/>
  <c r="H295" i="74"/>
  <c r="I295" i="74"/>
  <c r="E296" i="74"/>
  <c r="F296" i="74"/>
  <c r="H296" i="74"/>
  <c r="I296" i="74"/>
  <c r="E297" i="74"/>
  <c r="F297" i="74"/>
  <c r="H297" i="74"/>
  <c r="I297" i="74"/>
  <c r="E298" i="74"/>
  <c r="F298" i="74"/>
  <c r="H298" i="74"/>
  <c r="I298" i="74"/>
  <c r="E299" i="74"/>
  <c r="F299" i="74"/>
  <c r="H299" i="74"/>
  <c r="I299" i="74"/>
  <c r="E300" i="74"/>
  <c r="F300" i="74"/>
  <c r="H300" i="74"/>
  <c r="I300" i="74"/>
  <c r="E301" i="74"/>
  <c r="F301" i="74"/>
  <c r="H301" i="74"/>
  <c r="I301" i="74"/>
  <c r="E302" i="74"/>
  <c r="F302" i="74"/>
  <c r="H302" i="74"/>
  <c r="I302" i="74"/>
  <c r="I283" i="74"/>
  <c r="H283" i="74"/>
  <c r="F283" i="74"/>
  <c r="E283" i="74"/>
  <c r="I282" i="74" l="1"/>
  <c r="I281" i="74"/>
  <c r="H282" i="74"/>
  <c r="H281" i="74"/>
  <c r="F282" i="74"/>
  <c r="F281" i="74"/>
  <c r="E282" i="74"/>
  <c r="E281" i="74"/>
  <c r="I279" i="74"/>
  <c r="I280" i="74"/>
  <c r="H279" i="74"/>
  <c r="H280" i="74"/>
  <c r="E279" i="74"/>
  <c r="F279" i="74"/>
  <c r="E280" i="74"/>
  <c r="F280" i="74"/>
  <c r="I278" i="74"/>
  <c r="H278" i="74"/>
  <c r="F278" i="74"/>
  <c r="E278" i="74"/>
  <c r="W229" i="5" l="1"/>
  <c r="W219" i="5"/>
  <c r="W209" i="5"/>
  <c r="W179" i="5"/>
  <c r="W169" i="5"/>
  <c r="W157" i="5"/>
  <c r="W139" i="5"/>
  <c r="W129" i="5"/>
  <c r="W119" i="5"/>
  <c r="W109" i="5"/>
  <c r="W99" i="5"/>
  <c r="W89" i="5"/>
  <c r="W79" i="5"/>
  <c r="W69" i="5"/>
  <c r="W59" i="5"/>
  <c r="W48" i="5"/>
  <c r="W37" i="5"/>
  <c r="W26" i="5"/>
  <c r="W1585" i="5" l="1"/>
  <c r="W1583" i="5"/>
  <c r="W1584" i="5"/>
  <c r="T1822" i="5" l="1"/>
  <c r="T1823" i="5" l="1"/>
  <c r="I1822" i="5" l="1"/>
  <c r="A1822" i="5" s="1"/>
  <c r="I1823" i="5"/>
  <c r="A1823" i="5" s="1"/>
  <c r="W1649" i="5"/>
  <c r="W1646" i="5"/>
  <c r="W1645" i="5"/>
  <c r="W1644" i="5"/>
  <c r="W1653" i="5" l="1"/>
  <c r="W1652" i="5"/>
  <c r="W1651" i="5"/>
  <c r="W1650" i="5"/>
  <c r="W1648" i="5"/>
  <c r="W1647" i="5"/>
  <c r="W1643" i="5"/>
  <c r="W1642" i="5"/>
  <c r="W1641" i="5"/>
  <c r="T1643" i="5"/>
  <c r="W1501" i="5" l="1"/>
  <c r="W869" i="5"/>
  <c r="W866" i="5"/>
  <c r="K310" i="4" l="1"/>
  <c r="J310" i="4"/>
  <c r="H310" i="4"/>
  <c r="F310" i="4"/>
  <c r="E310" i="4"/>
  <c r="D310" i="4"/>
  <c r="K309" i="4"/>
  <c r="E309" i="4"/>
  <c r="D309" i="4"/>
  <c r="B309" i="4"/>
  <c r="K308" i="4"/>
  <c r="J308" i="4"/>
  <c r="H308" i="4"/>
  <c r="F308" i="4"/>
  <c r="E308" i="4"/>
  <c r="D308" i="4"/>
  <c r="K307" i="4"/>
  <c r="E307" i="4"/>
  <c r="D307" i="4"/>
  <c r="B307" i="4"/>
  <c r="K306" i="4"/>
  <c r="J306" i="4"/>
  <c r="H306" i="4"/>
  <c r="F306" i="4"/>
  <c r="E306" i="4"/>
  <c r="D306" i="4"/>
  <c r="K305" i="4"/>
  <c r="E305" i="4"/>
  <c r="D305" i="4"/>
  <c r="B305" i="4"/>
  <c r="K304" i="4"/>
  <c r="J304" i="4"/>
  <c r="H304" i="4"/>
  <c r="F304" i="4"/>
  <c r="E304" i="4"/>
  <c r="D304" i="4"/>
  <c r="K303" i="4"/>
  <c r="E303" i="4"/>
  <c r="D303" i="4"/>
  <c r="B303" i="4"/>
  <c r="K302" i="4"/>
  <c r="J302" i="4"/>
  <c r="H302" i="4"/>
  <c r="F302" i="4"/>
  <c r="E302" i="4"/>
  <c r="D302" i="4"/>
  <c r="K301" i="4"/>
  <c r="E301" i="4"/>
  <c r="D301" i="4"/>
  <c r="B301" i="4"/>
  <c r="K300" i="4"/>
  <c r="J300" i="4"/>
  <c r="H300" i="4"/>
  <c r="F300" i="4"/>
  <c r="E300" i="4"/>
  <c r="D300" i="4"/>
  <c r="K299" i="4"/>
  <c r="E299" i="4"/>
  <c r="D299" i="4"/>
  <c r="B299" i="4"/>
  <c r="K298" i="4"/>
  <c r="J298" i="4"/>
  <c r="H298" i="4"/>
  <c r="F298" i="4"/>
  <c r="E298" i="4"/>
  <c r="D298" i="4"/>
  <c r="K297" i="4"/>
  <c r="E297" i="4"/>
  <c r="D297" i="4"/>
  <c r="B297" i="4"/>
  <c r="K296" i="4"/>
  <c r="J296" i="4"/>
  <c r="H296" i="4"/>
  <c r="F296" i="4"/>
  <c r="E296" i="4"/>
  <c r="D296" i="4"/>
  <c r="K295" i="4"/>
  <c r="E295" i="4"/>
  <c r="D295" i="4"/>
  <c r="B295" i="4"/>
  <c r="K294" i="4"/>
  <c r="J294" i="4"/>
  <c r="H294" i="4"/>
  <c r="F294" i="4"/>
  <c r="E294" i="4"/>
  <c r="D294" i="4"/>
  <c r="K293" i="4"/>
  <c r="E293" i="4"/>
  <c r="D293" i="4"/>
  <c r="B293" i="4"/>
  <c r="K292" i="4"/>
  <c r="J292" i="4"/>
  <c r="H292" i="4"/>
  <c r="F292" i="4"/>
  <c r="E292" i="4"/>
  <c r="D292" i="4"/>
  <c r="K291" i="4"/>
  <c r="E291" i="4"/>
  <c r="D291" i="4"/>
  <c r="B291" i="4"/>
  <c r="K290" i="4"/>
  <c r="J290" i="4"/>
  <c r="H290" i="4"/>
  <c r="F290" i="4"/>
  <c r="E290" i="4"/>
  <c r="D290" i="4"/>
  <c r="K289" i="4"/>
  <c r="E289" i="4"/>
  <c r="D289" i="4"/>
  <c r="B289" i="4"/>
  <c r="K288" i="4"/>
  <c r="J288" i="4"/>
  <c r="H288" i="4"/>
  <c r="F288" i="4"/>
  <c r="E288" i="4"/>
  <c r="D288" i="4"/>
  <c r="K287" i="4"/>
  <c r="E287" i="4"/>
  <c r="D287" i="4"/>
  <c r="B287" i="4"/>
  <c r="K286" i="4"/>
  <c r="J286" i="4"/>
  <c r="H286" i="4"/>
  <c r="F286" i="4"/>
  <c r="E286" i="4"/>
  <c r="D286" i="4"/>
  <c r="K285" i="4"/>
  <c r="E285" i="4"/>
  <c r="D285" i="4"/>
  <c r="B285" i="4"/>
  <c r="K284" i="4"/>
  <c r="J284" i="4"/>
  <c r="H284" i="4"/>
  <c r="F284" i="4"/>
  <c r="E284" i="4"/>
  <c r="D284" i="4"/>
  <c r="K283" i="4"/>
  <c r="E283" i="4"/>
  <c r="D283" i="4"/>
  <c r="B283" i="4"/>
  <c r="K282" i="4"/>
  <c r="J282" i="4"/>
  <c r="H282" i="4"/>
  <c r="F282" i="4"/>
  <c r="E282" i="4"/>
  <c r="D282" i="4"/>
  <c r="K281" i="4"/>
  <c r="E281" i="4"/>
  <c r="D281" i="4"/>
  <c r="B281" i="4"/>
  <c r="K280" i="4"/>
  <c r="J280" i="4"/>
  <c r="H280" i="4"/>
  <c r="F280" i="4"/>
  <c r="E280" i="4"/>
  <c r="D280" i="4"/>
  <c r="K279" i="4"/>
  <c r="E279" i="4"/>
  <c r="D279" i="4"/>
  <c r="B279" i="4"/>
  <c r="K278" i="4"/>
  <c r="J278" i="4"/>
  <c r="H278" i="4"/>
  <c r="F278" i="4"/>
  <c r="E278" i="4"/>
  <c r="D278" i="4"/>
  <c r="K277" i="4"/>
  <c r="E277" i="4"/>
  <c r="D277" i="4"/>
  <c r="B277" i="4"/>
  <c r="K276" i="4"/>
  <c r="J276" i="4"/>
  <c r="H276" i="4"/>
  <c r="F276" i="4"/>
  <c r="E276" i="4"/>
  <c r="D276" i="4"/>
  <c r="K275" i="4"/>
  <c r="E275" i="4"/>
  <c r="D275" i="4"/>
  <c r="B275" i="4"/>
  <c r="K274" i="4"/>
  <c r="J274" i="4"/>
  <c r="H274" i="4"/>
  <c r="F274" i="4"/>
  <c r="E274" i="4"/>
  <c r="D274" i="4"/>
  <c r="K273" i="4"/>
  <c r="E273" i="4"/>
  <c r="D273" i="4"/>
  <c r="B273" i="4"/>
  <c r="K272" i="4"/>
  <c r="J272" i="4"/>
  <c r="H272" i="4"/>
  <c r="F272" i="4"/>
  <c r="E272" i="4"/>
  <c r="D272" i="4"/>
  <c r="K271" i="4"/>
  <c r="E271" i="4"/>
  <c r="D271" i="4"/>
  <c r="B271" i="4"/>
  <c r="K270" i="4"/>
  <c r="J270" i="4"/>
  <c r="H270" i="4"/>
  <c r="F270" i="4"/>
  <c r="E270" i="4"/>
  <c r="D270" i="4"/>
  <c r="K269" i="4"/>
  <c r="E269" i="4"/>
  <c r="D269" i="4"/>
  <c r="B269" i="4"/>
  <c r="K258" i="4"/>
  <c r="J258" i="4"/>
  <c r="H258" i="4"/>
  <c r="F258" i="4"/>
  <c r="E258" i="4"/>
  <c r="D258" i="4"/>
  <c r="K257" i="4"/>
  <c r="E257" i="4"/>
  <c r="D257" i="4"/>
  <c r="B257" i="4"/>
  <c r="K256" i="4"/>
  <c r="J256" i="4"/>
  <c r="H256" i="4"/>
  <c r="F256" i="4"/>
  <c r="E256" i="4"/>
  <c r="D256" i="4"/>
  <c r="K255" i="4"/>
  <c r="E255" i="4"/>
  <c r="D255" i="4"/>
  <c r="B255" i="4"/>
  <c r="K254" i="4"/>
  <c r="J254" i="4"/>
  <c r="H254" i="4"/>
  <c r="F254" i="4"/>
  <c r="E254" i="4"/>
  <c r="D254" i="4"/>
  <c r="K253" i="4"/>
  <c r="E253" i="4"/>
  <c r="D253" i="4"/>
  <c r="B253" i="4"/>
  <c r="K252" i="4"/>
  <c r="J252" i="4"/>
  <c r="H252" i="4"/>
  <c r="F252" i="4"/>
  <c r="E252" i="4"/>
  <c r="D252" i="4"/>
  <c r="K251" i="4"/>
  <c r="E251" i="4"/>
  <c r="D251" i="4"/>
  <c r="B251" i="4"/>
  <c r="K250" i="4"/>
  <c r="J250" i="4"/>
  <c r="H250" i="4"/>
  <c r="F250" i="4"/>
  <c r="E250" i="4"/>
  <c r="D250" i="4"/>
  <c r="K249" i="4"/>
  <c r="E249" i="4"/>
  <c r="D249" i="4"/>
  <c r="B249" i="4"/>
  <c r="K248" i="4"/>
  <c r="J248" i="4"/>
  <c r="H248" i="4"/>
  <c r="F248" i="4"/>
  <c r="E248" i="4"/>
  <c r="D248" i="4"/>
  <c r="K247" i="4"/>
  <c r="E247" i="4"/>
  <c r="D247" i="4"/>
  <c r="B247" i="4"/>
  <c r="K246" i="4"/>
  <c r="J246" i="4"/>
  <c r="H246" i="4"/>
  <c r="F246" i="4"/>
  <c r="E246" i="4"/>
  <c r="D246" i="4"/>
  <c r="K245" i="4"/>
  <c r="E245" i="4"/>
  <c r="D245" i="4"/>
  <c r="B245" i="4"/>
  <c r="K244" i="4"/>
  <c r="J244" i="4"/>
  <c r="H244" i="4"/>
  <c r="F244" i="4"/>
  <c r="E244" i="4"/>
  <c r="D244" i="4"/>
  <c r="K243" i="4"/>
  <c r="E243" i="4"/>
  <c r="D243" i="4"/>
  <c r="B243" i="4"/>
  <c r="K242" i="4"/>
  <c r="J242" i="4"/>
  <c r="H242" i="4"/>
  <c r="F242" i="4"/>
  <c r="E242" i="4"/>
  <c r="D242" i="4"/>
  <c r="K241" i="4"/>
  <c r="E241" i="4"/>
  <c r="D241" i="4"/>
  <c r="B241" i="4"/>
  <c r="K240" i="4"/>
  <c r="J240" i="4"/>
  <c r="H240" i="4"/>
  <c r="F240" i="4"/>
  <c r="E240" i="4"/>
  <c r="D240" i="4"/>
  <c r="K239" i="4"/>
  <c r="E239" i="4"/>
  <c r="D239" i="4"/>
  <c r="B239" i="4"/>
  <c r="K238" i="4"/>
  <c r="J238" i="4"/>
  <c r="H238" i="4"/>
  <c r="F238" i="4"/>
  <c r="E238" i="4"/>
  <c r="D238" i="4"/>
  <c r="K237" i="4"/>
  <c r="E237" i="4"/>
  <c r="D237" i="4"/>
  <c r="B237" i="4"/>
  <c r="K236" i="4"/>
  <c r="J236" i="4"/>
  <c r="H236" i="4"/>
  <c r="F236" i="4"/>
  <c r="E236" i="4"/>
  <c r="D236" i="4"/>
  <c r="K235" i="4"/>
  <c r="E235" i="4"/>
  <c r="D235" i="4"/>
  <c r="B235" i="4"/>
  <c r="K234" i="4"/>
  <c r="J234" i="4"/>
  <c r="H234" i="4"/>
  <c r="F234" i="4"/>
  <c r="E234" i="4"/>
  <c r="D234" i="4"/>
  <c r="K233" i="4"/>
  <c r="E233" i="4"/>
  <c r="D233" i="4"/>
  <c r="B233" i="4"/>
  <c r="K232" i="4"/>
  <c r="J232" i="4"/>
  <c r="H232" i="4"/>
  <c r="F232" i="4"/>
  <c r="E232" i="4"/>
  <c r="D232" i="4"/>
  <c r="K231" i="4"/>
  <c r="E231" i="4"/>
  <c r="D231" i="4"/>
  <c r="B231" i="4"/>
  <c r="K230" i="4"/>
  <c r="J230" i="4"/>
  <c r="H230" i="4"/>
  <c r="F230" i="4"/>
  <c r="E230" i="4"/>
  <c r="D230" i="4"/>
  <c r="K229" i="4"/>
  <c r="E229" i="4"/>
  <c r="D229" i="4"/>
  <c r="B229" i="4"/>
  <c r="K228" i="4"/>
  <c r="J228" i="4"/>
  <c r="H228" i="4"/>
  <c r="F228" i="4"/>
  <c r="E228" i="4"/>
  <c r="D228" i="4"/>
  <c r="K227" i="4"/>
  <c r="E227" i="4"/>
  <c r="D227" i="4"/>
  <c r="B227" i="4"/>
  <c r="K226" i="4"/>
  <c r="J226" i="4"/>
  <c r="H226" i="4"/>
  <c r="F226" i="4"/>
  <c r="E226" i="4"/>
  <c r="D226" i="4"/>
  <c r="K225" i="4"/>
  <c r="E225" i="4"/>
  <c r="D225" i="4"/>
  <c r="B225" i="4"/>
  <c r="K224" i="4"/>
  <c r="J224" i="4"/>
  <c r="H224" i="4"/>
  <c r="F224" i="4"/>
  <c r="E224" i="4"/>
  <c r="D224" i="4"/>
  <c r="K223" i="4"/>
  <c r="E223" i="4"/>
  <c r="D223" i="4"/>
  <c r="B223" i="4"/>
  <c r="K222" i="4"/>
  <c r="J222" i="4"/>
  <c r="H222" i="4"/>
  <c r="F222" i="4"/>
  <c r="E222" i="4"/>
  <c r="D222" i="4"/>
  <c r="K221" i="4"/>
  <c r="E221" i="4"/>
  <c r="D221" i="4"/>
  <c r="B221" i="4"/>
  <c r="K220" i="4"/>
  <c r="J220" i="4"/>
  <c r="H220" i="4"/>
  <c r="F220" i="4"/>
  <c r="E220" i="4"/>
  <c r="D220" i="4"/>
  <c r="K219" i="4"/>
  <c r="E219" i="4"/>
  <c r="D219" i="4"/>
  <c r="B219" i="4"/>
  <c r="K218" i="4"/>
  <c r="J218" i="4"/>
  <c r="H218" i="4"/>
  <c r="F218" i="4"/>
  <c r="E218" i="4"/>
  <c r="D218" i="4"/>
  <c r="K217" i="4"/>
  <c r="E217" i="4"/>
  <c r="D217" i="4"/>
  <c r="B217" i="4"/>
  <c r="K206" i="4"/>
  <c r="J206" i="4"/>
  <c r="H206" i="4"/>
  <c r="F206" i="4"/>
  <c r="E206" i="4"/>
  <c r="D206" i="4"/>
  <c r="K205" i="4"/>
  <c r="E205" i="4"/>
  <c r="D205" i="4"/>
  <c r="B205" i="4"/>
  <c r="K204" i="4"/>
  <c r="J204" i="4"/>
  <c r="H204" i="4"/>
  <c r="F204" i="4"/>
  <c r="E204" i="4"/>
  <c r="D204" i="4"/>
  <c r="K203" i="4"/>
  <c r="E203" i="4"/>
  <c r="D203" i="4"/>
  <c r="B203" i="4"/>
  <c r="K202" i="4"/>
  <c r="J202" i="4"/>
  <c r="H202" i="4"/>
  <c r="F202" i="4"/>
  <c r="E202" i="4"/>
  <c r="D202" i="4"/>
  <c r="K201" i="4"/>
  <c r="E201" i="4"/>
  <c r="D201" i="4"/>
  <c r="B201" i="4"/>
  <c r="K200" i="4"/>
  <c r="J200" i="4"/>
  <c r="H200" i="4"/>
  <c r="F200" i="4"/>
  <c r="E200" i="4"/>
  <c r="D200" i="4"/>
  <c r="K199" i="4"/>
  <c r="E199" i="4"/>
  <c r="D199" i="4"/>
  <c r="B199" i="4"/>
  <c r="K198" i="4"/>
  <c r="J198" i="4"/>
  <c r="H198" i="4"/>
  <c r="F198" i="4"/>
  <c r="E198" i="4"/>
  <c r="D198" i="4"/>
  <c r="K197" i="4"/>
  <c r="E197" i="4"/>
  <c r="D197" i="4"/>
  <c r="B197" i="4"/>
  <c r="K196" i="4"/>
  <c r="J196" i="4"/>
  <c r="H196" i="4"/>
  <c r="F196" i="4"/>
  <c r="E196" i="4"/>
  <c r="D196" i="4"/>
  <c r="K195" i="4"/>
  <c r="E195" i="4"/>
  <c r="D195" i="4"/>
  <c r="B195" i="4"/>
  <c r="K194" i="4"/>
  <c r="J194" i="4"/>
  <c r="H194" i="4"/>
  <c r="F194" i="4"/>
  <c r="E194" i="4"/>
  <c r="D194" i="4"/>
  <c r="K193" i="4"/>
  <c r="E193" i="4"/>
  <c r="D193" i="4"/>
  <c r="B193" i="4"/>
  <c r="K192" i="4"/>
  <c r="J192" i="4"/>
  <c r="H192" i="4"/>
  <c r="F192" i="4"/>
  <c r="E192" i="4"/>
  <c r="D192" i="4"/>
  <c r="K191" i="4"/>
  <c r="E191" i="4"/>
  <c r="D191" i="4"/>
  <c r="B191" i="4"/>
  <c r="K190" i="4"/>
  <c r="J190" i="4"/>
  <c r="H190" i="4"/>
  <c r="F190" i="4"/>
  <c r="E190" i="4"/>
  <c r="D190" i="4"/>
  <c r="K189" i="4"/>
  <c r="E189" i="4"/>
  <c r="D189" i="4"/>
  <c r="B189" i="4"/>
  <c r="K188" i="4"/>
  <c r="J188" i="4"/>
  <c r="H188" i="4"/>
  <c r="F188" i="4"/>
  <c r="E188" i="4"/>
  <c r="D188" i="4"/>
  <c r="K187" i="4"/>
  <c r="E187" i="4"/>
  <c r="D187" i="4"/>
  <c r="B187" i="4"/>
  <c r="K186" i="4"/>
  <c r="J186" i="4"/>
  <c r="H186" i="4"/>
  <c r="F186" i="4"/>
  <c r="E186" i="4"/>
  <c r="D186" i="4"/>
  <c r="K185" i="4"/>
  <c r="E185" i="4"/>
  <c r="D185" i="4"/>
  <c r="B185" i="4"/>
  <c r="K184" i="4"/>
  <c r="J184" i="4"/>
  <c r="H184" i="4"/>
  <c r="F184" i="4"/>
  <c r="E184" i="4"/>
  <c r="D184" i="4"/>
  <c r="K183" i="4"/>
  <c r="E183" i="4"/>
  <c r="D183" i="4"/>
  <c r="B183" i="4"/>
  <c r="K182" i="4"/>
  <c r="J182" i="4"/>
  <c r="H182" i="4"/>
  <c r="F182" i="4"/>
  <c r="E182" i="4"/>
  <c r="D182" i="4"/>
  <c r="K181" i="4"/>
  <c r="E181" i="4"/>
  <c r="D181" i="4"/>
  <c r="B181" i="4"/>
  <c r="K180" i="4"/>
  <c r="J180" i="4"/>
  <c r="H180" i="4"/>
  <c r="F180" i="4"/>
  <c r="E180" i="4"/>
  <c r="D180" i="4"/>
  <c r="K179" i="4"/>
  <c r="E179" i="4"/>
  <c r="D179" i="4"/>
  <c r="B179" i="4"/>
  <c r="K178" i="4"/>
  <c r="J178" i="4"/>
  <c r="H178" i="4"/>
  <c r="F178" i="4"/>
  <c r="E178" i="4"/>
  <c r="D178" i="4"/>
  <c r="K177" i="4"/>
  <c r="E177" i="4"/>
  <c r="D177" i="4"/>
  <c r="B177" i="4"/>
  <c r="K176" i="4"/>
  <c r="J176" i="4"/>
  <c r="H176" i="4"/>
  <c r="F176" i="4"/>
  <c r="E176" i="4"/>
  <c r="D176" i="4"/>
  <c r="K175" i="4"/>
  <c r="E175" i="4"/>
  <c r="D175" i="4"/>
  <c r="B175" i="4"/>
  <c r="K174" i="4"/>
  <c r="J174" i="4"/>
  <c r="H174" i="4"/>
  <c r="F174" i="4"/>
  <c r="E174" i="4"/>
  <c r="D174" i="4"/>
  <c r="K173" i="4"/>
  <c r="E173" i="4"/>
  <c r="D173" i="4"/>
  <c r="B173" i="4"/>
  <c r="K172" i="4"/>
  <c r="J172" i="4"/>
  <c r="H172" i="4"/>
  <c r="F172" i="4"/>
  <c r="E172" i="4"/>
  <c r="D172" i="4"/>
  <c r="K171" i="4"/>
  <c r="E171" i="4"/>
  <c r="D171" i="4"/>
  <c r="B171" i="4"/>
  <c r="K170" i="4"/>
  <c r="J170" i="4"/>
  <c r="H170" i="4"/>
  <c r="F170" i="4"/>
  <c r="E170" i="4"/>
  <c r="D170" i="4"/>
  <c r="K169" i="4"/>
  <c r="E169" i="4"/>
  <c r="D169" i="4"/>
  <c r="B169" i="4"/>
  <c r="K168" i="4"/>
  <c r="J168" i="4"/>
  <c r="H168" i="4"/>
  <c r="F168" i="4"/>
  <c r="E168" i="4"/>
  <c r="D168" i="4"/>
  <c r="K167" i="4"/>
  <c r="E167" i="4"/>
  <c r="D167" i="4"/>
  <c r="B167" i="4"/>
  <c r="K166" i="4"/>
  <c r="J166" i="4"/>
  <c r="H166" i="4"/>
  <c r="F166" i="4"/>
  <c r="E166" i="4"/>
  <c r="D166" i="4"/>
  <c r="K165" i="4"/>
  <c r="E165" i="4"/>
  <c r="D165" i="4"/>
  <c r="B165" i="4"/>
  <c r="J258" i="76"/>
  <c r="H258" i="76"/>
  <c r="F258" i="76"/>
  <c r="J256" i="76"/>
  <c r="H256" i="76"/>
  <c r="F256" i="76"/>
  <c r="J254" i="76"/>
  <c r="H254" i="76"/>
  <c r="F254" i="76"/>
  <c r="J252" i="76"/>
  <c r="H252" i="76"/>
  <c r="F252" i="76"/>
  <c r="J250" i="76"/>
  <c r="H250" i="76"/>
  <c r="F250" i="76"/>
  <c r="J248" i="76"/>
  <c r="H248" i="76"/>
  <c r="F248" i="76"/>
  <c r="J246" i="76"/>
  <c r="H246" i="76"/>
  <c r="F246" i="76"/>
  <c r="J244" i="76"/>
  <c r="H244" i="76"/>
  <c r="F244" i="76"/>
  <c r="J242" i="76"/>
  <c r="H242" i="76"/>
  <c r="F242" i="76"/>
  <c r="J240" i="76"/>
  <c r="H240" i="76"/>
  <c r="F240" i="76"/>
  <c r="J238" i="76"/>
  <c r="H238" i="76"/>
  <c r="F238" i="76"/>
  <c r="J236" i="76"/>
  <c r="H236" i="76"/>
  <c r="F236" i="76"/>
  <c r="J234" i="76"/>
  <c r="H234" i="76"/>
  <c r="F234" i="76"/>
  <c r="J232" i="76"/>
  <c r="H232" i="76"/>
  <c r="F232" i="76"/>
  <c r="J230" i="76"/>
  <c r="H230" i="76"/>
  <c r="F230" i="76"/>
  <c r="J228" i="76"/>
  <c r="H228" i="76"/>
  <c r="F228" i="76"/>
  <c r="J226" i="76"/>
  <c r="H226" i="76"/>
  <c r="F226" i="76"/>
  <c r="J224" i="76"/>
  <c r="H224" i="76"/>
  <c r="F224" i="76"/>
  <c r="J222" i="76"/>
  <c r="H222" i="76"/>
  <c r="F222" i="76"/>
  <c r="J220" i="76"/>
  <c r="H220" i="76"/>
  <c r="F220" i="76"/>
  <c r="J218" i="76"/>
  <c r="H218" i="76"/>
  <c r="F218" i="76"/>
  <c r="J206" i="76"/>
  <c r="H206" i="76"/>
  <c r="F206" i="76"/>
  <c r="J204" i="76"/>
  <c r="H204" i="76"/>
  <c r="F204" i="76"/>
  <c r="J202" i="76"/>
  <c r="H202" i="76"/>
  <c r="F202" i="76"/>
  <c r="J200" i="76"/>
  <c r="H200" i="76"/>
  <c r="F200" i="76"/>
  <c r="J198" i="76"/>
  <c r="H198" i="76"/>
  <c r="F198" i="76"/>
  <c r="J196" i="76"/>
  <c r="H196" i="76"/>
  <c r="F196" i="76"/>
  <c r="J194" i="76"/>
  <c r="H194" i="76"/>
  <c r="F194" i="76"/>
  <c r="J192" i="76"/>
  <c r="H192" i="76"/>
  <c r="F192" i="76"/>
  <c r="J190" i="76"/>
  <c r="H190" i="76"/>
  <c r="F190" i="76"/>
  <c r="J188" i="76"/>
  <c r="H188" i="76"/>
  <c r="F188" i="76"/>
  <c r="J186" i="76"/>
  <c r="H186" i="76"/>
  <c r="F186" i="76"/>
  <c r="J184" i="76"/>
  <c r="H184" i="76"/>
  <c r="F184" i="76"/>
  <c r="J182" i="76"/>
  <c r="H182" i="76"/>
  <c r="F182" i="76"/>
  <c r="J180" i="76"/>
  <c r="H180" i="76"/>
  <c r="F180" i="76"/>
  <c r="J178" i="76"/>
  <c r="H178" i="76"/>
  <c r="F178" i="76"/>
  <c r="J176" i="76"/>
  <c r="H176" i="76"/>
  <c r="F176" i="76"/>
  <c r="J174" i="76"/>
  <c r="H174" i="76"/>
  <c r="F174" i="76"/>
  <c r="J172" i="76"/>
  <c r="H172" i="76"/>
  <c r="F172" i="76"/>
  <c r="J170" i="76"/>
  <c r="H170" i="76"/>
  <c r="F170" i="76"/>
  <c r="J168" i="76"/>
  <c r="H168" i="76"/>
  <c r="F168" i="76"/>
  <c r="J166" i="76"/>
  <c r="H166" i="76"/>
  <c r="F166" i="76"/>
  <c r="J154" i="76"/>
  <c r="H154" i="76"/>
  <c r="F154" i="76"/>
  <c r="J152" i="76"/>
  <c r="H152" i="76"/>
  <c r="F152" i="76"/>
  <c r="J150" i="76"/>
  <c r="H150" i="76"/>
  <c r="F150" i="76"/>
  <c r="J148" i="76"/>
  <c r="H148" i="76"/>
  <c r="F148" i="76"/>
  <c r="J146" i="76"/>
  <c r="H146" i="76"/>
  <c r="F146" i="76"/>
  <c r="J144" i="76"/>
  <c r="H144" i="76"/>
  <c r="F144" i="76"/>
  <c r="J142" i="76"/>
  <c r="H142" i="76"/>
  <c r="F142" i="76"/>
  <c r="J140" i="76"/>
  <c r="H140" i="76"/>
  <c r="F140" i="76"/>
  <c r="J138" i="76"/>
  <c r="H138" i="76"/>
  <c r="F138" i="76"/>
  <c r="J136" i="76"/>
  <c r="H136" i="76"/>
  <c r="F136" i="76"/>
  <c r="J134" i="76"/>
  <c r="H134" i="76"/>
  <c r="F134" i="76"/>
  <c r="J132" i="76"/>
  <c r="H132" i="76"/>
  <c r="F132" i="76"/>
  <c r="J130" i="76"/>
  <c r="H130" i="76"/>
  <c r="F130" i="76"/>
  <c r="J128" i="76"/>
  <c r="H128" i="76"/>
  <c r="F128" i="76"/>
  <c r="J126" i="76"/>
  <c r="H126" i="76"/>
  <c r="F126" i="76"/>
  <c r="J124" i="76"/>
  <c r="H124" i="76"/>
  <c r="F124" i="76"/>
  <c r="J122" i="76"/>
  <c r="H122" i="76"/>
  <c r="F122" i="76"/>
  <c r="J120" i="76"/>
  <c r="H120" i="76"/>
  <c r="F120" i="76"/>
  <c r="J118" i="76"/>
  <c r="H118" i="76"/>
  <c r="F118" i="76"/>
  <c r="J116" i="76"/>
  <c r="H116" i="76"/>
  <c r="F116" i="76"/>
  <c r="J114" i="76"/>
  <c r="H114" i="76"/>
  <c r="F114" i="76"/>
  <c r="J102" i="76"/>
  <c r="H102" i="76"/>
  <c r="F102" i="76"/>
  <c r="J100" i="76"/>
  <c r="H100" i="76"/>
  <c r="F100" i="76"/>
  <c r="J98" i="76"/>
  <c r="H98" i="76"/>
  <c r="F98" i="76"/>
  <c r="J96" i="76"/>
  <c r="H96" i="76"/>
  <c r="F96" i="76"/>
  <c r="J94" i="76"/>
  <c r="H94" i="76"/>
  <c r="F94" i="76"/>
  <c r="J92" i="76"/>
  <c r="H92" i="76"/>
  <c r="F92" i="76"/>
  <c r="J90" i="76"/>
  <c r="H90" i="76"/>
  <c r="F90" i="76"/>
  <c r="J88" i="76"/>
  <c r="H88" i="76"/>
  <c r="F88" i="76"/>
  <c r="J86" i="76"/>
  <c r="H86" i="76"/>
  <c r="F86" i="76"/>
  <c r="J84" i="76"/>
  <c r="H84" i="76"/>
  <c r="F84" i="76"/>
  <c r="J82" i="76"/>
  <c r="H82" i="76"/>
  <c r="F82" i="76"/>
  <c r="J80" i="76"/>
  <c r="H80" i="76"/>
  <c r="F80" i="76"/>
  <c r="J78" i="76"/>
  <c r="H78" i="76"/>
  <c r="F78" i="76"/>
  <c r="J76" i="76"/>
  <c r="H76" i="76"/>
  <c r="F76" i="76"/>
  <c r="J74" i="76"/>
  <c r="H74" i="76"/>
  <c r="F74" i="76"/>
  <c r="J72" i="76"/>
  <c r="H72" i="76"/>
  <c r="F72" i="76"/>
  <c r="J70" i="76"/>
  <c r="H70" i="76"/>
  <c r="F70" i="76"/>
  <c r="J68" i="76"/>
  <c r="H68" i="76"/>
  <c r="F68" i="76"/>
  <c r="J66" i="76"/>
  <c r="H66" i="76"/>
  <c r="F66" i="76"/>
  <c r="J64" i="76"/>
  <c r="H64" i="76"/>
  <c r="F64" i="76"/>
  <c r="J62" i="76"/>
  <c r="H62" i="76"/>
  <c r="J41" i="76"/>
  <c r="H41" i="76"/>
  <c r="F41" i="76"/>
  <c r="W878" i="5" l="1"/>
  <c r="W863" i="5"/>
  <c r="W934" i="5"/>
  <c r="W932" i="5"/>
  <c r="W930" i="5"/>
  <c r="W928" i="5"/>
  <c r="W926" i="5"/>
  <c r="W924" i="5"/>
  <c r="W922" i="5"/>
  <c r="W920" i="5"/>
  <c r="W918" i="5"/>
  <c r="S226" i="75" l="1"/>
  <c r="T226" i="75" s="1"/>
  <c r="R226" i="75"/>
  <c r="Q226" i="75"/>
  <c r="A226" i="75"/>
  <c r="R223" i="75" s="1"/>
  <c r="S225" i="75"/>
  <c r="T225" i="75" s="1"/>
  <c r="R225" i="75"/>
  <c r="Q225" i="75"/>
  <c r="A225" i="75"/>
  <c r="R222" i="75" s="1"/>
  <c r="S224" i="75"/>
  <c r="T224" i="75" s="1"/>
  <c r="R224" i="75"/>
  <c r="Q224" i="75"/>
  <c r="A224" i="75"/>
  <c r="R221" i="75" s="1"/>
  <c r="S223" i="75"/>
  <c r="T223" i="75" s="1"/>
  <c r="Q223" i="75"/>
  <c r="A223" i="75"/>
  <c r="R220" i="75" s="1"/>
  <c r="S222" i="75"/>
  <c r="T222" i="75" s="1"/>
  <c r="Q222" i="75"/>
  <c r="A222" i="75"/>
  <c r="R219" i="75" s="1"/>
  <c r="S221" i="75"/>
  <c r="T221" i="75" s="1"/>
  <c r="Q221" i="75"/>
  <c r="A221" i="75"/>
  <c r="R218" i="75" s="1"/>
  <c r="S220" i="75"/>
  <c r="T220" i="75" s="1"/>
  <c r="Q220" i="75"/>
  <c r="A220" i="75"/>
  <c r="R217" i="75" s="1"/>
  <c r="S219" i="75"/>
  <c r="T219" i="75" s="1"/>
  <c r="Q219" i="75"/>
  <c r="A219" i="75"/>
  <c r="R216" i="75" s="1"/>
  <c r="S218" i="75"/>
  <c r="T218" i="75" s="1"/>
  <c r="Q218" i="75"/>
  <c r="A218" i="75"/>
  <c r="R215" i="75" s="1"/>
  <c r="S217" i="75"/>
  <c r="T217" i="75" s="1"/>
  <c r="Q217" i="75"/>
  <c r="A217" i="75"/>
  <c r="R214" i="75" s="1"/>
  <c r="S216" i="75"/>
  <c r="T216" i="75" s="1"/>
  <c r="Q216" i="75"/>
  <c r="A216" i="75"/>
  <c r="R213" i="75" s="1"/>
  <c r="S215" i="75"/>
  <c r="T215" i="75" s="1"/>
  <c r="Q215" i="75"/>
  <c r="A215" i="75"/>
  <c r="R212" i="75" s="1"/>
  <c r="S214" i="75"/>
  <c r="T214" i="75" s="1"/>
  <c r="Q214" i="75"/>
  <c r="A214" i="75"/>
  <c r="R211" i="75" s="1"/>
  <c r="S213" i="75"/>
  <c r="T213" i="75" s="1"/>
  <c r="Q213" i="75"/>
  <c r="A213" i="75"/>
  <c r="R210" i="75" s="1"/>
  <c r="S212" i="75"/>
  <c r="T212" i="75" s="1"/>
  <c r="Q212" i="75"/>
  <c r="A212" i="75"/>
  <c r="R209" i="75" s="1"/>
  <c r="S211" i="75"/>
  <c r="T211" i="75" s="1"/>
  <c r="Q211" i="75"/>
  <c r="A211" i="75"/>
  <c r="R208" i="75" s="1"/>
  <c r="S210" i="75"/>
  <c r="T210" i="75" s="1"/>
  <c r="Q210" i="75"/>
  <c r="A210" i="75"/>
  <c r="R207" i="75" s="1"/>
  <c r="S209" i="75"/>
  <c r="T209" i="75" s="1"/>
  <c r="Q209" i="75"/>
  <c r="A209" i="75"/>
  <c r="R206" i="75" s="1"/>
  <c r="S208" i="75"/>
  <c r="T208" i="75" s="1"/>
  <c r="Q208" i="75"/>
  <c r="A208" i="75"/>
  <c r="R205" i="75" s="1"/>
  <c r="S207" i="75"/>
  <c r="T207" i="75" s="1"/>
  <c r="Q207" i="75"/>
  <c r="A207" i="75"/>
  <c r="R204" i="75" s="1"/>
  <c r="S206" i="75"/>
  <c r="T206" i="75" s="1"/>
  <c r="Q206" i="75"/>
  <c r="A206" i="75"/>
  <c r="R203" i="75" s="1"/>
  <c r="S205" i="75"/>
  <c r="T205" i="75" s="1"/>
  <c r="Q205" i="75"/>
  <c r="A205" i="75"/>
  <c r="R202" i="75" s="1"/>
  <c r="S204" i="75"/>
  <c r="T204" i="75" s="1"/>
  <c r="Q204" i="75"/>
  <c r="A204" i="75"/>
  <c r="R201" i="75" s="1"/>
  <c r="S203" i="75"/>
  <c r="T203" i="75" s="1"/>
  <c r="Q203" i="75"/>
  <c r="A203" i="75"/>
  <c r="R200" i="75" s="1"/>
  <c r="S202" i="75"/>
  <c r="T202" i="75" s="1"/>
  <c r="Q202" i="75"/>
  <c r="A202" i="75"/>
  <c r="R199" i="75" s="1"/>
  <c r="S201" i="75"/>
  <c r="T201" i="75" s="1"/>
  <c r="Q201" i="75"/>
  <c r="A201" i="75"/>
  <c r="R198" i="75" s="1"/>
  <c r="S200" i="75"/>
  <c r="T200" i="75" s="1"/>
  <c r="Q200" i="75"/>
  <c r="A200" i="75"/>
  <c r="R197" i="75" s="1"/>
  <c r="S199" i="75"/>
  <c r="T199" i="75" s="1"/>
  <c r="Q199" i="75"/>
  <c r="A199" i="75"/>
  <c r="R196" i="75" s="1"/>
  <c r="S198" i="75"/>
  <c r="T198" i="75" s="1"/>
  <c r="Q198" i="75"/>
  <c r="A198" i="75"/>
  <c r="R195" i="75" s="1"/>
  <c r="S197" i="75"/>
  <c r="T197" i="75" s="1"/>
  <c r="Q197" i="75"/>
  <c r="A197" i="75"/>
  <c r="R194" i="75" s="1"/>
  <c r="S196" i="75"/>
  <c r="T196" i="75" s="1"/>
  <c r="Q196" i="75"/>
  <c r="A196" i="75"/>
  <c r="R193" i="75" s="1"/>
  <c r="S195" i="75"/>
  <c r="T195" i="75" s="1"/>
  <c r="Q195" i="75"/>
  <c r="A195" i="75"/>
  <c r="R192" i="75" s="1"/>
  <c r="S194" i="75"/>
  <c r="T194" i="75" s="1"/>
  <c r="Q194" i="75"/>
  <c r="A194" i="75"/>
  <c r="R191" i="75" s="1"/>
  <c r="S193" i="75"/>
  <c r="T193" i="75" s="1"/>
  <c r="Q193" i="75"/>
  <c r="A193" i="75"/>
  <c r="R190" i="75" s="1"/>
  <c r="S192" i="75"/>
  <c r="T192" i="75" s="1"/>
  <c r="Q192" i="75"/>
  <c r="A192" i="75"/>
  <c r="R189" i="75" s="1"/>
  <c r="S191" i="75"/>
  <c r="T191" i="75" s="1"/>
  <c r="Q191" i="75"/>
  <c r="A191" i="75"/>
  <c r="R188" i="75" s="1"/>
  <c r="S190" i="75"/>
  <c r="T190" i="75" s="1"/>
  <c r="Q190" i="75"/>
  <c r="A190" i="75"/>
  <c r="R187" i="75" s="1"/>
  <c r="S189" i="75"/>
  <c r="T189" i="75" s="1"/>
  <c r="Q189" i="75"/>
  <c r="A189" i="75"/>
  <c r="R186" i="75" s="1"/>
  <c r="S188" i="75"/>
  <c r="T188" i="75" s="1"/>
  <c r="Q188" i="75"/>
  <c r="A188" i="75"/>
  <c r="R185" i="75" s="1"/>
  <c r="S187" i="75"/>
  <c r="T187" i="75" s="1"/>
  <c r="Q187" i="75"/>
  <c r="A187" i="75"/>
  <c r="R184" i="75" s="1"/>
  <c r="S186" i="75"/>
  <c r="T186" i="75" s="1"/>
  <c r="Q186" i="75"/>
  <c r="A186" i="75"/>
  <c r="R183" i="75" s="1"/>
  <c r="S185" i="75"/>
  <c r="T185" i="75" s="1"/>
  <c r="Q185" i="75"/>
  <c r="A185" i="75"/>
  <c r="R182" i="75" s="1"/>
  <c r="S184" i="75"/>
  <c r="T184" i="75" s="1"/>
  <c r="Q184" i="75"/>
  <c r="A184" i="75"/>
  <c r="R181" i="75" s="1"/>
  <c r="S183" i="75"/>
  <c r="T183" i="75" s="1"/>
  <c r="Q183" i="75"/>
  <c r="A183" i="75"/>
  <c r="R180" i="75" s="1"/>
  <c r="S182" i="75"/>
  <c r="T182" i="75" s="1"/>
  <c r="Q182" i="75"/>
  <c r="A182" i="75"/>
  <c r="R179" i="75" s="1"/>
  <c r="S181" i="75"/>
  <c r="T181" i="75" s="1"/>
  <c r="Q181" i="75"/>
  <c r="A181" i="75"/>
  <c r="R178" i="75" s="1"/>
  <c r="S180" i="75"/>
  <c r="T180" i="75" s="1"/>
  <c r="Q180" i="75"/>
  <c r="A180" i="75"/>
  <c r="R177" i="75" s="1"/>
  <c r="S179" i="75"/>
  <c r="T179" i="75" s="1"/>
  <c r="Q179" i="75"/>
  <c r="A179" i="75"/>
  <c r="R176" i="75" s="1"/>
  <c r="S178" i="75"/>
  <c r="T178" i="75" s="1"/>
  <c r="Q178" i="75"/>
  <c r="A178" i="75"/>
  <c r="R175" i="75" s="1"/>
  <c r="S177" i="75"/>
  <c r="T177" i="75" s="1"/>
  <c r="Q177" i="75"/>
  <c r="A177" i="75"/>
  <c r="R174" i="75" s="1"/>
  <c r="S176" i="75"/>
  <c r="T176" i="75" s="1"/>
  <c r="Q176" i="75"/>
  <c r="A176" i="75"/>
  <c r="R173" i="75" s="1"/>
  <c r="S175" i="75"/>
  <c r="T175" i="75" s="1"/>
  <c r="Q175" i="75"/>
  <c r="A175" i="75"/>
  <c r="R172" i="75" s="1"/>
  <c r="S174" i="75"/>
  <c r="T174" i="75" s="1"/>
  <c r="Q174" i="75"/>
  <c r="A174" i="75"/>
  <c r="R171" i="75" s="1"/>
  <c r="S173" i="75"/>
  <c r="T173" i="75" s="1"/>
  <c r="Q173" i="75"/>
  <c r="A173" i="75"/>
  <c r="R170" i="75" s="1"/>
  <c r="S172" i="75"/>
  <c r="T172" i="75" s="1"/>
  <c r="Q172" i="75"/>
  <c r="A172" i="75"/>
  <c r="R169" i="75" s="1"/>
  <c r="S171" i="75"/>
  <c r="T171" i="75" s="1"/>
  <c r="Q171" i="75"/>
  <c r="A171" i="75"/>
  <c r="R168" i="75" s="1"/>
  <c r="S170" i="75"/>
  <c r="T170" i="75" s="1"/>
  <c r="Q170" i="75"/>
  <c r="A170" i="75"/>
  <c r="R167" i="75" s="1"/>
  <c r="S169" i="75"/>
  <c r="T169" i="75" s="1"/>
  <c r="Q169" i="75"/>
  <c r="A169" i="75"/>
  <c r="R166" i="75" s="1"/>
  <c r="S168" i="75"/>
  <c r="T168" i="75" s="1"/>
  <c r="Q168" i="75"/>
  <c r="A168" i="75"/>
  <c r="R165" i="75" s="1"/>
  <c r="S167" i="75"/>
  <c r="T167" i="75" s="1"/>
  <c r="Q167" i="75"/>
  <c r="A167" i="75"/>
  <c r="R164" i="75" s="1"/>
  <c r="S166" i="75"/>
  <c r="T166" i="75" s="1"/>
  <c r="Q166" i="75"/>
  <c r="A166" i="75"/>
  <c r="R163" i="75" s="1"/>
  <c r="S165" i="75"/>
  <c r="T165" i="75" s="1"/>
  <c r="Q165" i="75"/>
  <c r="A165" i="75"/>
  <c r="R162" i="75" s="1"/>
  <c r="S164" i="75"/>
  <c r="T164" i="75" s="1"/>
  <c r="Q164" i="75"/>
  <c r="A164" i="75"/>
  <c r="R161" i="75" s="1"/>
  <c r="S163" i="75"/>
  <c r="T163" i="75" s="1"/>
  <c r="Q163" i="75"/>
  <c r="A163" i="75"/>
  <c r="R160" i="75" s="1"/>
  <c r="S162" i="75"/>
  <c r="T162" i="75" s="1"/>
  <c r="Q162" i="75"/>
  <c r="A162" i="75"/>
  <c r="R159" i="75" s="1"/>
  <c r="S161" i="75"/>
  <c r="T161" i="75" s="1"/>
  <c r="Q161" i="75"/>
  <c r="A161" i="75"/>
  <c r="R158" i="75" s="1"/>
  <c r="S160" i="75"/>
  <c r="T160" i="75" s="1"/>
  <c r="Q160" i="75"/>
  <c r="A160" i="75"/>
  <c r="R157" i="75" s="1"/>
  <c r="S159" i="75"/>
  <c r="T159" i="75" s="1"/>
  <c r="Q159" i="75"/>
  <c r="A159" i="75"/>
  <c r="R156" i="75" s="1"/>
  <c r="S158" i="75"/>
  <c r="T158" i="75" s="1"/>
  <c r="Q158" i="75"/>
  <c r="A158" i="75"/>
  <c r="R155" i="75" s="1"/>
  <c r="S157" i="75"/>
  <c r="T157" i="75" s="1"/>
  <c r="Q157" i="75"/>
  <c r="A157" i="75"/>
  <c r="R154" i="75" s="1"/>
  <c r="S156" i="75"/>
  <c r="T156" i="75" s="1"/>
  <c r="Q156" i="75"/>
  <c r="A156" i="75"/>
  <c r="R153" i="75" s="1"/>
  <c r="S155" i="75"/>
  <c r="T155" i="75" s="1"/>
  <c r="Q155" i="75"/>
  <c r="A155" i="75"/>
  <c r="R152" i="75" s="1"/>
  <c r="S154" i="75"/>
  <c r="T154" i="75" s="1"/>
  <c r="Q154" i="75"/>
  <c r="A154" i="75"/>
  <c r="R151" i="75" s="1"/>
  <c r="S153" i="75"/>
  <c r="T153" i="75" s="1"/>
  <c r="Q153" i="75"/>
  <c r="A153" i="75"/>
  <c r="R150" i="75" s="1"/>
  <c r="S152" i="75"/>
  <c r="T152" i="75" s="1"/>
  <c r="Q152" i="75"/>
  <c r="A152" i="75"/>
  <c r="R149" i="75" s="1"/>
  <c r="S151" i="75"/>
  <c r="T151" i="75" s="1"/>
  <c r="Q151" i="75"/>
  <c r="A151" i="75"/>
  <c r="R148" i="75" s="1"/>
  <c r="S150" i="75"/>
  <c r="T150" i="75" s="1"/>
  <c r="Q150" i="75"/>
  <c r="A150" i="75"/>
  <c r="R147" i="75" s="1"/>
  <c r="S149" i="75"/>
  <c r="T149" i="75" s="1"/>
  <c r="Q149" i="75"/>
  <c r="A149" i="75"/>
  <c r="R146" i="75" s="1"/>
  <c r="S148" i="75"/>
  <c r="T148" i="75" s="1"/>
  <c r="Q148" i="75"/>
  <c r="A148" i="75"/>
  <c r="R145" i="75" s="1"/>
  <c r="S147" i="75"/>
  <c r="T147" i="75" s="1"/>
  <c r="Q147" i="75"/>
  <c r="A147" i="75"/>
  <c r="R144" i="75" s="1"/>
  <c r="S146" i="75"/>
  <c r="T146" i="75" s="1"/>
  <c r="Q146" i="75"/>
  <c r="A146" i="75"/>
  <c r="R143" i="75" s="1"/>
  <c r="S145" i="75"/>
  <c r="T145" i="75" s="1"/>
  <c r="Q145" i="75"/>
  <c r="A145" i="75"/>
  <c r="R142" i="75" s="1"/>
  <c r="S144" i="75"/>
  <c r="T144" i="75" s="1"/>
  <c r="Q144" i="75"/>
  <c r="A144" i="75"/>
  <c r="R141" i="75" s="1"/>
  <c r="S143" i="75"/>
  <c r="T143" i="75" s="1"/>
  <c r="Q143" i="75"/>
  <c r="A143" i="75"/>
  <c r="R140" i="75" s="1"/>
  <c r="S142" i="75"/>
  <c r="T142" i="75" s="1"/>
  <c r="Q142" i="75"/>
  <c r="A142" i="75"/>
  <c r="R139" i="75" s="1"/>
  <c r="S141" i="75"/>
  <c r="T141" i="75" s="1"/>
  <c r="Q141" i="75"/>
  <c r="A141" i="75"/>
  <c r="R138" i="75" s="1"/>
  <c r="S140" i="75"/>
  <c r="T140" i="75" s="1"/>
  <c r="Q140" i="75"/>
  <c r="A140" i="75"/>
  <c r="R137" i="75" s="1"/>
  <c r="S139" i="75"/>
  <c r="T139" i="75" s="1"/>
  <c r="Q139" i="75"/>
  <c r="A139" i="75"/>
  <c r="R136" i="75" s="1"/>
  <c r="S138" i="75"/>
  <c r="T138" i="75" s="1"/>
  <c r="Q138" i="75"/>
  <c r="A138" i="75"/>
  <c r="R135" i="75" s="1"/>
  <c r="S137" i="75"/>
  <c r="T137" i="75" s="1"/>
  <c r="Q137" i="75"/>
  <c r="A137" i="75"/>
  <c r="S136" i="75"/>
  <c r="T136" i="75" s="1"/>
  <c r="Q136" i="75"/>
  <c r="A136" i="75"/>
  <c r="S135" i="75"/>
  <c r="T135" i="75" s="1"/>
  <c r="Q135" i="75"/>
  <c r="A135" i="75"/>
  <c r="S134" i="75"/>
  <c r="T134" i="75" s="1"/>
  <c r="Q134" i="75"/>
  <c r="A134" i="75"/>
  <c r="R134" i="75" s="1"/>
  <c r="S133" i="75"/>
  <c r="T133" i="75" s="1"/>
  <c r="Q133" i="75"/>
  <c r="A133" i="75"/>
  <c r="R133" i="75" s="1"/>
  <c r="S132" i="75"/>
  <c r="T132" i="75" s="1"/>
  <c r="Q132" i="75"/>
  <c r="A132" i="75"/>
  <c r="R132" i="75" s="1"/>
  <c r="S131" i="75"/>
  <c r="T131" i="75" s="1"/>
  <c r="Q131" i="75"/>
  <c r="A131" i="75"/>
  <c r="R131" i="75" s="1"/>
  <c r="S130" i="75"/>
  <c r="T130" i="75" s="1"/>
  <c r="Q130" i="75"/>
  <c r="A130" i="75"/>
  <c r="R130" i="75" s="1"/>
  <c r="S129" i="75"/>
  <c r="T129" i="75" s="1"/>
  <c r="Q129" i="75"/>
  <c r="A129" i="75"/>
  <c r="R129" i="75" s="1"/>
  <c r="S128" i="75"/>
  <c r="T128" i="75" s="1"/>
  <c r="Q128" i="75"/>
  <c r="A128" i="75"/>
  <c r="R128" i="75" s="1"/>
  <c r="S127" i="75"/>
  <c r="T127" i="75" s="1"/>
  <c r="Q127" i="75"/>
  <c r="A127" i="75"/>
  <c r="R127" i="75" s="1"/>
  <c r="S126" i="75"/>
  <c r="T126" i="75" s="1"/>
  <c r="Q126" i="75"/>
  <c r="A126" i="75"/>
  <c r="R126" i="75" s="1"/>
  <c r="S125" i="75"/>
  <c r="T125" i="75" s="1"/>
  <c r="Q125" i="75"/>
  <c r="A125" i="75"/>
  <c r="R125" i="75" s="1"/>
  <c r="S124" i="75"/>
  <c r="T124" i="75" s="1"/>
  <c r="Q124" i="75"/>
  <c r="A124" i="75"/>
  <c r="R124" i="75" s="1"/>
  <c r="S123" i="75"/>
  <c r="T123" i="75" s="1"/>
  <c r="Q123" i="75"/>
  <c r="A123" i="75"/>
  <c r="R123" i="75" s="1"/>
  <c r="S122" i="75"/>
  <c r="T122" i="75" s="1"/>
  <c r="Q122" i="75"/>
  <c r="A122" i="75"/>
  <c r="R122" i="75" s="1"/>
  <c r="S121" i="75"/>
  <c r="T121" i="75" s="1"/>
  <c r="Q121" i="75"/>
  <c r="A121" i="75"/>
  <c r="R121" i="75" s="1"/>
  <c r="S120" i="75"/>
  <c r="T120" i="75" s="1"/>
  <c r="Q120" i="75"/>
  <c r="A120" i="75"/>
  <c r="R120" i="75" s="1"/>
  <c r="S119" i="75"/>
  <c r="T119" i="75" s="1"/>
  <c r="Q119" i="75"/>
  <c r="A119" i="75"/>
  <c r="R119" i="75" s="1"/>
  <c r="S118" i="75"/>
  <c r="T118" i="75" s="1"/>
  <c r="Q118" i="75"/>
  <c r="A118" i="75"/>
  <c r="R118" i="75" s="1"/>
  <c r="S117" i="75"/>
  <c r="T117" i="75" s="1"/>
  <c r="Q117" i="75"/>
  <c r="A117" i="75"/>
  <c r="R117" i="75" s="1"/>
  <c r="S116" i="75"/>
  <c r="T116" i="75" s="1"/>
  <c r="Q116" i="75"/>
  <c r="A116" i="75"/>
  <c r="R116" i="75" s="1"/>
  <c r="S115" i="75"/>
  <c r="T115" i="75" s="1"/>
  <c r="Q115" i="75"/>
  <c r="A115" i="75"/>
  <c r="R115" i="75" s="1"/>
  <c r="S114" i="75"/>
  <c r="T114" i="75" s="1"/>
  <c r="Q114" i="75"/>
  <c r="A114" i="75"/>
  <c r="R114" i="75" s="1"/>
  <c r="S113" i="75"/>
  <c r="T113" i="75" s="1"/>
  <c r="Q113" i="75"/>
  <c r="A113" i="75"/>
  <c r="R113" i="75" s="1"/>
  <c r="S112" i="75"/>
  <c r="T112" i="75" s="1"/>
  <c r="Q112" i="75"/>
  <c r="A112" i="75"/>
  <c r="R112" i="75" s="1"/>
  <c r="S111" i="75"/>
  <c r="T111" i="75" s="1"/>
  <c r="Q111" i="75"/>
  <c r="A111" i="75"/>
  <c r="R111" i="75" s="1"/>
  <c r="S110" i="75"/>
  <c r="T110" i="75" s="1"/>
  <c r="Q110" i="75"/>
  <c r="A110" i="75"/>
  <c r="R110" i="75" s="1"/>
  <c r="S109" i="75"/>
  <c r="T109" i="75" s="1"/>
  <c r="Q109" i="75"/>
  <c r="A109" i="75"/>
  <c r="R109" i="75" s="1"/>
  <c r="S108" i="75"/>
  <c r="T108" i="75" s="1"/>
  <c r="Q108" i="75"/>
  <c r="A108" i="75"/>
  <c r="R108" i="75" s="1"/>
  <c r="S107" i="75"/>
  <c r="T107" i="75" s="1"/>
  <c r="Q107" i="75"/>
  <c r="A107" i="75"/>
  <c r="R107" i="75" s="1"/>
  <c r="S106" i="75"/>
  <c r="T106" i="75" s="1"/>
  <c r="Q106" i="75"/>
  <c r="A106" i="75"/>
  <c r="R106" i="75" s="1"/>
  <c r="S105" i="75"/>
  <c r="T105" i="75" s="1"/>
  <c r="Q105" i="75"/>
  <c r="A105" i="75"/>
  <c r="R105" i="75" s="1"/>
  <c r="S104" i="75"/>
  <c r="T104" i="75" s="1"/>
  <c r="Q104" i="75"/>
  <c r="A104" i="75"/>
  <c r="R104" i="75" s="1"/>
  <c r="S103" i="75"/>
  <c r="T103" i="75" s="1"/>
  <c r="Q103" i="75"/>
  <c r="A103" i="75"/>
  <c r="R103" i="75" s="1"/>
  <c r="S102" i="75"/>
  <c r="T102" i="75" s="1"/>
  <c r="Q102" i="75"/>
  <c r="A102" i="75"/>
  <c r="R102" i="75" s="1"/>
  <c r="S101" i="75"/>
  <c r="T101" i="75" s="1"/>
  <c r="Q101" i="75"/>
  <c r="A101" i="75"/>
  <c r="R101" i="75" s="1"/>
  <c r="S100" i="75"/>
  <c r="T100" i="75" s="1"/>
  <c r="Q100" i="75"/>
  <c r="A100" i="75"/>
  <c r="R100" i="75" s="1"/>
  <c r="S99" i="75"/>
  <c r="T99" i="75" s="1"/>
  <c r="Q99" i="75"/>
  <c r="A99" i="75"/>
  <c r="R99" i="75" s="1"/>
  <c r="S98" i="75"/>
  <c r="T98" i="75" s="1"/>
  <c r="Q98" i="75"/>
  <c r="A98" i="75"/>
  <c r="R98" i="75" s="1"/>
  <c r="S97" i="75"/>
  <c r="T97" i="75" s="1"/>
  <c r="Q97" i="75"/>
  <c r="A97" i="75"/>
  <c r="R97" i="75" s="1"/>
  <c r="S96" i="75"/>
  <c r="T96" i="75" s="1"/>
  <c r="Q96" i="75"/>
  <c r="A96" i="75"/>
  <c r="R96" i="75" s="1"/>
  <c r="S95" i="75"/>
  <c r="T95" i="75" s="1"/>
  <c r="Q95" i="75"/>
  <c r="A95" i="75"/>
  <c r="R95" i="75" s="1"/>
  <c r="S94" i="75"/>
  <c r="T94" i="75" s="1"/>
  <c r="Q94" i="75"/>
  <c r="A94" i="75"/>
  <c r="R94" i="75" s="1"/>
  <c r="S93" i="75"/>
  <c r="T93" i="75" s="1"/>
  <c r="Q93" i="75"/>
  <c r="A93" i="75"/>
  <c r="R93" i="75" s="1"/>
  <c r="S92" i="75"/>
  <c r="T92" i="75" s="1"/>
  <c r="Q92" i="75"/>
  <c r="A92" i="75"/>
  <c r="R92" i="75" s="1"/>
  <c r="S91" i="75"/>
  <c r="T91" i="75" s="1"/>
  <c r="Q91" i="75"/>
  <c r="A91" i="75"/>
  <c r="R91" i="75" s="1"/>
  <c r="S90" i="75"/>
  <c r="T90" i="75" s="1"/>
  <c r="Q90" i="75"/>
  <c r="A90" i="75"/>
  <c r="R90" i="75" s="1"/>
  <c r="S89" i="75"/>
  <c r="T89" i="75" s="1"/>
  <c r="Q89" i="75"/>
  <c r="A89" i="75"/>
  <c r="R89" i="75" s="1"/>
  <c r="S88" i="75"/>
  <c r="T88" i="75" s="1"/>
  <c r="Q88" i="75"/>
  <c r="A88" i="75"/>
  <c r="R88" i="75" s="1"/>
  <c r="S87" i="75"/>
  <c r="T87" i="75" s="1"/>
  <c r="Q87" i="75"/>
  <c r="A87" i="75"/>
  <c r="R87" i="75" s="1"/>
  <c r="S86" i="75"/>
  <c r="T86" i="75" s="1"/>
  <c r="Q86" i="75"/>
  <c r="A86" i="75"/>
  <c r="R86" i="75" s="1"/>
  <c r="S85" i="75"/>
  <c r="T85" i="75" s="1"/>
  <c r="Q85" i="75"/>
  <c r="A85" i="75"/>
  <c r="R85" i="75" s="1"/>
  <c r="S84" i="75"/>
  <c r="T84" i="75" s="1"/>
  <c r="Q84" i="75"/>
  <c r="A84" i="75"/>
  <c r="R84" i="75" s="1"/>
  <c r="S83" i="75"/>
  <c r="T83" i="75" s="1"/>
  <c r="Q83" i="75"/>
  <c r="A83" i="75"/>
  <c r="R83" i="75" s="1"/>
  <c r="S82" i="75"/>
  <c r="T82" i="75" s="1"/>
  <c r="Q82" i="75"/>
  <c r="A82" i="75"/>
  <c r="R82" i="75" s="1"/>
  <c r="S81" i="75"/>
  <c r="T81" i="75" s="1"/>
  <c r="Q81" i="75"/>
  <c r="A81" i="75"/>
  <c r="R81" i="75" s="1"/>
  <c r="S80" i="75"/>
  <c r="T80" i="75" s="1"/>
  <c r="Q80" i="75"/>
  <c r="A80" i="75"/>
  <c r="R80" i="75" s="1"/>
  <c r="S79" i="75"/>
  <c r="T79" i="75" s="1"/>
  <c r="Q79" i="75"/>
  <c r="A79" i="75"/>
  <c r="R79" i="75" s="1"/>
  <c r="S78" i="75"/>
  <c r="T78" i="75" s="1"/>
  <c r="Q78" i="75"/>
  <c r="A78" i="75"/>
  <c r="R78" i="75" s="1"/>
  <c r="S77" i="75"/>
  <c r="T77" i="75" s="1"/>
  <c r="Q77" i="75"/>
  <c r="A77" i="75"/>
  <c r="R77" i="75" s="1"/>
  <c r="S76" i="75"/>
  <c r="T76" i="75" s="1"/>
  <c r="Q76" i="75"/>
  <c r="A76" i="75"/>
  <c r="R76" i="75" s="1"/>
  <c r="S75" i="75"/>
  <c r="T75" i="75" s="1"/>
  <c r="Q75" i="75"/>
  <c r="A75" i="75"/>
  <c r="R75" i="75" s="1"/>
  <c r="S74" i="75"/>
  <c r="T74" i="75" s="1"/>
  <c r="Q74" i="75"/>
  <c r="A74" i="75"/>
  <c r="R74" i="75" s="1"/>
  <c r="S73" i="75"/>
  <c r="T73" i="75" s="1"/>
  <c r="Q73" i="75"/>
  <c r="A73" i="75"/>
  <c r="R73" i="75" s="1"/>
  <c r="S72" i="75"/>
  <c r="T72" i="75" s="1"/>
  <c r="Q72" i="75"/>
  <c r="A72" i="75"/>
  <c r="R72" i="75" s="1"/>
  <c r="S71" i="75"/>
  <c r="T71" i="75" s="1"/>
  <c r="Q71" i="75"/>
  <c r="A71" i="75"/>
  <c r="R71" i="75" s="1"/>
  <c r="S70" i="75"/>
  <c r="T70" i="75" s="1"/>
  <c r="Q70" i="75"/>
  <c r="A70" i="75"/>
  <c r="R70" i="75" s="1"/>
  <c r="S69" i="75"/>
  <c r="T69" i="75" s="1"/>
  <c r="Q69" i="75"/>
  <c r="A69" i="75"/>
  <c r="R69" i="75" s="1"/>
  <c r="S68" i="75"/>
  <c r="T68" i="75" s="1"/>
  <c r="Q68" i="75"/>
  <c r="A68" i="75"/>
  <c r="R68" i="75" s="1"/>
  <c r="S67" i="75"/>
  <c r="T67" i="75" s="1"/>
  <c r="Q67" i="75"/>
  <c r="A67" i="75"/>
  <c r="R67" i="75" s="1"/>
  <c r="S66" i="75"/>
  <c r="T66" i="75" s="1"/>
  <c r="Q66" i="75"/>
  <c r="A66" i="75"/>
  <c r="R66" i="75" s="1"/>
  <c r="S65" i="75"/>
  <c r="T65" i="75" s="1"/>
  <c r="Q65" i="75"/>
  <c r="A65" i="75"/>
  <c r="R65" i="75" s="1"/>
  <c r="S64" i="75"/>
  <c r="T64" i="75" s="1"/>
  <c r="Q64" i="75"/>
  <c r="A64" i="75"/>
  <c r="R64" i="75" s="1"/>
  <c r="S63" i="75"/>
  <c r="T63" i="75" s="1"/>
  <c r="Q63" i="75"/>
  <c r="A63" i="75"/>
  <c r="R63" i="75" s="1"/>
  <c r="S62" i="75"/>
  <c r="T62" i="75" s="1"/>
  <c r="Q62" i="75"/>
  <c r="A62" i="75"/>
  <c r="R62" i="75" s="1"/>
  <c r="S61" i="75"/>
  <c r="T61" i="75" s="1"/>
  <c r="Q61" i="75"/>
  <c r="A61" i="75"/>
  <c r="R61" i="75" s="1"/>
  <c r="S60" i="75"/>
  <c r="T60" i="75" s="1"/>
  <c r="Q60" i="75"/>
  <c r="A60" i="75"/>
  <c r="R60" i="75" s="1"/>
  <c r="S59" i="75"/>
  <c r="T59" i="75" s="1"/>
  <c r="Q59" i="75"/>
  <c r="A59" i="75"/>
  <c r="R59" i="75" s="1"/>
  <c r="S58" i="75"/>
  <c r="T58" i="75" s="1"/>
  <c r="Q58" i="75"/>
  <c r="A58" i="75"/>
  <c r="R58" i="75" s="1"/>
  <c r="S57" i="75"/>
  <c r="T57" i="75" s="1"/>
  <c r="Q57" i="75"/>
  <c r="A57" i="75"/>
  <c r="R57" i="75" s="1"/>
  <c r="S56" i="75"/>
  <c r="T56" i="75" s="1"/>
  <c r="Q56" i="75"/>
  <c r="A56" i="75"/>
  <c r="R56" i="75" s="1"/>
  <c r="S55" i="75"/>
  <c r="T55" i="75" s="1"/>
  <c r="Q55" i="75"/>
  <c r="A55" i="75"/>
  <c r="R55" i="75" s="1"/>
  <c r="S54" i="75"/>
  <c r="T54" i="75" s="1"/>
  <c r="Q54" i="75"/>
  <c r="A54" i="75"/>
  <c r="R54" i="75" s="1"/>
  <c r="S53" i="75"/>
  <c r="T53" i="75" s="1"/>
  <c r="Q53" i="75"/>
  <c r="A53" i="75"/>
  <c r="R53" i="75" s="1"/>
  <c r="S52" i="75"/>
  <c r="T52" i="75" s="1"/>
  <c r="Q52" i="75"/>
  <c r="A52" i="75"/>
  <c r="R52" i="75" s="1"/>
  <c r="S51" i="75"/>
  <c r="T51" i="75" s="1"/>
  <c r="Q51" i="75"/>
  <c r="A51" i="75"/>
  <c r="R51" i="75" s="1"/>
  <c r="S50" i="75"/>
  <c r="T50" i="75" s="1"/>
  <c r="Q50" i="75"/>
  <c r="A50" i="75"/>
  <c r="R50" i="75" s="1"/>
  <c r="S49" i="75"/>
  <c r="T49" i="75" s="1"/>
  <c r="Q49" i="75"/>
  <c r="A49" i="75"/>
  <c r="R49" i="75" s="1"/>
  <c r="S48" i="75"/>
  <c r="T48" i="75" s="1"/>
  <c r="Q48" i="75"/>
  <c r="A48" i="75"/>
  <c r="R48" i="75" s="1"/>
  <c r="S47" i="75"/>
  <c r="T47" i="75" s="1"/>
  <c r="Q47" i="75"/>
  <c r="A47" i="75"/>
  <c r="R47" i="75" s="1"/>
  <c r="S46" i="75"/>
  <c r="T46" i="75" s="1"/>
  <c r="Q46" i="75"/>
  <c r="A46" i="75"/>
  <c r="R46" i="75" s="1"/>
  <c r="S45" i="75"/>
  <c r="T45" i="75" s="1"/>
  <c r="Q45" i="75"/>
  <c r="A45" i="75"/>
  <c r="R45" i="75" s="1"/>
  <c r="S44" i="75"/>
  <c r="T44" i="75" s="1"/>
  <c r="Q44" i="75"/>
  <c r="A44" i="75"/>
  <c r="R44" i="75" s="1"/>
  <c r="S43" i="75"/>
  <c r="T43" i="75" s="1"/>
  <c r="Q43" i="75"/>
  <c r="A43" i="75"/>
  <c r="R43" i="75" s="1"/>
  <c r="S42" i="75"/>
  <c r="T42" i="75" s="1"/>
  <c r="Q42" i="75"/>
  <c r="A42" i="75"/>
  <c r="R42" i="75" s="1"/>
  <c r="S41" i="75"/>
  <c r="T41" i="75" s="1"/>
  <c r="Q41" i="75"/>
  <c r="A41" i="75"/>
  <c r="R41" i="75" s="1"/>
  <c r="S40" i="75"/>
  <c r="T40" i="75" s="1"/>
  <c r="Q40" i="75"/>
  <c r="A40" i="75"/>
  <c r="R40" i="75" s="1"/>
  <c r="S39" i="75"/>
  <c r="T39" i="75" s="1"/>
  <c r="Q39" i="75"/>
  <c r="A39" i="75"/>
  <c r="R39" i="75" s="1"/>
  <c r="S38" i="75"/>
  <c r="T38" i="75" s="1"/>
  <c r="Q38" i="75"/>
  <c r="A38" i="75"/>
  <c r="R38" i="75" s="1"/>
  <c r="S37" i="75"/>
  <c r="T37" i="75" s="1"/>
  <c r="Q37" i="75"/>
  <c r="A37" i="75"/>
  <c r="R37" i="75" s="1"/>
  <c r="S36" i="75"/>
  <c r="T36" i="75" s="1"/>
  <c r="Q36" i="75"/>
  <c r="A36" i="75"/>
  <c r="R36" i="75" s="1"/>
  <c r="S35" i="75"/>
  <c r="T35" i="75" s="1"/>
  <c r="Q35" i="75"/>
  <c r="A35" i="75"/>
  <c r="R35" i="75" s="1"/>
  <c r="S34" i="75"/>
  <c r="T34" i="75" s="1"/>
  <c r="Q34" i="75"/>
  <c r="A34" i="75"/>
  <c r="R34" i="75" s="1"/>
  <c r="S33" i="75"/>
  <c r="T33" i="75" s="1"/>
  <c r="Q33" i="75"/>
  <c r="A33" i="75"/>
  <c r="R33" i="75" s="1"/>
  <c r="S32" i="75"/>
  <c r="T32" i="75" s="1"/>
  <c r="Q32" i="75"/>
  <c r="A32" i="75"/>
  <c r="R32" i="75" s="1"/>
  <c r="S31" i="75"/>
  <c r="T31" i="75" s="1"/>
  <c r="Q31" i="75"/>
  <c r="A31" i="75"/>
  <c r="R31" i="75" s="1"/>
  <c r="S30" i="75"/>
  <c r="T30" i="75" s="1"/>
  <c r="Q30" i="75"/>
  <c r="A30" i="75"/>
  <c r="R30" i="75" s="1"/>
  <c r="S29" i="75"/>
  <c r="T29" i="75" s="1"/>
  <c r="Q29" i="75"/>
  <c r="A29" i="75"/>
  <c r="R29" i="75" s="1"/>
  <c r="S28" i="75"/>
  <c r="T28" i="75" s="1"/>
  <c r="Q28" i="75"/>
  <c r="A28" i="75"/>
  <c r="R28" i="75" s="1"/>
  <c r="S27" i="75"/>
  <c r="T27" i="75" s="1"/>
  <c r="Q27" i="75"/>
  <c r="A27" i="75"/>
  <c r="R27" i="75" s="1"/>
  <c r="S26" i="75"/>
  <c r="T26" i="75" s="1"/>
  <c r="Q26" i="75"/>
  <c r="A26" i="75"/>
  <c r="R26" i="75" s="1"/>
  <c r="S25" i="75"/>
  <c r="T25" i="75" s="1"/>
  <c r="Q25" i="75"/>
  <c r="A25" i="75"/>
  <c r="R25" i="75" s="1"/>
  <c r="S24" i="75"/>
  <c r="T24" i="75" s="1"/>
  <c r="Q24" i="75"/>
  <c r="A24" i="75"/>
  <c r="R24" i="75" s="1"/>
  <c r="S23" i="75"/>
  <c r="T23" i="75" s="1"/>
  <c r="Q23" i="75"/>
  <c r="A23" i="75"/>
  <c r="R23" i="75" s="1"/>
  <c r="S22" i="75"/>
  <c r="T22" i="75" s="1"/>
  <c r="Q22" i="75"/>
  <c r="A22" i="75"/>
  <c r="R22" i="75" s="1"/>
  <c r="S21" i="75"/>
  <c r="T21" i="75" s="1"/>
  <c r="Q21" i="75"/>
  <c r="A21" i="75"/>
  <c r="R21" i="75" s="1"/>
  <c r="S20" i="75"/>
  <c r="T20" i="75" s="1"/>
  <c r="Q20" i="75"/>
  <c r="A20" i="75"/>
  <c r="R20" i="75" s="1"/>
  <c r="S19" i="75"/>
  <c r="T19" i="75" s="1"/>
  <c r="Q19" i="75"/>
  <c r="A19" i="75"/>
  <c r="R19" i="75" s="1"/>
  <c r="S18" i="75"/>
  <c r="T18" i="75" s="1"/>
  <c r="Q18" i="75"/>
  <c r="A18" i="75"/>
  <c r="R18" i="75" s="1"/>
  <c r="S17" i="75"/>
  <c r="T17" i="75" s="1"/>
  <c r="Q17" i="75"/>
  <c r="A17" i="75"/>
  <c r="R17" i="75" s="1"/>
  <c r="S16" i="75"/>
  <c r="T16" i="75" s="1"/>
  <c r="Q16" i="75"/>
  <c r="A16" i="75"/>
  <c r="R16" i="75" s="1"/>
  <c r="S15" i="75"/>
  <c r="T15" i="75" s="1"/>
  <c r="S14" i="75"/>
  <c r="T14" i="75" s="1"/>
  <c r="S13" i="75"/>
  <c r="T13" i="75" s="1"/>
  <c r="S12" i="75"/>
  <c r="T12" i="75" s="1"/>
  <c r="S11" i="75"/>
  <c r="T11" i="75" s="1"/>
  <c r="S10" i="75"/>
  <c r="T10" i="75" s="1"/>
  <c r="S9" i="75"/>
  <c r="T9" i="75" s="1"/>
  <c r="S8" i="75"/>
  <c r="T8" i="75" s="1"/>
  <c r="AA7" i="75"/>
  <c r="Z7" i="75"/>
  <c r="S7" i="75"/>
  <c r="T7" i="75" s="1"/>
  <c r="W1011" i="5" l="1"/>
  <c r="W1010" i="5"/>
  <c r="W1091" i="5"/>
  <c r="W1628" i="5" l="1"/>
  <c r="W1629" i="5"/>
  <c r="W1630" i="5"/>
  <c r="W1631" i="5"/>
  <c r="W1632" i="5"/>
  <c r="W1633" i="5"/>
  <c r="W596" i="5" l="1"/>
  <c r="W597" i="5"/>
  <c r="W595" i="5"/>
  <c r="W1634" i="5" l="1"/>
  <c r="W1635" i="5"/>
  <c r="W1636" i="5"/>
  <c r="W1637" i="5"/>
  <c r="W1638" i="5"/>
  <c r="W1639" i="5"/>
  <c r="W1640" i="5"/>
  <c r="W1624" i="5"/>
  <c r="W1625" i="5"/>
  <c r="W1626" i="5"/>
  <c r="W1627" i="5"/>
  <c r="T1587" i="5"/>
  <c r="W1606" i="5"/>
  <c r="W1609" i="5"/>
  <c r="W1614" i="5"/>
  <c r="W1615" i="5"/>
  <c r="W1617" i="5"/>
  <c r="W1618" i="5"/>
  <c r="W1619" i="5"/>
  <c r="W1623" i="5"/>
  <c r="W1586" i="5"/>
  <c r="W1587" i="5"/>
  <c r="W1588" i="5"/>
  <c r="W1589" i="5"/>
  <c r="W1590" i="5"/>
  <c r="W1591" i="5"/>
  <c r="W1592" i="5"/>
  <c r="W1593" i="5"/>
  <c r="W1594" i="5"/>
  <c r="W1595" i="5"/>
  <c r="W1596" i="5"/>
  <c r="W1597" i="5"/>
  <c r="W1598" i="5"/>
  <c r="W1599" i="5"/>
  <c r="W1600" i="5"/>
  <c r="W1602" i="5"/>
  <c r="W1603" i="5"/>
  <c r="W1604" i="5"/>
  <c r="W1605" i="5"/>
  <c r="W1577" i="5"/>
  <c r="W1569" i="5"/>
  <c r="W1563" i="5"/>
  <c r="T1565" i="5"/>
  <c r="W1559" i="5"/>
  <c r="W1562" i="5"/>
  <c r="W1564" i="5"/>
  <c r="W1565" i="5"/>
  <c r="W1566" i="5"/>
  <c r="W1567" i="5"/>
  <c r="W1568" i="5"/>
  <c r="W1570" i="5"/>
  <c r="W1571" i="5"/>
  <c r="W1572" i="5"/>
  <c r="W1573" i="5"/>
  <c r="W1574" i="5"/>
  <c r="W1575" i="5"/>
  <c r="W1576" i="5"/>
  <c r="W1578" i="5"/>
  <c r="W1579" i="5"/>
  <c r="W1580" i="5"/>
  <c r="W1581" i="5"/>
  <c r="W1582" i="5"/>
  <c r="W1531" i="5" l="1"/>
  <c r="W1537" i="5"/>
  <c r="W1538" i="5"/>
  <c r="W1539" i="5"/>
  <c r="W1540" i="5"/>
  <c r="W1541" i="5"/>
  <c r="W1542" i="5"/>
  <c r="W1543" i="5"/>
  <c r="W1544" i="5"/>
  <c r="W1545" i="5"/>
  <c r="W1546" i="5"/>
  <c r="W1547" i="5"/>
  <c r="W1548" i="5"/>
  <c r="W1549" i="5"/>
  <c r="W1550" i="5"/>
  <c r="W1551" i="5"/>
  <c r="W1552" i="5"/>
  <c r="W1553" i="5"/>
  <c r="W1554" i="5"/>
  <c r="W1555" i="5"/>
  <c r="W1556" i="5"/>
  <c r="W1557" i="5"/>
  <c r="W1558" i="5"/>
  <c r="W1528" i="5" l="1"/>
  <c r="W1525" i="5"/>
  <c r="W1527" i="5"/>
  <c r="W1503" i="5"/>
  <c r="W1504" i="5"/>
  <c r="W1505" i="5"/>
  <c r="W1506" i="5"/>
  <c r="W1507" i="5"/>
  <c r="W1517" i="5"/>
  <c r="W1518" i="5"/>
  <c r="W1519" i="5"/>
  <c r="W1520" i="5"/>
  <c r="W1521" i="5"/>
  <c r="W1522" i="5"/>
  <c r="W1523" i="5"/>
  <c r="W1524" i="5"/>
  <c r="W1526" i="5"/>
  <c r="W1529" i="5"/>
  <c r="W1530" i="5"/>
  <c r="W1532" i="5"/>
  <c r="W1533" i="5"/>
  <c r="W1534" i="5"/>
  <c r="W1535" i="5"/>
  <c r="W1536" i="5"/>
  <c r="W1485" i="5"/>
  <c r="T1487" i="5"/>
  <c r="W1097" i="5"/>
  <c r="W1096" i="5"/>
  <c r="W1094" i="5"/>
  <c r="W1093" i="5"/>
  <c r="W1090" i="5"/>
  <c r="W1089" i="5"/>
  <c r="W1088" i="5"/>
  <c r="W1087" i="5"/>
  <c r="W895" i="5" l="1"/>
  <c r="W896" i="5"/>
  <c r="W897" i="5"/>
  <c r="W898" i="5"/>
  <c r="W899" i="5"/>
  <c r="W900" i="5"/>
  <c r="W901" i="5"/>
  <c r="W902" i="5"/>
  <c r="W903" i="5"/>
  <c r="W904" i="5"/>
  <c r="W873" i="5"/>
  <c r="W874" i="5"/>
  <c r="W875" i="5"/>
  <c r="W876" i="5"/>
  <c r="W877" i="5"/>
  <c r="W879" i="5"/>
  <c r="W880" i="5"/>
  <c r="W881" i="5"/>
  <c r="W882" i="5"/>
  <c r="W883" i="5"/>
  <c r="W884" i="5"/>
  <c r="W885" i="5"/>
  <c r="W886" i="5"/>
  <c r="W887" i="5"/>
  <c r="W888" i="5"/>
  <c r="W889" i="5"/>
  <c r="W890" i="5"/>
  <c r="W891" i="5"/>
  <c r="W892" i="5"/>
  <c r="W893" i="5"/>
  <c r="W894" i="5"/>
  <c r="W905" i="5"/>
  <c r="Q51" i="73" l="1"/>
  <c r="A51" i="73"/>
  <c r="R51" i="73" s="1"/>
  <c r="Q49" i="73"/>
  <c r="A49" i="73"/>
  <c r="R49" i="73" s="1"/>
  <c r="Q45" i="73"/>
  <c r="A45" i="73"/>
  <c r="R45" i="73" s="1"/>
  <c r="Q43" i="73"/>
  <c r="A43" i="73"/>
  <c r="R43" i="73" s="1"/>
  <c r="Q41" i="73"/>
  <c r="A41" i="73"/>
  <c r="R41" i="73" s="1"/>
  <c r="Q28" i="73"/>
  <c r="A28" i="73"/>
  <c r="R28" i="73" s="1"/>
  <c r="Q17" i="73"/>
  <c r="A17" i="73"/>
  <c r="R17" i="73" s="1"/>
  <c r="W858" i="5"/>
  <c r="W859" i="5"/>
  <c r="W860" i="5"/>
  <c r="W861" i="5"/>
  <c r="W862" i="5"/>
  <c r="W864" i="5"/>
  <c r="W865" i="5"/>
  <c r="W867" i="5"/>
  <c r="W868" i="5"/>
  <c r="W870" i="5"/>
  <c r="W871" i="5"/>
  <c r="W872" i="5"/>
  <c r="W843" i="5"/>
  <c r="W844" i="5"/>
  <c r="W845" i="5"/>
  <c r="W846" i="5"/>
  <c r="W847" i="5"/>
  <c r="W848" i="5"/>
  <c r="W849" i="5"/>
  <c r="W850" i="5"/>
  <c r="W851" i="5"/>
  <c r="W852" i="5"/>
  <c r="W853" i="5"/>
  <c r="W854" i="5"/>
  <c r="W855" i="5"/>
  <c r="W856" i="5"/>
  <c r="W857" i="5"/>
  <c r="W831" i="5"/>
  <c r="W832" i="5"/>
  <c r="W833" i="5"/>
  <c r="W834" i="5"/>
  <c r="W835" i="5"/>
  <c r="W836" i="5"/>
  <c r="W837" i="5"/>
  <c r="W838" i="5"/>
  <c r="W839" i="5"/>
  <c r="W840" i="5"/>
  <c r="W841" i="5"/>
  <c r="W842" i="5"/>
  <c r="S384" i="73"/>
  <c r="T384" i="73" s="1"/>
  <c r="A384" i="73"/>
  <c r="R384" i="73" s="1"/>
  <c r="S383" i="73"/>
  <c r="T383" i="73" s="1"/>
  <c r="A383" i="73"/>
  <c r="R383" i="73" s="1"/>
  <c r="S382" i="73"/>
  <c r="T382" i="73" s="1"/>
  <c r="A382" i="73"/>
  <c r="R382" i="73" s="1"/>
  <c r="S381" i="73"/>
  <c r="T381" i="73" s="1"/>
  <c r="A381" i="73"/>
  <c r="R381" i="73" s="1"/>
  <c r="S380" i="73"/>
  <c r="T380" i="73" s="1"/>
  <c r="A380" i="73"/>
  <c r="R380" i="73" s="1"/>
  <c r="S379" i="73"/>
  <c r="T379" i="73" s="1"/>
  <c r="A379" i="73"/>
  <c r="R379" i="73" s="1"/>
  <c r="S378" i="73"/>
  <c r="T378" i="73" s="1"/>
  <c r="A378" i="73"/>
  <c r="R378" i="73" s="1"/>
  <c r="S377" i="73"/>
  <c r="T377" i="73" s="1"/>
  <c r="A377" i="73"/>
  <c r="R377" i="73" s="1"/>
  <c r="S376" i="73"/>
  <c r="T376" i="73" s="1"/>
  <c r="A376" i="73"/>
  <c r="R376" i="73" s="1"/>
  <c r="A375" i="73"/>
  <c r="R375" i="73" s="1"/>
  <c r="S374" i="73"/>
  <c r="T374" i="73" s="1"/>
  <c r="A374" i="73"/>
  <c r="R374" i="73" s="1"/>
  <c r="S373" i="73"/>
  <c r="T373" i="73" s="1"/>
  <c r="A373" i="73"/>
  <c r="R373" i="73" s="1"/>
  <c r="S372" i="73"/>
  <c r="T372" i="73" s="1"/>
  <c r="A372" i="73"/>
  <c r="R372" i="73" s="1"/>
  <c r="S371" i="73"/>
  <c r="T371" i="73" s="1"/>
  <c r="A371" i="73"/>
  <c r="R371" i="73" s="1"/>
  <c r="S370" i="73"/>
  <c r="T370" i="73" s="1"/>
  <c r="A370" i="73"/>
  <c r="R370" i="73" s="1"/>
  <c r="S369" i="73"/>
  <c r="T369" i="73" s="1"/>
  <c r="A369" i="73"/>
  <c r="R369" i="73" s="1"/>
  <c r="S368" i="73"/>
  <c r="T368" i="73" s="1"/>
  <c r="A368" i="73"/>
  <c r="R368" i="73" s="1"/>
  <c r="S367" i="73"/>
  <c r="T367" i="73" s="1"/>
  <c r="A367" i="73"/>
  <c r="R367" i="73" s="1"/>
  <c r="S366" i="73"/>
  <c r="T366" i="73" s="1"/>
  <c r="A366" i="73"/>
  <c r="R366" i="73" s="1"/>
  <c r="S365" i="73"/>
  <c r="T365" i="73" s="1"/>
  <c r="A365" i="73"/>
  <c r="R365" i="73" s="1"/>
  <c r="S364" i="73"/>
  <c r="T364" i="73" s="1"/>
  <c r="A364" i="73"/>
  <c r="R364" i="73" s="1"/>
  <c r="S363" i="73"/>
  <c r="T363" i="73" s="1"/>
  <c r="A363" i="73"/>
  <c r="R363" i="73" s="1"/>
  <c r="S362" i="73"/>
  <c r="T362" i="73" s="1"/>
  <c r="A362" i="73"/>
  <c r="R362" i="73" s="1"/>
  <c r="A361" i="73"/>
  <c r="A360" i="73"/>
  <c r="A359" i="73"/>
  <c r="A358" i="73"/>
  <c r="A357" i="73"/>
  <c r="A356" i="73"/>
  <c r="A355" i="73"/>
  <c r="A354" i="73"/>
  <c r="A353" i="73"/>
  <c r="A352" i="73"/>
  <c r="A351" i="73"/>
  <c r="A350" i="73"/>
  <c r="A349" i="73"/>
  <c r="A348" i="73"/>
  <c r="A347" i="73"/>
  <c r="A346" i="73"/>
  <c r="A345" i="73"/>
  <c r="A344" i="73"/>
  <c r="S343" i="73"/>
  <c r="T343" i="73" s="1"/>
  <c r="A343" i="73"/>
  <c r="R343" i="73" s="1"/>
  <c r="A342" i="73"/>
  <c r="A341" i="73"/>
  <c r="A340" i="73"/>
  <c r="S339" i="73"/>
  <c r="T339" i="73" s="1"/>
  <c r="A339" i="73"/>
  <c r="R339" i="73" s="1"/>
  <c r="S338" i="73"/>
  <c r="T338" i="73" s="1"/>
  <c r="A338" i="73"/>
  <c r="R338" i="73" s="1"/>
  <c r="S337" i="73"/>
  <c r="T337" i="73" s="1"/>
  <c r="A337" i="73"/>
  <c r="R337" i="73" s="1"/>
  <c r="S336" i="73"/>
  <c r="T336" i="73" s="1"/>
  <c r="A336" i="73"/>
  <c r="R336" i="73" s="1"/>
  <c r="S335" i="73"/>
  <c r="T335" i="73" s="1"/>
  <c r="A335" i="73"/>
  <c r="R335" i="73" s="1"/>
  <c r="S334" i="73"/>
  <c r="T334" i="73" s="1"/>
  <c r="A334" i="73"/>
  <c r="R334" i="73" s="1"/>
  <c r="S333" i="73"/>
  <c r="T333" i="73" s="1"/>
  <c r="A333" i="73"/>
  <c r="R333" i="73" s="1"/>
  <c r="S332" i="73"/>
  <c r="T332" i="73" s="1"/>
  <c r="A332" i="73"/>
  <c r="R332" i="73" s="1"/>
  <c r="S331" i="73"/>
  <c r="T331" i="73" s="1"/>
  <c r="A331" i="73"/>
  <c r="R331" i="73" s="1"/>
  <c r="S330" i="73"/>
  <c r="T330" i="73" s="1"/>
  <c r="Q330" i="73"/>
  <c r="A330" i="73"/>
  <c r="R330" i="73" s="1"/>
  <c r="S329" i="73"/>
  <c r="T329" i="73" s="1"/>
  <c r="Q329" i="73"/>
  <c r="A329" i="73"/>
  <c r="R329" i="73" s="1"/>
  <c r="S328" i="73"/>
  <c r="T328" i="73" s="1"/>
  <c r="Q328" i="73"/>
  <c r="A328" i="73"/>
  <c r="R328" i="73" s="1"/>
  <c r="S327" i="73"/>
  <c r="T327" i="73" s="1"/>
  <c r="Q327" i="73"/>
  <c r="A327" i="73"/>
  <c r="R327" i="73" s="1"/>
  <c r="S326" i="73"/>
  <c r="T326" i="73" s="1"/>
  <c r="Q326" i="73"/>
  <c r="A326" i="73"/>
  <c r="R326" i="73" s="1"/>
  <c r="S325" i="73"/>
  <c r="T325" i="73" s="1"/>
  <c r="Q325" i="73"/>
  <c r="A325" i="73"/>
  <c r="R325" i="73" s="1"/>
  <c r="S324" i="73"/>
  <c r="T324" i="73" s="1"/>
  <c r="Q324" i="73"/>
  <c r="A324" i="73"/>
  <c r="R324" i="73" s="1"/>
  <c r="S323" i="73"/>
  <c r="T323" i="73" s="1"/>
  <c r="Q323" i="73"/>
  <c r="A323" i="73"/>
  <c r="R323" i="73" s="1"/>
  <c r="S322" i="73"/>
  <c r="T322" i="73" s="1"/>
  <c r="Q322" i="73"/>
  <c r="A322" i="73"/>
  <c r="R322" i="73" s="1"/>
  <c r="S321" i="73"/>
  <c r="T321" i="73" s="1"/>
  <c r="Q321" i="73"/>
  <c r="A321" i="73"/>
  <c r="R321" i="73" s="1"/>
  <c r="S320" i="73"/>
  <c r="T320" i="73" s="1"/>
  <c r="Q320" i="73"/>
  <c r="A320" i="73"/>
  <c r="R320" i="73" s="1"/>
  <c r="S319" i="73"/>
  <c r="T319" i="73" s="1"/>
  <c r="Q319" i="73"/>
  <c r="A319" i="73"/>
  <c r="R319" i="73" s="1"/>
  <c r="S318" i="73"/>
  <c r="T318" i="73" s="1"/>
  <c r="Q318" i="73"/>
  <c r="A318" i="73"/>
  <c r="R318" i="73" s="1"/>
  <c r="S317" i="73"/>
  <c r="T317" i="73" s="1"/>
  <c r="Q317" i="73"/>
  <c r="A317" i="73"/>
  <c r="R317" i="73" s="1"/>
  <c r="S316" i="73"/>
  <c r="T316" i="73" s="1"/>
  <c r="Q316" i="73"/>
  <c r="A316" i="73"/>
  <c r="R316" i="73" s="1"/>
  <c r="S315" i="73"/>
  <c r="T315" i="73" s="1"/>
  <c r="Q315" i="73"/>
  <c r="A315" i="73"/>
  <c r="R315" i="73" s="1"/>
  <c r="S314" i="73"/>
  <c r="T314" i="73" s="1"/>
  <c r="Q314" i="73"/>
  <c r="A314" i="73"/>
  <c r="R314" i="73" s="1"/>
  <c r="S313" i="73"/>
  <c r="T313" i="73" s="1"/>
  <c r="Q313" i="73"/>
  <c r="A313" i="73"/>
  <c r="R313" i="73" s="1"/>
  <c r="S312" i="73"/>
  <c r="T312" i="73" s="1"/>
  <c r="Q312" i="73"/>
  <c r="A312" i="73"/>
  <c r="R312" i="73" s="1"/>
  <c r="S311" i="73"/>
  <c r="T311" i="73" s="1"/>
  <c r="Q311" i="73"/>
  <c r="A311" i="73"/>
  <c r="R311" i="73" s="1"/>
  <c r="S310" i="73"/>
  <c r="T310" i="73" s="1"/>
  <c r="Q310" i="73"/>
  <c r="A310" i="73"/>
  <c r="R310" i="73" s="1"/>
  <c r="S309" i="73"/>
  <c r="T309" i="73" s="1"/>
  <c r="Q309" i="73"/>
  <c r="A309" i="73"/>
  <c r="R309" i="73" s="1"/>
  <c r="S308" i="73"/>
  <c r="T308" i="73" s="1"/>
  <c r="Q308" i="73"/>
  <c r="A308" i="73"/>
  <c r="R308" i="73" s="1"/>
  <c r="S307" i="73"/>
  <c r="T307" i="73" s="1"/>
  <c r="Q307" i="73"/>
  <c r="A307" i="73"/>
  <c r="R307" i="73" s="1"/>
  <c r="S306" i="73"/>
  <c r="T306" i="73" s="1"/>
  <c r="Q306" i="73"/>
  <c r="A306" i="73"/>
  <c r="R306" i="73" s="1"/>
  <c r="S305" i="73"/>
  <c r="T305" i="73" s="1"/>
  <c r="Q305" i="73"/>
  <c r="A305" i="73"/>
  <c r="R305" i="73" s="1"/>
  <c r="S304" i="73"/>
  <c r="T304" i="73" s="1"/>
  <c r="Q304" i="73"/>
  <c r="A304" i="73"/>
  <c r="R304" i="73" s="1"/>
  <c r="S303" i="73"/>
  <c r="T303" i="73" s="1"/>
  <c r="Q303" i="73"/>
  <c r="A303" i="73"/>
  <c r="R303" i="73" s="1"/>
  <c r="S302" i="73"/>
  <c r="T302" i="73" s="1"/>
  <c r="Q302" i="73"/>
  <c r="A302" i="73"/>
  <c r="R302" i="73" s="1"/>
  <c r="S301" i="73"/>
  <c r="T301" i="73" s="1"/>
  <c r="Q301" i="73"/>
  <c r="A301" i="73"/>
  <c r="R301" i="73" s="1"/>
  <c r="S300" i="73"/>
  <c r="T300" i="73" s="1"/>
  <c r="Q300" i="73"/>
  <c r="A300" i="73"/>
  <c r="R300" i="73" s="1"/>
  <c r="S299" i="73"/>
  <c r="T299" i="73" s="1"/>
  <c r="Q299" i="73"/>
  <c r="A299" i="73"/>
  <c r="R299" i="73" s="1"/>
  <c r="S298" i="73"/>
  <c r="T298" i="73" s="1"/>
  <c r="Q298" i="73"/>
  <c r="A298" i="73"/>
  <c r="R298" i="73" s="1"/>
  <c r="S297" i="73"/>
  <c r="T297" i="73" s="1"/>
  <c r="Q297" i="73"/>
  <c r="A297" i="73"/>
  <c r="R297" i="73" s="1"/>
  <c r="S296" i="73"/>
  <c r="T296" i="73" s="1"/>
  <c r="Q296" i="73"/>
  <c r="A296" i="73"/>
  <c r="R296" i="73" s="1"/>
  <c r="S295" i="73"/>
  <c r="T295" i="73" s="1"/>
  <c r="Q295" i="73"/>
  <c r="A295" i="73"/>
  <c r="R295" i="73" s="1"/>
  <c r="S294" i="73"/>
  <c r="T294" i="73" s="1"/>
  <c r="Q294" i="73"/>
  <c r="A294" i="73"/>
  <c r="R294" i="73" s="1"/>
  <c r="S293" i="73"/>
  <c r="T293" i="73" s="1"/>
  <c r="Q293" i="73"/>
  <c r="A293" i="73"/>
  <c r="R293" i="73" s="1"/>
  <c r="S292" i="73"/>
  <c r="T292" i="73" s="1"/>
  <c r="Q292" i="73"/>
  <c r="A292" i="73"/>
  <c r="R292" i="73" s="1"/>
  <c r="S291" i="73"/>
  <c r="T291" i="73" s="1"/>
  <c r="Q291" i="73"/>
  <c r="A291" i="73"/>
  <c r="R291" i="73" s="1"/>
  <c r="S290" i="73"/>
  <c r="T290" i="73" s="1"/>
  <c r="Q290" i="73"/>
  <c r="A290" i="73"/>
  <c r="R290" i="73" s="1"/>
  <c r="S289" i="73"/>
  <c r="T289" i="73" s="1"/>
  <c r="Q289" i="73"/>
  <c r="A289" i="73"/>
  <c r="R289" i="73" s="1"/>
  <c r="S288" i="73"/>
  <c r="T288" i="73" s="1"/>
  <c r="Q288" i="73"/>
  <c r="A288" i="73"/>
  <c r="R288" i="73" s="1"/>
  <c r="S287" i="73"/>
  <c r="T287" i="73" s="1"/>
  <c r="Q287" i="73"/>
  <c r="A287" i="73"/>
  <c r="R287" i="73" s="1"/>
  <c r="S286" i="73"/>
  <c r="T286" i="73" s="1"/>
  <c r="Q286" i="73"/>
  <c r="A286" i="73"/>
  <c r="R286" i="73" s="1"/>
  <c r="S285" i="73"/>
  <c r="T285" i="73" s="1"/>
  <c r="Q285" i="73"/>
  <c r="A285" i="73"/>
  <c r="R285" i="73" s="1"/>
  <c r="S284" i="73"/>
  <c r="T284" i="73" s="1"/>
  <c r="Q284" i="73"/>
  <c r="A284" i="73"/>
  <c r="R284" i="73" s="1"/>
  <c r="S283" i="73"/>
  <c r="T283" i="73" s="1"/>
  <c r="Q283" i="73"/>
  <c r="A283" i="73"/>
  <c r="R283" i="73" s="1"/>
  <c r="S282" i="73"/>
  <c r="T282" i="73" s="1"/>
  <c r="Q282" i="73"/>
  <c r="A282" i="73"/>
  <c r="R282" i="73" s="1"/>
  <c r="S281" i="73"/>
  <c r="T281" i="73" s="1"/>
  <c r="Q281" i="73"/>
  <c r="A281" i="73"/>
  <c r="R281" i="73" s="1"/>
  <c r="S280" i="73"/>
  <c r="T280" i="73" s="1"/>
  <c r="Q280" i="73"/>
  <c r="A280" i="73"/>
  <c r="R280" i="73" s="1"/>
  <c r="S279" i="73"/>
  <c r="T279" i="73" s="1"/>
  <c r="Q279" i="73"/>
  <c r="A279" i="73"/>
  <c r="R279" i="73" s="1"/>
  <c r="S278" i="73"/>
  <c r="T278" i="73" s="1"/>
  <c r="Q278" i="73"/>
  <c r="A278" i="73"/>
  <c r="R278" i="73" s="1"/>
  <c r="S277" i="73"/>
  <c r="T277" i="73" s="1"/>
  <c r="Q277" i="73"/>
  <c r="A277" i="73"/>
  <c r="R277" i="73" s="1"/>
  <c r="S276" i="73"/>
  <c r="T276" i="73" s="1"/>
  <c r="Q276" i="73"/>
  <c r="A276" i="73"/>
  <c r="R276" i="73" s="1"/>
  <c r="S275" i="73"/>
  <c r="T275" i="73" s="1"/>
  <c r="Q275" i="73"/>
  <c r="A275" i="73"/>
  <c r="R275" i="73" s="1"/>
  <c r="S274" i="73"/>
  <c r="T274" i="73" s="1"/>
  <c r="Q274" i="73"/>
  <c r="A274" i="73"/>
  <c r="R274" i="73" s="1"/>
  <c r="S273" i="73"/>
  <c r="T273" i="73" s="1"/>
  <c r="Q273" i="73"/>
  <c r="A273" i="73"/>
  <c r="R273" i="73" s="1"/>
  <c r="S272" i="73"/>
  <c r="T272" i="73" s="1"/>
  <c r="Q272" i="73"/>
  <c r="A272" i="73"/>
  <c r="R272" i="73" s="1"/>
  <c r="S271" i="73"/>
  <c r="T271" i="73" s="1"/>
  <c r="Q271" i="73"/>
  <c r="A271" i="73"/>
  <c r="R271" i="73" s="1"/>
  <c r="S270" i="73"/>
  <c r="T270" i="73" s="1"/>
  <c r="Q270" i="73"/>
  <c r="A270" i="73"/>
  <c r="R270" i="73" s="1"/>
  <c r="S269" i="73"/>
  <c r="T269" i="73" s="1"/>
  <c r="Q269" i="73"/>
  <c r="A269" i="73"/>
  <c r="R269" i="73" s="1"/>
  <c r="S268" i="73"/>
  <c r="T268" i="73" s="1"/>
  <c r="Q268" i="73"/>
  <c r="A268" i="73"/>
  <c r="R268" i="73" s="1"/>
  <c r="S267" i="73"/>
  <c r="T267" i="73" s="1"/>
  <c r="Q267" i="73"/>
  <c r="A267" i="73"/>
  <c r="R267" i="73" s="1"/>
  <c r="S266" i="73"/>
  <c r="T266" i="73" s="1"/>
  <c r="Q266" i="73"/>
  <c r="A266" i="73"/>
  <c r="R266" i="73" s="1"/>
  <c r="S265" i="73"/>
  <c r="T265" i="73" s="1"/>
  <c r="Q265" i="73"/>
  <c r="A265" i="73"/>
  <c r="R265" i="73" s="1"/>
  <c r="S264" i="73"/>
  <c r="T264" i="73" s="1"/>
  <c r="Q264" i="73"/>
  <c r="A264" i="73"/>
  <c r="R264" i="73" s="1"/>
  <c r="S263" i="73"/>
  <c r="T263" i="73" s="1"/>
  <c r="Q263" i="73"/>
  <c r="A263" i="73"/>
  <c r="R263" i="73" s="1"/>
  <c r="S262" i="73"/>
  <c r="T262" i="73" s="1"/>
  <c r="Q262" i="73"/>
  <c r="A262" i="73"/>
  <c r="R262" i="73" s="1"/>
  <c r="S261" i="73"/>
  <c r="T261" i="73" s="1"/>
  <c r="Q261" i="73"/>
  <c r="A261" i="73"/>
  <c r="R261" i="73" s="1"/>
  <c r="S260" i="73"/>
  <c r="T260" i="73" s="1"/>
  <c r="Q260" i="73"/>
  <c r="A260" i="73"/>
  <c r="R260" i="73" s="1"/>
  <c r="S259" i="73"/>
  <c r="T259" i="73" s="1"/>
  <c r="Q259" i="73"/>
  <c r="A259" i="73"/>
  <c r="R259" i="73" s="1"/>
  <c r="S258" i="73"/>
  <c r="T258" i="73" s="1"/>
  <c r="Q258" i="73"/>
  <c r="A258" i="73"/>
  <c r="R258" i="73" s="1"/>
  <c r="S257" i="73"/>
  <c r="T257" i="73" s="1"/>
  <c r="Q257" i="73"/>
  <c r="A257" i="73"/>
  <c r="R257" i="73" s="1"/>
  <c r="S256" i="73"/>
  <c r="T256" i="73" s="1"/>
  <c r="Q256" i="73"/>
  <c r="A256" i="73"/>
  <c r="R256" i="73" s="1"/>
  <c r="S255" i="73"/>
  <c r="T255" i="73" s="1"/>
  <c r="Q255" i="73"/>
  <c r="A255" i="73"/>
  <c r="R255" i="73" s="1"/>
  <c r="S254" i="73"/>
  <c r="T254" i="73" s="1"/>
  <c r="Q254" i="73"/>
  <c r="A254" i="73"/>
  <c r="R254" i="73" s="1"/>
  <c r="S253" i="73"/>
  <c r="T253" i="73" s="1"/>
  <c r="Q253" i="73"/>
  <c r="A253" i="73"/>
  <c r="R253" i="73" s="1"/>
  <c r="S252" i="73"/>
  <c r="T252" i="73" s="1"/>
  <c r="Q252" i="73"/>
  <c r="A252" i="73"/>
  <c r="R252" i="73" s="1"/>
  <c r="S251" i="73"/>
  <c r="T251" i="73" s="1"/>
  <c r="Q251" i="73"/>
  <c r="A251" i="73"/>
  <c r="R251" i="73" s="1"/>
  <c r="S250" i="73"/>
  <c r="T250" i="73" s="1"/>
  <c r="Q250" i="73"/>
  <c r="A250" i="73"/>
  <c r="R250" i="73" s="1"/>
  <c r="S249" i="73"/>
  <c r="T249" i="73" s="1"/>
  <c r="Q249" i="73"/>
  <c r="A249" i="73"/>
  <c r="R249" i="73" s="1"/>
  <c r="S248" i="73"/>
  <c r="T248" i="73" s="1"/>
  <c r="Q248" i="73"/>
  <c r="A248" i="73"/>
  <c r="R248" i="73" s="1"/>
  <c r="S247" i="73"/>
  <c r="T247" i="73" s="1"/>
  <c r="Q247" i="73"/>
  <c r="A247" i="73"/>
  <c r="R247" i="73" s="1"/>
  <c r="S246" i="73"/>
  <c r="T246" i="73" s="1"/>
  <c r="Q246" i="73"/>
  <c r="A246" i="73"/>
  <c r="R246" i="73" s="1"/>
  <c r="S245" i="73"/>
  <c r="T245" i="73" s="1"/>
  <c r="Q245" i="73"/>
  <c r="A245" i="73"/>
  <c r="R245" i="73" s="1"/>
  <c r="S244" i="73"/>
  <c r="T244" i="73" s="1"/>
  <c r="Q244" i="73"/>
  <c r="A244" i="73"/>
  <c r="R244" i="73" s="1"/>
  <c r="S243" i="73"/>
  <c r="T243" i="73" s="1"/>
  <c r="Q243" i="73"/>
  <c r="A243" i="73"/>
  <c r="R243" i="73" s="1"/>
  <c r="S242" i="73"/>
  <c r="T242" i="73" s="1"/>
  <c r="Q242" i="73"/>
  <c r="A242" i="73"/>
  <c r="R242" i="73" s="1"/>
  <c r="S241" i="73"/>
  <c r="T241" i="73" s="1"/>
  <c r="Q241" i="73"/>
  <c r="A241" i="73"/>
  <c r="R241" i="73" s="1"/>
  <c r="S240" i="73"/>
  <c r="T240" i="73" s="1"/>
  <c r="Q240" i="73"/>
  <c r="A240" i="73"/>
  <c r="R240" i="73" s="1"/>
  <c r="S239" i="73"/>
  <c r="T239" i="73" s="1"/>
  <c r="Q239" i="73"/>
  <c r="A239" i="73"/>
  <c r="R239" i="73" s="1"/>
  <c r="S238" i="73"/>
  <c r="T238" i="73" s="1"/>
  <c r="Q238" i="73"/>
  <c r="A238" i="73"/>
  <c r="R238" i="73" s="1"/>
  <c r="S237" i="73"/>
  <c r="T237" i="73" s="1"/>
  <c r="Q237" i="73"/>
  <c r="A237" i="73"/>
  <c r="R237" i="73" s="1"/>
  <c r="S236" i="73"/>
  <c r="T236" i="73" s="1"/>
  <c r="Q236" i="73"/>
  <c r="A236" i="73"/>
  <c r="R236" i="73" s="1"/>
  <c r="S235" i="73"/>
  <c r="T235" i="73" s="1"/>
  <c r="Q235" i="73"/>
  <c r="A235" i="73"/>
  <c r="R235" i="73" s="1"/>
  <c r="S234" i="73"/>
  <c r="T234" i="73" s="1"/>
  <c r="Q234" i="73"/>
  <c r="A234" i="73"/>
  <c r="R234" i="73" s="1"/>
  <c r="S233" i="73"/>
  <c r="T233" i="73" s="1"/>
  <c r="Q233" i="73"/>
  <c r="A233" i="73"/>
  <c r="R233" i="73" s="1"/>
  <c r="S232" i="73"/>
  <c r="T232" i="73" s="1"/>
  <c r="Q232" i="73"/>
  <c r="A232" i="73"/>
  <c r="R232" i="73" s="1"/>
  <c r="S231" i="73"/>
  <c r="T231" i="73" s="1"/>
  <c r="Q231" i="73"/>
  <c r="A231" i="73"/>
  <c r="R231" i="73" s="1"/>
  <c r="S230" i="73"/>
  <c r="T230" i="73" s="1"/>
  <c r="Q230" i="73"/>
  <c r="A230" i="73"/>
  <c r="R230" i="73" s="1"/>
  <c r="S229" i="73"/>
  <c r="T229" i="73" s="1"/>
  <c r="Q229" i="73"/>
  <c r="A229" i="73"/>
  <c r="R229" i="73" s="1"/>
  <c r="S228" i="73"/>
  <c r="T228" i="73" s="1"/>
  <c r="Q228" i="73"/>
  <c r="A228" i="73"/>
  <c r="R228" i="73" s="1"/>
  <c r="S227" i="73"/>
  <c r="T227" i="73" s="1"/>
  <c r="Q227" i="73"/>
  <c r="A227" i="73"/>
  <c r="R227" i="73" s="1"/>
  <c r="S226" i="73"/>
  <c r="T226" i="73" s="1"/>
  <c r="Q226" i="73"/>
  <c r="A226" i="73"/>
  <c r="R226" i="73" s="1"/>
  <c r="S225" i="73"/>
  <c r="T225" i="73" s="1"/>
  <c r="Q225" i="73"/>
  <c r="A225" i="73"/>
  <c r="R225" i="73" s="1"/>
  <c r="S224" i="73"/>
  <c r="T224" i="73" s="1"/>
  <c r="Q224" i="73"/>
  <c r="A224" i="73"/>
  <c r="R224" i="73" s="1"/>
  <c r="S223" i="73"/>
  <c r="T223" i="73" s="1"/>
  <c r="Q223" i="73"/>
  <c r="A223" i="73"/>
  <c r="R223" i="73" s="1"/>
  <c r="S222" i="73"/>
  <c r="T222" i="73" s="1"/>
  <c r="Q222" i="73"/>
  <c r="A222" i="73"/>
  <c r="R222" i="73" s="1"/>
  <c r="S221" i="73"/>
  <c r="T221" i="73" s="1"/>
  <c r="Q221" i="73"/>
  <c r="A221" i="73"/>
  <c r="R221" i="73" s="1"/>
  <c r="S220" i="73"/>
  <c r="T220" i="73" s="1"/>
  <c r="Q220" i="73"/>
  <c r="A220" i="73"/>
  <c r="R220" i="73" s="1"/>
  <c r="S219" i="73"/>
  <c r="T219" i="73" s="1"/>
  <c r="Q219" i="73"/>
  <c r="A219" i="73"/>
  <c r="R219" i="73" s="1"/>
  <c r="S218" i="73"/>
  <c r="T218" i="73" s="1"/>
  <c r="Q218" i="73"/>
  <c r="A218" i="73"/>
  <c r="R218" i="73" s="1"/>
  <c r="S217" i="73"/>
  <c r="T217" i="73" s="1"/>
  <c r="Q217" i="73"/>
  <c r="A217" i="73"/>
  <c r="R217" i="73" s="1"/>
  <c r="S216" i="73"/>
  <c r="T216" i="73" s="1"/>
  <c r="Q216" i="73"/>
  <c r="A216" i="73"/>
  <c r="R216" i="73" s="1"/>
  <c r="S215" i="73"/>
  <c r="T215" i="73" s="1"/>
  <c r="Q215" i="73"/>
  <c r="A215" i="73"/>
  <c r="R215" i="73" s="1"/>
  <c r="S214" i="73"/>
  <c r="T214" i="73" s="1"/>
  <c r="Q214" i="73"/>
  <c r="A214" i="73"/>
  <c r="R214" i="73" s="1"/>
  <c r="S213" i="73"/>
  <c r="T213" i="73" s="1"/>
  <c r="Q213" i="73"/>
  <c r="A213" i="73"/>
  <c r="R213" i="73" s="1"/>
  <c r="S212" i="73"/>
  <c r="T212" i="73" s="1"/>
  <c r="Q212" i="73"/>
  <c r="A212" i="73"/>
  <c r="R212" i="73" s="1"/>
  <c r="S211" i="73"/>
  <c r="T211" i="73" s="1"/>
  <c r="Q211" i="73"/>
  <c r="A211" i="73"/>
  <c r="R211" i="73" s="1"/>
  <c r="S210" i="73"/>
  <c r="T210" i="73" s="1"/>
  <c r="Q210" i="73"/>
  <c r="A210" i="73"/>
  <c r="R210" i="73" s="1"/>
  <c r="S209" i="73"/>
  <c r="T209" i="73" s="1"/>
  <c r="Q209" i="73"/>
  <c r="A209" i="73"/>
  <c r="R209" i="73" s="1"/>
  <c r="S208" i="73"/>
  <c r="T208" i="73" s="1"/>
  <c r="Q208" i="73"/>
  <c r="A208" i="73"/>
  <c r="R208" i="73" s="1"/>
  <c r="S207" i="73"/>
  <c r="T207" i="73" s="1"/>
  <c r="Q207" i="73"/>
  <c r="A207" i="73"/>
  <c r="R207" i="73" s="1"/>
  <c r="S206" i="73"/>
  <c r="T206" i="73" s="1"/>
  <c r="Q206" i="73"/>
  <c r="A206" i="73"/>
  <c r="R206" i="73" s="1"/>
  <c r="S205" i="73"/>
  <c r="T205" i="73" s="1"/>
  <c r="Q205" i="73"/>
  <c r="A205" i="73"/>
  <c r="R205" i="73" s="1"/>
  <c r="S204" i="73"/>
  <c r="T204" i="73" s="1"/>
  <c r="Q204" i="73"/>
  <c r="A204" i="73"/>
  <c r="R204" i="73" s="1"/>
  <c r="S203" i="73"/>
  <c r="T203" i="73" s="1"/>
  <c r="Q203" i="73"/>
  <c r="A203" i="73"/>
  <c r="R203" i="73" s="1"/>
  <c r="S202" i="73"/>
  <c r="T202" i="73" s="1"/>
  <c r="Q202" i="73"/>
  <c r="A202" i="73"/>
  <c r="R202" i="73" s="1"/>
  <c r="S201" i="73"/>
  <c r="T201" i="73" s="1"/>
  <c r="Q201" i="73"/>
  <c r="A201" i="73"/>
  <c r="R201" i="73" s="1"/>
  <c r="S200" i="73"/>
  <c r="T200" i="73" s="1"/>
  <c r="Q200" i="73"/>
  <c r="A200" i="73"/>
  <c r="R200" i="73" s="1"/>
  <c r="S199" i="73"/>
  <c r="T199" i="73" s="1"/>
  <c r="Q199" i="73"/>
  <c r="A199" i="73"/>
  <c r="R199" i="73" s="1"/>
  <c r="S198" i="73"/>
  <c r="T198" i="73" s="1"/>
  <c r="Q198" i="73"/>
  <c r="A198" i="73"/>
  <c r="R198" i="73" s="1"/>
  <c r="S197" i="73"/>
  <c r="T197" i="73" s="1"/>
  <c r="Q197" i="73"/>
  <c r="A197" i="73"/>
  <c r="R197" i="73" s="1"/>
  <c r="S196" i="73"/>
  <c r="T196" i="73" s="1"/>
  <c r="Q196" i="73"/>
  <c r="A196" i="73"/>
  <c r="R196" i="73" s="1"/>
  <c r="S195" i="73"/>
  <c r="T195" i="73" s="1"/>
  <c r="Q195" i="73"/>
  <c r="A195" i="73"/>
  <c r="R195" i="73" s="1"/>
  <c r="S194" i="73"/>
  <c r="T194" i="73" s="1"/>
  <c r="Q194" i="73"/>
  <c r="A194" i="73"/>
  <c r="R194" i="73" s="1"/>
  <c r="S193" i="73"/>
  <c r="T193" i="73" s="1"/>
  <c r="Q193" i="73"/>
  <c r="A193" i="73"/>
  <c r="R193" i="73" s="1"/>
  <c r="S192" i="73"/>
  <c r="T192" i="73" s="1"/>
  <c r="Q192" i="73"/>
  <c r="A192" i="73"/>
  <c r="R192" i="73" s="1"/>
  <c r="S191" i="73"/>
  <c r="T191" i="73" s="1"/>
  <c r="Q191" i="73"/>
  <c r="A191" i="73"/>
  <c r="R191" i="73" s="1"/>
  <c r="S190" i="73"/>
  <c r="T190" i="73" s="1"/>
  <c r="Q190" i="73"/>
  <c r="A190" i="73"/>
  <c r="R190" i="73" s="1"/>
  <c r="S189" i="73"/>
  <c r="T189" i="73" s="1"/>
  <c r="Q189" i="73"/>
  <c r="A189" i="73"/>
  <c r="R189" i="73" s="1"/>
  <c r="S188" i="73"/>
  <c r="T188" i="73" s="1"/>
  <c r="Q188" i="73"/>
  <c r="A188" i="73"/>
  <c r="R188" i="73" s="1"/>
  <c r="S187" i="73"/>
  <c r="T187" i="73" s="1"/>
  <c r="Q187" i="73"/>
  <c r="A187" i="73"/>
  <c r="R187" i="73" s="1"/>
  <c r="S186" i="73"/>
  <c r="T186" i="73" s="1"/>
  <c r="Q186" i="73"/>
  <c r="A186" i="73"/>
  <c r="R186" i="73" s="1"/>
  <c r="S185" i="73"/>
  <c r="T185" i="73" s="1"/>
  <c r="Q185" i="73"/>
  <c r="A185" i="73"/>
  <c r="R185" i="73" s="1"/>
  <c r="S184" i="73"/>
  <c r="T184" i="73" s="1"/>
  <c r="Q184" i="73"/>
  <c r="A184" i="73"/>
  <c r="R184" i="73" s="1"/>
  <c r="S183" i="73"/>
  <c r="T183" i="73" s="1"/>
  <c r="Q183" i="73"/>
  <c r="A183" i="73"/>
  <c r="R183" i="73" s="1"/>
  <c r="S182" i="73"/>
  <c r="T182" i="73" s="1"/>
  <c r="Q182" i="73"/>
  <c r="A182" i="73"/>
  <c r="R182" i="73" s="1"/>
  <c r="S181" i="73"/>
  <c r="T181" i="73" s="1"/>
  <c r="Q181" i="73"/>
  <c r="A181" i="73"/>
  <c r="R181" i="73" s="1"/>
  <c r="S180" i="73"/>
  <c r="T180" i="73" s="1"/>
  <c r="Q180" i="73"/>
  <c r="A180" i="73"/>
  <c r="R180" i="73" s="1"/>
  <c r="S179" i="73"/>
  <c r="T179" i="73" s="1"/>
  <c r="Q179" i="73"/>
  <c r="A179" i="73"/>
  <c r="R179" i="73" s="1"/>
  <c r="S178" i="73"/>
  <c r="T178" i="73" s="1"/>
  <c r="Q178" i="73"/>
  <c r="A178" i="73"/>
  <c r="R178" i="73" s="1"/>
  <c r="S177" i="73"/>
  <c r="T177" i="73" s="1"/>
  <c r="Q177" i="73"/>
  <c r="A177" i="73"/>
  <c r="R177" i="73" s="1"/>
  <c r="S176" i="73"/>
  <c r="T176" i="73" s="1"/>
  <c r="Q176" i="73"/>
  <c r="A176" i="73"/>
  <c r="R176" i="73" s="1"/>
  <c r="S175" i="73"/>
  <c r="T175" i="73" s="1"/>
  <c r="Q175" i="73"/>
  <c r="A175" i="73"/>
  <c r="R175" i="73" s="1"/>
  <c r="S174" i="73"/>
  <c r="T174" i="73" s="1"/>
  <c r="Q174" i="73"/>
  <c r="A174" i="73"/>
  <c r="R174" i="73" s="1"/>
  <c r="S173" i="73"/>
  <c r="T173" i="73" s="1"/>
  <c r="Q173" i="73"/>
  <c r="A173" i="73"/>
  <c r="R173" i="73" s="1"/>
  <c r="S172" i="73"/>
  <c r="T172" i="73" s="1"/>
  <c r="Q172" i="73"/>
  <c r="A172" i="73"/>
  <c r="R172" i="73" s="1"/>
  <c r="S171" i="73"/>
  <c r="T171" i="73" s="1"/>
  <c r="Q171" i="73"/>
  <c r="A171" i="73"/>
  <c r="R171" i="73" s="1"/>
  <c r="S170" i="73"/>
  <c r="T170" i="73" s="1"/>
  <c r="Q170" i="73"/>
  <c r="A170" i="73"/>
  <c r="R170" i="73" s="1"/>
  <c r="S169" i="73"/>
  <c r="T169" i="73" s="1"/>
  <c r="Q169" i="73"/>
  <c r="A169" i="73"/>
  <c r="R169" i="73" s="1"/>
  <c r="S168" i="73"/>
  <c r="T168" i="73" s="1"/>
  <c r="Q168" i="73"/>
  <c r="A168" i="73"/>
  <c r="R168" i="73" s="1"/>
  <c r="S167" i="73"/>
  <c r="T167" i="73" s="1"/>
  <c r="Q167" i="73"/>
  <c r="A167" i="73"/>
  <c r="R167" i="73" s="1"/>
  <c r="S166" i="73"/>
  <c r="T166" i="73" s="1"/>
  <c r="Q166" i="73"/>
  <c r="A166" i="73"/>
  <c r="R166" i="73" s="1"/>
  <c r="S165" i="73"/>
  <c r="T165" i="73" s="1"/>
  <c r="Q165" i="73"/>
  <c r="A165" i="73"/>
  <c r="R165" i="73" s="1"/>
  <c r="S164" i="73"/>
  <c r="T164" i="73" s="1"/>
  <c r="Q164" i="73"/>
  <c r="A164" i="73"/>
  <c r="R164" i="73" s="1"/>
  <c r="S163" i="73"/>
  <c r="T163" i="73" s="1"/>
  <c r="Q163" i="73"/>
  <c r="A163" i="73"/>
  <c r="R163" i="73" s="1"/>
  <c r="S162" i="73"/>
  <c r="T162" i="73" s="1"/>
  <c r="Q162" i="73"/>
  <c r="A162" i="73"/>
  <c r="R162" i="73" s="1"/>
  <c r="S161" i="73"/>
  <c r="T161" i="73" s="1"/>
  <c r="Q161" i="73"/>
  <c r="A161" i="73"/>
  <c r="R161" i="73" s="1"/>
  <c r="S160" i="73"/>
  <c r="T160" i="73" s="1"/>
  <c r="Q160" i="73"/>
  <c r="A160" i="73"/>
  <c r="R160" i="73" s="1"/>
  <c r="S159" i="73"/>
  <c r="T159" i="73" s="1"/>
  <c r="Q159" i="73"/>
  <c r="A159" i="73"/>
  <c r="R159" i="73" s="1"/>
  <c r="S158" i="73"/>
  <c r="T158" i="73" s="1"/>
  <c r="Q158" i="73"/>
  <c r="A158" i="73"/>
  <c r="R158" i="73" s="1"/>
  <c r="S157" i="73"/>
  <c r="T157" i="73" s="1"/>
  <c r="Q157" i="73"/>
  <c r="A157" i="73"/>
  <c r="R157" i="73" s="1"/>
  <c r="S156" i="73"/>
  <c r="T156" i="73" s="1"/>
  <c r="Q156" i="73"/>
  <c r="A156" i="73"/>
  <c r="R156" i="73" s="1"/>
  <c r="S155" i="73"/>
  <c r="T155" i="73" s="1"/>
  <c r="Q155" i="73"/>
  <c r="A155" i="73"/>
  <c r="R155" i="73" s="1"/>
  <c r="S154" i="73"/>
  <c r="T154" i="73" s="1"/>
  <c r="Q154" i="73"/>
  <c r="A154" i="73"/>
  <c r="R154" i="73" s="1"/>
  <c r="S153" i="73"/>
  <c r="T153" i="73" s="1"/>
  <c r="Q153" i="73"/>
  <c r="A153" i="73"/>
  <c r="R153" i="73" s="1"/>
  <c r="S152" i="73"/>
  <c r="T152" i="73" s="1"/>
  <c r="Q152" i="73"/>
  <c r="A152" i="73"/>
  <c r="R152" i="73" s="1"/>
  <c r="S151" i="73"/>
  <c r="T151" i="73" s="1"/>
  <c r="Q151" i="73"/>
  <c r="A151" i="73"/>
  <c r="R151" i="73" s="1"/>
  <c r="S150" i="73"/>
  <c r="T150" i="73" s="1"/>
  <c r="Q150" i="73"/>
  <c r="A150" i="73"/>
  <c r="R150" i="73" s="1"/>
  <c r="S149" i="73"/>
  <c r="T149" i="73" s="1"/>
  <c r="Q149" i="73"/>
  <c r="A149" i="73"/>
  <c r="R149" i="73" s="1"/>
  <c r="S148" i="73"/>
  <c r="T148" i="73" s="1"/>
  <c r="Q148" i="73"/>
  <c r="A148" i="73"/>
  <c r="R148" i="73" s="1"/>
  <c r="S147" i="73"/>
  <c r="T147" i="73" s="1"/>
  <c r="Q147" i="73"/>
  <c r="A147" i="73"/>
  <c r="R147" i="73" s="1"/>
  <c r="S146" i="73"/>
  <c r="T146" i="73" s="1"/>
  <c r="Q146" i="73"/>
  <c r="A146" i="73"/>
  <c r="R146" i="73" s="1"/>
  <c r="S145" i="73"/>
  <c r="T145" i="73" s="1"/>
  <c r="Q145" i="73"/>
  <c r="A145" i="73"/>
  <c r="R145" i="73" s="1"/>
  <c r="S144" i="73"/>
  <c r="T144" i="73" s="1"/>
  <c r="Q144" i="73"/>
  <c r="A144" i="73"/>
  <c r="R144" i="73" s="1"/>
  <c r="S143" i="73"/>
  <c r="T143" i="73" s="1"/>
  <c r="Q143" i="73"/>
  <c r="A143" i="73"/>
  <c r="R143" i="73" s="1"/>
  <c r="S142" i="73"/>
  <c r="T142" i="73" s="1"/>
  <c r="Q142" i="73"/>
  <c r="A142" i="73"/>
  <c r="R142" i="73" s="1"/>
  <c r="S141" i="73"/>
  <c r="T141" i="73" s="1"/>
  <c r="Q141" i="73"/>
  <c r="A141" i="73"/>
  <c r="R141" i="73" s="1"/>
  <c r="S140" i="73"/>
  <c r="T140" i="73" s="1"/>
  <c r="Q140" i="73"/>
  <c r="A140" i="73"/>
  <c r="R140" i="73" s="1"/>
  <c r="S139" i="73"/>
  <c r="T139" i="73" s="1"/>
  <c r="Q139" i="73"/>
  <c r="A139" i="73"/>
  <c r="R139" i="73" s="1"/>
  <c r="S138" i="73"/>
  <c r="T138" i="73" s="1"/>
  <c r="Q138" i="73"/>
  <c r="A138" i="73"/>
  <c r="R138" i="73" s="1"/>
  <c r="S137" i="73"/>
  <c r="T137" i="73" s="1"/>
  <c r="Q137" i="73"/>
  <c r="A137" i="73"/>
  <c r="R137" i="73" s="1"/>
  <c r="S136" i="73"/>
  <c r="T136" i="73" s="1"/>
  <c r="Q136" i="73"/>
  <c r="A136" i="73"/>
  <c r="R136" i="73" s="1"/>
  <c r="S135" i="73"/>
  <c r="T135" i="73" s="1"/>
  <c r="Q135" i="73"/>
  <c r="A135" i="73"/>
  <c r="R135" i="73" s="1"/>
  <c r="S134" i="73"/>
  <c r="T134" i="73" s="1"/>
  <c r="Q134" i="73"/>
  <c r="A134" i="73"/>
  <c r="R134" i="73" s="1"/>
  <c r="S133" i="73"/>
  <c r="T133" i="73" s="1"/>
  <c r="Q133" i="73"/>
  <c r="A133" i="73"/>
  <c r="R133" i="73" s="1"/>
  <c r="S132" i="73"/>
  <c r="T132" i="73" s="1"/>
  <c r="Q132" i="73"/>
  <c r="A132" i="73"/>
  <c r="R132" i="73" s="1"/>
  <c r="S131" i="73"/>
  <c r="T131" i="73" s="1"/>
  <c r="Q131" i="73"/>
  <c r="A131" i="73"/>
  <c r="R131" i="73" s="1"/>
  <c r="S130" i="73"/>
  <c r="T130" i="73" s="1"/>
  <c r="Q130" i="73"/>
  <c r="A130" i="73"/>
  <c r="R130" i="73" s="1"/>
  <c r="S129" i="73"/>
  <c r="T129" i="73" s="1"/>
  <c r="Q129" i="73"/>
  <c r="A129" i="73"/>
  <c r="R129" i="73" s="1"/>
  <c r="S128" i="73"/>
  <c r="T128" i="73" s="1"/>
  <c r="Q128" i="73"/>
  <c r="A128" i="73"/>
  <c r="R128" i="73" s="1"/>
  <c r="S127" i="73"/>
  <c r="T127" i="73" s="1"/>
  <c r="Q127" i="73"/>
  <c r="A127" i="73"/>
  <c r="R127" i="73" s="1"/>
  <c r="S126" i="73"/>
  <c r="T126" i="73" s="1"/>
  <c r="Q126" i="73"/>
  <c r="A126" i="73"/>
  <c r="R126" i="73" s="1"/>
  <c r="S125" i="73"/>
  <c r="T125" i="73" s="1"/>
  <c r="Q125" i="73"/>
  <c r="A125" i="73"/>
  <c r="R125" i="73" s="1"/>
  <c r="S124" i="73"/>
  <c r="T124" i="73" s="1"/>
  <c r="Q124" i="73"/>
  <c r="A124" i="73"/>
  <c r="R124" i="73" s="1"/>
  <c r="S123" i="73"/>
  <c r="T123" i="73" s="1"/>
  <c r="Q123" i="73"/>
  <c r="A123" i="73"/>
  <c r="R123" i="73" s="1"/>
  <c r="S122" i="73"/>
  <c r="T122" i="73" s="1"/>
  <c r="Q122" i="73"/>
  <c r="A122" i="73"/>
  <c r="R122" i="73" s="1"/>
  <c r="S121" i="73"/>
  <c r="T121" i="73" s="1"/>
  <c r="Q121" i="73"/>
  <c r="A121" i="73"/>
  <c r="R121" i="73" s="1"/>
  <c r="S120" i="73"/>
  <c r="T120" i="73" s="1"/>
  <c r="Q120" i="73"/>
  <c r="A120" i="73"/>
  <c r="R120" i="73" s="1"/>
  <c r="S119" i="73"/>
  <c r="T119" i="73" s="1"/>
  <c r="Q119" i="73"/>
  <c r="A119" i="73"/>
  <c r="R119" i="73" s="1"/>
  <c r="S118" i="73"/>
  <c r="T118" i="73" s="1"/>
  <c r="Q118" i="73"/>
  <c r="A118" i="73"/>
  <c r="R118" i="73" s="1"/>
  <c r="S117" i="73"/>
  <c r="T117" i="73" s="1"/>
  <c r="Q117" i="73"/>
  <c r="A117" i="73"/>
  <c r="R117" i="73" s="1"/>
  <c r="S116" i="73"/>
  <c r="T116" i="73" s="1"/>
  <c r="Q116" i="73"/>
  <c r="A116" i="73"/>
  <c r="R116" i="73" s="1"/>
  <c r="S115" i="73"/>
  <c r="T115" i="73" s="1"/>
  <c r="Q115" i="73"/>
  <c r="A115" i="73"/>
  <c r="R115" i="73" s="1"/>
  <c r="S114" i="73"/>
  <c r="T114" i="73" s="1"/>
  <c r="Q114" i="73"/>
  <c r="A114" i="73"/>
  <c r="R114" i="73" s="1"/>
  <c r="S113" i="73"/>
  <c r="T113" i="73" s="1"/>
  <c r="Q113" i="73"/>
  <c r="A113" i="73"/>
  <c r="R113" i="73" s="1"/>
  <c r="S112" i="73"/>
  <c r="T112" i="73" s="1"/>
  <c r="Q112" i="73"/>
  <c r="A112" i="73"/>
  <c r="R112" i="73" s="1"/>
  <c r="S111" i="73"/>
  <c r="T111" i="73" s="1"/>
  <c r="Q111" i="73"/>
  <c r="A111" i="73"/>
  <c r="R111" i="73" s="1"/>
  <c r="S110" i="73"/>
  <c r="T110" i="73" s="1"/>
  <c r="Q110" i="73"/>
  <c r="A110" i="73"/>
  <c r="R110" i="73" s="1"/>
  <c r="S109" i="73"/>
  <c r="T109" i="73" s="1"/>
  <c r="Q109" i="73"/>
  <c r="A109" i="73"/>
  <c r="R109" i="73" s="1"/>
  <c r="S108" i="73"/>
  <c r="T108" i="73" s="1"/>
  <c r="Q108" i="73"/>
  <c r="A108" i="73"/>
  <c r="R108" i="73" s="1"/>
  <c r="S107" i="73"/>
  <c r="T107" i="73" s="1"/>
  <c r="Q107" i="73"/>
  <c r="A107" i="73"/>
  <c r="R107" i="73" s="1"/>
  <c r="S106" i="73"/>
  <c r="T106" i="73" s="1"/>
  <c r="Q106" i="73"/>
  <c r="A106" i="73"/>
  <c r="R106" i="73" s="1"/>
  <c r="S105" i="73"/>
  <c r="T105" i="73" s="1"/>
  <c r="Q105" i="73"/>
  <c r="A105" i="73"/>
  <c r="R105" i="73" s="1"/>
  <c r="S104" i="73"/>
  <c r="T104" i="73" s="1"/>
  <c r="Q104" i="73"/>
  <c r="A104" i="73"/>
  <c r="R104" i="73" s="1"/>
  <c r="S103" i="73"/>
  <c r="T103" i="73" s="1"/>
  <c r="Q103" i="73"/>
  <c r="A103" i="73"/>
  <c r="R103" i="73" s="1"/>
  <c r="S102" i="73"/>
  <c r="T102" i="73" s="1"/>
  <c r="Q102" i="73"/>
  <c r="A102" i="73"/>
  <c r="R102" i="73" s="1"/>
  <c r="S101" i="73"/>
  <c r="T101" i="73" s="1"/>
  <c r="Q101" i="73"/>
  <c r="A101" i="73"/>
  <c r="R101" i="73" s="1"/>
  <c r="S100" i="73"/>
  <c r="T100" i="73" s="1"/>
  <c r="Q100" i="73"/>
  <c r="A100" i="73"/>
  <c r="R100" i="73" s="1"/>
  <c r="S99" i="73"/>
  <c r="T99" i="73" s="1"/>
  <c r="Q99" i="73"/>
  <c r="A99" i="73"/>
  <c r="R99" i="73" s="1"/>
  <c r="S98" i="73"/>
  <c r="T98" i="73" s="1"/>
  <c r="Q98" i="73"/>
  <c r="A98" i="73"/>
  <c r="R98" i="73" s="1"/>
  <c r="S97" i="73"/>
  <c r="T97" i="73" s="1"/>
  <c r="Q97" i="73"/>
  <c r="A97" i="73"/>
  <c r="R97" i="73" s="1"/>
  <c r="S96" i="73"/>
  <c r="T96" i="73" s="1"/>
  <c r="Q96" i="73"/>
  <c r="A96" i="73"/>
  <c r="R96" i="73" s="1"/>
  <c r="S95" i="73"/>
  <c r="T95" i="73" s="1"/>
  <c r="Q95" i="73"/>
  <c r="A95" i="73"/>
  <c r="R95" i="73" s="1"/>
  <c r="S94" i="73"/>
  <c r="T94" i="73" s="1"/>
  <c r="Q94" i="73"/>
  <c r="A94" i="73"/>
  <c r="R94" i="73" s="1"/>
  <c r="S93" i="73"/>
  <c r="T93" i="73" s="1"/>
  <c r="Q93" i="73"/>
  <c r="A93" i="73"/>
  <c r="R93" i="73" s="1"/>
  <c r="S92" i="73"/>
  <c r="T92" i="73" s="1"/>
  <c r="Q92" i="73"/>
  <c r="A92" i="73"/>
  <c r="R92" i="73" s="1"/>
  <c r="S91" i="73"/>
  <c r="T91" i="73" s="1"/>
  <c r="Q91" i="73"/>
  <c r="A91" i="73"/>
  <c r="R91" i="73" s="1"/>
  <c r="S90" i="73"/>
  <c r="T90" i="73" s="1"/>
  <c r="Q90" i="73"/>
  <c r="A90" i="73"/>
  <c r="R90" i="73" s="1"/>
  <c r="S89" i="73"/>
  <c r="T89" i="73" s="1"/>
  <c r="Q89" i="73"/>
  <c r="A89" i="73"/>
  <c r="R89" i="73" s="1"/>
  <c r="S88" i="73"/>
  <c r="T88" i="73" s="1"/>
  <c r="Q88" i="73"/>
  <c r="A88" i="73"/>
  <c r="R88" i="73" s="1"/>
  <c r="S87" i="73"/>
  <c r="T87" i="73" s="1"/>
  <c r="Q87" i="73"/>
  <c r="A87" i="73"/>
  <c r="R87" i="73" s="1"/>
  <c r="S86" i="73"/>
  <c r="T86" i="73" s="1"/>
  <c r="Q86" i="73"/>
  <c r="A86" i="73"/>
  <c r="R86" i="73" s="1"/>
  <c r="S85" i="73"/>
  <c r="T85" i="73" s="1"/>
  <c r="Q85" i="73"/>
  <c r="A85" i="73"/>
  <c r="R85" i="73" s="1"/>
  <c r="S84" i="73"/>
  <c r="T84" i="73" s="1"/>
  <c r="Q84" i="73"/>
  <c r="A84" i="73"/>
  <c r="R84" i="73" s="1"/>
  <c r="S83" i="73"/>
  <c r="T83" i="73" s="1"/>
  <c r="Q83" i="73"/>
  <c r="A83" i="73"/>
  <c r="R83" i="73" s="1"/>
  <c r="S82" i="73"/>
  <c r="T82" i="73" s="1"/>
  <c r="Q82" i="73"/>
  <c r="A82" i="73"/>
  <c r="R82" i="73" s="1"/>
  <c r="S81" i="73"/>
  <c r="T81" i="73" s="1"/>
  <c r="Q81" i="73"/>
  <c r="A81" i="73"/>
  <c r="R81" i="73" s="1"/>
  <c r="S80" i="73"/>
  <c r="T80" i="73" s="1"/>
  <c r="Q80" i="73"/>
  <c r="A80" i="73"/>
  <c r="R80" i="73" s="1"/>
  <c r="S79" i="73"/>
  <c r="T79" i="73" s="1"/>
  <c r="Q79" i="73"/>
  <c r="A79" i="73"/>
  <c r="R79" i="73" s="1"/>
  <c r="S78" i="73"/>
  <c r="T78" i="73" s="1"/>
  <c r="Q78" i="73"/>
  <c r="A78" i="73"/>
  <c r="R78" i="73" s="1"/>
  <c r="S77" i="73"/>
  <c r="T77" i="73" s="1"/>
  <c r="Q77" i="73"/>
  <c r="A77" i="73"/>
  <c r="R77" i="73" s="1"/>
  <c r="S76" i="73"/>
  <c r="T76" i="73" s="1"/>
  <c r="Q76" i="73"/>
  <c r="A76" i="73"/>
  <c r="R76" i="73" s="1"/>
  <c r="S75" i="73"/>
  <c r="T75" i="73" s="1"/>
  <c r="Q75" i="73"/>
  <c r="A75" i="73"/>
  <c r="R75" i="73" s="1"/>
  <c r="S74" i="73"/>
  <c r="T74" i="73" s="1"/>
  <c r="Q74" i="73"/>
  <c r="A74" i="73"/>
  <c r="R74" i="73" s="1"/>
  <c r="S73" i="73"/>
  <c r="T73" i="73" s="1"/>
  <c r="Q73" i="73"/>
  <c r="A73" i="73"/>
  <c r="R73" i="73" s="1"/>
  <c r="S72" i="73"/>
  <c r="T72" i="73" s="1"/>
  <c r="Q72" i="73"/>
  <c r="A72" i="73"/>
  <c r="R72" i="73" s="1"/>
  <c r="S71" i="73"/>
  <c r="T71" i="73" s="1"/>
  <c r="Q71" i="73"/>
  <c r="A71" i="73"/>
  <c r="R71" i="73" s="1"/>
  <c r="S70" i="73"/>
  <c r="T70" i="73" s="1"/>
  <c r="Q70" i="73"/>
  <c r="A70" i="73"/>
  <c r="R70" i="73" s="1"/>
  <c r="S69" i="73"/>
  <c r="T69" i="73" s="1"/>
  <c r="Q69" i="73"/>
  <c r="A69" i="73"/>
  <c r="R69" i="73" s="1"/>
  <c r="S68" i="73"/>
  <c r="T68" i="73" s="1"/>
  <c r="Q68" i="73"/>
  <c r="A68" i="73"/>
  <c r="R68" i="73" s="1"/>
  <c r="S67" i="73"/>
  <c r="T67" i="73" s="1"/>
  <c r="Q67" i="73"/>
  <c r="A67" i="73"/>
  <c r="R67" i="73" s="1"/>
  <c r="S66" i="73"/>
  <c r="T66" i="73" s="1"/>
  <c r="Q66" i="73"/>
  <c r="A66" i="73"/>
  <c r="R66" i="73" s="1"/>
  <c r="S65" i="73"/>
  <c r="T65" i="73" s="1"/>
  <c r="Q65" i="73"/>
  <c r="A65" i="73"/>
  <c r="R65" i="73" s="1"/>
  <c r="S64" i="73"/>
  <c r="T64" i="73" s="1"/>
  <c r="Q64" i="73"/>
  <c r="A64" i="73"/>
  <c r="R64" i="73" s="1"/>
  <c r="S63" i="73"/>
  <c r="T63" i="73" s="1"/>
  <c r="Q63" i="73"/>
  <c r="A63" i="73"/>
  <c r="R63" i="73" s="1"/>
  <c r="S62" i="73"/>
  <c r="T62" i="73" s="1"/>
  <c r="Q62" i="73"/>
  <c r="A62" i="73"/>
  <c r="R62" i="73" s="1"/>
  <c r="S61" i="73"/>
  <c r="T61" i="73" s="1"/>
  <c r="Q61" i="73"/>
  <c r="A61" i="73"/>
  <c r="R61" i="73" s="1"/>
  <c r="S60" i="73"/>
  <c r="T60" i="73" s="1"/>
  <c r="Q60" i="73"/>
  <c r="A60" i="73"/>
  <c r="R60" i="73" s="1"/>
  <c r="S59" i="73"/>
  <c r="T59" i="73" s="1"/>
  <c r="Q59" i="73"/>
  <c r="A59" i="73"/>
  <c r="R59" i="73" s="1"/>
  <c r="S58" i="73"/>
  <c r="T58" i="73" s="1"/>
  <c r="Q58" i="73"/>
  <c r="A58" i="73"/>
  <c r="R58" i="73" s="1"/>
  <c r="S57" i="73"/>
  <c r="T57" i="73" s="1"/>
  <c r="Q57" i="73"/>
  <c r="A57" i="73"/>
  <c r="R57" i="73" s="1"/>
  <c r="S56" i="73"/>
  <c r="T56" i="73" s="1"/>
  <c r="Q56" i="73"/>
  <c r="A56" i="73"/>
  <c r="R56" i="73" s="1"/>
  <c r="S55" i="73"/>
  <c r="T55" i="73" s="1"/>
  <c r="Q55" i="73"/>
  <c r="A55" i="73"/>
  <c r="R55" i="73" s="1"/>
  <c r="S54" i="73"/>
  <c r="T54" i="73" s="1"/>
  <c r="Q54" i="73"/>
  <c r="A54" i="73"/>
  <c r="R54" i="73" s="1"/>
  <c r="S53" i="73"/>
  <c r="T53" i="73" s="1"/>
  <c r="Q53" i="73"/>
  <c r="A53" i="73"/>
  <c r="R53" i="73" s="1"/>
  <c r="S52" i="73"/>
  <c r="T52" i="73" s="1"/>
  <c r="Q52" i="73"/>
  <c r="A52" i="73"/>
  <c r="R52" i="73" s="1"/>
  <c r="S51" i="73"/>
  <c r="T51" i="73" s="1"/>
  <c r="S50" i="73"/>
  <c r="T50" i="73" s="1"/>
  <c r="S49" i="73"/>
  <c r="T49" i="73" s="1"/>
  <c r="S48" i="73"/>
  <c r="T48" i="73" s="1"/>
  <c r="S47" i="73"/>
  <c r="T47" i="73" s="1"/>
  <c r="S46" i="73"/>
  <c r="T46" i="73" s="1"/>
  <c r="S45" i="73"/>
  <c r="T45" i="73" s="1"/>
  <c r="S44" i="73"/>
  <c r="T44" i="73" s="1"/>
  <c r="S43" i="73"/>
  <c r="T43" i="73" s="1"/>
  <c r="S42" i="73"/>
  <c r="T42" i="73" s="1"/>
  <c r="S41" i="73"/>
  <c r="T41" i="73" s="1"/>
  <c r="S40" i="73"/>
  <c r="T40" i="73" s="1"/>
  <c r="S39" i="73"/>
  <c r="T39" i="73" s="1"/>
  <c r="S38" i="73"/>
  <c r="T38" i="73" s="1"/>
  <c r="S37" i="73"/>
  <c r="T37" i="73" s="1"/>
  <c r="S36" i="73"/>
  <c r="T36" i="73" s="1"/>
  <c r="S35" i="73"/>
  <c r="T35" i="73" s="1"/>
  <c r="S34" i="73"/>
  <c r="T34" i="73" s="1"/>
  <c r="S33" i="73"/>
  <c r="T33" i="73" s="1"/>
  <c r="S32" i="73"/>
  <c r="T32" i="73" s="1"/>
  <c r="S31" i="73"/>
  <c r="T31" i="73" s="1"/>
  <c r="S30" i="73"/>
  <c r="T30" i="73" s="1"/>
  <c r="S29" i="73"/>
  <c r="T29" i="73" s="1"/>
  <c r="S28" i="73"/>
  <c r="T28" i="73" s="1"/>
  <c r="S27" i="73"/>
  <c r="T27" i="73" s="1"/>
  <c r="S26" i="73"/>
  <c r="T26" i="73" s="1"/>
  <c r="S25" i="73"/>
  <c r="T25" i="73" s="1"/>
  <c r="S24" i="73"/>
  <c r="T24" i="73" s="1"/>
  <c r="S23" i="73"/>
  <c r="T23" i="73" s="1"/>
  <c r="S22" i="73"/>
  <c r="T22" i="73" s="1"/>
  <c r="S21" i="73"/>
  <c r="T21" i="73" s="1"/>
  <c r="S20" i="73"/>
  <c r="T20" i="73" s="1"/>
  <c r="S19" i="73"/>
  <c r="T19" i="73" s="1"/>
  <c r="S18" i="73"/>
  <c r="T18" i="73" s="1"/>
  <c r="S17" i="73"/>
  <c r="T17" i="73" s="1"/>
  <c r="S16" i="73"/>
  <c r="T16" i="73" s="1"/>
  <c r="S15" i="73"/>
  <c r="T15" i="73" s="1"/>
  <c r="S14" i="73"/>
  <c r="T14" i="73" s="1"/>
  <c r="S13" i="73"/>
  <c r="T13" i="73" s="1"/>
  <c r="S12" i="73"/>
  <c r="T12" i="73" s="1"/>
  <c r="S11" i="73"/>
  <c r="T11" i="73" s="1"/>
  <c r="S10" i="73"/>
  <c r="T10" i="73" s="1"/>
  <c r="S9" i="73"/>
  <c r="T9" i="73" s="1"/>
  <c r="S8" i="73"/>
  <c r="T8" i="73" s="1"/>
  <c r="S7" i="73"/>
  <c r="T7" i="73" s="1"/>
  <c r="S384" i="72"/>
  <c r="T384" i="72" s="1"/>
  <c r="A384" i="72"/>
  <c r="R384" i="72" s="1"/>
  <c r="S383" i="72"/>
  <c r="T383" i="72" s="1"/>
  <c r="A383" i="72"/>
  <c r="R383" i="72" s="1"/>
  <c r="S382" i="72"/>
  <c r="T382" i="72" s="1"/>
  <c r="A382" i="72"/>
  <c r="R382" i="72" s="1"/>
  <c r="S381" i="72"/>
  <c r="T381" i="72" s="1"/>
  <c r="A381" i="72"/>
  <c r="R381" i="72" s="1"/>
  <c r="S380" i="72"/>
  <c r="T380" i="72" s="1"/>
  <c r="A380" i="72"/>
  <c r="R380" i="72" s="1"/>
  <c r="S379" i="72"/>
  <c r="T379" i="72" s="1"/>
  <c r="A379" i="72"/>
  <c r="R379" i="72" s="1"/>
  <c r="S378" i="72"/>
  <c r="T378" i="72" s="1"/>
  <c r="A378" i="72"/>
  <c r="R378" i="72" s="1"/>
  <c r="S377" i="72"/>
  <c r="T377" i="72" s="1"/>
  <c r="A377" i="72"/>
  <c r="R377" i="72" s="1"/>
  <c r="S376" i="72"/>
  <c r="T376" i="72" s="1"/>
  <c r="A376" i="72"/>
  <c r="R376" i="72" s="1"/>
  <c r="A375" i="72"/>
  <c r="R375" i="72" s="1"/>
  <c r="S374" i="72"/>
  <c r="T374" i="72" s="1"/>
  <c r="A374" i="72"/>
  <c r="R374" i="72" s="1"/>
  <c r="S373" i="72"/>
  <c r="T373" i="72" s="1"/>
  <c r="A373" i="72"/>
  <c r="R373" i="72" s="1"/>
  <c r="S372" i="72"/>
  <c r="T372" i="72" s="1"/>
  <c r="A372" i="72"/>
  <c r="R372" i="72" s="1"/>
  <c r="S371" i="72"/>
  <c r="T371" i="72" s="1"/>
  <c r="A371" i="72"/>
  <c r="R371" i="72" s="1"/>
  <c r="S370" i="72"/>
  <c r="T370" i="72" s="1"/>
  <c r="A370" i="72"/>
  <c r="R370" i="72" s="1"/>
  <c r="S369" i="72"/>
  <c r="T369" i="72" s="1"/>
  <c r="A369" i="72"/>
  <c r="R369" i="72" s="1"/>
  <c r="S368" i="72"/>
  <c r="T368" i="72" s="1"/>
  <c r="A368" i="72"/>
  <c r="R368" i="72" s="1"/>
  <c r="S367" i="72"/>
  <c r="T367" i="72" s="1"/>
  <c r="A367" i="72"/>
  <c r="R367" i="72" s="1"/>
  <c r="S366" i="72"/>
  <c r="T366" i="72" s="1"/>
  <c r="A366" i="72"/>
  <c r="R366" i="72" s="1"/>
  <c r="S365" i="72"/>
  <c r="T365" i="72" s="1"/>
  <c r="A365" i="72"/>
  <c r="R365" i="72" s="1"/>
  <c r="S364" i="72"/>
  <c r="T364" i="72" s="1"/>
  <c r="A364" i="72"/>
  <c r="R364" i="72" s="1"/>
  <c r="S363" i="72"/>
  <c r="T363" i="72" s="1"/>
  <c r="A363" i="72"/>
  <c r="R363" i="72" s="1"/>
  <c r="S362" i="72"/>
  <c r="T362" i="72" s="1"/>
  <c r="A362" i="72"/>
  <c r="R362" i="72" s="1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S343" i="72"/>
  <c r="T343" i="72" s="1"/>
  <c r="A343" i="72"/>
  <c r="R343" i="72" s="1"/>
  <c r="A342" i="72"/>
  <c r="A341" i="72"/>
  <c r="A340" i="72"/>
  <c r="S339" i="72"/>
  <c r="T339" i="72" s="1"/>
  <c r="A339" i="72"/>
  <c r="R339" i="72" s="1"/>
  <c r="S338" i="72"/>
  <c r="T338" i="72" s="1"/>
  <c r="A338" i="72"/>
  <c r="R338" i="72" s="1"/>
  <c r="S337" i="72"/>
  <c r="T337" i="72" s="1"/>
  <c r="A337" i="72"/>
  <c r="R337" i="72" s="1"/>
  <c r="S336" i="72"/>
  <c r="T336" i="72" s="1"/>
  <c r="A336" i="72"/>
  <c r="R336" i="72" s="1"/>
  <c r="S335" i="72"/>
  <c r="T335" i="72" s="1"/>
  <c r="A335" i="72"/>
  <c r="R335" i="72" s="1"/>
  <c r="S334" i="72"/>
  <c r="T334" i="72" s="1"/>
  <c r="A334" i="72"/>
  <c r="R334" i="72" s="1"/>
  <c r="S333" i="72"/>
  <c r="T333" i="72" s="1"/>
  <c r="A333" i="72"/>
  <c r="R333" i="72" s="1"/>
  <c r="S332" i="72"/>
  <c r="T332" i="72" s="1"/>
  <c r="A332" i="72"/>
  <c r="R332" i="72" s="1"/>
  <c r="S331" i="72"/>
  <c r="T331" i="72" s="1"/>
  <c r="A331" i="72"/>
  <c r="R331" i="72" s="1"/>
  <c r="S330" i="72"/>
  <c r="T330" i="72" s="1"/>
  <c r="Q330" i="72"/>
  <c r="A330" i="72"/>
  <c r="R330" i="72" s="1"/>
  <c r="S329" i="72"/>
  <c r="T329" i="72" s="1"/>
  <c r="Q329" i="72"/>
  <c r="A329" i="72"/>
  <c r="R329" i="72" s="1"/>
  <c r="S328" i="72"/>
  <c r="T328" i="72" s="1"/>
  <c r="Q328" i="72"/>
  <c r="A328" i="72"/>
  <c r="R328" i="72" s="1"/>
  <c r="S327" i="72"/>
  <c r="T327" i="72" s="1"/>
  <c r="Q327" i="72"/>
  <c r="A327" i="72"/>
  <c r="R327" i="72" s="1"/>
  <c r="S326" i="72"/>
  <c r="T326" i="72" s="1"/>
  <c r="Q326" i="72"/>
  <c r="A326" i="72"/>
  <c r="R326" i="72" s="1"/>
  <c r="S325" i="72"/>
  <c r="T325" i="72" s="1"/>
  <c r="Q325" i="72"/>
  <c r="A325" i="72"/>
  <c r="R325" i="72" s="1"/>
  <c r="S324" i="72"/>
  <c r="T324" i="72" s="1"/>
  <c r="Q324" i="72"/>
  <c r="A324" i="72"/>
  <c r="R324" i="72" s="1"/>
  <c r="T323" i="72"/>
  <c r="S323" i="72"/>
  <c r="Q323" i="72"/>
  <c r="A323" i="72"/>
  <c r="R323" i="72" s="1"/>
  <c r="S322" i="72"/>
  <c r="T322" i="72" s="1"/>
  <c r="Q322" i="72"/>
  <c r="A322" i="72"/>
  <c r="R322" i="72" s="1"/>
  <c r="S321" i="72"/>
  <c r="T321" i="72" s="1"/>
  <c r="Q321" i="72"/>
  <c r="A321" i="72"/>
  <c r="R321" i="72" s="1"/>
  <c r="S320" i="72"/>
  <c r="T320" i="72" s="1"/>
  <c r="Q320" i="72"/>
  <c r="A320" i="72"/>
  <c r="R320" i="72" s="1"/>
  <c r="S319" i="72"/>
  <c r="T319" i="72" s="1"/>
  <c r="Q319" i="72"/>
  <c r="A319" i="72"/>
  <c r="R319" i="72" s="1"/>
  <c r="S318" i="72"/>
  <c r="T318" i="72" s="1"/>
  <c r="Q318" i="72"/>
  <c r="A318" i="72"/>
  <c r="R318" i="72" s="1"/>
  <c r="S317" i="72"/>
  <c r="T317" i="72" s="1"/>
  <c r="Q317" i="72"/>
  <c r="A317" i="72"/>
  <c r="R317" i="72" s="1"/>
  <c r="S316" i="72"/>
  <c r="T316" i="72" s="1"/>
  <c r="Q316" i="72"/>
  <c r="A316" i="72"/>
  <c r="R316" i="72" s="1"/>
  <c r="S315" i="72"/>
  <c r="T315" i="72" s="1"/>
  <c r="Q315" i="72"/>
  <c r="A315" i="72"/>
  <c r="R315" i="72" s="1"/>
  <c r="S314" i="72"/>
  <c r="T314" i="72" s="1"/>
  <c r="Q314" i="72"/>
  <c r="A314" i="72"/>
  <c r="R314" i="72" s="1"/>
  <c r="S313" i="72"/>
  <c r="T313" i="72" s="1"/>
  <c r="Q313" i="72"/>
  <c r="A313" i="72"/>
  <c r="R313" i="72" s="1"/>
  <c r="S312" i="72"/>
  <c r="T312" i="72" s="1"/>
  <c r="Q312" i="72"/>
  <c r="A312" i="72"/>
  <c r="R312" i="72" s="1"/>
  <c r="S311" i="72"/>
  <c r="T311" i="72" s="1"/>
  <c r="Q311" i="72"/>
  <c r="A311" i="72"/>
  <c r="R311" i="72" s="1"/>
  <c r="S310" i="72"/>
  <c r="T310" i="72" s="1"/>
  <c r="Q310" i="72"/>
  <c r="A310" i="72"/>
  <c r="R310" i="72" s="1"/>
  <c r="S309" i="72"/>
  <c r="T309" i="72" s="1"/>
  <c r="Q309" i="72"/>
  <c r="A309" i="72"/>
  <c r="R309" i="72" s="1"/>
  <c r="S308" i="72"/>
  <c r="T308" i="72" s="1"/>
  <c r="Q308" i="72"/>
  <c r="A308" i="72"/>
  <c r="R308" i="72" s="1"/>
  <c r="S307" i="72"/>
  <c r="T307" i="72" s="1"/>
  <c r="Q307" i="72"/>
  <c r="A307" i="72"/>
  <c r="R307" i="72" s="1"/>
  <c r="S306" i="72"/>
  <c r="T306" i="72" s="1"/>
  <c r="Q306" i="72"/>
  <c r="A306" i="72"/>
  <c r="R306" i="72" s="1"/>
  <c r="S305" i="72"/>
  <c r="T305" i="72" s="1"/>
  <c r="Q305" i="72"/>
  <c r="A305" i="72"/>
  <c r="R305" i="72" s="1"/>
  <c r="S304" i="72"/>
  <c r="T304" i="72" s="1"/>
  <c r="Q304" i="72"/>
  <c r="A304" i="72"/>
  <c r="R304" i="72" s="1"/>
  <c r="S303" i="72"/>
  <c r="T303" i="72" s="1"/>
  <c r="Q303" i="72"/>
  <c r="A303" i="72"/>
  <c r="R303" i="72" s="1"/>
  <c r="S302" i="72"/>
  <c r="T302" i="72" s="1"/>
  <c r="Q302" i="72"/>
  <c r="A302" i="72"/>
  <c r="R302" i="72" s="1"/>
  <c r="S301" i="72"/>
  <c r="T301" i="72" s="1"/>
  <c r="Q301" i="72"/>
  <c r="A301" i="72"/>
  <c r="R301" i="72" s="1"/>
  <c r="S300" i="72"/>
  <c r="T300" i="72" s="1"/>
  <c r="Q300" i="72"/>
  <c r="A300" i="72"/>
  <c r="R300" i="72" s="1"/>
  <c r="S299" i="72"/>
  <c r="T299" i="72" s="1"/>
  <c r="Q299" i="72"/>
  <c r="A299" i="72"/>
  <c r="R299" i="72" s="1"/>
  <c r="S298" i="72"/>
  <c r="T298" i="72" s="1"/>
  <c r="Q298" i="72"/>
  <c r="A298" i="72"/>
  <c r="R298" i="72" s="1"/>
  <c r="S297" i="72"/>
  <c r="T297" i="72" s="1"/>
  <c r="Q297" i="72"/>
  <c r="A297" i="72"/>
  <c r="R297" i="72" s="1"/>
  <c r="S296" i="72"/>
  <c r="T296" i="72" s="1"/>
  <c r="Q296" i="72"/>
  <c r="A296" i="72"/>
  <c r="R296" i="72" s="1"/>
  <c r="S295" i="72"/>
  <c r="T295" i="72" s="1"/>
  <c r="Q295" i="72"/>
  <c r="A295" i="72"/>
  <c r="R295" i="72" s="1"/>
  <c r="S294" i="72"/>
  <c r="T294" i="72" s="1"/>
  <c r="Q294" i="72"/>
  <c r="A294" i="72"/>
  <c r="R294" i="72" s="1"/>
  <c r="S293" i="72"/>
  <c r="T293" i="72" s="1"/>
  <c r="Q293" i="72"/>
  <c r="A293" i="72"/>
  <c r="R293" i="72" s="1"/>
  <c r="S292" i="72"/>
  <c r="T292" i="72" s="1"/>
  <c r="Q292" i="72"/>
  <c r="A292" i="72"/>
  <c r="R292" i="72" s="1"/>
  <c r="S291" i="72"/>
  <c r="T291" i="72" s="1"/>
  <c r="Q291" i="72"/>
  <c r="A291" i="72"/>
  <c r="R291" i="72" s="1"/>
  <c r="S290" i="72"/>
  <c r="T290" i="72" s="1"/>
  <c r="Q290" i="72"/>
  <c r="A290" i="72"/>
  <c r="R290" i="72" s="1"/>
  <c r="S289" i="72"/>
  <c r="T289" i="72" s="1"/>
  <c r="Q289" i="72"/>
  <c r="A289" i="72"/>
  <c r="R289" i="72" s="1"/>
  <c r="S288" i="72"/>
  <c r="T288" i="72" s="1"/>
  <c r="Q288" i="72"/>
  <c r="A288" i="72"/>
  <c r="R288" i="72" s="1"/>
  <c r="S287" i="72"/>
  <c r="T287" i="72" s="1"/>
  <c r="Q287" i="72"/>
  <c r="A287" i="72"/>
  <c r="R287" i="72" s="1"/>
  <c r="S286" i="72"/>
  <c r="T286" i="72" s="1"/>
  <c r="Q286" i="72"/>
  <c r="A286" i="72"/>
  <c r="R286" i="72" s="1"/>
  <c r="S285" i="72"/>
  <c r="T285" i="72" s="1"/>
  <c r="Q285" i="72"/>
  <c r="A285" i="72"/>
  <c r="R285" i="72" s="1"/>
  <c r="S284" i="72"/>
  <c r="T284" i="72" s="1"/>
  <c r="Q284" i="72"/>
  <c r="A284" i="72"/>
  <c r="R284" i="72" s="1"/>
  <c r="S283" i="72"/>
  <c r="T283" i="72" s="1"/>
  <c r="Q283" i="72"/>
  <c r="A283" i="72"/>
  <c r="R283" i="72" s="1"/>
  <c r="S282" i="72"/>
  <c r="T282" i="72" s="1"/>
  <c r="Q282" i="72"/>
  <c r="A282" i="72"/>
  <c r="R282" i="72" s="1"/>
  <c r="S281" i="72"/>
  <c r="T281" i="72" s="1"/>
  <c r="Q281" i="72"/>
  <c r="A281" i="72"/>
  <c r="R281" i="72" s="1"/>
  <c r="S280" i="72"/>
  <c r="T280" i="72" s="1"/>
  <c r="Q280" i="72"/>
  <c r="A280" i="72"/>
  <c r="R280" i="72" s="1"/>
  <c r="S279" i="72"/>
  <c r="T279" i="72" s="1"/>
  <c r="Q279" i="72"/>
  <c r="A279" i="72"/>
  <c r="R279" i="72" s="1"/>
  <c r="S278" i="72"/>
  <c r="T278" i="72" s="1"/>
  <c r="Q278" i="72"/>
  <c r="A278" i="72"/>
  <c r="R278" i="72" s="1"/>
  <c r="S277" i="72"/>
  <c r="T277" i="72" s="1"/>
  <c r="Q277" i="72"/>
  <c r="A277" i="72"/>
  <c r="R277" i="72" s="1"/>
  <c r="S276" i="72"/>
  <c r="T276" i="72" s="1"/>
  <c r="Q276" i="72"/>
  <c r="A276" i="72"/>
  <c r="R276" i="72" s="1"/>
  <c r="S275" i="72"/>
  <c r="T275" i="72" s="1"/>
  <c r="Q275" i="72"/>
  <c r="A275" i="72"/>
  <c r="R275" i="72" s="1"/>
  <c r="S274" i="72"/>
  <c r="T274" i="72" s="1"/>
  <c r="Q274" i="72"/>
  <c r="A274" i="72"/>
  <c r="R274" i="72" s="1"/>
  <c r="S273" i="72"/>
  <c r="T273" i="72" s="1"/>
  <c r="Q273" i="72"/>
  <c r="A273" i="72"/>
  <c r="R273" i="72" s="1"/>
  <c r="S272" i="72"/>
  <c r="T272" i="72" s="1"/>
  <c r="Q272" i="72"/>
  <c r="A272" i="72"/>
  <c r="R272" i="72" s="1"/>
  <c r="S271" i="72"/>
  <c r="T271" i="72" s="1"/>
  <c r="Q271" i="72"/>
  <c r="A271" i="72"/>
  <c r="R271" i="72" s="1"/>
  <c r="S270" i="72"/>
  <c r="T270" i="72" s="1"/>
  <c r="Q270" i="72"/>
  <c r="A270" i="72"/>
  <c r="R270" i="72" s="1"/>
  <c r="S269" i="72"/>
  <c r="T269" i="72" s="1"/>
  <c r="Q269" i="72"/>
  <c r="A269" i="72"/>
  <c r="R269" i="72" s="1"/>
  <c r="S268" i="72"/>
  <c r="T268" i="72" s="1"/>
  <c r="Q268" i="72"/>
  <c r="A268" i="72"/>
  <c r="R268" i="72" s="1"/>
  <c r="S267" i="72"/>
  <c r="T267" i="72" s="1"/>
  <c r="Q267" i="72"/>
  <c r="A267" i="72"/>
  <c r="R267" i="72" s="1"/>
  <c r="S266" i="72"/>
  <c r="T266" i="72" s="1"/>
  <c r="Q266" i="72"/>
  <c r="A266" i="72"/>
  <c r="R266" i="72" s="1"/>
  <c r="S265" i="72"/>
  <c r="T265" i="72" s="1"/>
  <c r="Q265" i="72"/>
  <c r="A265" i="72"/>
  <c r="R265" i="72" s="1"/>
  <c r="S264" i="72"/>
  <c r="T264" i="72" s="1"/>
  <c r="Q264" i="72"/>
  <c r="A264" i="72"/>
  <c r="R264" i="72" s="1"/>
  <c r="S263" i="72"/>
  <c r="T263" i="72" s="1"/>
  <c r="Q263" i="72"/>
  <c r="A263" i="72"/>
  <c r="R263" i="72" s="1"/>
  <c r="S262" i="72"/>
  <c r="T262" i="72" s="1"/>
  <c r="Q262" i="72"/>
  <c r="A262" i="72"/>
  <c r="R262" i="72" s="1"/>
  <c r="S261" i="72"/>
  <c r="T261" i="72" s="1"/>
  <c r="Q261" i="72"/>
  <c r="A261" i="72"/>
  <c r="R261" i="72" s="1"/>
  <c r="S260" i="72"/>
  <c r="T260" i="72" s="1"/>
  <c r="Q260" i="72"/>
  <c r="A260" i="72"/>
  <c r="R260" i="72" s="1"/>
  <c r="S259" i="72"/>
  <c r="T259" i="72" s="1"/>
  <c r="Q259" i="72"/>
  <c r="A259" i="72"/>
  <c r="R259" i="72" s="1"/>
  <c r="S258" i="72"/>
  <c r="T258" i="72" s="1"/>
  <c r="Q258" i="72"/>
  <c r="A258" i="72"/>
  <c r="R258" i="72" s="1"/>
  <c r="S257" i="72"/>
  <c r="T257" i="72" s="1"/>
  <c r="Q257" i="72"/>
  <c r="A257" i="72"/>
  <c r="R257" i="72" s="1"/>
  <c r="S256" i="72"/>
  <c r="T256" i="72" s="1"/>
  <c r="Q256" i="72"/>
  <c r="A256" i="72"/>
  <c r="R256" i="72" s="1"/>
  <c r="S255" i="72"/>
  <c r="T255" i="72" s="1"/>
  <c r="Q255" i="72"/>
  <c r="A255" i="72"/>
  <c r="R255" i="72" s="1"/>
  <c r="S254" i="72"/>
  <c r="T254" i="72" s="1"/>
  <c r="Q254" i="72"/>
  <c r="A254" i="72"/>
  <c r="R254" i="72" s="1"/>
  <c r="S253" i="72"/>
  <c r="T253" i="72" s="1"/>
  <c r="Q253" i="72"/>
  <c r="A253" i="72"/>
  <c r="R253" i="72" s="1"/>
  <c r="S252" i="72"/>
  <c r="T252" i="72" s="1"/>
  <c r="Q252" i="72"/>
  <c r="A252" i="72"/>
  <c r="R252" i="72" s="1"/>
  <c r="S251" i="72"/>
  <c r="T251" i="72" s="1"/>
  <c r="Q251" i="72"/>
  <c r="A251" i="72"/>
  <c r="R251" i="72" s="1"/>
  <c r="S250" i="72"/>
  <c r="T250" i="72" s="1"/>
  <c r="Q250" i="72"/>
  <c r="A250" i="72"/>
  <c r="R250" i="72" s="1"/>
  <c r="S249" i="72"/>
  <c r="T249" i="72" s="1"/>
  <c r="Q249" i="72"/>
  <c r="A249" i="72"/>
  <c r="R249" i="72" s="1"/>
  <c r="S248" i="72"/>
  <c r="T248" i="72" s="1"/>
  <c r="Q248" i="72"/>
  <c r="A248" i="72"/>
  <c r="R248" i="72" s="1"/>
  <c r="S247" i="72"/>
  <c r="T247" i="72" s="1"/>
  <c r="Q247" i="72"/>
  <c r="A247" i="72"/>
  <c r="R247" i="72" s="1"/>
  <c r="S246" i="72"/>
  <c r="T246" i="72" s="1"/>
  <c r="Q246" i="72"/>
  <c r="A246" i="72"/>
  <c r="R246" i="72" s="1"/>
  <c r="S245" i="72"/>
  <c r="T245" i="72" s="1"/>
  <c r="Q245" i="72"/>
  <c r="A245" i="72"/>
  <c r="R245" i="72" s="1"/>
  <c r="S244" i="72"/>
  <c r="T244" i="72" s="1"/>
  <c r="Q244" i="72"/>
  <c r="A244" i="72"/>
  <c r="R244" i="72" s="1"/>
  <c r="S243" i="72"/>
  <c r="T243" i="72" s="1"/>
  <c r="Q243" i="72"/>
  <c r="A243" i="72"/>
  <c r="R243" i="72" s="1"/>
  <c r="S242" i="72"/>
  <c r="T242" i="72" s="1"/>
  <c r="Q242" i="72"/>
  <c r="A242" i="72"/>
  <c r="R242" i="72" s="1"/>
  <c r="S241" i="72"/>
  <c r="T241" i="72" s="1"/>
  <c r="Q241" i="72"/>
  <c r="A241" i="72"/>
  <c r="R241" i="72" s="1"/>
  <c r="S240" i="72"/>
  <c r="T240" i="72" s="1"/>
  <c r="Q240" i="72"/>
  <c r="A240" i="72"/>
  <c r="R240" i="72" s="1"/>
  <c r="S239" i="72"/>
  <c r="T239" i="72" s="1"/>
  <c r="Q239" i="72"/>
  <c r="A239" i="72"/>
  <c r="R239" i="72" s="1"/>
  <c r="S238" i="72"/>
  <c r="T238" i="72" s="1"/>
  <c r="Q238" i="72"/>
  <c r="A238" i="72"/>
  <c r="R238" i="72" s="1"/>
  <c r="S237" i="72"/>
  <c r="T237" i="72" s="1"/>
  <c r="Q237" i="72"/>
  <c r="A237" i="72"/>
  <c r="R237" i="72" s="1"/>
  <c r="S236" i="72"/>
  <c r="T236" i="72" s="1"/>
  <c r="Q236" i="72"/>
  <c r="A236" i="72"/>
  <c r="R236" i="72" s="1"/>
  <c r="S235" i="72"/>
  <c r="T235" i="72" s="1"/>
  <c r="Q235" i="72"/>
  <c r="A235" i="72"/>
  <c r="R235" i="72" s="1"/>
  <c r="S234" i="72"/>
  <c r="T234" i="72" s="1"/>
  <c r="Q234" i="72"/>
  <c r="A234" i="72"/>
  <c r="R234" i="72" s="1"/>
  <c r="S233" i="72"/>
  <c r="T233" i="72" s="1"/>
  <c r="Q233" i="72"/>
  <c r="A233" i="72"/>
  <c r="R233" i="72" s="1"/>
  <c r="S232" i="72"/>
  <c r="T232" i="72" s="1"/>
  <c r="Q232" i="72"/>
  <c r="A232" i="72"/>
  <c r="R232" i="72" s="1"/>
  <c r="S231" i="72"/>
  <c r="T231" i="72" s="1"/>
  <c r="Q231" i="72"/>
  <c r="A231" i="72"/>
  <c r="R231" i="72" s="1"/>
  <c r="S230" i="72"/>
  <c r="T230" i="72" s="1"/>
  <c r="Q230" i="72"/>
  <c r="A230" i="72"/>
  <c r="R230" i="72" s="1"/>
  <c r="S229" i="72"/>
  <c r="T229" i="72" s="1"/>
  <c r="Q229" i="72"/>
  <c r="A229" i="72"/>
  <c r="R229" i="72" s="1"/>
  <c r="S228" i="72"/>
  <c r="T228" i="72" s="1"/>
  <c r="Q228" i="72"/>
  <c r="A228" i="72"/>
  <c r="R228" i="72" s="1"/>
  <c r="S227" i="72"/>
  <c r="T227" i="72" s="1"/>
  <c r="Q227" i="72"/>
  <c r="A227" i="72"/>
  <c r="R227" i="72" s="1"/>
  <c r="S226" i="72"/>
  <c r="T226" i="72" s="1"/>
  <c r="Q226" i="72"/>
  <c r="A226" i="72"/>
  <c r="R226" i="72" s="1"/>
  <c r="S225" i="72"/>
  <c r="T225" i="72" s="1"/>
  <c r="Q225" i="72"/>
  <c r="A225" i="72"/>
  <c r="R225" i="72" s="1"/>
  <c r="S224" i="72"/>
  <c r="T224" i="72" s="1"/>
  <c r="Q224" i="72"/>
  <c r="A224" i="72"/>
  <c r="R224" i="72" s="1"/>
  <c r="S223" i="72"/>
  <c r="T223" i="72" s="1"/>
  <c r="Q223" i="72"/>
  <c r="A223" i="72"/>
  <c r="R223" i="72" s="1"/>
  <c r="S222" i="72"/>
  <c r="T222" i="72" s="1"/>
  <c r="Q222" i="72"/>
  <c r="A222" i="72"/>
  <c r="R222" i="72" s="1"/>
  <c r="S221" i="72"/>
  <c r="T221" i="72" s="1"/>
  <c r="Q221" i="72"/>
  <c r="A221" i="72"/>
  <c r="R221" i="72" s="1"/>
  <c r="S220" i="72"/>
  <c r="T220" i="72" s="1"/>
  <c r="Q220" i="72"/>
  <c r="A220" i="72"/>
  <c r="R220" i="72" s="1"/>
  <c r="S219" i="72"/>
  <c r="T219" i="72" s="1"/>
  <c r="Q219" i="72"/>
  <c r="A219" i="72"/>
  <c r="R219" i="72" s="1"/>
  <c r="S218" i="72"/>
  <c r="T218" i="72" s="1"/>
  <c r="Q218" i="72"/>
  <c r="A218" i="72"/>
  <c r="R218" i="72" s="1"/>
  <c r="S217" i="72"/>
  <c r="T217" i="72" s="1"/>
  <c r="Q217" i="72"/>
  <c r="A217" i="72"/>
  <c r="R217" i="72" s="1"/>
  <c r="S216" i="72"/>
  <c r="T216" i="72" s="1"/>
  <c r="Q216" i="72"/>
  <c r="A216" i="72"/>
  <c r="R216" i="72" s="1"/>
  <c r="S215" i="72"/>
  <c r="T215" i="72" s="1"/>
  <c r="Q215" i="72"/>
  <c r="A215" i="72"/>
  <c r="R215" i="72" s="1"/>
  <c r="S214" i="72"/>
  <c r="T214" i="72" s="1"/>
  <c r="Q214" i="72"/>
  <c r="A214" i="72"/>
  <c r="R214" i="72" s="1"/>
  <c r="S213" i="72"/>
  <c r="T213" i="72" s="1"/>
  <c r="Q213" i="72"/>
  <c r="A213" i="72"/>
  <c r="R213" i="72" s="1"/>
  <c r="S212" i="72"/>
  <c r="T212" i="72" s="1"/>
  <c r="Q212" i="72"/>
  <c r="A212" i="72"/>
  <c r="R212" i="72" s="1"/>
  <c r="S211" i="72"/>
  <c r="T211" i="72" s="1"/>
  <c r="Q211" i="72"/>
  <c r="A211" i="72"/>
  <c r="R211" i="72" s="1"/>
  <c r="S210" i="72"/>
  <c r="T210" i="72" s="1"/>
  <c r="Q210" i="72"/>
  <c r="A210" i="72"/>
  <c r="R210" i="72" s="1"/>
  <c r="S209" i="72"/>
  <c r="T209" i="72" s="1"/>
  <c r="Q209" i="72"/>
  <c r="A209" i="72"/>
  <c r="R209" i="72" s="1"/>
  <c r="S208" i="72"/>
  <c r="T208" i="72" s="1"/>
  <c r="Q208" i="72"/>
  <c r="A208" i="72"/>
  <c r="R208" i="72" s="1"/>
  <c r="S207" i="72"/>
  <c r="T207" i="72" s="1"/>
  <c r="Q207" i="72"/>
  <c r="A207" i="72"/>
  <c r="R207" i="72" s="1"/>
  <c r="S206" i="72"/>
  <c r="T206" i="72" s="1"/>
  <c r="Q206" i="72"/>
  <c r="A206" i="72"/>
  <c r="R206" i="72" s="1"/>
  <c r="S205" i="72"/>
  <c r="T205" i="72" s="1"/>
  <c r="Q205" i="72"/>
  <c r="A205" i="72"/>
  <c r="R205" i="72" s="1"/>
  <c r="S204" i="72"/>
  <c r="T204" i="72" s="1"/>
  <c r="Q204" i="72"/>
  <c r="A204" i="72"/>
  <c r="R204" i="72" s="1"/>
  <c r="S203" i="72"/>
  <c r="T203" i="72" s="1"/>
  <c r="Q203" i="72"/>
  <c r="A203" i="72"/>
  <c r="R203" i="72" s="1"/>
  <c r="S202" i="72"/>
  <c r="T202" i="72" s="1"/>
  <c r="Q202" i="72"/>
  <c r="A202" i="72"/>
  <c r="R202" i="72" s="1"/>
  <c r="S201" i="72"/>
  <c r="T201" i="72" s="1"/>
  <c r="Q201" i="72"/>
  <c r="A201" i="72"/>
  <c r="R201" i="72" s="1"/>
  <c r="S200" i="72"/>
  <c r="T200" i="72" s="1"/>
  <c r="Q200" i="72"/>
  <c r="A200" i="72"/>
  <c r="R200" i="72" s="1"/>
  <c r="S199" i="72"/>
  <c r="T199" i="72" s="1"/>
  <c r="Q199" i="72"/>
  <c r="A199" i="72"/>
  <c r="R199" i="72" s="1"/>
  <c r="S198" i="72"/>
  <c r="T198" i="72" s="1"/>
  <c r="Q198" i="72"/>
  <c r="A198" i="72"/>
  <c r="R198" i="72" s="1"/>
  <c r="S197" i="72"/>
  <c r="T197" i="72" s="1"/>
  <c r="Q197" i="72"/>
  <c r="A197" i="72"/>
  <c r="R197" i="72" s="1"/>
  <c r="S196" i="72"/>
  <c r="T196" i="72" s="1"/>
  <c r="Q196" i="72"/>
  <c r="A196" i="72"/>
  <c r="R196" i="72" s="1"/>
  <c r="S195" i="72"/>
  <c r="T195" i="72" s="1"/>
  <c r="Q195" i="72"/>
  <c r="A195" i="72"/>
  <c r="R195" i="72" s="1"/>
  <c r="S194" i="72"/>
  <c r="T194" i="72" s="1"/>
  <c r="Q194" i="72"/>
  <c r="A194" i="72"/>
  <c r="R194" i="72" s="1"/>
  <c r="S193" i="72"/>
  <c r="T193" i="72" s="1"/>
  <c r="Q193" i="72"/>
  <c r="A193" i="72"/>
  <c r="R193" i="72" s="1"/>
  <c r="S192" i="72"/>
  <c r="T192" i="72" s="1"/>
  <c r="Q192" i="72"/>
  <c r="A192" i="72"/>
  <c r="R192" i="72" s="1"/>
  <c r="S191" i="72"/>
  <c r="T191" i="72" s="1"/>
  <c r="Q191" i="72"/>
  <c r="A191" i="72"/>
  <c r="R191" i="72" s="1"/>
  <c r="S190" i="72"/>
  <c r="T190" i="72" s="1"/>
  <c r="Q190" i="72"/>
  <c r="A190" i="72"/>
  <c r="R190" i="72" s="1"/>
  <c r="S189" i="72"/>
  <c r="T189" i="72" s="1"/>
  <c r="Q189" i="72"/>
  <c r="A189" i="72"/>
  <c r="R189" i="72" s="1"/>
  <c r="S188" i="72"/>
  <c r="T188" i="72" s="1"/>
  <c r="Q188" i="72"/>
  <c r="A188" i="72"/>
  <c r="R188" i="72" s="1"/>
  <c r="S187" i="72"/>
  <c r="T187" i="72" s="1"/>
  <c r="Q187" i="72"/>
  <c r="A187" i="72"/>
  <c r="R187" i="72" s="1"/>
  <c r="S186" i="72"/>
  <c r="T186" i="72" s="1"/>
  <c r="Q186" i="72"/>
  <c r="A186" i="72"/>
  <c r="R186" i="72" s="1"/>
  <c r="S185" i="72"/>
  <c r="T185" i="72" s="1"/>
  <c r="Q185" i="72"/>
  <c r="A185" i="72"/>
  <c r="R185" i="72" s="1"/>
  <c r="S184" i="72"/>
  <c r="T184" i="72" s="1"/>
  <c r="Q184" i="72"/>
  <c r="A184" i="72"/>
  <c r="R184" i="72" s="1"/>
  <c r="S183" i="72"/>
  <c r="T183" i="72" s="1"/>
  <c r="Q183" i="72"/>
  <c r="A183" i="72"/>
  <c r="R183" i="72" s="1"/>
  <c r="S182" i="72"/>
  <c r="T182" i="72" s="1"/>
  <c r="Q182" i="72"/>
  <c r="A182" i="72"/>
  <c r="R182" i="72" s="1"/>
  <c r="S181" i="72"/>
  <c r="T181" i="72" s="1"/>
  <c r="Q181" i="72"/>
  <c r="A181" i="72"/>
  <c r="R181" i="72" s="1"/>
  <c r="S180" i="72"/>
  <c r="T180" i="72" s="1"/>
  <c r="Q180" i="72"/>
  <c r="A180" i="72"/>
  <c r="R180" i="72" s="1"/>
  <c r="S179" i="72"/>
  <c r="T179" i="72" s="1"/>
  <c r="Q179" i="72"/>
  <c r="A179" i="72"/>
  <c r="R179" i="72" s="1"/>
  <c r="S178" i="72"/>
  <c r="T178" i="72" s="1"/>
  <c r="Q178" i="72"/>
  <c r="A178" i="72"/>
  <c r="R178" i="72" s="1"/>
  <c r="S177" i="72"/>
  <c r="T177" i="72" s="1"/>
  <c r="Q177" i="72"/>
  <c r="A177" i="72"/>
  <c r="R177" i="72" s="1"/>
  <c r="S176" i="72"/>
  <c r="T176" i="72" s="1"/>
  <c r="Q176" i="72"/>
  <c r="A176" i="72"/>
  <c r="R176" i="72" s="1"/>
  <c r="S175" i="72"/>
  <c r="T175" i="72" s="1"/>
  <c r="Q175" i="72"/>
  <c r="A175" i="72"/>
  <c r="R175" i="72" s="1"/>
  <c r="S174" i="72"/>
  <c r="T174" i="72" s="1"/>
  <c r="Q174" i="72"/>
  <c r="A174" i="72"/>
  <c r="R174" i="72" s="1"/>
  <c r="S173" i="72"/>
  <c r="T173" i="72" s="1"/>
  <c r="Q173" i="72"/>
  <c r="A173" i="72"/>
  <c r="R173" i="72" s="1"/>
  <c r="S172" i="72"/>
  <c r="T172" i="72" s="1"/>
  <c r="Q172" i="72"/>
  <c r="A172" i="72"/>
  <c r="R172" i="72" s="1"/>
  <c r="S171" i="72"/>
  <c r="T171" i="72" s="1"/>
  <c r="Q171" i="72"/>
  <c r="A171" i="72"/>
  <c r="R171" i="72" s="1"/>
  <c r="S170" i="72"/>
  <c r="T170" i="72" s="1"/>
  <c r="Q170" i="72"/>
  <c r="A170" i="72"/>
  <c r="R170" i="72" s="1"/>
  <c r="S169" i="72"/>
  <c r="T169" i="72" s="1"/>
  <c r="Q169" i="72"/>
  <c r="A169" i="72"/>
  <c r="R169" i="72" s="1"/>
  <c r="S168" i="72"/>
  <c r="T168" i="72" s="1"/>
  <c r="Q168" i="72"/>
  <c r="A168" i="72"/>
  <c r="R168" i="72" s="1"/>
  <c r="S167" i="72"/>
  <c r="T167" i="72" s="1"/>
  <c r="Q167" i="72"/>
  <c r="A167" i="72"/>
  <c r="R167" i="72" s="1"/>
  <c r="S166" i="72"/>
  <c r="T166" i="72" s="1"/>
  <c r="Q166" i="72"/>
  <c r="A166" i="72"/>
  <c r="R166" i="72" s="1"/>
  <c r="S165" i="72"/>
  <c r="T165" i="72" s="1"/>
  <c r="Q165" i="72"/>
  <c r="A165" i="72"/>
  <c r="R165" i="72" s="1"/>
  <c r="S164" i="72"/>
  <c r="T164" i="72" s="1"/>
  <c r="Q164" i="72"/>
  <c r="A164" i="72"/>
  <c r="R164" i="72" s="1"/>
  <c r="S163" i="72"/>
  <c r="T163" i="72" s="1"/>
  <c r="Q163" i="72"/>
  <c r="A163" i="72"/>
  <c r="R163" i="72" s="1"/>
  <c r="S162" i="72"/>
  <c r="T162" i="72" s="1"/>
  <c r="Q162" i="72"/>
  <c r="A162" i="72"/>
  <c r="R162" i="72" s="1"/>
  <c r="S161" i="72"/>
  <c r="T161" i="72" s="1"/>
  <c r="Q161" i="72"/>
  <c r="A161" i="72"/>
  <c r="R161" i="72" s="1"/>
  <c r="S160" i="72"/>
  <c r="T160" i="72" s="1"/>
  <c r="Q160" i="72"/>
  <c r="A160" i="72"/>
  <c r="R160" i="72" s="1"/>
  <c r="S159" i="72"/>
  <c r="T159" i="72" s="1"/>
  <c r="Q159" i="72"/>
  <c r="A159" i="72"/>
  <c r="R159" i="72" s="1"/>
  <c r="S158" i="72"/>
  <c r="T158" i="72" s="1"/>
  <c r="Q158" i="72"/>
  <c r="A158" i="72"/>
  <c r="R158" i="72" s="1"/>
  <c r="S157" i="72"/>
  <c r="T157" i="72" s="1"/>
  <c r="Q157" i="72"/>
  <c r="A157" i="72"/>
  <c r="R157" i="72" s="1"/>
  <c r="S156" i="72"/>
  <c r="T156" i="72" s="1"/>
  <c r="Q156" i="72"/>
  <c r="A156" i="72"/>
  <c r="R156" i="72" s="1"/>
  <c r="S155" i="72"/>
  <c r="T155" i="72" s="1"/>
  <c r="Q155" i="72"/>
  <c r="A155" i="72"/>
  <c r="R155" i="72" s="1"/>
  <c r="S154" i="72"/>
  <c r="T154" i="72" s="1"/>
  <c r="Q154" i="72"/>
  <c r="A154" i="72"/>
  <c r="R154" i="72" s="1"/>
  <c r="S153" i="72"/>
  <c r="T153" i="72" s="1"/>
  <c r="Q153" i="72"/>
  <c r="A153" i="72"/>
  <c r="R153" i="72" s="1"/>
  <c r="S152" i="72"/>
  <c r="T152" i="72" s="1"/>
  <c r="Q152" i="72"/>
  <c r="A152" i="72"/>
  <c r="R152" i="72" s="1"/>
  <c r="S151" i="72"/>
  <c r="T151" i="72" s="1"/>
  <c r="Q151" i="72"/>
  <c r="A151" i="72"/>
  <c r="R151" i="72" s="1"/>
  <c r="S150" i="72"/>
  <c r="T150" i="72" s="1"/>
  <c r="Q150" i="72"/>
  <c r="A150" i="72"/>
  <c r="R150" i="72" s="1"/>
  <c r="S149" i="72"/>
  <c r="T149" i="72" s="1"/>
  <c r="Q149" i="72"/>
  <c r="A149" i="72"/>
  <c r="R149" i="72" s="1"/>
  <c r="S148" i="72"/>
  <c r="T148" i="72" s="1"/>
  <c r="Q148" i="72"/>
  <c r="A148" i="72"/>
  <c r="R148" i="72" s="1"/>
  <c r="S147" i="72"/>
  <c r="T147" i="72" s="1"/>
  <c r="Q147" i="72"/>
  <c r="A147" i="72"/>
  <c r="R147" i="72" s="1"/>
  <c r="S146" i="72"/>
  <c r="T146" i="72" s="1"/>
  <c r="Q146" i="72"/>
  <c r="A146" i="72"/>
  <c r="R146" i="72" s="1"/>
  <c r="S145" i="72"/>
  <c r="T145" i="72" s="1"/>
  <c r="Q145" i="72"/>
  <c r="A145" i="72"/>
  <c r="R145" i="72" s="1"/>
  <c r="S144" i="72"/>
  <c r="T144" i="72" s="1"/>
  <c r="Q144" i="72"/>
  <c r="A144" i="72"/>
  <c r="R144" i="72" s="1"/>
  <c r="S143" i="72"/>
  <c r="T143" i="72" s="1"/>
  <c r="Q143" i="72"/>
  <c r="A143" i="72"/>
  <c r="R143" i="72" s="1"/>
  <c r="S142" i="72"/>
  <c r="T142" i="72" s="1"/>
  <c r="Q142" i="72"/>
  <c r="A142" i="72"/>
  <c r="R142" i="72" s="1"/>
  <c r="S141" i="72"/>
  <c r="T141" i="72" s="1"/>
  <c r="Q141" i="72"/>
  <c r="A141" i="72"/>
  <c r="R141" i="72" s="1"/>
  <c r="S140" i="72"/>
  <c r="T140" i="72" s="1"/>
  <c r="Q140" i="72"/>
  <c r="A140" i="72"/>
  <c r="R140" i="72" s="1"/>
  <c r="S139" i="72"/>
  <c r="T139" i="72" s="1"/>
  <c r="Q139" i="72"/>
  <c r="A139" i="72"/>
  <c r="R139" i="72" s="1"/>
  <c r="S138" i="72"/>
  <c r="T138" i="72" s="1"/>
  <c r="Q138" i="72"/>
  <c r="A138" i="72"/>
  <c r="R138" i="72" s="1"/>
  <c r="S137" i="72"/>
  <c r="T137" i="72" s="1"/>
  <c r="Q137" i="72"/>
  <c r="A137" i="72"/>
  <c r="R137" i="72" s="1"/>
  <c r="S136" i="72"/>
  <c r="T136" i="72" s="1"/>
  <c r="Q136" i="72"/>
  <c r="A136" i="72"/>
  <c r="R136" i="72" s="1"/>
  <c r="S135" i="72"/>
  <c r="T135" i="72" s="1"/>
  <c r="Q135" i="72"/>
  <c r="A135" i="72"/>
  <c r="R135" i="72" s="1"/>
  <c r="S134" i="72"/>
  <c r="T134" i="72" s="1"/>
  <c r="Q134" i="72"/>
  <c r="A134" i="72"/>
  <c r="R134" i="72" s="1"/>
  <c r="S133" i="72"/>
  <c r="T133" i="72" s="1"/>
  <c r="Q133" i="72"/>
  <c r="A133" i="72"/>
  <c r="R133" i="72" s="1"/>
  <c r="S132" i="72"/>
  <c r="T132" i="72" s="1"/>
  <c r="Q132" i="72"/>
  <c r="A132" i="72"/>
  <c r="R132" i="72" s="1"/>
  <c r="S131" i="72"/>
  <c r="T131" i="72" s="1"/>
  <c r="Q131" i="72"/>
  <c r="A131" i="72"/>
  <c r="R131" i="72" s="1"/>
  <c r="S130" i="72"/>
  <c r="T130" i="72" s="1"/>
  <c r="Q130" i="72"/>
  <c r="A130" i="72"/>
  <c r="R130" i="72" s="1"/>
  <c r="S129" i="72"/>
  <c r="T129" i="72" s="1"/>
  <c r="Q129" i="72"/>
  <c r="A129" i="72"/>
  <c r="R129" i="72" s="1"/>
  <c r="S128" i="72"/>
  <c r="T128" i="72" s="1"/>
  <c r="Q128" i="72"/>
  <c r="A128" i="72"/>
  <c r="R128" i="72" s="1"/>
  <c r="S127" i="72"/>
  <c r="T127" i="72" s="1"/>
  <c r="Q127" i="72"/>
  <c r="A127" i="72"/>
  <c r="R127" i="72" s="1"/>
  <c r="S126" i="72"/>
  <c r="T126" i="72" s="1"/>
  <c r="Q126" i="72"/>
  <c r="A126" i="72"/>
  <c r="R126" i="72" s="1"/>
  <c r="S125" i="72"/>
  <c r="T125" i="72" s="1"/>
  <c r="Q125" i="72"/>
  <c r="A125" i="72"/>
  <c r="R125" i="72" s="1"/>
  <c r="S124" i="72"/>
  <c r="T124" i="72" s="1"/>
  <c r="Q124" i="72"/>
  <c r="A124" i="72"/>
  <c r="R124" i="72" s="1"/>
  <c r="S123" i="72"/>
  <c r="T123" i="72" s="1"/>
  <c r="Q123" i="72"/>
  <c r="A123" i="72"/>
  <c r="R123" i="72" s="1"/>
  <c r="S122" i="72"/>
  <c r="T122" i="72" s="1"/>
  <c r="Q122" i="72"/>
  <c r="A122" i="72"/>
  <c r="R122" i="72" s="1"/>
  <c r="S121" i="72"/>
  <c r="T121" i="72" s="1"/>
  <c r="Q121" i="72"/>
  <c r="A121" i="72"/>
  <c r="R121" i="72" s="1"/>
  <c r="S120" i="72"/>
  <c r="T120" i="72" s="1"/>
  <c r="Q120" i="72"/>
  <c r="A120" i="72"/>
  <c r="R120" i="72" s="1"/>
  <c r="S119" i="72"/>
  <c r="T119" i="72" s="1"/>
  <c r="Q119" i="72"/>
  <c r="A119" i="72"/>
  <c r="R119" i="72" s="1"/>
  <c r="S118" i="72"/>
  <c r="T118" i="72" s="1"/>
  <c r="Q118" i="72"/>
  <c r="A118" i="72"/>
  <c r="R118" i="72" s="1"/>
  <c r="S117" i="72"/>
  <c r="T117" i="72" s="1"/>
  <c r="Q117" i="72"/>
  <c r="A117" i="72"/>
  <c r="R117" i="72" s="1"/>
  <c r="S116" i="72"/>
  <c r="T116" i="72" s="1"/>
  <c r="Q116" i="72"/>
  <c r="A116" i="72"/>
  <c r="R116" i="72" s="1"/>
  <c r="S115" i="72"/>
  <c r="T115" i="72" s="1"/>
  <c r="Q115" i="72"/>
  <c r="A115" i="72"/>
  <c r="R115" i="72" s="1"/>
  <c r="S114" i="72"/>
  <c r="T114" i="72" s="1"/>
  <c r="Q114" i="72"/>
  <c r="A114" i="72"/>
  <c r="R114" i="72" s="1"/>
  <c r="S113" i="72"/>
  <c r="T113" i="72" s="1"/>
  <c r="Q113" i="72"/>
  <c r="A113" i="72"/>
  <c r="R113" i="72" s="1"/>
  <c r="S112" i="72"/>
  <c r="T112" i="72" s="1"/>
  <c r="Q112" i="72"/>
  <c r="A112" i="72"/>
  <c r="R112" i="72" s="1"/>
  <c r="S111" i="72"/>
  <c r="T111" i="72" s="1"/>
  <c r="Q111" i="72"/>
  <c r="A111" i="72"/>
  <c r="R111" i="72" s="1"/>
  <c r="S110" i="72"/>
  <c r="T110" i="72" s="1"/>
  <c r="Q110" i="72"/>
  <c r="A110" i="72"/>
  <c r="R110" i="72" s="1"/>
  <c r="S109" i="72"/>
  <c r="T109" i="72" s="1"/>
  <c r="Q109" i="72"/>
  <c r="A109" i="72"/>
  <c r="R109" i="72" s="1"/>
  <c r="S108" i="72"/>
  <c r="T108" i="72" s="1"/>
  <c r="Q108" i="72"/>
  <c r="A108" i="72"/>
  <c r="R108" i="72" s="1"/>
  <c r="S107" i="72"/>
  <c r="T107" i="72" s="1"/>
  <c r="Q107" i="72"/>
  <c r="A107" i="72"/>
  <c r="R107" i="72" s="1"/>
  <c r="S106" i="72"/>
  <c r="T106" i="72" s="1"/>
  <c r="Q106" i="72"/>
  <c r="A106" i="72"/>
  <c r="R106" i="72" s="1"/>
  <c r="T105" i="72"/>
  <c r="S105" i="72"/>
  <c r="Q105" i="72"/>
  <c r="A105" i="72"/>
  <c r="R105" i="72" s="1"/>
  <c r="S104" i="72"/>
  <c r="T104" i="72" s="1"/>
  <c r="Q104" i="72"/>
  <c r="A104" i="72"/>
  <c r="R104" i="72" s="1"/>
  <c r="S103" i="72"/>
  <c r="T103" i="72" s="1"/>
  <c r="Q103" i="72"/>
  <c r="A103" i="72"/>
  <c r="R103" i="72" s="1"/>
  <c r="S102" i="72"/>
  <c r="T102" i="72" s="1"/>
  <c r="Q102" i="72"/>
  <c r="A102" i="72"/>
  <c r="R102" i="72" s="1"/>
  <c r="S101" i="72"/>
  <c r="T101" i="72" s="1"/>
  <c r="Q101" i="72"/>
  <c r="A101" i="72"/>
  <c r="R101" i="72" s="1"/>
  <c r="S100" i="72"/>
  <c r="T100" i="72" s="1"/>
  <c r="Q100" i="72"/>
  <c r="A100" i="72"/>
  <c r="R100" i="72" s="1"/>
  <c r="S99" i="72"/>
  <c r="T99" i="72" s="1"/>
  <c r="Q99" i="72"/>
  <c r="A99" i="72"/>
  <c r="R99" i="72" s="1"/>
  <c r="S98" i="72"/>
  <c r="T98" i="72" s="1"/>
  <c r="Q98" i="72"/>
  <c r="A98" i="72"/>
  <c r="R98" i="72" s="1"/>
  <c r="S97" i="72"/>
  <c r="T97" i="72" s="1"/>
  <c r="Q97" i="72"/>
  <c r="A97" i="72"/>
  <c r="R97" i="72" s="1"/>
  <c r="S96" i="72"/>
  <c r="T96" i="72" s="1"/>
  <c r="Q96" i="72"/>
  <c r="A96" i="72"/>
  <c r="R96" i="72" s="1"/>
  <c r="S95" i="72"/>
  <c r="T95" i="72" s="1"/>
  <c r="Q95" i="72"/>
  <c r="A95" i="72"/>
  <c r="R95" i="72" s="1"/>
  <c r="S94" i="72"/>
  <c r="T94" i="72" s="1"/>
  <c r="Q94" i="72"/>
  <c r="A94" i="72"/>
  <c r="R94" i="72" s="1"/>
  <c r="S93" i="72"/>
  <c r="T93" i="72" s="1"/>
  <c r="Q93" i="72"/>
  <c r="A93" i="72"/>
  <c r="R93" i="72" s="1"/>
  <c r="S92" i="72"/>
  <c r="T92" i="72" s="1"/>
  <c r="Q92" i="72"/>
  <c r="A92" i="72"/>
  <c r="R92" i="72" s="1"/>
  <c r="S91" i="72"/>
  <c r="T91" i="72" s="1"/>
  <c r="Q91" i="72"/>
  <c r="A91" i="72"/>
  <c r="R91" i="72" s="1"/>
  <c r="S90" i="72"/>
  <c r="T90" i="72" s="1"/>
  <c r="Q90" i="72"/>
  <c r="A90" i="72"/>
  <c r="R90" i="72" s="1"/>
  <c r="S89" i="72"/>
  <c r="T89" i="72" s="1"/>
  <c r="Q89" i="72"/>
  <c r="A89" i="72"/>
  <c r="R89" i="72" s="1"/>
  <c r="S88" i="72"/>
  <c r="T88" i="72" s="1"/>
  <c r="Q88" i="72"/>
  <c r="A88" i="72"/>
  <c r="R88" i="72" s="1"/>
  <c r="S87" i="72"/>
  <c r="T87" i="72" s="1"/>
  <c r="Q87" i="72"/>
  <c r="A87" i="72"/>
  <c r="R87" i="72" s="1"/>
  <c r="S86" i="72"/>
  <c r="T86" i="72" s="1"/>
  <c r="Q86" i="72"/>
  <c r="A86" i="72"/>
  <c r="R86" i="72" s="1"/>
  <c r="S85" i="72"/>
  <c r="T85" i="72" s="1"/>
  <c r="Q85" i="72"/>
  <c r="A85" i="72"/>
  <c r="R85" i="72" s="1"/>
  <c r="S84" i="72"/>
  <c r="T84" i="72" s="1"/>
  <c r="Q84" i="72"/>
  <c r="A84" i="72"/>
  <c r="R84" i="72" s="1"/>
  <c r="S83" i="72"/>
  <c r="T83" i="72" s="1"/>
  <c r="Q83" i="72"/>
  <c r="A83" i="72"/>
  <c r="R83" i="72" s="1"/>
  <c r="S82" i="72"/>
  <c r="T82" i="72" s="1"/>
  <c r="Q82" i="72"/>
  <c r="A82" i="72"/>
  <c r="R82" i="72" s="1"/>
  <c r="S81" i="72"/>
  <c r="T81" i="72" s="1"/>
  <c r="Q81" i="72"/>
  <c r="A81" i="72"/>
  <c r="R81" i="72" s="1"/>
  <c r="S80" i="72"/>
  <c r="T80" i="72" s="1"/>
  <c r="Q80" i="72"/>
  <c r="A80" i="72"/>
  <c r="R80" i="72" s="1"/>
  <c r="S79" i="72"/>
  <c r="T79" i="72" s="1"/>
  <c r="Q79" i="72"/>
  <c r="A79" i="72"/>
  <c r="R79" i="72" s="1"/>
  <c r="S78" i="72"/>
  <c r="T78" i="72" s="1"/>
  <c r="Q78" i="72"/>
  <c r="A78" i="72"/>
  <c r="R78" i="72" s="1"/>
  <c r="S77" i="72"/>
  <c r="T77" i="72" s="1"/>
  <c r="Q77" i="72"/>
  <c r="A77" i="72"/>
  <c r="R77" i="72" s="1"/>
  <c r="S76" i="72"/>
  <c r="T76" i="72" s="1"/>
  <c r="Q76" i="72"/>
  <c r="A76" i="72"/>
  <c r="R76" i="72" s="1"/>
  <c r="S75" i="72"/>
  <c r="T75" i="72" s="1"/>
  <c r="Q75" i="72"/>
  <c r="A75" i="72"/>
  <c r="R75" i="72" s="1"/>
  <c r="S74" i="72"/>
  <c r="T74" i="72" s="1"/>
  <c r="Q74" i="72"/>
  <c r="A74" i="72"/>
  <c r="R74" i="72" s="1"/>
  <c r="S73" i="72"/>
  <c r="T73" i="72" s="1"/>
  <c r="Q73" i="72"/>
  <c r="A73" i="72"/>
  <c r="R73" i="72" s="1"/>
  <c r="S72" i="72"/>
  <c r="T72" i="72" s="1"/>
  <c r="Q72" i="72"/>
  <c r="A72" i="72"/>
  <c r="R72" i="72" s="1"/>
  <c r="S71" i="72"/>
  <c r="T71" i="72" s="1"/>
  <c r="Q71" i="72"/>
  <c r="A71" i="72"/>
  <c r="R71" i="72" s="1"/>
  <c r="S70" i="72"/>
  <c r="T70" i="72" s="1"/>
  <c r="Q70" i="72"/>
  <c r="A70" i="72"/>
  <c r="R70" i="72" s="1"/>
  <c r="S69" i="72"/>
  <c r="T69" i="72" s="1"/>
  <c r="Q69" i="72"/>
  <c r="A69" i="72"/>
  <c r="R69" i="72" s="1"/>
  <c r="S68" i="72"/>
  <c r="T68" i="72" s="1"/>
  <c r="Q68" i="72"/>
  <c r="A68" i="72"/>
  <c r="R68" i="72" s="1"/>
  <c r="S67" i="72"/>
  <c r="T67" i="72" s="1"/>
  <c r="Q67" i="72"/>
  <c r="A67" i="72"/>
  <c r="R67" i="72" s="1"/>
  <c r="S66" i="72"/>
  <c r="T66" i="72" s="1"/>
  <c r="Q66" i="72"/>
  <c r="A66" i="72"/>
  <c r="R66" i="72" s="1"/>
  <c r="S65" i="72"/>
  <c r="T65" i="72" s="1"/>
  <c r="Q65" i="72"/>
  <c r="A65" i="72"/>
  <c r="R65" i="72" s="1"/>
  <c r="S64" i="72"/>
  <c r="T64" i="72" s="1"/>
  <c r="Q64" i="72"/>
  <c r="A64" i="72"/>
  <c r="R64" i="72" s="1"/>
  <c r="S63" i="72"/>
  <c r="T63" i="72" s="1"/>
  <c r="S62" i="72"/>
  <c r="T62" i="72" s="1"/>
  <c r="S61" i="72"/>
  <c r="T61" i="72" s="1"/>
  <c r="S60" i="72"/>
  <c r="T60" i="72" s="1"/>
  <c r="S59" i="72"/>
  <c r="T59" i="72" s="1"/>
  <c r="S58" i="72"/>
  <c r="T58" i="72" s="1"/>
  <c r="Q58" i="72"/>
  <c r="A58" i="72"/>
  <c r="R58" i="72" s="1"/>
  <c r="S57" i="72"/>
  <c r="T57" i="72" s="1"/>
  <c r="Q57" i="72"/>
  <c r="A57" i="72" s="1"/>
  <c r="R57" i="72" s="1"/>
  <c r="S56" i="72"/>
  <c r="T56" i="72" s="1"/>
  <c r="Q56" i="72"/>
  <c r="A56" i="72" s="1"/>
  <c r="R56" i="72" s="1"/>
  <c r="S55" i="72"/>
  <c r="T55" i="72" s="1"/>
  <c r="S54" i="72"/>
  <c r="T54" i="72" s="1"/>
  <c r="Q54" i="72"/>
  <c r="A54" i="72"/>
  <c r="R54" i="72" s="1"/>
  <c r="S53" i="72"/>
  <c r="T53" i="72" s="1"/>
  <c r="S52" i="72"/>
  <c r="T52" i="72" s="1"/>
  <c r="Q52" i="72"/>
  <c r="A52" i="72"/>
  <c r="R52" i="72" s="1"/>
  <c r="S51" i="72"/>
  <c r="T51" i="72" s="1"/>
  <c r="S50" i="72"/>
  <c r="T50" i="72" s="1"/>
  <c r="S49" i="72"/>
  <c r="T49" i="72" s="1"/>
  <c r="Q49" i="72"/>
  <c r="A49" i="72"/>
  <c r="R49" i="72" s="1"/>
  <c r="S48" i="72"/>
  <c r="T48" i="72" s="1"/>
  <c r="S47" i="72"/>
  <c r="T47" i="72" s="1"/>
  <c r="S46" i="72"/>
  <c r="T46" i="72" s="1"/>
  <c r="S45" i="72"/>
  <c r="T45" i="72" s="1"/>
  <c r="S44" i="72"/>
  <c r="T44" i="72" s="1"/>
  <c r="S43" i="72"/>
  <c r="T43" i="72" s="1"/>
  <c r="S42" i="72"/>
  <c r="T42" i="72" s="1"/>
  <c r="S41" i="72"/>
  <c r="T41" i="72" s="1"/>
  <c r="S40" i="72"/>
  <c r="T40" i="72" s="1"/>
  <c r="S39" i="72"/>
  <c r="T39" i="72" s="1"/>
  <c r="S38" i="72"/>
  <c r="T38" i="72" s="1"/>
  <c r="S37" i="72"/>
  <c r="T37" i="72" s="1"/>
  <c r="S36" i="72"/>
  <c r="T36" i="72" s="1"/>
  <c r="S35" i="72"/>
  <c r="T35" i="72" s="1"/>
  <c r="Q35" i="72"/>
  <c r="A35" i="72"/>
  <c r="R35" i="72" s="1"/>
  <c r="S34" i="72"/>
  <c r="T34" i="72" s="1"/>
  <c r="S33" i="72"/>
  <c r="T33" i="72" s="1"/>
  <c r="T32" i="72"/>
  <c r="S32" i="72"/>
  <c r="S31" i="72"/>
  <c r="T31" i="72" s="1"/>
  <c r="S30" i="72"/>
  <c r="T30" i="72" s="1"/>
  <c r="S29" i="72"/>
  <c r="T29" i="72" s="1"/>
  <c r="S28" i="72"/>
  <c r="T28" i="72" s="1"/>
  <c r="S27" i="72"/>
  <c r="T27" i="72" s="1"/>
  <c r="S26" i="72"/>
  <c r="T26" i="72" s="1"/>
  <c r="S25" i="72"/>
  <c r="T25" i="72" s="1"/>
  <c r="S24" i="72"/>
  <c r="T24" i="72" s="1"/>
  <c r="Q24" i="72"/>
  <c r="A24" i="72"/>
  <c r="R24" i="72" s="1"/>
  <c r="S23" i="72"/>
  <c r="T23" i="72" s="1"/>
  <c r="S22" i="72"/>
  <c r="T22" i="72" s="1"/>
  <c r="S21" i="72"/>
  <c r="T21" i="72" s="1"/>
  <c r="S20" i="72"/>
  <c r="T20" i="72" s="1"/>
  <c r="S19" i="72"/>
  <c r="T19" i="72" s="1"/>
  <c r="S18" i="72"/>
  <c r="T18" i="72" s="1"/>
  <c r="S17" i="72"/>
  <c r="T17" i="72" s="1"/>
  <c r="S16" i="72"/>
  <c r="T16" i="72" s="1"/>
  <c r="S15" i="72"/>
  <c r="T15" i="72" s="1"/>
  <c r="S14" i="72"/>
  <c r="T14" i="72" s="1"/>
  <c r="S13" i="72"/>
  <c r="T13" i="72" s="1"/>
  <c r="S12" i="72"/>
  <c r="T12" i="72" s="1"/>
  <c r="S11" i="72"/>
  <c r="T11" i="72" s="1"/>
  <c r="S10" i="72"/>
  <c r="T10" i="72" s="1"/>
  <c r="Q10" i="72"/>
  <c r="A10" i="72"/>
  <c r="R10" i="72" s="1"/>
  <c r="S9" i="72"/>
  <c r="T9" i="72" s="1"/>
  <c r="S8" i="72"/>
  <c r="T8" i="72" s="1"/>
  <c r="S7" i="72"/>
  <c r="T7" i="72" s="1"/>
  <c r="A388" i="71"/>
  <c r="R385" i="71" s="1"/>
  <c r="A387" i="71"/>
  <c r="R384" i="71" s="1"/>
  <c r="A386" i="71"/>
  <c r="R383" i="71" s="1"/>
  <c r="S385" i="71"/>
  <c r="T385" i="71" s="1"/>
  <c r="A385" i="71"/>
  <c r="R382" i="71" s="1"/>
  <c r="S384" i="71"/>
  <c r="T384" i="71" s="1"/>
  <c r="A384" i="71"/>
  <c r="R381" i="71" s="1"/>
  <c r="S383" i="71"/>
  <c r="T383" i="71" s="1"/>
  <c r="A383" i="71"/>
  <c r="R380" i="71" s="1"/>
  <c r="S382" i="71"/>
  <c r="T382" i="71" s="1"/>
  <c r="A382" i="71"/>
  <c r="S381" i="71"/>
  <c r="T381" i="71" s="1"/>
  <c r="A381" i="71"/>
  <c r="R378" i="71" s="1"/>
  <c r="S380" i="71"/>
  <c r="T380" i="71" s="1"/>
  <c r="A380" i="71"/>
  <c r="R377" i="71" s="1"/>
  <c r="S379" i="71"/>
  <c r="T379" i="71" s="1"/>
  <c r="R379" i="71"/>
  <c r="A379" i="71"/>
  <c r="R376" i="71" s="1"/>
  <c r="S378" i="71"/>
  <c r="T378" i="71" s="1"/>
  <c r="A378" i="71"/>
  <c r="R375" i="71" s="1"/>
  <c r="S377" i="71"/>
  <c r="T377" i="71" s="1"/>
  <c r="A377" i="71"/>
  <c r="R374" i="71" s="1"/>
  <c r="A376" i="71"/>
  <c r="R373" i="71" s="1"/>
  <c r="S375" i="71"/>
  <c r="T375" i="71" s="1"/>
  <c r="A375" i="71"/>
  <c r="R372" i="71" s="1"/>
  <c r="S374" i="71"/>
  <c r="T374" i="71" s="1"/>
  <c r="A374" i="71"/>
  <c r="R371" i="71" s="1"/>
  <c r="S373" i="71"/>
  <c r="T373" i="71" s="1"/>
  <c r="A373" i="71"/>
  <c r="R370" i="71" s="1"/>
  <c r="S372" i="71"/>
  <c r="T372" i="71" s="1"/>
  <c r="A372" i="71"/>
  <c r="R369" i="71" s="1"/>
  <c r="S371" i="71"/>
  <c r="T371" i="71" s="1"/>
  <c r="A371" i="71"/>
  <c r="R368" i="71" s="1"/>
  <c r="S370" i="71"/>
  <c r="T370" i="71" s="1"/>
  <c r="A370" i="71"/>
  <c r="R367" i="71" s="1"/>
  <c r="S369" i="71"/>
  <c r="T369" i="71" s="1"/>
  <c r="A369" i="71"/>
  <c r="R366" i="71" s="1"/>
  <c r="S368" i="71"/>
  <c r="T368" i="71" s="1"/>
  <c r="A368" i="71"/>
  <c r="R365" i="71" s="1"/>
  <c r="S367" i="71"/>
  <c r="T367" i="71" s="1"/>
  <c r="A367" i="71"/>
  <c r="R364" i="71" s="1"/>
  <c r="S366" i="71"/>
  <c r="T366" i="71" s="1"/>
  <c r="A366" i="71"/>
  <c r="R363" i="71" s="1"/>
  <c r="S365" i="71"/>
  <c r="T365" i="71" s="1"/>
  <c r="A365" i="71"/>
  <c r="S364" i="71"/>
  <c r="T364" i="71" s="1"/>
  <c r="A364" i="71"/>
  <c r="S363" i="71"/>
  <c r="T363" i="71" s="1"/>
  <c r="A363" i="71"/>
  <c r="A362" i="71"/>
  <c r="A361" i="71"/>
  <c r="A360" i="71"/>
  <c r="A359" i="71"/>
  <c r="A358" i="71"/>
  <c r="A357" i="71"/>
  <c r="A356" i="71"/>
  <c r="A355" i="71"/>
  <c r="A354" i="71"/>
  <c r="A353" i="71"/>
  <c r="A352" i="71"/>
  <c r="A351" i="71"/>
  <c r="A350" i="71"/>
  <c r="A349" i="71"/>
  <c r="A348" i="71"/>
  <c r="A347" i="71"/>
  <c r="R344" i="71" s="1"/>
  <c r="A346" i="71"/>
  <c r="A345" i="71"/>
  <c r="S344" i="71"/>
  <c r="T344" i="71" s="1"/>
  <c r="A344" i="71"/>
  <c r="A343" i="71"/>
  <c r="R340" i="71" s="1"/>
  <c r="A342" i="71"/>
  <c r="R339" i="71" s="1"/>
  <c r="A341" i="71"/>
  <c r="R338" i="71" s="1"/>
  <c r="S340" i="71"/>
  <c r="T340" i="71" s="1"/>
  <c r="A340" i="71"/>
  <c r="R337" i="71" s="1"/>
  <c r="S339" i="71"/>
  <c r="T339" i="71" s="1"/>
  <c r="A339" i="71"/>
  <c r="R336" i="71" s="1"/>
  <c r="S338" i="71"/>
  <c r="T338" i="71" s="1"/>
  <c r="A338" i="71"/>
  <c r="R335" i="71" s="1"/>
  <c r="S337" i="71"/>
  <c r="T337" i="71" s="1"/>
  <c r="A337" i="71"/>
  <c r="R334" i="71" s="1"/>
  <c r="S336" i="71"/>
  <c r="T336" i="71" s="1"/>
  <c r="A336" i="71"/>
  <c r="R333" i="71" s="1"/>
  <c r="S335" i="71"/>
  <c r="T335" i="71" s="1"/>
  <c r="A335" i="71"/>
  <c r="R332" i="71" s="1"/>
  <c r="S334" i="71"/>
  <c r="T334" i="71" s="1"/>
  <c r="Q334" i="71"/>
  <c r="A334" i="71"/>
  <c r="R331" i="71" s="1"/>
  <c r="S333" i="71"/>
  <c r="T333" i="71" s="1"/>
  <c r="Q333" i="71"/>
  <c r="A333" i="71"/>
  <c r="R330" i="71" s="1"/>
  <c r="S332" i="71"/>
  <c r="T332" i="71" s="1"/>
  <c r="Q332" i="71"/>
  <c r="A332" i="71"/>
  <c r="R329" i="71" s="1"/>
  <c r="S331" i="71"/>
  <c r="T331" i="71" s="1"/>
  <c r="Q331" i="71"/>
  <c r="A331" i="71"/>
  <c r="R328" i="71" s="1"/>
  <c r="S330" i="71"/>
  <c r="T330" i="71" s="1"/>
  <c r="Q330" i="71"/>
  <c r="A330" i="71"/>
  <c r="R327" i="71" s="1"/>
  <c r="S329" i="71"/>
  <c r="T329" i="71" s="1"/>
  <c r="Q329" i="71"/>
  <c r="A329" i="71"/>
  <c r="R326" i="71" s="1"/>
  <c r="S328" i="71"/>
  <c r="T328" i="71" s="1"/>
  <c r="Q328" i="71"/>
  <c r="A328" i="71"/>
  <c r="R325" i="71" s="1"/>
  <c r="S327" i="71"/>
  <c r="T327" i="71" s="1"/>
  <c r="Q327" i="71"/>
  <c r="A327" i="71"/>
  <c r="R324" i="71" s="1"/>
  <c r="S326" i="71"/>
  <c r="T326" i="71" s="1"/>
  <c r="Q326" i="71"/>
  <c r="A326" i="71"/>
  <c r="R323" i="71" s="1"/>
  <c r="S325" i="71"/>
  <c r="T325" i="71" s="1"/>
  <c r="Q325" i="71"/>
  <c r="A325" i="71"/>
  <c r="R322" i="71" s="1"/>
  <c r="S324" i="71"/>
  <c r="T324" i="71" s="1"/>
  <c r="Q324" i="71"/>
  <c r="A324" i="71"/>
  <c r="R321" i="71" s="1"/>
  <c r="S323" i="71"/>
  <c r="T323" i="71" s="1"/>
  <c r="Q323" i="71"/>
  <c r="A323" i="71"/>
  <c r="R320" i="71" s="1"/>
  <c r="S322" i="71"/>
  <c r="T322" i="71" s="1"/>
  <c r="Q322" i="71"/>
  <c r="A322" i="71"/>
  <c r="R319" i="71" s="1"/>
  <c r="S321" i="71"/>
  <c r="T321" i="71" s="1"/>
  <c r="Q321" i="71"/>
  <c r="A321" i="71"/>
  <c r="R318" i="71" s="1"/>
  <c r="S320" i="71"/>
  <c r="T320" i="71" s="1"/>
  <c r="Q320" i="71"/>
  <c r="A320" i="71"/>
  <c r="R317" i="71" s="1"/>
  <c r="S319" i="71"/>
  <c r="T319" i="71" s="1"/>
  <c r="Q319" i="71"/>
  <c r="A319" i="71"/>
  <c r="R316" i="71" s="1"/>
  <c r="S318" i="71"/>
  <c r="T318" i="71" s="1"/>
  <c r="Q318" i="71"/>
  <c r="A318" i="71"/>
  <c r="R315" i="71" s="1"/>
  <c r="S317" i="71"/>
  <c r="T317" i="71" s="1"/>
  <c r="Q317" i="71"/>
  <c r="A317" i="71"/>
  <c r="R314" i="71" s="1"/>
  <c r="S316" i="71"/>
  <c r="T316" i="71" s="1"/>
  <c r="Q316" i="71"/>
  <c r="A316" i="71"/>
  <c r="R313" i="71" s="1"/>
  <c r="S315" i="71"/>
  <c r="T315" i="71" s="1"/>
  <c r="Q315" i="71"/>
  <c r="A315" i="71"/>
  <c r="R312" i="71" s="1"/>
  <c r="S314" i="71"/>
  <c r="T314" i="71" s="1"/>
  <c r="Q314" i="71"/>
  <c r="A314" i="71"/>
  <c r="R311" i="71" s="1"/>
  <c r="S313" i="71"/>
  <c r="T313" i="71" s="1"/>
  <c r="Q313" i="71"/>
  <c r="A313" i="71"/>
  <c r="R310" i="71" s="1"/>
  <c r="S312" i="71"/>
  <c r="T312" i="71" s="1"/>
  <c r="Q312" i="71"/>
  <c r="A312" i="71"/>
  <c r="R309" i="71" s="1"/>
  <c r="S311" i="71"/>
  <c r="T311" i="71" s="1"/>
  <c r="Q311" i="71"/>
  <c r="A311" i="71"/>
  <c r="R308" i="71" s="1"/>
  <c r="S310" i="71"/>
  <c r="T310" i="71" s="1"/>
  <c r="Q310" i="71"/>
  <c r="A310" i="71"/>
  <c r="R307" i="71" s="1"/>
  <c r="S309" i="71"/>
  <c r="T309" i="71" s="1"/>
  <c r="Q309" i="71"/>
  <c r="A309" i="71"/>
  <c r="R306" i="71" s="1"/>
  <c r="S308" i="71"/>
  <c r="T308" i="71" s="1"/>
  <c r="Q308" i="71"/>
  <c r="A308" i="71"/>
  <c r="R305" i="71" s="1"/>
  <c r="S307" i="71"/>
  <c r="T307" i="71" s="1"/>
  <c r="Q307" i="71"/>
  <c r="A307" i="71"/>
  <c r="R304" i="71" s="1"/>
  <c r="S306" i="71"/>
  <c r="T306" i="71" s="1"/>
  <c r="Q306" i="71"/>
  <c r="A306" i="71"/>
  <c r="R303" i="71" s="1"/>
  <c r="S305" i="71"/>
  <c r="T305" i="71" s="1"/>
  <c r="Q305" i="71"/>
  <c r="A305" i="71"/>
  <c r="R302" i="71" s="1"/>
  <c r="S304" i="71"/>
  <c r="T304" i="71" s="1"/>
  <c r="Q304" i="71"/>
  <c r="A304" i="71"/>
  <c r="R301" i="71" s="1"/>
  <c r="S303" i="71"/>
  <c r="T303" i="71" s="1"/>
  <c r="Q303" i="71"/>
  <c r="A303" i="71"/>
  <c r="R300" i="71" s="1"/>
  <c r="S302" i="71"/>
  <c r="T302" i="71" s="1"/>
  <c r="Q302" i="71"/>
  <c r="A302" i="71"/>
  <c r="R299" i="71" s="1"/>
  <c r="S301" i="71"/>
  <c r="T301" i="71" s="1"/>
  <c r="Q301" i="71"/>
  <c r="A301" i="71"/>
  <c r="R298" i="71" s="1"/>
  <c r="S300" i="71"/>
  <c r="T300" i="71" s="1"/>
  <c r="Q300" i="71"/>
  <c r="A300" i="71"/>
  <c r="R297" i="71" s="1"/>
  <c r="S299" i="71"/>
  <c r="T299" i="71" s="1"/>
  <c r="Q299" i="71"/>
  <c r="A299" i="71"/>
  <c r="R296" i="71" s="1"/>
  <c r="S298" i="71"/>
  <c r="T298" i="71" s="1"/>
  <c r="Q298" i="71"/>
  <c r="A298" i="71"/>
  <c r="R295" i="71" s="1"/>
  <c r="S297" i="71"/>
  <c r="T297" i="71" s="1"/>
  <c r="Q297" i="71"/>
  <c r="A297" i="71"/>
  <c r="R294" i="71" s="1"/>
  <c r="S296" i="71"/>
  <c r="T296" i="71" s="1"/>
  <c r="Q296" i="71"/>
  <c r="A296" i="71"/>
  <c r="R293" i="71" s="1"/>
  <c r="S295" i="71"/>
  <c r="T295" i="71" s="1"/>
  <c r="Q295" i="71"/>
  <c r="A295" i="71"/>
  <c r="R292" i="71" s="1"/>
  <c r="S294" i="71"/>
  <c r="T294" i="71" s="1"/>
  <c r="Q294" i="71"/>
  <c r="A294" i="71"/>
  <c r="R291" i="71" s="1"/>
  <c r="S293" i="71"/>
  <c r="T293" i="71" s="1"/>
  <c r="Q293" i="71"/>
  <c r="A293" i="71"/>
  <c r="R290" i="71" s="1"/>
  <c r="S292" i="71"/>
  <c r="T292" i="71" s="1"/>
  <c r="Q292" i="71"/>
  <c r="A292" i="71"/>
  <c r="R289" i="71" s="1"/>
  <c r="S291" i="71"/>
  <c r="T291" i="71" s="1"/>
  <c r="Q291" i="71"/>
  <c r="A291" i="71"/>
  <c r="R288" i="71" s="1"/>
  <c r="S290" i="71"/>
  <c r="T290" i="71" s="1"/>
  <c r="Q290" i="71"/>
  <c r="A290" i="71"/>
  <c r="R287" i="71" s="1"/>
  <c r="S289" i="71"/>
  <c r="T289" i="71" s="1"/>
  <c r="Q289" i="71"/>
  <c r="A289" i="71"/>
  <c r="R286" i="71" s="1"/>
  <c r="S288" i="71"/>
  <c r="T288" i="71" s="1"/>
  <c r="Q288" i="71"/>
  <c r="A288" i="71"/>
  <c r="R285" i="71" s="1"/>
  <c r="S287" i="71"/>
  <c r="T287" i="71" s="1"/>
  <c r="Q287" i="71"/>
  <c r="A287" i="71"/>
  <c r="R284" i="71" s="1"/>
  <c r="S286" i="71"/>
  <c r="T286" i="71" s="1"/>
  <c r="Q286" i="71"/>
  <c r="A286" i="71"/>
  <c r="R283" i="71" s="1"/>
  <c r="S285" i="71"/>
  <c r="T285" i="71" s="1"/>
  <c r="Q285" i="71"/>
  <c r="A285" i="71"/>
  <c r="R282" i="71" s="1"/>
  <c r="S284" i="71"/>
  <c r="T284" i="71" s="1"/>
  <c r="Q284" i="71"/>
  <c r="A284" i="71"/>
  <c r="R281" i="71" s="1"/>
  <c r="S283" i="71"/>
  <c r="T283" i="71" s="1"/>
  <c r="Q283" i="71"/>
  <c r="A283" i="71"/>
  <c r="R280" i="71" s="1"/>
  <c r="S282" i="71"/>
  <c r="T282" i="71" s="1"/>
  <c r="Q282" i="71"/>
  <c r="A282" i="71"/>
  <c r="R279" i="71" s="1"/>
  <c r="S281" i="71"/>
  <c r="T281" i="71" s="1"/>
  <c r="Q281" i="71"/>
  <c r="A281" i="71"/>
  <c r="R278" i="71" s="1"/>
  <c r="S280" i="71"/>
  <c r="T280" i="71" s="1"/>
  <c r="Q280" i="71"/>
  <c r="A280" i="71"/>
  <c r="R277" i="71" s="1"/>
  <c r="S279" i="71"/>
  <c r="T279" i="71" s="1"/>
  <c r="Q279" i="71"/>
  <c r="A279" i="71"/>
  <c r="R276" i="71" s="1"/>
  <c r="S278" i="71"/>
  <c r="T278" i="71" s="1"/>
  <c r="Q278" i="71"/>
  <c r="A278" i="71"/>
  <c r="R275" i="71" s="1"/>
  <c r="S277" i="71"/>
  <c r="T277" i="71" s="1"/>
  <c r="Q277" i="71"/>
  <c r="A277" i="71"/>
  <c r="R274" i="71" s="1"/>
  <c r="S276" i="71"/>
  <c r="T276" i="71" s="1"/>
  <c r="Q276" i="71"/>
  <c r="A276" i="71"/>
  <c r="R273" i="71" s="1"/>
  <c r="S275" i="71"/>
  <c r="T275" i="71" s="1"/>
  <c r="Q275" i="71"/>
  <c r="A275" i="71"/>
  <c r="R272" i="71" s="1"/>
  <c r="S274" i="71"/>
  <c r="T274" i="71" s="1"/>
  <c r="Q274" i="71"/>
  <c r="A274" i="71"/>
  <c r="R271" i="71" s="1"/>
  <c r="S273" i="71"/>
  <c r="T273" i="71" s="1"/>
  <c r="Q273" i="71"/>
  <c r="A273" i="71"/>
  <c r="R270" i="71" s="1"/>
  <c r="S272" i="71"/>
  <c r="T272" i="71" s="1"/>
  <c r="Q272" i="71"/>
  <c r="A272" i="71"/>
  <c r="R269" i="71" s="1"/>
  <c r="S271" i="71"/>
  <c r="T271" i="71" s="1"/>
  <c r="Q271" i="71"/>
  <c r="A271" i="71"/>
  <c r="R268" i="71" s="1"/>
  <c r="S270" i="71"/>
  <c r="T270" i="71" s="1"/>
  <c r="Q270" i="71"/>
  <c r="A270" i="71"/>
  <c r="R267" i="71" s="1"/>
  <c r="S269" i="71"/>
  <c r="T269" i="71" s="1"/>
  <c r="Q269" i="71"/>
  <c r="A269" i="71"/>
  <c r="R266" i="71" s="1"/>
  <c r="S268" i="71"/>
  <c r="T268" i="71" s="1"/>
  <c r="Q268" i="71"/>
  <c r="A268" i="71"/>
  <c r="R265" i="71" s="1"/>
  <c r="S267" i="71"/>
  <c r="T267" i="71" s="1"/>
  <c r="Q267" i="71"/>
  <c r="A267" i="71"/>
  <c r="R264" i="71" s="1"/>
  <c r="S266" i="71"/>
  <c r="T266" i="71" s="1"/>
  <c r="Q266" i="71"/>
  <c r="A266" i="71"/>
  <c r="R263" i="71" s="1"/>
  <c r="S265" i="71"/>
  <c r="T265" i="71" s="1"/>
  <c r="Q265" i="71"/>
  <c r="A265" i="71"/>
  <c r="R262" i="71" s="1"/>
  <c r="S264" i="71"/>
  <c r="T264" i="71" s="1"/>
  <c r="Q264" i="71"/>
  <c r="A264" i="71"/>
  <c r="R261" i="71" s="1"/>
  <c r="S263" i="71"/>
  <c r="T263" i="71" s="1"/>
  <c r="Q263" i="71"/>
  <c r="A263" i="71"/>
  <c r="R260" i="71" s="1"/>
  <c r="S262" i="71"/>
  <c r="T262" i="71" s="1"/>
  <c r="Q262" i="71"/>
  <c r="A262" i="71"/>
  <c r="R259" i="71" s="1"/>
  <c r="S261" i="71"/>
  <c r="T261" i="71" s="1"/>
  <c r="Q261" i="71"/>
  <c r="A261" i="71"/>
  <c r="R258" i="71" s="1"/>
  <c r="S260" i="71"/>
  <c r="T260" i="71" s="1"/>
  <c r="Q260" i="71"/>
  <c r="A260" i="71"/>
  <c r="R257" i="71" s="1"/>
  <c r="S259" i="71"/>
  <c r="T259" i="71" s="1"/>
  <c r="Q259" i="71"/>
  <c r="A259" i="71"/>
  <c r="R256" i="71" s="1"/>
  <c r="S258" i="71"/>
  <c r="T258" i="71" s="1"/>
  <c r="Q258" i="71"/>
  <c r="A258" i="71"/>
  <c r="R255" i="71" s="1"/>
  <c r="S257" i="71"/>
  <c r="T257" i="71" s="1"/>
  <c r="Q257" i="71"/>
  <c r="A257" i="71"/>
  <c r="R254" i="71" s="1"/>
  <c r="S256" i="71"/>
  <c r="T256" i="71" s="1"/>
  <c r="Q256" i="71"/>
  <c r="A256" i="71"/>
  <c r="R253" i="71" s="1"/>
  <c r="S255" i="71"/>
  <c r="T255" i="71" s="1"/>
  <c r="Q255" i="71"/>
  <c r="A255" i="71"/>
  <c r="R252" i="71" s="1"/>
  <c r="S254" i="71"/>
  <c r="T254" i="71" s="1"/>
  <c r="Q254" i="71"/>
  <c r="A254" i="71"/>
  <c r="R251" i="71" s="1"/>
  <c r="S253" i="71"/>
  <c r="T253" i="71" s="1"/>
  <c r="Q253" i="71"/>
  <c r="A253" i="71"/>
  <c r="R250" i="71" s="1"/>
  <c r="S252" i="71"/>
  <c r="T252" i="71" s="1"/>
  <c r="Q252" i="71"/>
  <c r="A252" i="71"/>
  <c r="R249" i="71" s="1"/>
  <c r="S251" i="71"/>
  <c r="T251" i="71" s="1"/>
  <c r="Q251" i="71"/>
  <c r="A251" i="71"/>
  <c r="R248" i="71" s="1"/>
  <c r="S250" i="71"/>
  <c r="T250" i="71" s="1"/>
  <c r="Q250" i="71"/>
  <c r="A250" i="71"/>
  <c r="R247" i="71" s="1"/>
  <c r="S249" i="71"/>
  <c r="T249" i="71" s="1"/>
  <c r="Q249" i="71"/>
  <c r="A249" i="71"/>
  <c r="R246" i="71" s="1"/>
  <c r="S248" i="71"/>
  <c r="T248" i="71" s="1"/>
  <c r="Q248" i="71"/>
  <c r="A248" i="71"/>
  <c r="R245" i="71" s="1"/>
  <c r="S247" i="71"/>
  <c r="T247" i="71" s="1"/>
  <c r="Q247" i="71"/>
  <c r="A247" i="71"/>
  <c r="R244" i="71" s="1"/>
  <c r="S246" i="71"/>
  <c r="T246" i="71" s="1"/>
  <c r="Q246" i="71"/>
  <c r="A246" i="71"/>
  <c r="R243" i="71" s="1"/>
  <c r="S245" i="71"/>
  <c r="T245" i="71" s="1"/>
  <c r="Q245" i="71"/>
  <c r="A245" i="71"/>
  <c r="R242" i="71" s="1"/>
  <c r="S244" i="71"/>
  <c r="T244" i="71" s="1"/>
  <c r="Q244" i="71"/>
  <c r="A244" i="71"/>
  <c r="R241" i="71" s="1"/>
  <c r="S243" i="71"/>
  <c r="T243" i="71" s="1"/>
  <c r="Q243" i="71"/>
  <c r="A243" i="71"/>
  <c r="R240" i="71" s="1"/>
  <c r="S242" i="71"/>
  <c r="T242" i="71" s="1"/>
  <c r="Q242" i="71"/>
  <c r="A242" i="71"/>
  <c r="R239" i="71" s="1"/>
  <c r="S241" i="71"/>
  <c r="T241" i="71" s="1"/>
  <c r="Q241" i="71"/>
  <c r="A241" i="71"/>
  <c r="R238" i="71" s="1"/>
  <c r="S240" i="71"/>
  <c r="T240" i="71" s="1"/>
  <c r="Q240" i="71"/>
  <c r="A240" i="71"/>
  <c r="R237" i="71" s="1"/>
  <c r="S239" i="71"/>
  <c r="T239" i="71" s="1"/>
  <c r="Q239" i="71"/>
  <c r="A239" i="71"/>
  <c r="R236" i="71" s="1"/>
  <c r="S238" i="71"/>
  <c r="T238" i="71" s="1"/>
  <c r="Q238" i="71"/>
  <c r="A238" i="71"/>
  <c r="R235" i="71" s="1"/>
  <c r="S237" i="71"/>
  <c r="T237" i="71" s="1"/>
  <c r="Q237" i="71"/>
  <c r="A237" i="71"/>
  <c r="R234" i="71" s="1"/>
  <c r="S236" i="71"/>
  <c r="T236" i="71" s="1"/>
  <c r="Q236" i="71"/>
  <c r="A236" i="71"/>
  <c r="R233" i="71" s="1"/>
  <c r="S235" i="71"/>
  <c r="T235" i="71" s="1"/>
  <c r="Q235" i="71"/>
  <c r="A235" i="71"/>
  <c r="R232" i="71" s="1"/>
  <c r="S234" i="71"/>
  <c r="T234" i="71" s="1"/>
  <c r="Q234" i="71"/>
  <c r="A234" i="71"/>
  <c r="R231" i="71" s="1"/>
  <c r="S233" i="71"/>
  <c r="T233" i="71" s="1"/>
  <c r="Q233" i="71"/>
  <c r="A233" i="71"/>
  <c r="R230" i="71" s="1"/>
  <c r="S232" i="71"/>
  <c r="T232" i="71" s="1"/>
  <c r="Q232" i="71"/>
  <c r="A232" i="71"/>
  <c r="R229" i="71" s="1"/>
  <c r="S231" i="71"/>
  <c r="T231" i="71" s="1"/>
  <c r="Q231" i="71"/>
  <c r="A231" i="71"/>
  <c r="R228" i="71" s="1"/>
  <c r="S230" i="71"/>
  <c r="T230" i="71" s="1"/>
  <c r="Q230" i="71"/>
  <c r="A230" i="71"/>
  <c r="R227" i="71" s="1"/>
  <c r="S229" i="71"/>
  <c r="T229" i="71" s="1"/>
  <c r="Q229" i="71"/>
  <c r="A229" i="71"/>
  <c r="R226" i="71" s="1"/>
  <c r="S228" i="71"/>
  <c r="T228" i="71" s="1"/>
  <c r="Q228" i="71"/>
  <c r="A228" i="71"/>
  <c r="R225" i="71" s="1"/>
  <c r="S227" i="71"/>
  <c r="T227" i="71" s="1"/>
  <c r="Q227" i="71"/>
  <c r="A227" i="71"/>
  <c r="R224" i="71" s="1"/>
  <c r="S226" i="71"/>
  <c r="T226" i="71" s="1"/>
  <c r="Q226" i="71"/>
  <c r="A226" i="71"/>
  <c r="R223" i="71" s="1"/>
  <c r="S225" i="71"/>
  <c r="T225" i="71" s="1"/>
  <c r="Q225" i="71"/>
  <c r="A225" i="71"/>
  <c r="R222" i="71" s="1"/>
  <c r="S224" i="71"/>
  <c r="T224" i="71" s="1"/>
  <c r="Q224" i="71"/>
  <c r="A224" i="71"/>
  <c r="R221" i="71" s="1"/>
  <c r="S223" i="71"/>
  <c r="T223" i="71" s="1"/>
  <c r="Q223" i="71"/>
  <c r="A223" i="71"/>
  <c r="R220" i="71" s="1"/>
  <c r="S222" i="71"/>
  <c r="T222" i="71" s="1"/>
  <c r="Q222" i="71"/>
  <c r="A222" i="71"/>
  <c r="R219" i="71" s="1"/>
  <c r="S221" i="71"/>
  <c r="T221" i="71" s="1"/>
  <c r="Q221" i="71"/>
  <c r="A221" i="71"/>
  <c r="R218" i="71" s="1"/>
  <c r="S220" i="71"/>
  <c r="T220" i="71" s="1"/>
  <c r="Q220" i="71"/>
  <c r="A220" i="71"/>
  <c r="R217" i="71" s="1"/>
  <c r="S219" i="71"/>
  <c r="T219" i="71" s="1"/>
  <c r="Q219" i="71"/>
  <c r="A219" i="71"/>
  <c r="R216" i="71" s="1"/>
  <c r="S218" i="71"/>
  <c r="T218" i="71" s="1"/>
  <c r="Q218" i="71"/>
  <c r="A218" i="71"/>
  <c r="R215" i="71" s="1"/>
  <c r="S217" i="71"/>
  <c r="T217" i="71" s="1"/>
  <c r="Q217" i="71"/>
  <c r="A217" i="71"/>
  <c r="R214" i="71" s="1"/>
  <c r="S216" i="71"/>
  <c r="T216" i="71" s="1"/>
  <c r="Q216" i="71"/>
  <c r="A216" i="71"/>
  <c r="R213" i="71" s="1"/>
  <c r="S215" i="71"/>
  <c r="T215" i="71" s="1"/>
  <c r="Q215" i="71"/>
  <c r="A215" i="71"/>
  <c r="R212" i="71" s="1"/>
  <c r="S214" i="71"/>
  <c r="T214" i="71" s="1"/>
  <c r="Q214" i="71"/>
  <c r="A214" i="71"/>
  <c r="R211" i="71" s="1"/>
  <c r="S213" i="71"/>
  <c r="T213" i="71" s="1"/>
  <c r="Q213" i="71"/>
  <c r="A213" i="71"/>
  <c r="R210" i="71" s="1"/>
  <c r="S212" i="71"/>
  <c r="T212" i="71" s="1"/>
  <c r="Q212" i="71"/>
  <c r="A212" i="71"/>
  <c r="R209" i="71" s="1"/>
  <c r="S211" i="71"/>
  <c r="T211" i="71" s="1"/>
  <c r="Q211" i="71"/>
  <c r="A211" i="71"/>
  <c r="R208" i="71" s="1"/>
  <c r="S210" i="71"/>
  <c r="T210" i="71" s="1"/>
  <c r="Q210" i="71"/>
  <c r="A210" i="71"/>
  <c r="R207" i="71" s="1"/>
  <c r="S209" i="71"/>
  <c r="T209" i="71" s="1"/>
  <c r="Q209" i="71"/>
  <c r="A209" i="71"/>
  <c r="R206" i="71" s="1"/>
  <c r="S208" i="71"/>
  <c r="T208" i="71" s="1"/>
  <c r="Q208" i="71"/>
  <c r="A208" i="71"/>
  <c r="R205" i="71" s="1"/>
  <c r="S207" i="71"/>
  <c r="T207" i="71" s="1"/>
  <c r="Q207" i="71"/>
  <c r="A207" i="71"/>
  <c r="R204" i="71" s="1"/>
  <c r="S206" i="71"/>
  <c r="T206" i="71" s="1"/>
  <c r="Q206" i="71"/>
  <c r="A206" i="71"/>
  <c r="R203" i="71" s="1"/>
  <c r="S205" i="71"/>
  <c r="T205" i="71" s="1"/>
  <c r="Q205" i="71"/>
  <c r="A205" i="71"/>
  <c r="R202" i="71" s="1"/>
  <c r="S204" i="71"/>
  <c r="T204" i="71" s="1"/>
  <c r="Q204" i="71"/>
  <c r="A204" i="71"/>
  <c r="R201" i="71" s="1"/>
  <c r="S203" i="71"/>
  <c r="T203" i="71" s="1"/>
  <c r="Q203" i="71"/>
  <c r="A203" i="71"/>
  <c r="R200" i="71" s="1"/>
  <c r="S202" i="71"/>
  <c r="T202" i="71" s="1"/>
  <c r="Q202" i="71"/>
  <c r="A202" i="71"/>
  <c r="R199" i="71" s="1"/>
  <c r="S201" i="71"/>
  <c r="T201" i="71" s="1"/>
  <c r="Q201" i="71"/>
  <c r="A201" i="71"/>
  <c r="R198" i="71" s="1"/>
  <c r="S200" i="71"/>
  <c r="T200" i="71" s="1"/>
  <c r="Q200" i="71"/>
  <c r="A200" i="71"/>
  <c r="R197" i="71" s="1"/>
  <c r="S199" i="71"/>
  <c r="T199" i="71" s="1"/>
  <c r="Q199" i="71"/>
  <c r="A199" i="71"/>
  <c r="R196" i="71" s="1"/>
  <c r="S198" i="71"/>
  <c r="T198" i="71" s="1"/>
  <c r="Q198" i="71"/>
  <c r="A198" i="71"/>
  <c r="R195" i="71" s="1"/>
  <c r="S197" i="71"/>
  <c r="T197" i="71" s="1"/>
  <c r="Q197" i="71"/>
  <c r="A197" i="71"/>
  <c r="R194" i="71" s="1"/>
  <c r="S196" i="71"/>
  <c r="T196" i="71" s="1"/>
  <c r="Q196" i="71"/>
  <c r="A196" i="71"/>
  <c r="R193" i="71" s="1"/>
  <c r="S195" i="71"/>
  <c r="T195" i="71" s="1"/>
  <c r="Q195" i="71"/>
  <c r="A195" i="71"/>
  <c r="R192" i="71" s="1"/>
  <c r="S194" i="71"/>
  <c r="T194" i="71" s="1"/>
  <c r="Q194" i="71"/>
  <c r="A194" i="71"/>
  <c r="R191" i="71" s="1"/>
  <c r="S193" i="71"/>
  <c r="T193" i="71" s="1"/>
  <c r="Q193" i="71"/>
  <c r="A193" i="71"/>
  <c r="R190" i="71" s="1"/>
  <c r="S192" i="71"/>
  <c r="T192" i="71" s="1"/>
  <c r="Q192" i="71"/>
  <c r="A192" i="71"/>
  <c r="R189" i="71" s="1"/>
  <c r="S191" i="71"/>
  <c r="T191" i="71" s="1"/>
  <c r="Q191" i="71"/>
  <c r="A191" i="71"/>
  <c r="R188" i="71" s="1"/>
  <c r="S190" i="71"/>
  <c r="T190" i="71" s="1"/>
  <c r="Q190" i="71"/>
  <c r="A190" i="71"/>
  <c r="R187" i="71" s="1"/>
  <c r="S189" i="71"/>
  <c r="T189" i="71" s="1"/>
  <c r="Q189" i="71"/>
  <c r="A189" i="71"/>
  <c r="R186" i="71" s="1"/>
  <c r="S188" i="71"/>
  <c r="T188" i="71" s="1"/>
  <c r="Q188" i="71"/>
  <c r="A188" i="71"/>
  <c r="R185" i="71" s="1"/>
  <c r="S187" i="71"/>
  <c r="T187" i="71" s="1"/>
  <c r="Q187" i="71"/>
  <c r="A187" i="71"/>
  <c r="R184" i="71" s="1"/>
  <c r="S186" i="71"/>
  <c r="T186" i="71" s="1"/>
  <c r="Q186" i="71"/>
  <c r="A186" i="71"/>
  <c r="R183" i="71" s="1"/>
  <c r="S185" i="71"/>
  <c r="T185" i="71" s="1"/>
  <c r="Q185" i="71"/>
  <c r="A185" i="71"/>
  <c r="R182" i="71" s="1"/>
  <c r="S184" i="71"/>
  <c r="T184" i="71" s="1"/>
  <c r="Q184" i="71"/>
  <c r="A184" i="71"/>
  <c r="R181" i="71" s="1"/>
  <c r="S183" i="71"/>
  <c r="T183" i="71" s="1"/>
  <c r="Q183" i="71"/>
  <c r="A183" i="71"/>
  <c r="R180" i="71" s="1"/>
  <c r="S182" i="71"/>
  <c r="T182" i="71" s="1"/>
  <c r="Q182" i="71"/>
  <c r="A182" i="71"/>
  <c r="R179" i="71" s="1"/>
  <c r="S181" i="71"/>
  <c r="T181" i="71" s="1"/>
  <c r="Q181" i="71"/>
  <c r="A181" i="71"/>
  <c r="R178" i="71" s="1"/>
  <c r="S180" i="71"/>
  <c r="T180" i="71" s="1"/>
  <c r="Q180" i="71"/>
  <c r="A180" i="71"/>
  <c r="R177" i="71" s="1"/>
  <c r="S179" i="71"/>
  <c r="T179" i="71" s="1"/>
  <c r="Q179" i="71"/>
  <c r="A179" i="71"/>
  <c r="R176" i="71" s="1"/>
  <c r="S178" i="71"/>
  <c r="T178" i="71" s="1"/>
  <c r="Q178" i="71"/>
  <c r="A178" i="71"/>
  <c r="R175" i="71" s="1"/>
  <c r="S177" i="71"/>
  <c r="T177" i="71" s="1"/>
  <c r="Q177" i="71"/>
  <c r="A177" i="71"/>
  <c r="R174" i="71" s="1"/>
  <c r="S176" i="71"/>
  <c r="T176" i="71" s="1"/>
  <c r="Q176" i="71"/>
  <c r="A176" i="71"/>
  <c r="R173" i="71" s="1"/>
  <c r="S175" i="71"/>
  <c r="T175" i="71" s="1"/>
  <c r="Q175" i="71"/>
  <c r="A175" i="71"/>
  <c r="R172" i="71" s="1"/>
  <c r="S174" i="71"/>
  <c r="T174" i="71" s="1"/>
  <c r="Q174" i="71"/>
  <c r="A174" i="71"/>
  <c r="R171" i="71" s="1"/>
  <c r="S173" i="71"/>
  <c r="T173" i="71" s="1"/>
  <c r="Q173" i="71"/>
  <c r="A173" i="71"/>
  <c r="R170" i="71" s="1"/>
  <c r="S172" i="71"/>
  <c r="T172" i="71" s="1"/>
  <c r="Q172" i="71"/>
  <c r="A172" i="71"/>
  <c r="R169" i="71" s="1"/>
  <c r="S171" i="71"/>
  <c r="T171" i="71" s="1"/>
  <c r="Q171" i="71"/>
  <c r="A171" i="71"/>
  <c r="R168" i="71" s="1"/>
  <c r="S170" i="71"/>
  <c r="T170" i="71" s="1"/>
  <c r="Q170" i="71"/>
  <c r="A170" i="71"/>
  <c r="R167" i="71" s="1"/>
  <c r="S169" i="71"/>
  <c r="T169" i="71" s="1"/>
  <c r="Q169" i="71"/>
  <c r="A169" i="71"/>
  <c r="R166" i="71" s="1"/>
  <c r="S168" i="71"/>
  <c r="T168" i="71" s="1"/>
  <c r="Q168" i="71"/>
  <c r="A168" i="71"/>
  <c r="R165" i="71" s="1"/>
  <c r="S167" i="71"/>
  <c r="T167" i="71" s="1"/>
  <c r="Q167" i="71"/>
  <c r="A167" i="71"/>
  <c r="R164" i="71" s="1"/>
  <c r="S166" i="71"/>
  <c r="T166" i="71" s="1"/>
  <c r="Q166" i="71"/>
  <c r="A166" i="71"/>
  <c r="R163" i="71" s="1"/>
  <c r="S165" i="71"/>
  <c r="T165" i="71" s="1"/>
  <c r="Q165" i="71"/>
  <c r="A165" i="71"/>
  <c r="R162" i="71" s="1"/>
  <c r="S164" i="71"/>
  <c r="T164" i="71" s="1"/>
  <c r="Q164" i="71"/>
  <c r="A164" i="71"/>
  <c r="R161" i="71" s="1"/>
  <c r="S163" i="71"/>
  <c r="T163" i="71" s="1"/>
  <c r="Q163" i="71"/>
  <c r="A163" i="71"/>
  <c r="R160" i="71" s="1"/>
  <c r="S162" i="71"/>
  <c r="T162" i="71" s="1"/>
  <c r="Q162" i="71"/>
  <c r="A162" i="71"/>
  <c r="R159" i="71" s="1"/>
  <c r="S161" i="71"/>
  <c r="T161" i="71" s="1"/>
  <c r="Q161" i="71"/>
  <c r="A161" i="71"/>
  <c r="R158" i="71" s="1"/>
  <c r="S160" i="71"/>
  <c r="T160" i="71" s="1"/>
  <c r="Q160" i="71"/>
  <c r="A160" i="71"/>
  <c r="R157" i="71" s="1"/>
  <c r="S159" i="71"/>
  <c r="T159" i="71" s="1"/>
  <c r="Q159" i="71"/>
  <c r="A159" i="71"/>
  <c r="R156" i="71" s="1"/>
  <c r="S158" i="71"/>
  <c r="T158" i="71" s="1"/>
  <c r="Q158" i="71"/>
  <c r="A158" i="71"/>
  <c r="R155" i="71" s="1"/>
  <c r="S157" i="71"/>
  <c r="T157" i="71" s="1"/>
  <c r="Q157" i="71"/>
  <c r="A157" i="71"/>
  <c r="R154" i="71" s="1"/>
  <c r="S156" i="71"/>
  <c r="T156" i="71" s="1"/>
  <c r="Q156" i="71"/>
  <c r="A156" i="71"/>
  <c r="R153" i="71" s="1"/>
  <c r="S155" i="71"/>
  <c r="T155" i="71" s="1"/>
  <c r="Q155" i="71"/>
  <c r="A155" i="71"/>
  <c r="R152" i="71" s="1"/>
  <c r="T154" i="71"/>
  <c r="S154" i="71"/>
  <c r="Q154" i="71"/>
  <c r="A154" i="71"/>
  <c r="R151" i="71" s="1"/>
  <c r="S153" i="71"/>
  <c r="T153" i="71" s="1"/>
  <c r="Q153" i="71"/>
  <c r="A153" i="71"/>
  <c r="R150" i="71" s="1"/>
  <c r="S152" i="71"/>
  <c r="T152" i="71" s="1"/>
  <c r="Q152" i="71"/>
  <c r="A152" i="71"/>
  <c r="R149" i="71" s="1"/>
  <c r="S151" i="71"/>
  <c r="T151" i="71" s="1"/>
  <c r="Q151" i="71"/>
  <c r="A151" i="71"/>
  <c r="R148" i="71" s="1"/>
  <c r="S150" i="71"/>
  <c r="T150" i="71" s="1"/>
  <c r="Q150" i="71"/>
  <c r="A150" i="71"/>
  <c r="R147" i="71" s="1"/>
  <c r="S149" i="71"/>
  <c r="T149" i="71" s="1"/>
  <c r="Q149" i="71"/>
  <c r="A149" i="71"/>
  <c r="R146" i="71" s="1"/>
  <c r="S148" i="71"/>
  <c r="T148" i="71" s="1"/>
  <c r="Q148" i="71"/>
  <c r="A148" i="71"/>
  <c r="R145" i="71" s="1"/>
  <c r="S147" i="71"/>
  <c r="T147" i="71" s="1"/>
  <c r="Q147" i="71"/>
  <c r="A147" i="71"/>
  <c r="R144" i="71" s="1"/>
  <c r="S146" i="71"/>
  <c r="T146" i="71" s="1"/>
  <c r="Q146" i="71"/>
  <c r="A146" i="71"/>
  <c r="R143" i="71" s="1"/>
  <c r="S145" i="71"/>
  <c r="T145" i="71" s="1"/>
  <c r="Q145" i="71"/>
  <c r="A145" i="71"/>
  <c r="R142" i="71" s="1"/>
  <c r="S144" i="71"/>
  <c r="T144" i="71" s="1"/>
  <c r="Q144" i="71"/>
  <c r="A144" i="71"/>
  <c r="R141" i="71" s="1"/>
  <c r="S143" i="71"/>
  <c r="T143" i="71" s="1"/>
  <c r="Q143" i="71"/>
  <c r="A143" i="71"/>
  <c r="R140" i="71" s="1"/>
  <c r="S142" i="71"/>
  <c r="T142" i="71" s="1"/>
  <c r="Q142" i="71"/>
  <c r="A142" i="71"/>
  <c r="R139" i="71" s="1"/>
  <c r="S141" i="71"/>
  <c r="T141" i="71" s="1"/>
  <c r="Q141" i="71"/>
  <c r="A141" i="71"/>
  <c r="R138" i="71" s="1"/>
  <c r="S140" i="71"/>
  <c r="T140" i="71" s="1"/>
  <c r="Q140" i="71"/>
  <c r="A140" i="71"/>
  <c r="R137" i="71" s="1"/>
  <c r="S139" i="71"/>
  <c r="T139" i="71" s="1"/>
  <c r="Q139" i="71"/>
  <c r="A139" i="71"/>
  <c r="R136" i="71" s="1"/>
  <c r="S138" i="71"/>
  <c r="T138" i="71" s="1"/>
  <c r="Q138" i="71"/>
  <c r="A138" i="71"/>
  <c r="R135" i="71" s="1"/>
  <c r="S137" i="71"/>
  <c r="T137" i="71" s="1"/>
  <c r="Q137" i="71"/>
  <c r="A137" i="71"/>
  <c r="R134" i="71" s="1"/>
  <c r="S136" i="71"/>
  <c r="T136" i="71" s="1"/>
  <c r="Q136" i="71"/>
  <c r="A136" i="71"/>
  <c r="R133" i="71" s="1"/>
  <c r="S135" i="71"/>
  <c r="T135" i="71" s="1"/>
  <c r="Q135" i="71"/>
  <c r="A135" i="71"/>
  <c r="R132" i="71" s="1"/>
  <c r="S134" i="71"/>
  <c r="T134" i="71" s="1"/>
  <c r="Q134" i="71"/>
  <c r="A134" i="71"/>
  <c r="R131" i="71" s="1"/>
  <c r="S133" i="71"/>
  <c r="T133" i="71" s="1"/>
  <c r="Q133" i="71"/>
  <c r="A133" i="71"/>
  <c r="R130" i="71" s="1"/>
  <c r="S132" i="71"/>
  <c r="T132" i="71" s="1"/>
  <c r="Q132" i="71"/>
  <c r="A132" i="71"/>
  <c r="R129" i="71" s="1"/>
  <c r="S131" i="71"/>
  <c r="T131" i="71" s="1"/>
  <c r="Q131" i="71"/>
  <c r="A131" i="71"/>
  <c r="R128" i="71" s="1"/>
  <c r="S130" i="71"/>
  <c r="T130" i="71" s="1"/>
  <c r="Q130" i="71"/>
  <c r="A130" i="71"/>
  <c r="R127" i="71" s="1"/>
  <c r="S129" i="71"/>
  <c r="T129" i="71" s="1"/>
  <c r="Q129" i="71"/>
  <c r="A129" i="71"/>
  <c r="R126" i="71" s="1"/>
  <c r="S128" i="71"/>
  <c r="T128" i="71" s="1"/>
  <c r="Q128" i="71"/>
  <c r="A128" i="71"/>
  <c r="R125" i="71" s="1"/>
  <c r="S127" i="71"/>
  <c r="T127" i="71" s="1"/>
  <c r="Q127" i="71"/>
  <c r="A127" i="71"/>
  <c r="R124" i="71" s="1"/>
  <c r="S126" i="71"/>
  <c r="T126" i="71" s="1"/>
  <c r="Q126" i="71"/>
  <c r="A126" i="71"/>
  <c r="R123" i="71" s="1"/>
  <c r="S125" i="71"/>
  <c r="T125" i="71" s="1"/>
  <c r="Q125" i="71"/>
  <c r="A125" i="71"/>
  <c r="R122" i="71" s="1"/>
  <c r="S124" i="71"/>
  <c r="T124" i="71" s="1"/>
  <c r="Q124" i="71"/>
  <c r="A124" i="71"/>
  <c r="R121" i="71" s="1"/>
  <c r="S123" i="71"/>
  <c r="T123" i="71" s="1"/>
  <c r="Q123" i="71"/>
  <c r="A123" i="71"/>
  <c r="R120" i="71" s="1"/>
  <c r="S122" i="71"/>
  <c r="T122" i="71" s="1"/>
  <c r="Q122" i="71"/>
  <c r="A122" i="71"/>
  <c r="R119" i="71" s="1"/>
  <c r="S121" i="71"/>
  <c r="T121" i="71" s="1"/>
  <c r="Q121" i="71"/>
  <c r="A121" i="71"/>
  <c r="R118" i="71" s="1"/>
  <c r="S120" i="71"/>
  <c r="T120" i="71" s="1"/>
  <c r="Q120" i="71"/>
  <c r="A120" i="71"/>
  <c r="R117" i="71" s="1"/>
  <c r="S119" i="71"/>
  <c r="T119" i="71" s="1"/>
  <c r="Q119" i="71"/>
  <c r="A119" i="71"/>
  <c r="R116" i="71" s="1"/>
  <c r="S118" i="71"/>
  <c r="T118" i="71" s="1"/>
  <c r="Q118" i="71"/>
  <c r="A118" i="71"/>
  <c r="R115" i="71" s="1"/>
  <c r="S117" i="71"/>
  <c r="T117" i="71" s="1"/>
  <c r="Q117" i="71"/>
  <c r="A117" i="71"/>
  <c r="R114" i="71" s="1"/>
  <c r="S116" i="71"/>
  <c r="T116" i="71" s="1"/>
  <c r="Q116" i="71"/>
  <c r="A116" i="71"/>
  <c r="R113" i="71" s="1"/>
  <c r="S115" i="71"/>
  <c r="T115" i="71" s="1"/>
  <c r="Q115" i="71"/>
  <c r="A115" i="71"/>
  <c r="R112" i="71" s="1"/>
  <c r="S114" i="71"/>
  <c r="T114" i="71" s="1"/>
  <c r="Q114" i="71"/>
  <c r="A114" i="71"/>
  <c r="R111" i="71" s="1"/>
  <c r="S113" i="71"/>
  <c r="T113" i="71" s="1"/>
  <c r="Q113" i="71"/>
  <c r="A113" i="71"/>
  <c r="R110" i="71" s="1"/>
  <c r="S112" i="71"/>
  <c r="T112" i="71" s="1"/>
  <c r="Q112" i="71"/>
  <c r="A112" i="71"/>
  <c r="R109" i="71" s="1"/>
  <c r="S111" i="71"/>
  <c r="T111" i="71" s="1"/>
  <c r="Q111" i="71"/>
  <c r="A111" i="71"/>
  <c r="R108" i="71" s="1"/>
  <c r="S110" i="71"/>
  <c r="T110" i="71" s="1"/>
  <c r="Q110" i="71"/>
  <c r="A110" i="71"/>
  <c r="R107" i="71" s="1"/>
  <c r="S109" i="71"/>
  <c r="T109" i="71" s="1"/>
  <c r="Q109" i="71"/>
  <c r="A109" i="71"/>
  <c r="R106" i="71" s="1"/>
  <c r="S108" i="71"/>
  <c r="T108" i="71" s="1"/>
  <c r="Q108" i="71"/>
  <c r="A108" i="71"/>
  <c r="R105" i="71" s="1"/>
  <c r="S107" i="71"/>
  <c r="T107" i="71" s="1"/>
  <c r="Q107" i="71"/>
  <c r="A107" i="71"/>
  <c r="R104" i="71" s="1"/>
  <c r="S106" i="71"/>
  <c r="T106" i="71" s="1"/>
  <c r="Q106" i="71"/>
  <c r="A106" i="71"/>
  <c r="R103" i="71" s="1"/>
  <c r="S105" i="71"/>
  <c r="T105" i="71" s="1"/>
  <c r="Q105" i="71"/>
  <c r="A105" i="71"/>
  <c r="R102" i="71" s="1"/>
  <c r="S104" i="71"/>
  <c r="T104" i="71" s="1"/>
  <c r="Q104" i="71"/>
  <c r="A104" i="71"/>
  <c r="R101" i="71" s="1"/>
  <c r="S103" i="71"/>
  <c r="T103" i="71" s="1"/>
  <c r="Q103" i="71"/>
  <c r="A103" i="71"/>
  <c r="R100" i="71" s="1"/>
  <c r="S102" i="71"/>
  <c r="T102" i="71" s="1"/>
  <c r="Q102" i="71"/>
  <c r="A102" i="71"/>
  <c r="R99" i="71" s="1"/>
  <c r="S101" i="71"/>
  <c r="T101" i="71" s="1"/>
  <c r="Q101" i="71"/>
  <c r="A101" i="71"/>
  <c r="R98" i="71" s="1"/>
  <c r="S100" i="71"/>
  <c r="T100" i="71" s="1"/>
  <c r="Q100" i="71"/>
  <c r="A100" i="71"/>
  <c r="R97" i="71" s="1"/>
  <c r="S99" i="71"/>
  <c r="T99" i="71" s="1"/>
  <c r="Q99" i="71"/>
  <c r="A99" i="71"/>
  <c r="R96" i="71" s="1"/>
  <c r="S98" i="71"/>
  <c r="T98" i="71" s="1"/>
  <c r="Q98" i="71"/>
  <c r="A98" i="71"/>
  <c r="R95" i="71" s="1"/>
  <c r="S97" i="71"/>
  <c r="T97" i="71" s="1"/>
  <c r="Q97" i="71"/>
  <c r="A97" i="71"/>
  <c r="R94" i="71" s="1"/>
  <c r="S96" i="71"/>
  <c r="T96" i="71" s="1"/>
  <c r="Q96" i="71"/>
  <c r="A96" i="71"/>
  <c r="R93" i="71" s="1"/>
  <c r="S95" i="71"/>
  <c r="T95" i="71" s="1"/>
  <c r="Q95" i="71"/>
  <c r="A95" i="71"/>
  <c r="R92" i="71" s="1"/>
  <c r="S94" i="71"/>
  <c r="T94" i="71" s="1"/>
  <c r="Q94" i="71"/>
  <c r="A94" i="71"/>
  <c r="R91" i="71" s="1"/>
  <c r="S93" i="71"/>
  <c r="T93" i="71" s="1"/>
  <c r="Q93" i="71"/>
  <c r="A93" i="71"/>
  <c r="R90" i="71" s="1"/>
  <c r="S92" i="71"/>
  <c r="T92" i="71" s="1"/>
  <c r="Q92" i="71"/>
  <c r="A92" i="71"/>
  <c r="R89" i="71" s="1"/>
  <c r="S91" i="71"/>
  <c r="T91" i="71" s="1"/>
  <c r="Q91" i="71"/>
  <c r="A91" i="71"/>
  <c r="R88" i="71" s="1"/>
  <c r="S90" i="71"/>
  <c r="T90" i="71" s="1"/>
  <c r="Q90" i="71"/>
  <c r="A90" i="71"/>
  <c r="R87" i="71" s="1"/>
  <c r="S89" i="71"/>
  <c r="T89" i="71" s="1"/>
  <c r="Q89" i="71"/>
  <c r="A89" i="71"/>
  <c r="R86" i="71" s="1"/>
  <c r="S88" i="71"/>
  <c r="T88" i="71" s="1"/>
  <c r="Q88" i="71"/>
  <c r="A88" i="71"/>
  <c r="R85" i="71" s="1"/>
  <c r="S87" i="71"/>
  <c r="T87" i="71" s="1"/>
  <c r="Q87" i="71"/>
  <c r="A87" i="71"/>
  <c r="R84" i="71" s="1"/>
  <c r="S86" i="71"/>
  <c r="T86" i="71" s="1"/>
  <c r="Q86" i="71"/>
  <c r="A86" i="71"/>
  <c r="R83" i="71" s="1"/>
  <c r="S85" i="71"/>
  <c r="T85" i="71" s="1"/>
  <c r="Q85" i="71"/>
  <c r="A85" i="71"/>
  <c r="R82" i="71" s="1"/>
  <c r="S84" i="71"/>
  <c r="T84" i="71" s="1"/>
  <c r="Q84" i="71"/>
  <c r="A84" i="71"/>
  <c r="R81" i="71" s="1"/>
  <c r="S83" i="71"/>
  <c r="T83" i="71" s="1"/>
  <c r="Q83" i="71"/>
  <c r="A83" i="71"/>
  <c r="R80" i="71" s="1"/>
  <c r="S82" i="71"/>
  <c r="T82" i="71" s="1"/>
  <c r="Q82" i="71"/>
  <c r="A82" i="71"/>
  <c r="R79" i="71" s="1"/>
  <c r="S81" i="71"/>
  <c r="T81" i="71" s="1"/>
  <c r="Q81" i="71"/>
  <c r="A81" i="71"/>
  <c r="R78" i="71" s="1"/>
  <c r="S80" i="71"/>
  <c r="T80" i="71" s="1"/>
  <c r="Q80" i="71"/>
  <c r="A80" i="71"/>
  <c r="R77" i="71" s="1"/>
  <c r="S79" i="71"/>
  <c r="T79" i="71" s="1"/>
  <c r="Q79" i="71"/>
  <c r="A79" i="71"/>
  <c r="R76" i="71" s="1"/>
  <c r="S78" i="71"/>
  <c r="T78" i="71" s="1"/>
  <c r="Q78" i="71"/>
  <c r="A78" i="71"/>
  <c r="R75" i="71" s="1"/>
  <c r="S77" i="71"/>
  <c r="T77" i="71" s="1"/>
  <c r="Q77" i="71"/>
  <c r="A77" i="71"/>
  <c r="R74" i="71" s="1"/>
  <c r="S76" i="71"/>
  <c r="T76" i="71" s="1"/>
  <c r="Q76" i="71"/>
  <c r="A76" i="71"/>
  <c r="R73" i="71" s="1"/>
  <c r="S75" i="71"/>
  <c r="T75" i="71" s="1"/>
  <c r="Q75" i="71"/>
  <c r="A75" i="71"/>
  <c r="R72" i="71" s="1"/>
  <c r="S74" i="71"/>
  <c r="T74" i="71" s="1"/>
  <c r="Q74" i="71"/>
  <c r="A74" i="71"/>
  <c r="R71" i="71" s="1"/>
  <c r="S73" i="71"/>
  <c r="T73" i="71" s="1"/>
  <c r="Q73" i="71"/>
  <c r="A73" i="71"/>
  <c r="R70" i="71" s="1"/>
  <c r="S72" i="71"/>
  <c r="T72" i="71" s="1"/>
  <c r="Q72" i="71"/>
  <c r="A72" i="71"/>
  <c r="R69" i="71" s="1"/>
  <c r="S71" i="71"/>
  <c r="T71" i="71" s="1"/>
  <c r="Q71" i="71"/>
  <c r="A71" i="71"/>
  <c r="R68" i="71" s="1"/>
  <c r="S70" i="71"/>
  <c r="T70" i="71" s="1"/>
  <c r="Q70" i="71"/>
  <c r="A70" i="71"/>
  <c r="R67" i="71" s="1"/>
  <c r="S69" i="71"/>
  <c r="T69" i="71" s="1"/>
  <c r="Q69" i="71"/>
  <c r="A69" i="71"/>
  <c r="R66" i="71" s="1"/>
  <c r="S68" i="71"/>
  <c r="T68" i="71" s="1"/>
  <c r="Q68" i="71"/>
  <c r="A68" i="71"/>
  <c r="R65" i="71" s="1"/>
  <c r="S67" i="71"/>
  <c r="T67" i="71" s="1"/>
  <c r="Q67" i="71"/>
  <c r="A67" i="71"/>
  <c r="R64" i="71" s="1"/>
  <c r="S66" i="71"/>
  <c r="T66" i="71" s="1"/>
  <c r="Q66" i="71"/>
  <c r="A66" i="71"/>
  <c r="R63" i="71" s="1"/>
  <c r="S65" i="71"/>
  <c r="T65" i="71" s="1"/>
  <c r="Q65" i="71"/>
  <c r="A65" i="71"/>
  <c r="R62" i="71" s="1"/>
  <c r="S64" i="71"/>
  <c r="T64" i="71" s="1"/>
  <c r="Q64" i="71"/>
  <c r="A64" i="71"/>
  <c r="R61" i="71" s="1"/>
  <c r="S63" i="71"/>
  <c r="T63" i="71" s="1"/>
  <c r="Q63" i="71"/>
  <c r="A63" i="71"/>
  <c r="R60" i="71" s="1"/>
  <c r="S62" i="71"/>
  <c r="T62" i="71" s="1"/>
  <c r="S61" i="71"/>
  <c r="T61" i="71" s="1"/>
  <c r="S60" i="71"/>
  <c r="T60" i="71" s="1"/>
  <c r="S59" i="71"/>
  <c r="T59" i="71" s="1"/>
  <c r="Q59" i="71"/>
  <c r="A59" i="71"/>
  <c r="S58" i="71"/>
  <c r="T58" i="71" s="1"/>
  <c r="S57" i="71"/>
  <c r="T57" i="71" s="1"/>
  <c r="S56" i="71"/>
  <c r="T56" i="71" s="1"/>
  <c r="S55" i="71"/>
  <c r="T55" i="71" s="1"/>
  <c r="Q55" i="71"/>
  <c r="A55" i="71"/>
  <c r="R55" i="71" s="1"/>
  <c r="S54" i="71"/>
  <c r="T54" i="71" s="1"/>
  <c r="S53" i="71"/>
  <c r="T53" i="71" s="1"/>
  <c r="Q53" i="71"/>
  <c r="A53" i="71"/>
  <c r="R53" i="71" s="1"/>
  <c r="S52" i="71"/>
  <c r="T52" i="71" s="1"/>
  <c r="Q52" i="71"/>
  <c r="A52" i="71" s="1"/>
  <c r="R52" i="71" s="1"/>
  <c r="S51" i="71"/>
  <c r="T51" i="71" s="1"/>
  <c r="S50" i="71"/>
  <c r="T50" i="71" s="1"/>
  <c r="S49" i="71"/>
  <c r="T49" i="71" s="1"/>
  <c r="S48" i="71"/>
  <c r="T48" i="71" s="1"/>
  <c r="S47" i="71"/>
  <c r="T47" i="71" s="1"/>
  <c r="Q47" i="71"/>
  <c r="A47" i="71"/>
  <c r="R47" i="71" s="1"/>
  <c r="S46" i="71"/>
  <c r="T46" i="71" s="1"/>
  <c r="S45" i="71"/>
  <c r="T45" i="71" s="1"/>
  <c r="Q45" i="71"/>
  <c r="A45" i="71"/>
  <c r="R45" i="71" s="1"/>
  <c r="S44" i="71"/>
  <c r="T44" i="71" s="1"/>
  <c r="S43" i="71"/>
  <c r="T43" i="71" s="1"/>
  <c r="Q43" i="71"/>
  <c r="A43" i="71"/>
  <c r="R43" i="71" s="1"/>
  <c r="S42" i="71"/>
  <c r="T42" i="71" s="1"/>
  <c r="S41" i="71"/>
  <c r="T41" i="71" s="1"/>
  <c r="S40" i="71"/>
  <c r="T40" i="71" s="1"/>
  <c r="S39" i="71"/>
  <c r="T39" i="71" s="1"/>
  <c r="S38" i="71"/>
  <c r="T38" i="71" s="1"/>
  <c r="S37" i="71"/>
  <c r="T37" i="71" s="1"/>
  <c r="S36" i="71"/>
  <c r="T36" i="71" s="1"/>
  <c r="S35" i="71"/>
  <c r="T35" i="71" s="1"/>
  <c r="S34" i="71"/>
  <c r="T34" i="71" s="1"/>
  <c r="S33" i="71"/>
  <c r="T33" i="71" s="1"/>
  <c r="S32" i="71"/>
  <c r="T32" i="71" s="1"/>
  <c r="Q32" i="71"/>
  <c r="A32" i="71"/>
  <c r="R32" i="71" s="1"/>
  <c r="S31" i="71"/>
  <c r="T31" i="71" s="1"/>
  <c r="S30" i="71"/>
  <c r="T30" i="71" s="1"/>
  <c r="S29" i="71"/>
  <c r="T29" i="71" s="1"/>
  <c r="S28" i="71"/>
  <c r="T28" i="71" s="1"/>
  <c r="S27" i="71"/>
  <c r="T27" i="71" s="1"/>
  <c r="S26" i="71"/>
  <c r="T26" i="71" s="1"/>
  <c r="S25" i="71"/>
  <c r="T25" i="71" s="1"/>
  <c r="S24" i="71"/>
  <c r="T24" i="71" s="1"/>
  <c r="S23" i="71"/>
  <c r="T23" i="71" s="1"/>
  <c r="S22" i="71"/>
  <c r="T22" i="71" s="1"/>
  <c r="S21" i="71"/>
  <c r="T21" i="71" s="1"/>
  <c r="S20" i="71"/>
  <c r="T20" i="71" s="1"/>
  <c r="S19" i="71"/>
  <c r="T19" i="71" s="1"/>
  <c r="S18" i="71"/>
  <c r="T18" i="71" s="1"/>
  <c r="S17" i="71"/>
  <c r="T17" i="71" s="1"/>
  <c r="S16" i="71"/>
  <c r="T16" i="71" s="1"/>
  <c r="S15" i="71"/>
  <c r="T15" i="71" s="1"/>
  <c r="S14" i="71"/>
  <c r="T14" i="71" s="1"/>
  <c r="S13" i="71"/>
  <c r="T13" i="71" s="1"/>
  <c r="S12" i="71"/>
  <c r="T12" i="71" s="1"/>
  <c r="S11" i="71"/>
  <c r="T11" i="71" s="1"/>
  <c r="S10" i="71"/>
  <c r="T10" i="71" s="1"/>
  <c r="S9" i="71"/>
  <c r="T9" i="71" s="1"/>
  <c r="S8" i="71"/>
  <c r="T8" i="71" s="1"/>
  <c r="S7" i="71"/>
  <c r="T7" i="71" s="1"/>
  <c r="A410" i="70"/>
  <c r="R407" i="70" s="1"/>
  <c r="A409" i="70"/>
  <c r="R406" i="70" s="1"/>
  <c r="A408" i="70"/>
  <c r="R405" i="70" s="1"/>
  <c r="S407" i="70"/>
  <c r="T407" i="70" s="1"/>
  <c r="A407" i="70"/>
  <c r="R404" i="70" s="1"/>
  <c r="S406" i="70"/>
  <c r="T406" i="70" s="1"/>
  <c r="A406" i="70"/>
  <c r="R403" i="70" s="1"/>
  <c r="S405" i="70"/>
  <c r="T405" i="70" s="1"/>
  <c r="A405" i="70"/>
  <c r="R402" i="70" s="1"/>
  <c r="S404" i="70"/>
  <c r="T404" i="70" s="1"/>
  <c r="A404" i="70"/>
  <c r="R401" i="70" s="1"/>
  <c r="S403" i="70"/>
  <c r="T403" i="70" s="1"/>
  <c r="A403" i="70"/>
  <c r="R400" i="70" s="1"/>
  <c r="S402" i="70"/>
  <c r="T402" i="70" s="1"/>
  <c r="A402" i="70"/>
  <c r="R399" i="70" s="1"/>
  <c r="S401" i="70"/>
  <c r="T401" i="70" s="1"/>
  <c r="A401" i="70"/>
  <c r="R398" i="70" s="1"/>
  <c r="S400" i="70"/>
  <c r="T400" i="70" s="1"/>
  <c r="A400" i="70"/>
  <c r="R397" i="70" s="1"/>
  <c r="S399" i="70"/>
  <c r="T399" i="70" s="1"/>
  <c r="A399" i="70"/>
  <c r="R396" i="70" s="1"/>
  <c r="A398" i="70"/>
  <c r="R395" i="70" s="1"/>
  <c r="S397" i="70"/>
  <c r="T397" i="70" s="1"/>
  <c r="A397" i="70"/>
  <c r="R394" i="70" s="1"/>
  <c r="S396" i="70"/>
  <c r="T396" i="70" s="1"/>
  <c r="A396" i="70"/>
  <c r="R393" i="70" s="1"/>
  <c r="S395" i="70"/>
  <c r="T395" i="70" s="1"/>
  <c r="A395" i="70"/>
  <c r="R392" i="70" s="1"/>
  <c r="S394" i="70"/>
  <c r="T394" i="70" s="1"/>
  <c r="A394" i="70"/>
  <c r="R391" i="70" s="1"/>
  <c r="S393" i="70"/>
  <c r="T393" i="70" s="1"/>
  <c r="A393" i="70"/>
  <c r="R390" i="70" s="1"/>
  <c r="S392" i="70"/>
  <c r="T392" i="70" s="1"/>
  <c r="A392" i="70"/>
  <c r="R389" i="70" s="1"/>
  <c r="S391" i="70"/>
  <c r="T391" i="70" s="1"/>
  <c r="A391" i="70"/>
  <c r="R388" i="70" s="1"/>
  <c r="S390" i="70"/>
  <c r="T390" i="70" s="1"/>
  <c r="A390" i="70"/>
  <c r="R387" i="70" s="1"/>
  <c r="S389" i="70"/>
  <c r="T389" i="70" s="1"/>
  <c r="A389" i="70"/>
  <c r="R386" i="70" s="1"/>
  <c r="S388" i="70"/>
  <c r="T388" i="70" s="1"/>
  <c r="A388" i="70"/>
  <c r="R385" i="70" s="1"/>
  <c r="S387" i="70"/>
  <c r="T387" i="70" s="1"/>
  <c r="A387" i="70"/>
  <c r="S386" i="70"/>
  <c r="T386" i="70" s="1"/>
  <c r="A386" i="70"/>
  <c r="S385" i="70"/>
  <c r="T385" i="70" s="1"/>
  <c r="A385" i="70"/>
  <c r="A384" i="70"/>
  <c r="A383" i="70"/>
  <c r="A382" i="70"/>
  <c r="A381" i="70"/>
  <c r="A380" i="70"/>
  <c r="A379" i="70"/>
  <c r="A378" i="70"/>
  <c r="A377" i="70"/>
  <c r="A376" i="70"/>
  <c r="A375" i="70"/>
  <c r="A374" i="70"/>
  <c r="A373" i="70"/>
  <c r="A372" i="70"/>
  <c r="A371" i="70"/>
  <c r="A370" i="70"/>
  <c r="A369" i="70"/>
  <c r="R366" i="70" s="1"/>
  <c r="A368" i="70"/>
  <c r="A367" i="70"/>
  <c r="S366" i="70"/>
  <c r="T366" i="70" s="1"/>
  <c r="A366" i="70"/>
  <c r="A365" i="70"/>
  <c r="R362" i="70" s="1"/>
  <c r="A364" i="70"/>
  <c r="R361" i="70" s="1"/>
  <c r="A363" i="70"/>
  <c r="R360" i="70" s="1"/>
  <c r="S362" i="70"/>
  <c r="T362" i="70" s="1"/>
  <c r="A362" i="70"/>
  <c r="R359" i="70" s="1"/>
  <c r="S361" i="70"/>
  <c r="T361" i="70" s="1"/>
  <c r="A361" i="70"/>
  <c r="R358" i="70" s="1"/>
  <c r="S360" i="70"/>
  <c r="T360" i="70" s="1"/>
  <c r="A360" i="70"/>
  <c r="R357" i="70" s="1"/>
  <c r="S359" i="70"/>
  <c r="T359" i="70" s="1"/>
  <c r="A359" i="70"/>
  <c r="R356" i="70" s="1"/>
  <c r="S358" i="70"/>
  <c r="T358" i="70" s="1"/>
  <c r="A358" i="70"/>
  <c r="R355" i="70" s="1"/>
  <c r="S357" i="70"/>
  <c r="T357" i="70" s="1"/>
  <c r="A357" i="70"/>
  <c r="R354" i="70" s="1"/>
  <c r="S356" i="70"/>
  <c r="T356" i="70" s="1"/>
  <c r="Q356" i="70"/>
  <c r="A356" i="70"/>
  <c r="R353" i="70" s="1"/>
  <c r="S355" i="70"/>
  <c r="T355" i="70" s="1"/>
  <c r="Q355" i="70"/>
  <c r="A355" i="70"/>
  <c r="R352" i="70" s="1"/>
  <c r="S354" i="70"/>
  <c r="T354" i="70" s="1"/>
  <c r="Q354" i="70"/>
  <c r="A354" i="70"/>
  <c r="R351" i="70" s="1"/>
  <c r="S353" i="70"/>
  <c r="T353" i="70" s="1"/>
  <c r="Q353" i="70"/>
  <c r="A353" i="70"/>
  <c r="R350" i="70" s="1"/>
  <c r="S352" i="70"/>
  <c r="T352" i="70" s="1"/>
  <c r="Q352" i="70"/>
  <c r="A352" i="70"/>
  <c r="R349" i="70" s="1"/>
  <c r="S351" i="70"/>
  <c r="T351" i="70" s="1"/>
  <c r="Q351" i="70"/>
  <c r="A351" i="70"/>
  <c r="R348" i="70" s="1"/>
  <c r="S350" i="70"/>
  <c r="T350" i="70" s="1"/>
  <c r="Q350" i="70"/>
  <c r="A350" i="70"/>
  <c r="R347" i="70" s="1"/>
  <c r="S349" i="70"/>
  <c r="T349" i="70" s="1"/>
  <c r="Q349" i="70"/>
  <c r="A349" i="70"/>
  <c r="R346" i="70" s="1"/>
  <c r="S348" i="70"/>
  <c r="T348" i="70" s="1"/>
  <c r="Q348" i="70"/>
  <c r="A348" i="70"/>
  <c r="R345" i="70" s="1"/>
  <c r="S347" i="70"/>
  <c r="T347" i="70" s="1"/>
  <c r="Q347" i="70"/>
  <c r="A347" i="70"/>
  <c r="R344" i="70" s="1"/>
  <c r="S346" i="70"/>
  <c r="T346" i="70" s="1"/>
  <c r="Q346" i="70"/>
  <c r="A346" i="70"/>
  <c r="R343" i="70" s="1"/>
  <c r="S345" i="70"/>
  <c r="T345" i="70" s="1"/>
  <c r="Q345" i="70"/>
  <c r="A345" i="70"/>
  <c r="R342" i="70" s="1"/>
  <c r="S344" i="70"/>
  <c r="T344" i="70" s="1"/>
  <c r="Q344" i="70"/>
  <c r="A344" i="70"/>
  <c r="R341" i="70" s="1"/>
  <c r="S343" i="70"/>
  <c r="T343" i="70" s="1"/>
  <c r="Q343" i="70"/>
  <c r="A343" i="70"/>
  <c r="R340" i="70" s="1"/>
  <c r="S342" i="70"/>
  <c r="T342" i="70" s="1"/>
  <c r="Q342" i="70"/>
  <c r="A342" i="70"/>
  <c r="R339" i="70" s="1"/>
  <c r="S341" i="70"/>
  <c r="T341" i="70" s="1"/>
  <c r="Q341" i="70"/>
  <c r="A341" i="70"/>
  <c r="R338" i="70" s="1"/>
  <c r="S340" i="70"/>
  <c r="T340" i="70" s="1"/>
  <c r="Q340" i="70"/>
  <c r="A340" i="70"/>
  <c r="R337" i="70" s="1"/>
  <c r="S339" i="70"/>
  <c r="T339" i="70" s="1"/>
  <c r="Q339" i="70"/>
  <c r="A339" i="70"/>
  <c r="R336" i="70" s="1"/>
  <c r="S338" i="70"/>
  <c r="T338" i="70" s="1"/>
  <c r="Q338" i="70"/>
  <c r="A338" i="70"/>
  <c r="R335" i="70" s="1"/>
  <c r="S337" i="70"/>
  <c r="T337" i="70" s="1"/>
  <c r="Q337" i="70"/>
  <c r="A337" i="70"/>
  <c r="R334" i="70" s="1"/>
  <c r="S336" i="70"/>
  <c r="T336" i="70" s="1"/>
  <c r="Q336" i="70"/>
  <c r="A336" i="70"/>
  <c r="R333" i="70" s="1"/>
  <c r="S335" i="70"/>
  <c r="T335" i="70" s="1"/>
  <c r="Q335" i="70"/>
  <c r="A335" i="70"/>
  <c r="R332" i="70" s="1"/>
  <c r="S334" i="70"/>
  <c r="T334" i="70" s="1"/>
  <c r="Q334" i="70"/>
  <c r="A334" i="70"/>
  <c r="R331" i="70" s="1"/>
  <c r="S333" i="70"/>
  <c r="T333" i="70" s="1"/>
  <c r="Q333" i="70"/>
  <c r="A333" i="70"/>
  <c r="R330" i="70" s="1"/>
  <c r="S332" i="70"/>
  <c r="T332" i="70" s="1"/>
  <c r="Q332" i="70"/>
  <c r="A332" i="70"/>
  <c r="R329" i="70" s="1"/>
  <c r="S331" i="70"/>
  <c r="T331" i="70" s="1"/>
  <c r="Q331" i="70"/>
  <c r="A331" i="70"/>
  <c r="R328" i="70" s="1"/>
  <c r="S330" i="70"/>
  <c r="T330" i="70" s="1"/>
  <c r="Q330" i="70"/>
  <c r="A330" i="70"/>
  <c r="R327" i="70" s="1"/>
  <c r="S329" i="70"/>
  <c r="T329" i="70" s="1"/>
  <c r="Q329" i="70"/>
  <c r="A329" i="70"/>
  <c r="R326" i="70" s="1"/>
  <c r="S328" i="70"/>
  <c r="T328" i="70" s="1"/>
  <c r="Q328" i="70"/>
  <c r="A328" i="70"/>
  <c r="R325" i="70" s="1"/>
  <c r="S327" i="70"/>
  <c r="T327" i="70" s="1"/>
  <c r="Q327" i="70"/>
  <c r="A327" i="70"/>
  <c r="R324" i="70" s="1"/>
  <c r="S326" i="70"/>
  <c r="T326" i="70" s="1"/>
  <c r="Q326" i="70"/>
  <c r="A326" i="70"/>
  <c r="R323" i="70" s="1"/>
  <c r="S325" i="70"/>
  <c r="T325" i="70" s="1"/>
  <c r="Q325" i="70"/>
  <c r="A325" i="70"/>
  <c r="R322" i="70" s="1"/>
  <c r="S324" i="70"/>
  <c r="T324" i="70" s="1"/>
  <c r="Q324" i="70"/>
  <c r="A324" i="70"/>
  <c r="R321" i="70" s="1"/>
  <c r="S323" i="70"/>
  <c r="T323" i="70" s="1"/>
  <c r="Q323" i="70"/>
  <c r="A323" i="70"/>
  <c r="R320" i="70" s="1"/>
  <c r="S322" i="70"/>
  <c r="T322" i="70" s="1"/>
  <c r="Q322" i="70"/>
  <c r="A322" i="70"/>
  <c r="R319" i="70" s="1"/>
  <c r="S321" i="70"/>
  <c r="T321" i="70" s="1"/>
  <c r="Q321" i="70"/>
  <c r="A321" i="70"/>
  <c r="R318" i="70" s="1"/>
  <c r="S320" i="70"/>
  <c r="T320" i="70" s="1"/>
  <c r="Q320" i="70"/>
  <c r="A320" i="70"/>
  <c r="R317" i="70" s="1"/>
  <c r="S319" i="70"/>
  <c r="T319" i="70" s="1"/>
  <c r="Q319" i="70"/>
  <c r="A319" i="70"/>
  <c r="R316" i="70" s="1"/>
  <c r="S318" i="70"/>
  <c r="T318" i="70" s="1"/>
  <c r="Q318" i="70"/>
  <c r="A318" i="70"/>
  <c r="R315" i="70" s="1"/>
  <c r="S317" i="70"/>
  <c r="T317" i="70" s="1"/>
  <c r="Q317" i="70"/>
  <c r="A317" i="70"/>
  <c r="R314" i="70" s="1"/>
  <c r="S316" i="70"/>
  <c r="T316" i="70" s="1"/>
  <c r="Q316" i="70"/>
  <c r="A316" i="70"/>
  <c r="R313" i="70" s="1"/>
  <c r="S315" i="70"/>
  <c r="T315" i="70" s="1"/>
  <c r="Q315" i="70"/>
  <c r="A315" i="70"/>
  <c r="R312" i="70" s="1"/>
  <c r="S314" i="70"/>
  <c r="T314" i="70" s="1"/>
  <c r="Q314" i="70"/>
  <c r="A314" i="70"/>
  <c r="R311" i="70" s="1"/>
  <c r="S313" i="70"/>
  <c r="T313" i="70" s="1"/>
  <c r="Q313" i="70"/>
  <c r="A313" i="70"/>
  <c r="R310" i="70" s="1"/>
  <c r="S312" i="70"/>
  <c r="T312" i="70" s="1"/>
  <c r="Q312" i="70"/>
  <c r="A312" i="70"/>
  <c r="R309" i="70" s="1"/>
  <c r="S311" i="70"/>
  <c r="T311" i="70" s="1"/>
  <c r="Q311" i="70"/>
  <c r="A311" i="70"/>
  <c r="R308" i="70" s="1"/>
  <c r="S310" i="70"/>
  <c r="T310" i="70" s="1"/>
  <c r="Q310" i="70"/>
  <c r="A310" i="70"/>
  <c r="R307" i="70" s="1"/>
  <c r="S309" i="70"/>
  <c r="T309" i="70" s="1"/>
  <c r="Q309" i="70"/>
  <c r="A309" i="70"/>
  <c r="R306" i="70" s="1"/>
  <c r="S308" i="70"/>
  <c r="T308" i="70" s="1"/>
  <c r="Q308" i="70"/>
  <c r="A308" i="70"/>
  <c r="R305" i="70" s="1"/>
  <c r="S307" i="70"/>
  <c r="T307" i="70" s="1"/>
  <c r="Q307" i="70"/>
  <c r="A307" i="70"/>
  <c r="R304" i="70" s="1"/>
  <c r="S306" i="70"/>
  <c r="T306" i="70" s="1"/>
  <c r="Q306" i="70"/>
  <c r="A306" i="70"/>
  <c r="R303" i="70" s="1"/>
  <c r="S305" i="70"/>
  <c r="T305" i="70" s="1"/>
  <c r="Q305" i="70"/>
  <c r="A305" i="70"/>
  <c r="R302" i="70" s="1"/>
  <c r="S304" i="70"/>
  <c r="T304" i="70" s="1"/>
  <c r="Q304" i="70"/>
  <c r="A304" i="70"/>
  <c r="R301" i="70" s="1"/>
  <c r="S303" i="70"/>
  <c r="T303" i="70" s="1"/>
  <c r="Q303" i="70"/>
  <c r="A303" i="70"/>
  <c r="R300" i="70" s="1"/>
  <c r="S302" i="70"/>
  <c r="T302" i="70" s="1"/>
  <c r="Q302" i="70"/>
  <c r="A302" i="70"/>
  <c r="R299" i="70" s="1"/>
  <c r="S301" i="70"/>
  <c r="T301" i="70" s="1"/>
  <c r="Q301" i="70"/>
  <c r="A301" i="70"/>
  <c r="R298" i="70" s="1"/>
  <c r="S300" i="70"/>
  <c r="T300" i="70" s="1"/>
  <c r="Q300" i="70"/>
  <c r="A300" i="70"/>
  <c r="R297" i="70" s="1"/>
  <c r="S299" i="70"/>
  <c r="T299" i="70" s="1"/>
  <c r="Q299" i="70"/>
  <c r="A299" i="70"/>
  <c r="R296" i="70" s="1"/>
  <c r="S298" i="70"/>
  <c r="T298" i="70" s="1"/>
  <c r="Q298" i="70"/>
  <c r="A298" i="70"/>
  <c r="R295" i="70" s="1"/>
  <c r="S297" i="70"/>
  <c r="T297" i="70" s="1"/>
  <c r="Q297" i="70"/>
  <c r="A297" i="70"/>
  <c r="R294" i="70" s="1"/>
  <c r="S296" i="70"/>
  <c r="T296" i="70" s="1"/>
  <c r="Q296" i="70"/>
  <c r="A296" i="70"/>
  <c r="R293" i="70" s="1"/>
  <c r="S295" i="70"/>
  <c r="T295" i="70" s="1"/>
  <c r="Q295" i="70"/>
  <c r="A295" i="70"/>
  <c r="R292" i="70" s="1"/>
  <c r="S294" i="70"/>
  <c r="T294" i="70" s="1"/>
  <c r="Q294" i="70"/>
  <c r="A294" i="70"/>
  <c r="R291" i="70" s="1"/>
  <c r="S293" i="70"/>
  <c r="T293" i="70" s="1"/>
  <c r="Q293" i="70"/>
  <c r="A293" i="70"/>
  <c r="R290" i="70" s="1"/>
  <c r="S292" i="70"/>
  <c r="T292" i="70" s="1"/>
  <c r="Q292" i="70"/>
  <c r="A292" i="70"/>
  <c r="R289" i="70" s="1"/>
  <c r="S291" i="70"/>
  <c r="T291" i="70" s="1"/>
  <c r="Q291" i="70"/>
  <c r="A291" i="70"/>
  <c r="R288" i="70" s="1"/>
  <c r="S290" i="70"/>
  <c r="T290" i="70" s="1"/>
  <c r="Q290" i="70"/>
  <c r="A290" i="70"/>
  <c r="R287" i="70" s="1"/>
  <c r="S289" i="70"/>
  <c r="T289" i="70" s="1"/>
  <c r="Q289" i="70"/>
  <c r="A289" i="70"/>
  <c r="R286" i="70" s="1"/>
  <c r="S288" i="70"/>
  <c r="T288" i="70" s="1"/>
  <c r="Q288" i="70"/>
  <c r="A288" i="70"/>
  <c r="R285" i="70" s="1"/>
  <c r="S287" i="70"/>
  <c r="T287" i="70" s="1"/>
  <c r="Q287" i="70"/>
  <c r="A287" i="70"/>
  <c r="R284" i="70" s="1"/>
  <c r="S286" i="70"/>
  <c r="T286" i="70" s="1"/>
  <c r="Q286" i="70"/>
  <c r="A286" i="70"/>
  <c r="R283" i="70" s="1"/>
  <c r="S285" i="70"/>
  <c r="T285" i="70" s="1"/>
  <c r="Q285" i="70"/>
  <c r="A285" i="70"/>
  <c r="R282" i="70" s="1"/>
  <c r="S284" i="70"/>
  <c r="T284" i="70" s="1"/>
  <c r="Q284" i="70"/>
  <c r="A284" i="70"/>
  <c r="R281" i="70" s="1"/>
  <c r="S283" i="70"/>
  <c r="T283" i="70" s="1"/>
  <c r="Q283" i="70"/>
  <c r="A283" i="70"/>
  <c r="R280" i="70" s="1"/>
  <c r="S282" i="70"/>
  <c r="T282" i="70" s="1"/>
  <c r="Q282" i="70"/>
  <c r="A282" i="70"/>
  <c r="R279" i="70" s="1"/>
  <c r="S281" i="70"/>
  <c r="T281" i="70" s="1"/>
  <c r="Q281" i="70"/>
  <c r="A281" i="70"/>
  <c r="R278" i="70" s="1"/>
  <c r="S280" i="70"/>
  <c r="T280" i="70" s="1"/>
  <c r="Q280" i="70"/>
  <c r="A280" i="70"/>
  <c r="R277" i="70" s="1"/>
  <c r="S279" i="70"/>
  <c r="T279" i="70" s="1"/>
  <c r="Q279" i="70"/>
  <c r="A279" i="70"/>
  <c r="R276" i="70" s="1"/>
  <c r="S278" i="70"/>
  <c r="T278" i="70" s="1"/>
  <c r="Q278" i="70"/>
  <c r="A278" i="70"/>
  <c r="R275" i="70" s="1"/>
  <c r="S277" i="70"/>
  <c r="T277" i="70" s="1"/>
  <c r="Q277" i="70"/>
  <c r="A277" i="70"/>
  <c r="R274" i="70" s="1"/>
  <c r="S276" i="70"/>
  <c r="T276" i="70" s="1"/>
  <c r="Q276" i="70"/>
  <c r="A276" i="70"/>
  <c r="R273" i="70" s="1"/>
  <c r="S275" i="70"/>
  <c r="T275" i="70" s="1"/>
  <c r="Q275" i="70"/>
  <c r="A275" i="70"/>
  <c r="R272" i="70" s="1"/>
  <c r="S274" i="70"/>
  <c r="T274" i="70" s="1"/>
  <c r="Q274" i="70"/>
  <c r="A274" i="70"/>
  <c r="R271" i="70" s="1"/>
  <c r="S273" i="70"/>
  <c r="T273" i="70" s="1"/>
  <c r="Q273" i="70"/>
  <c r="A273" i="70"/>
  <c r="R270" i="70" s="1"/>
  <c r="S272" i="70"/>
  <c r="T272" i="70" s="1"/>
  <c r="Q272" i="70"/>
  <c r="A272" i="70"/>
  <c r="R269" i="70" s="1"/>
  <c r="S271" i="70"/>
  <c r="T271" i="70" s="1"/>
  <c r="Q271" i="70"/>
  <c r="A271" i="70"/>
  <c r="R268" i="70" s="1"/>
  <c r="S270" i="70"/>
  <c r="T270" i="70" s="1"/>
  <c r="Q270" i="70"/>
  <c r="A270" i="70"/>
  <c r="R267" i="70" s="1"/>
  <c r="S269" i="70"/>
  <c r="T269" i="70" s="1"/>
  <c r="Q269" i="70"/>
  <c r="A269" i="70"/>
  <c r="R266" i="70" s="1"/>
  <c r="S268" i="70"/>
  <c r="T268" i="70" s="1"/>
  <c r="Q268" i="70"/>
  <c r="A268" i="70"/>
  <c r="R265" i="70" s="1"/>
  <c r="S267" i="70"/>
  <c r="T267" i="70" s="1"/>
  <c r="Q267" i="70"/>
  <c r="A267" i="70"/>
  <c r="R264" i="70" s="1"/>
  <c r="S266" i="70"/>
  <c r="T266" i="70" s="1"/>
  <c r="Q266" i="70"/>
  <c r="A266" i="70"/>
  <c r="R263" i="70" s="1"/>
  <c r="S265" i="70"/>
  <c r="T265" i="70" s="1"/>
  <c r="Q265" i="70"/>
  <c r="A265" i="70"/>
  <c r="R262" i="70" s="1"/>
  <c r="S264" i="70"/>
  <c r="T264" i="70" s="1"/>
  <c r="Q264" i="70"/>
  <c r="A264" i="70"/>
  <c r="R261" i="70" s="1"/>
  <c r="S263" i="70"/>
  <c r="T263" i="70" s="1"/>
  <c r="Q263" i="70"/>
  <c r="A263" i="70"/>
  <c r="R260" i="70" s="1"/>
  <c r="S262" i="70"/>
  <c r="T262" i="70" s="1"/>
  <c r="Q262" i="70"/>
  <c r="A262" i="70"/>
  <c r="R259" i="70" s="1"/>
  <c r="S261" i="70"/>
  <c r="T261" i="70" s="1"/>
  <c r="Q261" i="70"/>
  <c r="A261" i="70"/>
  <c r="R258" i="70" s="1"/>
  <c r="S260" i="70"/>
  <c r="T260" i="70" s="1"/>
  <c r="Q260" i="70"/>
  <c r="A260" i="70"/>
  <c r="R257" i="70" s="1"/>
  <c r="S259" i="70"/>
  <c r="T259" i="70" s="1"/>
  <c r="Q259" i="70"/>
  <c r="A259" i="70"/>
  <c r="R256" i="70" s="1"/>
  <c r="S258" i="70"/>
  <c r="T258" i="70" s="1"/>
  <c r="Q258" i="70"/>
  <c r="A258" i="70"/>
  <c r="R255" i="70" s="1"/>
  <c r="S257" i="70"/>
  <c r="T257" i="70" s="1"/>
  <c r="Q257" i="70"/>
  <c r="A257" i="70"/>
  <c r="R254" i="70" s="1"/>
  <c r="S256" i="70"/>
  <c r="T256" i="70" s="1"/>
  <c r="Q256" i="70"/>
  <c r="A256" i="70"/>
  <c r="R253" i="70" s="1"/>
  <c r="S255" i="70"/>
  <c r="T255" i="70" s="1"/>
  <c r="Q255" i="70"/>
  <c r="A255" i="70"/>
  <c r="R252" i="70" s="1"/>
  <c r="S254" i="70"/>
  <c r="T254" i="70" s="1"/>
  <c r="Q254" i="70"/>
  <c r="A254" i="70"/>
  <c r="R251" i="70" s="1"/>
  <c r="S253" i="70"/>
  <c r="T253" i="70" s="1"/>
  <c r="Q253" i="70"/>
  <c r="A253" i="70"/>
  <c r="R250" i="70" s="1"/>
  <c r="S252" i="70"/>
  <c r="T252" i="70" s="1"/>
  <c r="Q252" i="70"/>
  <c r="A252" i="70"/>
  <c r="R249" i="70" s="1"/>
  <c r="S251" i="70"/>
  <c r="T251" i="70" s="1"/>
  <c r="Q251" i="70"/>
  <c r="A251" i="70"/>
  <c r="R248" i="70" s="1"/>
  <c r="S250" i="70"/>
  <c r="T250" i="70" s="1"/>
  <c r="Q250" i="70"/>
  <c r="A250" i="70"/>
  <c r="R247" i="70" s="1"/>
  <c r="S249" i="70"/>
  <c r="T249" i="70" s="1"/>
  <c r="Q249" i="70"/>
  <c r="A249" i="70"/>
  <c r="R246" i="70" s="1"/>
  <c r="S248" i="70"/>
  <c r="T248" i="70" s="1"/>
  <c r="Q248" i="70"/>
  <c r="A248" i="70"/>
  <c r="R245" i="70" s="1"/>
  <c r="S247" i="70"/>
  <c r="T247" i="70" s="1"/>
  <c r="Q247" i="70"/>
  <c r="A247" i="70"/>
  <c r="R244" i="70" s="1"/>
  <c r="S246" i="70"/>
  <c r="T246" i="70" s="1"/>
  <c r="Q246" i="70"/>
  <c r="A246" i="70"/>
  <c r="R243" i="70" s="1"/>
  <c r="S245" i="70"/>
  <c r="T245" i="70" s="1"/>
  <c r="Q245" i="70"/>
  <c r="A245" i="70"/>
  <c r="R242" i="70" s="1"/>
  <c r="S244" i="70"/>
  <c r="T244" i="70" s="1"/>
  <c r="Q244" i="70"/>
  <c r="A244" i="70"/>
  <c r="R241" i="70" s="1"/>
  <c r="S243" i="70"/>
  <c r="T243" i="70" s="1"/>
  <c r="Q243" i="70"/>
  <c r="A243" i="70"/>
  <c r="R240" i="70" s="1"/>
  <c r="S242" i="70"/>
  <c r="T242" i="70" s="1"/>
  <c r="Q242" i="70"/>
  <c r="A242" i="70"/>
  <c r="R239" i="70" s="1"/>
  <c r="S241" i="70"/>
  <c r="T241" i="70" s="1"/>
  <c r="Q241" i="70"/>
  <c r="A241" i="70"/>
  <c r="R238" i="70" s="1"/>
  <c r="S240" i="70"/>
  <c r="T240" i="70" s="1"/>
  <c r="Q240" i="70"/>
  <c r="A240" i="70"/>
  <c r="R237" i="70" s="1"/>
  <c r="S239" i="70"/>
  <c r="T239" i="70" s="1"/>
  <c r="Q239" i="70"/>
  <c r="A239" i="70"/>
  <c r="R236" i="70" s="1"/>
  <c r="S238" i="70"/>
  <c r="T238" i="70" s="1"/>
  <c r="Q238" i="70"/>
  <c r="A238" i="70"/>
  <c r="R235" i="70" s="1"/>
  <c r="S237" i="70"/>
  <c r="T237" i="70" s="1"/>
  <c r="Q237" i="70"/>
  <c r="A237" i="70"/>
  <c r="R234" i="70" s="1"/>
  <c r="S236" i="70"/>
  <c r="T236" i="70" s="1"/>
  <c r="Q236" i="70"/>
  <c r="A236" i="70"/>
  <c r="R233" i="70" s="1"/>
  <c r="S235" i="70"/>
  <c r="T235" i="70" s="1"/>
  <c r="Q235" i="70"/>
  <c r="A235" i="70"/>
  <c r="R232" i="70" s="1"/>
  <c r="S234" i="70"/>
  <c r="T234" i="70" s="1"/>
  <c r="Q234" i="70"/>
  <c r="A234" i="70"/>
  <c r="R231" i="70" s="1"/>
  <c r="S233" i="70"/>
  <c r="T233" i="70" s="1"/>
  <c r="Q233" i="70"/>
  <c r="A233" i="70"/>
  <c r="R230" i="70" s="1"/>
  <c r="S232" i="70"/>
  <c r="T232" i="70" s="1"/>
  <c r="Q232" i="70"/>
  <c r="A232" i="70"/>
  <c r="R229" i="70" s="1"/>
  <c r="S231" i="70"/>
  <c r="T231" i="70" s="1"/>
  <c r="Q231" i="70"/>
  <c r="A231" i="70"/>
  <c r="R228" i="70" s="1"/>
  <c r="S230" i="70"/>
  <c r="T230" i="70" s="1"/>
  <c r="Q230" i="70"/>
  <c r="A230" i="70"/>
  <c r="R227" i="70" s="1"/>
  <c r="S229" i="70"/>
  <c r="T229" i="70" s="1"/>
  <c r="Q229" i="70"/>
  <c r="A229" i="70"/>
  <c r="R226" i="70" s="1"/>
  <c r="S228" i="70"/>
  <c r="T228" i="70" s="1"/>
  <c r="Q228" i="70"/>
  <c r="A228" i="70"/>
  <c r="R225" i="70" s="1"/>
  <c r="S227" i="70"/>
  <c r="T227" i="70" s="1"/>
  <c r="Q227" i="70"/>
  <c r="A227" i="70"/>
  <c r="R224" i="70" s="1"/>
  <c r="S226" i="70"/>
  <c r="T226" i="70" s="1"/>
  <c r="Q226" i="70"/>
  <c r="A226" i="70"/>
  <c r="R223" i="70" s="1"/>
  <c r="S225" i="70"/>
  <c r="T225" i="70" s="1"/>
  <c r="Q225" i="70"/>
  <c r="A225" i="70"/>
  <c r="R222" i="70" s="1"/>
  <c r="S224" i="70"/>
  <c r="T224" i="70" s="1"/>
  <c r="Q224" i="70"/>
  <c r="A224" i="70"/>
  <c r="R221" i="70" s="1"/>
  <c r="S223" i="70"/>
  <c r="T223" i="70" s="1"/>
  <c r="Q223" i="70"/>
  <c r="A223" i="70"/>
  <c r="R220" i="70" s="1"/>
  <c r="S222" i="70"/>
  <c r="T222" i="70" s="1"/>
  <c r="Q222" i="70"/>
  <c r="A222" i="70"/>
  <c r="R219" i="70" s="1"/>
  <c r="S221" i="70"/>
  <c r="T221" i="70" s="1"/>
  <c r="Q221" i="70"/>
  <c r="A221" i="70"/>
  <c r="R218" i="70" s="1"/>
  <c r="S220" i="70"/>
  <c r="T220" i="70" s="1"/>
  <c r="Q220" i="70"/>
  <c r="A220" i="70"/>
  <c r="R217" i="70" s="1"/>
  <c r="S219" i="70"/>
  <c r="T219" i="70" s="1"/>
  <c r="Q219" i="70"/>
  <c r="A219" i="70"/>
  <c r="R216" i="70" s="1"/>
  <c r="S218" i="70"/>
  <c r="T218" i="70" s="1"/>
  <c r="Q218" i="70"/>
  <c r="A218" i="70"/>
  <c r="R215" i="70" s="1"/>
  <c r="S217" i="70"/>
  <c r="T217" i="70" s="1"/>
  <c r="Q217" i="70"/>
  <c r="A217" i="70"/>
  <c r="R214" i="70" s="1"/>
  <c r="S216" i="70"/>
  <c r="T216" i="70" s="1"/>
  <c r="Q216" i="70"/>
  <c r="A216" i="70"/>
  <c r="R213" i="70" s="1"/>
  <c r="S215" i="70"/>
  <c r="T215" i="70" s="1"/>
  <c r="Q215" i="70"/>
  <c r="A215" i="70"/>
  <c r="R212" i="70" s="1"/>
  <c r="S214" i="70"/>
  <c r="T214" i="70" s="1"/>
  <c r="Q214" i="70"/>
  <c r="A214" i="70"/>
  <c r="R211" i="70" s="1"/>
  <c r="S213" i="70"/>
  <c r="T213" i="70" s="1"/>
  <c r="Q213" i="70"/>
  <c r="A213" i="70"/>
  <c r="R210" i="70" s="1"/>
  <c r="S212" i="70"/>
  <c r="T212" i="70" s="1"/>
  <c r="Q212" i="70"/>
  <c r="A212" i="70"/>
  <c r="R209" i="70" s="1"/>
  <c r="S211" i="70"/>
  <c r="T211" i="70" s="1"/>
  <c r="Q211" i="70"/>
  <c r="A211" i="70"/>
  <c r="R208" i="70" s="1"/>
  <c r="S210" i="70"/>
  <c r="T210" i="70" s="1"/>
  <c r="Q210" i="70"/>
  <c r="A210" i="70"/>
  <c r="R207" i="70" s="1"/>
  <c r="S209" i="70"/>
  <c r="T209" i="70" s="1"/>
  <c r="Q209" i="70"/>
  <c r="A209" i="70"/>
  <c r="R206" i="70" s="1"/>
  <c r="S208" i="70"/>
  <c r="T208" i="70" s="1"/>
  <c r="Q208" i="70"/>
  <c r="A208" i="70"/>
  <c r="R205" i="70" s="1"/>
  <c r="S207" i="70"/>
  <c r="T207" i="70" s="1"/>
  <c r="Q207" i="70"/>
  <c r="A207" i="70"/>
  <c r="R204" i="70" s="1"/>
  <c r="S206" i="70"/>
  <c r="T206" i="70" s="1"/>
  <c r="Q206" i="70"/>
  <c r="A206" i="70"/>
  <c r="R203" i="70" s="1"/>
  <c r="S205" i="70"/>
  <c r="T205" i="70" s="1"/>
  <c r="Q205" i="70"/>
  <c r="A205" i="70"/>
  <c r="R202" i="70" s="1"/>
  <c r="S204" i="70"/>
  <c r="T204" i="70" s="1"/>
  <c r="Q204" i="70"/>
  <c r="A204" i="70"/>
  <c r="R201" i="70" s="1"/>
  <c r="S203" i="70"/>
  <c r="T203" i="70" s="1"/>
  <c r="Q203" i="70"/>
  <c r="A203" i="70"/>
  <c r="R200" i="70" s="1"/>
  <c r="T202" i="70"/>
  <c r="S202" i="70"/>
  <c r="Q202" i="70"/>
  <c r="A202" i="70"/>
  <c r="R199" i="70" s="1"/>
  <c r="S201" i="70"/>
  <c r="T201" i="70" s="1"/>
  <c r="Q201" i="70"/>
  <c r="A201" i="70"/>
  <c r="R198" i="70" s="1"/>
  <c r="S200" i="70"/>
  <c r="T200" i="70" s="1"/>
  <c r="Q200" i="70"/>
  <c r="A200" i="70"/>
  <c r="R197" i="70" s="1"/>
  <c r="S199" i="70"/>
  <c r="T199" i="70" s="1"/>
  <c r="Q199" i="70"/>
  <c r="A199" i="70"/>
  <c r="R196" i="70" s="1"/>
  <c r="S198" i="70"/>
  <c r="T198" i="70" s="1"/>
  <c r="Q198" i="70"/>
  <c r="A198" i="70"/>
  <c r="R195" i="70" s="1"/>
  <c r="S197" i="70"/>
  <c r="T197" i="70" s="1"/>
  <c r="Q197" i="70"/>
  <c r="A197" i="70"/>
  <c r="R194" i="70" s="1"/>
  <c r="S196" i="70"/>
  <c r="T196" i="70" s="1"/>
  <c r="Q196" i="70"/>
  <c r="A196" i="70"/>
  <c r="R193" i="70" s="1"/>
  <c r="S195" i="70"/>
  <c r="T195" i="70" s="1"/>
  <c r="Q195" i="70"/>
  <c r="A195" i="70"/>
  <c r="R192" i="70" s="1"/>
  <c r="S194" i="70"/>
  <c r="T194" i="70" s="1"/>
  <c r="Q194" i="70"/>
  <c r="A194" i="70"/>
  <c r="R191" i="70" s="1"/>
  <c r="S193" i="70"/>
  <c r="T193" i="70" s="1"/>
  <c r="Q193" i="70"/>
  <c r="A193" i="70"/>
  <c r="R190" i="70" s="1"/>
  <c r="S192" i="70"/>
  <c r="T192" i="70" s="1"/>
  <c r="Q192" i="70"/>
  <c r="A192" i="70"/>
  <c r="R189" i="70" s="1"/>
  <c r="S191" i="70"/>
  <c r="T191" i="70" s="1"/>
  <c r="Q191" i="70"/>
  <c r="A191" i="70"/>
  <c r="R188" i="70" s="1"/>
  <c r="S190" i="70"/>
  <c r="T190" i="70" s="1"/>
  <c r="Q190" i="70"/>
  <c r="A190" i="70"/>
  <c r="R187" i="70" s="1"/>
  <c r="S189" i="70"/>
  <c r="T189" i="70" s="1"/>
  <c r="Q189" i="70"/>
  <c r="A189" i="70"/>
  <c r="R186" i="70" s="1"/>
  <c r="S188" i="70"/>
  <c r="T188" i="70" s="1"/>
  <c r="Q188" i="70"/>
  <c r="A188" i="70"/>
  <c r="R185" i="70" s="1"/>
  <c r="S187" i="70"/>
  <c r="T187" i="70" s="1"/>
  <c r="Q187" i="70"/>
  <c r="A187" i="70"/>
  <c r="R184" i="70" s="1"/>
  <c r="S186" i="70"/>
  <c r="T186" i="70" s="1"/>
  <c r="Q186" i="70"/>
  <c r="A186" i="70"/>
  <c r="R183" i="70" s="1"/>
  <c r="S185" i="70"/>
  <c r="T185" i="70" s="1"/>
  <c r="Q185" i="70"/>
  <c r="A185" i="70"/>
  <c r="R182" i="70" s="1"/>
  <c r="S184" i="70"/>
  <c r="T184" i="70" s="1"/>
  <c r="Q184" i="70"/>
  <c r="A184" i="70"/>
  <c r="R181" i="70" s="1"/>
  <c r="S183" i="70"/>
  <c r="T183" i="70" s="1"/>
  <c r="Q183" i="70"/>
  <c r="A183" i="70"/>
  <c r="R180" i="70" s="1"/>
  <c r="S182" i="70"/>
  <c r="T182" i="70" s="1"/>
  <c r="Q182" i="70"/>
  <c r="A182" i="70"/>
  <c r="R179" i="70" s="1"/>
  <c r="S181" i="70"/>
  <c r="T181" i="70" s="1"/>
  <c r="Q181" i="70"/>
  <c r="A181" i="70"/>
  <c r="R178" i="70" s="1"/>
  <c r="S180" i="70"/>
  <c r="T180" i="70" s="1"/>
  <c r="Q180" i="70"/>
  <c r="A180" i="70"/>
  <c r="R177" i="70" s="1"/>
  <c r="S179" i="70"/>
  <c r="T179" i="70" s="1"/>
  <c r="Q179" i="70"/>
  <c r="A179" i="70"/>
  <c r="R176" i="70" s="1"/>
  <c r="S178" i="70"/>
  <c r="T178" i="70" s="1"/>
  <c r="Q178" i="70"/>
  <c r="A178" i="70"/>
  <c r="R175" i="70" s="1"/>
  <c r="S177" i="70"/>
  <c r="T177" i="70" s="1"/>
  <c r="Q177" i="70"/>
  <c r="A177" i="70"/>
  <c r="R174" i="70" s="1"/>
  <c r="S176" i="70"/>
  <c r="T176" i="70" s="1"/>
  <c r="Q176" i="70"/>
  <c r="A176" i="70"/>
  <c r="R173" i="70" s="1"/>
  <c r="S175" i="70"/>
  <c r="T175" i="70" s="1"/>
  <c r="Q175" i="70"/>
  <c r="A175" i="70"/>
  <c r="R172" i="70" s="1"/>
  <c r="S174" i="70"/>
  <c r="T174" i="70" s="1"/>
  <c r="Q174" i="70"/>
  <c r="A174" i="70"/>
  <c r="R171" i="70" s="1"/>
  <c r="S173" i="70"/>
  <c r="T173" i="70" s="1"/>
  <c r="Q173" i="70"/>
  <c r="A173" i="70"/>
  <c r="R170" i="70" s="1"/>
  <c r="S172" i="70"/>
  <c r="T172" i="70" s="1"/>
  <c r="Q172" i="70"/>
  <c r="A172" i="70"/>
  <c r="R169" i="70" s="1"/>
  <c r="S171" i="70"/>
  <c r="T171" i="70" s="1"/>
  <c r="Q171" i="70"/>
  <c r="A171" i="70"/>
  <c r="R168" i="70" s="1"/>
  <c r="S170" i="70"/>
  <c r="T170" i="70" s="1"/>
  <c r="Q170" i="70"/>
  <c r="A170" i="70"/>
  <c r="R167" i="70" s="1"/>
  <c r="S169" i="70"/>
  <c r="T169" i="70" s="1"/>
  <c r="Q169" i="70"/>
  <c r="A169" i="70"/>
  <c r="R166" i="70" s="1"/>
  <c r="S168" i="70"/>
  <c r="T168" i="70" s="1"/>
  <c r="Q168" i="70"/>
  <c r="A168" i="70"/>
  <c r="R165" i="70" s="1"/>
  <c r="S167" i="70"/>
  <c r="T167" i="70" s="1"/>
  <c r="Q167" i="70"/>
  <c r="A167" i="70"/>
  <c r="R164" i="70" s="1"/>
  <c r="S166" i="70"/>
  <c r="T166" i="70" s="1"/>
  <c r="Q166" i="70"/>
  <c r="A166" i="70"/>
  <c r="R163" i="70" s="1"/>
  <c r="S165" i="70"/>
  <c r="T165" i="70" s="1"/>
  <c r="Q165" i="70"/>
  <c r="A165" i="70"/>
  <c r="R162" i="70" s="1"/>
  <c r="S164" i="70"/>
  <c r="T164" i="70" s="1"/>
  <c r="Q164" i="70"/>
  <c r="A164" i="70"/>
  <c r="R161" i="70" s="1"/>
  <c r="S163" i="70"/>
  <c r="T163" i="70" s="1"/>
  <c r="Q163" i="70"/>
  <c r="A163" i="70"/>
  <c r="R160" i="70" s="1"/>
  <c r="S162" i="70"/>
  <c r="T162" i="70" s="1"/>
  <c r="Q162" i="70"/>
  <c r="A162" i="70"/>
  <c r="R159" i="70" s="1"/>
  <c r="S161" i="70"/>
  <c r="T161" i="70" s="1"/>
  <c r="Q161" i="70"/>
  <c r="A161" i="70"/>
  <c r="R158" i="70" s="1"/>
  <c r="S160" i="70"/>
  <c r="T160" i="70" s="1"/>
  <c r="Q160" i="70"/>
  <c r="A160" i="70"/>
  <c r="R157" i="70" s="1"/>
  <c r="S159" i="70"/>
  <c r="T159" i="70" s="1"/>
  <c r="Q159" i="70"/>
  <c r="A159" i="70"/>
  <c r="R156" i="70" s="1"/>
  <c r="S158" i="70"/>
  <c r="T158" i="70" s="1"/>
  <c r="Q158" i="70"/>
  <c r="A158" i="70"/>
  <c r="R155" i="70" s="1"/>
  <c r="S157" i="70"/>
  <c r="T157" i="70" s="1"/>
  <c r="Q157" i="70"/>
  <c r="A157" i="70"/>
  <c r="R154" i="70" s="1"/>
  <c r="S156" i="70"/>
  <c r="T156" i="70" s="1"/>
  <c r="Q156" i="70"/>
  <c r="A156" i="70"/>
  <c r="R153" i="70" s="1"/>
  <c r="S155" i="70"/>
  <c r="T155" i="70" s="1"/>
  <c r="Q155" i="70"/>
  <c r="A155" i="70"/>
  <c r="R152" i="70" s="1"/>
  <c r="S154" i="70"/>
  <c r="T154" i="70" s="1"/>
  <c r="Q154" i="70"/>
  <c r="A154" i="70"/>
  <c r="R151" i="70" s="1"/>
  <c r="S153" i="70"/>
  <c r="T153" i="70" s="1"/>
  <c r="Q153" i="70"/>
  <c r="A153" i="70"/>
  <c r="R150" i="70" s="1"/>
  <c r="S152" i="70"/>
  <c r="T152" i="70" s="1"/>
  <c r="Q152" i="70"/>
  <c r="A152" i="70"/>
  <c r="R149" i="70" s="1"/>
  <c r="S151" i="70"/>
  <c r="T151" i="70" s="1"/>
  <c r="Q151" i="70"/>
  <c r="A151" i="70"/>
  <c r="R148" i="70" s="1"/>
  <c r="S150" i="70"/>
  <c r="T150" i="70" s="1"/>
  <c r="Q150" i="70"/>
  <c r="A150" i="70"/>
  <c r="R147" i="70" s="1"/>
  <c r="S149" i="70"/>
  <c r="T149" i="70" s="1"/>
  <c r="Q149" i="70"/>
  <c r="A149" i="70"/>
  <c r="R146" i="70" s="1"/>
  <c r="S148" i="70"/>
  <c r="T148" i="70" s="1"/>
  <c r="Q148" i="70"/>
  <c r="A148" i="70"/>
  <c r="R145" i="70" s="1"/>
  <c r="S147" i="70"/>
  <c r="T147" i="70" s="1"/>
  <c r="Q147" i="70"/>
  <c r="A147" i="70"/>
  <c r="R144" i="70" s="1"/>
  <c r="S146" i="70"/>
  <c r="T146" i="70" s="1"/>
  <c r="Q146" i="70"/>
  <c r="A146" i="70"/>
  <c r="R143" i="70" s="1"/>
  <c r="S145" i="70"/>
  <c r="T145" i="70" s="1"/>
  <c r="Q145" i="70"/>
  <c r="A145" i="70"/>
  <c r="R142" i="70" s="1"/>
  <c r="S144" i="70"/>
  <c r="T144" i="70" s="1"/>
  <c r="Q144" i="70"/>
  <c r="A144" i="70"/>
  <c r="R141" i="70" s="1"/>
  <c r="S143" i="70"/>
  <c r="T143" i="70" s="1"/>
  <c r="Q143" i="70"/>
  <c r="A143" i="70"/>
  <c r="R140" i="70" s="1"/>
  <c r="S142" i="70"/>
  <c r="T142" i="70" s="1"/>
  <c r="Q142" i="70"/>
  <c r="A142" i="70"/>
  <c r="R139" i="70" s="1"/>
  <c r="S141" i="70"/>
  <c r="T141" i="70" s="1"/>
  <c r="Q141" i="70"/>
  <c r="A141" i="70"/>
  <c r="R138" i="70" s="1"/>
  <c r="S140" i="70"/>
  <c r="T140" i="70" s="1"/>
  <c r="Q140" i="70"/>
  <c r="A140" i="70"/>
  <c r="R137" i="70" s="1"/>
  <c r="S139" i="70"/>
  <c r="T139" i="70" s="1"/>
  <c r="Q139" i="70"/>
  <c r="A139" i="70"/>
  <c r="R136" i="70" s="1"/>
  <c r="S138" i="70"/>
  <c r="T138" i="70" s="1"/>
  <c r="Q138" i="70"/>
  <c r="A138" i="70"/>
  <c r="R135" i="70" s="1"/>
  <c r="S137" i="70"/>
  <c r="T137" i="70" s="1"/>
  <c r="Q137" i="70"/>
  <c r="A137" i="70"/>
  <c r="R134" i="70" s="1"/>
  <c r="S136" i="70"/>
  <c r="T136" i="70" s="1"/>
  <c r="Q136" i="70"/>
  <c r="A136" i="70"/>
  <c r="R133" i="70" s="1"/>
  <c r="S135" i="70"/>
  <c r="T135" i="70" s="1"/>
  <c r="Q135" i="70"/>
  <c r="A135" i="70"/>
  <c r="R132" i="70" s="1"/>
  <c r="S134" i="70"/>
  <c r="T134" i="70" s="1"/>
  <c r="Q134" i="70"/>
  <c r="A134" i="70"/>
  <c r="R131" i="70" s="1"/>
  <c r="S133" i="70"/>
  <c r="T133" i="70" s="1"/>
  <c r="Q133" i="70"/>
  <c r="A133" i="70"/>
  <c r="R130" i="70" s="1"/>
  <c r="S132" i="70"/>
  <c r="T132" i="70" s="1"/>
  <c r="Q132" i="70"/>
  <c r="A132" i="70"/>
  <c r="R129" i="70" s="1"/>
  <c r="S131" i="70"/>
  <c r="T131" i="70" s="1"/>
  <c r="Q131" i="70"/>
  <c r="A131" i="70"/>
  <c r="R128" i="70" s="1"/>
  <c r="S130" i="70"/>
  <c r="T130" i="70" s="1"/>
  <c r="Q130" i="70"/>
  <c r="A130" i="70"/>
  <c r="R127" i="70" s="1"/>
  <c r="S129" i="70"/>
  <c r="T129" i="70" s="1"/>
  <c r="Q129" i="70"/>
  <c r="A129" i="70"/>
  <c r="R126" i="70" s="1"/>
  <c r="S128" i="70"/>
  <c r="T128" i="70" s="1"/>
  <c r="Q128" i="70"/>
  <c r="A128" i="70"/>
  <c r="R125" i="70" s="1"/>
  <c r="S127" i="70"/>
  <c r="T127" i="70" s="1"/>
  <c r="Q127" i="70"/>
  <c r="A127" i="70"/>
  <c r="R124" i="70" s="1"/>
  <c r="S126" i="70"/>
  <c r="T126" i="70" s="1"/>
  <c r="Q126" i="70"/>
  <c r="A126" i="70"/>
  <c r="R123" i="70" s="1"/>
  <c r="S125" i="70"/>
  <c r="T125" i="70" s="1"/>
  <c r="Q125" i="70"/>
  <c r="A125" i="70"/>
  <c r="R122" i="70" s="1"/>
  <c r="S124" i="70"/>
  <c r="T124" i="70" s="1"/>
  <c r="Q124" i="70"/>
  <c r="A124" i="70"/>
  <c r="R121" i="70" s="1"/>
  <c r="S123" i="70"/>
  <c r="T123" i="70" s="1"/>
  <c r="Q123" i="70"/>
  <c r="A123" i="70"/>
  <c r="R120" i="70" s="1"/>
  <c r="S122" i="70"/>
  <c r="T122" i="70" s="1"/>
  <c r="Q122" i="70"/>
  <c r="A122" i="70"/>
  <c r="R119" i="70" s="1"/>
  <c r="S121" i="70"/>
  <c r="T121" i="70" s="1"/>
  <c r="Q121" i="70"/>
  <c r="A121" i="70"/>
  <c r="R118" i="70" s="1"/>
  <c r="S120" i="70"/>
  <c r="T120" i="70" s="1"/>
  <c r="Q120" i="70"/>
  <c r="A120" i="70"/>
  <c r="R117" i="70" s="1"/>
  <c r="S119" i="70"/>
  <c r="T119" i="70" s="1"/>
  <c r="Q119" i="70"/>
  <c r="A119" i="70"/>
  <c r="R116" i="70" s="1"/>
  <c r="S118" i="70"/>
  <c r="T118" i="70" s="1"/>
  <c r="Q118" i="70"/>
  <c r="A118" i="70"/>
  <c r="R115" i="70" s="1"/>
  <c r="S117" i="70"/>
  <c r="T117" i="70" s="1"/>
  <c r="Q117" i="70"/>
  <c r="A117" i="70"/>
  <c r="R114" i="70" s="1"/>
  <c r="S116" i="70"/>
  <c r="T116" i="70" s="1"/>
  <c r="Q116" i="70"/>
  <c r="A116" i="70"/>
  <c r="R113" i="70" s="1"/>
  <c r="S115" i="70"/>
  <c r="T115" i="70" s="1"/>
  <c r="Q115" i="70"/>
  <c r="A115" i="70"/>
  <c r="R112" i="70" s="1"/>
  <c r="S114" i="70"/>
  <c r="T114" i="70" s="1"/>
  <c r="Q114" i="70"/>
  <c r="A114" i="70"/>
  <c r="R111" i="70" s="1"/>
  <c r="S113" i="70"/>
  <c r="T113" i="70" s="1"/>
  <c r="Q113" i="70"/>
  <c r="A113" i="70"/>
  <c r="R110" i="70" s="1"/>
  <c r="S112" i="70"/>
  <c r="T112" i="70" s="1"/>
  <c r="Q112" i="70"/>
  <c r="A112" i="70"/>
  <c r="R109" i="70" s="1"/>
  <c r="S111" i="70"/>
  <c r="T111" i="70" s="1"/>
  <c r="Q111" i="70"/>
  <c r="A111" i="70"/>
  <c r="R108" i="70" s="1"/>
  <c r="S110" i="70"/>
  <c r="T110" i="70" s="1"/>
  <c r="Q110" i="70"/>
  <c r="A110" i="70"/>
  <c r="R107" i="70" s="1"/>
  <c r="S109" i="70"/>
  <c r="T109" i="70" s="1"/>
  <c r="Q109" i="70"/>
  <c r="A109" i="70"/>
  <c r="R106" i="70" s="1"/>
  <c r="S108" i="70"/>
  <c r="T108" i="70" s="1"/>
  <c r="Q108" i="70"/>
  <c r="A108" i="70"/>
  <c r="R105" i="70" s="1"/>
  <c r="S107" i="70"/>
  <c r="T107" i="70" s="1"/>
  <c r="Q107" i="70"/>
  <c r="A107" i="70"/>
  <c r="R104" i="70" s="1"/>
  <c r="S106" i="70"/>
  <c r="T106" i="70" s="1"/>
  <c r="Q106" i="70"/>
  <c r="A106" i="70"/>
  <c r="R103" i="70" s="1"/>
  <c r="S105" i="70"/>
  <c r="T105" i="70" s="1"/>
  <c r="Q105" i="70"/>
  <c r="A105" i="70"/>
  <c r="R102" i="70" s="1"/>
  <c r="S104" i="70"/>
  <c r="T104" i="70" s="1"/>
  <c r="Q104" i="70"/>
  <c r="A104" i="70"/>
  <c r="R101" i="70" s="1"/>
  <c r="S103" i="70"/>
  <c r="T103" i="70" s="1"/>
  <c r="Q103" i="70"/>
  <c r="A103" i="70"/>
  <c r="R100" i="70" s="1"/>
  <c r="S102" i="70"/>
  <c r="T102" i="70" s="1"/>
  <c r="Q102" i="70"/>
  <c r="A102" i="70"/>
  <c r="R99" i="70" s="1"/>
  <c r="S101" i="70"/>
  <c r="T101" i="70" s="1"/>
  <c r="Q101" i="70"/>
  <c r="A101" i="70"/>
  <c r="R98" i="70" s="1"/>
  <c r="S100" i="70"/>
  <c r="T100" i="70" s="1"/>
  <c r="Q100" i="70"/>
  <c r="A100" i="70"/>
  <c r="R97" i="70" s="1"/>
  <c r="S99" i="70"/>
  <c r="T99" i="70" s="1"/>
  <c r="Q99" i="70"/>
  <c r="A99" i="70"/>
  <c r="R96" i="70" s="1"/>
  <c r="S98" i="70"/>
  <c r="T98" i="70" s="1"/>
  <c r="Q98" i="70"/>
  <c r="A98" i="70"/>
  <c r="R95" i="70" s="1"/>
  <c r="S97" i="70"/>
  <c r="T97" i="70" s="1"/>
  <c r="Q97" i="70"/>
  <c r="A97" i="70"/>
  <c r="R94" i="70" s="1"/>
  <c r="S96" i="70"/>
  <c r="T96" i="70" s="1"/>
  <c r="Q96" i="70"/>
  <c r="A96" i="70"/>
  <c r="R93" i="70" s="1"/>
  <c r="S95" i="70"/>
  <c r="T95" i="70" s="1"/>
  <c r="Q95" i="70"/>
  <c r="A95" i="70"/>
  <c r="R92" i="70" s="1"/>
  <c r="S94" i="70"/>
  <c r="T94" i="70" s="1"/>
  <c r="Q94" i="70"/>
  <c r="A94" i="70"/>
  <c r="R91" i="70" s="1"/>
  <c r="S93" i="70"/>
  <c r="T93" i="70" s="1"/>
  <c r="Q93" i="70"/>
  <c r="A93" i="70"/>
  <c r="R90" i="70" s="1"/>
  <c r="T92" i="70"/>
  <c r="S92" i="70"/>
  <c r="Q92" i="70"/>
  <c r="A92" i="70"/>
  <c r="R89" i="70" s="1"/>
  <c r="S91" i="70"/>
  <c r="T91" i="70" s="1"/>
  <c r="Q91" i="70"/>
  <c r="A91" i="70"/>
  <c r="R88" i="70" s="1"/>
  <c r="S90" i="70"/>
  <c r="T90" i="70" s="1"/>
  <c r="Q90" i="70"/>
  <c r="A90" i="70"/>
  <c r="R87" i="70" s="1"/>
  <c r="S89" i="70"/>
  <c r="T89" i="70" s="1"/>
  <c r="Q89" i="70"/>
  <c r="A89" i="70"/>
  <c r="R86" i="70" s="1"/>
  <c r="S88" i="70"/>
  <c r="T88" i="70" s="1"/>
  <c r="Q88" i="70"/>
  <c r="A88" i="70"/>
  <c r="S87" i="70"/>
  <c r="T87" i="70" s="1"/>
  <c r="Q87" i="70"/>
  <c r="A87" i="70"/>
  <c r="S86" i="70"/>
  <c r="T86" i="70" s="1"/>
  <c r="Q86" i="70"/>
  <c r="A86" i="70"/>
  <c r="S85" i="70"/>
  <c r="T85" i="70" s="1"/>
  <c r="Q85" i="70"/>
  <c r="A85" i="70"/>
  <c r="R85" i="70" s="1"/>
  <c r="S84" i="70"/>
  <c r="T84" i="70" s="1"/>
  <c r="Q84" i="70"/>
  <c r="A84" i="70"/>
  <c r="R84" i="70" s="1"/>
  <c r="S83" i="70"/>
  <c r="T83" i="70" s="1"/>
  <c r="S82" i="70"/>
  <c r="T82" i="70" s="1"/>
  <c r="Q82" i="70"/>
  <c r="A82" i="70"/>
  <c r="R82" i="70" s="1"/>
  <c r="S81" i="70"/>
  <c r="T81" i="70" s="1"/>
  <c r="S80" i="70"/>
  <c r="T80" i="70" s="1"/>
  <c r="S79" i="70"/>
  <c r="T79" i="70" s="1"/>
  <c r="Q79" i="70"/>
  <c r="A79" i="70"/>
  <c r="R79" i="70" s="1"/>
  <c r="S78" i="70"/>
  <c r="T78" i="70" s="1"/>
  <c r="Q78" i="70"/>
  <c r="A78" i="70"/>
  <c r="R78" i="70" s="1"/>
  <c r="S77" i="70"/>
  <c r="T77" i="70" s="1"/>
  <c r="Q77" i="70"/>
  <c r="A77" i="70"/>
  <c r="R77" i="70" s="1"/>
  <c r="S76" i="70"/>
  <c r="T76" i="70" s="1"/>
  <c r="Q76" i="70"/>
  <c r="A76" i="70"/>
  <c r="R76" i="70" s="1"/>
  <c r="S75" i="70"/>
  <c r="T75" i="70" s="1"/>
  <c r="Q75" i="70"/>
  <c r="A75" i="70"/>
  <c r="R75" i="70" s="1"/>
  <c r="S74" i="70"/>
  <c r="T74" i="70" s="1"/>
  <c r="Q74" i="70"/>
  <c r="A74" i="70"/>
  <c r="R74" i="70" s="1"/>
  <c r="S73" i="70"/>
  <c r="T73" i="70" s="1"/>
  <c r="Q73" i="70"/>
  <c r="A73" i="70"/>
  <c r="R73" i="70" s="1"/>
  <c r="S72" i="70"/>
  <c r="T72" i="70" s="1"/>
  <c r="S71" i="70"/>
  <c r="T71" i="70" s="1"/>
  <c r="S70" i="70"/>
  <c r="T70" i="70" s="1"/>
  <c r="Q70" i="70"/>
  <c r="A70" i="70"/>
  <c r="R70" i="70" s="1"/>
  <c r="S69" i="70"/>
  <c r="T69" i="70" s="1"/>
  <c r="S68" i="70"/>
  <c r="T68" i="70" s="1"/>
  <c r="S67" i="70"/>
  <c r="T67" i="70" s="1"/>
  <c r="Q67" i="70"/>
  <c r="A67" i="70"/>
  <c r="R67" i="70" s="1"/>
  <c r="S66" i="70"/>
  <c r="T66" i="70" s="1"/>
  <c r="S65" i="70"/>
  <c r="T65" i="70" s="1"/>
  <c r="Q65" i="70"/>
  <c r="A65" i="70"/>
  <c r="R65" i="70" s="1"/>
  <c r="S64" i="70"/>
  <c r="T64" i="70" s="1"/>
  <c r="S63" i="70"/>
  <c r="T63" i="70" s="1"/>
  <c r="S62" i="70"/>
  <c r="T62" i="70" s="1"/>
  <c r="S61" i="70"/>
  <c r="T61" i="70" s="1"/>
  <c r="S60" i="70"/>
  <c r="T60" i="70" s="1"/>
  <c r="S59" i="70"/>
  <c r="T59" i="70" s="1"/>
  <c r="Q59" i="70"/>
  <c r="A59" i="70"/>
  <c r="R59" i="70" s="1"/>
  <c r="S58" i="70"/>
  <c r="T58" i="70" s="1"/>
  <c r="S57" i="70"/>
  <c r="T57" i="70" s="1"/>
  <c r="Q57" i="70"/>
  <c r="A57" i="70"/>
  <c r="R57" i="70" s="1"/>
  <c r="S56" i="70"/>
  <c r="T56" i="70" s="1"/>
  <c r="S55" i="70"/>
  <c r="T55" i="70" s="1"/>
  <c r="Q55" i="70"/>
  <c r="A55" i="70"/>
  <c r="R55" i="70" s="1"/>
  <c r="S54" i="70"/>
  <c r="T54" i="70" s="1"/>
  <c r="S53" i="70"/>
  <c r="T53" i="70" s="1"/>
  <c r="S52" i="70"/>
  <c r="T52" i="70" s="1"/>
  <c r="S51" i="70"/>
  <c r="T51" i="70" s="1"/>
  <c r="S50" i="70"/>
  <c r="T50" i="70" s="1"/>
  <c r="S49" i="70"/>
  <c r="T49" i="70" s="1"/>
  <c r="S48" i="70"/>
  <c r="T48" i="70" s="1"/>
  <c r="S47" i="70"/>
  <c r="T47" i="70" s="1"/>
  <c r="S46" i="70"/>
  <c r="T46" i="70" s="1"/>
  <c r="S45" i="70"/>
  <c r="T45" i="70" s="1"/>
  <c r="S44" i="70"/>
  <c r="T44" i="70" s="1"/>
  <c r="Q44" i="70"/>
  <c r="A44" i="70"/>
  <c r="R44" i="70" s="1"/>
  <c r="S43" i="70"/>
  <c r="T43" i="70" s="1"/>
  <c r="S42" i="70"/>
  <c r="T42" i="70" s="1"/>
  <c r="S41" i="70"/>
  <c r="T41" i="70" s="1"/>
  <c r="S40" i="70"/>
  <c r="T40" i="70" s="1"/>
  <c r="S39" i="70"/>
  <c r="T39" i="70" s="1"/>
  <c r="S38" i="70"/>
  <c r="T38" i="70" s="1"/>
  <c r="S37" i="70"/>
  <c r="T37" i="70" s="1"/>
  <c r="S36" i="70"/>
  <c r="T36" i="70" s="1"/>
  <c r="S35" i="70"/>
  <c r="T35" i="70" s="1"/>
  <c r="S34" i="70"/>
  <c r="T34" i="70" s="1"/>
  <c r="S33" i="70"/>
  <c r="T33" i="70" s="1"/>
  <c r="S32" i="70"/>
  <c r="T32" i="70" s="1"/>
  <c r="S31" i="70"/>
  <c r="T31" i="70" s="1"/>
  <c r="S30" i="70"/>
  <c r="T30" i="70" s="1"/>
  <c r="S29" i="70"/>
  <c r="T29" i="70" s="1"/>
  <c r="S28" i="70"/>
  <c r="T28" i="70" s="1"/>
  <c r="S27" i="70"/>
  <c r="T27" i="70" s="1"/>
  <c r="S26" i="70"/>
  <c r="T26" i="70" s="1"/>
  <c r="S25" i="70"/>
  <c r="T25" i="70" s="1"/>
  <c r="S24" i="70"/>
  <c r="T24" i="70" s="1"/>
  <c r="S23" i="70"/>
  <c r="T23" i="70" s="1"/>
  <c r="S22" i="70"/>
  <c r="T22" i="70" s="1"/>
  <c r="S21" i="70"/>
  <c r="T21" i="70" s="1"/>
  <c r="S20" i="70"/>
  <c r="T20" i="70" s="1"/>
  <c r="S19" i="70"/>
  <c r="T19" i="70" s="1"/>
  <c r="S18" i="70"/>
  <c r="T18" i="70" s="1"/>
  <c r="S17" i="70"/>
  <c r="T17" i="70" s="1"/>
  <c r="S16" i="70"/>
  <c r="T16" i="70" s="1"/>
  <c r="S15" i="70"/>
  <c r="T15" i="70" s="1"/>
  <c r="S14" i="70"/>
  <c r="T14" i="70" s="1"/>
  <c r="S13" i="70"/>
  <c r="T13" i="70" s="1"/>
  <c r="Q13" i="70"/>
  <c r="A13" i="70"/>
  <c r="R13" i="70" s="1"/>
  <c r="S12" i="70"/>
  <c r="T12" i="70" s="1"/>
  <c r="S11" i="70"/>
  <c r="T11" i="70" s="1"/>
  <c r="S10" i="70"/>
  <c r="T10" i="70" s="1"/>
  <c r="Q10" i="70"/>
  <c r="A10" i="70"/>
  <c r="R10" i="70" s="1"/>
  <c r="S9" i="70"/>
  <c r="T9" i="70" s="1"/>
  <c r="S8" i="70"/>
  <c r="T8" i="70" s="1"/>
  <c r="S7" i="70"/>
  <c r="T7" i="70" s="1"/>
  <c r="S388" i="69"/>
  <c r="T388" i="69" s="1"/>
  <c r="R388" i="69"/>
  <c r="S387" i="69"/>
  <c r="T387" i="69" s="1"/>
  <c r="R387" i="69"/>
  <c r="S386" i="69"/>
  <c r="T386" i="69" s="1"/>
  <c r="R386" i="69"/>
  <c r="S385" i="69"/>
  <c r="T385" i="69" s="1"/>
  <c r="R385" i="69"/>
  <c r="S384" i="69"/>
  <c r="T384" i="69" s="1"/>
  <c r="R384" i="69"/>
  <c r="S383" i="69"/>
  <c r="T383" i="69" s="1"/>
  <c r="R383" i="69"/>
  <c r="S382" i="69"/>
  <c r="T382" i="69" s="1"/>
  <c r="R382" i="69"/>
  <c r="S381" i="69"/>
  <c r="T381" i="69" s="1"/>
  <c r="R381" i="69"/>
  <c r="S380" i="69"/>
  <c r="T380" i="69" s="1"/>
  <c r="R380" i="69"/>
  <c r="R379" i="69"/>
  <c r="S378" i="69"/>
  <c r="T378" i="69" s="1"/>
  <c r="R378" i="69"/>
  <c r="S377" i="69"/>
  <c r="T377" i="69" s="1"/>
  <c r="R377" i="69"/>
  <c r="S376" i="69"/>
  <c r="T376" i="69" s="1"/>
  <c r="R376" i="69"/>
  <c r="S375" i="69"/>
  <c r="T375" i="69" s="1"/>
  <c r="R375" i="69"/>
  <c r="S374" i="69"/>
  <c r="T374" i="69" s="1"/>
  <c r="R374" i="69"/>
  <c r="S373" i="69"/>
  <c r="T373" i="69" s="1"/>
  <c r="R373" i="69"/>
  <c r="S372" i="69"/>
  <c r="T372" i="69" s="1"/>
  <c r="R372" i="69"/>
  <c r="S371" i="69"/>
  <c r="T371" i="69" s="1"/>
  <c r="R371" i="69"/>
  <c r="S370" i="69"/>
  <c r="T370" i="69" s="1"/>
  <c r="R370" i="69"/>
  <c r="S369" i="69"/>
  <c r="T369" i="69" s="1"/>
  <c r="R369" i="69"/>
  <c r="S368" i="69"/>
  <c r="T368" i="69" s="1"/>
  <c r="R368" i="69"/>
  <c r="S367" i="69"/>
  <c r="T367" i="69" s="1"/>
  <c r="R367" i="69"/>
  <c r="S366" i="69"/>
  <c r="T366" i="69" s="1"/>
  <c r="R366" i="69"/>
  <c r="S347" i="69"/>
  <c r="T347" i="69" s="1"/>
  <c r="R347" i="69"/>
  <c r="S171" i="69"/>
  <c r="T171" i="69" s="1"/>
  <c r="Q171" i="69"/>
  <c r="A171" i="69"/>
  <c r="R171" i="69" s="1"/>
  <c r="S170" i="69"/>
  <c r="T170" i="69" s="1"/>
  <c r="Q170" i="69"/>
  <c r="A170" i="69"/>
  <c r="R170" i="69" s="1"/>
  <c r="S169" i="69"/>
  <c r="T169" i="69" s="1"/>
  <c r="Q169" i="69"/>
  <c r="A169" i="69"/>
  <c r="R169" i="69" s="1"/>
  <c r="S168" i="69"/>
  <c r="T168" i="69" s="1"/>
  <c r="Q168" i="69"/>
  <c r="A168" i="69"/>
  <c r="R168" i="69" s="1"/>
  <c r="S167" i="69"/>
  <c r="T167" i="69" s="1"/>
  <c r="Q167" i="69"/>
  <c r="A167" i="69"/>
  <c r="R167" i="69" s="1"/>
  <c r="S166" i="69"/>
  <c r="T166" i="69" s="1"/>
  <c r="Q166" i="69"/>
  <c r="A166" i="69"/>
  <c r="R166" i="69" s="1"/>
  <c r="S165" i="69"/>
  <c r="T165" i="69" s="1"/>
  <c r="Q165" i="69"/>
  <c r="A165" i="69"/>
  <c r="R165" i="69" s="1"/>
  <c r="S164" i="69"/>
  <c r="T164" i="69" s="1"/>
  <c r="Q164" i="69"/>
  <c r="A164" i="69"/>
  <c r="R164" i="69" s="1"/>
  <c r="S163" i="69"/>
  <c r="T163" i="69" s="1"/>
  <c r="Q163" i="69"/>
  <c r="A163" i="69"/>
  <c r="R163" i="69" s="1"/>
  <c r="S162" i="69"/>
  <c r="T162" i="69" s="1"/>
  <c r="Q162" i="69"/>
  <c r="A162" i="69"/>
  <c r="R162" i="69" s="1"/>
  <c r="S161" i="69"/>
  <c r="T161" i="69" s="1"/>
  <c r="Q161" i="69"/>
  <c r="A161" i="69"/>
  <c r="R161" i="69" s="1"/>
  <c r="S160" i="69"/>
  <c r="T160" i="69" s="1"/>
  <c r="Q160" i="69"/>
  <c r="A160" i="69"/>
  <c r="R160" i="69" s="1"/>
  <c r="S159" i="69"/>
  <c r="T159" i="69" s="1"/>
  <c r="Q159" i="69"/>
  <c r="A159" i="69"/>
  <c r="R159" i="69" s="1"/>
  <c r="S158" i="69"/>
  <c r="T158" i="69" s="1"/>
  <c r="Q158" i="69"/>
  <c r="A158" i="69"/>
  <c r="R158" i="69" s="1"/>
  <c r="S157" i="69"/>
  <c r="T157" i="69" s="1"/>
  <c r="Q157" i="69"/>
  <c r="A157" i="69"/>
  <c r="R157" i="69" s="1"/>
  <c r="S156" i="69"/>
  <c r="T156" i="69" s="1"/>
  <c r="Q156" i="69"/>
  <c r="A156" i="69"/>
  <c r="R156" i="69" s="1"/>
  <c r="S155" i="69"/>
  <c r="T155" i="69" s="1"/>
  <c r="Q155" i="69"/>
  <c r="A155" i="69"/>
  <c r="R155" i="69" s="1"/>
  <c r="S154" i="69"/>
  <c r="T154" i="69" s="1"/>
  <c r="Q154" i="69"/>
  <c r="A154" i="69"/>
  <c r="R154" i="69" s="1"/>
  <c r="S153" i="69"/>
  <c r="T153" i="69" s="1"/>
  <c r="Q153" i="69"/>
  <c r="A153" i="69"/>
  <c r="R153" i="69" s="1"/>
  <c r="S152" i="69"/>
  <c r="T152" i="69" s="1"/>
  <c r="Q152" i="69"/>
  <c r="A152" i="69"/>
  <c r="R152" i="69" s="1"/>
  <c r="S151" i="69"/>
  <c r="T151" i="69" s="1"/>
  <c r="Q151" i="69"/>
  <c r="A151" i="69"/>
  <c r="R151" i="69" s="1"/>
  <c r="S150" i="69"/>
  <c r="T150" i="69" s="1"/>
  <c r="Q150" i="69"/>
  <c r="A150" i="69"/>
  <c r="R150" i="69" s="1"/>
  <c r="S149" i="69"/>
  <c r="T149" i="69" s="1"/>
  <c r="Q149" i="69"/>
  <c r="A149" i="69"/>
  <c r="R149" i="69" s="1"/>
  <c r="S148" i="69"/>
  <c r="T148" i="69" s="1"/>
  <c r="Q148" i="69"/>
  <c r="A148" i="69"/>
  <c r="R148" i="69" s="1"/>
  <c r="S147" i="69"/>
  <c r="T147" i="69" s="1"/>
  <c r="Q147" i="69"/>
  <c r="A147" i="69"/>
  <c r="R147" i="69" s="1"/>
  <c r="S146" i="69"/>
  <c r="T146" i="69" s="1"/>
  <c r="Q146" i="69"/>
  <c r="A146" i="69"/>
  <c r="R146" i="69" s="1"/>
  <c r="S145" i="69"/>
  <c r="T145" i="69" s="1"/>
  <c r="Q145" i="69"/>
  <c r="A145" i="69"/>
  <c r="R145" i="69" s="1"/>
  <c r="S144" i="69"/>
  <c r="T144" i="69" s="1"/>
  <c r="Q144" i="69"/>
  <c r="A144" i="69"/>
  <c r="R144" i="69" s="1"/>
  <c r="S143" i="69"/>
  <c r="T143" i="69" s="1"/>
  <c r="Q143" i="69"/>
  <c r="A143" i="69"/>
  <c r="R143" i="69" s="1"/>
  <c r="S142" i="69"/>
  <c r="T142" i="69" s="1"/>
  <c r="Q142" i="69"/>
  <c r="A142" i="69"/>
  <c r="R142" i="69" s="1"/>
  <c r="S141" i="69"/>
  <c r="T141" i="69" s="1"/>
  <c r="Q141" i="69"/>
  <c r="A141" i="69"/>
  <c r="R141" i="69" s="1"/>
  <c r="S140" i="69"/>
  <c r="T140" i="69" s="1"/>
  <c r="Q140" i="69"/>
  <c r="A140" i="69"/>
  <c r="R140" i="69" s="1"/>
  <c r="S139" i="69"/>
  <c r="T139" i="69" s="1"/>
  <c r="Q139" i="69"/>
  <c r="A139" i="69"/>
  <c r="R139" i="69" s="1"/>
  <c r="S138" i="69"/>
  <c r="T138" i="69" s="1"/>
  <c r="Q138" i="69"/>
  <c r="A138" i="69"/>
  <c r="R138" i="69" s="1"/>
  <c r="S137" i="69"/>
  <c r="T137" i="69" s="1"/>
  <c r="Q137" i="69"/>
  <c r="A137" i="69"/>
  <c r="R137" i="69" s="1"/>
  <c r="S136" i="69"/>
  <c r="T136" i="69" s="1"/>
  <c r="Q136" i="69"/>
  <c r="A136" i="69"/>
  <c r="R136" i="69" s="1"/>
  <c r="S135" i="69"/>
  <c r="T135" i="69" s="1"/>
  <c r="Q135" i="69"/>
  <c r="A135" i="69"/>
  <c r="R135" i="69" s="1"/>
  <c r="S134" i="69"/>
  <c r="T134" i="69" s="1"/>
  <c r="Q134" i="69"/>
  <c r="A134" i="69"/>
  <c r="R134" i="69" s="1"/>
  <c r="S133" i="69"/>
  <c r="T133" i="69" s="1"/>
  <c r="Q133" i="69"/>
  <c r="A133" i="69"/>
  <c r="R133" i="69" s="1"/>
  <c r="S132" i="69"/>
  <c r="T132" i="69" s="1"/>
  <c r="Q132" i="69"/>
  <c r="A132" i="69"/>
  <c r="R132" i="69" s="1"/>
  <c r="S131" i="69"/>
  <c r="T131" i="69" s="1"/>
  <c r="Q131" i="69"/>
  <c r="A131" i="69"/>
  <c r="R131" i="69" s="1"/>
  <c r="S130" i="69"/>
  <c r="T130" i="69" s="1"/>
  <c r="Q130" i="69"/>
  <c r="A130" i="69"/>
  <c r="R130" i="69" s="1"/>
  <c r="S129" i="69"/>
  <c r="T129" i="69" s="1"/>
  <c r="Q129" i="69"/>
  <c r="A129" i="69"/>
  <c r="R129" i="69" s="1"/>
  <c r="S128" i="69"/>
  <c r="T128" i="69" s="1"/>
  <c r="Q128" i="69"/>
  <c r="A128" i="69"/>
  <c r="R128" i="69" s="1"/>
  <c r="S127" i="69"/>
  <c r="T127" i="69" s="1"/>
  <c r="Q127" i="69"/>
  <c r="A127" i="69"/>
  <c r="R127" i="69" s="1"/>
  <c r="S126" i="69"/>
  <c r="T126" i="69" s="1"/>
  <c r="Q126" i="69"/>
  <c r="A126" i="69"/>
  <c r="R126" i="69" s="1"/>
  <c r="S125" i="69"/>
  <c r="T125" i="69" s="1"/>
  <c r="Q125" i="69"/>
  <c r="A125" i="69"/>
  <c r="R125" i="69" s="1"/>
  <c r="S124" i="69"/>
  <c r="T124" i="69" s="1"/>
  <c r="Q124" i="69"/>
  <c r="A124" i="69"/>
  <c r="R124" i="69" s="1"/>
  <c r="S123" i="69"/>
  <c r="T123" i="69" s="1"/>
  <c r="Q123" i="69"/>
  <c r="A123" i="69"/>
  <c r="R123" i="69" s="1"/>
  <c r="S122" i="69"/>
  <c r="T122" i="69" s="1"/>
  <c r="Q122" i="69"/>
  <c r="A122" i="69"/>
  <c r="R122" i="69" s="1"/>
  <c r="S121" i="69"/>
  <c r="T121" i="69" s="1"/>
  <c r="Q121" i="69"/>
  <c r="A121" i="69"/>
  <c r="R121" i="69" s="1"/>
  <c r="S120" i="69"/>
  <c r="T120" i="69" s="1"/>
  <c r="Q120" i="69"/>
  <c r="A120" i="69"/>
  <c r="R120" i="69" s="1"/>
  <c r="S119" i="69"/>
  <c r="T119" i="69" s="1"/>
  <c r="Q119" i="69"/>
  <c r="A119" i="69"/>
  <c r="R119" i="69" s="1"/>
  <c r="S118" i="69"/>
  <c r="T118" i="69" s="1"/>
  <c r="Q118" i="69"/>
  <c r="A118" i="69"/>
  <c r="R118" i="69" s="1"/>
  <c r="S117" i="69"/>
  <c r="T117" i="69" s="1"/>
  <c r="Q117" i="69"/>
  <c r="A117" i="69"/>
  <c r="R117" i="69" s="1"/>
  <c r="S116" i="69"/>
  <c r="T116" i="69" s="1"/>
  <c r="Q116" i="69"/>
  <c r="A116" i="69"/>
  <c r="R116" i="69" s="1"/>
  <c r="S115" i="69"/>
  <c r="T115" i="69" s="1"/>
  <c r="Q115" i="69"/>
  <c r="A115" i="69"/>
  <c r="R115" i="69" s="1"/>
  <c r="S114" i="69"/>
  <c r="T114" i="69" s="1"/>
  <c r="Q114" i="69"/>
  <c r="A114" i="69"/>
  <c r="R114" i="69" s="1"/>
  <c r="S113" i="69"/>
  <c r="T113" i="69" s="1"/>
  <c r="Q113" i="69"/>
  <c r="A113" i="69"/>
  <c r="R113" i="69" s="1"/>
  <c r="S112" i="69"/>
  <c r="T112" i="69" s="1"/>
  <c r="Q112" i="69"/>
  <c r="A112" i="69"/>
  <c r="R112" i="69" s="1"/>
  <c r="S111" i="69"/>
  <c r="T111" i="69" s="1"/>
  <c r="Q111" i="69"/>
  <c r="A111" i="69"/>
  <c r="R111" i="69" s="1"/>
  <c r="S110" i="69"/>
  <c r="T110" i="69" s="1"/>
  <c r="Q110" i="69"/>
  <c r="A110" i="69"/>
  <c r="R110" i="69" s="1"/>
  <c r="S109" i="69"/>
  <c r="T109" i="69" s="1"/>
  <c r="Q109" i="69"/>
  <c r="A109" i="69"/>
  <c r="R109" i="69" s="1"/>
  <c r="S108" i="69"/>
  <c r="T108" i="69" s="1"/>
  <c r="Q108" i="69"/>
  <c r="A108" i="69"/>
  <c r="R108" i="69" s="1"/>
  <c r="S107" i="69"/>
  <c r="T107" i="69" s="1"/>
  <c r="Q107" i="69"/>
  <c r="A107" i="69"/>
  <c r="R107" i="69" s="1"/>
  <c r="S106" i="69"/>
  <c r="T106" i="69" s="1"/>
  <c r="Q106" i="69"/>
  <c r="A106" i="69"/>
  <c r="R106" i="69" s="1"/>
  <c r="S105" i="69"/>
  <c r="T105" i="69" s="1"/>
  <c r="Q105" i="69"/>
  <c r="A105" i="69"/>
  <c r="R105" i="69" s="1"/>
  <c r="S104" i="69"/>
  <c r="T104" i="69" s="1"/>
  <c r="Q104" i="69"/>
  <c r="A104" i="69"/>
  <c r="R104" i="69" s="1"/>
  <c r="S103" i="69"/>
  <c r="T103" i="69" s="1"/>
  <c r="Q103" i="69"/>
  <c r="A103" i="69"/>
  <c r="R103" i="69" s="1"/>
  <c r="S102" i="69"/>
  <c r="T102" i="69" s="1"/>
  <c r="Q102" i="69"/>
  <c r="A102" i="69"/>
  <c r="R102" i="69" s="1"/>
  <c r="S101" i="69"/>
  <c r="T101" i="69" s="1"/>
  <c r="Q101" i="69"/>
  <c r="A101" i="69"/>
  <c r="R101" i="69" s="1"/>
  <c r="S100" i="69"/>
  <c r="T100" i="69" s="1"/>
  <c r="Q100" i="69"/>
  <c r="A100" i="69"/>
  <c r="R100" i="69" s="1"/>
  <c r="S99" i="69"/>
  <c r="T99" i="69" s="1"/>
  <c r="Q99" i="69"/>
  <c r="A99" i="69"/>
  <c r="R99" i="69" s="1"/>
  <c r="S98" i="69"/>
  <c r="T98" i="69" s="1"/>
  <c r="Q98" i="69"/>
  <c r="A98" i="69"/>
  <c r="R98" i="69" s="1"/>
  <c r="S97" i="69"/>
  <c r="T97" i="69" s="1"/>
  <c r="Q97" i="69"/>
  <c r="A97" i="69"/>
  <c r="R97" i="69" s="1"/>
  <c r="S96" i="69"/>
  <c r="T96" i="69" s="1"/>
  <c r="Q96" i="69"/>
  <c r="A96" i="69"/>
  <c r="R96" i="69" s="1"/>
  <c r="S95" i="69"/>
  <c r="T95" i="69" s="1"/>
  <c r="Q95" i="69"/>
  <c r="A95" i="69"/>
  <c r="R95" i="69" s="1"/>
  <c r="S94" i="69"/>
  <c r="T94" i="69" s="1"/>
  <c r="Q94" i="69"/>
  <c r="A94" i="69"/>
  <c r="R94" i="69" s="1"/>
  <c r="S93" i="69"/>
  <c r="T93" i="69" s="1"/>
  <c r="Q93" i="69"/>
  <c r="A93" i="69"/>
  <c r="R93" i="69" s="1"/>
  <c r="S92" i="69"/>
  <c r="T92" i="69" s="1"/>
  <c r="Q92" i="69"/>
  <c r="A92" i="69"/>
  <c r="R92" i="69" s="1"/>
  <c r="S91" i="69"/>
  <c r="T91" i="69" s="1"/>
  <c r="Q91" i="69"/>
  <c r="A91" i="69"/>
  <c r="R91" i="69" s="1"/>
  <c r="S90" i="69"/>
  <c r="T90" i="69" s="1"/>
  <c r="Q90" i="69"/>
  <c r="A90" i="69"/>
  <c r="R90" i="69" s="1"/>
  <c r="S89" i="69"/>
  <c r="T89" i="69" s="1"/>
  <c r="Q89" i="69"/>
  <c r="A89" i="69"/>
  <c r="R89" i="69" s="1"/>
  <c r="S88" i="69"/>
  <c r="T88" i="69" s="1"/>
  <c r="Q88" i="69"/>
  <c r="A88" i="69"/>
  <c r="R88" i="69" s="1"/>
  <c r="S87" i="69"/>
  <c r="T87" i="69" s="1"/>
  <c r="Q87" i="69"/>
  <c r="A87" i="69"/>
  <c r="R87" i="69" s="1"/>
  <c r="S86" i="69"/>
  <c r="T86" i="69" s="1"/>
  <c r="Q86" i="69"/>
  <c r="A86" i="69"/>
  <c r="R86" i="69" s="1"/>
  <c r="S85" i="69"/>
  <c r="T85" i="69" s="1"/>
  <c r="Q85" i="69"/>
  <c r="A85" i="69"/>
  <c r="R85" i="69" s="1"/>
  <c r="S84" i="69"/>
  <c r="T84" i="69" s="1"/>
  <c r="Q84" i="69"/>
  <c r="A84" i="69"/>
  <c r="R84" i="69" s="1"/>
  <c r="S83" i="69"/>
  <c r="T83" i="69" s="1"/>
  <c r="Q83" i="69"/>
  <c r="A83" i="69"/>
  <c r="R83" i="69" s="1"/>
  <c r="S82" i="69"/>
  <c r="T82" i="69" s="1"/>
  <c r="Q82" i="69"/>
  <c r="A82" i="69"/>
  <c r="R82" i="69" s="1"/>
  <c r="S81" i="69"/>
  <c r="T81" i="69" s="1"/>
  <c r="Q81" i="69"/>
  <c r="A81" i="69"/>
  <c r="R81" i="69" s="1"/>
  <c r="S80" i="69"/>
  <c r="T80" i="69" s="1"/>
  <c r="Q80" i="69"/>
  <c r="A80" i="69"/>
  <c r="R80" i="69" s="1"/>
  <c r="S79" i="69"/>
  <c r="T79" i="69" s="1"/>
  <c r="Q79" i="69"/>
  <c r="A79" i="69"/>
  <c r="R79" i="69" s="1"/>
  <c r="S78" i="69"/>
  <c r="T78" i="69" s="1"/>
  <c r="Q78" i="69"/>
  <c r="A78" i="69"/>
  <c r="R78" i="69" s="1"/>
  <c r="S77" i="69"/>
  <c r="T77" i="69" s="1"/>
  <c r="Q77" i="69"/>
  <c r="A77" i="69"/>
  <c r="R77" i="69" s="1"/>
  <c r="S76" i="69"/>
  <c r="T76" i="69" s="1"/>
  <c r="Q76" i="69"/>
  <c r="A76" i="69"/>
  <c r="R76" i="69" s="1"/>
  <c r="S75" i="69"/>
  <c r="T75" i="69" s="1"/>
  <c r="Q75" i="69"/>
  <c r="A75" i="69"/>
  <c r="R75" i="69" s="1"/>
  <c r="S74" i="69"/>
  <c r="T74" i="69" s="1"/>
  <c r="Q74" i="69"/>
  <c r="A74" i="69"/>
  <c r="R74" i="69" s="1"/>
  <c r="S73" i="69"/>
  <c r="T73" i="69" s="1"/>
  <c r="S72" i="69"/>
  <c r="T72" i="69" s="1"/>
  <c r="Q72" i="69"/>
  <c r="A72" i="69"/>
  <c r="R72" i="69" s="1"/>
  <c r="S71" i="69"/>
  <c r="T71" i="69" s="1"/>
  <c r="S70" i="69"/>
  <c r="T70" i="69" s="1"/>
  <c r="Q70" i="69"/>
  <c r="A70" i="69"/>
  <c r="R70" i="69" s="1"/>
  <c r="S69" i="69"/>
  <c r="T69" i="69" s="1"/>
  <c r="S68" i="69"/>
  <c r="T68" i="69" s="1"/>
  <c r="S67" i="69"/>
  <c r="T67" i="69" s="1"/>
  <c r="S66" i="69"/>
  <c r="T66" i="69" s="1"/>
  <c r="S65" i="69"/>
  <c r="T65" i="69" s="1"/>
  <c r="S64" i="69"/>
  <c r="T64" i="69" s="1"/>
  <c r="S63" i="69"/>
  <c r="T63" i="69" s="1"/>
  <c r="S62" i="69"/>
  <c r="T62" i="69" s="1"/>
  <c r="S61" i="69"/>
  <c r="T61" i="69" s="1"/>
  <c r="S60" i="69"/>
  <c r="T60" i="69" s="1"/>
  <c r="Q60" i="69"/>
  <c r="A60" i="69"/>
  <c r="R60" i="69" s="1"/>
  <c r="S59" i="69"/>
  <c r="T59" i="69" s="1"/>
  <c r="S58" i="69"/>
  <c r="T58" i="69" s="1"/>
  <c r="S57" i="69"/>
  <c r="T57" i="69" s="1"/>
  <c r="Q57" i="69"/>
  <c r="A57" i="69"/>
  <c r="R57" i="69" s="1"/>
  <c r="S56" i="69"/>
  <c r="T56" i="69" s="1"/>
  <c r="S55" i="69"/>
  <c r="T55" i="69" s="1"/>
  <c r="S54" i="69"/>
  <c r="T54" i="69" s="1"/>
  <c r="S53" i="69"/>
  <c r="T53" i="69" s="1"/>
  <c r="S52" i="69"/>
  <c r="T52" i="69" s="1"/>
  <c r="S51" i="69"/>
  <c r="T51" i="69" s="1"/>
  <c r="S50" i="69"/>
  <c r="T50" i="69" s="1"/>
  <c r="Q50" i="69"/>
  <c r="A50" i="69"/>
  <c r="R50" i="69" s="1"/>
  <c r="S49" i="69"/>
  <c r="T49" i="69" s="1"/>
  <c r="S48" i="69"/>
  <c r="T48" i="69" s="1"/>
  <c r="Q48" i="69"/>
  <c r="A48" i="69"/>
  <c r="R48" i="69" s="1"/>
  <c r="S47" i="69"/>
  <c r="T47" i="69" s="1"/>
  <c r="S46" i="69"/>
  <c r="T46" i="69" s="1"/>
  <c r="Q46" i="69"/>
  <c r="A46" i="69"/>
  <c r="R46" i="69" s="1"/>
  <c r="S45" i="69"/>
  <c r="T45" i="69" s="1"/>
  <c r="S44" i="69"/>
  <c r="T44" i="69" s="1"/>
  <c r="S43" i="69"/>
  <c r="T43" i="69" s="1"/>
  <c r="S42" i="69"/>
  <c r="T42" i="69" s="1"/>
  <c r="S41" i="69"/>
  <c r="T41" i="69" s="1"/>
  <c r="S40" i="69"/>
  <c r="T40" i="69" s="1"/>
  <c r="S39" i="69"/>
  <c r="T39" i="69" s="1"/>
  <c r="S38" i="69"/>
  <c r="T38" i="69" s="1"/>
  <c r="S37" i="69"/>
  <c r="T37" i="69" s="1"/>
  <c r="S36" i="69"/>
  <c r="T36" i="69" s="1"/>
  <c r="S35" i="69"/>
  <c r="T35" i="69" s="1"/>
  <c r="S34" i="69"/>
  <c r="T34" i="69" s="1"/>
  <c r="S33" i="69"/>
  <c r="T33" i="69" s="1"/>
  <c r="S32" i="69"/>
  <c r="T32" i="69" s="1"/>
  <c r="S31" i="69"/>
  <c r="T31" i="69" s="1"/>
  <c r="Q31" i="69"/>
  <c r="A31" i="69"/>
  <c r="R31" i="69" s="1"/>
  <c r="S30" i="69"/>
  <c r="T30" i="69" s="1"/>
  <c r="S29" i="69"/>
  <c r="T29" i="69" s="1"/>
  <c r="S28" i="69"/>
  <c r="T28" i="69" s="1"/>
  <c r="S27" i="69"/>
  <c r="T27" i="69" s="1"/>
  <c r="S26" i="69"/>
  <c r="T26" i="69" s="1"/>
  <c r="S25" i="69"/>
  <c r="T25" i="69" s="1"/>
  <c r="S24" i="69"/>
  <c r="T24" i="69" s="1"/>
  <c r="S23" i="69"/>
  <c r="T23" i="69" s="1"/>
  <c r="S22" i="69"/>
  <c r="T22" i="69" s="1"/>
  <c r="S21" i="69"/>
  <c r="T21" i="69" s="1"/>
  <c r="S20" i="69"/>
  <c r="T20" i="69" s="1"/>
  <c r="S19" i="69"/>
  <c r="T19" i="69" s="1"/>
  <c r="Q19" i="69"/>
  <c r="A19" i="69"/>
  <c r="R19" i="69" s="1"/>
  <c r="S18" i="69"/>
  <c r="T18" i="69" s="1"/>
  <c r="S17" i="69"/>
  <c r="T17" i="69" s="1"/>
  <c r="S16" i="69"/>
  <c r="T16" i="69" s="1"/>
  <c r="S15" i="69"/>
  <c r="T15" i="69" s="1"/>
  <c r="S14" i="69"/>
  <c r="T14" i="69" s="1"/>
  <c r="S13" i="69"/>
  <c r="T13" i="69" s="1"/>
  <c r="S12" i="69"/>
  <c r="T12" i="69" s="1"/>
  <c r="S11" i="69"/>
  <c r="T11" i="69" s="1"/>
  <c r="S10" i="69"/>
  <c r="T10" i="69" s="1"/>
  <c r="S9" i="69"/>
  <c r="T9" i="69" s="1"/>
  <c r="S8" i="69"/>
  <c r="T8" i="69" s="1"/>
  <c r="S7" i="69"/>
  <c r="T7" i="69" s="1"/>
  <c r="Q80" i="70" l="1"/>
  <c r="A80" i="70" s="1"/>
  <c r="R80" i="70" s="1"/>
  <c r="Q81" i="70"/>
  <c r="A81" i="70" s="1"/>
  <c r="R81" i="70" s="1"/>
  <c r="Q64" i="70"/>
  <c r="A64" i="70" s="1"/>
  <c r="R64" i="70" s="1"/>
  <c r="Q83" i="70"/>
  <c r="A83" i="70" s="1"/>
  <c r="R83" i="70" s="1"/>
  <c r="Q8" i="72"/>
  <c r="A8" i="72" s="1"/>
  <c r="R8" i="72" s="1"/>
  <c r="Q48" i="73"/>
  <c r="A48" i="73" s="1"/>
  <c r="R48" i="73" s="1"/>
  <c r="Q7" i="70"/>
  <c r="A7" i="70" s="1"/>
  <c r="R7" i="70" s="1"/>
  <c r="Q66" i="69"/>
  <c r="A66" i="69" s="1"/>
  <c r="R66" i="69" s="1"/>
  <c r="Q10" i="71"/>
  <c r="A10" i="71" s="1"/>
  <c r="R10" i="71" s="1"/>
  <c r="Q50" i="73"/>
  <c r="A50" i="73" s="1"/>
  <c r="R50" i="73" s="1"/>
  <c r="Q24" i="73"/>
  <c r="A24" i="73" s="1"/>
  <c r="R24" i="73" s="1"/>
  <c r="Q34" i="73"/>
  <c r="A34" i="73" s="1"/>
  <c r="R34" i="73" s="1"/>
  <c r="Q39" i="73"/>
  <c r="A39" i="73" s="1"/>
  <c r="R39" i="73" s="1"/>
  <c r="Q47" i="73"/>
  <c r="A47" i="73" s="1"/>
  <c r="Q73" i="69"/>
  <c r="A73" i="69" s="1"/>
  <c r="R73" i="69" s="1"/>
  <c r="Q18" i="73"/>
  <c r="A18" i="73" s="1"/>
  <c r="R18" i="73" s="1"/>
  <c r="Q23" i="73"/>
  <c r="A23" i="73" s="1"/>
  <c r="R23" i="73" s="1"/>
  <c r="Q33" i="73"/>
  <c r="A33" i="73" s="1"/>
  <c r="R33" i="73" s="1"/>
  <c r="Q44" i="73"/>
  <c r="A44" i="73" s="1"/>
  <c r="R44" i="73" s="1"/>
  <c r="Q60" i="71"/>
  <c r="A60" i="71" s="1"/>
  <c r="R57" i="71" s="1"/>
  <c r="Q58" i="71"/>
  <c r="A58" i="71" s="1"/>
  <c r="Q63" i="72"/>
  <c r="A63" i="72" s="1"/>
  <c r="R63" i="72" s="1"/>
  <c r="Q20" i="73"/>
  <c r="A20" i="73" s="1"/>
  <c r="R20" i="73" s="1"/>
  <c r="Q25" i="73"/>
  <c r="A25" i="73" s="1"/>
  <c r="R25" i="73" s="1"/>
  <c r="Q30" i="73"/>
  <c r="A30" i="73" s="1"/>
  <c r="R30" i="73" s="1"/>
  <c r="Q35" i="73"/>
  <c r="A35" i="73" s="1"/>
  <c r="R35" i="73" s="1"/>
  <c r="Q38" i="73"/>
  <c r="A38" i="73" s="1"/>
  <c r="R38" i="73" s="1"/>
  <c r="Q46" i="73"/>
  <c r="A46" i="73" s="1"/>
  <c r="Q16" i="73"/>
  <c r="A16" i="73" s="1"/>
  <c r="R16" i="73" s="1"/>
  <c r="Q21" i="73"/>
  <c r="A21" i="73" s="1"/>
  <c r="R21" i="73" s="1"/>
  <c r="Q31" i="73"/>
  <c r="A31" i="73" s="1"/>
  <c r="R31" i="73" s="1"/>
  <c r="Q42" i="73"/>
  <c r="A42" i="73" s="1"/>
  <c r="R42" i="73" s="1"/>
  <c r="Q7" i="72"/>
  <c r="A7" i="72" s="1"/>
  <c r="R7" i="72" s="1"/>
  <c r="Q26" i="73"/>
  <c r="A26" i="73" s="1"/>
  <c r="R26" i="73" s="1"/>
  <c r="Q36" i="73"/>
  <c r="A36" i="73" s="1"/>
  <c r="R36" i="73" s="1"/>
  <c r="Q9" i="69"/>
  <c r="A9" i="69" s="1"/>
  <c r="R9" i="69" s="1"/>
  <c r="Q33" i="70"/>
  <c r="A33" i="70" s="1"/>
  <c r="R33" i="70" s="1"/>
  <c r="Q19" i="73"/>
  <c r="A19" i="73" s="1"/>
  <c r="R19" i="73" s="1"/>
  <c r="Q22" i="73"/>
  <c r="A22" i="73" s="1"/>
  <c r="R22" i="73" s="1"/>
  <c r="Q27" i="73"/>
  <c r="A27" i="73" s="1"/>
  <c r="R27" i="73" s="1"/>
  <c r="Q29" i="73"/>
  <c r="A29" i="73" s="1"/>
  <c r="R29" i="73" s="1"/>
  <c r="Q32" i="73"/>
  <c r="A32" i="73" s="1"/>
  <c r="R32" i="73" s="1"/>
  <c r="Q37" i="73"/>
  <c r="A37" i="73" s="1"/>
  <c r="R37" i="73" s="1"/>
  <c r="Q40" i="73"/>
  <c r="A40" i="73" s="1"/>
  <c r="R40" i="73" s="1"/>
  <c r="Q7" i="73"/>
  <c r="A7" i="73" s="1"/>
  <c r="R7" i="73" s="1"/>
  <c r="R47" i="73"/>
  <c r="Q8" i="73"/>
  <c r="A8" i="73" s="1"/>
  <c r="R8" i="73" s="1"/>
  <c r="Q12" i="73"/>
  <c r="A12" i="73" s="1"/>
  <c r="R12" i="73" s="1"/>
  <c r="Q9" i="73"/>
  <c r="A9" i="73" s="1"/>
  <c r="R9" i="73" s="1"/>
  <c r="Q10" i="73"/>
  <c r="A10" i="73" s="1"/>
  <c r="R10" i="73" s="1"/>
  <c r="Q14" i="73"/>
  <c r="A14" i="73" s="1"/>
  <c r="R14" i="73" s="1"/>
  <c r="R46" i="73"/>
  <c r="Q13" i="73"/>
  <c r="A13" i="73" s="1"/>
  <c r="R13" i="73" s="1"/>
  <c r="Q11" i="73"/>
  <c r="A11" i="73" s="1"/>
  <c r="R11" i="73" s="1"/>
  <c r="Q15" i="73"/>
  <c r="A15" i="73" s="1"/>
  <c r="R15" i="73" s="1"/>
  <c r="Q12" i="72"/>
  <c r="A12" i="72" s="1"/>
  <c r="R12" i="72" s="1"/>
  <c r="Q20" i="72"/>
  <c r="A20" i="72" s="1"/>
  <c r="R20" i="72" s="1"/>
  <c r="Q28" i="72"/>
  <c r="A28" i="72" s="1"/>
  <c r="R28" i="72" s="1"/>
  <c r="Q32" i="72"/>
  <c r="A32" i="72" s="1"/>
  <c r="R32" i="72" s="1"/>
  <c r="Q44" i="72"/>
  <c r="A44" i="72" s="1"/>
  <c r="R44" i="72" s="1"/>
  <c r="Q9" i="72"/>
  <c r="A9" i="72" s="1"/>
  <c r="R9" i="72" s="1"/>
  <c r="Q13" i="72"/>
  <c r="A13" i="72" s="1"/>
  <c r="R13" i="72" s="1"/>
  <c r="Q25" i="72"/>
  <c r="A25" i="72" s="1"/>
  <c r="R25" i="72" s="1"/>
  <c r="Q33" i="72"/>
  <c r="A33" i="72" s="1"/>
  <c r="R33" i="72" s="1"/>
  <c r="Q37" i="72"/>
  <c r="A37" i="72" s="1"/>
  <c r="R37" i="72" s="1"/>
  <c r="Q14" i="72"/>
  <c r="A14" i="72" s="1"/>
  <c r="R14" i="72" s="1"/>
  <c r="Q18" i="72"/>
  <c r="A18" i="72" s="1"/>
  <c r="R18" i="72" s="1"/>
  <c r="Q22" i="72"/>
  <c r="A22" i="72" s="1"/>
  <c r="R22" i="72" s="1"/>
  <c r="Q26" i="72"/>
  <c r="A26" i="72" s="1"/>
  <c r="R26" i="72" s="1"/>
  <c r="Q30" i="72"/>
  <c r="A30" i="72" s="1"/>
  <c r="R30" i="72" s="1"/>
  <c r="Q34" i="72"/>
  <c r="A34" i="72" s="1"/>
  <c r="R34" i="72" s="1"/>
  <c r="Q38" i="72"/>
  <c r="A38" i="72" s="1"/>
  <c r="R38" i="72" s="1"/>
  <c r="Q42" i="72"/>
  <c r="A42" i="72" s="1"/>
  <c r="R42" i="72" s="1"/>
  <c r="Q46" i="72"/>
  <c r="A46" i="72" s="1"/>
  <c r="R46" i="72" s="1"/>
  <c r="Q50" i="72"/>
  <c r="A50" i="72" s="1"/>
  <c r="R50" i="72" s="1"/>
  <c r="Q62" i="72"/>
  <c r="A62" i="72" s="1"/>
  <c r="R62" i="72" s="1"/>
  <c r="Q16" i="72"/>
  <c r="A16" i="72" s="1"/>
  <c r="R16" i="72" s="1"/>
  <c r="Q36" i="72"/>
  <c r="A36" i="72" s="1"/>
  <c r="R36" i="72" s="1"/>
  <c r="Q40" i="72"/>
  <c r="A40" i="72" s="1"/>
  <c r="R40" i="72" s="1"/>
  <c r="Q48" i="72"/>
  <c r="A48" i="72" s="1"/>
  <c r="R48" i="72" s="1"/>
  <c r="Q60" i="72"/>
  <c r="A60" i="72" s="1"/>
  <c r="R60" i="72" s="1"/>
  <c r="Q17" i="72"/>
  <c r="A17" i="72" s="1"/>
  <c r="R17" i="72" s="1"/>
  <c r="Q21" i="72"/>
  <c r="A21" i="72" s="1"/>
  <c r="R21" i="72" s="1"/>
  <c r="Q29" i="72"/>
  <c r="A29" i="72" s="1"/>
  <c r="R29" i="72" s="1"/>
  <c r="Q41" i="72"/>
  <c r="A41" i="72" s="1"/>
  <c r="R41" i="72" s="1"/>
  <c r="Q45" i="72"/>
  <c r="A45" i="72" s="1"/>
  <c r="R45" i="72" s="1"/>
  <c r="Q53" i="72"/>
  <c r="A53" i="72" s="1"/>
  <c r="R53" i="72" s="1"/>
  <c r="Q61" i="72"/>
  <c r="A61" i="72" s="1"/>
  <c r="R61" i="72" s="1"/>
  <c r="Q11" i="72"/>
  <c r="A11" i="72" s="1"/>
  <c r="R11" i="72" s="1"/>
  <c r="Q15" i="72"/>
  <c r="A15" i="72" s="1"/>
  <c r="R15" i="72" s="1"/>
  <c r="Q19" i="72"/>
  <c r="A19" i="72" s="1"/>
  <c r="R19" i="72" s="1"/>
  <c r="Q23" i="72"/>
  <c r="A23" i="72" s="1"/>
  <c r="R23" i="72" s="1"/>
  <c r="Q27" i="72"/>
  <c r="A27" i="72" s="1"/>
  <c r="R27" i="72" s="1"/>
  <c r="Q31" i="72"/>
  <c r="A31" i="72" s="1"/>
  <c r="R31" i="72" s="1"/>
  <c r="Q39" i="72"/>
  <c r="A39" i="72" s="1"/>
  <c r="R39" i="72" s="1"/>
  <c r="Q43" i="72"/>
  <c r="A43" i="72" s="1"/>
  <c r="R43" i="72" s="1"/>
  <c r="Q47" i="72"/>
  <c r="A47" i="72" s="1"/>
  <c r="R47" i="72" s="1"/>
  <c r="Q51" i="72"/>
  <c r="A51" i="72" s="1"/>
  <c r="R51" i="72" s="1"/>
  <c r="Q55" i="72"/>
  <c r="A55" i="72" s="1"/>
  <c r="R55" i="72" s="1"/>
  <c r="Q59" i="72"/>
  <c r="A59" i="72" s="1"/>
  <c r="R59" i="72" s="1"/>
  <c r="Q18" i="71"/>
  <c r="A18" i="71" s="1"/>
  <c r="R18" i="71" s="1"/>
  <c r="Q22" i="71"/>
  <c r="A22" i="71" s="1"/>
  <c r="R22" i="71" s="1"/>
  <c r="Q26" i="71"/>
  <c r="A26" i="71" s="1"/>
  <c r="R26" i="71" s="1"/>
  <c r="Q34" i="71"/>
  <c r="A34" i="71" s="1"/>
  <c r="R34" i="71" s="1"/>
  <c r="Q38" i="71"/>
  <c r="A38" i="71" s="1"/>
  <c r="R38" i="71" s="1"/>
  <c r="Q46" i="71"/>
  <c r="A46" i="71" s="1"/>
  <c r="R46" i="71" s="1"/>
  <c r="Q54" i="71"/>
  <c r="A54" i="71" s="1"/>
  <c r="R54" i="71" s="1"/>
  <c r="Q62" i="71"/>
  <c r="A62" i="71" s="1"/>
  <c r="R59" i="71" s="1"/>
  <c r="Q11" i="71"/>
  <c r="A11" i="71" s="1"/>
  <c r="R11" i="71" s="1"/>
  <c r="Q15" i="71"/>
  <c r="A15" i="71" s="1"/>
  <c r="R15" i="71" s="1"/>
  <c r="Q19" i="71"/>
  <c r="A19" i="71" s="1"/>
  <c r="R19" i="71" s="1"/>
  <c r="Q23" i="71"/>
  <c r="A23" i="71" s="1"/>
  <c r="R23" i="71" s="1"/>
  <c r="Q27" i="71"/>
  <c r="A27" i="71" s="1"/>
  <c r="R27" i="71" s="1"/>
  <c r="Q31" i="71"/>
  <c r="A31" i="71" s="1"/>
  <c r="R31" i="71" s="1"/>
  <c r="Q35" i="71"/>
  <c r="A35" i="71" s="1"/>
  <c r="R35" i="71" s="1"/>
  <c r="Q9" i="71"/>
  <c r="A9" i="71" s="1"/>
  <c r="R9" i="71" s="1"/>
  <c r="Q13" i="71"/>
  <c r="A13" i="71" s="1"/>
  <c r="R13" i="71" s="1"/>
  <c r="Q17" i="71"/>
  <c r="A17" i="71" s="1"/>
  <c r="R17" i="71" s="1"/>
  <c r="Q21" i="71"/>
  <c r="A21" i="71" s="1"/>
  <c r="R21" i="71" s="1"/>
  <c r="Q25" i="71"/>
  <c r="A25" i="71" s="1"/>
  <c r="R25" i="71" s="1"/>
  <c r="Q29" i="71"/>
  <c r="A29" i="71" s="1"/>
  <c r="R29" i="71" s="1"/>
  <c r="Q33" i="71"/>
  <c r="A33" i="71" s="1"/>
  <c r="R33" i="71" s="1"/>
  <c r="Q37" i="71"/>
  <c r="A37" i="71" s="1"/>
  <c r="R37" i="71" s="1"/>
  <c r="Q41" i="71"/>
  <c r="A41" i="71" s="1"/>
  <c r="R41" i="71" s="1"/>
  <c r="Q49" i="71"/>
  <c r="A49" i="71" s="1"/>
  <c r="R49" i="71" s="1"/>
  <c r="Q57" i="71"/>
  <c r="A57" i="71" s="1"/>
  <c r="Q61" i="71"/>
  <c r="A61" i="71" s="1"/>
  <c r="R58" i="71" s="1"/>
  <c r="Q14" i="71"/>
  <c r="A14" i="71" s="1"/>
  <c r="R14" i="71" s="1"/>
  <c r="Q30" i="71"/>
  <c r="A30" i="71" s="1"/>
  <c r="R30" i="71" s="1"/>
  <c r="Q42" i="71"/>
  <c r="A42" i="71" s="1"/>
  <c r="R42" i="71" s="1"/>
  <c r="Q50" i="71"/>
  <c r="A50" i="71" s="1"/>
  <c r="R50" i="71" s="1"/>
  <c r="Q7" i="71"/>
  <c r="A7" i="71" s="1"/>
  <c r="R7" i="71" s="1"/>
  <c r="Q39" i="71"/>
  <c r="A39" i="71" s="1"/>
  <c r="R39" i="71" s="1"/>
  <c r="Q51" i="71"/>
  <c r="A51" i="71" s="1"/>
  <c r="R51" i="71" s="1"/>
  <c r="Q8" i="71"/>
  <c r="A8" i="71" s="1"/>
  <c r="R8" i="71" s="1"/>
  <c r="Q12" i="71"/>
  <c r="A12" i="71" s="1"/>
  <c r="R12" i="71" s="1"/>
  <c r="Q16" i="71"/>
  <c r="A16" i="71" s="1"/>
  <c r="R16" i="71" s="1"/>
  <c r="Q20" i="71"/>
  <c r="A20" i="71" s="1"/>
  <c r="R20" i="71" s="1"/>
  <c r="Q24" i="71"/>
  <c r="A24" i="71" s="1"/>
  <c r="R24" i="71" s="1"/>
  <c r="Q28" i="71"/>
  <c r="A28" i="71" s="1"/>
  <c r="R28" i="71" s="1"/>
  <c r="Q36" i="71"/>
  <c r="A36" i="71" s="1"/>
  <c r="R36" i="71" s="1"/>
  <c r="Q40" i="71"/>
  <c r="A40" i="71" s="1"/>
  <c r="R40" i="71" s="1"/>
  <c r="Q44" i="71"/>
  <c r="A44" i="71" s="1"/>
  <c r="R44" i="71" s="1"/>
  <c r="Q48" i="71"/>
  <c r="A48" i="71" s="1"/>
  <c r="R48" i="71" s="1"/>
  <c r="Q56" i="71"/>
  <c r="A56" i="71" s="1"/>
  <c r="R56" i="71" s="1"/>
  <c r="Q66" i="70"/>
  <c r="A66" i="70" s="1"/>
  <c r="R66" i="70" s="1"/>
  <c r="Q62" i="70"/>
  <c r="A62" i="70" s="1"/>
  <c r="R62" i="70" s="1"/>
  <c r="Q58" i="70"/>
  <c r="A58" i="70" s="1"/>
  <c r="R58" i="70" s="1"/>
  <c r="Q54" i="70"/>
  <c r="A54" i="70" s="1"/>
  <c r="R54" i="70" s="1"/>
  <c r="Q52" i="70"/>
  <c r="A52" i="70" s="1"/>
  <c r="R52" i="70" s="1"/>
  <c r="Q48" i="70"/>
  <c r="A48" i="70" s="1"/>
  <c r="R48" i="70" s="1"/>
  <c r="Q40" i="70"/>
  <c r="A40" i="70" s="1"/>
  <c r="R40" i="70" s="1"/>
  <c r="Q36" i="70"/>
  <c r="A36" i="70" s="1"/>
  <c r="R36" i="70" s="1"/>
  <c r="Q32" i="70"/>
  <c r="A32" i="70" s="1"/>
  <c r="R32" i="70" s="1"/>
  <c r="Q30" i="70"/>
  <c r="A30" i="70" s="1"/>
  <c r="R30" i="70" s="1"/>
  <c r="Q26" i="70"/>
  <c r="A26" i="70" s="1"/>
  <c r="R26" i="70" s="1"/>
  <c r="Q22" i="70"/>
  <c r="A22" i="70" s="1"/>
  <c r="R22" i="70" s="1"/>
  <c r="Q18" i="70"/>
  <c r="A18" i="70" s="1"/>
  <c r="R18" i="70" s="1"/>
  <c r="Q14" i="70"/>
  <c r="A14" i="70" s="1"/>
  <c r="R14" i="70" s="1"/>
  <c r="Q69" i="70"/>
  <c r="A69" i="70" s="1"/>
  <c r="R69" i="70" s="1"/>
  <c r="Q63" i="70"/>
  <c r="A63" i="70" s="1"/>
  <c r="R63" i="70" s="1"/>
  <c r="Q49" i="70"/>
  <c r="A49" i="70" s="1"/>
  <c r="R49" i="70" s="1"/>
  <c r="Q45" i="70"/>
  <c r="A45" i="70" s="1"/>
  <c r="R45" i="70" s="1"/>
  <c r="Q39" i="70"/>
  <c r="A39" i="70" s="1"/>
  <c r="R39" i="70" s="1"/>
  <c r="Q35" i="70"/>
  <c r="A35" i="70" s="1"/>
  <c r="R35" i="70" s="1"/>
  <c r="Q29" i="70"/>
  <c r="A29" i="70" s="1"/>
  <c r="R29" i="70" s="1"/>
  <c r="Q25" i="70"/>
  <c r="A25" i="70" s="1"/>
  <c r="R25" i="70" s="1"/>
  <c r="Q21" i="70"/>
  <c r="A21" i="70" s="1"/>
  <c r="R21" i="70" s="1"/>
  <c r="Q17" i="70"/>
  <c r="A17" i="70" s="1"/>
  <c r="R17" i="70" s="1"/>
  <c r="Q9" i="70"/>
  <c r="A9" i="70" s="1"/>
  <c r="R9" i="70" s="1"/>
  <c r="Q16" i="70"/>
  <c r="A16" i="70" s="1"/>
  <c r="R16" i="70" s="1"/>
  <c r="Q43" i="70"/>
  <c r="A43" i="70" s="1"/>
  <c r="R43" i="70" s="1"/>
  <c r="Q53" i="70"/>
  <c r="A53" i="70" s="1"/>
  <c r="R53" i="70" s="1"/>
  <c r="Q31" i="70"/>
  <c r="A31" i="70" s="1"/>
  <c r="R31" i="70" s="1"/>
  <c r="Q51" i="70"/>
  <c r="A51" i="70" s="1"/>
  <c r="R51" i="70" s="1"/>
  <c r="Q12" i="70"/>
  <c r="A12" i="70" s="1"/>
  <c r="R12" i="70" s="1"/>
  <c r="Q24" i="70"/>
  <c r="A24" i="70" s="1"/>
  <c r="R24" i="70" s="1"/>
  <c r="Q27" i="70"/>
  <c r="A27" i="70" s="1"/>
  <c r="R27" i="70" s="1"/>
  <c r="Q38" i="70"/>
  <c r="A38" i="70" s="1"/>
  <c r="R38" i="70" s="1"/>
  <c r="Q41" i="70"/>
  <c r="A41" i="70" s="1"/>
  <c r="R41" i="70" s="1"/>
  <c r="Q47" i="70"/>
  <c r="A47" i="70" s="1"/>
  <c r="R47" i="70" s="1"/>
  <c r="Q50" i="70"/>
  <c r="A50" i="70" s="1"/>
  <c r="R50" i="70" s="1"/>
  <c r="Q56" i="70"/>
  <c r="A56" i="70" s="1"/>
  <c r="R56" i="70" s="1"/>
  <c r="Q61" i="70"/>
  <c r="A61" i="70" s="1"/>
  <c r="R61" i="70" s="1"/>
  <c r="Q8" i="70"/>
  <c r="A8" i="70" s="1"/>
  <c r="R8" i="70" s="1"/>
  <c r="Q11" i="70"/>
  <c r="A11" i="70" s="1"/>
  <c r="R11" i="70" s="1"/>
  <c r="Q20" i="70"/>
  <c r="A20" i="70" s="1"/>
  <c r="R20" i="70" s="1"/>
  <c r="Q23" i="70"/>
  <c r="A23" i="70" s="1"/>
  <c r="R23" i="70" s="1"/>
  <c r="Q34" i="70"/>
  <c r="A34" i="70" s="1"/>
  <c r="R34" i="70" s="1"/>
  <c r="Q37" i="70"/>
  <c r="A37" i="70" s="1"/>
  <c r="R37" i="70" s="1"/>
  <c r="Q46" i="70"/>
  <c r="A46" i="70" s="1"/>
  <c r="R46" i="70" s="1"/>
  <c r="Q60" i="70"/>
  <c r="A60" i="70" s="1"/>
  <c r="R60" i="70" s="1"/>
  <c r="Q68" i="70"/>
  <c r="A68" i="70" s="1"/>
  <c r="R68" i="70" s="1"/>
  <c r="Q19" i="70"/>
  <c r="A19" i="70" s="1"/>
  <c r="R19" i="70" s="1"/>
  <c r="Q15" i="70"/>
  <c r="A15" i="70" s="1"/>
  <c r="R15" i="70" s="1"/>
  <c r="Q28" i="70"/>
  <c r="A28" i="70" s="1"/>
  <c r="R28" i="70" s="1"/>
  <c r="Q42" i="70"/>
  <c r="A42" i="70" s="1"/>
  <c r="R42" i="70" s="1"/>
  <c r="Q72" i="70"/>
  <c r="A72" i="70" s="1"/>
  <c r="R72" i="70" s="1"/>
  <c r="Q71" i="70"/>
  <c r="A71" i="70" s="1"/>
  <c r="R71" i="70" s="1"/>
  <c r="Q17" i="69"/>
  <c r="A17" i="69" s="1"/>
  <c r="R17" i="69" s="1"/>
  <c r="Q29" i="69"/>
  <c r="A29" i="69" s="1"/>
  <c r="R29" i="69" s="1"/>
  <c r="Q37" i="69"/>
  <c r="A37" i="69" s="1"/>
  <c r="R37" i="69" s="1"/>
  <c r="Q45" i="69"/>
  <c r="A45" i="69" s="1"/>
  <c r="R45" i="69" s="1"/>
  <c r="Q53" i="69"/>
  <c r="A53" i="69" s="1"/>
  <c r="R53" i="69" s="1"/>
  <c r="Q61" i="69"/>
  <c r="A61" i="69" s="1"/>
  <c r="R61" i="69" s="1"/>
  <c r="Q69" i="69"/>
  <c r="A69" i="69" s="1"/>
  <c r="R69" i="69" s="1"/>
  <c r="Q18" i="69"/>
  <c r="A18" i="69" s="1"/>
  <c r="R18" i="69" s="1"/>
  <c r="Q38" i="69"/>
  <c r="A38" i="69" s="1"/>
  <c r="R38" i="69" s="1"/>
  <c r="Q54" i="69"/>
  <c r="A54" i="69" s="1"/>
  <c r="R54" i="69" s="1"/>
  <c r="Q58" i="69"/>
  <c r="A58" i="69" s="1"/>
  <c r="R58" i="69" s="1"/>
  <c r="Q62" i="69"/>
  <c r="A62" i="69" s="1"/>
  <c r="R62" i="69" s="1"/>
  <c r="Q7" i="69"/>
  <c r="A7" i="69" s="1"/>
  <c r="R7" i="69" s="1"/>
  <c r="Q8" i="69"/>
  <c r="A8" i="69" s="1"/>
  <c r="R8" i="69" s="1"/>
  <c r="Q12" i="69"/>
  <c r="A12" i="69" s="1"/>
  <c r="R12" i="69" s="1"/>
  <c r="Q16" i="69"/>
  <c r="A16" i="69" s="1"/>
  <c r="R16" i="69" s="1"/>
  <c r="Q20" i="69"/>
  <c r="A20" i="69" s="1"/>
  <c r="R20" i="69" s="1"/>
  <c r="Q24" i="69"/>
  <c r="A24" i="69" s="1"/>
  <c r="R24" i="69" s="1"/>
  <c r="Q28" i="69"/>
  <c r="A28" i="69" s="1"/>
  <c r="R28" i="69" s="1"/>
  <c r="Q32" i="69"/>
  <c r="A32" i="69" s="1"/>
  <c r="R32" i="69" s="1"/>
  <c r="Q36" i="69"/>
  <c r="A36" i="69" s="1"/>
  <c r="R36" i="69" s="1"/>
  <c r="Q40" i="69"/>
  <c r="A40" i="69" s="1"/>
  <c r="R40" i="69" s="1"/>
  <c r="Q44" i="69"/>
  <c r="A44" i="69" s="1"/>
  <c r="R44" i="69" s="1"/>
  <c r="Q52" i="69"/>
  <c r="A52" i="69" s="1"/>
  <c r="R52" i="69" s="1"/>
  <c r="Q56" i="69"/>
  <c r="A56" i="69" s="1"/>
  <c r="R56" i="69" s="1"/>
  <c r="Q64" i="69"/>
  <c r="A64" i="69" s="1"/>
  <c r="R64" i="69" s="1"/>
  <c r="Q68" i="69"/>
  <c r="A68" i="69" s="1"/>
  <c r="R68" i="69" s="1"/>
  <c r="Q13" i="69"/>
  <c r="A13" i="69" s="1"/>
  <c r="R13" i="69" s="1"/>
  <c r="Q21" i="69"/>
  <c r="A21" i="69" s="1"/>
  <c r="R21" i="69" s="1"/>
  <c r="Q25" i="69"/>
  <c r="A25" i="69" s="1"/>
  <c r="R25" i="69" s="1"/>
  <c r="Q33" i="69"/>
  <c r="A33" i="69" s="1"/>
  <c r="R33" i="69" s="1"/>
  <c r="Q41" i="69"/>
  <c r="A41" i="69" s="1"/>
  <c r="R41" i="69" s="1"/>
  <c r="Q49" i="69"/>
  <c r="A49" i="69" s="1"/>
  <c r="R49" i="69" s="1"/>
  <c r="Q65" i="69"/>
  <c r="A65" i="69" s="1"/>
  <c r="R65" i="69" s="1"/>
  <c r="Q10" i="69"/>
  <c r="A10" i="69" s="1"/>
  <c r="R10" i="69" s="1"/>
  <c r="Q14" i="69"/>
  <c r="A14" i="69" s="1"/>
  <c r="R14" i="69" s="1"/>
  <c r="Q22" i="69"/>
  <c r="A22" i="69" s="1"/>
  <c r="R22" i="69" s="1"/>
  <c r="Q26" i="69"/>
  <c r="A26" i="69" s="1"/>
  <c r="R26" i="69" s="1"/>
  <c r="Q30" i="69"/>
  <c r="A30" i="69" s="1"/>
  <c r="R30" i="69" s="1"/>
  <c r="Q34" i="69"/>
  <c r="A34" i="69" s="1"/>
  <c r="R34" i="69" s="1"/>
  <c r="Q42" i="69"/>
  <c r="A42" i="69" s="1"/>
  <c r="R42" i="69" s="1"/>
  <c r="Q11" i="69"/>
  <c r="A11" i="69" s="1"/>
  <c r="R11" i="69" s="1"/>
  <c r="Q15" i="69"/>
  <c r="A15" i="69" s="1"/>
  <c r="R15" i="69" s="1"/>
  <c r="Q23" i="69"/>
  <c r="A23" i="69" s="1"/>
  <c r="R23" i="69" s="1"/>
  <c r="Q27" i="69"/>
  <c r="A27" i="69" s="1"/>
  <c r="R27" i="69" s="1"/>
  <c r="Q35" i="69"/>
  <c r="A35" i="69" s="1"/>
  <c r="R35" i="69" s="1"/>
  <c r="Q39" i="69"/>
  <c r="A39" i="69" s="1"/>
  <c r="R39" i="69" s="1"/>
  <c r="Q43" i="69"/>
  <c r="A43" i="69" s="1"/>
  <c r="R43" i="69" s="1"/>
  <c r="Q47" i="69"/>
  <c r="A47" i="69" s="1"/>
  <c r="R47" i="69" s="1"/>
  <c r="Q51" i="69"/>
  <c r="A51" i="69" s="1"/>
  <c r="R51" i="69" s="1"/>
  <c r="Q55" i="69"/>
  <c r="A55" i="69" s="1"/>
  <c r="R55" i="69" s="1"/>
  <c r="Q59" i="69"/>
  <c r="A59" i="69" s="1"/>
  <c r="R59" i="69" s="1"/>
  <c r="Q63" i="69"/>
  <c r="A63" i="69" s="1"/>
  <c r="R63" i="69" s="1"/>
  <c r="Q67" i="69"/>
  <c r="A67" i="69" s="1"/>
  <c r="R67" i="69" s="1"/>
  <c r="Q71" i="69"/>
  <c r="A71" i="69" s="1"/>
  <c r="R71" i="69" s="1"/>
  <c r="W1471" i="5" l="1"/>
  <c r="W1472" i="5"/>
  <c r="W1473" i="5"/>
  <c r="W1474" i="5"/>
  <c r="W1475" i="5"/>
  <c r="W1476" i="5"/>
  <c r="W1477" i="5"/>
  <c r="W1478" i="5"/>
  <c r="W1479" i="5"/>
  <c r="W1480" i="5"/>
  <c r="W1481" i="5"/>
  <c r="W1482" i="5"/>
  <c r="W1483" i="5"/>
  <c r="W1484" i="5"/>
  <c r="W1486" i="5"/>
  <c r="W1487" i="5"/>
  <c r="W1488" i="5"/>
  <c r="W1489" i="5"/>
  <c r="W1490" i="5"/>
  <c r="W1491" i="5"/>
  <c r="W1492" i="5"/>
  <c r="W1493" i="5"/>
  <c r="W1494" i="5"/>
  <c r="W1495" i="5"/>
  <c r="W1496" i="5"/>
  <c r="W1497" i="5"/>
  <c r="W1498" i="5"/>
  <c r="W1499" i="5"/>
  <c r="W1500" i="5"/>
  <c r="W1442" i="5"/>
  <c r="W1443" i="5"/>
  <c r="W1444" i="5"/>
  <c r="W1445" i="5"/>
  <c r="W1446" i="5"/>
  <c r="W1447" i="5"/>
  <c r="W1448" i="5"/>
  <c r="W1449" i="5"/>
  <c r="W1450" i="5"/>
  <c r="W1451" i="5"/>
  <c r="W1452" i="5"/>
  <c r="W1453" i="5"/>
  <c r="W1454" i="5"/>
  <c r="W1455" i="5"/>
  <c r="W1456" i="5"/>
  <c r="W1457" i="5"/>
  <c r="W1458" i="5"/>
  <c r="W1459" i="5"/>
  <c r="W1460" i="5"/>
  <c r="W1461" i="5"/>
  <c r="W1462" i="5"/>
  <c r="W1463" i="5"/>
  <c r="W1424" i="5" l="1"/>
  <c r="W1425" i="5"/>
  <c r="W1426" i="5"/>
  <c r="W1427" i="5"/>
  <c r="W1428" i="5"/>
  <c r="W1429" i="5"/>
  <c r="W1430" i="5"/>
  <c r="W1431" i="5"/>
  <c r="W1432" i="5"/>
  <c r="W1433" i="5"/>
  <c r="W1434" i="5"/>
  <c r="W1435" i="5"/>
  <c r="W1436" i="5"/>
  <c r="W1437" i="5"/>
  <c r="W1438" i="5"/>
  <c r="W1439" i="5"/>
  <c r="W1440" i="5"/>
  <c r="W1441" i="5"/>
  <c r="W1464" i="5"/>
  <c r="W1465" i="5"/>
  <c r="W1466" i="5"/>
  <c r="W1467" i="5"/>
  <c r="W1468" i="5"/>
  <c r="W1469" i="5"/>
  <c r="W1470" i="5"/>
  <c r="W1401" i="5"/>
  <c r="W1402" i="5"/>
  <c r="W1403" i="5"/>
  <c r="W1404" i="5"/>
  <c r="W1405" i="5"/>
  <c r="W1406" i="5"/>
  <c r="W1407" i="5"/>
  <c r="W1408" i="5"/>
  <c r="W1409" i="5"/>
  <c r="W1410" i="5"/>
  <c r="W1411" i="5"/>
  <c r="W1412" i="5"/>
  <c r="W1413" i="5"/>
  <c r="W1414" i="5"/>
  <c r="W1415" i="5"/>
  <c r="W1416" i="5"/>
  <c r="W1417" i="5"/>
  <c r="W1418" i="5"/>
  <c r="W1419" i="5"/>
  <c r="W1420" i="5"/>
  <c r="W1421" i="5"/>
  <c r="W1422" i="5"/>
  <c r="W1423" i="5"/>
  <c r="W1387" i="5"/>
  <c r="W1368" i="5"/>
  <c r="W1369" i="5"/>
  <c r="W1370" i="5"/>
  <c r="W1371" i="5"/>
  <c r="W1372" i="5"/>
  <c r="W1373" i="5"/>
  <c r="W1374" i="5"/>
  <c r="W1375" i="5"/>
  <c r="W1376" i="5"/>
  <c r="W1377" i="5"/>
  <c r="W1378" i="5"/>
  <c r="W1379" i="5"/>
  <c r="W1380" i="5"/>
  <c r="W1381" i="5"/>
  <c r="W1382" i="5"/>
  <c r="W1383" i="5"/>
  <c r="W1384" i="5"/>
  <c r="W1385" i="5"/>
  <c r="W1386" i="5"/>
  <c r="W1388" i="5"/>
  <c r="W1389" i="5"/>
  <c r="W1390" i="5"/>
  <c r="W1391" i="5"/>
  <c r="W1392" i="5"/>
  <c r="W1393" i="5"/>
  <c r="W1394" i="5"/>
  <c r="W1395" i="5"/>
  <c r="W1396" i="5"/>
  <c r="W1397" i="5"/>
  <c r="W1398" i="5"/>
  <c r="W1399" i="5"/>
  <c r="W1400" i="5"/>
  <c r="W1359" i="5"/>
  <c r="W1360" i="5"/>
  <c r="W1361" i="5"/>
  <c r="W1362" i="5"/>
  <c r="W1363" i="5"/>
  <c r="W1364" i="5"/>
  <c r="W1365" i="5"/>
  <c r="W1366" i="5"/>
  <c r="W1367" i="5"/>
  <c r="W1344" i="5"/>
  <c r="W1345" i="5"/>
  <c r="W1346" i="5"/>
  <c r="W1347" i="5"/>
  <c r="W1348" i="5"/>
  <c r="W1349" i="5"/>
  <c r="W1350" i="5"/>
  <c r="W1351" i="5"/>
  <c r="W1352" i="5"/>
  <c r="W1353" i="5"/>
  <c r="W1354" i="5"/>
  <c r="W1355" i="5"/>
  <c r="W1356" i="5"/>
  <c r="W1357" i="5"/>
  <c r="W1358" i="5"/>
  <c r="W1330" i="5"/>
  <c r="W1331" i="5"/>
  <c r="W1332" i="5"/>
  <c r="W1333" i="5"/>
  <c r="W1334" i="5"/>
  <c r="W1335" i="5"/>
  <c r="W1336" i="5"/>
  <c r="W1337" i="5"/>
  <c r="W1338" i="5"/>
  <c r="W1339" i="5"/>
  <c r="W1340" i="5"/>
  <c r="W1341" i="5"/>
  <c r="W1342" i="5"/>
  <c r="W1343" i="5"/>
  <c r="W1502" i="5"/>
  <c r="W1329" i="5"/>
  <c r="W1320" i="5"/>
  <c r="W1321" i="5"/>
  <c r="W1322" i="5"/>
  <c r="W1323" i="5"/>
  <c r="W1325" i="5"/>
  <c r="W1326" i="5"/>
  <c r="W1327" i="5"/>
  <c r="W1328" i="5"/>
  <c r="W1306" i="5" l="1"/>
  <c r="T1308" i="5"/>
  <c r="W1295" i="5" l="1"/>
  <c r="W1296" i="5"/>
  <c r="W1297" i="5"/>
  <c r="W1298" i="5"/>
  <c r="W1299" i="5"/>
  <c r="W1300" i="5"/>
  <c r="W1301" i="5"/>
  <c r="W1302" i="5"/>
  <c r="W1303" i="5"/>
  <c r="W1304" i="5"/>
  <c r="W1307" i="5"/>
  <c r="W1308" i="5"/>
  <c r="W1309" i="5"/>
  <c r="W1310" i="5"/>
  <c r="W1311" i="5"/>
  <c r="W1312" i="5"/>
  <c r="W1313" i="5"/>
  <c r="W1314" i="5"/>
  <c r="W1315" i="5"/>
  <c r="W1316" i="5"/>
  <c r="W1317" i="5"/>
  <c r="W1318" i="5"/>
  <c r="W1319" i="5"/>
  <c r="W1284" i="5"/>
  <c r="W1278" i="5"/>
  <c r="W1279" i="5"/>
  <c r="W1280" i="5"/>
  <c r="W1281" i="5"/>
  <c r="W1282" i="5"/>
  <c r="W1283" i="5"/>
  <c r="W1268" i="5"/>
  <c r="W1269" i="5"/>
  <c r="W1270" i="5"/>
  <c r="T1272" i="5"/>
  <c r="W1262" i="5"/>
  <c r="W1261" i="5" l="1"/>
  <c r="W1247" i="5"/>
  <c r="W1251" i="5" l="1"/>
  <c r="W1252" i="5"/>
  <c r="W1253" i="5"/>
  <c r="W1254" i="5"/>
  <c r="W1255" i="5"/>
  <c r="W1256" i="5"/>
  <c r="W1257" i="5"/>
  <c r="W1258" i="5"/>
  <c r="W1259" i="5"/>
  <c r="W1263" i="5"/>
  <c r="W1264" i="5"/>
  <c r="W1265" i="5"/>
  <c r="W1266" i="5"/>
  <c r="W1267" i="5"/>
  <c r="W1271" i="5"/>
  <c r="W1272" i="5"/>
  <c r="W1273" i="5"/>
  <c r="W1274" i="5"/>
  <c r="W1275" i="5"/>
  <c r="W1276" i="5"/>
  <c r="W1277" i="5"/>
  <c r="W1285" i="5"/>
  <c r="W1286" i="5"/>
  <c r="W1287" i="5"/>
  <c r="W1288" i="5"/>
  <c r="W1289" i="5"/>
  <c r="W1290" i="5"/>
  <c r="W1291" i="5"/>
  <c r="W1292" i="5"/>
  <c r="W1293" i="5"/>
  <c r="W1294" i="5"/>
  <c r="W1241" i="5"/>
  <c r="W1221" i="5"/>
  <c r="T1223" i="5"/>
  <c r="W1222" i="5"/>
  <c r="W1223" i="5"/>
  <c r="W1224" i="5"/>
  <c r="W1225" i="5"/>
  <c r="W1226" i="5"/>
  <c r="W1227" i="5"/>
  <c r="W1228" i="5"/>
  <c r="W1229" i="5"/>
  <c r="W1230" i="5"/>
  <c r="W1231" i="5"/>
  <c r="W1232" i="5"/>
  <c r="W1233" i="5"/>
  <c r="W1234" i="5"/>
  <c r="W1235" i="5"/>
  <c r="W1237" i="5"/>
  <c r="W1238" i="5"/>
  <c r="W1239" i="5"/>
  <c r="W1240" i="5"/>
  <c r="W1242" i="5"/>
  <c r="W1243" i="5"/>
  <c r="W1244" i="5"/>
  <c r="W1245" i="5"/>
  <c r="W1246" i="5"/>
  <c r="W1248" i="5"/>
  <c r="W1249" i="5"/>
  <c r="W1250" i="5"/>
  <c r="W1213" i="5" l="1"/>
  <c r="W1205" i="5" l="1"/>
  <c r="W1206" i="5"/>
  <c r="W1207" i="5"/>
  <c r="W1208" i="5"/>
  <c r="W1209" i="5"/>
  <c r="W1210" i="5"/>
  <c r="W1211" i="5"/>
  <c r="W1212" i="5"/>
  <c r="W1214" i="5"/>
  <c r="W1215" i="5"/>
  <c r="W1216" i="5"/>
  <c r="W1217" i="5"/>
  <c r="W1218" i="5"/>
  <c r="W1219" i="5"/>
  <c r="W1220" i="5"/>
  <c r="W1179" i="5" l="1"/>
  <c r="W1177" i="5"/>
  <c r="W1171" i="5" l="1"/>
  <c r="W1172" i="5"/>
  <c r="W1173" i="5"/>
  <c r="W1174" i="5"/>
  <c r="W1175" i="5"/>
  <c r="W1176" i="5"/>
  <c r="W1178" i="5"/>
  <c r="W1180" i="5"/>
  <c r="W1181" i="5"/>
  <c r="W1182" i="5"/>
  <c r="W1183" i="5"/>
  <c r="W1184" i="5"/>
  <c r="W1185" i="5"/>
  <c r="W1186" i="5"/>
  <c r="W1187" i="5"/>
  <c r="W1188" i="5"/>
  <c r="W1189" i="5"/>
  <c r="W1190" i="5"/>
  <c r="W1191" i="5"/>
  <c r="W1192" i="5"/>
  <c r="W1193" i="5"/>
  <c r="W1194" i="5"/>
  <c r="W1195" i="5"/>
  <c r="W1196" i="5"/>
  <c r="W1197" i="5"/>
  <c r="W1198" i="5"/>
  <c r="W1199" i="5"/>
  <c r="W1200" i="5"/>
  <c r="W1201" i="5"/>
  <c r="W1202" i="5"/>
  <c r="W1203" i="5"/>
  <c r="W1204" i="5"/>
  <c r="W1152" i="5"/>
  <c r="W1153" i="5"/>
  <c r="W1147" i="5"/>
  <c r="W1148" i="5"/>
  <c r="W1149" i="5"/>
  <c r="W1150" i="5"/>
  <c r="W1151" i="5"/>
  <c r="W1164" i="5"/>
  <c r="W1165" i="5"/>
  <c r="W1166" i="5"/>
  <c r="W1167" i="5"/>
  <c r="W1168" i="5"/>
  <c r="W1156" i="5"/>
  <c r="W1157" i="5"/>
  <c r="W1158" i="5"/>
  <c r="W1159" i="5"/>
  <c r="W1160" i="5"/>
  <c r="W1161" i="5"/>
  <c r="W1162" i="5"/>
  <c r="W1163" i="5"/>
  <c r="W1169" i="5"/>
  <c r="W1170" i="5"/>
  <c r="W1138" i="5"/>
  <c r="W1139" i="5"/>
  <c r="W1140" i="5"/>
  <c r="W1141" i="5"/>
  <c r="W1142" i="5"/>
  <c r="W1143" i="5"/>
  <c r="W1144" i="5"/>
  <c r="W1145" i="5"/>
  <c r="W1146" i="5"/>
  <c r="W1154" i="5"/>
  <c r="W1155" i="5"/>
  <c r="W1113" i="5" l="1"/>
  <c r="W1115" i="5"/>
  <c r="W1112" i="5"/>
  <c r="T1117" i="5"/>
  <c r="W1116" i="5"/>
  <c r="W1117" i="5"/>
  <c r="W1118" i="5"/>
  <c r="W1119" i="5"/>
  <c r="W1120" i="5"/>
  <c r="W1121" i="5"/>
  <c r="W1122" i="5"/>
  <c r="W1123" i="5"/>
  <c r="W1124" i="5"/>
  <c r="W1125" i="5"/>
  <c r="W1126" i="5"/>
  <c r="W1127" i="5"/>
  <c r="W1128" i="5"/>
  <c r="W1129" i="5"/>
  <c r="W1130" i="5"/>
  <c r="W1131" i="5"/>
  <c r="W1132" i="5"/>
  <c r="W1133" i="5"/>
  <c r="W1134" i="5"/>
  <c r="W1135" i="5"/>
  <c r="W1136" i="5"/>
  <c r="W1137" i="5"/>
  <c r="W1110" i="5" l="1"/>
  <c r="W1076" i="5" l="1"/>
  <c r="W1077" i="5"/>
  <c r="W1078" i="5"/>
  <c r="W1027" i="5" l="1"/>
  <c r="W1018" i="5"/>
  <c r="W1080" i="5"/>
  <c r="W1081" i="5"/>
  <c r="W1082" i="5"/>
  <c r="W1083" i="5"/>
  <c r="W1084" i="5"/>
  <c r="W1085" i="5"/>
  <c r="W1086" i="5"/>
  <c r="W1098" i="5"/>
  <c r="W1099" i="5"/>
  <c r="W1100" i="5"/>
  <c r="W1101" i="5"/>
  <c r="W1102" i="5"/>
  <c r="W1103" i="5"/>
  <c r="W1104" i="5"/>
  <c r="W1105" i="5"/>
  <c r="W1106" i="5"/>
  <c r="W1107" i="5"/>
  <c r="W1108" i="5"/>
  <c r="W1109" i="5"/>
  <c r="W1111" i="5"/>
  <c r="W1053" i="5"/>
  <c r="W1054" i="5"/>
  <c r="W1055" i="5"/>
  <c r="W1056" i="5"/>
  <c r="W1057" i="5"/>
  <c r="W1058" i="5"/>
  <c r="W1059" i="5"/>
  <c r="W1060" i="5"/>
  <c r="W1061" i="5"/>
  <c r="W1062" i="5"/>
  <c r="W1063" i="5"/>
  <c r="W1064" i="5"/>
  <c r="W1065" i="5"/>
  <c r="W1066" i="5"/>
  <c r="W1067" i="5"/>
  <c r="W1068" i="5"/>
  <c r="W1069" i="5"/>
  <c r="W1070" i="5"/>
  <c r="W1071" i="5"/>
  <c r="W1079" i="5"/>
  <c r="W1041" i="5"/>
  <c r="W1042" i="5"/>
  <c r="W1043" i="5"/>
  <c r="W1044" i="5"/>
  <c r="W1045" i="5"/>
  <c r="W1046" i="5"/>
  <c r="W1047" i="5"/>
  <c r="W1048" i="5"/>
  <c r="W1049" i="5"/>
  <c r="W1050" i="5"/>
  <c r="W1051" i="5"/>
  <c r="W1052" i="5"/>
  <c r="W979" i="5"/>
  <c r="W974" i="5"/>
  <c r="W1019" i="5"/>
  <c r="W1020" i="5"/>
  <c r="W1021" i="5"/>
  <c r="W1022" i="5"/>
  <c r="W1023" i="5"/>
  <c r="W1024" i="5"/>
  <c r="W1025" i="5"/>
  <c r="W1026" i="5"/>
  <c r="W1028" i="5"/>
  <c r="W1029" i="5"/>
  <c r="W1030" i="5"/>
  <c r="W1031" i="5"/>
  <c r="W1032" i="5"/>
  <c r="W1033" i="5"/>
  <c r="W1034" i="5"/>
  <c r="W1035" i="5"/>
  <c r="W1036" i="5"/>
  <c r="W1037" i="5"/>
  <c r="W1038" i="5"/>
  <c r="W1039" i="5"/>
  <c r="W1040" i="5"/>
  <c r="W1015" i="5"/>
  <c r="T1017" i="5"/>
  <c r="W986" i="5" l="1"/>
  <c r="W987" i="5"/>
  <c r="W983" i="5"/>
  <c r="W984" i="5"/>
  <c r="W985" i="5"/>
  <c r="W973" i="5"/>
  <c r="W975" i="5"/>
  <c r="W976" i="5"/>
  <c r="W977" i="5"/>
  <c r="W978" i="5"/>
  <c r="W980" i="5"/>
  <c r="W981" i="5"/>
  <c r="W982" i="5"/>
  <c r="W971" i="5"/>
  <c r="T973" i="5"/>
  <c r="W972" i="5"/>
  <c r="W906" i="5"/>
  <c r="W907" i="5"/>
  <c r="W908" i="5"/>
  <c r="W909" i="5"/>
  <c r="W910" i="5"/>
  <c r="W827" i="5"/>
  <c r="W828" i="5"/>
  <c r="W829" i="5"/>
  <c r="W830" i="5"/>
  <c r="W795" i="5" l="1"/>
  <c r="W796" i="5"/>
  <c r="W797" i="5"/>
  <c r="W798" i="5"/>
  <c r="W799" i="5"/>
  <c r="W800" i="5"/>
  <c r="W801" i="5"/>
  <c r="W802" i="5"/>
  <c r="W803" i="5"/>
  <c r="W804" i="5"/>
  <c r="W805" i="5"/>
  <c r="W806" i="5"/>
  <c r="W807" i="5"/>
  <c r="W808" i="5"/>
  <c r="W809" i="5"/>
  <c r="W792" i="5"/>
  <c r="W793" i="5"/>
  <c r="W794" i="5"/>
  <c r="W810" i="5"/>
  <c r="W811" i="5"/>
  <c r="W812" i="5"/>
  <c r="W813" i="5"/>
  <c r="W786" i="5"/>
  <c r="W787" i="5"/>
  <c r="W788" i="5"/>
  <c r="W789" i="5"/>
  <c r="W790" i="5"/>
  <c r="W791" i="5"/>
  <c r="W785" i="5"/>
  <c r="W781" i="5"/>
  <c r="W782" i="5"/>
  <c r="W783" i="5"/>
  <c r="W784" i="5"/>
  <c r="W814" i="5"/>
  <c r="W815" i="5"/>
  <c r="W816" i="5"/>
  <c r="W817" i="5"/>
  <c r="W818" i="5"/>
  <c r="W819" i="5"/>
  <c r="W820" i="5"/>
  <c r="W821" i="5"/>
  <c r="W822" i="5"/>
  <c r="W823" i="5"/>
  <c r="W824" i="5"/>
  <c r="W825" i="5"/>
  <c r="W826" i="5"/>
  <c r="W780" i="5"/>
  <c r="W779" i="5" l="1"/>
  <c r="W778" i="5"/>
  <c r="W777" i="5"/>
  <c r="W776" i="5"/>
  <c r="W775" i="5"/>
  <c r="T777" i="5"/>
  <c r="W967" i="5"/>
  <c r="W968" i="5"/>
  <c r="W969" i="5"/>
  <c r="W970" i="5"/>
  <c r="W950" i="5"/>
  <c r="W951" i="5"/>
  <c r="W952" i="5"/>
  <c r="W953" i="5"/>
  <c r="W954" i="5"/>
  <c r="W947" i="5"/>
  <c r="W948" i="5"/>
  <c r="W949" i="5"/>
  <c r="W944" i="5"/>
  <c r="W945" i="5"/>
  <c r="W946" i="5"/>
  <c r="W935" i="5"/>
  <c r="W936" i="5"/>
  <c r="W937" i="5"/>
  <c r="W938" i="5"/>
  <c r="W939" i="5"/>
  <c r="W940" i="5"/>
  <c r="W941" i="5"/>
  <c r="W942" i="5"/>
  <c r="W943" i="5"/>
  <c r="W963" i="5"/>
  <c r="W957" i="5"/>
  <c r="W956" i="5"/>
  <c r="W959" i="5"/>
  <c r="W958" i="5"/>
  <c r="W961" i="5" l="1"/>
  <c r="W962" i="5"/>
  <c r="W964" i="5"/>
  <c r="W965" i="5"/>
  <c r="W966" i="5"/>
  <c r="W960" i="5" l="1"/>
  <c r="W955" i="5"/>
  <c r="W931" i="5"/>
  <c r="W933" i="5"/>
  <c r="W913" i="5" l="1"/>
  <c r="W911" i="5"/>
  <c r="T913" i="5"/>
  <c r="W929" i="5"/>
  <c r="W927" i="5"/>
  <c r="W925" i="5"/>
  <c r="W923" i="5"/>
  <c r="W921" i="5"/>
  <c r="W919" i="5"/>
  <c r="W917" i="5"/>
  <c r="W915" i="5"/>
  <c r="W912" i="5"/>
  <c r="W610" i="5" l="1"/>
  <c r="W611" i="5"/>
  <c r="W616" i="5"/>
  <c r="W771" i="5"/>
  <c r="W772" i="5"/>
  <c r="W773" i="5"/>
  <c r="W774" i="5"/>
  <c r="W989" i="5"/>
  <c r="W990" i="5"/>
  <c r="W991" i="5"/>
  <c r="W992" i="5"/>
  <c r="W993" i="5"/>
  <c r="W994" i="5"/>
  <c r="W995" i="5"/>
  <c r="W996" i="5"/>
  <c r="W997" i="5"/>
  <c r="W998" i="5"/>
  <c r="W999" i="5"/>
  <c r="W1000" i="5"/>
  <c r="W1001" i="5"/>
  <c r="W1002" i="5"/>
  <c r="W1003" i="5"/>
  <c r="W1004" i="5"/>
  <c r="W1005" i="5"/>
  <c r="W1006" i="5"/>
  <c r="W1007" i="5"/>
  <c r="W1008" i="5"/>
  <c r="W1009" i="5"/>
  <c r="W1012" i="5"/>
  <c r="W1013" i="5"/>
  <c r="W1016" i="5"/>
  <c r="W1017" i="5"/>
  <c r="W759" i="5"/>
  <c r="W741" i="5" l="1"/>
  <c r="W742" i="5"/>
  <c r="W743" i="5"/>
  <c r="W744" i="5"/>
  <c r="W745" i="5"/>
  <c r="W746" i="5"/>
  <c r="W747" i="5"/>
  <c r="W748" i="5"/>
  <c r="W749" i="5"/>
  <c r="W750" i="5"/>
  <c r="W751" i="5"/>
  <c r="W752" i="5"/>
  <c r="W753" i="5"/>
  <c r="W754" i="5"/>
  <c r="W755" i="5"/>
  <c r="W756" i="5"/>
  <c r="W757" i="5"/>
  <c r="W758" i="5"/>
  <c r="W760" i="5"/>
  <c r="W761" i="5"/>
  <c r="W762" i="5"/>
  <c r="W763" i="5"/>
  <c r="W764" i="5"/>
  <c r="W765" i="5"/>
  <c r="W766" i="5"/>
  <c r="W767" i="5"/>
  <c r="W768" i="5"/>
  <c r="W769" i="5"/>
  <c r="W770" i="5"/>
  <c r="W695" i="5" l="1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W732" i="5"/>
  <c r="W733" i="5"/>
  <c r="W734" i="5"/>
  <c r="W735" i="5"/>
  <c r="W736" i="5"/>
  <c r="W737" i="5"/>
  <c r="W738" i="5"/>
  <c r="W739" i="5"/>
  <c r="W74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51" i="5" l="1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585" i="5" l="1"/>
  <c r="W586" i="5"/>
  <c r="W587" i="5"/>
  <c r="W588" i="5"/>
  <c r="W589" i="5"/>
  <c r="W590" i="5"/>
  <c r="W591" i="5"/>
  <c r="W592" i="5"/>
  <c r="W593" i="5"/>
  <c r="W594" i="5"/>
  <c r="W605" i="5"/>
  <c r="W606" i="5"/>
  <c r="W607" i="5"/>
  <c r="W608" i="5"/>
  <c r="W609" i="5"/>
  <c r="T618" i="5"/>
  <c r="W1822" i="5"/>
  <c r="W569" i="5"/>
  <c r="W570" i="5"/>
  <c r="W571" i="5"/>
  <c r="W572" i="5"/>
  <c r="W573" i="5"/>
  <c r="W574" i="5"/>
  <c r="W575" i="5"/>
  <c r="W576" i="5"/>
  <c r="W577" i="5"/>
  <c r="W581" i="5"/>
  <c r="W582" i="5"/>
  <c r="W583" i="5"/>
  <c r="W584" i="5"/>
  <c r="W523" i="5"/>
  <c r="W525" i="5"/>
  <c r="W522" i="5"/>
  <c r="W527" i="5"/>
  <c r="W524" i="5"/>
  <c r="W526" i="5"/>
  <c r="W521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8" i="5"/>
  <c r="W529" i="5"/>
  <c r="W530" i="5"/>
  <c r="W531" i="5"/>
  <c r="W532" i="5"/>
  <c r="W533" i="5"/>
  <c r="W534" i="5"/>
  <c r="W535" i="5"/>
  <c r="W536" i="5"/>
  <c r="W502" i="5"/>
  <c r="W503" i="5"/>
  <c r="W504" i="5"/>
  <c r="W505" i="5"/>
  <c r="W50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389" i="5"/>
  <c r="W390" i="5"/>
  <c r="W391" i="5"/>
  <c r="W392" i="5"/>
  <c r="W393" i="5"/>
  <c r="W436" i="5"/>
  <c r="W437" i="5"/>
  <c r="W438" i="5"/>
  <c r="W439" i="5"/>
  <c r="W440" i="5"/>
  <c r="W441" i="5"/>
  <c r="W442" i="5"/>
  <c r="W443" i="5"/>
  <c r="W1823" i="5"/>
  <c r="W292" i="5" l="1"/>
  <c r="W291" i="5"/>
  <c r="W288" i="5"/>
  <c r="W283" i="5"/>
  <c r="W278" i="5"/>
  <c r="V9" i="5"/>
  <c r="W9" i="5" s="1"/>
  <c r="V10" i="5"/>
  <c r="W10" i="5" s="1"/>
  <c r="V11" i="5"/>
  <c r="W11" i="5" s="1"/>
  <c r="V12" i="5"/>
  <c r="W12" i="5" s="1"/>
  <c r="V13" i="5"/>
  <c r="W13" i="5" s="1"/>
  <c r="V14" i="5"/>
  <c r="W14" i="5" s="1"/>
  <c r="V15" i="5"/>
  <c r="W15" i="5" s="1"/>
  <c r="V16" i="5"/>
  <c r="W16" i="5" s="1"/>
  <c r="V17" i="5"/>
  <c r="W17" i="5" s="1"/>
  <c r="V18" i="5"/>
  <c r="W18" i="5" s="1"/>
  <c r="V19" i="5"/>
  <c r="W19" i="5" s="1"/>
  <c r="W20" i="5"/>
  <c r="W21" i="5"/>
  <c r="W22" i="5"/>
  <c r="W23" i="5"/>
  <c r="V24" i="5"/>
  <c r="W24" i="5" s="1"/>
  <c r="W25" i="5"/>
  <c r="W27" i="5"/>
  <c r="W30" i="5"/>
  <c r="W31" i="5"/>
  <c r="W32" i="5"/>
  <c r="W33" i="5"/>
  <c r="W34" i="5"/>
  <c r="W35" i="5"/>
  <c r="W36" i="5"/>
  <c r="W38" i="5"/>
  <c r="W39" i="5"/>
  <c r="W41" i="5"/>
  <c r="W42" i="5"/>
  <c r="W43" i="5"/>
  <c r="W44" i="5"/>
  <c r="W45" i="5"/>
  <c r="W46" i="5"/>
  <c r="W47" i="5"/>
  <c r="W49" i="5"/>
  <c r="W51" i="5"/>
  <c r="W52" i="5"/>
  <c r="W53" i="5"/>
  <c r="W54" i="5"/>
  <c r="W55" i="5"/>
  <c r="W56" i="5"/>
  <c r="W57" i="5"/>
  <c r="W58" i="5"/>
  <c r="W60" i="5"/>
  <c r="W61" i="5"/>
  <c r="W62" i="5"/>
  <c r="W63" i="5"/>
  <c r="W64" i="5"/>
  <c r="W65" i="5"/>
  <c r="W66" i="5"/>
  <c r="W67" i="5"/>
  <c r="W68" i="5"/>
  <c r="W70" i="5"/>
  <c r="W71" i="5"/>
  <c r="W72" i="5"/>
  <c r="W73" i="5"/>
  <c r="W74" i="5"/>
  <c r="W75" i="5"/>
  <c r="W76" i="5"/>
  <c r="W77" i="5"/>
  <c r="W78" i="5"/>
  <c r="W80" i="5"/>
  <c r="W81" i="5"/>
  <c r="W82" i="5"/>
  <c r="W83" i="5"/>
  <c r="W84" i="5"/>
  <c r="W85" i="5"/>
  <c r="W86" i="5"/>
  <c r="W87" i="5"/>
  <c r="W88" i="5"/>
  <c r="W90" i="5"/>
  <c r="W91" i="5"/>
  <c r="W92" i="5"/>
  <c r="W93" i="5"/>
  <c r="W94" i="5"/>
  <c r="W95" i="5"/>
  <c r="W96" i="5"/>
  <c r="W97" i="5"/>
  <c r="W98" i="5"/>
  <c r="W100" i="5"/>
  <c r="W101" i="5"/>
  <c r="W102" i="5"/>
  <c r="W103" i="5"/>
  <c r="W104" i="5"/>
  <c r="W105" i="5"/>
  <c r="W106" i="5"/>
  <c r="W107" i="5"/>
  <c r="W108" i="5"/>
  <c r="W110" i="5"/>
  <c r="W111" i="5"/>
  <c r="W112" i="5"/>
  <c r="W113" i="5"/>
  <c r="W114" i="5"/>
  <c r="W115" i="5"/>
  <c r="W116" i="5"/>
  <c r="W117" i="5"/>
  <c r="W118" i="5"/>
  <c r="W120" i="5"/>
  <c r="W121" i="5"/>
  <c r="W122" i="5"/>
  <c r="W123" i="5"/>
  <c r="W124" i="5"/>
  <c r="W125" i="5"/>
  <c r="W126" i="5"/>
  <c r="W127" i="5"/>
  <c r="W128" i="5"/>
  <c r="W130" i="5"/>
  <c r="W131" i="5"/>
  <c r="W132" i="5"/>
  <c r="W133" i="5"/>
  <c r="W134" i="5"/>
  <c r="W135" i="5"/>
  <c r="W136" i="5"/>
  <c r="W137" i="5"/>
  <c r="W138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8" i="5"/>
  <c r="W159" i="5"/>
  <c r="W160" i="5"/>
  <c r="W161" i="5"/>
  <c r="W162" i="5"/>
  <c r="W163" i="5"/>
  <c r="W164" i="5"/>
  <c r="W165" i="5"/>
  <c r="W166" i="5"/>
  <c r="W167" i="5"/>
  <c r="W168" i="5"/>
  <c r="W170" i="5"/>
  <c r="W171" i="5"/>
  <c r="W172" i="5"/>
  <c r="W173" i="5"/>
  <c r="W174" i="5"/>
  <c r="W175" i="5"/>
  <c r="W176" i="5"/>
  <c r="W177" i="5"/>
  <c r="W178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10" i="5"/>
  <c r="W211" i="5"/>
  <c r="W212" i="5"/>
  <c r="W213" i="5"/>
  <c r="W214" i="5"/>
  <c r="W215" i="5"/>
  <c r="W216" i="5"/>
  <c r="W217" i="5"/>
  <c r="W218" i="5"/>
  <c r="W220" i="5"/>
  <c r="W221" i="5"/>
  <c r="W222" i="5"/>
  <c r="W223" i="5"/>
  <c r="W224" i="5"/>
  <c r="W225" i="5"/>
  <c r="W226" i="5"/>
  <c r="W227" i="5"/>
  <c r="W228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9" i="5"/>
  <c r="W270" i="5"/>
  <c r="W271" i="5"/>
  <c r="W272" i="5"/>
  <c r="W273" i="5"/>
  <c r="W274" i="5"/>
  <c r="W275" i="5"/>
  <c r="W276" i="5"/>
  <c r="W277" i="5"/>
  <c r="W279" i="5"/>
  <c r="W280" i="5"/>
  <c r="W281" i="5"/>
  <c r="W282" i="5"/>
  <c r="W284" i="5"/>
  <c r="W285" i="5"/>
  <c r="W286" i="5"/>
  <c r="W287" i="5"/>
  <c r="W289" i="5"/>
  <c r="W290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1824" i="5"/>
  <c r="W1825" i="5"/>
  <c r="W1826" i="5"/>
  <c r="W1827" i="5"/>
  <c r="W1828" i="5"/>
  <c r="W1829" i="5"/>
  <c r="K154" i="4"/>
  <c r="J154" i="4"/>
  <c r="H154" i="4"/>
  <c r="F154" i="4"/>
  <c r="E154" i="4"/>
  <c r="D154" i="4"/>
  <c r="K153" i="4"/>
  <c r="E153" i="4"/>
  <c r="D153" i="4"/>
  <c r="B153" i="4"/>
  <c r="K152" i="4"/>
  <c r="J152" i="4"/>
  <c r="H152" i="4"/>
  <c r="F152" i="4"/>
  <c r="E152" i="4"/>
  <c r="D152" i="4"/>
  <c r="K151" i="4"/>
  <c r="E151" i="4"/>
  <c r="D151" i="4"/>
  <c r="B151" i="4"/>
  <c r="K150" i="4"/>
  <c r="J150" i="4"/>
  <c r="H150" i="4"/>
  <c r="F150" i="4"/>
  <c r="E150" i="4"/>
  <c r="D150" i="4"/>
  <c r="K149" i="4"/>
  <c r="E149" i="4"/>
  <c r="D149" i="4"/>
  <c r="B149" i="4"/>
  <c r="K148" i="4"/>
  <c r="J148" i="4"/>
  <c r="H148" i="4"/>
  <c r="F148" i="4"/>
  <c r="E148" i="4"/>
  <c r="D148" i="4"/>
  <c r="K147" i="4"/>
  <c r="E147" i="4"/>
  <c r="D147" i="4"/>
  <c r="B147" i="4"/>
  <c r="K146" i="4"/>
  <c r="J146" i="4"/>
  <c r="H146" i="4"/>
  <c r="F146" i="4"/>
  <c r="E146" i="4"/>
  <c r="D146" i="4"/>
  <c r="K145" i="4"/>
  <c r="E145" i="4"/>
  <c r="D145" i="4"/>
  <c r="B145" i="4"/>
  <c r="K144" i="4"/>
  <c r="J144" i="4"/>
  <c r="H144" i="4"/>
  <c r="F144" i="4"/>
  <c r="E144" i="4"/>
  <c r="D144" i="4"/>
  <c r="K143" i="4"/>
  <c r="E143" i="4"/>
  <c r="D143" i="4"/>
  <c r="B143" i="4"/>
  <c r="K142" i="4"/>
  <c r="J142" i="4"/>
  <c r="H142" i="4"/>
  <c r="F142" i="4"/>
  <c r="E142" i="4"/>
  <c r="D142" i="4"/>
  <c r="K141" i="4"/>
  <c r="E141" i="4"/>
  <c r="D141" i="4"/>
  <c r="B141" i="4"/>
  <c r="K140" i="4"/>
  <c r="J140" i="4"/>
  <c r="H140" i="4"/>
  <c r="F140" i="4"/>
  <c r="E140" i="4"/>
  <c r="D140" i="4"/>
  <c r="K139" i="4"/>
  <c r="E139" i="4"/>
  <c r="D139" i="4"/>
  <c r="B139" i="4"/>
  <c r="K138" i="4"/>
  <c r="J138" i="4"/>
  <c r="H138" i="4"/>
  <c r="F138" i="4"/>
  <c r="E138" i="4"/>
  <c r="D138" i="4"/>
  <c r="K137" i="4"/>
  <c r="E137" i="4"/>
  <c r="D137" i="4"/>
  <c r="B137" i="4"/>
  <c r="K136" i="4"/>
  <c r="J136" i="4"/>
  <c r="H136" i="4"/>
  <c r="F136" i="4"/>
  <c r="E136" i="4"/>
  <c r="D136" i="4"/>
  <c r="K135" i="4"/>
  <c r="E135" i="4"/>
  <c r="D135" i="4"/>
  <c r="B135" i="4"/>
  <c r="K134" i="4"/>
  <c r="J134" i="4"/>
  <c r="H134" i="4"/>
  <c r="F134" i="4"/>
  <c r="E134" i="4"/>
  <c r="D134" i="4"/>
  <c r="K133" i="4"/>
  <c r="E133" i="4"/>
  <c r="D133" i="4"/>
  <c r="B133" i="4"/>
  <c r="K132" i="4"/>
  <c r="J132" i="4"/>
  <c r="H132" i="4"/>
  <c r="F132" i="4"/>
  <c r="E132" i="4"/>
  <c r="D132" i="4"/>
  <c r="K131" i="4"/>
  <c r="E131" i="4"/>
  <c r="D131" i="4"/>
  <c r="B131" i="4"/>
  <c r="K130" i="4"/>
  <c r="J130" i="4"/>
  <c r="H130" i="4"/>
  <c r="F130" i="4"/>
  <c r="E130" i="4"/>
  <c r="D130" i="4"/>
  <c r="K129" i="4"/>
  <c r="E129" i="4"/>
  <c r="D129" i="4"/>
  <c r="B129" i="4"/>
  <c r="K128" i="4"/>
  <c r="J128" i="4"/>
  <c r="H128" i="4"/>
  <c r="F128" i="4"/>
  <c r="E128" i="4"/>
  <c r="D128" i="4"/>
  <c r="K127" i="4"/>
  <c r="E127" i="4"/>
  <c r="D127" i="4"/>
  <c r="B127" i="4"/>
  <c r="K126" i="4"/>
  <c r="J126" i="4"/>
  <c r="H126" i="4"/>
  <c r="F126" i="4"/>
  <c r="E126" i="4"/>
  <c r="D126" i="4"/>
  <c r="K125" i="4"/>
  <c r="E125" i="4"/>
  <c r="D125" i="4"/>
  <c r="B125" i="4"/>
  <c r="K124" i="4"/>
  <c r="J124" i="4"/>
  <c r="H124" i="4"/>
  <c r="F124" i="4"/>
  <c r="E124" i="4"/>
  <c r="D124" i="4"/>
  <c r="K123" i="4"/>
  <c r="E123" i="4"/>
  <c r="D123" i="4"/>
  <c r="B123" i="4"/>
  <c r="K122" i="4"/>
  <c r="J122" i="4"/>
  <c r="H122" i="4"/>
  <c r="F122" i="4"/>
  <c r="E122" i="4"/>
  <c r="D122" i="4"/>
  <c r="K121" i="4"/>
  <c r="E121" i="4"/>
  <c r="D121" i="4"/>
  <c r="B121" i="4"/>
  <c r="K120" i="4"/>
  <c r="J120" i="4"/>
  <c r="H120" i="4"/>
  <c r="F120" i="4"/>
  <c r="E120" i="4"/>
  <c r="D120" i="4"/>
  <c r="K119" i="4"/>
  <c r="E119" i="4"/>
  <c r="D119" i="4"/>
  <c r="B119" i="4"/>
  <c r="K118" i="4"/>
  <c r="J118" i="4"/>
  <c r="H118" i="4"/>
  <c r="F118" i="4"/>
  <c r="E118" i="4"/>
  <c r="D118" i="4"/>
  <c r="K117" i="4"/>
  <c r="E117" i="4"/>
  <c r="D117" i="4"/>
  <c r="B117" i="4"/>
  <c r="K116" i="4"/>
  <c r="J116" i="4"/>
  <c r="H116" i="4"/>
  <c r="F116" i="4"/>
  <c r="E116" i="4"/>
  <c r="D116" i="4"/>
  <c r="K115" i="4"/>
  <c r="E115" i="4"/>
  <c r="D115" i="4"/>
  <c r="B115" i="4"/>
  <c r="K114" i="4"/>
  <c r="J114" i="4"/>
  <c r="H114" i="4"/>
  <c r="F114" i="4"/>
  <c r="E114" i="4"/>
  <c r="D114" i="4"/>
  <c r="K113" i="4"/>
  <c r="E113" i="4"/>
  <c r="D113" i="4"/>
  <c r="B113" i="4"/>
  <c r="K102" i="4"/>
  <c r="J102" i="4"/>
  <c r="H102" i="4"/>
  <c r="F102" i="4"/>
  <c r="E102" i="4"/>
  <c r="D102" i="4"/>
  <c r="K101" i="4"/>
  <c r="E101" i="4"/>
  <c r="D101" i="4"/>
  <c r="B101" i="4"/>
  <c r="K100" i="4"/>
  <c r="J100" i="4"/>
  <c r="H100" i="4"/>
  <c r="F100" i="4"/>
  <c r="E100" i="4"/>
  <c r="D100" i="4"/>
  <c r="K99" i="4"/>
  <c r="E99" i="4"/>
  <c r="D99" i="4"/>
  <c r="B99" i="4"/>
  <c r="K98" i="4"/>
  <c r="J98" i="4"/>
  <c r="H98" i="4"/>
  <c r="F98" i="4"/>
  <c r="E98" i="4"/>
  <c r="D98" i="4"/>
  <c r="K97" i="4"/>
  <c r="E97" i="4"/>
  <c r="D97" i="4"/>
  <c r="B97" i="4"/>
  <c r="K96" i="4"/>
  <c r="J96" i="4"/>
  <c r="H96" i="4"/>
  <c r="F96" i="4"/>
  <c r="E96" i="4"/>
  <c r="D96" i="4"/>
  <c r="K95" i="4"/>
  <c r="E95" i="4"/>
  <c r="D95" i="4"/>
  <c r="B95" i="4"/>
  <c r="K94" i="4"/>
  <c r="J94" i="4"/>
  <c r="H94" i="4"/>
  <c r="F94" i="4"/>
  <c r="E94" i="4"/>
  <c r="D94" i="4"/>
  <c r="K93" i="4"/>
  <c r="E93" i="4"/>
  <c r="D93" i="4"/>
  <c r="B93" i="4"/>
  <c r="K92" i="4"/>
  <c r="J92" i="4"/>
  <c r="H92" i="4"/>
  <c r="F92" i="4"/>
  <c r="E92" i="4"/>
  <c r="D92" i="4"/>
  <c r="K91" i="4"/>
  <c r="E91" i="4"/>
  <c r="D91" i="4"/>
  <c r="B91" i="4"/>
  <c r="K90" i="4"/>
  <c r="J90" i="4"/>
  <c r="H90" i="4"/>
  <c r="F90" i="4"/>
  <c r="E90" i="4"/>
  <c r="D90" i="4"/>
  <c r="K89" i="4"/>
  <c r="E89" i="4"/>
  <c r="D89" i="4"/>
  <c r="B89" i="4"/>
  <c r="K88" i="4"/>
  <c r="J88" i="4"/>
  <c r="H88" i="4"/>
  <c r="F88" i="4"/>
  <c r="E88" i="4"/>
  <c r="D88" i="4"/>
  <c r="K87" i="4"/>
  <c r="E87" i="4"/>
  <c r="D87" i="4"/>
  <c r="B87" i="4"/>
  <c r="K86" i="4"/>
  <c r="J86" i="4"/>
  <c r="H86" i="4"/>
  <c r="F86" i="4"/>
  <c r="E86" i="4"/>
  <c r="D86" i="4"/>
  <c r="K85" i="4"/>
  <c r="E85" i="4"/>
  <c r="D85" i="4"/>
  <c r="B85" i="4"/>
  <c r="K84" i="4"/>
  <c r="J84" i="4"/>
  <c r="H84" i="4"/>
  <c r="F84" i="4"/>
  <c r="E84" i="4"/>
  <c r="D84" i="4"/>
  <c r="K83" i="4"/>
  <c r="E83" i="4"/>
  <c r="D83" i="4"/>
  <c r="B83" i="4"/>
  <c r="K82" i="4"/>
  <c r="J82" i="4"/>
  <c r="H82" i="4"/>
  <c r="F82" i="4"/>
  <c r="E82" i="4"/>
  <c r="D82" i="4"/>
  <c r="K81" i="4"/>
  <c r="E81" i="4"/>
  <c r="D81" i="4"/>
  <c r="B81" i="4"/>
  <c r="K80" i="4"/>
  <c r="J80" i="4"/>
  <c r="H80" i="4"/>
  <c r="F80" i="4"/>
  <c r="E80" i="4"/>
  <c r="D80" i="4"/>
  <c r="K79" i="4"/>
  <c r="E79" i="4"/>
  <c r="D79" i="4"/>
  <c r="B79" i="4"/>
  <c r="K78" i="4"/>
  <c r="J78" i="4"/>
  <c r="H78" i="4"/>
  <c r="F78" i="4"/>
  <c r="E78" i="4"/>
  <c r="D78" i="4"/>
  <c r="K77" i="4"/>
  <c r="E77" i="4"/>
  <c r="D77" i="4"/>
  <c r="B77" i="4"/>
  <c r="K76" i="4"/>
  <c r="J76" i="4"/>
  <c r="H76" i="4"/>
  <c r="F76" i="4"/>
  <c r="E76" i="4"/>
  <c r="D76" i="4"/>
  <c r="K75" i="4"/>
  <c r="E75" i="4"/>
  <c r="D75" i="4"/>
  <c r="B75" i="4"/>
  <c r="K74" i="4"/>
  <c r="J74" i="4"/>
  <c r="H74" i="4"/>
  <c r="F74" i="4"/>
  <c r="E74" i="4"/>
  <c r="D74" i="4"/>
  <c r="K73" i="4"/>
  <c r="E73" i="4"/>
  <c r="D73" i="4"/>
  <c r="B73" i="4"/>
  <c r="K72" i="4"/>
  <c r="J72" i="4"/>
  <c r="H72" i="4"/>
  <c r="F72" i="4"/>
  <c r="E72" i="4"/>
  <c r="D72" i="4"/>
  <c r="K71" i="4"/>
  <c r="E71" i="4"/>
  <c r="D71" i="4"/>
  <c r="B71" i="4"/>
  <c r="K70" i="4"/>
  <c r="J70" i="4"/>
  <c r="H70" i="4"/>
  <c r="F70" i="4"/>
  <c r="E70" i="4"/>
  <c r="D70" i="4"/>
  <c r="K69" i="4"/>
  <c r="E69" i="4"/>
  <c r="D69" i="4"/>
  <c r="B69" i="4"/>
  <c r="K68" i="4"/>
  <c r="J68" i="4"/>
  <c r="H68" i="4"/>
  <c r="F68" i="4"/>
  <c r="E68" i="4"/>
  <c r="D68" i="4"/>
  <c r="K67" i="4"/>
  <c r="E67" i="4"/>
  <c r="D67" i="4"/>
  <c r="B67" i="4"/>
  <c r="K66" i="4"/>
  <c r="J66" i="4"/>
  <c r="H66" i="4"/>
  <c r="F66" i="4"/>
  <c r="E66" i="4"/>
  <c r="D66" i="4"/>
  <c r="K65" i="4"/>
  <c r="E65" i="4"/>
  <c r="D65" i="4"/>
  <c r="B65" i="4"/>
  <c r="K64" i="4"/>
  <c r="J64" i="4"/>
  <c r="H64" i="4"/>
  <c r="F64" i="4"/>
  <c r="E64" i="4"/>
  <c r="D64" i="4"/>
  <c r="K63" i="4"/>
  <c r="E63" i="4"/>
  <c r="D63" i="4"/>
  <c r="B63" i="4"/>
  <c r="K62" i="4"/>
  <c r="J62" i="4"/>
  <c r="H62" i="4"/>
  <c r="F62" i="4"/>
  <c r="E62" i="4"/>
  <c r="D62" i="4"/>
  <c r="K61" i="4"/>
  <c r="E61" i="4"/>
  <c r="D61" i="4"/>
  <c r="B61" i="4"/>
  <c r="K51" i="4"/>
  <c r="J51" i="4"/>
  <c r="H51" i="4"/>
  <c r="F51" i="4"/>
  <c r="E51" i="4"/>
  <c r="D51" i="4"/>
  <c r="K50" i="4"/>
  <c r="E50" i="4"/>
  <c r="D50" i="4"/>
  <c r="B50" i="4"/>
  <c r="K49" i="4"/>
  <c r="J49" i="4"/>
  <c r="H49" i="4"/>
  <c r="F49" i="4"/>
  <c r="E49" i="4"/>
  <c r="D49" i="4"/>
  <c r="K48" i="4"/>
  <c r="E48" i="4"/>
  <c r="D48" i="4"/>
  <c r="B48" i="4"/>
  <c r="K47" i="4"/>
  <c r="J47" i="4"/>
  <c r="H47" i="4"/>
  <c r="F47" i="4"/>
  <c r="E47" i="4"/>
  <c r="D47" i="4"/>
  <c r="K46" i="4"/>
  <c r="E46" i="4"/>
  <c r="D46" i="4"/>
  <c r="B46" i="4"/>
  <c r="K45" i="4"/>
  <c r="J45" i="4"/>
  <c r="H45" i="4"/>
  <c r="F45" i="4"/>
  <c r="E45" i="4"/>
  <c r="D45" i="4"/>
  <c r="K44" i="4"/>
  <c r="E44" i="4"/>
  <c r="D44" i="4"/>
  <c r="B44" i="4"/>
  <c r="K43" i="4"/>
  <c r="J43" i="4"/>
  <c r="H43" i="4"/>
  <c r="F43" i="4"/>
  <c r="E43" i="4"/>
  <c r="D43" i="4"/>
  <c r="K42" i="4"/>
  <c r="E42" i="4"/>
  <c r="D42" i="4"/>
  <c r="B42" i="4"/>
  <c r="K41" i="4"/>
  <c r="J41" i="4"/>
  <c r="H41" i="4"/>
  <c r="F41" i="4"/>
  <c r="E41" i="4"/>
  <c r="D41" i="4"/>
  <c r="K40" i="4"/>
  <c r="E40" i="4"/>
  <c r="D40" i="4"/>
  <c r="B40" i="4"/>
  <c r="K39" i="4"/>
  <c r="J39" i="4"/>
  <c r="H39" i="4"/>
  <c r="F39" i="4"/>
  <c r="E39" i="4"/>
  <c r="D39" i="4"/>
  <c r="K38" i="4"/>
  <c r="E38" i="4"/>
  <c r="D38" i="4"/>
  <c r="B38" i="4"/>
  <c r="K37" i="4"/>
  <c r="J37" i="4"/>
  <c r="H37" i="4"/>
  <c r="F37" i="4"/>
  <c r="E37" i="4"/>
  <c r="D37" i="4"/>
  <c r="K36" i="4"/>
  <c r="E36" i="4"/>
  <c r="D36" i="4"/>
  <c r="B36" i="4"/>
  <c r="K35" i="4"/>
  <c r="J35" i="4"/>
  <c r="H35" i="4"/>
  <c r="F35" i="4"/>
  <c r="E35" i="4"/>
  <c r="D35" i="4"/>
  <c r="K34" i="4"/>
  <c r="E34" i="4"/>
  <c r="D34" i="4"/>
  <c r="B34" i="4"/>
  <c r="K33" i="4"/>
  <c r="J33" i="4"/>
  <c r="H33" i="4"/>
  <c r="F33" i="4"/>
  <c r="E33" i="4"/>
  <c r="D33" i="4"/>
  <c r="K32" i="4"/>
  <c r="E32" i="4"/>
  <c r="D32" i="4"/>
  <c r="B32" i="4"/>
  <c r="K31" i="4"/>
  <c r="J31" i="4"/>
  <c r="H31" i="4"/>
  <c r="F31" i="4"/>
  <c r="E31" i="4"/>
  <c r="D31" i="4"/>
  <c r="K30" i="4"/>
  <c r="E30" i="4"/>
  <c r="D30" i="4"/>
  <c r="B30" i="4"/>
  <c r="K29" i="4"/>
  <c r="J29" i="4"/>
  <c r="H29" i="4"/>
  <c r="F29" i="4"/>
  <c r="E29" i="4"/>
  <c r="D29" i="4"/>
  <c r="K28" i="4"/>
  <c r="E28" i="4"/>
  <c r="D28" i="4"/>
  <c r="B28" i="4"/>
  <c r="K27" i="4"/>
  <c r="J27" i="4"/>
  <c r="H27" i="4"/>
  <c r="F27" i="4"/>
  <c r="E27" i="4"/>
  <c r="D27" i="4"/>
  <c r="K26" i="4"/>
  <c r="E26" i="4"/>
  <c r="D26" i="4"/>
  <c r="B26" i="4"/>
  <c r="K25" i="4"/>
  <c r="J25" i="4"/>
  <c r="H25" i="4"/>
  <c r="F25" i="4"/>
  <c r="E25" i="4"/>
  <c r="D25" i="4"/>
  <c r="K24" i="4"/>
  <c r="E24" i="4"/>
  <c r="D24" i="4"/>
  <c r="B24" i="4"/>
  <c r="K23" i="4"/>
  <c r="J23" i="4"/>
  <c r="H23" i="4"/>
  <c r="F23" i="4"/>
  <c r="E23" i="4"/>
  <c r="D23" i="4"/>
  <c r="K22" i="4"/>
  <c r="E22" i="4"/>
  <c r="D22" i="4"/>
  <c r="B22" i="4"/>
  <c r="K21" i="4"/>
  <c r="J21" i="4"/>
  <c r="H21" i="4"/>
  <c r="F21" i="4"/>
  <c r="E21" i="4"/>
  <c r="D21" i="4"/>
  <c r="K20" i="4"/>
  <c r="E20" i="4"/>
  <c r="D20" i="4"/>
  <c r="B20" i="4"/>
  <c r="K19" i="4"/>
  <c r="J19" i="4"/>
  <c r="H19" i="4"/>
  <c r="F19" i="4"/>
  <c r="E19" i="4"/>
  <c r="D19" i="4"/>
  <c r="K18" i="4"/>
  <c r="E18" i="4"/>
  <c r="D18" i="4"/>
  <c r="B18" i="4"/>
  <c r="K17" i="4"/>
  <c r="J17" i="4"/>
  <c r="H17" i="4"/>
  <c r="F17" i="4"/>
  <c r="E17" i="4"/>
  <c r="D17" i="4"/>
  <c r="K16" i="4"/>
  <c r="E16" i="4"/>
  <c r="D16" i="4"/>
  <c r="B16" i="4"/>
  <c r="K15" i="4"/>
  <c r="J15" i="4"/>
  <c r="H15" i="4"/>
  <c r="F15" i="4"/>
  <c r="E15" i="4"/>
  <c r="D15" i="4"/>
  <c r="K14" i="4"/>
  <c r="E14" i="4"/>
  <c r="D14" i="4"/>
  <c r="B14" i="4"/>
  <c r="E13" i="4"/>
  <c r="I1837" i="5" l="1"/>
  <c r="A1837" i="5" s="1"/>
  <c r="I1836" i="5"/>
  <c r="A1836" i="5" s="1"/>
  <c r="I1835" i="5"/>
  <c r="A1835" i="5" s="1"/>
  <c r="I1834" i="5"/>
  <c r="A1834" i="5" s="1"/>
  <c r="I1833" i="5"/>
  <c r="A1833" i="5" s="1"/>
  <c r="I1832" i="5"/>
  <c r="A1832" i="5" s="1"/>
  <c r="I1831" i="5"/>
  <c r="A1831" i="5" s="1"/>
  <c r="Q54" i="26"/>
  <c r="S384" i="60"/>
  <c r="T384" i="60" s="1"/>
  <c r="A384" i="60"/>
  <c r="R384" i="60" s="1"/>
  <c r="S383" i="60"/>
  <c r="T383" i="60" s="1"/>
  <c r="A383" i="60"/>
  <c r="R383" i="60" s="1"/>
  <c r="S382" i="60"/>
  <c r="T382" i="60" s="1"/>
  <c r="A382" i="60"/>
  <c r="R382" i="60" s="1"/>
  <c r="S381" i="60"/>
  <c r="T381" i="60" s="1"/>
  <c r="A381" i="60"/>
  <c r="R381" i="60" s="1"/>
  <c r="S380" i="60"/>
  <c r="T380" i="60" s="1"/>
  <c r="A380" i="60"/>
  <c r="R380" i="60" s="1"/>
  <c r="S379" i="60"/>
  <c r="T379" i="60" s="1"/>
  <c r="A379" i="60"/>
  <c r="R379" i="60" s="1"/>
  <c r="S378" i="60"/>
  <c r="T378" i="60" s="1"/>
  <c r="A378" i="60"/>
  <c r="R378" i="60" s="1"/>
  <c r="S377" i="60"/>
  <c r="T377" i="60" s="1"/>
  <c r="A377" i="60"/>
  <c r="R377" i="60" s="1"/>
  <c r="S376" i="60"/>
  <c r="T376" i="60" s="1"/>
  <c r="A376" i="60"/>
  <c r="R376" i="60" s="1"/>
  <c r="A375" i="60"/>
  <c r="R375" i="60" s="1"/>
  <c r="S374" i="60"/>
  <c r="T374" i="60" s="1"/>
  <c r="A374" i="60"/>
  <c r="R374" i="60" s="1"/>
  <c r="S373" i="60"/>
  <c r="T373" i="60" s="1"/>
  <c r="A373" i="60"/>
  <c r="R373" i="60" s="1"/>
  <c r="S372" i="60"/>
  <c r="T372" i="60" s="1"/>
  <c r="A372" i="60"/>
  <c r="R372" i="60" s="1"/>
  <c r="S371" i="60"/>
  <c r="T371" i="60" s="1"/>
  <c r="A371" i="60"/>
  <c r="R371" i="60" s="1"/>
  <c r="S370" i="60"/>
  <c r="T370" i="60" s="1"/>
  <c r="A370" i="60"/>
  <c r="R370" i="60" s="1"/>
  <c r="S369" i="60"/>
  <c r="T369" i="60" s="1"/>
  <c r="A369" i="60"/>
  <c r="R369" i="60" s="1"/>
  <c r="S368" i="60"/>
  <c r="T368" i="60" s="1"/>
  <c r="A368" i="60"/>
  <c r="R368" i="60" s="1"/>
  <c r="S367" i="60"/>
  <c r="T367" i="60" s="1"/>
  <c r="A367" i="60"/>
  <c r="R367" i="60" s="1"/>
  <c r="S366" i="60"/>
  <c r="T366" i="60" s="1"/>
  <c r="A366" i="60"/>
  <c r="R366" i="60" s="1"/>
  <c r="S365" i="60"/>
  <c r="T365" i="60" s="1"/>
  <c r="A365" i="60"/>
  <c r="R365" i="60" s="1"/>
  <c r="S364" i="60"/>
  <c r="T364" i="60" s="1"/>
  <c r="A364" i="60"/>
  <c r="R364" i="60" s="1"/>
  <c r="S363" i="60"/>
  <c r="T363" i="60" s="1"/>
  <c r="A363" i="60"/>
  <c r="R363" i="60" s="1"/>
  <c r="S362" i="60"/>
  <c r="T362" i="60" s="1"/>
  <c r="A362" i="60"/>
  <c r="R362" i="60" s="1"/>
  <c r="A361" i="60"/>
  <c r="A360" i="60"/>
  <c r="A359" i="60"/>
  <c r="A358" i="60"/>
  <c r="A357" i="60"/>
  <c r="A356" i="60"/>
  <c r="A355" i="60"/>
  <c r="A354" i="60"/>
  <c r="A353" i="60"/>
  <c r="A352" i="60"/>
  <c r="A351" i="60"/>
  <c r="A350" i="60"/>
  <c r="A349" i="60"/>
  <c r="A348" i="60"/>
  <c r="A347" i="60"/>
  <c r="A346" i="60"/>
  <c r="A345" i="60"/>
  <c r="A344" i="60"/>
  <c r="S343" i="60"/>
  <c r="T343" i="60" s="1"/>
  <c r="A343" i="60"/>
  <c r="R343" i="60" s="1"/>
  <c r="A342" i="60"/>
  <c r="A341" i="60"/>
  <c r="A340" i="60"/>
  <c r="S339" i="60"/>
  <c r="T339" i="60" s="1"/>
  <c r="A339" i="60"/>
  <c r="R339" i="60" s="1"/>
  <c r="S338" i="60"/>
  <c r="T338" i="60" s="1"/>
  <c r="A338" i="60"/>
  <c r="R338" i="60" s="1"/>
  <c r="S337" i="60"/>
  <c r="T337" i="60" s="1"/>
  <c r="A337" i="60"/>
  <c r="R337" i="60" s="1"/>
  <c r="S336" i="60"/>
  <c r="T336" i="60" s="1"/>
  <c r="A336" i="60"/>
  <c r="R336" i="60" s="1"/>
  <c r="S335" i="60"/>
  <c r="T335" i="60" s="1"/>
  <c r="A335" i="60"/>
  <c r="R335" i="60" s="1"/>
  <c r="S334" i="60"/>
  <c r="T334" i="60" s="1"/>
  <c r="A334" i="60"/>
  <c r="R334" i="60" s="1"/>
  <c r="S333" i="60"/>
  <c r="T333" i="60" s="1"/>
  <c r="A333" i="60"/>
  <c r="R333" i="60" s="1"/>
  <c r="S332" i="60"/>
  <c r="T332" i="60" s="1"/>
  <c r="A332" i="60"/>
  <c r="R332" i="60" s="1"/>
  <c r="S331" i="60"/>
  <c r="T331" i="60" s="1"/>
  <c r="A331" i="60"/>
  <c r="R331" i="60" s="1"/>
  <c r="S330" i="60"/>
  <c r="T330" i="60" s="1"/>
  <c r="Q330" i="60"/>
  <c r="A330" i="60"/>
  <c r="R330" i="60" s="1"/>
  <c r="S329" i="60"/>
  <c r="T329" i="60" s="1"/>
  <c r="Q329" i="60"/>
  <c r="A329" i="60"/>
  <c r="R329" i="60" s="1"/>
  <c r="S328" i="60"/>
  <c r="T328" i="60" s="1"/>
  <c r="Q328" i="60"/>
  <c r="A328" i="60"/>
  <c r="R328" i="60" s="1"/>
  <c r="S327" i="60"/>
  <c r="T327" i="60" s="1"/>
  <c r="Q327" i="60"/>
  <c r="A327" i="60"/>
  <c r="R327" i="60" s="1"/>
  <c r="S326" i="60"/>
  <c r="T326" i="60" s="1"/>
  <c r="Q326" i="60"/>
  <c r="A326" i="60"/>
  <c r="R326" i="60" s="1"/>
  <c r="S325" i="60"/>
  <c r="T325" i="60" s="1"/>
  <c r="Q325" i="60"/>
  <c r="A325" i="60"/>
  <c r="R325" i="60" s="1"/>
  <c r="S324" i="60"/>
  <c r="T324" i="60" s="1"/>
  <c r="Q324" i="60"/>
  <c r="A324" i="60"/>
  <c r="R324" i="60" s="1"/>
  <c r="S323" i="60"/>
  <c r="T323" i="60" s="1"/>
  <c r="Q323" i="60"/>
  <c r="A323" i="60"/>
  <c r="R323" i="60" s="1"/>
  <c r="S322" i="60"/>
  <c r="T322" i="60" s="1"/>
  <c r="Q322" i="60"/>
  <c r="A322" i="60"/>
  <c r="R322" i="60" s="1"/>
  <c r="S321" i="60"/>
  <c r="T321" i="60" s="1"/>
  <c r="Q321" i="60"/>
  <c r="A321" i="60"/>
  <c r="R321" i="60" s="1"/>
  <c r="S320" i="60"/>
  <c r="T320" i="60" s="1"/>
  <c r="Q320" i="60"/>
  <c r="A320" i="60"/>
  <c r="R320" i="60" s="1"/>
  <c r="S319" i="60"/>
  <c r="T319" i="60" s="1"/>
  <c r="Q319" i="60"/>
  <c r="A319" i="60"/>
  <c r="R319" i="60" s="1"/>
  <c r="S318" i="60"/>
  <c r="T318" i="60" s="1"/>
  <c r="Q318" i="60"/>
  <c r="A318" i="60"/>
  <c r="R318" i="60" s="1"/>
  <c r="S317" i="60"/>
  <c r="T317" i="60" s="1"/>
  <c r="Q317" i="60"/>
  <c r="A317" i="60"/>
  <c r="R317" i="60" s="1"/>
  <c r="S316" i="60"/>
  <c r="T316" i="60" s="1"/>
  <c r="Q316" i="60"/>
  <c r="A316" i="60"/>
  <c r="R316" i="60" s="1"/>
  <c r="S315" i="60"/>
  <c r="T315" i="60" s="1"/>
  <c r="Q315" i="60"/>
  <c r="A315" i="60"/>
  <c r="R315" i="60" s="1"/>
  <c r="S314" i="60"/>
  <c r="T314" i="60" s="1"/>
  <c r="Q314" i="60"/>
  <c r="A314" i="60"/>
  <c r="R314" i="60" s="1"/>
  <c r="S313" i="60"/>
  <c r="T313" i="60" s="1"/>
  <c r="Q313" i="60"/>
  <c r="A313" i="60"/>
  <c r="R313" i="60" s="1"/>
  <c r="S312" i="60"/>
  <c r="T312" i="60" s="1"/>
  <c r="Q312" i="60"/>
  <c r="A312" i="60"/>
  <c r="R312" i="60" s="1"/>
  <c r="S311" i="60"/>
  <c r="T311" i="60" s="1"/>
  <c r="Q311" i="60"/>
  <c r="A311" i="60"/>
  <c r="R311" i="60" s="1"/>
  <c r="S310" i="60"/>
  <c r="T310" i="60" s="1"/>
  <c r="Q310" i="60"/>
  <c r="A310" i="60"/>
  <c r="R310" i="60" s="1"/>
  <c r="S309" i="60"/>
  <c r="T309" i="60" s="1"/>
  <c r="Q309" i="60"/>
  <c r="A309" i="60"/>
  <c r="R309" i="60" s="1"/>
  <c r="S308" i="60"/>
  <c r="T308" i="60" s="1"/>
  <c r="Q308" i="60"/>
  <c r="A308" i="60"/>
  <c r="R308" i="60" s="1"/>
  <c r="S307" i="60"/>
  <c r="T307" i="60" s="1"/>
  <c r="Q307" i="60"/>
  <c r="A307" i="60"/>
  <c r="R307" i="60" s="1"/>
  <c r="S306" i="60"/>
  <c r="T306" i="60" s="1"/>
  <c r="Q306" i="60"/>
  <c r="A306" i="60"/>
  <c r="R306" i="60" s="1"/>
  <c r="S305" i="60"/>
  <c r="T305" i="60" s="1"/>
  <c r="Q305" i="60"/>
  <c r="A305" i="60"/>
  <c r="R305" i="60" s="1"/>
  <c r="S304" i="60"/>
  <c r="T304" i="60" s="1"/>
  <c r="Q304" i="60"/>
  <c r="A304" i="60"/>
  <c r="R304" i="60" s="1"/>
  <c r="S303" i="60"/>
  <c r="T303" i="60" s="1"/>
  <c r="Q303" i="60"/>
  <c r="A303" i="60"/>
  <c r="R303" i="60" s="1"/>
  <c r="S302" i="60"/>
  <c r="T302" i="60" s="1"/>
  <c r="Q302" i="60"/>
  <c r="A302" i="60"/>
  <c r="R302" i="60" s="1"/>
  <c r="S301" i="60"/>
  <c r="T301" i="60" s="1"/>
  <c r="Q301" i="60"/>
  <c r="A301" i="60"/>
  <c r="R301" i="60" s="1"/>
  <c r="S300" i="60"/>
  <c r="T300" i="60" s="1"/>
  <c r="Q300" i="60"/>
  <c r="A300" i="60"/>
  <c r="R300" i="60" s="1"/>
  <c r="S299" i="60"/>
  <c r="T299" i="60" s="1"/>
  <c r="Q299" i="60"/>
  <c r="A299" i="60"/>
  <c r="R299" i="60" s="1"/>
  <c r="S298" i="60"/>
  <c r="T298" i="60" s="1"/>
  <c r="Q298" i="60"/>
  <c r="A298" i="60"/>
  <c r="R298" i="60" s="1"/>
  <c r="S297" i="60"/>
  <c r="T297" i="60" s="1"/>
  <c r="Q297" i="60"/>
  <c r="A297" i="60"/>
  <c r="R297" i="60" s="1"/>
  <c r="S296" i="60"/>
  <c r="T296" i="60" s="1"/>
  <c r="Q296" i="60"/>
  <c r="A296" i="60"/>
  <c r="R296" i="60" s="1"/>
  <c r="S295" i="60"/>
  <c r="T295" i="60" s="1"/>
  <c r="Q295" i="60"/>
  <c r="A295" i="60"/>
  <c r="R295" i="60" s="1"/>
  <c r="S294" i="60"/>
  <c r="T294" i="60" s="1"/>
  <c r="Q294" i="60"/>
  <c r="A294" i="60"/>
  <c r="R294" i="60" s="1"/>
  <c r="S293" i="60"/>
  <c r="T293" i="60" s="1"/>
  <c r="Q293" i="60"/>
  <c r="A293" i="60"/>
  <c r="R293" i="60" s="1"/>
  <c r="S292" i="60"/>
  <c r="T292" i="60" s="1"/>
  <c r="Q292" i="60"/>
  <c r="A292" i="60"/>
  <c r="R292" i="60" s="1"/>
  <c r="S291" i="60"/>
  <c r="T291" i="60" s="1"/>
  <c r="Q291" i="60"/>
  <c r="A291" i="60"/>
  <c r="R291" i="60" s="1"/>
  <c r="S290" i="60"/>
  <c r="T290" i="60" s="1"/>
  <c r="Q290" i="60"/>
  <c r="A290" i="60"/>
  <c r="R290" i="60" s="1"/>
  <c r="S289" i="60"/>
  <c r="T289" i="60" s="1"/>
  <c r="Q289" i="60"/>
  <c r="A289" i="60"/>
  <c r="R289" i="60" s="1"/>
  <c r="S288" i="60"/>
  <c r="T288" i="60" s="1"/>
  <c r="Q288" i="60"/>
  <c r="A288" i="60"/>
  <c r="R288" i="60" s="1"/>
  <c r="S287" i="60"/>
  <c r="T287" i="60" s="1"/>
  <c r="Q287" i="60"/>
  <c r="A287" i="60"/>
  <c r="R287" i="60" s="1"/>
  <c r="S286" i="60"/>
  <c r="T286" i="60" s="1"/>
  <c r="Q286" i="60"/>
  <c r="A286" i="60"/>
  <c r="R286" i="60" s="1"/>
  <c r="S285" i="60"/>
  <c r="T285" i="60" s="1"/>
  <c r="Q285" i="60"/>
  <c r="A285" i="60"/>
  <c r="R285" i="60" s="1"/>
  <c r="S284" i="60"/>
  <c r="T284" i="60" s="1"/>
  <c r="Q284" i="60"/>
  <c r="A284" i="60"/>
  <c r="R284" i="60" s="1"/>
  <c r="S283" i="60"/>
  <c r="T283" i="60" s="1"/>
  <c r="Q283" i="60"/>
  <c r="A283" i="60"/>
  <c r="R283" i="60" s="1"/>
  <c r="S282" i="60"/>
  <c r="T282" i="60" s="1"/>
  <c r="Q282" i="60"/>
  <c r="A282" i="60"/>
  <c r="R282" i="60" s="1"/>
  <c r="S281" i="60"/>
  <c r="T281" i="60" s="1"/>
  <c r="Q281" i="60"/>
  <c r="A281" i="60"/>
  <c r="R281" i="60" s="1"/>
  <c r="S280" i="60"/>
  <c r="T280" i="60" s="1"/>
  <c r="Q280" i="60"/>
  <c r="A280" i="60"/>
  <c r="R280" i="60" s="1"/>
  <c r="S279" i="60"/>
  <c r="T279" i="60" s="1"/>
  <c r="Q279" i="60"/>
  <c r="A279" i="60"/>
  <c r="R279" i="60" s="1"/>
  <c r="S278" i="60"/>
  <c r="T278" i="60" s="1"/>
  <c r="Q278" i="60"/>
  <c r="A278" i="60"/>
  <c r="R278" i="60" s="1"/>
  <c r="S277" i="60"/>
  <c r="T277" i="60" s="1"/>
  <c r="Q277" i="60"/>
  <c r="A277" i="60"/>
  <c r="R277" i="60" s="1"/>
  <c r="S276" i="60"/>
  <c r="T276" i="60" s="1"/>
  <c r="Q276" i="60"/>
  <c r="A276" i="60"/>
  <c r="R276" i="60" s="1"/>
  <c r="S275" i="60"/>
  <c r="T275" i="60" s="1"/>
  <c r="Q275" i="60"/>
  <c r="A275" i="60"/>
  <c r="R275" i="60" s="1"/>
  <c r="S274" i="60"/>
  <c r="T274" i="60" s="1"/>
  <c r="Q274" i="60"/>
  <c r="A274" i="60"/>
  <c r="R274" i="60" s="1"/>
  <c r="S273" i="60"/>
  <c r="T273" i="60" s="1"/>
  <c r="Q273" i="60"/>
  <c r="A273" i="60"/>
  <c r="R273" i="60" s="1"/>
  <c r="S272" i="60"/>
  <c r="T272" i="60" s="1"/>
  <c r="Q272" i="60"/>
  <c r="A272" i="60"/>
  <c r="R272" i="60" s="1"/>
  <c r="S271" i="60"/>
  <c r="T271" i="60" s="1"/>
  <c r="Q271" i="60"/>
  <c r="A271" i="60"/>
  <c r="R271" i="60" s="1"/>
  <c r="S270" i="60"/>
  <c r="T270" i="60" s="1"/>
  <c r="Q270" i="60"/>
  <c r="A270" i="60"/>
  <c r="R270" i="60" s="1"/>
  <c r="S269" i="60"/>
  <c r="T269" i="60" s="1"/>
  <c r="Q269" i="60"/>
  <c r="A269" i="60"/>
  <c r="R269" i="60" s="1"/>
  <c r="S268" i="60"/>
  <c r="T268" i="60" s="1"/>
  <c r="Q268" i="60"/>
  <c r="A268" i="60"/>
  <c r="R268" i="60" s="1"/>
  <c r="S267" i="60"/>
  <c r="T267" i="60" s="1"/>
  <c r="Q267" i="60"/>
  <c r="A267" i="60"/>
  <c r="R267" i="60" s="1"/>
  <c r="S266" i="60"/>
  <c r="T266" i="60" s="1"/>
  <c r="Q266" i="60"/>
  <c r="A266" i="60"/>
  <c r="R266" i="60" s="1"/>
  <c r="S265" i="60"/>
  <c r="T265" i="60" s="1"/>
  <c r="Q265" i="60"/>
  <c r="A265" i="60"/>
  <c r="R265" i="60" s="1"/>
  <c r="S264" i="60"/>
  <c r="T264" i="60" s="1"/>
  <c r="Q264" i="60"/>
  <c r="A264" i="60"/>
  <c r="R264" i="60" s="1"/>
  <c r="S263" i="60"/>
  <c r="T263" i="60" s="1"/>
  <c r="Q263" i="60"/>
  <c r="A263" i="60"/>
  <c r="R263" i="60" s="1"/>
  <c r="S262" i="60"/>
  <c r="T262" i="60" s="1"/>
  <c r="Q262" i="60"/>
  <c r="A262" i="60"/>
  <c r="R262" i="60" s="1"/>
  <c r="S261" i="60"/>
  <c r="T261" i="60" s="1"/>
  <c r="Q261" i="60"/>
  <c r="A261" i="60"/>
  <c r="R261" i="60" s="1"/>
  <c r="S260" i="60"/>
  <c r="T260" i="60" s="1"/>
  <c r="Q260" i="60"/>
  <c r="A260" i="60"/>
  <c r="R260" i="60" s="1"/>
  <c r="S259" i="60"/>
  <c r="T259" i="60" s="1"/>
  <c r="Q259" i="60"/>
  <c r="A259" i="60"/>
  <c r="R259" i="60" s="1"/>
  <c r="S258" i="60"/>
  <c r="T258" i="60" s="1"/>
  <c r="Q258" i="60"/>
  <c r="A258" i="60"/>
  <c r="R258" i="60" s="1"/>
  <c r="S257" i="60"/>
  <c r="T257" i="60" s="1"/>
  <c r="Q257" i="60"/>
  <c r="A257" i="60"/>
  <c r="R257" i="60" s="1"/>
  <c r="S256" i="60"/>
  <c r="T256" i="60" s="1"/>
  <c r="Q256" i="60"/>
  <c r="A256" i="60"/>
  <c r="R256" i="60" s="1"/>
  <c r="S255" i="60"/>
  <c r="T255" i="60" s="1"/>
  <c r="Q255" i="60"/>
  <c r="A255" i="60"/>
  <c r="R255" i="60" s="1"/>
  <c r="S254" i="60"/>
  <c r="T254" i="60" s="1"/>
  <c r="Q254" i="60"/>
  <c r="A254" i="60"/>
  <c r="R254" i="60" s="1"/>
  <c r="S253" i="60"/>
  <c r="T253" i="60" s="1"/>
  <c r="Q253" i="60"/>
  <c r="A253" i="60"/>
  <c r="R253" i="60" s="1"/>
  <c r="S252" i="60"/>
  <c r="T252" i="60" s="1"/>
  <c r="Q252" i="60"/>
  <c r="A252" i="60"/>
  <c r="R252" i="60" s="1"/>
  <c r="S251" i="60"/>
  <c r="T251" i="60" s="1"/>
  <c r="Q251" i="60"/>
  <c r="A251" i="60"/>
  <c r="R251" i="60" s="1"/>
  <c r="S250" i="60"/>
  <c r="T250" i="60" s="1"/>
  <c r="Q250" i="60"/>
  <c r="A250" i="60"/>
  <c r="R250" i="60" s="1"/>
  <c r="S249" i="60"/>
  <c r="T249" i="60" s="1"/>
  <c r="Q249" i="60"/>
  <c r="A249" i="60"/>
  <c r="R249" i="60" s="1"/>
  <c r="S248" i="60"/>
  <c r="T248" i="60" s="1"/>
  <c r="Q248" i="60"/>
  <c r="A248" i="60"/>
  <c r="R248" i="60" s="1"/>
  <c r="S247" i="60"/>
  <c r="T247" i="60" s="1"/>
  <c r="Q247" i="60"/>
  <c r="A247" i="60"/>
  <c r="R247" i="60" s="1"/>
  <c r="S246" i="60"/>
  <c r="T246" i="60" s="1"/>
  <c r="Q246" i="60"/>
  <c r="A246" i="60"/>
  <c r="R246" i="60" s="1"/>
  <c r="S245" i="60"/>
  <c r="T245" i="60" s="1"/>
  <c r="Q245" i="60"/>
  <c r="A245" i="60"/>
  <c r="R245" i="60" s="1"/>
  <c r="S244" i="60"/>
  <c r="T244" i="60" s="1"/>
  <c r="Q244" i="60"/>
  <c r="A244" i="60"/>
  <c r="R244" i="60" s="1"/>
  <c r="S243" i="60"/>
  <c r="T243" i="60" s="1"/>
  <c r="Q243" i="60"/>
  <c r="A243" i="60"/>
  <c r="R243" i="60" s="1"/>
  <c r="S242" i="60"/>
  <c r="T242" i="60" s="1"/>
  <c r="Q242" i="60"/>
  <c r="A242" i="60"/>
  <c r="R242" i="60" s="1"/>
  <c r="S241" i="60"/>
  <c r="T241" i="60" s="1"/>
  <c r="Q241" i="60"/>
  <c r="A241" i="60"/>
  <c r="R241" i="60" s="1"/>
  <c r="S240" i="60"/>
  <c r="T240" i="60" s="1"/>
  <c r="Q240" i="60"/>
  <c r="A240" i="60"/>
  <c r="R240" i="60" s="1"/>
  <c r="S239" i="60"/>
  <c r="T239" i="60" s="1"/>
  <c r="Q239" i="60"/>
  <c r="A239" i="60"/>
  <c r="R239" i="60" s="1"/>
  <c r="S238" i="60"/>
  <c r="T238" i="60" s="1"/>
  <c r="Q238" i="60"/>
  <c r="A238" i="60"/>
  <c r="R238" i="60" s="1"/>
  <c r="S237" i="60"/>
  <c r="T237" i="60" s="1"/>
  <c r="Q237" i="60"/>
  <c r="A237" i="60"/>
  <c r="R237" i="60" s="1"/>
  <c r="S236" i="60"/>
  <c r="T236" i="60" s="1"/>
  <c r="Q236" i="60"/>
  <c r="A236" i="60"/>
  <c r="R236" i="60" s="1"/>
  <c r="S235" i="60"/>
  <c r="T235" i="60" s="1"/>
  <c r="Q235" i="60"/>
  <c r="A235" i="60"/>
  <c r="R235" i="60" s="1"/>
  <c r="S234" i="60"/>
  <c r="T234" i="60" s="1"/>
  <c r="Q234" i="60"/>
  <c r="A234" i="60"/>
  <c r="R234" i="60" s="1"/>
  <c r="S233" i="60"/>
  <c r="T233" i="60" s="1"/>
  <c r="Q233" i="60"/>
  <c r="A233" i="60"/>
  <c r="R233" i="60" s="1"/>
  <c r="S232" i="60"/>
  <c r="T232" i="60" s="1"/>
  <c r="Q232" i="60"/>
  <c r="A232" i="60"/>
  <c r="R232" i="60" s="1"/>
  <c r="S231" i="60"/>
  <c r="T231" i="60" s="1"/>
  <c r="Q231" i="60"/>
  <c r="A231" i="60"/>
  <c r="R231" i="60" s="1"/>
  <c r="S230" i="60"/>
  <c r="T230" i="60" s="1"/>
  <c r="Q230" i="60"/>
  <c r="A230" i="60"/>
  <c r="R230" i="60" s="1"/>
  <c r="S229" i="60"/>
  <c r="T229" i="60" s="1"/>
  <c r="Q229" i="60"/>
  <c r="A229" i="60"/>
  <c r="R229" i="60" s="1"/>
  <c r="S228" i="60"/>
  <c r="T228" i="60" s="1"/>
  <c r="Q228" i="60"/>
  <c r="A228" i="60"/>
  <c r="R228" i="60" s="1"/>
  <c r="S227" i="60"/>
  <c r="T227" i="60" s="1"/>
  <c r="Q227" i="60"/>
  <c r="A227" i="60"/>
  <c r="R227" i="60" s="1"/>
  <c r="S226" i="60"/>
  <c r="T226" i="60" s="1"/>
  <c r="Q226" i="60"/>
  <c r="A226" i="60"/>
  <c r="R226" i="60" s="1"/>
  <c r="S225" i="60"/>
  <c r="T225" i="60" s="1"/>
  <c r="Q225" i="60"/>
  <c r="A225" i="60"/>
  <c r="R225" i="60" s="1"/>
  <c r="S224" i="60"/>
  <c r="T224" i="60" s="1"/>
  <c r="Q224" i="60"/>
  <c r="A224" i="60"/>
  <c r="R224" i="60" s="1"/>
  <c r="S223" i="60"/>
  <c r="T223" i="60" s="1"/>
  <c r="Q223" i="60"/>
  <c r="A223" i="60"/>
  <c r="R223" i="60" s="1"/>
  <c r="S222" i="60"/>
  <c r="T222" i="60" s="1"/>
  <c r="Q222" i="60"/>
  <c r="A222" i="60"/>
  <c r="R222" i="60" s="1"/>
  <c r="S221" i="60"/>
  <c r="T221" i="60" s="1"/>
  <c r="Q221" i="60"/>
  <c r="A221" i="60"/>
  <c r="R221" i="60" s="1"/>
  <c r="S220" i="60"/>
  <c r="T220" i="60" s="1"/>
  <c r="Q220" i="60"/>
  <c r="A220" i="60"/>
  <c r="R220" i="60" s="1"/>
  <c r="S219" i="60"/>
  <c r="T219" i="60" s="1"/>
  <c r="Q219" i="60"/>
  <c r="A219" i="60"/>
  <c r="R219" i="60" s="1"/>
  <c r="S218" i="60"/>
  <c r="T218" i="60" s="1"/>
  <c r="Q218" i="60"/>
  <c r="A218" i="60"/>
  <c r="R218" i="60" s="1"/>
  <c r="S217" i="60"/>
  <c r="T217" i="60" s="1"/>
  <c r="Q217" i="60"/>
  <c r="A217" i="60"/>
  <c r="R217" i="60" s="1"/>
  <c r="S216" i="60"/>
  <c r="T216" i="60" s="1"/>
  <c r="Q216" i="60"/>
  <c r="A216" i="60"/>
  <c r="R216" i="60" s="1"/>
  <c r="S215" i="60"/>
  <c r="T215" i="60" s="1"/>
  <c r="Q215" i="60"/>
  <c r="A215" i="60"/>
  <c r="R215" i="60" s="1"/>
  <c r="S214" i="60"/>
  <c r="T214" i="60" s="1"/>
  <c r="Q214" i="60"/>
  <c r="A214" i="60"/>
  <c r="R214" i="60" s="1"/>
  <c r="S213" i="60"/>
  <c r="T213" i="60" s="1"/>
  <c r="Q213" i="60"/>
  <c r="A213" i="60"/>
  <c r="R213" i="60" s="1"/>
  <c r="S212" i="60"/>
  <c r="T212" i="60" s="1"/>
  <c r="Q212" i="60"/>
  <c r="A212" i="60"/>
  <c r="R212" i="60" s="1"/>
  <c r="S211" i="60"/>
  <c r="T211" i="60" s="1"/>
  <c r="Q211" i="60"/>
  <c r="A211" i="60"/>
  <c r="R211" i="60" s="1"/>
  <c r="S210" i="60"/>
  <c r="T210" i="60" s="1"/>
  <c r="Q210" i="60"/>
  <c r="A210" i="60"/>
  <c r="R210" i="60" s="1"/>
  <c r="S209" i="60"/>
  <c r="T209" i="60" s="1"/>
  <c r="Q209" i="60"/>
  <c r="A209" i="60"/>
  <c r="R209" i="60" s="1"/>
  <c r="S208" i="60"/>
  <c r="T208" i="60" s="1"/>
  <c r="Q208" i="60"/>
  <c r="A208" i="60"/>
  <c r="R208" i="60" s="1"/>
  <c r="S207" i="60"/>
  <c r="T207" i="60" s="1"/>
  <c r="Q207" i="60"/>
  <c r="A207" i="60"/>
  <c r="R207" i="60" s="1"/>
  <c r="S206" i="60"/>
  <c r="T206" i="60" s="1"/>
  <c r="Q206" i="60"/>
  <c r="A206" i="60"/>
  <c r="R206" i="60" s="1"/>
  <c r="S205" i="60"/>
  <c r="T205" i="60" s="1"/>
  <c r="Q205" i="60"/>
  <c r="A205" i="60"/>
  <c r="R205" i="60" s="1"/>
  <c r="S204" i="60"/>
  <c r="T204" i="60" s="1"/>
  <c r="Q204" i="60"/>
  <c r="A204" i="60"/>
  <c r="R204" i="60" s="1"/>
  <c r="S203" i="60"/>
  <c r="T203" i="60" s="1"/>
  <c r="Q203" i="60"/>
  <c r="A203" i="60"/>
  <c r="R203" i="60" s="1"/>
  <c r="S202" i="60"/>
  <c r="T202" i="60" s="1"/>
  <c r="Q202" i="60"/>
  <c r="A202" i="60"/>
  <c r="R202" i="60" s="1"/>
  <c r="S201" i="60"/>
  <c r="T201" i="60" s="1"/>
  <c r="Q201" i="60"/>
  <c r="A201" i="60"/>
  <c r="R201" i="60" s="1"/>
  <c r="S200" i="60"/>
  <c r="T200" i="60" s="1"/>
  <c r="Q200" i="60"/>
  <c r="A200" i="60"/>
  <c r="R200" i="60" s="1"/>
  <c r="S199" i="60"/>
  <c r="T199" i="60" s="1"/>
  <c r="Q199" i="60"/>
  <c r="A199" i="60"/>
  <c r="R199" i="60" s="1"/>
  <c r="S198" i="60"/>
  <c r="T198" i="60" s="1"/>
  <c r="Q198" i="60"/>
  <c r="A198" i="60"/>
  <c r="R198" i="60" s="1"/>
  <c r="S197" i="60"/>
  <c r="T197" i="60" s="1"/>
  <c r="Q197" i="60"/>
  <c r="A197" i="60"/>
  <c r="R197" i="60" s="1"/>
  <c r="S196" i="60"/>
  <c r="T196" i="60" s="1"/>
  <c r="Q196" i="60"/>
  <c r="A196" i="60"/>
  <c r="R196" i="60" s="1"/>
  <c r="S195" i="60"/>
  <c r="T195" i="60" s="1"/>
  <c r="Q195" i="60"/>
  <c r="A195" i="60"/>
  <c r="R195" i="60" s="1"/>
  <c r="S194" i="60"/>
  <c r="T194" i="60" s="1"/>
  <c r="Q194" i="60"/>
  <c r="A194" i="60"/>
  <c r="R194" i="60" s="1"/>
  <c r="S193" i="60"/>
  <c r="T193" i="60" s="1"/>
  <c r="Q193" i="60"/>
  <c r="A193" i="60"/>
  <c r="R193" i="60" s="1"/>
  <c r="S192" i="60"/>
  <c r="T192" i="60" s="1"/>
  <c r="Q192" i="60"/>
  <c r="A192" i="60"/>
  <c r="R192" i="60" s="1"/>
  <c r="S191" i="60"/>
  <c r="T191" i="60" s="1"/>
  <c r="Q191" i="60"/>
  <c r="A191" i="60"/>
  <c r="R191" i="60" s="1"/>
  <c r="S190" i="60"/>
  <c r="T190" i="60" s="1"/>
  <c r="Q190" i="60"/>
  <c r="A190" i="60"/>
  <c r="R190" i="60" s="1"/>
  <c r="S189" i="60"/>
  <c r="T189" i="60" s="1"/>
  <c r="Q189" i="60"/>
  <c r="A189" i="60"/>
  <c r="R189" i="60" s="1"/>
  <c r="S188" i="60"/>
  <c r="T188" i="60" s="1"/>
  <c r="Q188" i="60"/>
  <c r="A188" i="60"/>
  <c r="R188" i="60" s="1"/>
  <c r="S187" i="60"/>
  <c r="T187" i="60" s="1"/>
  <c r="Q187" i="60"/>
  <c r="A187" i="60"/>
  <c r="R187" i="60" s="1"/>
  <c r="S186" i="60"/>
  <c r="T186" i="60" s="1"/>
  <c r="Q186" i="60"/>
  <c r="A186" i="60"/>
  <c r="R186" i="60" s="1"/>
  <c r="S185" i="60"/>
  <c r="T185" i="60" s="1"/>
  <c r="Q185" i="60"/>
  <c r="A185" i="60"/>
  <c r="R185" i="60" s="1"/>
  <c r="S184" i="60"/>
  <c r="T184" i="60" s="1"/>
  <c r="Q184" i="60"/>
  <c r="A184" i="60"/>
  <c r="R184" i="60" s="1"/>
  <c r="S183" i="60"/>
  <c r="T183" i="60" s="1"/>
  <c r="Q183" i="60"/>
  <c r="A183" i="60"/>
  <c r="R183" i="60" s="1"/>
  <c r="S182" i="60"/>
  <c r="T182" i="60" s="1"/>
  <c r="Q182" i="60"/>
  <c r="A182" i="60"/>
  <c r="R182" i="60" s="1"/>
  <c r="S181" i="60"/>
  <c r="T181" i="60" s="1"/>
  <c r="Q181" i="60"/>
  <c r="A181" i="60"/>
  <c r="R181" i="60" s="1"/>
  <c r="S180" i="60"/>
  <c r="T180" i="60" s="1"/>
  <c r="Q180" i="60"/>
  <c r="A180" i="60"/>
  <c r="R180" i="60" s="1"/>
  <c r="S179" i="60"/>
  <c r="T179" i="60" s="1"/>
  <c r="Q179" i="60"/>
  <c r="A179" i="60"/>
  <c r="R179" i="60" s="1"/>
  <c r="S178" i="60"/>
  <c r="T178" i="60" s="1"/>
  <c r="Q178" i="60"/>
  <c r="A178" i="60"/>
  <c r="R178" i="60" s="1"/>
  <c r="S177" i="60"/>
  <c r="T177" i="60" s="1"/>
  <c r="Q177" i="60"/>
  <c r="A177" i="60"/>
  <c r="R177" i="60" s="1"/>
  <c r="S176" i="60"/>
  <c r="T176" i="60" s="1"/>
  <c r="Q176" i="60"/>
  <c r="A176" i="60"/>
  <c r="R176" i="60" s="1"/>
  <c r="S175" i="60"/>
  <c r="T175" i="60" s="1"/>
  <c r="Q175" i="60"/>
  <c r="A175" i="60"/>
  <c r="R175" i="60" s="1"/>
  <c r="S174" i="60"/>
  <c r="T174" i="60" s="1"/>
  <c r="Q174" i="60"/>
  <c r="A174" i="60"/>
  <c r="R174" i="60" s="1"/>
  <c r="S173" i="60"/>
  <c r="T173" i="60" s="1"/>
  <c r="Q173" i="60"/>
  <c r="A173" i="60"/>
  <c r="R173" i="60" s="1"/>
  <c r="S172" i="60"/>
  <c r="T172" i="60" s="1"/>
  <c r="Q172" i="60"/>
  <c r="A172" i="60"/>
  <c r="R172" i="60" s="1"/>
  <c r="S171" i="60"/>
  <c r="T171" i="60" s="1"/>
  <c r="Q171" i="60"/>
  <c r="A171" i="60"/>
  <c r="R171" i="60" s="1"/>
  <c r="S170" i="60"/>
  <c r="T170" i="60" s="1"/>
  <c r="Q170" i="60"/>
  <c r="A170" i="60"/>
  <c r="R170" i="60" s="1"/>
  <c r="S169" i="60"/>
  <c r="T169" i="60" s="1"/>
  <c r="Q169" i="60"/>
  <c r="A169" i="60"/>
  <c r="R169" i="60" s="1"/>
  <c r="S168" i="60"/>
  <c r="T168" i="60" s="1"/>
  <c r="Q168" i="60"/>
  <c r="A168" i="60"/>
  <c r="R168" i="60" s="1"/>
  <c r="S167" i="60"/>
  <c r="T167" i="60" s="1"/>
  <c r="Q167" i="60"/>
  <c r="A167" i="60"/>
  <c r="R167" i="60" s="1"/>
  <c r="S166" i="60"/>
  <c r="T166" i="60" s="1"/>
  <c r="Q166" i="60"/>
  <c r="A166" i="60"/>
  <c r="R166" i="60" s="1"/>
  <c r="S165" i="60"/>
  <c r="T165" i="60" s="1"/>
  <c r="Q165" i="60"/>
  <c r="A165" i="60"/>
  <c r="R165" i="60" s="1"/>
  <c r="S164" i="60"/>
  <c r="T164" i="60" s="1"/>
  <c r="Q164" i="60"/>
  <c r="A164" i="60"/>
  <c r="R164" i="60" s="1"/>
  <c r="S163" i="60"/>
  <c r="T163" i="60" s="1"/>
  <c r="Q163" i="60"/>
  <c r="A163" i="60"/>
  <c r="R163" i="60" s="1"/>
  <c r="S162" i="60"/>
  <c r="T162" i="60" s="1"/>
  <c r="Q162" i="60"/>
  <c r="A162" i="60"/>
  <c r="R162" i="60" s="1"/>
  <c r="S161" i="60"/>
  <c r="T161" i="60" s="1"/>
  <c r="Q161" i="60"/>
  <c r="A161" i="60"/>
  <c r="R161" i="60" s="1"/>
  <c r="S160" i="60"/>
  <c r="T160" i="60" s="1"/>
  <c r="Q160" i="60"/>
  <c r="A160" i="60"/>
  <c r="R160" i="60" s="1"/>
  <c r="S159" i="60"/>
  <c r="T159" i="60" s="1"/>
  <c r="Q159" i="60"/>
  <c r="A159" i="60"/>
  <c r="R159" i="60" s="1"/>
  <c r="S158" i="60"/>
  <c r="T158" i="60" s="1"/>
  <c r="Q158" i="60"/>
  <c r="A158" i="60"/>
  <c r="R158" i="60" s="1"/>
  <c r="S157" i="60"/>
  <c r="T157" i="60" s="1"/>
  <c r="Q157" i="60"/>
  <c r="A157" i="60"/>
  <c r="R157" i="60" s="1"/>
  <c r="S156" i="60"/>
  <c r="T156" i="60" s="1"/>
  <c r="Q156" i="60"/>
  <c r="A156" i="60"/>
  <c r="R156" i="60" s="1"/>
  <c r="S155" i="60"/>
  <c r="T155" i="60" s="1"/>
  <c r="Q155" i="60"/>
  <c r="A155" i="60"/>
  <c r="R155" i="60" s="1"/>
  <c r="S154" i="60"/>
  <c r="T154" i="60" s="1"/>
  <c r="Q154" i="60"/>
  <c r="A154" i="60"/>
  <c r="R154" i="60" s="1"/>
  <c r="S153" i="60"/>
  <c r="T153" i="60" s="1"/>
  <c r="Q153" i="60"/>
  <c r="A153" i="60"/>
  <c r="R153" i="60" s="1"/>
  <c r="S152" i="60"/>
  <c r="T152" i="60" s="1"/>
  <c r="Q152" i="60"/>
  <c r="A152" i="60"/>
  <c r="R152" i="60" s="1"/>
  <c r="S151" i="60"/>
  <c r="T151" i="60" s="1"/>
  <c r="Q151" i="60"/>
  <c r="A151" i="60"/>
  <c r="R151" i="60" s="1"/>
  <c r="S150" i="60"/>
  <c r="T150" i="60" s="1"/>
  <c r="Q150" i="60"/>
  <c r="A150" i="60"/>
  <c r="R150" i="60" s="1"/>
  <c r="S149" i="60"/>
  <c r="T149" i="60" s="1"/>
  <c r="Q149" i="60"/>
  <c r="A149" i="60"/>
  <c r="R149" i="60" s="1"/>
  <c r="S148" i="60"/>
  <c r="T148" i="60" s="1"/>
  <c r="Q148" i="60"/>
  <c r="A148" i="60"/>
  <c r="R148" i="60" s="1"/>
  <c r="S147" i="60"/>
  <c r="T147" i="60" s="1"/>
  <c r="Q147" i="60"/>
  <c r="A147" i="60"/>
  <c r="R147" i="60" s="1"/>
  <c r="S146" i="60"/>
  <c r="T146" i="60" s="1"/>
  <c r="Q146" i="60"/>
  <c r="A146" i="60"/>
  <c r="R146" i="60" s="1"/>
  <c r="S145" i="60"/>
  <c r="T145" i="60" s="1"/>
  <c r="Q145" i="60"/>
  <c r="A145" i="60"/>
  <c r="R145" i="60" s="1"/>
  <c r="S144" i="60"/>
  <c r="T144" i="60" s="1"/>
  <c r="Q144" i="60"/>
  <c r="A144" i="60"/>
  <c r="R144" i="60" s="1"/>
  <c r="S143" i="60"/>
  <c r="T143" i="60" s="1"/>
  <c r="Q143" i="60"/>
  <c r="A143" i="60"/>
  <c r="R143" i="60" s="1"/>
  <c r="S142" i="60"/>
  <c r="T142" i="60" s="1"/>
  <c r="Q142" i="60"/>
  <c r="A142" i="60"/>
  <c r="R142" i="60" s="1"/>
  <c r="S141" i="60"/>
  <c r="T141" i="60" s="1"/>
  <c r="Q141" i="60"/>
  <c r="A141" i="60"/>
  <c r="R141" i="60" s="1"/>
  <c r="S140" i="60"/>
  <c r="T140" i="60" s="1"/>
  <c r="Q140" i="60"/>
  <c r="A140" i="60"/>
  <c r="R140" i="60" s="1"/>
  <c r="S139" i="60"/>
  <c r="T139" i="60" s="1"/>
  <c r="Q139" i="60"/>
  <c r="A139" i="60"/>
  <c r="R139" i="60" s="1"/>
  <c r="S138" i="60"/>
  <c r="T138" i="60" s="1"/>
  <c r="Q138" i="60"/>
  <c r="A138" i="60"/>
  <c r="R138" i="60" s="1"/>
  <c r="S137" i="60"/>
  <c r="T137" i="60" s="1"/>
  <c r="Q137" i="60"/>
  <c r="A137" i="60"/>
  <c r="R137" i="60" s="1"/>
  <c r="S136" i="60"/>
  <c r="T136" i="60" s="1"/>
  <c r="Q136" i="60"/>
  <c r="A136" i="60"/>
  <c r="R136" i="60" s="1"/>
  <c r="S135" i="60"/>
  <c r="T135" i="60" s="1"/>
  <c r="Q135" i="60"/>
  <c r="A135" i="60"/>
  <c r="R135" i="60" s="1"/>
  <c r="S134" i="60"/>
  <c r="T134" i="60" s="1"/>
  <c r="Q134" i="60"/>
  <c r="A134" i="60"/>
  <c r="R134" i="60" s="1"/>
  <c r="S133" i="60"/>
  <c r="T133" i="60" s="1"/>
  <c r="S132" i="60"/>
  <c r="T132" i="60" s="1"/>
  <c r="Q132" i="60"/>
  <c r="A132" i="60"/>
  <c r="R132" i="60" s="1"/>
  <c r="S131" i="60"/>
  <c r="T131" i="60" s="1"/>
  <c r="S130" i="60"/>
  <c r="T130" i="60" s="1"/>
  <c r="S129" i="60"/>
  <c r="T129" i="60" s="1"/>
  <c r="Q129" i="60"/>
  <c r="A129" i="60"/>
  <c r="R129" i="60" s="1"/>
  <c r="S128" i="60"/>
  <c r="T128" i="60" s="1"/>
  <c r="S127" i="60"/>
  <c r="T127" i="60" s="1"/>
  <c r="S126" i="60"/>
  <c r="T126" i="60" s="1"/>
  <c r="S125" i="60"/>
  <c r="T125" i="60" s="1"/>
  <c r="S124" i="60"/>
  <c r="T124" i="60" s="1"/>
  <c r="Q124" i="60"/>
  <c r="A124" i="60"/>
  <c r="R124" i="60" s="1"/>
  <c r="S123" i="60"/>
  <c r="T123" i="60" s="1"/>
  <c r="S122" i="60"/>
  <c r="T122" i="60" s="1"/>
  <c r="S121" i="60"/>
  <c r="T121" i="60" s="1"/>
  <c r="S120" i="60"/>
  <c r="T120" i="60" s="1"/>
  <c r="S119" i="60"/>
  <c r="T119" i="60" s="1"/>
  <c r="S118" i="60"/>
  <c r="T118" i="60" s="1"/>
  <c r="S117" i="60"/>
  <c r="T117" i="60" s="1"/>
  <c r="S116" i="60"/>
  <c r="T116" i="60" s="1"/>
  <c r="Q116" i="60"/>
  <c r="A116" i="60"/>
  <c r="R116" i="60" s="1"/>
  <c r="S115" i="60"/>
  <c r="T115" i="60" s="1"/>
  <c r="S114" i="60"/>
  <c r="T114" i="60" s="1"/>
  <c r="S113" i="60"/>
  <c r="T113" i="60" s="1"/>
  <c r="S112" i="60"/>
  <c r="T112" i="60" s="1"/>
  <c r="S111" i="60"/>
  <c r="T111" i="60" s="1"/>
  <c r="S110" i="60"/>
  <c r="T110" i="60" s="1"/>
  <c r="Q110" i="60"/>
  <c r="A110" i="60"/>
  <c r="R110" i="60" s="1"/>
  <c r="S109" i="60"/>
  <c r="T109" i="60" s="1"/>
  <c r="S108" i="60"/>
  <c r="T108" i="60" s="1"/>
  <c r="S107" i="60"/>
  <c r="T107" i="60" s="1"/>
  <c r="S106" i="60"/>
  <c r="T106" i="60" s="1"/>
  <c r="Q106" i="60"/>
  <c r="A106" i="60"/>
  <c r="R106" i="60" s="1"/>
  <c r="S105" i="60"/>
  <c r="T105" i="60" s="1"/>
  <c r="S104" i="60"/>
  <c r="T104" i="60" s="1"/>
  <c r="S103" i="60"/>
  <c r="T103" i="60" s="1"/>
  <c r="S102" i="60"/>
  <c r="T102" i="60" s="1"/>
  <c r="S101" i="60"/>
  <c r="T101" i="60" s="1"/>
  <c r="Q101" i="60"/>
  <c r="A101" i="60"/>
  <c r="R101" i="60" s="1"/>
  <c r="S100" i="60"/>
  <c r="T100" i="60" s="1"/>
  <c r="S99" i="60"/>
  <c r="T99" i="60" s="1"/>
  <c r="S98" i="60"/>
  <c r="T98" i="60" s="1"/>
  <c r="S97" i="60"/>
  <c r="T97" i="60" s="1"/>
  <c r="S96" i="60"/>
  <c r="T96" i="60" s="1"/>
  <c r="Q96" i="60"/>
  <c r="A96" i="60"/>
  <c r="R96" i="60" s="1"/>
  <c r="S95" i="60"/>
  <c r="T95" i="60" s="1"/>
  <c r="S94" i="60"/>
  <c r="T94" i="60" s="1"/>
  <c r="S93" i="60"/>
  <c r="T93" i="60" s="1"/>
  <c r="S92" i="60"/>
  <c r="T92" i="60" s="1"/>
  <c r="Q92" i="60"/>
  <c r="A92" i="60"/>
  <c r="R92" i="60" s="1"/>
  <c r="S91" i="60"/>
  <c r="T91" i="60" s="1"/>
  <c r="S90" i="60"/>
  <c r="T90" i="60" s="1"/>
  <c r="S89" i="60"/>
  <c r="T89" i="60" s="1"/>
  <c r="S88" i="60"/>
  <c r="T88" i="60" s="1"/>
  <c r="Q88" i="60"/>
  <c r="A88" i="60"/>
  <c r="R88" i="60" s="1"/>
  <c r="S87" i="60"/>
  <c r="T87" i="60" s="1"/>
  <c r="S86" i="60"/>
  <c r="T86" i="60" s="1"/>
  <c r="S85" i="60"/>
  <c r="T85" i="60" s="1"/>
  <c r="S84" i="60"/>
  <c r="T84" i="60" s="1"/>
  <c r="Q84" i="60"/>
  <c r="A84" i="60"/>
  <c r="R84" i="60" s="1"/>
  <c r="S83" i="60"/>
  <c r="T83" i="60" s="1"/>
  <c r="S82" i="60"/>
  <c r="T82" i="60" s="1"/>
  <c r="S81" i="60"/>
  <c r="T81" i="60" s="1"/>
  <c r="S80" i="60"/>
  <c r="T80" i="60" s="1"/>
  <c r="S79" i="60"/>
  <c r="T79" i="60" s="1"/>
  <c r="S78" i="60"/>
  <c r="T78" i="60" s="1"/>
  <c r="S77" i="60"/>
  <c r="T77" i="60" s="1"/>
  <c r="S76" i="60"/>
  <c r="T76" i="60" s="1"/>
  <c r="S75" i="60"/>
  <c r="T75" i="60" s="1"/>
  <c r="S74" i="60"/>
  <c r="T74" i="60" s="1"/>
  <c r="S73" i="60"/>
  <c r="T73" i="60" s="1"/>
  <c r="S72" i="60"/>
  <c r="T72" i="60" s="1"/>
  <c r="S71" i="60"/>
  <c r="T71" i="60" s="1"/>
  <c r="S70" i="60"/>
  <c r="T70" i="60" s="1"/>
  <c r="S69" i="60"/>
  <c r="T69" i="60" s="1"/>
  <c r="S68" i="60"/>
  <c r="T68" i="60" s="1"/>
  <c r="S67" i="60"/>
  <c r="T67" i="60" s="1"/>
  <c r="S66" i="60"/>
  <c r="T66" i="60" s="1"/>
  <c r="S65" i="60"/>
  <c r="T65" i="60" s="1"/>
  <c r="S64" i="60"/>
  <c r="T64" i="60" s="1"/>
  <c r="S63" i="60"/>
  <c r="T63" i="60" s="1"/>
  <c r="S62" i="60"/>
  <c r="T62" i="60" s="1"/>
  <c r="S61" i="60"/>
  <c r="T61" i="60" s="1"/>
  <c r="Q61" i="60"/>
  <c r="A61" i="60"/>
  <c r="R61" i="60" s="1"/>
  <c r="S60" i="60"/>
  <c r="T60" i="60" s="1"/>
  <c r="S59" i="60"/>
  <c r="T59" i="60" s="1"/>
  <c r="Q59" i="60"/>
  <c r="A59" i="60" s="1"/>
  <c r="R59" i="60" s="1"/>
  <c r="S58" i="60"/>
  <c r="T58" i="60" s="1"/>
  <c r="S57" i="60"/>
  <c r="T57" i="60" s="1"/>
  <c r="S56" i="60"/>
  <c r="T56" i="60" s="1"/>
  <c r="S55" i="60"/>
  <c r="T55" i="60" s="1"/>
  <c r="S54" i="60"/>
  <c r="T54" i="60" s="1"/>
  <c r="S53" i="60"/>
  <c r="T53" i="60" s="1"/>
  <c r="S52" i="60"/>
  <c r="T52" i="60" s="1"/>
  <c r="S51" i="60"/>
  <c r="T51" i="60" s="1"/>
  <c r="S50" i="60"/>
  <c r="T50" i="60" s="1"/>
  <c r="S49" i="60"/>
  <c r="T49" i="60" s="1"/>
  <c r="S48" i="60"/>
  <c r="T48" i="60" s="1"/>
  <c r="S47" i="60"/>
  <c r="T47" i="60" s="1"/>
  <c r="S46" i="60"/>
  <c r="T46" i="60" s="1"/>
  <c r="S45" i="60"/>
  <c r="T45" i="60" s="1"/>
  <c r="S44" i="60"/>
  <c r="T44" i="60" s="1"/>
  <c r="S43" i="60"/>
  <c r="T43" i="60" s="1"/>
  <c r="S42" i="60"/>
  <c r="T42" i="60" s="1"/>
  <c r="S41" i="60"/>
  <c r="T41" i="60" s="1"/>
  <c r="S40" i="60"/>
  <c r="T40" i="60" s="1"/>
  <c r="S39" i="60"/>
  <c r="T39" i="60" s="1"/>
  <c r="S38" i="60"/>
  <c r="T38" i="60" s="1"/>
  <c r="S37" i="60"/>
  <c r="T37" i="60" s="1"/>
  <c r="S36" i="60"/>
  <c r="T36" i="60" s="1"/>
  <c r="S35" i="60"/>
  <c r="T35" i="60" s="1"/>
  <c r="S34" i="60"/>
  <c r="T34" i="60" s="1"/>
  <c r="S33" i="60"/>
  <c r="T33" i="60" s="1"/>
  <c r="Q33" i="60"/>
  <c r="A33" i="60" s="1"/>
  <c r="R33" i="60" s="1"/>
  <c r="S32" i="60"/>
  <c r="T32" i="60" s="1"/>
  <c r="S31" i="60"/>
  <c r="T31" i="60" s="1"/>
  <c r="S30" i="60"/>
  <c r="T30" i="60" s="1"/>
  <c r="S29" i="60"/>
  <c r="T29" i="60" s="1"/>
  <c r="S28" i="60"/>
  <c r="T28" i="60" s="1"/>
  <c r="S27" i="60"/>
  <c r="T27" i="60" s="1"/>
  <c r="S26" i="60"/>
  <c r="T26" i="60" s="1"/>
  <c r="S25" i="60"/>
  <c r="T25" i="60" s="1"/>
  <c r="S24" i="60"/>
  <c r="T24" i="60" s="1"/>
  <c r="Q24" i="60"/>
  <c r="A24" i="60"/>
  <c r="R24" i="60" s="1"/>
  <c r="S23" i="60"/>
  <c r="T23" i="60" s="1"/>
  <c r="S22" i="60"/>
  <c r="T22" i="60" s="1"/>
  <c r="S21" i="60"/>
  <c r="T21" i="60" s="1"/>
  <c r="S20" i="60"/>
  <c r="T20" i="60" s="1"/>
  <c r="S19" i="60"/>
  <c r="T19" i="60" s="1"/>
  <c r="S18" i="60"/>
  <c r="T18" i="60" s="1"/>
  <c r="S17" i="60"/>
  <c r="T17" i="60" s="1"/>
  <c r="S16" i="60"/>
  <c r="T16" i="60" s="1"/>
  <c r="S15" i="60"/>
  <c r="T15" i="60" s="1"/>
  <c r="Q15" i="60"/>
  <c r="A15" i="60"/>
  <c r="R15" i="60" s="1"/>
  <c r="S14" i="60"/>
  <c r="T14" i="60" s="1"/>
  <c r="S13" i="60"/>
  <c r="T13" i="60" s="1"/>
  <c r="S12" i="60"/>
  <c r="T12" i="60" s="1"/>
  <c r="Q12" i="60"/>
  <c r="A12" i="60"/>
  <c r="R12" i="60" s="1"/>
  <c r="S11" i="60"/>
  <c r="T11" i="60" s="1"/>
  <c r="S10" i="60"/>
  <c r="T10" i="60" s="1"/>
  <c r="S9" i="60"/>
  <c r="T9" i="60" s="1"/>
  <c r="S8" i="60"/>
  <c r="T8" i="60" s="1"/>
  <c r="AA7" i="60"/>
  <c r="Z7" i="60"/>
  <c r="S7" i="60"/>
  <c r="T7" i="60" s="1"/>
  <c r="S226" i="57" l="1"/>
  <c r="T226" i="57" s="1"/>
  <c r="Q226" i="57"/>
  <c r="A226" i="57"/>
  <c r="R226" i="57" s="1"/>
  <c r="S225" i="57"/>
  <c r="T225" i="57" s="1"/>
  <c r="Q225" i="57"/>
  <c r="A225" i="57"/>
  <c r="R225" i="57" s="1"/>
  <c r="S224" i="57"/>
  <c r="T224" i="57" s="1"/>
  <c r="Q224" i="57"/>
  <c r="A224" i="57"/>
  <c r="R224" i="57" s="1"/>
  <c r="S223" i="57"/>
  <c r="T223" i="57" s="1"/>
  <c r="Q223" i="57"/>
  <c r="A223" i="57"/>
  <c r="R223" i="57" s="1"/>
  <c r="S222" i="57"/>
  <c r="T222" i="57" s="1"/>
  <c r="Q222" i="57"/>
  <c r="A222" i="57"/>
  <c r="R222" i="57" s="1"/>
  <c r="S221" i="57"/>
  <c r="T221" i="57" s="1"/>
  <c r="Q221" i="57"/>
  <c r="A221" i="57"/>
  <c r="R221" i="57" s="1"/>
  <c r="S220" i="57"/>
  <c r="T220" i="57" s="1"/>
  <c r="Q220" i="57"/>
  <c r="A220" i="57"/>
  <c r="R220" i="57" s="1"/>
  <c r="S219" i="57"/>
  <c r="T219" i="57" s="1"/>
  <c r="Q219" i="57"/>
  <c r="A219" i="57"/>
  <c r="R219" i="57" s="1"/>
  <c r="S218" i="57"/>
  <c r="T218" i="57" s="1"/>
  <c r="Q218" i="57"/>
  <c r="A218" i="57"/>
  <c r="R218" i="57" s="1"/>
  <c r="S217" i="57"/>
  <c r="T217" i="57" s="1"/>
  <c r="Q217" i="57"/>
  <c r="A217" i="57"/>
  <c r="R217" i="57" s="1"/>
  <c r="S216" i="57"/>
  <c r="T216" i="57" s="1"/>
  <c r="Q216" i="57"/>
  <c r="A216" i="57"/>
  <c r="R216" i="57" s="1"/>
  <c r="S215" i="57"/>
  <c r="T215" i="57" s="1"/>
  <c r="Q215" i="57"/>
  <c r="A215" i="57"/>
  <c r="R215" i="57" s="1"/>
  <c r="S214" i="57"/>
  <c r="T214" i="57" s="1"/>
  <c r="Q214" i="57"/>
  <c r="A214" i="57"/>
  <c r="R214" i="57" s="1"/>
  <c r="S213" i="57"/>
  <c r="T213" i="57" s="1"/>
  <c r="Q213" i="57"/>
  <c r="A213" i="57"/>
  <c r="R213" i="57" s="1"/>
  <c r="S212" i="57"/>
  <c r="T212" i="57" s="1"/>
  <c r="Q212" i="57"/>
  <c r="A212" i="57"/>
  <c r="R212" i="57" s="1"/>
  <c r="S211" i="57"/>
  <c r="T211" i="57" s="1"/>
  <c r="Q211" i="57"/>
  <c r="A211" i="57"/>
  <c r="R211" i="57" s="1"/>
  <c r="S210" i="57"/>
  <c r="T210" i="57" s="1"/>
  <c r="Q210" i="57"/>
  <c r="A210" i="57"/>
  <c r="R210" i="57" s="1"/>
  <c r="S209" i="57"/>
  <c r="T209" i="57" s="1"/>
  <c r="Q209" i="57"/>
  <c r="A209" i="57"/>
  <c r="R209" i="57" s="1"/>
  <c r="S208" i="57"/>
  <c r="T208" i="57" s="1"/>
  <c r="Q208" i="57"/>
  <c r="A208" i="57"/>
  <c r="R208" i="57" s="1"/>
  <c r="S207" i="57"/>
  <c r="T207" i="57" s="1"/>
  <c r="Q207" i="57"/>
  <c r="A207" i="57"/>
  <c r="R207" i="57" s="1"/>
  <c r="S206" i="57"/>
  <c r="T206" i="57" s="1"/>
  <c r="Q206" i="57"/>
  <c r="A206" i="57"/>
  <c r="R206" i="57" s="1"/>
  <c r="S205" i="57"/>
  <c r="T205" i="57" s="1"/>
  <c r="Q205" i="57"/>
  <c r="A205" i="57"/>
  <c r="R205" i="57" s="1"/>
  <c r="S204" i="57"/>
  <c r="T204" i="57" s="1"/>
  <c r="Q204" i="57"/>
  <c r="A204" i="57"/>
  <c r="R204" i="57" s="1"/>
  <c r="S203" i="57"/>
  <c r="T203" i="57" s="1"/>
  <c r="Q203" i="57"/>
  <c r="A203" i="57"/>
  <c r="R203" i="57" s="1"/>
  <c r="S202" i="57"/>
  <c r="T202" i="57" s="1"/>
  <c r="Q202" i="57"/>
  <c r="A202" i="57"/>
  <c r="R202" i="57" s="1"/>
  <c r="S201" i="57"/>
  <c r="T201" i="57" s="1"/>
  <c r="Q201" i="57"/>
  <c r="A201" i="57"/>
  <c r="R201" i="57" s="1"/>
  <c r="S200" i="57"/>
  <c r="T200" i="57" s="1"/>
  <c r="Q200" i="57"/>
  <c r="A200" i="57"/>
  <c r="R200" i="57" s="1"/>
  <c r="S199" i="57"/>
  <c r="T199" i="57" s="1"/>
  <c r="Q199" i="57"/>
  <c r="A199" i="57"/>
  <c r="R199" i="57" s="1"/>
  <c r="S198" i="57"/>
  <c r="T198" i="57" s="1"/>
  <c r="Q198" i="57"/>
  <c r="A198" i="57"/>
  <c r="R198" i="57" s="1"/>
  <c r="S197" i="57"/>
  <c r="T197" i="57" s="1"/>
  <c r="Q197" i="57"/>
  <c r="A197" i="57"/>
  <c r="R197" i="57" s="1"/>
  <c r="S196" i="57"/>
  <c r="T196" i="57" s="1"/>
  <c r="Q196" i="57"/>
  <c r="A196" i="57"/>
  <c r="R196" i="57" s="1"/>
  <c r="S195" i="57"/>
  <c r="T195" i="57" s="1"/>
  <c r="Q195" i="57"/>
  <c r="A195" i="57"/>
  <c r="R195" i="57" s="1"/>
  <c r="S194" i="57"/>
  <c r="T194" i="57" s="1"/>
  <c r="Q194" i="57"/>
  <c r="A194" i="57"/>
  <c r="R194" i="57" s="1"/>
  <c r="S193" i="57"/>
  <c r="T193" i="57" s="1"/>
  <c r="Q193" i="57"/>
  <c r="A193" i="57"/>
  <c r="R193" i="57" s="1"/>
  <c r="S192" i="57"/>
  <c r="T192" i="57" s="1"/>
  <c r="Q192" i="57"/>
  <c r="A192" i="57"/>
  <c r="R192" i="57" s="1"/>
  <c r="S191" i="57"/>
  <c r="T191" i="57" s="1"/>
  <c r="Q191" i="57"/>
  <c r="A191" i="57"/>
  <c r="R191" i="57" s="1"/>
  <c r="S190" i="57"/>
  <c r="T190" i="57" s="1"/>
  <c r="Q190" i="57"/>
  <c r="A190" i="57"/>
  <c r="R190" i="57" s="1"/>
  <c r="S189" i="57"/>
  <c r="T189" i="57" s="1"/>
  <c r="Q189" i="57"/>
  <c r="A189" i="57"/>
  <c r="R189" i="57" s="1"/>
  <c r="S188" i="57"/>
  <c r="T188" i="57" s="1"/>
  <c r="Q188" i="57"/>
  <c r="A188" i="57"/>
  <c r="R188" i="57" s="1"/>
  <c r="S187" i="57"/>
  <c r="T187" i="57" s="1"/>
  <c r="Q187" i="57"/>
  <c r="A187" i="57"/>
  <c r="R187" i="57" s="1"/>
  <c r="S186" i="57"/>
  <c r="T186" i="57" s="1"/>
  <c r="Q186" i="57"/>
  <c r="A186" i="57"/>
  <c r="R186" i="57" s="1"/>
  <c r="S185" i="57"/>
  <c r="T185" i="57" s="1"/>
  <c r="Q185" i="57"/>
  <c r="A185" i="57"/>
  <c r="R185" i="57" s="1"/>
  <c r="S184" i="57"/>
  <c r="T184" i="57" s="1"/>
  <c r="Q184" i="57"/>
  <c r="A184" i="57"/>
  <c r="R184" i="57" s="1"/>
  <c r="S183" i="57"/>
  <c r="T183" i="57" s="1"/>
  <c r="Q183" i="57"/>
  <c r="A183" i="57"/>
  <c r="R183" i="57" s="1"/>
  <c r="S182" i="57"/>
  <c r="T182" i="57" s="1"/>
  <c r="Q182" i="57"/>
  <c r="A182" i="57"/>
  <c r="R182" i="57" s="1"/>
  <c r="S181" i="57"/>
  <c r="T181" i="57" s="1"/>
  <c r="Q181" i="57"/>
  <c r="A181" i="57"/>
  <c r="R181" i="57" s="1"/>
  <c r="S180" i="57"/>
  <c r="T180" i="57" s="1"/>
  <c r="Q180" i="57"/>
  <c r="A180" i="57"/>
  <c r="R180" i="57" s="1"/>
  <c r="S179" i="57"/>
  <c r="T179" i="57" s="1"/>
  <c r="Q179" i="57"/>
  <c r="A179" i="57"/>
  <c r="R179" i="57" s="1"/>
  <c r="S178" i="57"/>
  <c r="T178" i="57" s="1"/>
  <c r="Q178" i="57"/>
  <c r="A178" i="57"/>
  <c r="R178" i="57" s="1"/>
  <c r="S177" i="57"/>
  <c r="T177" i="57" s="1"/>
  <c r="Q177" i="57"/>
  <c r="A177" i="57"/>
  <c r="R177" i="57" s="1"/>
  <c r="S176" i="57"/>
  <c r="T176" i="57" s="1"/>
  <c r="Q176" i="57"/>
  <c r="A176" i="57"/>
  <c r="R176" i="57" s="1"/>
  <c r="S175" i="57"/>
  <c r="T175" i="57" s="1"/>
  <c r="Q175" i="57"/>
  <c r="A175" i="57"/>
  <c r="R175" i="57" s="1"/>
  <c r="S174" i="57"/>
  <c r="T174" i="57" s="1"/>
  <c r="Q174" i="57"/>
  <c r="A174" i="57"/>
  <c r="R174" i="57" s="1"/>
  <c r="S173" i="57"/>
  <c r="T173" i="57" s="1"/>
  <c r="Q173" i="57"/>
  <c r="A173" i="57"/>
  <c r="R173" i="57" s="1"/>
  <c r="S172" i="57"/>
  <c r="T172" i="57" s="1"/>
  <c r="Q172" i="57"/>
  <c r="A172" i="57"/>
  <c r="R172" i="57" s="1"/>
  <c r="S171" i="57"/>
  <c r="T171" i="57" s="1"/>
  <c r="Q171" i="57"/>
  <c r="A171" i="57"/>
  <c r="R171" i="57" s="1"/>
  <c r="S170" i="57"/>
  <c r="T170" i="57" s="1"/>
  <c r="Q170" i="57"/>
  <c r="A170" i="57"/>
  <c r="R170" i="57" s="1"/>
  <c r="S169" i="57"/>
  <c r="T169" i="57" s="1"/>
  <c r="Q169" i="57"/>
  <c r="A169" i="57"/>
  <c r="R169" i="57" s="1"/>
  <c r="S168" i="57"/>
  <c r="T168" i="57" s="1"/>
  <c r="Q168" i="57"/>
  <c r="A168" i="57"/>
  <c r="R168" i="57" s="1"/>
  <c r="S167" i="57"/>
  <c r="T167" i="57" s="1"/>
  <c r="Q167" i="57"/>
  <c r="A167" i="57"/>
  <c r="R167" i="57" s="1"/>
  <c r="S166" i="57"/>
  <c r="T166" i="57" s="1"/>
  <c r="Q166" i="57"/>
  <c r="A166" i="57"/>
  <c r="R166" i="57" s="1"/>
  <c r="S165" i="57"/>
  <c r="T165" i="57" s="1"/>
  <c r="Q165" i="57"/>
  <c r="A165" i="57"/>
  <c r="R165" i="57" s="1"/>
  <c r="S164" i="57"/>
  <c r="T164" i="57" s="1"/>
  <c r="Q164" i="57"/>
  <c r="A164" i="57"/>
  <c r="R164" i="57" s="1"/>
  <c r="S163" i="57"/>
  <c r="T163" i="57" s="1"/>
  <c r="Q163" i="57"/>
  <c r="A163" i="57"/>
  <c r="R163" i="57" s="1"/>
  <c r="S162" i="57"/>
  <c r="T162" i="57" s="1"/>
  <c r="Q162" i="57"/>
  <c r="A162" i="57"/>
  <c r="R162" i="57" s="1"/>
  <c r="S161" i="57"/>
  <c r="T161" i="57" s="1"/>
  <c r="Q161" i="57"/>
  <c r="A161" i="57"/>
  <c r="R161" i="57" s="1"/>
  <c r="S160" i="57"/>
  <c r="T160" i="57" s="1"/>
  <c r="Q160" i="57"/>
  <c r="A160" i="57"/>
  <c r="R160" i="57" s="1"/>
  <c r="S159" i="57"/>
  <c r="T159" i="57" s="1"/>
  <c r="Q159" i="57"/>
  <c r="A159" i="57"/>
  <c r="R159" i="57" s="1"/>
  <c r="S158" i="57"/>
  <c r="T158" i="57" s="1"/>
  <c r="Q158" i="57"/>
  <c r="A158" i="57"/>
  <c r="R158" i="57" s="1"/>
  <c r="S157" i="57"/>
  <c r="T157" i="57" s="1"/>
  <c r="Q157" i="57"/>
  <c r="A157" i="57"/>
  <c r="R157" i="57" s="1"/>
  <c r="S156" i="57"/>
  <c r="T156" i="57" s="1"/>
  <c r="Q156" i="57"/>
  <c r="A156" i="57"/>
  <c r="R156" i="57" s="1"/>
  <c r="S155" i="57"/>
  <c r="T155" i="57" s="1"/>
  <c r="Q155" i="57"/>
  <c r="A155" i="57"/>
  <c r="R155" i="57" s="1"/>
  <c r="S154" i="57"/>
  <c r="T154" i="57" s="1"/>
  <c r="Q154" i="57"/>
  <c r="A154" i="57"/>
  <c r="R154" i="57" s="1"/>
  <c r="S153" i="57"/>
  <c r="T153" i="57" s="1"/>
  <c r="Q153" i="57"/>
  <c r="A153" i="57"/>
  <c r="R153" i="57" s="1"/>
  <c r="S152" i="57"/>
  <c r="T152" i="57" s="1"/>
  <c r="Q152" i="57"/>
  <c r="A152" i="57"/>
  <c r="R152" i="57" s="1"/>
  <c r="S151" i="57"/>
  <c r="T151" i="57" s="1"/>
  <c r="Q151" i="57"/>
  <c r="A151" i="57"/>
  <c r="R151" i="57" s="1"/>
  <c r="S150" i="57"/>
  <c r="T150" i="57" s="1"/>
  <c r="Q150" i="57"/>
  <c r="A150" i="57"/>
  <c r="R150" i="57" s="1"/>
  <c r="S149" i="57"/>
  <c r="T149" i="57" s="1"/>
  <c r="Q149" i="57"/>
  <c r="A149" i="57"/>
  <c r="R149" i="57" s="1"/>
  <c r="S148" i="57"/>
  <c r="T148" i="57" s="1"/>
  <c r="Q148" i="57"/>
  <c r="A148" i="57"/>
  <c r="R148" i="57" s="1"/>
  <c r="S147" i="57"/>
  <c r="T147" i="57" s="1"/>
  <c r="Q147" i="57"/>
  <c r="A147" i="57"/>
  <c r="R147" i="57" s="1"/>
  <c r="S146" i="57"/>
  <c r="T146" i="57" s="1"/>
  <c r="Q146" i="57"/>
  <c r="A146" i="57"/>
  <c r="R146" i="57" s="1"/>
  <c r="S145" i="57"/>
  <c r="T145" i="57" s="1"/>
  <c r="Q145" i="57"/>
  <c r="A145" i="57"/>
  <c r="R145" i="57" s="1"/>
  <c r="S144" i="57"/>
  <c r="T144" i="57" s="1"/>
  <c r="Q144" i="57"/>
  <c r="A144" i="57"/>
  <c r="R144" i="57" s="1"/>
  <c r="S143" i="57"/>
  <c r="T143" i="57" s="1"/>
  <c r="Q143" i="57"/>
  <c r="A143" i="57"/>
  <c r="R143" i="57" s="1"/>
  <c r="S142" i="57"/>
  <c r="T142" i="57" s="1"/>
  <c r="Q142" i="57"/>
  <c r="A142" i="57"/>
  <c r="R142" i="57" s="1"/>
  <c r="S141" i="57"/>
  <c r="T141" i="57" s="1"/>
  <c r="Q141" i="57"/>
  <c r="A141" i="57"/>
  <c r="R141" i="57" s="1"/>
  <c r="S140" i="57"/>
  <c r="T140" i="57" s="1"/>
  <c r="Q140" i="57"/>
  <c r="A140" i="57"/>
  <c r="R140" i="57" s="1"/>
  <c r="S139" i="57"/>
  <c r="T139" i="57" s="1"/>
  <c r="Q139" i="57"/>
  <c r="A139" i="57"/>
  <c r="R139" i="57" s="1"/>
  <c r="S138" i="57"/>
  <c r="T138" i="57" s="1"/>
  <c r="Q138" i="57"/>
  <c r="A138" i="57"/>
  <c r="R138" i="57" s="1"/>
  <c r="S137" i="57"/>
  <c r="T137" i="57" s="1"/>
  <c r="Q137" i="57"/>
  <c r="A137" i="57"/>
  <c r="R137" i="57" s="1"/>
  <c r="S136" i="57"/>
  <c r="T136" i="57" s="1"/>
  <c r="Q136" i="57"/>
  <c r="A136" i="57"/>
  <c r="R136" i="57" s="1"/>
  <c r="S135" i="57"/>
  <c r="T135" i="57" s="1"/>
  <c r="Q135" i="57"/>
  <c r="A135" i="57"/>
  <c r="R135" i="57" s="1"/>
  <c r="S134" i="57"/>
  <c r="T134" i="57" s="1"/>
  <c r="Q134" i="57"/>
  <c r="A134" i="57"/>
  <c r="R134" i="57" s="1"/>
  <c r="S133" i="57"/>
  <c r="T133" i="57" s="1"/>
  <c r="Q133" i="57"/>
  <c r="A133" i="57"/>
  <c r="R133" i="57" s="1"/>
  <c r="S132" i="57"/>
  <c r="T132" i="57" s="1"/>
  <c r="Q132" i="57"/>
  <c r="A132" i="57"/>
  <c r="R132" i="57" s="1"/>
  <c r="S131" i="57"/>
  <c r="T131" i="57" s="1"/>
  <c r="Q131" i="57"/>
  <c r="A131" i="57"/>
  <c r="R131" i="57" s="1"/>
  <c r="S130" i="57"/>
  <c r="T130" i="57" s="1"/>
  <c r="Q130" i="57"/>
  <c r="A130" i="57"/>
  <c r="R130" i="57" s="1"/>
  <c r="S129" i="57"/>
  <c r="T129" i="57" s="1"/>
  <c r="Q129" i="57"/>
  <c r="A129" i="57"/>
  <c r="R129" i="57" s="1"/>
  <c r="S128" i="57"/>
  <c r="T128" i="57" s="1"/>
  <c r="Q128" i="57"/>
  <c r="A128" i="57"/>
  <c r="R128" i="57" s="1"/>
  <c r="S127" i="57"/>
  <c r="T127" i="57" s="1"/>
  <c r="Q127" i="57"/>
  <c r="A127" i="57"/>
  <c r="R127" i="57" s="1"/>
  <c r="S126" i="57"/>
  <c r="T126" i="57" s="1"/>
  <c r="Q126" i="57"/>
  <c r="A126" i="57"/>
  <c r="R126" i="57" s="1"/>
  <c r="S125" i="57"/>
  <c r="T125" i="57" s="1"/>
  <c r="Q125" i="57"/>
  <c r="A125" i="57"/>
  <c r="R125" i="57" s="1"/>
  <c r="S124" i="57"/>
  <c r="T124" i="57" s="1"/>
  <c r="Q124" i="57"/>
  <c r="A124" i="57"/>
  <c r="R124" i="57" s="1"/>
  <c r="S123" i="57"/>
  <c r="T123" i="57" s="1"/>
  <c r="Q123" i="57"/>
  <c r="A123" i="57"/>
  <c r="R123" i="57" s="1"/>
  <c r="S122" i="57"/>
  <c r="T122" i="57" s="1"/>
  <c r="Q122" i="57"/>
  <c r="A122" i="57"/>
  <c r="R122" i="57" s="1"/>
  <c r="S121" i="57"/>
  <c r="T121" i="57" s="1"/>
  <c r="Q121" i="57"/>
  <c r="A121" i="57"/>
  <c r="R121" i="57" s="1"/>
  <c r="S120" i="57"/>
  <c r="T120" i="57" s="1"/>
  <c r="Q120" i="57"/>
  <c r="A120" i="57"/>
  <c r="R120" i="57" s="1"/>
  <c r="S119" i="57"/>
  <c r="T119" i="57" s="1"/>
  <c r="Q119" i="57"/>
  <c r="A119" i="57"/>
  <c r="R119" i="57" s="1"/>
  <c r="S118" i="57"/>
  <c r="T118" i="57" s="1"/>
  <c r="Q118" i="57"/>
  <c r="A118" i="57"/>
  <c r="R118" i="57" s="1"/>
  <c r="S117" i="57"/>
  <c r="T117" i="57" s="1"/>
  <c r="Q117" i="57"/>
  <c r="A117" i="57"/>
  <c r="R117" i="57" s="1"/>
  <c r="S116" i="57"/>
  <c r="T116" i="57" s="1"/>
  <c r="Q116" i="57"/>
  <c r="A116" i="57"/>
  <c r="R116" i="57" s="1"/>
  <c r="S115" i="57"/>
  <c r="T115" i="57" s="1"/>
  <c r="Q115" i="57"/>
  <c r="A115" i="57"/>
  <c r="R115" i="57" s="1"/>
  <c r="S114" i="57"/>
  <c r="T114" i="57" s="1"/>
  <c r="Q114" i="57"/>
  <c r="A114" i="57"/>
  <c r="R114" i="57" s="1"/>
  <c r="S113" i="57"/>
  <c r="T113" i="57" s="1"/>
  <c r="Q113" i="57"/>
  <c r="A113" i="57"/>
  <c r="R113" i="57" s="1"/>
  <c r="S112" i="57"/>
  <c r="T112" i="57" s="1"/>
  <c r="Q112" i="57"/>
  <c r="A112" i="57"/>
  <c r="R112" i="57" s="1"/>
  <c r="S111" i="57"/>
  <c r="T111" i="57" s="1"/>
  <c r="Q111" i="57"/>
  <c r="A111" i="57"/>
  <c r="R111" i="57" s="1"/>
  <c r="S110" i="57"/>
  <c r="T110" i="57" s="1"/>
  <c r="Q110" i="57"/>
  <c r="A110" i="57"/>
  <c r="R110" i="57" s="1"/>
  <c r="S109" i="57"/>
  <c r="T109" i="57" s="1"/>
  <c r="Q109" i="57"/>
  <c r="A109" i="57"/>
  <c r="R109" i="57" s="1"/>
  <c r="S108" i="57"/>
  <c r="T108" i="57" s="1"/>
  <c r="Q108" i="57"/>
  <c r="A108" i="57"/>
  <c r="R108" i="57" s="1"/>
  <c r="S107" i="57"/>
  <c r="T107" i="57" s="1"/>
  <c r="Q107" i="57"/>
  <c r="A107" i="57"/>
  <c r="R107" i="57" s="1"/>
  <c r="S106" i="57"/>
  <c r="T106" i="57" s="1"/>
  <c r="Q106" i="57"/>
  <c r="A106" i="57"/>
  <c r="R106" i="57" s="1"/>
  <c r="S105" i="57"/>
  <c r="T105" i="57" s="1"/>
  <c r="Q105" i="57"/>
  <c r="A105" i="57"/>
  <c r="R105" i="57" s="1"/>
  <c r="S104" i="57"/>
  <c r="T104" i="57" s="1"/>
  <c r="Q104" i="57"/>
  <c r="A104" i="57"/>
  <c r="R104" i="57" s="1"/>
  <c r="S103" i="57"/>
  <c r="T103" i="57" s="1"/>
  <c r="Q103" i="57"/>
  <c r="A103" i="57"/>
  <c r="R103" i="57" s="1"/>
  <c r="S102" i="57"/>
  <c r="T102" i="57" s="1"/>
  <c r="Q102" i="57"/>
  <c r="A102" i="57"/>
  <c r="R102" i="57" s="1"/>
  <c r="S101" i="57"/>
  <c r="T101" i="57" s="1"/>
  <c r="Q101" i="57"/>
  <c r="A101" i="57"/>
  <c r="R101" i="57" s="1"/>
  <c r="S100" i="57"/>
  <c r="T100" i="57" s="1"/>
  <c r="Q100" i="57"/>
  <c r="A100" i="57"/>
  <c r="R100" i="57" s="1"/>
  <c r="S99" i="57"/>
  <c r="T99" i="57" s="1"/>
  <c r="Q99" i="57"/>
  <c r="A99" i="57"/>
  <c r="R99" i="57" s="1"/>
  <c r="S98" i="57"/>
  <c r="T98" i="57" s="1"/>
  <c r="Q98" i="57"/>
  <c r="A98" i="57"/>
  <c r="R98" i="57" s="1"/>
  <c r="S97" i="57"/>
  <c r="T97" i="57" s="1"/>
  <c r="Q97" i="57"/>
  <c r="A97" i="57"/>
  <c r="R97" i="57" s="1"/>
  <c r="S96" i="57"/>
  <c r="T96" i="57" s="1"/>
  <c r="Q96" i="57"/>
  <c r="A96" i="57"/>
  <c r="R96" i="57" s="1"/>
  <c r="S95" i="57"/>
  <c r="T95" i="57" s="1"/>
  <c r="Q95" i="57"/>
  <c r="A95" i="57"/>
  <c r="R95" i="57" s="1"/>
  <c r="S94" i="57"/>
  <c r="T94" i="57" s="1"/>
  <c r="Q94" i="57"/>
  <c r="A94" i="57"/>
  <c r="R94" i="57" s="1"/>
  <c r="S93" i="57"/>
  <c r="T93" i="57" s="1"/>
  <c r="Q93" i="57"/>
  <c r="A93" i="57"/>
  <c r="R93" i="57" s="1"/>
  <c r="S92" i="57"/>
  <c r="T92" i="57" s="1"/>
  <c r="Q92" i="57"/>
  <c r="A92" i="57"/>
  <c r="R92" i="57" s="1"/>
  <c r="S91" i="57"/>
  <c r="T91" i="57" s="1"/>
  <c r="Q91" i="57"/>
  <c r="A91" i="57"/>
  <c r="R91" i="57" s="1"/>
  <c r="S90" i="57"/>
  <c r="T90" i="57" s="1"/>
  <c r="Q90" i="57"/>
  <c r="A90" i="57"/>
  <c r="R90" i="57" s="1"/>
  <c r="S89" i="57"/>
  <c r="T89" i="57" s="1"/>
  <c r="Q89" i="57"/>
  <c r="A89" i="57"/>
  <c r="R89" i="57" s="1"/>
  <c r="S88" i="57"/>
  <c r="T88" i="57" s="1"/>
  <c r="Q88" i="57"/>
  <c r="A88" i="57"/>
  <c r="R88" i="57" s="1"/>
  <c r="S87" i="57"/>
  <c r="T87" i="57" s="1"/>
  <c r="Q87" i="57"/>
  <c r="A87" i="57"/>
  <c r="R87" i="57" s="1"/>
  <c r="S86" i="57"/>
  <c r="T86" i="57" s="1"/>
  <c r="Q86" i="57"/>
  <c r="A86" i="57"/>
  <c r="R86" i="57" s="1"/>
  <c r="S85" i="57"/>
  <c r="T85" i="57" s="1"/>
  <c r="Q85" i="57"/>
  <c r="A85" i="57"/>
  <c r="R85" i="57" s="1"/>
  <c r="S84" i="57"/>
  <c r="T84" i="57" s="1"/>
  <c r="Q84" i="57"/>
  <c r="A84" i="57"/>
  <c r="R84" i="57" s="1"/>
  <c r="S83" i="57"/>
  <c r="T83" i="57" s="1"/>
  <c r="Q83" i="57"/>
  <c r="A83" i="57"/>
  <c r="R83" i="57" s="1"/>
  <c r="S82" i="57"/>
  <c r="T82" i="57" s="1"/>
  <c r="Q82" i="57"/>
  <c r="A82" i="57"/>
  <c r="R82" i="57" s="1"/>
  <c r="S81" i="57"/>
  <c r="T81" i="57" s="1"/>
  <c r="Q81" i="57"/>
  <c r="A81" i="57"/>
  <c r="R81" i="57" s="1"/>
  <c r="S80" i="57"/>
  <c r="T80" i="57" s="1"/>
  <c r="Q80" i="57"/>
  <c r="A80" i="57"/>
  <c r="R80" i="57" s="1"/>
  <c r="S79" i="57"/>
  <c r="T79" i="57" s="1"/>
  <c r="Q79" i="57"/>
  <c r="A79" i="57"/>
  <c r="R79" i="57" s="1"/>
  <c r="S78" i="57"/>
  <c r="T78" i="57" s="1"/>
  <c r="Q78" i="57"/>
  <c r="A78" i="57"/>
  <c r="R78" i="57" s="1"/>
  <c r="S77" i="57"/>
  <c r="T77" i="57" s="1"/>
  <c r="Q77" i="57"/>
  <c r="A77" i="57"/>
  <c r="R77" i="57" s="1"/>
  <c r="S76" i="57"/>
  <c r="T76" i="57" s="1"/>
  <c r="Q76" i="57"/>
  <c r="A76" i="57"/>
  <c r="R76" i="57" s="1"/>
  <c r="S75" i="57"/>
  <c r="T75" i="57" s="1"/>
  <c r="Q75" i="57"/>
  <c r="A75" i="57"/>
  <c r="R75" i="57" s="1"/>
  <c r="S74" i="57"/>
  <c r="T74" i="57" s="1"/>
  <c r="Q74" i="57"/>
  <c r="A74" i="57"/>
  <c r="R74" i="57" s="1"/>
  <c r="S73" i="57"/>
  <c r="T73" i="57" s="1"/>
  <c r="Q73" i="57"/>
  <c r="A73" i="57"/>
  <c r="R73" i="57" s="1"/>
  <c r="S72" i="57"/>
  <c r="T72" i="57" s="1"/>
  <c r="Q72" i="57"/>
  <c r="A72" i="57"/>
  <c r="R72" i="57" s="1"/>
  <c r="S71" i="57"/>
  <c r="T71" i="57" s="1"/>
  <c r="Q71" i="57"/>
  <c r="A71" i="57"/>
  <c r="R71" i="57" s="1"/>
  <c r="S70" i="57"/>
  <c r="T70" i="57" s="1"/>
  <c r="Q70" i="57"/>
  <c r="A70" i="57"/>
  <c r="R70" i="57" s="1"/>
  <c r="S69" i="57"/>
  <c r="T69" i="57" s="1"/>
  <c r="Q69" i="57"/>
  <c r="A69" i="57"/>
  <c r="R69" i="57" s="1"/>
  <c r="S68" i="57"/>
  <c r="T68" i="57" s="1"/>
  <c r="Q68" i="57"/>
  <c r="A68" i="57"/>
  <c r="R68" i="57" s="1"/>
  <c r="S67" i="57"/>
  <c r="T67" i="57" s="1"/>
  <c r="Q67" i="57"/>
  <c r="A67" i="57"/>
  <c r="R67" i="57" s="1"/>
  <c r="S66" i="57"/>
  <c r="T66" i="57" s="1"/>
  <c r="Q66" i="57"/>
  <c r="A66" i="57"/>
  <c r="R66" i="57" s="1"/>
  <c r="S65" i="57"/>
  <c r="T65" i="57" s="1"/>
  <c r="Q65" i="57"/>
  <c r="A65" i="57"/>
  <c r="R65" i="57" s="1"/>
  <c r="S64" i="57"/>
  <c r="T64" i="57" s="1"/>
  <c r="Q64" i="57"/>
  <c r="A64" i="57"/>
  <c r="R64" i="57" s="1"/>
  <c r="S63" i="57"/>
  <c r="T63" i="57" s="1"/>
  <c r="Q63" i="57"/>
  <c r="A63" i="57"/>
  <c r="R63" i="57" s="1"/>
  <c r="S62" i="57"/>
  <c r="T62" i="57" s="1"/>
  <c r="Q62" i="57"/>
  <c r="A62" i="57"/>
  <c r="R62" i="57" s="1"/>
  <c r="S61" i="57"/>
  <c r="T61" i="57" s="1"/>
  <c r="Q61" i="57"/>
  <c r="A61" i="57"/>
  <c r="R61" i="57" s="1"/>
  <c r="S60" i="57"/>
  <c r="T60" i="57" s="1"/>
  <c r="Q60" i="57"/>
  <c r="A60" i="57"/>
  <c r="R60" i="57" s="1"/>
  <c r="S59" i="57"/>
  <c r="T59" i="57" s="1"/>
  <c r="Q59" i="57"/>
  <c r="A59" i="57"/>
  <c r="R59" i="57" s="1"/>
  <c r="S58" i="57"/>
  <c r="T58" i="57" s="1"/>
  <c r="Q58" i="57"/>
  <c r="A58" i="57"/>
  <c r="R58" i="57" s="1"/>
  <c r="S57" i="57"/>
  <c r="T57" i="57" s="1"/>
  <c r="Q57" i="57"/>
  <c r="A57" i="57"/>
  <c r="R57" i="57" s="1"/>
  <c r="S56" i="57"/>
  <c r="T56" i="57" s="1"/>
  <c r="Q56" i="57"/>
  <c r="A56" i="57"/>
  <c r="R56" i="57" s="1"/>
  <c r="S55" i="57"/>
  <c r="T55" i="57" s="1"/>
  <c r="Q55" i="57"/>
  <c r="A55" i="57"/>
  <c r="R55" i="57" s="1"/>
  <c r="S54" i="57"/>
  <c r="T54" i="57" s="1"/>
  <c r="Q54" i="57"/>
  <c r="A54" i="57"/>
  <c r="R54" i="57" s="1"/>
  <c r="S53" i="57"/>
  <c r="T53" i="57" s="1"/>
  <c r="Q53" i="57"/>
  <c r="A53" i="57"/>
  <c r="R53" i="57" s="1"/>
  <c r="S52" i="57"/>
  <c r="T52" i="57" s="1"/>
  <c r="Q52" i="57"/>
  <c r="A52" i="57"/>
  <c r="R52" i="57" s="1"/>
  <c r="S51" i="57"/>
  <c r="T51" i="57" s="1"/>
  <c r="Q51" i="57"/>
  <c r="A51" i="57"/>
  <c r="R51" i="57" s="1"/>
  <c r="S50" i="57"/>
  <c r="T50" i="57" s="1"/>
  <c r="Q50" i="57"/>
  <c r="A50" i="57"/>
  <c r="R50" i="57" s="1"/>
  <c r="S49" i="57"/>
  <c r="T49" i="57" s="1"/>
  <c r="Q49" i="57"/>
  <c r="A49" i="57"/>
  <c r="R49" i="57" s="1"/>
  <c r="S48" i="57"/>
  <c r="T48" i="57" s="1"/>
  <c r="Q48" i="57"/>
  <c r="A48" i="57"/>
  <c r="R48" i="57" s="1"/>
  <c r="S47" i="57"/>
  <c r="T47" i="57" s="1"/>
  <c r="Q47" i="57"/>
  <c r="A47" i="57"/>
  <c r="R47" i="57" s="1"/>
  <c r="S46" i="57"/>
  <c r="T46" i="57" s="1"/>
  <c r="Q46" i="57"/>
  <c r="A46" i="57"/>
  <c r="R46" i="57" s="1"/>
  <c r="S45" i="57"/>
  <c r="T45" i="57" s="1"/>
  <c r="Q45" i="57"/>
  <c r="A45" i="57"/>
  <c r="R45" i="57" s="1"/>
  <c r="S44" i="57"/>
  <c r="T44" i="57" s="1"/>
  <c r="Q44" i="57"/>
  <c r="A44" i="57"/>
  <c r="R44" i="57" s="1"/>
  <c r="S43" i="57"/>
  <c r="T43" i="57" s="1"/>
  <c r="Q43" i="57"/>
  <c r="A43" i="57"/>
  <c r="R43" i="57" s="1"/>
  <c r="S42" i="57"/>
  <c r="T42" i="57" s="1"/>
  <c r="Q42" i="57"/>
  <c r="A42" i="57"/>
  <c r="R42" i="57" s="1"/>
  <c r="S41" i="57"/>
  <c r="T41" i="57" s="1"/>
  <c r="Q41" i="57"/>
  <c r="A41" i="57"/>
  <c r="R41" i="57" s="1"/>
  <c r="S40" i="57"/>
  <c r="T40" i="57" s="1"/>
  <c r="Q40" i="57"/>
  <c r="A40" i="57"/>
  <c r="R40" i="57" s="1"/>
  <c r="S39" i="57"/>
  <c r="T39" i="57" s="1"/>
  <c r="Q39" i="57"/>
  <c r="A39" i="57"/>
  <c r="R39" i="57" s="1"/>
  <c r="S38" i="57"/>
  <c r="T38" i="57" s="1"/>
  <c r="Q38" i="57"/>
  <c r="A38" i="57"/>
  <c r="R38" i="57" s="1"/>
  <c r="S37" i="57"/>
  <c r="T37" i="57" s="1"/>
  <c r="Q37" i="57"/>
  <c r="A37" i="57"/>
  <c r="R37" i="57" s="1"/>
  <c r="S36" i="57"/>
  <c r="T36" i="57" s="1"/>
  <c r="Q36" i="57"/>
  <c r="A36" i="57"/>
  <c r="R36" i="57" s="1"/>
  <c r="S35" i="57"/>
  <c r="T35" i="57" s="1"/>
  <c r="S34" i="57"/>
  <c r="T34" i="57" s="1"/>
  <c r="S33" i="57"/>
  <c r="T33" i="57" s="1"/>
  <c r="S32" i="57"/>
  <c r="T32" i="57" s="1"/>
  <c r="S31" i="57"/>
  <c r="T31" i="57" s="1"/>
  <c r="Q31" i="57"/>
  <c r="A31" i="57"/>
  <c r="R31" i="57" s="1"/>
  <c r="S30" i="57"/>
  <c r="T30" i="57" s="1"/>
  <c r="S29" i="57"/>
  <c r="T29" i="57" s="1"/>
  <c r="S28" i="57"/>
  <c r="T28" i="57" s="1"/>
  <c r="S27" i="57"/>
  <c r="T27" i="57" s="1"/>
  <c r="S26" i="57"/>
  <c r="T26" i="57" s="1"/>
  <c r="S25" i="57"/>
  <c r="T25" i="57" s="1"/>
  <c r="S24" i="57"/>
  <c r="T24" i="57" s="1"/>
  <c r="S23" i="57"/>
  <c r="T23" i="57" s="1"/>
  <c r="S22" i="57"/>
  <c r="T22" i="57" s="1"/>
  <c r="S21" i="57"/>
  <c r="T21" i="57" s="1"/>
  <c r="S20" i="57"/>
  <c r="T20" i="57" s="1"/>
  <c r="S19" i="57"/>
  <c r="T19" i="57" s="1"/>
  <c r="S18" i="57"/>
  <c r="T18" i="57" s="1"/>
  <c r="S17" i="57"/>
  <c r="T17" i="57" s="1"/>
  <c r="S16" i="57"/>
  <c r="T16" i="57" s="1"/>
  <c r="S15" i="57"/>
  <c r="T15" i="57" s="1"/>
  <c r="S14" i="57"/>
  <c r="T14" i="57" s="1"/>
  <c r="S13" i="57"/>
  <c r="T13" i="57" s="1"/>
  <c r="S12" i="57"/>
  <c r="T12" i="57" s="1"/>
  <c r="S11" i="57"/>
  <c r="T11" i="57" s="1"/>
  <c r="Q11" i="57"/>
  <c r="A11" i="57"/>
  <c r="R11" i="57" s="1"/>
  <c r="S10" i="57"/>
  <c r="T10" i="57" s="1"/>
  <c r="S9" i="57"/>
  <c r="T9" i="57" s="1"/>
  <c r="S8" i="57"/>
  <c r="T8" i="57" s="1"/>
  <c r="AA7" i="57"/>
  <c r="Z7" i="57"/>
  <c r="Q35" i="57" s="1"/>
  <c r="A35" i="57" s="1"/>
  <c r="R35" i="57" s="1"/>
  <c r="S7" i="57"/>
  <c r="T7" i="57" s="1"/>
  <c r="Q152" i="56"/>
  <c r="Q153" i="56"/>
  <c r="Q154" i="56"/>
  <c r="Q155" i="56"/>
  <c r="Q156" i="56"/>
  <c r="Q157" i="56"/>
  <c r="Q158" i="56"/>
  <c r="Q159" i="56"/>
  <c r="Q160" i="56"/>
  <c r="A376" i="56"/>
  <c r="R369" i="56" s="1"/>
  <c r="A375" i="56"/>
  <c r="R368" i="56" s="1"/>
  <c r="A374" i="56"/>
  <c r="R367" i="56" s="1"/>
  <c r="A373" i="56"/>
  <c r="R366" i="56" s="1"/>
  <c r="A372" i="56"/>
  <c r="R365" i="56" s="1"/>
  <c r="A371" i="56"/>
  <c r="R364" i="56" s="1"/>
  <c r="A370" i="56"/>
  <c r="R363" i="56" s="1"/>
  <c r="S369" i="56"/>
  <c r="T369" i="56" s="1"/>
  <c r="A369" i="56"/>
  <c r="R362" i="56" s="1"/>
  <c r="S368" i="56"/>
  <c r="T368" i="56" s="1"/>
  <c r="A368" i="56"/>
  <c r="R361" i="56" s="1"/>
  <c r="S367" i="56"/>
  <c r="T367" i="56" s="1"/>
  <c r="A367" i="56"/>
  <c r="R360" i="56" s="1"/>
  <c r="S366" i="56"/>
  <c r="T366" i="56" s="1"/>
  <c r="A366" i="56"/>
  <c r="R359" i="56" s="1"/>
  <c r="S365" i="56"/>
  <c r="T365" i="56" s="1"/>
  <c r="A365" i="56"/>
  <c r="R358" i="56" s="1"/>
  <c r="S364" i="56"/>
  <c r="T364" i="56" s="1"/>
  <c r="A364" i="56"/>
  <c r="R357" i="56" s="1"/>
  <c r="S363" i="56"/>
  <c r="T363" i="56" s="1"/>
  <c r="A363" i="56"/>
  <c r="R356" i="56" s="1"/>
  <c r="S362" i="56"/>
  <c r="T362" i="56" s="1"/>
  <c r="A362" i="56"/>
  <c r="R355" i="56" s="1"/>
  <c r="S361" i="56"/>
  <c r="T361" i="56" s="1"/>
  <c r="A361" i="56"/>
  <c r="R354" i="56" s="1"/>
  <c r="A360" i="56"/>
  <c r="R353" i="56" s="1"/>
  <c r="S359" i="56"/>
  <c r="T359" i="56" s="1"/>
  <c r="A359" i="56"/>
  <c r="R352" i="56" s="1"/>
  <c r="S358" i="56"/>
  <c r="T358" i="56" s="1"/>
  <c r="A358" i="56"/>
  <c r="R351" i="56" s="1"/>
  <c r="S357" i="56"/>
  <c r="T357" i="56" s="1"/>
  <c r="A357" i="56"/>
  <c r="R350" i="56" s="1"/>
  <c r="S356" i="56"/>
  <c r="T356" i="56" s="1"/>
  <c r="A356" i="56"/>
  <c r="R349" i="56" s="1"/>
  <c r="S355" i="56"/>
  <c r="T355" i="56" s="1"/>
  <c r="A355" i="56"/>
  <c r="R348" i="56" s="1"/>
  <c r="S354" i="56"/>
  <c r="T354" i="56" s="1"/>
  <c r="A354" i="56"/>
  <c r="R347" i="56" s="1"/>
  <c r="S353" i="56"/>
  <c r="T353" i="56" s="1"/>
  <c r="A353" i="56"/>
  <c r="S352" i="56"/>
  <c r="T352" i="56" s="1"/>
  <c r="A352" i="56"/>
  <c r="S351" i="56"/>
  <c r="T351" i="56" s="1"/>
  <c r="A351" i="56"/>
  <c r="S350" i="56"/>
  <c r="T350" i="56" s="1"/>
  <c r="A350" i="56"/>
  <c r="S349" i="56"/>
  <c r="T349" i="56" s="1"/>
  <c r="A349" i="56"/>
  <c r="S348" i="56"/>
  <c r="T348" i="56" s="1"/>
  <c r="A348" i="56"/>
  <c r="S347" i="56"/>
  <c r="T347" i="56" s="1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R328" i="56" s="1"/>
  <c r="A334" i="56"/>
  <c r="A333" i="56"/>
  <c r="A332" i="56"/>
  <c r="A331" i="56"/>
  <c r="R324" i="56" s="1"/>
  <c r="A330" i="56"/>
  <c r="R323" i="56" s="1"/>
  <c r="A329" i="56"/>
  <c r="R322" i="56" s="1"/>
  <c r="S328" i="56"/>
  <c r="T328" i="56" s="1"/>
  <c r="A328" i="56"/>
  <c r="R321" i="56" s="1"/>
  <c r="A327" i="56"/>
  <c r="R320" i="56" s="1"/>
  <c r="A326" i="56"/>
  <c r="R319" i="56" s="1"/>
  <c r="A325" i="56"/>
  <c r="R318" i="56" s="1"/>
  <c r="S324" i="56"/>
  <c r="T324" i="56" s="1"/>
  <c r="A324" i="56"/>
  <c r="R317" i="56" s="1"/>
  <c r="S323" i="56"/>
  <c r="T323" i="56" s="1"/>
  <c r="A323" i="56"/>
  <c r="R316" i="56" s="1"/>
  <c r="S322" i="56"/>
  <c r="T322" i="56" s="1"/>
  <c r="Q322" i="56"/>
  <c r="A322" i="56"/>
  <c r="R315" i="56" s="1"/>
  <c r="S321" i="56"/>
  <c r="T321" i="56" s="1"/>
  <c r="Q321" i="56"/>
  <c r="A321" i="56"/>
  <c r="R314" i="56" s="1"/>
  <c r="S320" i="56"/>
  <c r="T320" i="56" s="1"/>
  <c r="Q320" i="56"/>
  <c r="A320" i="56"/>
  <c r="R313" i="56" s="1"/>
  <c r="S319" i="56"/>
  <c r="T319" i="56" s="1"/>
  <c r="Q319" i="56"/>
  <c r="A319" i="56"/>
  <c r="R312" i="56" s="1"/>
  <c r="S318" i="56"/>
  <c r="T318" i="56" s="1"/>
  <c r="Q318" i="56"/>
  <c r="A318" i="56"/>
  <c r="R311" i="56" s="1"/>
  <c r="S317" i="56"/>
  <c r="T317" i="56" s="1"/>
  <c r="Q317" i="56"/>
  <c r="A317" i="56"/>
  <c r="R310" i="56" s="1"/>
  <c r="S316" i="56"/>
  <c r="T316" i="56" s="1"/>
  <c r="Q316" i="56"/>
  <c r="A316" i="56"/>
  <c r="R309" i="56" s="1"/>
  <c r="S315" i="56"/>
  <c r="T315" i="56" s="1"/>
  <c r="Q315" i="56"/>
  <c r="A315" i="56"/>
  <c r="R308" i="56" s="1"/>
  <c r="S314" i="56"/>
  <c r="T314" i="56" s="1"/>
  <c r="Q314" i="56"/>
  <c r="A314" i="56"/>
  <c r="R307" i="56" s="1"/>
  <c r="S313" i="56"/>
  <c r="T313" i="56" s="1"/>
  <c r="Q313" i="56"/>
  <c r="A313" i="56"/>
  <c r="R306" i="56" s="1"/>
  <c r="S312" i="56"/>
  <c r="T312" i="56" s="1"/>
  <c r="Q312" i="56"/>
  <c r="A312" i="56"/>
  <c r="R305" i="56" s="1"/>
  <c r="S311" i="56"/>
  <c r="T311" i="56" s="1"/>
  <c r="Q311" i="56"/>
  <c r="A311" i="56"/>
  <c r="R304" i="56" s="1"/>
  <c r="S310" i="56"/>
  <c r="T310" i="56" s="1"/>
  <c r="Q310" i="56"/>
  <c r="A310" i="56"/>
  <c r="R303" i="56" s="1"/>
  <c r="S309" i="56"/>
  <c r="T309" i="56" s="1"/>
  <c r="Q309" i="56"/>
  <c r="A309" i="56"/>
  <c r="R302" i="56" s="1"/>
  <c r="S308" i="56"/>
  <c r="T308" i="56" s="1"/>
  <c r="Q308" i="56"/>
  <c r="A308" i="56"/>
  <c r="R301" i="56" s="1"/>
  <c r="S307" i="56"/>
  <c r="T307" i="56" s="1"/>
  <c r="Q307" i="56"/>
  <c r="A307" i="56"/>
  <c r="R300" i="56" s="1"/>
  <c r="S306" i="56"/>
  <c r="T306" i="56" s="1"/>
  <c r="Q306" i="56"/>
  <c r="A306" i="56"/>
  <c r="R299" i="56" s="1"/>
  <c r="S305" i="56"/>
  <c r="T305" i="56" s="1"/>
  <c r="Q305" i="56"/>
  <c r="A305" i="56"/>
  <c r="R298" i="56" s="1"/>
  <c r="S304" i="56"/>
  <c r="T304" i="56" s="1"/>
  <c r="Q304" i="56"/>
  <c r="A304" i="56"/>
  <c r="R297" i="56" s="1"/>
  <c r="S303" i="56"/>
  <c r="T303" i="56" s="1"/>
  <c r="Q303" i="56"/>
  <c r="A303" i="56"/>
  <c r="R296" i="56" s="1"/>
  <c r="S302" i="56"/>
  <c r="T302" i="56" s="1"/>
  <c r="Q302" i="56"/>
  <c r="A302" i="56"/>
  <c r="R295" i="56" s="1"/>
  <c r="S301" i="56"/>
  <c r="T301" i="56" s="1"/>
  <c r="Q301" i="56"/>
  <c r="A301" i="56"/>
  <c r="R294" i="56" s="1"/>
  <c r="S300" i="56"/>
  <c r="T300" i="56" s="1"/>
  <c r="Q300" i="56"/>
  <c r="A300" i="56"/>
  <c r="R293" i="56" s="1"/>
  <c r="S299" i="56"/>
  <c r="T299" i="56" s="1"/>
  <c r="Q299" i="56"/>
  <c r="A299" i="56"/>
  <c r="R292" i="56" s="1"/>
  <c r="S298" i="56"/>
  <c r="T298" i="56" s="1"/>
  <c r="Q298" i="56"/>
  <c r="A298" i="56"/>
  <c r="R291" i="56" s="1"/>
  <c r="S297" i="56"/>
  <c r="T297" i="56" s="1"/>
  <c r="Q297" i="56"/>
  <c r="A297" i="56"/>
  <c r="R290" i="56" s="1"/>
  <c r="S296" i="56"/>
  <c r="T296" i="56" s="1"/>
  <c r="Q296" i="56"/>
  <c r="A296" i="56"/>
  <c r="R289" i="56" s="1"/>
  <c r="S295" i="56"/>
  <c r="T295" i="56" s="1"/>
  <c r="Q295" i="56"/>
  <c r="A295" i="56"/>
  <c r="R288" i="56" s="1"/>
  <c r="S294" i="56"/>
  <c r="T294" i="56" s="1"/>
  <c r="Q294" i="56"/>
  <c r="A294" i="56"/>
  <c r="R287" i="56" s="1"/>
  <c r="S293" i="56"/>
  <c r="T293" i="56" s="1"/>
  <c r="Q293" i="56"/>
  <c r="A293" i="56"/>
  <c r="R286" i="56" s="1"/>
  <c r="S292" i="56"/>
  <c r="T292" i="56" s="1"/>
  <c r="Q292" i="56"/>
  <c r="A292" i="56"/>
  <c r="R285" i="56" s="1"/>
  <c r="S291" i="56"/>
  <c r="T291" i="56" s="1"/>
  <c r="Q291" i="56"/>
  <c r="A291" i="56"/>
  <c r="R284" i="56" s="1"/>
  <c r="S290" i="56"/>
  <c r="T290" i="56" s="1"/>
  <c r="Q290" i="56"/>
  <c r="A290" i="56"/>
  <c r="R283" i="56" s="1"/>
  <c r="S289" i="56"/>
  <c r="T289" i="56" s="1"/>
  <c r="Q289" i="56"/>
  <c r="A289" i="56"/>
  <c r="R282" i="56" s="1"/>
  <c r="S288" i="56"/>
  <c r="T288" i="56" s="1"/>
  <c r="Q288" i="56"/>
  <c r="A288" i="56"/>
  <c r="R281" i="56" s="1"/>
  <c r="S287" i="56"/>
  <c r="T287" i="56" s="1"/>
  <c r="Q287" i="56"/>
  <c r="A287" i="56"/>
  <c r="R280" i="56" s="1"/>
  <c r="S286" i="56"/>
  <c r="T286" i="56" s="1"/>
  <c r="Q286" i="56"/>
  <c r="A286" i="56"/>
  <c r="R279" i="56" s="1"/>
  <c r="S285" i="56"/>
  <c r="T285" i="56" s="1"/>
  <c r="Q285" i="56"/>
  <c r="A285" i="56"/>
  <c r="R278" i="56" s="1"/>
  <c r="S284" i="56"/>
  <c r="T284" i="56" s="1"/>
  <c r="Q284" i="56"/>
  <c r="A284" i="56"/>
  <c r="R277" i="56" s="1"/>
  <c r="S283" i="56"/>
  <c r="T283" i="56" s="1"/>
  <c r="Q283" i="56"/>
  <c r="A283" i="56"/>
  <c r="R276" i="56" s="1"/>
  <c r="S282" i="56"/>
  <c r="T282" i="56" s="1"/>
  <c r="Q282" i="56"/>
  <c r="A282" i="56"/>
  <c r="R275" i="56" s="1"/>
  <c r="S281" i="56"/>
  <c r="T281" i="56" s="1"/>
  <c r="Q281" i="56"/>
  <c r="A281" i="56"/>
  <c r="R274" i="56" s="1"/>
  <c r="S280" i="56"/>
  <c r="T280" i="56" s="1"/>
  <c r="Q280" i="56"/>
  <c r="A280" i="56"/>
  <c r="R273" i="56" s="1"/>
  <c r="S279" i="56"/>
  <c r="T279" i="56" s="1"/>
  <c r="Q279" i="56"/>
  <c r="A279" i="56"/>
  <c r="R272" i="56" s="1"/>
  <c r="S278" i="56"/>
  <c r="T278" i="56" s="1"/>
  <c r="Q278" i="56"/>
  <c r="A278" i="56"/>
  <c r="R271" i="56" s="1"/>
  <c r="S277" i="56"/>
  <c r="T277" i="56" s="1"/>
  <c r="Q277" i="56"/>
  <c r="A277" i="56"/>
  <c r="R270" i="56" s="1"/>
  <c r="S276" i="56"/>
  <c r="T276" i="56" s="1"/>
  <c r="Q276" i="56"/>
  <c r="A276" i="56"/>
  <c r="R269" i="56" s="1"/>
  <c r="S275" i="56"/>
  <c r="T275" i="56" s="1"/>
  <c r="Q275" i="56"/>
  <c r="A275" i="56"/>
  <c r="R268" i="56" s="1"/>
  <c r="S274" i="56"/>
  <c r="T274" i="56" s="1"/>
  <c r="Q274" i="56"/>
  <c r="A274" i="56"/>
  <c r="R267" i="56" s="1"/>
  <c r="S273" i="56"/>
  <c r="T273" i="56" s="1"/>
  <c r="Q273" i="56"/>
  <c r="A273" i="56"/>
  <c r="R266" i="56" s="1"/>
  <c r="S272" i="56"/>
  <c r="T272" i="56" s="1"/>
  <c r="Q272" i="56"/>
  <c r="A272" i="56"/>
  <c r="R265" i="56" s="1"/>
  <c r="S271" i="56"/>
  <c r="T271" i="56" s="1"/>
  <c r="Q271" i="56"/>
  <c r="A271" i="56"/>
  <c r="R264" i="56" s="1"/>
  <c r="S270" i="56"/>
  <c r="T270" i="56" s="1"/>
  <c r="Q270" i="56"/>
  <c r="A270" i="56"/>
  <c r="R263" i="56" s="1"/>
  <c r="S269" i="56"/>
  <c r="T269" i="56" s="1"/>
  <c r="Q269" i="56"/>
  <c r="A269" i="56"/>
  <c r="R262" i="56" s="1"/>
  <c r="S268" i="56"/>
  <c r="T268" i="56" s="1"/>
  <c r="Q268" i="56"/>
  <c r="A268" i="56"/>
  <c r="R261" i="56" s="1"/>
  <c r="S267" i="56"/>
  <c r="T267" i="56" s="1"/>
  <c r="Q267" i="56"/>
  <c r="A267" i="56"/>
  <c r="R260" i="56" s="1"/>
  <c r="S266" i="56"/>
  <c r="T266" i="56" s="1"/>
  <c r="Q266" i="56"/>
  <c r="A266" i="56"/>
  <c r="R259" i="56" s="1"/>
  <c r="S265" i="56"/>
  <c r="T265" i="56" s="1"/>
  <c r="Q265" i="56"/>
  <c r="A265" i="56"/>
  <c r="R258" i="56" s="1"/>
  <c r="S264" i="56"/>
  <c r="T264" i="56" s="1"/>
  <c r="Q264" i="56"/>
  <c r="A264" i="56"/>
  <c r="R257" i="56" s="1"/>
  <c r="S263" i="56"/>
  <c r="T263" i="56" s="1"/>
  <c r="Q263" i="56"/>
  <c r="A263" i="56"/>
  <c r="R256" i="56" s="1"/>
  <c r="S262" i="56"/>
  <c r="T262" i="56" s="1"/>
  <c r="Q262" i="56"/>
  <c r="A262" i="56"/>
  <c r="R255" i="56" s="1"/>
  <c r="S261" i="56"/>
  <c r="T261" i="56" s="1"/>
  <c r="Q261" i="56"/>
  <c r="A261" i="56"/>
  <c r="R254" i="56" s="1"/>
  <c r="S260" i="56"/>
  <c r="T260" i="56" s="1"/>
  <c r="Q260" i="56"/>
  <c r="A260" i="56"/>
  <c r="R253" i="56" s="1"/>
  <c r="S259" i="56"/>
  <c r="T259" i="56" s="1"/>
  <c r="Q259" i="56"/>
  <c r="A259" i="56"/>
  <c r="R252" i="56" s="1"/>
  <c r="S258" i="56"/>
  <c r="T258" i="56" s="1"/>
  <c r="Q258" i="56"/>
  <c r="A258" i="56"/>
  <c r="R251" i="56" s="1"/>
  <c r="S257" i="56"/>
  <c r="T257" i="56" s="1"/>
  <c r="Q257" i="56"/>
  <c r="A257" i="56"/>
  <c r="R250" i="56" s="1"/>
  <c r="S256" i="56"/>
  <c r="T256" i="56" s="1"/>
  <c r="Q256" i="56"/>
  <c r="A256" i="56"/>
  <c r="R249" i="56" s="1"/>
  <c r="S255" i="56"/>
  <c r="T255" i="56" s="1"/>
  <c r="Q255" i="56"/>
  <c r="A255" i="56"/>
  <c r="R248" i="56" s="1"/>
  <c r="S254" i="56"/>
  <c r="T254" i="56" s="1"/>
  <c r="Q254" i="56"/>
  <c r="A254" i="56"/>
  <c r="R247" i="56" s="1"/>
  <c r="S253" i="56"/>
  <c r="T253" i="56" s="1"/>
  <c r="Q253" i="56"/>
  <c r="A253" i="56"/>
  <c r="R246" i="56" s="1"/>
  <c r="S252" i="56"/>
  <c r="T252" i="56" s="1"/>
  <c r="Q252" i="56"/>
  <c r="A252" i="56"/>
  <c r="S251" i="56"/>
  <c r="T251" i="56" s="1"/>
  <c r="Q251" i="56"/>
  <c r="A251" i="56"/>
  <c r="S250" i="56"/>
  <c r="T250" i="56" s="1"/>
  <c r="Q250" i="56"/>
  <c r="A250" i="56"/>
  <c r="S249" i="56"/>
  <c r="T249" i="56" s="1"/>
  <c r="Q249" i="56"/>
  <c r="A249" i="56"/>
  <c r="S248" i="56"/>
  <c r="T248" i="56" s="1"/>
  <c r="Q248" i="56"/>
  <c r="A248" i="56"/>
  <c r="S247" i="56"/>
  <c r="T247" i="56" s="1"/>
  <c r="Q247" i="56"/>
  <c r="A247" i="56"/>
  <c r="S246" i="56"/>
  <c r="T246" i="56" s="1"/>
  <c r="Q246" i="56"/>
  <c r="A246" i="56"/>
  <c r="S245" i="56"/>
  <c r="T245" i="56" s="1"/>
  <c r="Q245" i="56"/>
  <c r="A245" i="56"/>
  <c r="R245" i="56" s="1"/>
  <c r="S244" i="56"/>
  <c r="T244" i="56" s="1"/>
  <c r="Q244" i="56"/>
  <c r="A244" i="56"/>
  <c r="R244" i="56" s="1"/>
  <c r="S243" i="56"/>
  <c r="T243" i="56" s="1"/>
  <c r="Q243" i="56"/>
  <c r="A243" i="56"/>
  <c r="R243" i="56" s="1"/>
  <c r="S242" i="56"/>
  <c r="T242" i="56" s="1"/>
  <c r="Q242" i="56"/>
  <c r="A242" i="56"/>
  <c r="R242" i="56" s="1"/>
  <c r="S241" i="56"/>
  <c r="T241" i="56" s="1"/>
  <c r="Q241" i="56"/>
  <c r="A241" i="56"/>
  <c r="R241" i="56" s="1"/>
  <c r="S240" i="56"/>
  <c r="T240" i="56" s="1"/>
  <c r="Q240" i="56"/>
  <c r="A240" i="56"/>
  <c r="R240" i="56" s="1"/>
  <c r="S239" i="56"/>
  <c r="T239" i="56" s="1"/>
  <c r="Q239" i="56"/>
  <c r="A239" i="56"/>
  <c r="R239" i="56" s="1"/>
  <c r="S238" i="56"/>
  <c r="T238" i="56" s="1"/>
  <c r="Q238" i="56"/>
  <c r="A238" i="56"/>
  <c r="R238" i="56" s="1"/>
  <c r="S237" i="56"/>
  <c r="T237" i="56" s="1"/>
  <c r="Q237" i="56"/>
  <c r="A237" i="56"/>
  <c r="R237" i="56" s="1"/>
  <c r="S236" i="56"/>
  <c r="T236" i="56" s="1"/>
  <c r="Q236" i="56"/>
  <c r="A236" i="56"/>
  <c r="R236" i="56" s="1"/>
  <c r="S235" i="56"/>
  <c r="T235" i="56" s="1"/>
  <c r="Q235" i="56"/>
  <c r="A235" i="56"/>
  <c r="R235" i="56" s="1"/>
  <c r="S234" i="56"/>
  <c r="T234" i="56" s="1"/>
  <c r="Q234" i="56"/>
  <c r="A234" i="56"/>
  <c r="R234" i="56" s="1"/>
  <c r="S233" i="56"/>
  <c r="T233" i="56" s="1"/>
  <c r="Q233" i="56"/>
  <c r="A233" i="56"/>
  <c r="R233" i="56" s="1"/>
  <c r="S232" i="56"/>
  <c r="T232" i="56" s="1"/>
  <c r="Q232" i="56"/>
  <c r="A232" i="56"/>
  <c r="R232" i="56" s="1"/>
  <c r="S231" i="56"/>
  <c r="T231" i="56" s="1"/>
  <c r="Q231" i="56"/>
  <c r="A231" i="56"/>
  <c r="R231" i="56" s="1"/>
  <c r="S230" i="56"/>
  <c r="T230" i="56" s="1"/>
  <c r="Q230" i="56"/>
  <c r="A230" i="56"/>
  <c r="R230" i="56" s="1"/>
  <c r="S229" i="56"/>
  <c r="T229" i="56" s="1"/>
  <c r="Q229" i="56"/>
  <c r="A229" i="56"/>
  <c r="R229" i="56" s="1"/>
  <c r="S228" i="56"/>
  <c r="T228" i="56" s="1"/>
  <c r="Q228" i="56"/>
  <c r="A228" i="56"/>
  <c r="R228" i="56" s="1"/>
  <c r="S227" i="56"/>
  <c r="T227" i="56" s="1"/>
  <c r="Q227" i="56"/>
  <c r="A227" i="56"/>
  <c r="R227" i="56" s="1"/>
  <c r="S226" i="56"/>
  <c r="T226" i="56" s="1"/>
  <c r="Q226" i="56"/>
  <c r="A226" i="56"/>
  <c r="R226" i="56" s="1"/>
  <c r="S225" i="56"/>
  <c r="T225" i="56" s="1"/>
  <c r="Q225" i="56"/>
  <c r="A225" i="56"/>
  <c r="R225" i="56" s="1"/>
  <c r="S224" i="56"/>
  <c r="T224" i="56" s="1"/>
  <c r="Q224" i="56"/>
  <c r="A224" i="56"/>
  <c r="R224" i="56" s="1"/>
  <c r="S223" i="56"/>
  <c r="T223" i="56" s="1"/>
  <c r="Q223" i="56"/>
  <c r="A223" i="56"/>
  <c r="R223" i="56" s="1"/>
  <c r="S222" i="56"/>
  <c r="T222" i="56" s="1"/>
  <c r="Q222" i="56"/>
  <c r="A222" i="56"/>
  <c r="R222" i="56" s="1"/>
  <c r="S221" i="56"/>
  <c r="T221" i="56" s="1"/>
  <c r="Q221" i="56"/>
  <c r="A221" i="56"/>
  <c r="R221" i="56" s="1"/>
  <c r="S220" i="56"/>
  <c r="T220" i="56" s="1"/>
  <c r="Q220" i="56"/>
  <c r="A220" i="56"/>
  <c r="R220" i="56" s="1"/>
  <c r="S219" i="56"/>
  <c r="T219" i="56" s="1"/>
  <c r="Q219" i="56"/>
  <c r="A219" i="56"/>
  <c r="R219" i="56" s="1"/>
  <c r="S218" i="56"/>
  <c r="T218" i="56" s="1"/>
  <c r="Q218" i="56"/>
  <c r="A218" i="56"/>
  <c r="R218" i="56" s="1"/>
  <c r="S217" i="56"/>
  <c r="T217" i="56" s="1"/>
  <c r="Q217" i="56"/>
  <c r="A217" i="56"/>
  <c r="R217" i="56" s="1"/>
  <c r="S216" i="56"/>
  <c r="T216" i="56" s="1"/>
  <c r="Q216" i="56"/>
  <c r="A216" i="56"/>
  <c r="R216" i="56" s="1"/>
  <c r="S215" i="56"/>
  <c r="T215" i="56" s="1"/>
  <c r="Q215" i="56"/>
  <c r="A215" i="56"/>
  <c r="R215" i="56" s="1"/>
  <c r="S214" i="56"/>
  <c r="T214" i="56" s="1"/>
  <c r="Q214" i="56"/>
  <c r="A214" i="56"/>
  <c r="R214" i="56" s="1"/>
  <c r="S213" i="56"/>
  <c r="T213" i="56" s="1"/>
  <c r="Q213" i="56"/>
  <c r="A213" i="56"/>
  <c r="R213" i="56" s="1"/>
  <c r="S212" i="56"/>
  <c r="T212" i="56" s="1"/>
  <c r="Q212" i="56"/>
  <c r="A212" i="56"/>
  <c r="R212" i="56" s="1"/>
  <c r="S211" i="56"/>
  <c r="T211" i="56" s="1"/>
  <c r="Q211" i="56"/>
  <c r="A211" i="56"/>
  <c r="R211" i="56" s="1"/>
  <c r="S210" i="56"/>
  <c r="T210" i="56" s="1"/>
  <c r="Q210" i="56"/>
  <c r="A210" i="56"/>
  <c r="R210" i="56" s="1"/>
  <c r="S209" i="56"/>
  <c r="T209" i="56" s="1"/>
  <c r="Q209" i="56"/>
  <c r="A209" i="56"/>
  <c r="R209" i="56" s="1"/>
  <c r="S208" i="56"/>
  <c r="T208" i="56" s="1"/>
  <c r="Q208" i="56"/>
  <c r="A208" i="56"/>
  <c r="R208" i="56" s="1"/>
  <c r="S207" i="56"/>
  <c r="T207" i="56" s="1"/>
  <c r="Q207" i="56"/>
  <c r="A207" i="56"/>
  <c r="R207" i="56" s="1"/>
  <c r="S206" i="56"/>
  <c r="T206" i="56" s="1"/>
  <c r="Q206" i="56"/>
  <c r="A206" i="56"/>
  <c r="R206" i="56" s="1"/>
  <c r="S205" i="56"/>
  <c r="T205" i="56" s="1"/>
  <c r="Q205" i="56"/>
  <c r="A205" i="56"/>
  <c r="R205" i="56" s="1"/>
  <c r="S204" i="56"/>
  <c r="T204" i="56" s="1"/>
  <c r="Q204" i="56"/>
  <c r="A204" i="56"/>
  <c r="R204" i="56" s="1"/>
  <c r="S203" i="56"/>
  <c r="T203" i="56" s="1"/>
  <c r="Q203" i="56"/>
  <c r="A203" i="56"/>
  <c r="R203" i="56" s="1"/>
  <c r="S202" i="56"/>
  <c r="T202" i="56" s="1"/>
  <c r="Q202" i="56"/>
  <c r="A202" i="56"/>
  <c r="R202" i="56" s="1"/>
  <c r="S201" i="56"/>
  <c r="T201" i="56" s="1"/>
  <c r="Q201" i="56"/>
  <c r="A201" i="56"/>
  <c r="R201" i="56" s="1"/>
  <c r="S200" i="56"/>
  <c r="T200" i="56" s="1"/>
  <c r="Q200" i="56"/>
  <c r="A200" i="56"/>
  <c r="R200" i="56" s="1"/>
  <c r="S199" i="56"/>
  <c r="T199" i="56" s="1"/>
  <c r="Q199" i="56"/>
  <c r="A199" i="56"/>
  <c r="R199" i="56" s="1"/>
  <c r="S198" i="56"/>
  <c r="T198" i="56" s="1"/>
  <c r="Q198" i="56"/>
  <c r="A198" i="56"/>
  <c r="R198" i="56" s="1"/>
  <c r="S197" i="56"/>
  <c r="T197" i="56" s="1"/>
  <c r="Q197" i="56"/>
  <c r="A197" i="56"/>
  <c r="R197" i="56" s="1"/>
  <c r="S196" i="56"/>
  <c r="T196" i="56" s="1"/>
  <c r="Q196" i="56"/>
  <c r="A196" i="56"/>
  <c r="R196" i="56" s="1"/>
  <c r="S195" i="56"/>
  <c r="T195" i="56" s="1"/>
  <c r="Q195" i="56"/>
  <c r="A195" i="56"/>
  <c r="R195" i="56" s="1"/>
  <c r="S194" i="56"/>
  <c r="T194" i="56" s="1"/>
  <c r="Q194" i="56"/>
  <c r="A194" i="56"/>
  <c r="R194" i="56" s="1"/>
  <c r="S193" i="56"/>
  <c r="T193" i="56" s="1"/>
  <c r="Q193" i="56"/>
  <c r="A193" i="56"/>
  <c r="R193" i="56" s="1"/>
  <c r="S192" i="56"/>
  <c r="T192" i="56" s="1"/>
  <c r="Q192" i="56"/>
  <c r="A192" i="56"/>
  <c r="R192" i="56" s="1"/>
  <c r="S191" i="56"/>
  <c r="T191" i="56" s="1"/>
  <c r="Q191" i="56"/>
  <c r="A191" i="56"/>
  <c r="R191" i="56" s="1"/>
  <c r="S190" i="56"/>
  <c r="T190" i="56" s="1"/>
  <c r="Q190" i="56"/>
  <c r="A190" i="56"/>
  <c r="R190" i="56" s="1"/>
  <c r="S189" i="56"/>
  <c r="T189" i="56" s="1"/>
  <c r="Q189" i="56"/>
  <c r="A189" i="56"/>
  <c r="R189" i="56" s="1"/>
  <c r="S188" i="56"/>
  <c r="T188" i="56" s="1"/>
  <c r="Q188" i="56"/>
  <c r="A188" i="56"/>
  <c r="R188" i="56" s="1"/>
  <c r="S187" i="56"/>
  <c r="T187" i="56" s="1"/>
  <c r="Q187" i="56"/>
  <c r="A187" i="56"/>
  <c r="R187" i="56" s="1"/>
  <c r="S186" i="56"/>
  <c r="T186" i="56" s="1"/>
  <c r="Q186" i="56"/>
  <c r="A186" i="56"/>
  <c r="R186" i="56" s="1"/>
  <c r="S185" i="56"/>
  <c r="T185" i="56" s="1"/>
  <c r="Q185" i="56"/>
  <c r="A185" i="56"/>
  <c r="R185" i="56" s="1"/>
  <c r="S184" i="56"/>
  <c r="T184" i="56" s="1"/>
  <c r="Q184" i="56"/>
  <c r="A184" i="56"/>
  <c r="R184" i="56" s="1"/>
  <c r="S183" i="56"/>
  <c r="T183" i="56" s="1"/>
  <c r="Q183" i="56"/>
  <c r="A183" i="56"/>
  <c r="R183" i="56" s="1"/>
  <c r="S182" i="56"/>
  <c r="T182" i="56" s="1"/>
  <c r="Q182" i="56"/>
  <c r="A182" i="56"/>
  <c r="R182" i="56" s="1"/>
  <c r="S181" i="56"/>
  <c r="T181" i="56" s="1"/>
  <c r="Q181" i="56"/>
  <c r="A181" i="56"/>
  <c r="R181" i="56" s="1"/>
  <c r="S180" i="56"/>
  <c r="T180" i="56" s="1"/>
  <c r="Q180" i="56"/>
  <c r="A180" i="56"/>
  <c r="R180" i="56" s="1"/>
  <c r="S179" i="56"/>
  <c r="T179" i="56" s="1"/>
  <c r="Q179" i="56"/>
  <c r="A179" i="56"/>
  <c r="R179" i="56" s="1"/>
  <c r="S178" i="56"/>
  <c r="T178" i="56" s="1"/>
  <c r="Q178" i="56"/>
  <c r="A178" i="56"/>
  <c r="R178" i="56" s="1"/>
  <c r="S177" i="56"/>
  <c r="T177" i="56" s="1"/>
  <c r="Q177" i="56"/>
  <c r="A177" i="56"/>
  <c r="R177" i="56" s="1"/>
  <c r="S176" i="56"/>
  <c r="T176" i="56" s="1"/>
  <c r="Q176" i="56"/>
  <c r="A176" i="56"/>
  <c r="R176" i="56" s="1"/>
  <c r="S175" i="56"/>
  <c r="T175" i="56" s="1"/>
  <c r="Q175" i="56"/>
  <c r="A175" i="56"/>
  <c r="R175" i="56" s="1"/>
  <c r="S174" i="56"/>
  <c r="T174" i="56" s="1"/>
  <c r="Q174" i="56"/>
  <c r="A174" i="56"/>
  <c r="R174" i="56" s="1"/>
  <c r="S173" i="56"/>
  <c r="T173" i="56" s="1"/>
  <c r="Q173" i="56"/>
  <c r="A173" i="56"/>
  <c r="R173" i="56" s="1"/>
  <c r="S172" i="56"/>
  <c r="T172" i="56" s="1"/>
  <c r="Q172" i="56"/>
  <c r="A172" i="56"/>
  <c r="R172" i="56" s="1"/>
  <c r="S171" i="56"/>
  <c r="T171" i="56" s="1"/>
  <c r="Q171" i="56"/>
  <c r="A171" i="56"/>
  <c r="R171" i="56" s="1"/>
  <c r="S170" i="56"/>
  <c r="T170" i="56" s="1"/>
  <c r="Q170" i="56"/>
  <c r="A170" i="56"/>
  <c r="R170" i="56" s="1"/>
  <c r="S169" i="56"/>
  <c r="T169" i="56" s="1"/>
  <c r="Q169" i="56"/>
  <c r="A169" i="56"/>
  <c r="R169" i="56" s="1"/>
  <c r="S168" i="56"/>
  <c r="T168" i="56" s="1"/>
  <c r="Q168" i="56"/>
  <c r="A168" i="56"/>
  <c r="R168" i="56" s="1"/>
  <c r="S167" i="56"/>
  <c r="T167" i="56" s="1"/>
  <c r="Q167" i="56"/>
  <c r="A167" i="56"/>
  <c r="R167" i="56" s="1"/>
  <c r="S166" i="56"/>
  <c r="T166" i="56" s="1"/>
  <c r="Q166" i="56"/>
  <c r="A166" i="56"/>
  <c r="R166" i="56" s="1"/>
  <c r="S165" i="56"/>
  <c r="T165" i="56" s="1"/>
  <c r="Q165" i="56"/>
  <c r="A165" i="56"/>
  <c r="R165" i="56" s="1"/>
  <c r="S164" i="56"/>
  <c r="T164" i="56" s="1"/>
  <c r="Q164" i="56"/>
  <c r="A164" i="56"/>
  <c r="R164" i="56" s="1"/>
  <c r="S163" i="56"/>
  <c r="T163" i="56" s="1"/>
  <c r="Q163" i="56"/>
  <c r="A163" i="56"/>
  <c r="R163" i="56" s="1"/>
  <c r="S162" i="56"/>
  <c r="T162" i="56" s="1"/>
  <c r="Q162" i="56"/>
  <c r="A162" i="56"/>
  <c r="R162" i="56" s="1"/>
  <c r="S161" i="56"/>
  <c r="T161" i="56" s="1"/>
  <c r="Q161" i="56"/>
  <c r="A161" i="56"/>
  <c r="R161" i="56" s="1"/>
  <c r="S160" i="56"/>
  <c r="T160" i="56" s="1"/>
  <c r="A160" i="56"/>
  <c r="R160" i="56" s="1"/>
  <c r="S159" i="56"/>
  <c r="T159" i="56" s="1"/>
  <c r="A159" i="56"/>
  <c r="R159" i="56" s="1"/>
  <c r="S158" i="56"/>
  <c r="T158" i="56" s="1"/>
  <c r="A158" i="56"/>
  <c r="R158" i="56" s="1"/>
  <c r="S157" i="56"/>
  <c r="T157" i="56" s="1"/>
  <c r="A157" i="56"/>
  <c r="R157" i="56" s="1"/>
  <c r="S156" i="56"/>
  <c r="T156" i="56" s="1"/>
  <c r="A156" i="56"/>
  <c r="R156" i="56" s="1"/>
  <c r="S155" i="56"/>
  <c r="T155" i="56" s="1"/>
  <c r="A155" i="56"/>
  <c r="R155" i="56" s="1"/>
  <c r="S154" i="56"/>
  <c r="T154" i="56" s="1"/>
  <c r="A154" i="56"/>
  <c r="R154" i="56" s="1"/>
  <c r="S153" i="56"/>
  <c r="T153" i="56" s="1"/>
  <c r="A153" i="56"/>
  <c r="R153" i="56" s="1"/>
  <c r="S152" i="56"/>
  <c r="T152" i="56" s="1"/>
  <c r="A152" i="56"/>
  <c r="R152" i="56" s="1"/>
  <c r="S151" i="56"/>
  <c r="T151" i="56" s="1"/>
  <c r="S150" i="56"/>
  <c r="T150" i="56" s="1"/>
  <c r="S149" i="56"/>
  <c r="T149" i="56" s="1"/>
  <c r="Q149" i="56"/>
  <c r="A149" i="56"/>
  <c r="R149" i="56" s="1"/>
  <c r="S148" i="56"/>
  <c r="T148" i="56" s="1"/>
  <c r="S147" i="56"/>
  <c r="T147" i="56" s="1"/>
  <c r="S146" i="56"/>
  <c r="T146" i="56" s="1"/>
  <c r="S145" i="56"/>
  <c r="T145" i="56" s="1"/>
  <c r="S144" i="56"/>
  <c r="T144" i="56" s="1"/>
  <c r="S143" i="56"/>
  <c r="T143" i="56" s="1"/>
  <c r="S142" i="56"/>
  <c r="T142" i="56" s="1"/>
  <c r="S141" i="56"/>
  <c r="T141" i="56" s="1"/>
  <c r="S140" i="56"/>
  <c r="T140" i="56" s="1"/>
  <c r="Q140" i="56"/>
  <c r="A140" i="56"/>
  <c r="R140" i="56" s="1"/>
  <c r="S139" i="56"/>
  <c r="T139" i="56" s="1"/>
  <c r="S138" i="56"/>
  <c r="T138" i="56" s="1"/>
  <c r="S137" i="56"/>
  <c r="T137" i="56" s="1"/>
  <c r="S136" i="56"/>
  <c r="T136" i="56" s="1"/>
  <c r="S135" i="56"/>
  <c r="T135" i="56" s="1"/>
  <c r="S134" i="56"/>
  <c r="T134" i="56" s="1"/>
  <c r="S133" i="56"/>
  <c r="T133" i="56" s="1"/>
  <c r="S132" i="56"/>
  <c r="T132" i="56" s="1"/>
  <c r="S131" i="56"/>
  <c r="T131" i="56" s="1"/>
  <c r="S130" i="56"/>
  <c r="T130" i="56" s="1"/>
  <c r="S129" i="56"/>
  <c r="T129" i="56" s="1"/>
  <c r="S128" i="56"/>
  <c r="T128" i="56" s="1"/>
  <c r="S127" i="56"/>
  <c r="T127" i="56" s="1"/>
  <c r="S126" i="56"/>
  <c r="T126" i="56" s="1"/>
  <c r="S125" i="56"/>
  <c r="T125" i="56" s="1"/>
  <c r="S124" i="56"/>
  <c r="T124" i="56" s="1"/>
  <c r="S123" i="56"/>
  <c r="T123" i="56" s="1"/>
  <c r="S122" i="56"/>
  <c r="T122" i="56" s="1"/>
  <c r="S121" i="56"/>
  <c r="T121" i="56" s="1"/>
  <c r="S120" i="56"/>
  <c r="T120" i="56" s="1"/>
  <c r="S119" i="56"/>
  <c r="T119" i="56" s="1"/>
  <c r="S118" i="56"/>
  <c r="T118" i="56" s="1"/>
  <c r="S117" i="56"/>
  <c r="T117" i="56" s="1"/>
  <c r="S116" i="56"/>
  <c r="T116" i="56" s="1"/>
  <c r="S115" i="56"/>
  <c r="T115" i="56" s="1"/>
  <c r="S114" i="56"/>
  <c r="T114" i="56" s="1"/>
  <c r="S113" i="56"/>
  <c r="T113" i="56" s="1"/>
  <c r="S112" i="56"/>
  <c r="T112" i="56" s="1"/>
  <c r="S111" i="56"/>
  <c r="T111" i="56" s="1"/>
  <c r="S110" i="56"/>
  <c r="T110" i="56" s="1"/>
  <c r="S109" i="56"/>
  <c r="T109" i="56" s="1"/>
  <c r="S108" i="56"/>
  <c r="T108" i="56" s="1"/>
  <c r="S107" i="56"/>
  <c r="T107" i="56" s="1"/>
  <c r="S106" i="56"/>
  <c r="T106" i="56" s="1"/>
  <c r="S105" i="56"/>
  <c r="T105" i="56" s="1"/>
  <c r="S104" i="56"/>
  <c r="T104" i="56" s="1"/>
  <c r="S103" i="56"/>
  <c r="T103" i="56" s="1"/>
  <c r="S102" i="56"/>
  <c r="T102" i="56" s="1"/>
  <c r="S101" i="56"/>
  <c r="T101" i="56" s="1"/>
  <c r="S100" i="56"/>
  <c r="T100" i="56" s="1"/>
  <c r="S99" i="56"/>
  <c r="T99" i="56" s="1"/>
  <c r="S98" i="56"/>
  <c r="T98" i="56" s="1"/>
  <c r="S97" i="56"/>
  <c r="T97" i="56" s="1"/>
  <c r="S96" i="56"/>
  <c r="T96" i="56" s="1"/>
  <c r="S95" i="56"/>
  <c r="T95" i="56" s="1"/>
  <c r="S94" i="56"/>
  <c r="T94" i="56" s="1"/>
  <c r="S93" i="56"/>
  <c r="T93" i="56" s="1"/>
  <c r="S92" i="56"/>
  <c r="T92" i="56" s="1"/>
  <c r="S91" i="56"/>
  <c r="T91" i="56" s="1"/>
  <c r="S90" i="56"/>
  <c r="T90" i="56" s="1"/>
  <c r="S89" i="56"/>
  <c r="T89" i="56" s="1"/>
  <c r="S88" i="56"/>
  <c r="T88" i="56" s="1"/>
  <c r="S87" i="56"/>
  <c r="T87" i="56" s="1"/>
  <c r="S86" i="56"/>
  <c r="T86" i="56" s="1"/>
  <c r="S85" i="56"/>
  <c r="T85" i="56" s="1"/>
  <c r="S84" i="56"/>
  <c r="T84" i="56" s="1"/>
  <c r="S83" i="56"/>
  <c r="T83" i="56" s="1"/>
  <c r="S82" i="56"/>
  <c r="T82" i="56" s="1"/>
  <c r="S81" i="56"/>
  <c r="T81" i="56" s="1"/>
  <c r="S80" i="56"/>
  <c r="T80" i="56" s="1"/>
  <c r="S79" i="56"/>
  <c r="T79" i="56" s="1"/>
  <c r="S78" i="56"/>
  <c r="T78" i="56" s="1"/>
  <c r="S77" i="56"/>
  <c r="T77" i="56" s="1"/>
  <c r="S76" i="56"/>
  <c r="T76" i="56" s="1"/>
  <c r="S75" i="56"/>
  <c r="T75" i="56" s="1"/>
  <c r="S74" i="56"/>
  <c r="T74" i="56" s="1"/>
  <c r="S73" i="56"/>
  <c r="T73" i="56" s="1"/>
  <c r="S72" i="56"/>
  <c r="T72" i="56" s="1"/>
  <c r="S71" i="56"/>
  <c r="T71" i="56" s="1"/>
  <c r="S70" i="56"/>
  <c r="T70" i="56" s="1"/>
  <c r="S69" i="56"/>
  <c r="T69" i="56" s="1"/>
  <c r="S68" i="56"/>
  <c r="T68" i="56" s="1"/>
  <c r="S67" i="56"/>
  <c r="T67" i="56" s="1"/>
  <c r="S66" i="56"/>
  <c r="T66" i="56" s="1"/>
  <c r="S65" i="56"/>
  <c r="T65" i="56" s="1"/>
  <c r="S64" i="56"/>
  <c r="T64" i="56" s="1"/>
  <c r="S63" i="56"/>
  <c r="T63" i="56" s="1"/>
  <c r="S62" i="56"/>
  <c r="T62" i="56" s="1"/>
  <c r="S61" i="56"/>
  <c r="T61" i="56" s="1"/>
  <c r="S60" i="56"/>
  <c r="T60" i="56" s="1"/>
  <c r="S59" i="56"/>
  <c r="T59" i="56" s="1"/>
  <c r="Q59" i="56"/>
  <c r="A59" i="56"/>
  <c r="R59" i="56" s="1"/>
  <c r="S58" i="56"/>
  <c r="T58" i="56" s="1"/>
  <c r="S57" i="56"/>
  <c r="T57" i="56" s="1"/>
  <c r="S56" i="56"/>
  <c r="T56" i="56" s="1"/>
  <c r="S55" i="56"/>
  <c r="T55" i="56" s="1"/>
  <c r="S54" i="56"/>
  <c r="T54" i="56" s="1"/>
  <c r="S53" i="56"/>
  <c r="T53" i="56" s="1"/>
  <c r="S52" i="56"/>
  <c r="T52" i="56" s="1"/>
  <c r="S51" i="56"/>
  <c r="T51" i="56" s="1"/>
  <c r="S50" i="56"/>
  <c r="T50" i="56" s="1"/>
  <c r="S49" i="56"/>
  <c r="T49" i="56" s="1"/>
  <c r="S48" i="56"/>
  <c r="T48" i="56" s="1"/>
  <c r="S47" i="56"/>
  <c r="T47" i="56" s="1"/>
  <c r="S46" i="56"/>
  <c r="T46" i="56" s="1"/>
  <c r="S45" i="56"/>
  <c r="T45" i="56" s="1"/>
  <c r="S44" i="56"/>
  <c r="T44" i="56" s="1"/>
  <c r="S43" i="56"/>
  <c r="T43" i="56" s="1"/>
  <c r="S42" i="56"/>
  <c r="T42" i="56" s="1"/>
  <c r="S41" i="56"/>
  <c r="T41" i="56" s="1"/>
  <c r="S40" i="56"/>
  <c r="T40" i="56" s="1"/>
  <c r="S39" i="56"/>
  <c r="T39" i="56" s="1"/>
  <c r="S38" i="56"/>
  <c r="T38" i="56" s="1"/>
  <c r="S37" i="56"/>
  <c r="T37" i="56" s="1"/>
  <c r="S36" i="56"/>
  <c r="T36" i="56" s="1"/>
  <c r="S35" i="56"/>
  <c r="T35" i="56" s="1"/>
  <c r="S34" i="56"/>
  <c r="T34" i="56" s="1"/>
  <c r="S33" i="56"/>
  <c r="T33" i="56" s="1"/>
  <c r="S32" i="56"/>
  <c r="T32" i="56" s="1"/>
  <c r="S31" i="56"/>
  <c r="T31" i="56" s="1"/>
  <c r="S30" i="56"/>
  <c r="T30" i="56" s="1"/>
  <c r="S29" i="56"/>
  <c r="T29" i="56" s="1"/>
  <c r="S28" i="56"/>
  <c r="T28" i="56" s="1"/>
  <c r="S27" i="56"/>
  <c r="T27" i="56" s="1"/>
  <c r="S26" i="56"/>
  <c r="T26" i="56" s="1"/>
  <c r="S25" i="56"/>
  <c r="T25" i="56" s="1"/>
  <c r="S24" i="56"/>
  <c r="T24" i="56" s="1"/>
  <c r="S23" i="56"/>
  <c r="T23" i="56" s="1"/>
  <c r="S22" i="56"/>
  <c r="T22" i="56" s="1"/>
  <c r="S21" i="56"/>
  <c r="T21" i="56" s="1"/>
  <c r="S20" i="56"/>
  <c r="T20" i="56" s="1"/>
  <c r="S19" i="56"/>
  <c r="T19" i="56" s="1"/>
  <c r="S18" i="56"/>
  <c r="T18" i="56" s="1"/>
  <c r="S17" i="56"/>
  <c r="T17" i="56" s="1"/>
  <c r="S16" i="56"/>
  <c r="T16" i="56" s="1"/>
  <c r="Q16" i="56"/>
  <c r="A16" i="56"/>
  <c r="R16" i="56" s="1"/>
  <c r="S15" i="56"/>
  <c r="T15" i="56" s="1"/>
  <c r="S14" i="56"/>
  <c r="T14" i="56" s="1"/>
  <c r="S13" i="56"/>
  <c r="T13" i="56" s="1"/>
  <c r="S12" i="56"/>
  <c r="T12" i="56" s="1"/>
  <c r="S11" i="56"/>
  <c r="T11" i="56" s="1"/>
  <c r="S10" i="56"/>
  <c r="T10" i="56" s="1"/>
  <c r="S9" i="56"/>
  <c r="T9" i="56" s="1"/>
  <c r="S8" i="56"/>
  <c r="T8" i="56" s="1"/>
  <c r="AA7" i="56"/>
  <c r="Z7" i="56"/>
  <c r="S7" i="56"/>
  <c r="T7" i="56" s="1"/>
  <c r="S82" i="46"/>
  <c r="T82" i="46" s="1"/>
  <c r="S83" i="46"/>
  <c r="T83" i="46" s="1"/>
  <c r="S84" i="46"/>
  <c r="T84" i="46" s="1"/>
  <c r="S85" i="46"/>
  <c r="T85" i="46" s="1"/>
  <c r="S86" i="46"/>
  <c r="T86" i="46" s="1"/>
  <c r="S87" i="46"/>
  <c r="T87" i="46" s="1"/>
  <c r="S88" i="46"/>
  <c r="T88" i="46" s="1"/>
  <c r="S89" i="46"/>
  <c r="T89" i="46" s="1"/>
  <c r="S90" i="46"/>
  <c r="T90" i="46" s="1"/>
  <c r="S91" i="46"/>
  <c r="T91" i="46" s="1"/>
  <c r="S92" i="46"/>
  <c r="T92" i="46" s="1"/>
  <c r="S93" i="46"/>
  <c r="T93" i="46" s="1"/>
  <c r="S94" i="46"/>
  <c r="T94" i="46" s="1"/>
  <c r="S95" i="46"/>
  <c r="T95" i="46" s="1"/>
  <c r="S96" i="46"/>
  <c r="T96" i="46" s="1"/>
  <c r="S97" i="46"/>
  <c r="T97" i="46" s="1"/>
  <c r="S98" i="46"/>
  <c r="T98" i="46" s="1"/>
  <c r="S99" i="46"/>
  <c r="T99" i="46" s="1"/>
  <c r="S100" i="46"/>
  <c r="T100" i="46" s="1"/>
  <c r="S101" i="46"/>
  <c r="T101" i="46" s="1"/>
  <c r="S102" i="46"/>
  <c r="T102" i="46" s="1"/>
  <c r="S103" i="46"/>
  <c r="T103" i="46" s="1"/>
  <c r="S104" i="46"/>
  <c r="T104" i="46" s="1"/>
  <c r="S105" i="46"/>
  <c r="T105" i="46" s="1"/>
  <c r="S106" i="46"/>
  <c r="T106" i="46" s="1"/>
  <c r="S107" i="46"/>
  <c r="T107" i="46" s="1"/>
  <c r="S108" i="46"/>
  <c r="T108" i="46" s="1"/>
  <c r="S109" i="46"/>
  <c r="T109" i="46" s="1"/>
  <c r="S110" i="46"/>
  <c r="T110" i="46" s="1"/>
  <c r="S111" i="46"/>
  <c r="T111" i="46" s="1"/>
  <c r="S112" i="46"/>
  <c r="T112" i="46" s="1"/>
  <c r="S113" i="46"/>
  <c r="S114" i="46"/>
  <c r="T114" i="46" s="1"/>
  <c r="S115" i="46"/>
  <c r="T115" i="46" s="1"/>
  <c r="S116" i="46"/>
  <c r="T116" i="46" s="1"/>
  <c r="S73" i="46"/>
  <c r="T73" i="46" s="1"/>
  <c r="S74" i="46"/>
  <c r="T74" i="46" s="1"/>
  <c r="S75" i="46"/>
  <c r="T75" i="46" s="1"/>
  <c r="S76" i="46"/>
  <c r="T76" i="46" s="1"/>
  <c r="S77" i="46"/>
  <c r="T77" i="46" s="1"/>
  <c r="S78" i="46"/>
  <c r="T78" i="46" s="1"/>
  <c r="S79" i="46"/>
  <c r="T79" i="46" s="1"/>
  <c r="S80" i="46"/>
  <c r="T80" i="46" s="1"/>
  <c r="S81" i="46"/>
  <c r="T81" i="46" s="1"/>
  <c r="S63" i="46"/>
  <c r="S64" i="46"/>
  <c r="S65" i="46"/>
  <c r="S66" i="46"/>
  <c r="T66" i="46" s="1"/>
  <c r="S67" i="46"/>
  <c r="T67" i="46" s="1"/>
  <c r="S68" i="46"/>
  <c r="T68" i="46" s="1"/>
  <c r="S69" i="46"/>
  <c r="T69" i="46" s="1"/>
  <c r="S70" i="46"/>
  <c r="T70" i="46" s="1"/>
  <c r="S71" i="46"/>
  <c r="T71" i="46" s="1"/>
  <c r="S72" i="46"/>
  <c r="T72" i="46" s="1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12" i="46"/>
  <c r="S13" i="46"/>
  <c r="T113" i="46"/>
  <c r="S117" i="46"/>
  <c r="T117" i="46" s="1"/>
  <c r="S118" i="46"/>
  <c r="T118" i="46" s="1"/>
  <c r="S119" i="46"/>
  <c r="T119" i="46" s="1"/>
  <c r="S120" i="46"/>
  <c r="T120" i="46" s="1"/>
  <c r="S121" i="46"/>
  <c r="T121" i="46" s="1"/>
  <c r="S122" i="46"/>
  <c r="T122" i="46" s="1"/>
  <c r="S123" i="46"/>
  <c r="T123" i="46" s="1"/>
  <c r="S124" i="46"/>
  <c r="T124" i="46" s="1"/>
  <c r="S125" i="46"/>
  <c r="T125" i="46" s="1"/>
  <c r="S126" i="46"/>
  <c r="T126" i="46" s="1"/>
  <c r="S127" i="46"/>
  <c r="T127" i="46" s="1"/>
  <c r="S128" i="46"/>
  <c r="T128" i="46" s="1"/>
  <c r="S129" i="46"/>
  <c r="T129" i="46" s="1"/>
  <c r="S130" i="46"/>
  <c r="T130" i="46" s="1"/>
  <c r="S131" i="46"/>
  <c r="T131" i="46" s="1"/>
  <c r="S132" i="46"/>
  <c r="T132" i="46" s="1"/>
  <c r="S133" i="46"/>
  <c r="T133" i="46" s="1"/>
  <c r="S134" i="46"/>
  <c r="T134" i="46" s="1"/>
  <c r="S135" i="46"/>
  <c r="T135" i="46" s="1"/>
  <c r="S136" i="46"/>
  <c r="T136" i="46" s="1"/>
  <c r="S137" i="46"/>
  <c r="T137" i="46" s="1"/>
  <c r="S138" i="46"/>
  <c r="T138" i="46" s="1"/>
  <c r="S139" i="46"/>
  <c r="T139" i="46" s="1"/>
  <c r="S140" i="46"/>
  <c r="T140" i="46" s="1"/>
  <c r="S141" i="46"/>
  <c r="T141" i="46" s="1"/>
  <c r="S142" i="46"/>
  <c r="T142" i="46" s="1"/>
  <c r="S143" i="46"/>
  <c r="T143" i="46" s="1"/>
  <c r="S144" i="46"/>
  <c r="T144" i="46" s="1"/>
  <c r="S145" i="46"/>
  <c r="T145" i="46" s="1"/>
  <c r="S146" i="46"/>
  <c r="T146" i="46" s="1"/>
  <c r="S147" i="46"/>
  <c r="T147" i="46" s="1"/>
  <c r="S148" i="46"/>
  <c r="T148" i="46" s="1"/>
  <c r="S149" i="46"/>
  <c r="T149" i="46" s="1"/>
  <c r="S150" i="46"/>
  <c r="T150" i="46" s="1"/>
  <c r="S151" i="46"/>
  <c r="T151" i="46" s="1"/>
  <c r="S152" i="46"/>
  <c r="T152" i="46" s="1"/>
  <c r="S153" i="46"/>
  <c r="T153" i="46" s="1"/>
  <c r="S154" i="46"/>
  <c r="T154" i="46" s="1"/>
  <c r="S155" i="46"/>
  <c r="T155" i="46" s="1"/>
  <c r="S156" i="46"/>
  <c r="T156" i="46" s="1"/>
  <c r="S157" i="46"/>
  <c r="T157" i="46" s="1"/>
  <c r="S158" i="46"/>
  <c r="T158" i="46" s="1"/>
  <c r="S159" i="46"/>
  <c r="T159" i="46" s="1"/>
  <c r="S160" i="46"/>
  <c r="T160" i="46" s="1"/>
  <c r="S161" i="46"/>
  <c r="T161" i="46" s="1"/>
  <c r="S162" i="46"/>
  <c r="T162" i="46" s="1"/>
  <c r="S163" i="46"/>
  <c r="T163" i="46" s="1"/>
  <c r="S164" i="46"/>
  <c r="T164" i="46" s="1"/>
  <c r="S165" i="46"/>
  <c r="T165" i="46" s="1"/>
  <c r="S166" i="46"/>
  <c r="T166" i="46" s="1"/>
  <c r="S167" i="46"/>
  <c r="T167" i="46" s="1"/>
  <c r="S168" i="46"/>
  <c r="T168" i="46" s="1"/>
  <c r="S169" i="46"/>
  <c r="T169" i="46" s="1"/>
  <c r="S170" i="46"/>
  <c r="T170" i="46" s="1"/>
  <c r="S171" i="46"/>
  <c r="T171" i="46" s="1"/>
  <c r="Q29" i="57" l="1"/>
  <c r="A29" i="57" s="1"/>
  <c r="R29" i="57" s="1"/>
  <c r="Q33" i="57"/>
  <c r="A33" i="57" s="1"/>
  <c r="R33" i="57" s="1"/>
  <c r="Q26" i="57"/>
  <c r="A26" i="57" s="1"/>
  <c r="R26" i="57" s="1"/>
  <c r="Q30" i="57"/>
  <c r="A30" i="57" s="1"/>
  <c r="R30" i="57" s="1"/>
  <c r="Q34" i="57"/>
  <c r="A34" i="57" s="1"/>
  <c r="R34" i="57" s="1"/>
  <c r="Q28" i="57"/>
  <c r="A28" i="57" s="1"/>
  <c r="R28" i="57" s="1"/>
  <c r="Q32" i="57"/>
  <c r="A32" i="57" s="1"/>
  <c r="R32" i="57" s="1"/>
  <c r="Q27" i="57"/>
  <c r="A27" i="57" s="1"/>
  <c r="R27" i="57" s="1"/>
  <c r="Q143" i="56"/>
  <c r="A143" i="56" s="1"/>
  <c r="R143" i="56" s="1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11" i="52"/>
  <c r="S112" i="52"/>
  <c r="S113" i="52"/>
  <c r="S114" i="52"/>
  <c r="S115" i="52"/>
  <c r="S116" i="52"/>
  <c r="S384" i="54" l="1"/>
  <c r="T384" i="54" s="1"/>
  <c r="A384" i="54"/>
  <c r="R384" i="54" s="1"/>
  <c r="S383" i="54"/>
  <c r="T383" i="54" s="1"/>
  <c r="A383" i="54"/>
  <c r="R383" i="54" s="1"/>
  <c r="S382" i="54"/>
  <c r="T382" i="54" s="1"/>
  <c r="A382" i="54"/>
  <c r="R382" i="54" s="1"/>
  <c r="S381" i="54"/>
  <c r="T381" i="54" s="1"/>
  <c r="A381" i="54"/>
  <c r="R381" i="54" s="1"/>
  <c r="S380" i="54"/>
  <c r="T380" i="54" s="1"/>
  <c r="A380" i="54"/>
  <c r="R380" i="54" s="1"/>
  <c r="S379" i="54"/>
  <c r="T379" i="54" s="1"/>
  <c r="A379" i="54"/>
  <c r="R379" i="54" s="1"/>
  <c r="S378" i="54"/>
  <c r="T378" i="54" s="1"/>
  <c r="A378" i="54"/>
  <c r="R378" i="54" s="1"/>
  <c r="S377" i="54"/>
  <c r="T377" i="54" s="1"/>
  <c r="A377" i="54"/>
  <c r="R377" i="54" s="1"/>
  <c r="S376" i="54"/>
  <c r="T376" i="54" s="1"/>
  <c r="A376" i="54"/>
  <c r="R376" i="54" s="1"/>
  <c r="A375" i="54"/>
  <c r="R375" i="54" s="1"/>
  <c r="S374" i="54"/>
  <c r="T374" i="54" s="1"/>
  <c r="A374" i="54"/>
  <c r="R374" i="54" s="1"/>
  <c r="S373" i="54"/>
  <c r="T373" i="54" s="1"/>
  <c r="A373" i="54"/>
  <c r="R373" i="54" s="1"/>
  <c r="S372" i="54"/>
  <c r="T372" i="54" s="1"/>
  <c r="A372" i="54"/>
  <c r="R372" i="54" s="1"/>
  <c r="S371" i="54"/>
  <c r="T371" i="54" s="1"/>
  <c r="A371" i="54"/>
  <c r="R371" i="54" s="1"/>
  <c r="S370" i="54"/>
  <c r="T370" i="54" s="1"/>
  <c r="A370" i="54"/>
  <c r="R370" i="54" s="1"/>
  <c r="S369" i="54"/>
  <c r="T369" i="54" s="1"/>
  <c r="A369" i="54"/>
  <c r="R369" i="54" s="1"/>
  <c r="S368" i="54"/>
  <c r="T368" i="54" s="1"/>
  <c r="A368" i="54"/>
  <c r="R368" i="54" s="1"/>
  <c r="S367" i="54"/>
  <c r="T367" i="54" s="1"/>
  <c r="A367" i="54"/>
  <c r="R367" i="54" s="1"/>
  <c r="S366" i="54"/>
  <c r="T366" i="54" s="1"/>
  <c r="A366" i="54"/>
  <c r="R366" i="54" s="1"/>
  <c r="S365" i="54"/>
  <c r="T365" i="54" s="1"/>
  <c r="A365" i="54"/>
  <c r="R365" i="54" s="1"/>
  <c r="S364" i="54"/>
  <c r="T364" i="54" s="1"/>
  <c r="A364" i="54"/>
  <c r="R364" i="54" s="1"/>
  <c r="S363" i="54"/>
  <c r="T363" i="54" s="1"/>
  <c r="A363" i="54"/>
  <c r="R363" i="54" s="1"/>
  <c r="S362" i="54"/>
  <c r="T362" i="54" s="1"/>
  <c r="A362" i="54"/>
  <c r="R362" i="54" s="1"/>
  <c r="A361" i="54"/>
  <c r="A360" i="54"/>
  <c r="A359" i="54"/>
  <c r="A358" i="54"/>
  <c r="A357" i="54"/>
  <c r="A356" i="54"/>
  <c r="A355" i="54"/>
  <c r="A354" i="54"/>
  <c r="A353" i="54"/>
  <c r="A352" i="54"/>
  <c r="A351" i="54"/>
  <c r="A350" i="54"/>
  <c r="A349" i="54"/>
  <c r="A348" i="54"/>
  <c r="A347" i="54"/>
  <c r="A346" i="54"/>
  <c r="A345" i="54"/>
  <c r="A344" i="54"/>
  <c r="S343" i="54"/>
  <c r="T343" i="54" s="1"/>
  <c r="A343" i="54"/>
  <c r="R343" i="54" s="1"/>
  <c r="A342" i="54"/>
  <c r="A341" i="54"/>
  <c r="A340" i="54"/>
  <c r="S339" i="54"/>
  <c r="T339" i="54" s="1"/>
  <c r="A339" i="54"/>
  <c r="R339" i="54" s="1"/>
  <c r="S338" i="54"/>
  <c r="T338" i="54" s="1"/>
  <c r="A338" i="54"/>
  <c r="R338" i="54" s="1"/>
  <c r="S337" i="54"/>
  <c r="T337" i="54" s="1"/>
  <c r="A337" i="54"/>
  <c r="R337" i="54" s="1"/>
  <c r="S336" i="54"/>
  <c r="T336" i="54" s="1"/>
  <c r="A336" i="54"/>
  <c r="R336" i="54" s="1"/>
  <c r="S335" i="54"/>
  <c r="T335" i="54" s="1"/>
  <c r="A335" i="54"/>
  <c r="R335" i="54" s="1"/>
  <c r="S334" i="54"/>
  <c r="T334" i="54" s="1"/>
  <c r="A334" i="54"/>
  <c r="R334" i="54" s="1"/>
  <c r="S333" i="54"/>
  <c r="T333" i="54" s="1"/>
  <c r="A333" i="54"/>
  <c r="R333" i="54" s="1"/>
  <c r="S332" i="54"/>
  <c r="T332" i="54" s="1"/>
  <c r="A332" i="54"/>
  <c r="R332" i="54" s="1"/>
  <c r="S331" i="54"/>
  <c r="T331" i="54" s="1"/>
  <c r="A331" i="54"/>
  <c r="R331" i="54" s="1"/>
  <c r="S330" i="54"/>
  <c r="T330" i="54" s="1"/>
  <c r="Q330" i="54"/>
  <c r="A330" i="54"/>
  <c r="R330" i="54" s="1"/>
  <c r="S329" i="54"/>
  <c r="T329" i="54" s="1"/>
  <c r="Q329" i="54"/>
  <c r="A329" i="54"/>
  <c r="R329" i="54" s="1"/>
  <c r="S328" i="54"/>
  <c r="T328" i="54" s="1"/>
  <c r="Q328" i="54"/>
  <c r="A328" i="54"/>
  <c r="R328" i="54" s="1"/>
  <c r="S327" i="54"/>
  <c r="T327" i="54" s="1"/>
  <c r="Q327" i="54"/>
  <c r="A327" i="54"/>
  <c r="R327" i="54" s="1"/>
  <c r="S326" i="54"/>
  <c r="T326" i="54" s="1"/>
  <c r="Q326" i="54"/>
  <c r="A326" i="54"/>
  <c r="R326" i="54" s="1"/>
  <c r="S325" i="54"/>
  <c r="T325" i="54" s="1"/>
  <c r="Q325" i="54"/>
  <c r="A325" i="54"/>
  <c r="R325" i="54" s="1"/>
  <c r="S324" i="54"/>
  <c r="T324" i="54" s="1"/>
  <c r="Q324" i="54"/>
  <c r="A324" i="54"/>
  <c r="R324" i="54" s="1"/>
  <c r="S323" i="54"/>
  <c r="T323" i="54" s="1"/>
  <c r="Q323" i="54"/>
  <c r="A323" i="54"/>
  <c r="R323" i="54" s="1"/>
  <c r="S322" i="54"/>
  <c r="T322" i="54" s="1"/>
  <c r="Q322" i="54"/>
  <c r="A322" i="54"/>
  <c r="R322" i="54" s="1"/>
  <c r="S321" i="54"/>
  <c r="T321" i="54" s="1"/>
  <c r="Q321" i="54"/>
  <c r="A321" i="54"/>
  <c r="R321" i="54" s="1"/>
  <c r="S320" i="54"/>
  <c r="T320" i="54" s="1"/>
  <c r="Q320" i="54"/>
  <c r="A320" i="54"/>
  <c r="R320" i="54" s="1"/>
  <c r="S319" i="54"/>
  <c r="T319" i="54" s="1"/>
  <c r="Q319" i="54"/>
  <c r="A319" i="54"/>
  <c r="R319" i="54" s="1"/>
  <c r="S318" i="54"/>
  <c r="T318" i="54" s="1"/>
  <c r="Q318" i="54"/>
  <c r="A318" i="54"/>
  <c r="R318" i="54" s="1"/>
  <c r="S317" i="54"/>
  <c r="T317" i="54" s="1"/>
  <c r="Q317" i="54"/>
  <c r="A317" i="54"/>
  <c r="R317" i="54" s="1"/>
  <c r="S316" i="54"/>
  <c r="T316" i="54" s="1"/>
  <c r="Q316" i="54"/>
  <c r="A316" i="54"/>
  <c r="R316" i="54" s="1"/>
  <c r="S315" i="54"/>
  <c r="T315" i="54" s="1"/>
  <c r="Q315" i="54"/>
  <c r="A315" i="54"/>
  <c r="R315" i="54" s="1"/>
  <c r="S314" i="54"/>
  <c r="T314" i="54" s="1"/>
  <c r="Q314" i="54"/>
  <c r="A314" i="54"/>
  <c r="R314" i="54" s="1"/>
  <c r="S313" i="54"/>
  <c r="T313" i="54" s="1"/>
  <c r="Q313" i="54"/>
  <c r="A313" i="54"/>
  <c r="R313" i="54" s="1"/>
  <c r="S312" i="54"/>
  <c r="T312" i="54" s="1"/>
  <c r="Q312" i="54"/>
  <c r="A312" i="54"/>
  <c r="R312" i="54" s="1"/>
  <c r="S311" i="54"/>
  <c r="T311" i="54" s="1"/>
  <c r="Q311" i="54"/>
  <c r="A311" i="54"/>
  <c r="R311" i="54" s="1"/>
  <c r="S310" i="54"/>
  <c r="T310" i="54" s="1"/>
  <c r="Q310" i="54"/>
  <c r="A310" i="54"/>
  <c r="R310" i="54" s="1"/>
  <c r="S309" i="54"/>
  <c r="T309" i="54" s="1"/>
  <c r="Q309" i="54"/>
  <c r="A309" i="54"/>
  <c r="R309" i="54" s="1"/>
  <c r="S308" i="54"/>
  <c r="T308" i="54" s="1"/>
  <c r="Q308" i="54"/>
  <c r="A308" i="54"/>
  <c r="R308" i="54" s="1"/>
  <c r="S307" i="54"/>
  <c r="T307" i="54" s="1"/>
  <c r="Q307" i="54"/>
  <c r="A307" i="54"/>
  <c r="R307" i="54" s="1"/>
  <c r="S306" i="54"/>
  <c r="T306" i="54" s="1"/>
  <c r="Q306" i="54"/>
  <c r="A306" i="54"/>
  <c r="R306" i="54" s="1"/>
  <c r="S305" i="54"/>
  <c r="T305" i="54" s="1"/>
  <c r="Q305" i="54"/>
  <c r="A305" i="54"/>
  <c r="R305" i="54" s="1"/>
  <c r="S304" i="54"/>
  <c r="T304" i="54" s="1"/>
  <c r="Q304" i="54"/>
  <c r="A304" i="54"/>
  <c r="R304" i="54" s="1"/>
  <c r="S303" i="54"/>
  <c r="T303" i="54" s="1"/>
  <c r="Q303" i="54"/>
  <c r="A303" i="54"/>
  <c r="R303" i="54" s="1"/>
  <c r="S302" i="54"/>
  <c r="T302" i="54" s="1"/>
  <c r="Q302" i="54"/>
  <c r="A302" i="54"/>
  <c r="R302" i="54" s="1"/>
  <c r="S301" i="54"/>
  <c r="T301" i="54" s="1"/>
  <c r="Q301" i="54"/>
  <c r="A301" i="54"/>
  <c r="R301" i="54" s="1"/>
  <c r="S300" i="54"/>
  <c r="T300" i="54" s="1"/>
  <c r="Q300" i="54"/>
  <c r="A300" i="54"/>
  <c r="R300" i="54" s="1"/>
  <c r="S299" i="54"/>
  <c r="T299" i="54" s="1"/>
  <c r="Q299" i="54"/>
  <c r="A299" i="54"/>
  <c r="R299" i="54" s="1"/>
  <c r="S298" i="54"/>
  <c r="T298" i="54" s="1"/>
  <c r="Q298" i="54"/>
  <c r="A298" i="54"/>
  <c r="R298" i="54" s="1"/>
  <c r="S297" i="54"/>
  <c r="T297" i="54" s="1"/>
  <c r="Q297" i="54"/>
  <c r="A297" i="54"/>
  <c r="R297" i="54" s="1"/>
  <c r="S296" i="54"/>
  <c r="T296" i="54" s="1"/>
  <c r="Q296" i="54"/>
  <c r="A296" i="54"/>
  <c r="R296" i="54" s="1"/>
  <c r="S295" i="54"/>
  <c r="T295" i="54" s="1"/>
  <c r="Q295" i="54"/>
  <c r="A295" i="54"/>
  <c r="R295" i="54" s="1"/>
  <c r="S294" i="54"/>
  <c r="T294" i="54" s="1"/>
  <c r="Q294" i="54"/>
  <c r="A294" i="54"/>
  <c r="R294" i="54" s="1"/>
  <c r="S293" i="54"/>
  <c r="T293" i="54" s="1"/>
  <c r="Q293" i="54"/>
  <c r="A293" i="54"/>
  <c r="R293" i="54" s="1"/>
  <c r="S292" i="54"/>
  <c r="T292" i="54" s="1"/>
  <c r="Q292" i="54"/>
  <c r="A292" i="54"/>
  <c r="R292" i="54" s="1"/>
  <c r="S291" i="54"/>
  <c r="T291" i="54" s="1"/>
  <c r="Q291" i="54"/>
  <c r="A291" i="54"/>
  <c r="R291" i="54" s="1"/>
  <c r="S290" i="54"/>
  <c r="T290" i="54" s="1"/>
  <c r="Q290" i="54"/>
  <c r="A290" i="54"/>
  <c r="R290" i="54" s="1"/>
  <c r="S289" i="54"/>
  <c r="T289" i="54" s="1"/>
  <c r="Q289" i="54"/>
  <c r="A289" i="54"/>
  <c r="R289" i="54" s="1"/>
  <c r="S288" i="54"/>
  <c r="T288" i="54" s="1"/>
  <c r="Q288" i="54"/>
  <c r="A288" i="54"/>
  <c r="R288" i="54" s="1"/>
  <c r="S287" i="54"/>
  <c r="T287" i="54" s="1"/>
  <c r="Q287" i="54"/>
  <c r="A287" i="54"/>
  <c r="R287" i="54" s="1"/>
  <c r="S286" i="54"/>
  <c r="T286" i="54" s="1"/>
  <c r="Q286" i="54"/>
  <c r="A286" i="54"/>
  <c r="R286" i="54" s="1"/>
  <c r="S285" i="54"/>
  <c r="T285" i="54" s="1"/>
  <c r="Q285" i="54"/>
  <c r="A285" i="54"/>
  <c r="R285" i="54" s="1"/>
  <c r="S284" i="54"/>
  <c r="T284" i="54" s="1"/>
  <c r="Q284" i="54"/>
  <c r="A284" i="54"/>
  <c r="R284" i="54" s="1"/>
  <c r="S283" i="54"/>
  <c r="T283" i="54" s="1"/>
  <c r="Q283" i="54"/>
  <c r="A283" i="54"/>
  <c r="R283" i="54" s="1"/>
  <c r="S282" i="54"/>
  <c r="T282" i="54" s="1"/>
  <c r="Q282" i="54"/>
  <c r="A282" i="54"/>
  <c r="R282" i="54" s="1"/>
  <c r="S281" i="54"/>
  <c r="T281" i="54" s="1"/>
  <c r="Q281" i="54"/>
  <c r="A281" i="54"/>
  <c r="R281" i="54" s="1"/>
  <c r="S280" i="54"/>
  <c r="T280" i="54" s="1"/>
  <c r="Q280" i="54"/>
  <c r="A280" i="54"/>
  <c r="R280" i="54" s="1"/>
  <c r="S279" i="54"/>
  <c r="T279" i="54" s="1"/>
  <c r="Q279" i="54"/>
  <c r="A279" i="54"/>
  <c r="R279" i="54" s="1"/>
  <c r="S278" i="54"/>
  <c r="T278" i="54" s="1"/>
  <c r="Q278" i="54"/>
  <c r="A278" i="54"/>
  <c r="R278" i="54" s="1"/>
  <c r="S277" i="54"/>
  <c r="T277" i="54" s="1"/>
  <c r="Q277" i="54"/>
  <c r="A277" i="54"/>
  <c r="R277" i="54" s="1"/>
  <c r="S276" i="54"/>
  <c r="T276" i="54" s="1"/>
  <c r="Q276" i="54"/>
  <c r="A276" i="54"/>
  <c r="R276" i="54" s="1"/>
  <c r="S275" i="54"/>
  <c r="T275" i="54" s="1"/>
  <c r="Q275" i="54"/>
  <c r="A275" i="54"/>
  <c r="R275" i="54" s="1"/>
  <c r="S274" i="54"/>
  <c r="T274" i="54" s="1"/>
  <c r="Q274" i="54"/>
  <c r="A274" i="54"/>
  <c r="R274" i="54" s="1"/>
  <c r="S273" i="54"/>
  <c r="T273" i="54" s="1"/>
  <c r="Q273" i="54"/>
  <c r="A273" i="54"/>
  <c r="R273" i="54" s="1"/>
  <c r="S272" i="54"/>
  <c r="T272" i="54" s="1"/>
  <c r="Q272" i="54"/>
  <c r="A272" i="54"/>
  <c r="R272" i="54" s="1"/>
  <c r="S271" i="54"/>
  <c r="T271" i="54" s="1"/>
  <c r="Q271" i="54"/>
  <c r="A271" i="54"/>
  <c r="R271" i="54" s="1"/>
  <c r="S270" i="54"/>
  <c r="T270" i="54" s="1"/>
  <c r="Q270" i="54"/>
  <c r="A270" i="54"/>
  <c r="R270" i="54" s="1"/>
  <c r="S269" i="54"/>
  <c r="T269" i="54" s="1"/>
  <c r="Q269" i="54"/>
  <c r="A269" i="54"/>
  <c r="R269" i="54" s="1"/>
  <c r="S268" i="54"/>
  <c r="T268" i="54" s="1"/>
  <c r="Q268" i="54"/>
  <c r="A268" i="54"/>
  <c r="R268" i="54" s="1"/>
  <c r="S267" i="54"/>
  <c r="T267" i="54" s="1"/>
  <c r="Q267" i="54"/>
  <c r="A267" i="54"/>
  <c r="R267" i="54" s="1"/>
  <c r="S266" i="54"/>
  <c r="T266" i="54" s="1"/>
  <c r="Q266" i="54"/>
  <c r="A266" i="54"/>
  <c r="R266" i="54" s="1"/>
  <c r="S265" i="54"/>
  <c r="T265" i="54" s="1"/>
  <c r="Q265" i="54"/>
  <c r="A265" i="54"/>
  <c r="R265" i="54" s="1"/>
  <c r="S264" i="54"/>
  <c r="T264" i="54" s="1"/>
  <c r="Q264" i="54"/>
  <c r="A264" i="54"/>
  <c r="R264" i="54" s="1"/>
  <c r="S263" i="54"/>
  <c r="T263" i="54" s="1"/>
  <c r="Q263" i="54"/>
  <c r="A263" i="54"/>
  <c r="R263" i="54" s="1"/>
  <c r="S262" i="54"/>
  <c r="T262" i="54" s="1"/>
  <c r="Q262" i="54"/>
  <c r="A262" i="54"/>
  <c r="R262" i="54" s="1"/>
  <c r="S261" i="54"/>
  <c r="T261" i="54" s="1"/>
  <c r="Q261" i="54"/>
  <c r="A261" i="54"/>
  <c r="R261" i="54" s="1"/>
  <c r="S260" i="54"/>
  <c r="T260" i="54" s="1"/>
  <c r="Q260" i="54"/>
  <c r="A260" i="54"/>
  <c r="R260" i="54" s="1"/>
  <c r="S259" i="54"/>
  <c r="T259" i="54" s="1"/>
  <c r="Q259" i="54"/>
  <c r="A259" i="54"/>
  <c r="R259" i="54" s="1"/>
  <c r="S258" i="54"/>
  <c r="T258" i="54" s="1"/>
  <c r="Q258" i="54"/>
  <c r="A258" i="54"/>
  <c r="R258" i="54" s="1"/>
  <c r="S257" i="54"/>
  <c r="T257" i="54" s="1"/>
  <c r="Q257" i="54"/>
  <c r="A257" i="54"/>
  <c r="R257" i="54" s="1"/>
  <c r="S256" i="54"/>
  <c r="T256" i="54" s="1"/>
  <c r="Q256" i="54"/>
  <c r="A256" i="54"/>
  <c r="R256" i="54" s="1"/>
  <c r="S255" i="54"/>
  <c r="T255" i="54" s="1"/>
  <c r="Q255" i="54"/>
  <c r="A255" i="54"/>
  <c r="R255" i="54" s="1"/>
  <c r="S254" i="54"/>
  <c r="T254" i="54" s="1"/>
  <c r="Q254" i="54"/>
  <c r="A254" i="54"/>
  <c r="R254" i="54" s="1"/>
  <c r="S253" i="54"/>
  <c r="T253" i="54" s="1"/>
  <c r="Q253" i="54"/>
  <c r="A253" i="54"/>
  <c r="R253" i="54" s="1"/>
  <c r="S252" i="54"/>
  <c r="T252" i="54" s="1"/>
  <c r="Q252" i="54"/>
  <c r="A252" i="54"/>
  <c r="R252" i="54" s="1"/>
  <c r="S251" i="54"/>
  <c r="T251" i="54" s="1"/>
  <c r="Q251" i="54"/>
  <c r="A251" i="54"/>
  <c r="R251" i="54" s="1"/>
  <c r="S250" i="54"/>
  <c r="T250" i="54" s="1"/>
  <c r="Q250" i="54"/>
  <c r="A250" i="54"/>
  <c r="R250" i="54" s="1"/>
  <c r="S249" i="54"/>
  <c r="T249" i="54" s="1"/>
  <c r="Q249" i="54"/>
  <c r="A249" i="54"/>
  <c r="R249" i="54" s="1"/>
  <c r="S248" i="54"/>
  <c r="T248" i="54" s="1"/>
  <c r="Q248" i="54"/>
  <c r="A248" i="54"/>
  <c r="R248" i="54" s="1"/>
  <c r="S247" i="54"/>
  <c r="T247" i="54" s="1"/>
  <c r="Q247" i="54"/>
  <c r="A247" i="54"/>
  <c r="R247" i="54" s="1"/>
  <c r="S246" i="54"/>
  <c r="T246" i="54" s="1"/>
  <c r="Q246" i="54"/>
  <c r="A246" i="54"/>
  <c r="R246" i="54" s="1"/>
  <c r="S245" i="54"/>
  <c r="T245" i="54" s="1"/>
  <c r="Q245" i="54"/>
  <c r="A245" i="54"/>
  <c r="R245" i="54" s="1"/>
  <c r="S244" i="54"/>
  <c r="T244" i="54" s="1"/>
  <c r="Q244" i="54"/>
  <c r="A244" i="54"/>
  <c r="R244" i="54" s="1"/>
  <c r="S243" i="54"/>
  <c r="T243" i="54" s="1"/>
  <c r="Q243" i="54"/>
  <c r="A243" i="54"/>
  <c r="R243" i="54" s="1"/>
  <c r="S242" i="54"/>
  <c r="T242" i="54" s="1"/>
  <c r="Q242" i="54"/>
  <c r="A242" i="54"/>
  <c r="R242" i="54" s="1"/>
  <c r="S241" i="54"/>
  <c r="T241" i="54" s="1"/>
  <c r="Q241" i="54"/>
  <c r="A241" i="54"/>
  <c r="R241" i="54" s="1"/>
  <c r="S240" i="54"/>
  <c r="T240" i="54" s="1"/>
  <c r="Q240" i="54"/>
  <c r="A240" i="54"/>
  <c r="R240" i="54" s="1"/>
  <c r="S239" i="54"/>
  <c r="T239" i="54" s="1"/>
  <c r="Q239" i="54"/>
  <c r="A239" i="54"/>
  <c r="R239" i="54" s="1"/>
  <c r="S238" i="54"/>
  <c r="T238" i="54" s="1"/>
  <c r="Q238" i="54"/>
  <c r="A238" i="54"/>
  <c r="R238" i="54" s="1"/>
  <c r="S237" i="54"/>
  <c r="T237" i="54" s="1"/>
  <c r="Q237" i="54"/>
  <c r="A237" i="54"/>
  <c r="R237" i="54" s="1"/>
  <c r="S236" i="54"/>
  <c r="T236" i="54" s="1"/>
  <c r="Q236" i="54"/>
  <c r="A236" i="54"/>
  <c r="R236" i="54" s="1"/>
  <c r="S235" i="54"/>
  <c r="T235" i="54" s="1"/>
  <c r="Q235" i="54"/>
  <c r="A235" i="54"/>
  <c r="R235" i="54" s="1"/>
  <c r="S234" i="54"/>
  <c r="T234" i="54" s="1"/>
  <c r="Q234" i="54"/>
  <c r="A234" i="54"/>
  <c r="R234" i="54" s="1"/>
  <c r="S233" i="54"/>
  <c r="T233" i="54" s="1"/>
  <c r="Q233" i="54"/>
  <c r="A233" i="54"/>
  <c r="R233" i="54" s="1"/>
  <c r="S232" i="54"/>
  <c r="T232" i="54" s="1"/>
  <c r="Q232" i="54"/>
  <c r="A232" i="54"/>
  <c r="R232" i="54" s="1"/>
  <c r="S231" i="54"/>
  <c r="T231" i="54" s="1"/>
  <c r="Q231" i="54"/>
  <c r="A231" i="54"/>
  <c r="R231" i="54" s="1"/>
  <c r="S230" i="54"/>
  <c r="T230" i="54" s="1"/>
  <c r="Q230" i="54"/>
  <c r="A230" i="54"/>
  <c r="R230" i="54" s="1"/>
  <c r="S229" i="54"/>
  <c r="T229" i="54" s="1"/>
  <c r="Q229" i="54"/>
  <c r="A229" i="54"/>
  <c r="R229" i="54" s="1"/>
  <c r="S228" i="54"/>
  <c r="T228" i="54" s="1"/>
  <c r="Q228" i="54"/>
  <c r="A228" i="54"/>
  <c r="R228" i="54" s="1"/>
  <c r="S227" i="54"/>
  <c r="T227" i="54" s="1"/>
  <c r="Q227" i="54"/>
  <c r="A227" i="54"/>
  <c r="R227" i="54" s="1"/>
  <c r="S226" i="54"/>
  <c r="T226" i="54" s="1"/>
  <c r="Q226" i="54"/>
  <c r="A226" i="54"/>
  <c r="R226" i="54" s="1"/>
  <c r="S225" i="54"/>
  <c r="T225" i="54" s="1"/>
  <c r="Q225" i="54"/>
  <c r="A225" i="54"/>
  <c r="R225" i="54" s="1"/>
  <c r="S224" i="54"/>
  <c r="T224" i="54" s="1"/>
  <c r="Q224" i="54"/>
  <c r="A224" i="54"/>
  <c r="R224" i="54" s="1"/>
  <c r="S223" i="54"/>
  <c r="T223" i="54" s="1"/>
  <c r="Q223" i="54"/>
  <c r="A223" i="54"/>
  <c r="R223" i="54" s="1"/>
  <c r="S222" i="54"/>
  <c r="T222" i="54" s="1"/>
  <c r="Q222" i="54"/>
  <c r="A222" i="54"/>
  <c r="R222" i="54" s="1"/>
  <c r="S221" i="54"/>
  <c r="T221" i="54" s="1"/>
  <c r="Q221" i="54"/>
  <c r="A221" i="54"/>
  <c r="R221" i="54" s="1"/>
  <c r="S220" i="54"/>
  <c r="T220" i="54" s="1"/>
  <c r="Q220" i="54"/>
  <c r="A220" i="54"/>
  <c r="R220" i="54" s="1"/>
  <c r="S219" i="54"/>
  <c r="T219" i="54" s="1"/>
  <c r="Q219" i="54"/>
  <c r="A219" i="54"/>
  <c r="R219" i="54" s="1"/>
  <c r="S218" i="54"/>
  <c r="T218" i="54" s="1"/>
  <c r="Q218" i="54"/>
  <c r="A218" i="54"/>
  <c r="R218" i="54" s="1"/>
  <c r="S217" i="54"/>
  <c r="T217" i="54" s="1"/>
  <c r="Q217" i="54"/>
  <c r="A217" i="54"/>
  <c r="R217" i="54" s="1"/>
  <c r="S216" i="54"/>
  <c r="T216" i="54" s="1"/>
  <c r="Q216" i="54"/>
  <c r="A216" i="54"/>
  <c r="R216" i="54" s="1"/>
  <c r="S215" i="54"/>
  <c r="T215" i="54" s="1"/>
  <c r="Q215" i="54"/>
  <c r="A215" i="54"/>
  <c r="R215" i="54" s="1"/>
  <c r="S214" i="54"/>
  <c r="T214" i="54" s="1"/>
  <c r="Q214" i="54"/>
  <c r="A214" i="54"/>
  <c r="R214" i="54" s="1"/>
  <c r="S213" i="54"/>
  <c r="T213" i="54" s="1"/>
  <c r="Q213" i="54"/>
  <c r="A213" i="54"/>
  <c r="R213" i="54" s="1"/>
  <c r="S212" i="54"/>
  <c r="T212" i="54" s="1"/>
  <c r="Q212" i="54"/>
  <c r="A212" i="54"/>
  <c r="R212" i="54" s="1"/>
  <c r="S211" i="54"/>
  <c r="T211" i="54" s="1"/>
  <c r="Q211" i="54"/>
  <c r="A211" i="54"/>
  <c r="R211" i="54" s="1"/>
  <c r="S210" i="54"/>
  <c r="T210" i="54" s="1"/>
  <c r="Q210" i="54"/>
  <c r="A210" i="54"/>
  <c r="R210" i="54" s="1"/>
  <c r="S209" i="54"/>
  <c r="T209" i="54" s="1"/>
  <c r="Q209" i="54"/>
  <c r="A209" i="54"/>
  <c r="R209" i="54" s="1"/>
  <c r="S208" i="54"/>
  <c r="T208" i="54" s="1"/>
  <c r="Q208" i="54"/>
  <c r="A208" i="54"/>
  <c r="R208" i="54" s="1"/>
  <c r="S207" i="54"/>
  <c r="T207" i="54" s="1"/>
  <c r="Q207" i="54"/>
  <c r="A207" i="54"/>
  <c r="R207" i="54" s="1"/>
  <c r="S206" i="54"/>
  <c r="T206" i="54" s="1"/>
  <c r="Q206" i="54"/>
  <c r="A206" i="54"/>
  <c r="R206" i="54" s="1"/>
  <c r="S205" i="54"/>
  <c r="T205" i="54" s="1"/>
  <c r="Q205" i="54"/>
  <c r="A205" i="54"/>
  <c r="R205" i="54" s="1"/>
  <c r="S204" i="54"/>
  <c r="T204" i="54" s="1"/>
  <c r="Q204" i="54"/>
  <c r="A204" i="54"/>
  <c r="R204" i="54" s="1"/>
  <c r="S203" i="54"/>
  <c r="T203" i="54" s="1"/>
  <c r="Q203" i="54"/>
  <c r="A203" i="54"/>
  <c r="R203" i="54" s="1"/>
  <c r="S202" i="54"/>
  <c r="T202" i="54" s="1"/>
  <c r="Q202" i="54"/>
  <c r="A202" i="54"/>
  <c r="R202" i="54" s="1"/>
  <c r="S201" i="54"/>
  <c r="T201" i="54" s="1"/>
  <c r="Q201" i="54"/>
  <c r="A201" i="54"/>
  <c r="R201" i="54" s="1"/>
  <c r="S200" i="54"/>
  <c r="T200" i="54" s="1"/>
  <c r="Q200" i="54"/>
  <c r="A200" i="54"/>
  <c r="R200" i="54" s="1"/>
  <c r="S199" i="54"/>
  <c r="T199" i="54" s="1"/>
  <c r="Q199" i="54"/>
  <c r="A199" i="54"/>
  <c r="R199" i="54" s="1"/>
  <c r="S198" i="54"/>
  <c r="T198" i="54" s="1"/>
  <c r="Q198" i="54"/>
  <c r="A198" i="54"/>
  <c r="R198" i="54" s="1"/>
  <c r="S197" i="54"/>
  <c r="T197" i="54" s="1"/>
  <c r="Q197" i="54"/>
  <c r="A197" i="54"/>
  <c r="R197" i="54" s="1"/>
  <c r="S196" i="54"/>
  <c r="T196" i="54" s="1"/>
  <c r="Q196" i="54"/>
  <c r="A196" i="54"/>
  <c r="R196" i="54" s="1"/>
  <c r="S195" i="54"/>
  <c r="T195" i="54" s="1"/>
  <c r="Q195" i="54"/>
  <c r="A195" i="54"/>
  <c r="R195" i="54" s="1"/>
  <c r="S194" i="54"/>
  <c r="T194" i="54" s="1"/>
  <c r="Q194" i="54"/>
  <c r="A194" i="54"/>
  <c r="R194" i="54" s="1"/>
  <c r="S193" i="54"/>
  <c r="T193" i="54" s="1"/>
  <c r="Q193" i="54"/>
  <c r="A193" i="54"/>
  <c r="R193" i="54" s="1"/>
  <c r="S192" i="54"/>
  <c r="T192" i="54" s="1"/>
  <c r="Q192" i="54"/>
  <c r="A192" i="54"/>
  <c r="R192" i="54" s="1"/>
  <c r="S191" i="54"/>
  <c r="T191" i="54" s="1"/>
  <c r="Q191" i="54"/>
  <c r="A191" i="54"/>
  <c r="R191" i="54" s="1"/>
  <c r="S190" i="54"/>
  <c r="T190" i="54" s="1"/>
  <c r="Q190" i="54"/>
  <c r="A190" i="54"/>
  <c r="R190" i="54" s="1"/>
  <c r="S189" i="54"/>
  <c r="T189" i="54" s="1"/>
  <c r="Q189" i="54"/>
  <c r="A189" i="54"/>
  <c r="R189" i="54" s="1"/>
  <c r="S188" i="54"/>
  <c r="T188" i="54" s="1"/>
  <c r="Q188" i="54"/>
  <c r="A188" i="54"/>
  <c r="R188" i="54" s="1"/>
  <c r="S187" i="54"/>
  <c r="T187" i="54" s="1"/>
  <c r="Q187" i="54"/>
  <c r="A187" i="54"/>
  <c r="R187" i="54" s="1"/>
  <c r="S186" i="54"/>
  <c r="T186" i="54" s="1"/>
  <c r="Q186" i="54"/>
  <c r="A186" i="54"/>
  <c r="R186" i="54" s="1"/>
  <c r="S185" i="54"/>
  <c r="T185" i="54" s="1"/>
  <c r="Q185" i="54"/>
  <c r="A185" i="54"/>
  <c r="R185" i="54" s="1"/>
  <c r="S184" i="54"/>
  <c r="T184" i="54" s="1"/>
  <c r="Q184" i="54"/>
  <c r="A184" i="54"/>
  <c r="R184" i="54" s="1"/>
  <c r="S183" i="54"/>
  <c r="T183" i="54" s="1"/>
  <c r="Q183" i="54"/>
  <c r="A183" i="54"/>
  <c r="R183" i="54" s="1"/>
  <c r="S182" i="54"/>
  <c r="T182" i="54" s="1"/>
  <c r="Q182" i="54"/>
  <c r="A182" i="54"/>
  <c r="R182" i="54" s="1"/>
  <c r="S181" i="54"/>
  <c r="T181" i="54" s="1"/>
  <c r="Q181" i="54"/>
  <c r="A181" i="54"/>
  <c r="R181" i="54" s="1"/>
  <c r="S180" i="54"/>
  <c r="T180" i="54" s="1"/>
  <c r="Q180" i="54"/>
  <c r="A180" i="54"/>
  <c r="R180" i="54" s="1"/>
  <c r="S179" i="54"/>
  <c r="T179" i="54" s="1"/>
  <c r="Q179" i="54"/>
  <c r="A179" i="54"/>
  <c r="R179" i="54" s="1"/>
  <c r="S178" i="54"/>
  <c r="T178" i="54" s="1"/>
  <c r="Q178" i="54"/>
  <c r="A178" i="54"/>
  <c r="R178" i="54" s="1"/>
  <c r="S177" i="54"/>
  <c r="T177" i="54" s="1"/>
  <c r="Q177" i="54"/>
  <c r="A177" i="54"/>
  <c r="R177" i="54" s="1"/>
  <c r="S176" i="54"/>
  <c r="T176" i="54" s="1"/>
  <c r="Q176" i="54"/>
  <c r="A176" i="54"/>
  <c r="R176" i="54" s="1"/>
  <c r="S175" i="54"/>
  <c r="T175" i="54" s="1"/>
  <c r="Q175" i="54"/>
  <c r="A175" i="54"/>
  <c r="R175" i="54" s="1"/>
  <c r="S174" i="54"/>
  <c r="T174" i="54" s="1"/>
  <c r="Q174" i="54"/>
  <c r="A174" i="54"/>
  <c r="R174" i="54" s="1"/>
  <c r="S173" i="54"/>
  <c r="T173" i="54" s="1"/>
  <c r="Q173" i="54"/>
  <c r="A173" i="54"/>
  <c r="R173" i="54" s="1"/>
  <c r="S172" i="54"/>
  <c r="T172" i="54" s="1"/>
  <c r="Q172" i="54"/>
  <c r="A172" i="54"/>
  <c r="R172" i="54" s="1"/>
  <c r="S171" i="54"/>
  <c r="T171" i="54" s="1"/>
  <c r="Q171" i="54"/>
  <c r="A171" i="54"/>
  <c r="R171" i="54" s="1"/>
  <c r="S170" i="54"/>
  <c r="T170" i="54" s="1"/>
  <c r="Q170" i="54"/>
  <c r="A170" i="54"/>
  <c r="R170" i="54" s="1"/>
  <c r="S169" i="54"/>
  <c r="T169" i="54" s="1"/>
  <c r="Q169" i="54"/>
  <c r="A169" i="54"/>
  <c r="R169" i="54" s="1"/>
  <c r="S168" i="54"/>
  <c r="T168" i="54" s="1"/>
  <c r="Q168" i="54"/>
  <c r="A168" i="54"/>
  <c r="R168" i="54" s="1"/>
  <c r="S167" i="54"/>
  <c r="T167" i="54" s="1"/>
  <c r="Q167" i="54"/>
  <c r="A167" i="54"/>
  <c r="R167" i="54" s="1"/>
  <c r="S166" i="54"/>
  <c r="T166" i="54" s="1"/>
  <c r="Q166" i="54"/>
  <c r="A166" i="54"/>
  <c r="R166" i="54" s="1"/>
  <c r="S165" i="54"/>
  <c r="T165" i="54" s="1"/>
  <c r="Q165" i="54"/>
  <c r="A165" i="54"/>
  <c r="R165" i="54" s="1"/>
  <c r="S164" i="54"/>
  <c r="T164" i="54" s="1"/>
  <c r="Q164" i="54"/>
  <c r="A164" i="54"/>
  <c r="R164" i="54" s="1"/>
  <c r="S163" i="54"/>
  <c r="T163" i="54" s="1"/>
  <c r="Q163" i="54"/>
  <c r="A163" i="54"/>
  <c r="R163" i="54" s="1"/>
  <c r="S162" i="54"/>
  <c r="T162" i="54" s="1"/>
  <c r="Q162" i="54"/>
  <c r="A162" i="54"/>
  <c r="R162" i="54" s="1"/>
  <c r="S161" i="54"/>
  <c r="T161" i="54" s="1"/>
  <c r="Q161" i="54"/>
  <c r="A161" i="54"/>
  <c r="R161" i="54" s="1"/>
  <c r="S160" i="54"/>
  <c r="T160" i="54" s="1"/>
  <c r="Q160" i="54"/>
  <c r="A160" i="54"/>
  <c r="R160" i="54" s="1"/>
  <c r="S159" i="54"/>
  <c r="T159" i="54" s="1"/>
  <c r="Q159" i="54"/>
  <c r="A159" i="54"/>
  <c r="R159" i="54" s="1"/>
  <c r="S158" i="54"/>
  <c r="T158" i="54" s="1"/>
  <c r="Q158" i="54"/>
  <c r="A158" i="54"/>
  <c r="R158" i="54" s="1"/>
  <c r="S157" i="54"/>
  <c r="T157" i="54" s="1"/>
  <c r="Q157" i="54"/>
  <c r="A157" i="54"/>
  <c r="R157" i="54" s="1"/>
  <c r="S156" i="54"/>
  <c r="T156" i="54" s="1"/>
  <c r="Q156" i="54"/>
  <c r="A156" i="54"/>
  <c r="R156" i="54" s="1"/>
  <c r="S155" i="54"/>
  <c r="T155" i="54" s="1"/>
  <c r="Q155" i="54"/>
  <c r="A155" i="54"/>
  <c r="R155" i="54" s="1"/>
  <c r="S154" i="54"/>
  <c r="T154" i="54" s="1"/>
  <c r="Q154" i="54"/>
  <c r="A154" i="54"/>
  <c r="R154" i="54" s="1"/>
  <c r="S153" i="54"/>
  <c r="T153" i="54" s="1"/>
  <c r="Q153" i="54"/>
  <c r="A153" i="54"/>
  <c r="R153" i="54" s="1"/>
  <c r="S152" i="54"/>
  <c r="T152" i="54" s="1"/>
  <c r="Q152" i="54"/>
  <c r="A152" i="54"/>
  <c r="R152" i="54" s="1"/>
  <c r="S151" i="54"/>
  <c r="T151" i="54" s="1"/>
  <c r="Q151" i="54"/>
  <c r="A151" i="54"/>
  <c r="R151" i="54" s="1"/>
  <c r="S150" i="54"/>
  <c r="T150" i="54" s="1"/>
  <c r="Q150" i="54"/>
  <c r="A150" i="54"/>
  <c r="R150" i="54" s="1"/>
  <c r="S149" i="54"/>
  <c r="T149" i="54" s="1"/>
  <c r="Q149" i="54"/>
  <c r="A149" i="54"/>
  <c r="R149" i="54" s="1"/>
  <c r="S148" i="54"/>
  <c r="T148" i="54" s="1"/>
  <c r="Q148" i="54"/>
  <c r="A148" i="54"/>
  <c r="R148" i="54" s="1"/>
  <c r="S147" i="54"/>
  <c r="T147" i="54" s="1"/>
  <c r="Q147" i="54"/>
  <c r="A147" i="54"/>
  <c r="R147" i="54" s="1"/>
  <c r="S146" i="54"/>
  <c r="T146" i="54" s="1"/>
  <c r="Q146" i="54"/>
  <c r="A146" i="54"/>
  <c r="R146" i="54" s="1"/>
  <c r="S145" i="54"/>
  <c r="T145" i="54" s="1"/>
  <c r="Q145" i="54"/>
  <c r="A145" i="54"/>
  <c r="R145" i="54" s="1"/>
  <c r="S144" i="54"/>
  <c r="T144" i="54" s="1"/>
  <c r="Q144" i="54"/>
  <c r="A144" i="54"/>
  <c r="R144" i="54" s="1"/>
  <c r="S143" i="54"/>
  <c r="T143" i="54" s="1"/>
  <c r="Q143" i="54"/>
  <c r="A143" i="54"/>
  <c r="R143" i="54" s="1"/>
  <c r="S142" i="54"/>
  <c r="T142" i="54" s="1"/>
  <c r="Q142" i="54"/>
  <c r="A142" i="54"/>
  <c r="R142" i="54" s="1"/>
  <c r="S141" i="54"/>
  <c r="T141" i="54" s="1"/>
  <c r="Q141" i="54"/>
  <c r="A141" i="54"/>
  <c r="R141" i="54" s="1"/>
  <c r="S140" i="54"/>
  <c r="T140" i="54" s="1"/>
  <c r="Q140" i="54"/>
  <c r="A140" i="54"/>
  <c r="R140" i="54" s="1"/>
  <c r="S139" i="54"/>
  <c r="T139" i="54" s="1"/>
  <c r="Q139" i="54"/>
  <c r="A139" i="54"/>
  <c r="R139" i="54" s="1"/>
  <c r="S138" i="54"/>
  <c r="T138" i="54" s="1"/>
  <c r="Q138" i="54"/>
  <c r="A138" i="54"/>
  <c r="R138" i="54" s="1"/>
  <c r="S137" i="54"/>
  <c r="T137" i="54" s="1"/>
  <c r="Q137" i="54"/>
  <c r="A137" i="54"/>
  <c r="R137" i="54" s="1"/>
  <c r="S136" i="54"/>
  <c r="T136" i="54" s="1"/>
  <c r="Q136" i="54"/>
  <c r="A136" i="54"/>
  <c r="R136" i="54" s="1"/>
  <c r="S135" i="54"/>
  <c r="T135" i="54" s="1"/>
  <c r="Q135" i="54"/>
  <c r="A135" i="54"/>
  <c r="R135" i="54" s="1"/>
  <c r="S134" i="54"/>
  <c r="T134" i="54" s="1"/>
  <c r="Q134" i="54"/>
  <c r="A134" i="54"/>
  <c r="R134" i="54" s="1"/>
  <c r="S133" i="54"/>
  <c r="T133" i="54" s="1"/>
  <c r="Q133" i="54"/>
  <c r="A133" i="54"/>
  <c r="R133" i="54" s="1"/>
  <c r="S132" i="54"/>
  <c r="T132" i="54" s="1"/>
  <c r="Q132" i="54"/>
  <c r="A132" i="54"/>
  <c r="R132" i="54" s="1"/>
  <c r="S131" i="54"/>
  <c r="T131" i="54" s="1"/>
  <c r="Q131" i="54"/>
  <c r="A131" i="54"/>
  <c r="R131" i="54" s="1"/>
  <c r="S130" i="54"/>
  <c r="T130" i="54" s="1"/>
  <c r="Q130" i="54"/>
  <c r="A130" i="54"/>
  <c r="R130" i="54" s="1"/>
  <c r="S129" i="54"/>
  <c r="T129" i="54" s="1"/>
  <c r="Q129" i="54"/>
  <c r="A129" i="54"/>
  <c r="R129" i="54" s="1"/>
  <c r="S128" i="54"/>
  <c r="T128" i="54" s="1"/>
  <c r="Q128" i="54"/>
  <c r="A128" i="54"/>
  <c r="R128" i="54" s="1"/>
  <c r="S127" i="54"/>
  <c r="T127" i="54" s="1"/>
  <c r="Q127" i="54"/>
  <c r="A127" i="54"/>
  <c r="R127" i="54" s="1"/>
  <c r="S126" i="54"/>
  <c r="T126" i="54" s="1"/>
  <c r="Q126" i="54"/>
  <c r="A126" i="54"/>
  <c r="R126" i="54" s="1"/>
  <c r="S125" i="54"/>
  <c r="T125" i="54" s="1"/>
  <c r="Q125" i="54"/>
  <c r="A125" i="54"/>
  <c r="R125" i="54" s="1"/>
  <c r="S124" i="54"/>
  <c r="T124" i="54" s="1"/>
  <c r="Q124" i="54"/>
  <c r="A124" i="54"/>
  <c r="R124" i="54" s="1"/>
  <c r="S123" i="54"/>
  <c r="T123" i="54" s="1"/>
  <c r="Q123" i="54"/>
  <c r="A123" i="54"/>
  <c r="R123" i="54" s="1"/>
  <c r="S122" i="54"/>
  <c r="T122" i="54" s="1"/>
  <c r="Q122" i="54"/>
  <c r="A122" i="54"/>
  <c r="R122" i="54" s="1"/>
  <c r="S121" i="54"/>
  <c r="T121" i="54" s="1"/>
  <c r="Q121" i="54"/>
  <c r="A121" i="54"/>
  <c r="R121" i="54" s="1"/>
  <c r="S120" i="54"/>
  <c r="T120" i="54" s="1"/>
  <c r="Q120" i="54"/>
  <c r="A120" i="54"/>
  <c r="R120" i="54" s="1"/>
  <c r="S119" i="54"/>
  <c r="T119" i="54" s="1"/>
  <c r="Q119" i="54"/>
  <c r="A119" i="54"/>
  <c r="R119" i="54" s="1"/>
  <c r="S118" i="54"/>
  <c r="T118" i="54" s="1"/>
  <c r="Q118" i="54"/>
  <c r="A118" i="54"/>
  <c r="R118" i="54" s="1"/>
  <c r="S117" i="54"/>
  <c r="T117" i="54" s="1"/>
  <c r="Q117" i="54"/>
  <c r="A117" i="54"/>
  <c r="R117" i="54" s="1"/>
  <c r="S116" i="54"/>
  <c r="T116" i="54" s="1"/>
  <c r="Q116" i="54"/>
  <c r="A116" i="54"/>
  <c r="R116" i="54" s="1"/>
  <c r="S115" i="54"/>
  <c r="T115" i="54" s="1"/>
  <c r="Q115" i="54"/>
  <c r="A115" i="54"/>
  <c r="R115" i="54" s="1"/>
  <c r="S114" i="54"/>
  <c r="T114" i="54" s="1"/>
  <c r="Q114" i="54"/>
  <c r="A114" i="54"/>
  <c r="R114" i="54" s="1"/>
  <c r="S113" i="54"/>
  <c r="T113" i="54" s="1"/>
  <c r="Q113" i="54"/>
  <c r="A113" i="54"/>
  <c r="R113" i="54" s="1"/>
  <c r="S112" i="54"/>
  <c r="T112" i="54" s="1"/>
  <c r="Q112" i="54"/>
  <c r="A112" i="54"/>
  <c r="R112" i="54" s="1"/>
  <c r="S111" i="54"/>
  <c r="T111" i="54" s="1"/>
  <c r="Q111" i="54"/>
  <c r="A111" i="54"/>
  <c r="R111" i="54" s="1"/>
  <c r="S110" i="54"/>
  <c r="T110" i="54" s="1"/>
  <c r="Q110" i="54"/>
  <c r="A110" i="54"/>
  <c r="R110" i="54" s="1"/>
  <c r="S109" i="54"/>
  <c r="T109" i="54" s="1"/>
  <c r="Q109" i="54"/>
  <c r="A109" i="54"/>
  <c r="R109" i="54" s="1"/>
  <c r="S108" i="54"/>
  <c r="T108" i="54" s="1"/>
  <c r="Q108" i="54"/>
  <c r="A108" i="54"/>
  <c r="R108" i="54" s="1"/>
  <c r="S107" i="54"/>
  <c r="T107" i="54" s="1"/>
  <c r="Q107" i="54"/>
  <c r="A107" i="54"/>
  <c r="R107" i="54" s="1"/>
  <c r="S106" i="54"/>
  <c r="T106" i="54" s="1"/>
  <c r="Q106" i="54"/>
  <c r="A106" i="54"/>
  <c r="R106" i="54" s="1"/>
  <c r="S105" i="54"/>
  <c r="T105" i="54" s="1"/>
  <c r="Q105" i="54"/>
  <c r="A105" i="54"/>
  <c r="R105" i="54" s="1"/>
  <c r="S104" i="54"/>
  <c r="T104" i="54" s="1"/>
  <c r="Q104" i="54"/>
  <c r="A104" i="54"/>
  <c r="R104" i="54" s="1"/>
  <c r="S103" i="54"/>
  <c r="T103" i="54" s="1"/>
  <c r="Q103" i="54"/>
  <c r="A103" i="54"/>
  <c r="R103" i="54" s="1"/>
  <c r="S102" i="54"/>
  <c r="T102" i="54" s="1"/>
  <c r="Q102" i="54"/>
  <c r="A102" i="54"/>
  <c r="R102" i="54" s="1"/>
  <c r="S101" i="54"/>
  <c r="T101" i="54" s="1"/>
  <c r="Q101" i="54"/>
  <c r="A101" i="54"/>
  <c r="R101" i="54" s="1"/>
  <c r="S100" i="54"/>
  <c r="T100" i="54" s="1"/>
  <c r="Q100" i="54"/>
  <c r="A100" i="54"/>
  <c r="R100" i="54" s="1"/>
  <c r="S99" i="54"/>
  <c r="T99" i="54" s="1"/>
  <c r="Q99" i="54"/>
  <c r="A99" i="54"/>
  <c r="R99" i="54" s="1"/>
  <c r="S98" i="54"/>
  <c r="T98" i="54" s="1"/>
  <c r="Q98" i="54"/>
  <c r="A98" i="54"/>
  <c r="R98" i="54" s="1"/>
  <c r="S97" i="54"/>
  <c r="T97" i="54" s="1"/>
  <c r="Q97" i="54"/>
  <c r="A97" i="54"/>
  <c r="R97" i="54" s="1"/>
  <c r="S96" i="54"/>
  <c r="T96" i="54" s="1"/>
  <c r="Q96" i="54"/>
  <c r="A96" i="54"/>
  <c r="R96" i="54" s="1"/>
  <c r="S95" i="54"/>
  <c r="T95" i="54" s="1"/>
  <c r="Q95" i="54"/>
  <c r="A95" i="54"/>
  <c r="R95" i="54" s="1"/>
  <c r="S94" i="54"/>
  <c r="T94" i="54" s="1"/>
  <c r="Q94" i="54"/>
  <c r="A94" i="54"/>
  <c r="R94" i="54" s="1"/>
  <c r="S93" i="54"/>
  <c r="T93" i="54" s="1"/>
  <c r="Q93" i="54"/>
  <c r="A93" i="54"/>
  <c r="R93" i="54" s="1"/>
  <c r="S92" i="54"/>
  <c r="T92" i="54" s="1"/>
  <c r="Q92" i="54"/>
  <c r="A92" i="54"/>
  <c r="R92" i="54" s="1"/>
  <c r="S91" i="54"/>
  <c r="T91" i="54" s="1"/>
  <c r="Q91" i="54"/>
  <c r="A91" i="54"/>
  <c r="R91" i="54" s="1"/>
  <c r="S90" i="54"/>
  <c r="T90" i="54" s="1"/>
  <c r="Q90" i="54"/>
  <c r="A90" i="54"/>
  <c r="R90" i="54" s="1"/>
  <c r="S89" i="54"/>
  <c r="T89" i="54" s="1"/>
  <c r="Q89" i="54"/>
  <c r="A89" i="54"/>
  <c r="R89" i="54" s="1"/>
  <c r="S88" i="54"/>
  <c r="T88" i="54" s="1"/>
  <c r="Q88" i="54"/>
  <c r="A88" i="54"/>
  <c r="R88" i="54" s="1"/>
  <c r="S87" i="54"/>
  <c r="T87" i="54" s="1"/>
  <c r="Q87" i="54"/>
  <c r="A87" i="54"/>
  <c r="R87" i="54" s="1"/>
  <c r="S86" i="54"/>
  <c r="T86" i="54" s="1"/>
  <c r="Q86" i="54"/>
  <c r="A86" i="54"/>
  <c r="R86" i="54" s="1"/>
  <c r="S85" i="54"/>
  <c r="T85" i="54" s="1"/>
  <c r="Q85" i="54"/>
  <c r="A85" i="54"/>
  <c r="R85" i="54" s="1"/>
  <c r="S84" i="54"/>
  <c r="T84" i="54" s="1"/>
  <c r="Q84" i="54"/>
  <c r="A84" i="54"/>
  <c r="R84" i="54" s="1"/>
  <c r="S83" i="54"/>
  <c r="T83" i="54" s="1"/>
  <c r="Q83" i="54"/>
  <c r="A83" i="54"/>
  <c r="R83" i="54" s="1"/>
  <c r="S82" i="54"/>
  <c r="T82" i="54" s="1"/>
  <c r="Q82" i="54"/>
  <c r="A82" i="54"/>
  <c r="R82" i="54" s="1"/>
  <c r="S81" i="54"/>
  <c r="T81" i="54" s="1"/>
  <c r="Q81" i="54"/>
  <c r="A81" i="54"/>
  <c r="R81" i="54" s="1"/>
  <c r="S80" i="54"/>
  <c r="T80" i="54" s="1"/>
  <c r="Q80" i="54"/>
  <c r="A80" i="54"/>
  <c r="R80" i="54" s="1"/>
  <c r="S79" i="54"/>
  <c r="T79" i="54" s="1"/>
  <c r="Q79" i="54"/>
  <c r="A79" i="54"/>
  <c r="R79" i="54" s="1"/>
  <c r="S78" i="54"/>
  <c r="T78" i="54" s="1"/>
  <c r="Q78" i="54"/>
  <c r="A78" i="54"/>
  <c r="R78" i="54" s="1"/>
  <c r="S77" i="54"/>
  <c r="T77" i="54" s="1"/>
  <c r="Q77" i="54"/>
  <c r="A77" i="54"/>
  <c r="R77" i="54" s="1"/>
  <c r="S76" i="54"/>
  <c r="T76" i="54" s="1"/>
  <c r="Q76" i="54"/>
  <c r="A76" i="54"/>
  <c r="R76" i="54" s="1"/>
  <c r="S75" i="54"/>
  <c r="T75" i="54" s="1"/>
  <c r="Q75" i="54"/>
  <c r="A75" i="54"/>
  <c r="R75" i="54" s="1"/>
  <c r="S74" i="54"/>
  <c r="T74" i="54" s="1"/>
  <c r="Q74" i="54"/>
  <c r="A74" i="54"/>
  <c r="R74" i="54" s="1"/>
  <c r="S73" i="54"/>
  <c r="T73" i="54" s="1"/>
  <c r="Q73" i="54"/>
  <c r="A73" i="54"/>
  <c r="R73" i="54" s="1"/>
  <c r="S72" i="54"/>
  <c r="T72" i="54" s="1"/>
  <c r="Q72" i="54"/>
  <c r="A72" i="54"/>
  <c r="R72" i="54" s="1"/>
  <c r="S71" i="54"/>
  <c r="T71" i="54" s="1"/>
  <c r="Q71" i="54"/>
  <c r="A71" i="54"/>
  <c r="R71" i="54" s="1"/>
  <c r="S70" i="54"/>
  <c r="T70" i="54" s="1"/>
  <c r="Q70" i="54"/>
  <c r="A70" i="54"/>
  <c r="R70" i="54" s="1"/>
  <c r="S69" i="54"/>
  <c r="T69" i="54" s="1"/>
  <c r="Q69" i="54"/>
  <c r="A69" i="54"/>
  <c r="R69" i="54" s="1"/>
  <c r="S68" i="54"/>
  <c r="T68" i="54" s="1"/>
  <c r="Q68" i="54"/>
  <c r="A68" i="54"/>
  <c r="R68" i="54" s="1"/>
  <c r="S67" i="54"/>
  <c r="T67" i="54" s="1"/>
  <c r="Q67" i="54"/>
  <c r="A67" i="54"/>
  <c r="R67" i="54" s="1"/>
  <c r="S66" i="54"/>
  <c r="T66" i="54" s="1"/>
  <c r="Q66" i="54"/>
  <c r="A66" i="54"/>
  <c r="R66" i="54" s="1"/>
  <c r="S65" i="54"/>
  <c r="T65" i="54" s="1"/>
  <c r="Q65" i="54"/>
  <c r="A65" i="54"/>
  <c r="R65" i="54" s="1"/>
  <c r="S64" i="54"/>
  <c r="T64" i="54" s="1"/>
  <c r="Q64" i="54"/>
  <c r="A64" i="54"/>
  <c r="R64" i="54" s="1"/>
  <c r="S63" i="54"/>
  <c r="T63" i="54" s="1"/>
  <c r="Q63" i="54"/>
  <c r="A63" i="54"/>
  <c r="R63" i="54" s="1"/>
  <c r="S62" i="54"/>
  <c r="T62" i="54" s="1"/>
  <c r="Q62" i="54"/>
  <c r="A62" i="54"/>
  <c r="R62" i="54" s="1"/>
  <c r="S61" i="54"/>
  <c r="T61" i="54" s="1"/>
  <c r="Q61" i="54"/>
  <c r="A61" i="54"/>
  <c r="R61" i="54" s="1"/>
  <c r="S60" i="54"/>
  <c r="T60" i="54" s="1"/>
  <c r="Q60" i="54"/>
  <c r="A60" i="54"/>
  <c r="R60" i="54" s="1"/>
  <c r="S59" i="54"/>
  <c r="T59" i="54" s="1"/>
  <c r="Q59" i="54"/>
  <c r="A59" i="54"/>
  <c r="R59" i="54" s="1"/>
  <c r="S58" i="54"/>
  <c r="T58" i="54" s="1"/>
  <c r="Q58" i="54"/>
  <c r="A58" i="54"/>
  <c r="R58" i="54" s="1"/>
  <c r="S57" i="54"/>
  <c r="T57" i="54" s="1"/>
  <c r="Q57" i="54"/>
  <c r="A57" i="54"/>
  <c r="R57" i="54" s="1"/>
  <c r="S56" i="54"/>
  <c r="T56" i="54" s="1"/>
  <c r="Q56" i="54"/>
  <c r="A56" i="54"/>
  <c r="R56" i="54" s="1"/>
  <c r="S55" i="54"/>
  <c r="T55" i="54" s="1"/>
  <c r="Q55" i="54"/>
  <c r="A55" i="54"/>
  <c r="R55" i="54" s="1"/>
  <c r="S54" i="54"/>
  <c r="T54" i="54" s="1"/>
  <c r="Q54" i="54"/>
  <c r="A54" i="54"/>
  <c r="R54" i="54" s="1"/>
  <c r="S53" i="54"/>
  <c r="T53" i="54" s="1"/>
  <c r="Q53" i="54"/>
  <c r="A53" i="54"/>
  <c r="R53" i="54" s="1"/>
  <c r="S52" i="54"/>
  <c r="T52" i="54" s="1"/>
  <c r="Q52" i="54"/>
  <c r="A52" i="54"/>
  <c r="R52" i="54" s="1"/>
  <c r="S51" i="54"/>
  <c r="T51" i="54" s="1"/>
  <c r="Q51" i="54"/>
  <c r="A51" i="54"/>
  <c r="R51" i="54" s="1"/>
  <c r="S50" i="54"/>
  <c r="T50" i="54" s="1"/>
  <c r="Q50" i="54"/>
  <c r="A50" i="54"/>
  <c r="R50" i="54" s="1"/>
  <c r="S49" i="54"/>
  <c r="T49" i="54" s="1"/>
  <c r="Q49" i="54"/>
  <c r="A49" i="54"/>
  <c r="R49" i="54" s="1"/>
  <c r="S48" i="54"/>
  <c r="T48" i="54" s="1"/>
  <c r="Q48" i="54"/>
  <c r="A48" i="54"/>
  <c r="R48" i="54" s="1"/>
  <c r="S47" i="54"/>
  <c r="T47" i="54" s="1"/>
  <c r="Q47" i="54"/>
  <c r="A47" i="54"/>
  <c r="R47" i="54" s="1"/>
  <c r="S46" i="54"/>
  <c r="T46" i="54" s="1"/>
  <c r="Q46" i="54"/>
  <c r="A46" i="54"/>
  <c r="R46" i="54" s="1"/>
  <c r="S45" i="54"/>
  <c r="T45" i="54" s="1"/>
  <c r="Q45" i="54"/>
  <c r="A45" i="54"/>
  <c r="R45" i="54" s="1"/>
  <c r="S44" i="54"/>
  <c r="T44" i="54" s="1"/>
  <c r="Q44" i="54"/>
  <c r="A44" i="54"/>
  <c r="R44" i="54" s="1"/>
  <c r="S43" i="54"/>
  <c r="T43" i="54" s="1"/>
  <c r="Q43" i="54"/>
  <c r="A43" i="54"/>
  <c r="R43" i="54" s="1"/>
  <c r="S42" i="54"/>
  <c r="T42" i="54" s="1"/>
  <c r="Q42" i="54"/>
  <c r="A42" i="54"/>
  <c r="R42" i="54" s="1"/>
  <c r="S41" i="54"/>
  <c r="T41" i="54" s="1"/>
  <c r="Q41" i="54"/>
  <c r="A41" i="54"/>
  <c r="R41" i="54" s="1"/>
  <c r="S40" i="54"/>
  <c r="T40" i="54" s="1"/>
  <c r="Q40" i="54"/>
  <c r="A40" i="54"/>
  <c r="R40" i="54" s="1"/>
  <c r="S39" i="54"/>
  <c r="T39" i="54" s="1"/>
  <c r="Q39" i="54"/>
  <c r="A39" i="54"/>
  <c r="R39" i="54" s="1"/>
  <c r="S38" i="54"/>
  <c r="T38" i="54" s="1"/>
  <c r="Q38" i="54"/>
  <c r="A38" i="54"/>
  <c r="R38" i="54" s="1"/>
  <c r="S37" i="54"/>
  <c r="T37" i="54" s="1"/>
  <c r="Q37" i="54"/>
  <c r="A37" i="54"/>
  <c r="R37" i="54" s="1"/>
  <c r="S36" i="54"/>
  <c r="T36" i="54" s="1"/>
  <c r="Q36" i="54"/>
  <c r="A36" i="54"/>
  <c r="R36" i="54" s="1"/>
  <c r="S35" i="54"/>
  <c r="T35" i="54" s="1"/>
  <c r="Q35" i="54"/>
  <c r="A35" i="54"/>
  <c r="R35" i="54" s="1"/>
  <c r="S34" i="54"/>
  <c r="T34" i="54" s="1"/>
  <c r="Q34" i="54"/>
  <c r="A34" i="54"/>
  <c r="R34" i="54" s="1"/>
  <c r="S33" i="54"/>
  <c r="T33" i="54" s="1"/>
  <c r="Q33" i="54"/>
  <c r="A33" i="54"/>
  <c r="R33" i="54" s="1"/>
  <c r="S32" i="54"/>
  <c r="T32" i="54" s="1"/>
  <c r="Q32" i="54"/>
  <c r="A32" i="54"/>
  <c r="R32" i="54" s="1"/>
  <c r="S31" i="54"/>
  <c r="T31" i="54" s="1"/>
  <c r="Q31" i="54"/>
  <c r="A31" i="54"/>
  <c r="R31" i="54" s="1"/>
  <c r="S30" i="54"/>
  <c r="T30" i="54" s="1"/>
  <c r="Q30" i="54"/>
  <c r="A30" i="54"/>
  <c r="R30" i="54" s="1"/>
  <c r="S29" i="54"/>
  <c r="T29" i="54" s="1"/>
  <c r="Q29" i="54"/>
  <c r="A29" i="54"/>
  <c r="R29" i="54" s="1"/>
  <c r="S28" i="54"/>
  <c r="T28" i="54" s="1"/>
  <c r="Q28" i="54"/>
  <c r="A28" i="54"/>
  <c r="R28" i="54" s="1"/>
  <c r="S27" i="54"/>
  <c r="T27" i="54" s="1"/>
  <c r="Q27" i="54"/>
  <c r="A27" i="54"/>
  <c r="R27" i="54" s="1"/>
  <c r="S26" i="54"/>
  <c r="T26" i="54" s="1"/>
  <c r="Q26" i="54"/>
  <c r="A26" i="54"/>
  <c r="R26" i="54" s="1"/>
  <c r="S25" i="54"/>
  <c r="T25" i="54" s="1"/>
  <c r="Q25" i="54"/>
  <c r="A25" i="54"/>
  <c r="R25" i="54" s="1"/>
  <c r="S24" i="54"/>
  <c r="T24" i="54" s="1"/>
  <c r="Q24" i="54"/>
  <c r="A24" i="54"/>
  <c r="R24" i="54" s="1"/>
  <c r="S23" i="54"/>
  <c r="T23" i="54" s="1"/>
  <c r="Q23" i="54"/>
  <c r="A23" i="54"/>
  <c r="R23" i="54" s="1"/>
  <c r="S22" i="54"/>
  <c r="T22" i="54" s="1"/>
  <c r="Q22" i="54"/>
  <c r="A22" i="54"/>
  <c r="R22" i="54" s="1"/>
  <c r="S21" i="54"/>
  <c r="T21" i="54" s="1"/>
  <c r="Q21" i="54"/>
  <c r="A21" i="54"/>
  <c r="R21" i="54" s="1"/>
  <c r="S20" i="54"/>
  <c r="T20" i="54" s="1"/>
  <c r="Q20" i="54"/>
  <c r="A20" i="54"/>
  <c r="R20" i="54" s="1"/>
  <c r="S19" i="54"/>
  <c r="T19" i="54" s="1"/>
  <c r="Q19" i="54"/>
  <c r="A19" i="54"/>
  <c r="R19" i="54" s="1"/>
  <c r="S18" i="54"/>
  <c r="T18" i="54" s="1"/>
  <c r="Q18" i="54"/>
  <c r="A18" i="54"/>
  <c r="R18" i="54" s="1"/>
  <c r="S17" i="54"/>
  <c r="T17" i="54" s="1"/>
  <c r="Q17" i="54"/>
  <c r="A17" i="54"/>
  <c r="R17" i="54" s="1"/>
  <c r="S16" i="54"/>
  <c r="T16" i="54" s="1"/>
  <c r="Q16" i="54"/>
  <c r="A16" i="54"/>
  <c r="R16" i="54" s="1"/>
  <c r="S15" i="54"/>
  <c r="T15" i="54" s="1"/>
  <c r="S14" i="54"/>
  <c r="T14" i="54" s="1"/>
  <c r="S13" i="54"/>
  <c r="T13" i="54" s="1"/>
  <c r="S12" i="54"/>
  <c r="T12" i="54" s="1"/>
  <c r="S11" i="54"/>
  <c r="T11" i="54" s="1"/>
  <c r="S10" i="54"/>
  <c r="T10" i="54" s="1"/>
  <c r="S9" i="54"/>
  <c r="T9" i="54" s="1"/>
  <c r="A9" i="54"/>
  <c r="R9" i="54" s="1"/>
  <c r="S8" i="54"/>
  <c r="T8" i="54" s="1"/>
  <c r="AA7" i="54"/>
  <c r="Z7" i="54"/>
  <c r="S7" i="54"/>
  <c r="T7" i="54" s="1"/>
  <c r="A388" i="52"/>
  <c r="R385" i="52" s="1"/>
  <c r="A387" i="52"/>
  <c r="R384" i="52" s="1"/>
  <c r="A386" i="52"/>
  <c r="R383" i="52" s="1"/>
  <c r="S385" i="52"/>
  <c r="T385" i="52" s="1"/>
  <c r="A385" i="52"/>
  <c r="R382" i="52" s="1"/>
  <c r="S384" i="52"/>
  <c r="T384" i="52" s="1"/>
  <c r="A384" i="52"/>
  <c r="R381" i="52" s="1"/>
  <c r="S383" i="52"/>
  <c r="T383" i="52" s="1"/>
  <c r="A383" i="52"/>
  <c r="R380" i="52" s="1"/>
  <c r="S382" i="52"/>
  <c r="T382" i="52" s="1"/>
  <c r="A382" i="52"/>
  <c r="R379" i="52" s="1"/>
  <c r="S381" i="52"/>
  <c r="T381" i="52" s="1"/>
  <c r="A381" i="52"/>
  <c r="R378" i="52" s="1"/>
  <c r="S380" i="52"/>
  <c r="T380" i="52" s="1"/>
  <c r="A380" i="52"/>
  <c r="R377" i="52" s="1"/>
  <c r="S379" i="52"/>
  <c r="T379" i="52" s="1"/>
  <c r="A379" i="52"/>
  <c r="R376" i="52" s="1"/>
  <c r="S378" i="52"/>
  <c r="T378" i="52" s="1"/>
  <c r="A378" i="52"/>
  <c r="R375" i="52" s="1"/>
  <c r="S377" i="52"/>
  <c r="T377" i="52" s="1"/>
  <c r="A377" i="52"/>
  <c r="R374" i="52" s="1"/>
  <c r="A376" i="52"/>
  <c r="R373" i="52" s="1"/>
  <c r="S375" i="52"/>
  <c r="T375" i="52" s="1"/>
  <c r="A375" i="52"/>
  <c r="R372" i="52" s="1"/>
  <c r="S374" i="52"/>
  <c r="T374" i="52" s="1"/>
  <c r="A374" i="52"/>
  <c r="R371" i="52" s="1"/>
  <c r="S373" i="52"/>
  <c r="T373" i="52" s="1"/>
  <c r="A373" i="52"/>
  <c r="R370" i="52" s="1"/>
  <c r="S372" i="52"/>
  <c r="T372" i="52" s="1"/>
  <c r="A372" i="52"/>
  <c r="R369" i="52" s="1"/>
  <c r="S371" i="52"/>
  <c r="T371" i="52" s="1"/>
  <c r="A371" i="52"/>
  <c r="R368" i="52" s="1"/>
  <c r="S370" i="52"/>
  <c r="T370" i="52" s="1"/>
  <c r="A370" i="52"/>
  <c r="R367" i="52" s="1"/>
  <c r="S369" i="52"/>
  <c r="T369" i="52" s="1"/>
  <c r="A369" i="52"/>
  <c r="R366" i="52" s="1"/>
  <c r="S368" i="52"/>
  <c r="T368" i="52" s="1"/>
  <c r="A368" i="52"/>
  <c r="R365" i="52" s="1"/>
  <c r="S367" i="52"/>
  <c r="T367" i="52" s="1"/>
  <c r="A367" i="52"/>
  <c r="R364" i="52" s="1"/>
  <c r="S366" i="52"/>
  <c r="T366" i="52" s="1"/>
  <c r="A366" i="52"/>
  <c r="R363" i="52" s="1"/>
  <c r="S365" i="52"/>
  <c r="T365" i="52" s="1"/>
  <c r="A365" i="52"/>
  <c r="S364" i="52"/>
  <c r="T364" i="52" s="1"/>
  <c r="A364" i="52"/>
  <c r="S363" i="52"/>
  <c r="T363" i="52" s="1"/>
  <c r="A363" i="52"/>
  <c r="A362" i="52"/>
  <c r="A361" i="52"/>
  <c r="A360" i="52"/>
  <c r="A359" i="52"/>
  <c r="A358" i="52"/>
  <c r="A357" i="52"/>
  <c r="A356" i="52"/>
  <c r="A355" i="52"/>
  <c r="A354" i="52"/>
  <c r="A353" i="52"/>
  <c r="A352" i="52"/>
  <c r="A351" i="52"/>
  <c r="A350" i="52"/>
  <c r="A349" i="52"/>
  <c r="A348" i="52"/>
  <c r="A347" i="52"/>
  <c r="R344" i="52" s="1"/>
  <c r="A346" i="52"/>
  <c r="A345" i="52"/>
  <c r="S344" i="52"/>
  <c r="T344" i="52" s="1"/>
  <c r="A344" i="52"/>
  <c r="A343" i="52"/>
  <c r="R340" i="52" s="1"/>
  <c r="A342" i="52"/>
  <c r="R339" i="52" s="1"/>
  <c r="A341" i="52"/>
  <c r="R338" i="52" s="1"/>
  <c r="S340" i="52"/>
  <c r="T340" i="52" s="1"/>
  <c r="A340" i="52"/>
  <c r="R337" i="52" s="1"/>
  <c r="S339" i="52"/>
  <c r="T339" i="52" s="1"/>
  <c r="A339" i="52"/>
  <c r="R336" i="52" s="1"/>
  <c r="S338" i="52"/>
  <c r="T338" i="52" s="1"/>
  <c r="A338" i="52"/>
  <c r="R335" i="52" s="1"/>
  <c r="S337" i="52"/>
  <c r="T337" i="52" s="1"/>
  <c r="A337" i="52"/>
  <c r="R334" i="52" s="1"/>
  <c r="S336" i="52"/>
  <c r="T336" i="52" s="1"/>
  <c r="A336" i="52"/>
  <c r="R333" i="52" s="1"/>
  <c r="S335" i="52"/>
  <c r="T335" i="52" s="1"/>
  <c r="A335" i="52"/>
  <c r="R332" i="52" s="1"/>
  <c r="S334" i="52"/>
  <c r="T334" i="52" s="1"/>
  <c r="Q334" i="52"/>
  <c r="A334" i="52"/>
  <c r="R331" i="52" s="1"/>
  <c r="S333" i="52"/>
  <c r="T333" i="52" s="1"/>
  <c r="Q333" i="52"/>
  <c r="A333" i="52"/>
  <c r="R330" i="52" s="1"/>
  <c r="S332" i="52"/>
  <c r="T332" i="52" s="1"/>
  <c r="Q332" i="52"/>
  <c r="A332" i="52"/>
  <c r="R329" i="52" s="1"/>
  <c r="S331" i="52"/>
  <c r="T331" i="52" s="1"/>
  <c r="Q331" i="52"/>
  <c r="A331" i="52"/>
  <c r="R328" i="52" s="1"/>
  <c r="S330" i="52"/>
  <c r="T330" i="52" s="1"/>
  <c r="Q330" i="52"/>
  <c r="A330" i="52"/>
  <c r="R327" i="52" s="1"/>
  <c r="S329" i="52"/>
  <c r="T329" i="52" s="1"/>
  <c r="Q329" i="52"/>
  <c r="A329" i="52"/>
  <c r="R326" i="52" s="1"/>
  <c r="S328" i="52"/>
  <c r="T328" i="52" s="1"/>
  <c r="Q328" i="52"/>
  <c r="A328" i="52"/>
  <c r="R325" i="52" s="1"/>
  <c r="S327" i="52"/>
  <c r="T327" i="52" s="1"/>
  <c r="Q327" i="52"/>
  <c r="A327" i="52"/>
  <c r="R324" i="52" s="1"/>
  <c r="S326" i="52"/>
  <c r="T326" i="52" s="1"/>
  <c r="Q326" i="52"/>
  <c r="A326" i="52"/>
  <c r="R323" i="52" s="1"/>
  <c r="S325" i="52"/>
  <c r="T325" i="52" s="1"/>
  <c r="Q325" i="52"/>
  <c r="A325" i="52"/>
  <c r="R322" i="52" s="1"/>
  <c r="S324" i="52"/>
  <c r="T324" i="52" s="1"/>
  <c r="Q324" i="52"/>
  <c r="A324" i="52"/>
  <c r="R321" i="52" s="1"/>
  <c r="S323" i="52"/>
  <c r="T323" i="52" s="1"/>
  <c r="Q323" i="52"/>
  <c r="A323" i="52"/>
  <c r="R320" i="52" s="1"/>
  <c r="S322" i="52"/>
  <c r="T322" i="52" s="1"/>
  <c r="Q322" i="52"/>
  <c r="A322" i="52"/>
  <c r="R319" i="52" s="1"/>
  <c r="S321" i="52"/>
  <c r="T321" i="52" s="1"/>
  <c r="Q321" i="52"/>
  <c r="A321" i="52"/>
  <c r="R318" i="52" s="1"/>
  <c r="S320" i="52"/>
  <c r="T320" i="52" s="1"/>
  <c r="Q320" i="52"/>
  <c r="A320" i="52"/>
  <c r="R317" i="52" s="1"/>
  <c r="S319" i="52"/>
  <c r="T319" i="52" s="1"/>
  <c r="Q319" i="52"/>
  <c r="A319" i="52"/>
  <c r="R316" i="52" s="1"/>
  <c r="S318" i="52"/>
  <c r="T318" i="52" s="1"/>
  <c r="Q318" i="52"/>
  <c r="A318" i="52"/>
  <c r="R315" i="52" s="1"/>
  <c r="S317" i="52"/>
  <c r="T317" i="52" s="1"/>
  <c r="Q317" i="52"/>
  <c r="A317" i="52"/>
  <c r="R314" i="52" s="1"/>
  <c r="S316" i="52"/>
  <c r="T316" i="52" s="1"/>
  <c r="Q316" i="52"/>
  <c r="A316" i="52"/>
  <c r="R313" i="52" s="1"/>
  <c r="S315" i="52"/>
  <c r="T315" i="52" s="1"/>
  <c r="Q315" i="52"/>
  <c r="A315" i="52"/>
  <c r="R312" i="52" s="1"/>
  <c r="S314" i="52"/>
  <c r="T314" i="52" s="1"/>
  <c r="Q314" i="52"/>
  <c r="A314" i="52"/>
  <c r="R311" i="52" s="1"/>
  <c r="S313" i="52"/>
  <c r="T313" i="52" s="1"/>
  <c r="Q313" i="52"/>
  <c r="A313" i="52"/>
  <c r="R310" i="52" s="1"/>
  <c r="S312" i="52"/>
  <c r="T312" i="52" s="1"/>
  <c r="Q312" i="52"/>
  <c r="A312" i="52"/>
  <c r="R309" i="52" s="1"/>
  <c r="S311" i="52"/>
  <c r="T311" i="52" s="1"/>
  <c r="Q311" i="52"/>
  <c r="A311" i="52"/>
  <c r="R308" i="52" s="1"/>
  <c r="S310" i="52"/>
  <c r="T310" i="52" s="1"/>
  <c r="Q310" i="52"/>
  <c r="A310" i="52"/>
  <c r="R307" i="52" s="1"/>
  <c r="S309" i="52"/>
  <c r="T309" i="52" s="1"/>
  <c r="Q309" i="52"/>
  <c r="A309" i="52"/>
  <c r="R306" i="52" s="1"/>
  <c r="S308" i="52"/>
  <c r="T308" i="52" s="1"/>
  <c r="Q308" i="52"/>
  <c r="A308" i="52"/>
  <c r="R305" i="52" s="1"/>
  <c r="S307" i="52"/>
  <c r="T307" i="52" s="1"/>
  <c r="Q307" i="52"/>
  <c r="A307" i="52"/>
  <c r="R304" i="52" s="1"/>
  <c r="S306" i="52"/>
  <c r="T306" i="52" s="1"/>
  <c r="Q306" i="52"/>
  <c r="A306" i="52"/>
  <c r="R303" i="52" s="1"/>
  <c r="S305" i="52"/>
  <c r="T305" i="52" s="1"/>
  <c r="Q305" i="52"/>
  <c r="A305" i="52"/>
  <c r="R302" i="52" s="1"/>
  <c r="S304" i="52"/>
  <c r="T304" i="52" s="1"/>
  <c r="Q304" i="52"/>
  <c r="A304" i="52"/>
  <c r="R301" i="52" s="1"/>
  <c r="S303" i="52"/>
  <c r="T303" i="52" s="1"/>
  <c r="Q303" i="52"/>
  <c r="A303" i="52"/>
  <c r="R300" i="52" s="1"/>
  <c r="S302" i="52"/>
  <c r="T302" i="52" s="1"/>
  <c r="Q302" i="52"/>
  <c r="A302" i="52"/>
  <c r="R299" i="52" s="1"/>
  <c r="S301" i="52"/>
  <c r="T301" i="52" s="1"/>
  <c r="Q301" i="52"/>
  <c r="A301" i="52"/>
  <c r="R298" i="52" s="1"/>
  <c r="S300" i="52"/>
  <c r="T300" i="52" s="1"/>
  <c r="Q300" i="52"/>
  <c r="A300" i="52"/>
  <c r="R297" i="52" s="1"/>
  <c r="S299" i="52"/>
  <c r="T299" i="52" s="1"/>
  <c r="Q299" i="52"/>
  <c r="A299" i="52"/>
  <c r="R296" i="52" s="1"/>
  <c r="S298" i="52"/>
  <c r="T298" i="52" s="1"/>
  <c r="Q298" i="52"/>
  <c r="A298" i="52"/>
  <c r="R295" i="52" s="1"/>
  <c r="S297" i="52"/>
  <c r="T297" i="52" s="1"/>
  <c r="Q297" i="52"/>
  <c r="A297" i="52"/>
  <c r="R294" i="52" s="1"/>
  <c r="S296" i="52"/>
  <c r="T296" i="52" s="1"/>
  <c r="Q296" i="52"/>
  <c r="A296" i="52"/>
  <c r="R293" i="52" s="1"/>
  <c r="S295" i="52"/>
  <c r="T295" i="52" s="1"/>
  <c r="Q295" i="52"/>
  <c r="A295" i="52"/>
  <c r="R292" i="52" s="1"/>
  <c r="S294" i="52"/>
  <c r="T294" i="52" s="1"/>
  <c r="Q294" i="52"/>
  <c r="A294" i="52"/>
  <c r="R291" i="52" s="1"/>
  <c r="S293" i="52"/>
  <c r="T293" i="52" s="1"/>
  <c r="Q293" i="52"/>
  <c r="A293" i="52"/>
  <c r="R290" i="52" s="1"/>
  <c r="S292" i="52"/>
  <c r="T292" i="52" s="1"/>
  <c r="Q292" i="52"/>
  <c r="A292" i="52"/>
  <c r="R289" i="52" s="1"/>
  <c r="S291" i="52"/>
  <c r="T291" i="52" s="1"/>
  <c r="Q291" i="52"/>
  <c r="A291" i="52"/>
  <c r="R288" i="52" s="1"/>
  <c r="S290" i="52"/>
  <c r="T290" i="52" s="1"/>
  <c r="Q290" i="52"/>
  <c r="A290" i="52"/>
  <c r="R287" i="52" s="1"/>
  <c r="S289" i="52"/>
  <c r="T289" i="52" s="1"/>
  <c r="Q289" i="52"/>
  <c r="A289" i="52"/>
  <c r="R286" i="52" s="1"/>
  <c r="S288" i="52"/>
  <c r="T288" i="52" s="1"/>
  <c r="Q288" i="52"/>
  <c r="A288" i="52"/>
  <c r="R285" i="52" s="1"/>
  <c r="S287" i="52"/>
  <c r="T287" i="52" s="1"/>
  <c r="Q287" i="52"/>
  <c r="A287" i="52"/>
  <c r="R284" i="52" s="1"/>
  <c r="S286" i="52"/>
  <c r="T286" i="52" s="1"/>
  <c r="Q286" i="52"/>
  <c r="A286" i="52"/>
  <c r="R283" i="52" s="1"/>
  <c r="S285" i="52"/>
  <c r="T285" i="52" s="1"/>
  <c r="Q285" i="52"/>
  <c r="A285" i="52"/>
  <c r="R282" i="52" s="1"/>
  <c r="S284" i="52"/>
  <c r="T284" i="52" s="1"/>
  <c r="Q284" i="52"/>
  <c r="A284" i="52"/>
  <c r="R281" i="52" s="1"/>
  <c r="S283" i="52"/>
  <c r="T283" i="52" s="1"/>
  <c r="Q283" i="52"/>
  <c r="A283" i="52"/>
  <c r="R280" i="52" s="1"/>
  <c r="S282" i="52"/>
  <c r="T282" i="52" s="1"/>
  <c r="Q282" i="52"/>
  <c r="A282" i="52"/>
  <c r="R279" i="52" s="1"/>
  <c r="S281" i="52"/>
  <c r="T281" i="52" s="1"/>
  <c r="Q281" i="52"/>
  <c r="A281" i="52"/>
  <c r="R278" i="52" s="1"/>
  <c r="S280" i="52"/>
  <c r="T280" i="52" s="1"/>
  <c r="Q280" i="52"/>
  <c r="A280" i="52"/>
  <c r="R277" i="52" s="1"/>
  <c r="S279" i="52"/>
  <c r="T279" i="52" s="1"/>
  <c r="Q279" i="52"/>
  <c r="A279" i="52"/>
  <c r="R276" i="52" s="1"/>
  <c r="S278" i="52"/>
  <c r="T278" i="52" s="1"/>
  <c r="Q278" i="52"/>
  <c r="A278" i="52"/>
  <c r="R275" i="52" s="1"/>
  <c r="S277" i="52"/>
  <c r="T277" i="52" s="1"/>
  <c r="Q277" i="52"/>
  <c r="A277" i="52"/>
  <c r="R274" i="52" s="1"/>
  <c r="S276" i="52"/>
  <c r="T276" i="52" s="1"/>
  <c r="Q276" i="52"/>
  <c r="A276" i="52"/>
  <c r="R273" i="52" s="1"/>
  <c r="S275" i="52"/>
  <c r="T275" i="52" s="1"/>
  <c r="Q275" i="52"/>
  <c r="A275" i="52"/>
  <c r="R272" i="52" s="1"/>
  <c r="S274" i="52"/>
  <c r="T274" i="52" s="1"/>
  <c r="Q274" i="52"/>
  <c r="A274" i="52"/>
  <c r="R271" i="52" s="1"/>
  <c r="S273" i="52"/>
  <c r="T273" i="52" s="1"/>
  <c r="Q273" i="52"/>
  <c r="A273" i="52"/>
  <c r="R270" i="52" s="1"/>
  <c r="S272" i="52"/>
  <c r="T272" i="52" s="1"/>
  <c r="Q272" i="52"/>
  <c r="A272" i="52"/>
  <c r="R269" i="52" s="1"/>
  <c r="S271" i="52"/>
  <c r="T271" i="52" s="1"/>
  <c r="Q271" i="52"/>
  <c r="A271" i="52"/>
  <c r="R268" i="52" s="1"/>
  <c r="S270" i="52"/>
  <c r="T270" i="52" s="1"/>
  <c r="Q270" i="52"/>
  <c r="A270" i="52"/>
  <c r="R267" i="52" s="1"/>
  <c r="S269" i="52"/>
  <c r="T269" i="52" s="1"/>
  <c r="Q269" i="52"/>
  <c r="A269" i="52"/>
  <c r="R266" i="52" s="1"/>
  <c r="S268" i="52"/>
  <c r="T268" i="52" s="1"/>
  <c r="Q268" i="52"/>
  <c r="A268" i="52"/>
  <c r="R265" i="52" s="1"/>
  <c r="S267" i="52"/>
  <c r="T267" i="52" s="1"/>
  <c r="Q267" i="52"/>
  <c r="A267" i="52"/>
  <c r="R264" i="52" s="1"/>
  <c r="S266" i="52"/>
  <c r="T266" i="52" s="1"/>
  <c r="Q266" i="52"/>
  <c r="A266" i="52"/>
  <c r="R263" i="52" s="1"/>
  <c r="S265" i="52"/>
  <c r="T265" i="52" s="1"/>
  <c r="Q265" i="52"/>
  <c r="A265" i="52"/>
  <c r="R262" i="52" s="1"/>
  <c r="S264" i="52"/>
  <c r="T264" i="52" s="1"/>
  <c r="Q264" i="52"/>
  <c r="A264" i="52"/>
  <c r="R261" i="52" s="1"/>
  <c r="S263" i="52"/>
  <c r="T263" i="52" s="1"/>
  <c r="Q263" i="52"/>
  <c r="A263" i="52"/>
  <c r="R260" i="52" s="1"/>
  <c r="S262" i="52"/>
  <c r="T262" i="52" s="1"/>
  <c r="Q262" i="52"/>
  <c r="A262" i="52"/>
  <c r="R259" i="52" s="1"/>
  <c r="S261" i="52"/>
  <c r="T261" i="52" s="1"/>
  <c r="Q261" i="52"/>
  <c r="A261" i="52"/>
  <c r="R258" i="52" s="1"/>
  <c r="S260" i="52"/>
  <c r="T260" i="52" s="1"/>
  <c r="Q260" i="52"/>
  <c r="A260" i="52"/>
  <c r="R257" i="52" s="1"/>
  <c r="S259" i="52"/>
  <c r="T259" i="52" s="1"/>
  <c r="Q259" i="52"/>
  <c r="A259" i="52"/>
  <c r="R256" i="52" s="1"/>
  <c r="S258" i="52"/>
  <c r="T258" i="52" s="1"/>
  <c r="Q258" i="52"/>
  <c r="A258" i="52"/>
  <c r="R255" i="52" s="1"/>
  <c r="S257" i="52"/>
  <c r="T257" i="52" s="1"/>
  <c r="Q257" i="52"/>
  <c r="A257" i="52"/>
  <c r="R254" i="52" s="1"/>
  <c r="S256" i="52"/>
  <c r="T256" i="52" s="1"/>
  <c r="Q256" i="52"/>
  <c r="A256" i="52"/>
  <c r="R253" i="52" s="1"/>
  <c r="S255" i="52"/>
  <c r="T255" i="52" s="1"/>
  <c r="Q255" i="52"/>
  <c r="A255" i="52"/>
  <c r="R252" i="52" s="1"/>
  <c r="S254" i="52"/>
  <c r="T254" i="52" s="1"/>
  <c r="Q254" i="52"/>
  <c r="A254" i="52"/>
  <c r="R251" i="52" s="1"/>
  <c r="S253" i="52"/>
  <c r="T253" i="52" s="1"/>
  <c r="Q253" i="52"/>
  <c r="A253" i="52"/>
  <c r="R250" i="52" s="1"/>
  <c r="S252" i="52"/>
  <c r="T252" i="52" s="1"/>
  <c r="Q252" i="52"/>
  <c r="A252" i="52"/>
  <c r="R249" i="52" s="1"/>
  <c r="S251" i="52"/>
  <c r="T251" i="52" s="1"/>
  <c r="Q251" i="52"/>
  <c r="A251" i="52"/>
  <c r="R248" i="52" s="1"/>
  <c r="S250" i="52"/>
  <c r="T250" i="52" s="1"/>
  <c r="Q250" i="52"/>
  <c r="A250" i="52"/>
  <c r="R247" i="52" s="1"/>
  <c r="S249" i="52"/>
  <c r="T249" i="52" s="1"/>
  <c r="Q249" i="52"/>
  <c r="A249" i="52"/>
  <c r="R246" i="52" s="1"/>
  <c r="S248" i="52"/>
  <c r="T248" i="52" s="1"/>
  <c r="Q248" i="52"/>
  <c r="A248" i="52"/>
  <c r="R245" i="52" s="1"/>
  <c r="S247" i="52"/>
  <c r="T247" i="52" s="1"/>
  <c r="Q247" i="52"/>
  <c r="A247" i="52"/>
  <c r="R244" i="52" s="1"/>
  <c r="S246" i="52"/>
  <c r="T246" i="52" s="1"/>
  <c r="Q246" i="52"/>
  <c r="A246" i="52"/>
  <c r="R243" i="52" s="1"/>
  <c r="S245" i="52"/>
  <c r="T245" i="52" s="1"/>
  <c r="Q245" i="52"/>
  <c r="A245" i="52"/>
  <c r="R242" i="52" s="1"/>
  <c r="S244" i="52"/>
  <c r="T244" i="52" s="1"/>
  <c r="Q244" i="52"/>
  <c r="A244" i="52"/>
  <c r="R241" i="52" s="1"/>
  <c r="S243" i="52"/>
  <c r="T243" i="52" s="1"/>
  <c r="Q243" i="52"/>
  <c r="A243" i="52"/>
  <c r="R240" i="52" s="1"/>
  <c r="S242" i="52"/>
  <c r="T242" i="52" s="1"/>
  <c r="Q242" i="52"/>
  <c r="A242" i="52"/>
  <c r="R239" i="52" s="1"/>
  <c r="S241" i="52"/>
  <c r="T241" i="52" s="1"/>
  <c r="Q241" i="52"/>
  <c r="A241" i="52"/>
  <c r="R238" i="52" s="1"/>
  <c r="S240" i="52"/>
  <c r="T240" i="52" s="1"/>
  <c r="Q240" i="52"/>
  <c r="A240" i="52"/>
  <c r="R237" i="52" s="1"/>
  <c r="S239" i="52"/>
  <c r="T239" i="52" s="1"/>
  <c r="Q239" i="52"/>
  <c r="A239" i="52"/>
  <c r="R236" i="52" s="1"/>
  <c r="S238" i="52"/>
  <c r="T238" i="52" s="1"/>
  <c r="Q238" i="52"/>
  <c r="A238" i="52"/>
  <c r="R235" i="52" s="1"/>
  <c r="S237" i="52"/>
  <c r="T237" i="52" s="1"/>
  <c r="Q237" i="52"/>
  <c r="A237" i="52"/>
  <c r="R234" i="52" s="1"/>
  <c r="S236" i="52"/>
  <c r="T236" i="52" s="1"/>
  <c r="Q236" i="52"/>
  <c r="A236" i="52"/>
  <c r="R233" i="52" s="1"/>
  <c r="S235" i="52"/>
  <c r="T235" i="52" s="1"/>
  <c r="Q235" i="52"/>
  <c r="A235" i="52"/>
  <c r="R232" i="52" s="1"/>
  <c r="S234" i="52"/>
  <c r="T234" i="52" s="1"/>
  <c r="Q234" i="52"/>
  <c r="A234" i="52"/>
  <c r="R231" i="52" s="1"/>
  <c r="S233" i="52"/>
  <c r="T233" i="52" s="1"/>
  <c r="Q233" i="52"/>
  <c r="A233" i="52"/>
  <c r="R230" i="52" s="1"/>
  <c r="S232" i="52"/>
  <c r="T232" i="52" s="1"/>
  <c r="Q232" i="52"/>
  <c r="A232" i="52"/>
  <c r="R229" i="52" s="1"/>
  <c r="S231" i="52"/>
  <c r="T231" i="52" s="1"/>
  <c r="Q231" i="52"/>
  <c r="A231" i="52"/>
  <c r="R228" i="52" s="1"/>
  <c r="S230" i="52"/>
  <c r="T230" i="52" s="1"/>
  <c r="Q230" i="52"/>
  <c r="A230" i="52"/>
  <c r="R227" i="52" s="1"/>
  <c r="S229" i="52"/>
  <c r="T229" i="52" s="1"/>
  <c r="Q229" i="52"/>
  <c r="A229" i="52"/>
  <c r="R226" i="52" s="1"/>
  <c r="S228" i="52"/>
  <c r="T228" i="52" s="1"/>
  <c r="Q228" i="52"/>
  <c r="A228" i="52"/>
  <c r="R225" i="52" s="1"/>
  <c r="S227" i="52"/>
  <c r="T227" i="52" s="1"/>
  <c r="Q227" i="52"/>
  <c r="A227" i="52"/>
  <c r="R224" i="52" s="1"/>
  <c r="S226" i="52"/>
  <c r="T226" i="52" s="1"/>
  <c r="Q226" i="52"/>
  <c r="A226" i="52"/>
  <c r="R223" i="52" s="1"/>
  <c r="S225" i="52"/>
  <c r="T225" i="52" s="1"/>
  <c r="Q225" i="52"/>
  <c r="A225" i="52"/>
  <c r="R222" i="52" s="1"/>
  <c r="S224" i="52"/>
  <c r="T224" i="52" s="1"/>
  <c r="Q224" i="52"/>
  <c r="A224" i="52"/>
  <c r="R221" i="52" s="1"/>
  <c r="S223" i="52"/>
  <c r="T223" i="52" s="1"/>
  <c r="Q223" i="52"/>
  <c r="A223" i="52"/>
  <c r="R220" i="52" s="1"/>
  <c r="S222" i="52"/>
  <c r="T222" i="52" s="1"/>
  <c r="Q222" i="52"/>
  <c r="A222" i="52"/>
  <c r="R219" i="52" s="1"/>
  <c r="S221" i="52"/>
  <c r="T221" i="52" s="1"/>
  <c r="Q221" i="52"/>
  <c r="A221" i="52"/>
  <c r="R218" i="52" s="1"/>
  <c r="S220" i="52"/>
  <c r="T220" i="52" s="1"/>
  <c r="Q220" i="52"/>
  <c r="A220" i="52"/>
  <c r="R217" i="52" s="1"/>
  <c r="S219" i="52"/>
  <c r="T219" i="52" s="1"/>
  <c r="Q219" i="52"/>
  <c r="A219" i="52"/>
  <c r="R216" i="52" s="1"/>
  <c r="S218" i="52"/>
  <c r="T218" i="52" s="1"/>
  <c r="Q218" i="52"/>
  <c r="A218" i="52"/>
  <c r="R215" i="52" s="1"/>
  <c r="S217" i="52"/>
  <c r="T217" i="52" s="1"/>
  <c r="Q217" i="52"/>
  <c r="A217" i="52"/>
  <c r="R214" i="52" s="1"/>
  <c r="S216" i="52"/>
  <c r="T216" i="52" s="1"/>
  <c r="Q216" i="52"/>
  <c r="A216" i="52"/>
  <c r="R213" i="52" s="1"/>
  <c r="S215" i="52"/>
  <c r="T215" i="52" s="1"/>
  <c r="Q215" i="52"/>
  <c r="A215" i="52"/>
  <c r="R212" i="52" s="1"/>
  <c r="S214" i="52"/>
  <c r="T214" i="52" s="1"/>
  <c r="Q214" i="52"/>
  <c r="A214" i="52"/>
  <c r="R211" i="52" s="1"/>
  <c r="S213" i="52"/>
  <c r="T213" i="52" s="1"/>
  <c r="Q213" i="52"/>
  <c r="A213" i="52"/>
  <c r="R210" i="52" s="1"/>
  <c r="S212" i="52"/>
  <c r="T212" i="52" s="1"/>
  <c r="Q212" i="52"/>
  <c r="A212" i="52"/>
  <c r="R209" i="52" s="1"/>
  <c r="S211" i="52"/>
  <c r="T211" i="52" s="1"/>
  <c r="Q211" i="52"/>
  <c r="A211" i="52"/>
  <c r="R208" i="52" s="1"/>
  <c r="S210" i="52"/>
  <c r="T210" i="52" s="1"/>
  <c r="Q210" i="52"/>
  <c r="A210" i="52"/>
  <c r="R207" i="52" s="1"/>
  <c r="S209" i="52"/>
  <c r="T209" i="52" s="1"/>
  <c r="Q209" i="52"/>
  <c r="A209" i="52"/>
  <c r="R206" i="52" s="1"/>
  <c r="S208" i="52"/>
  <c r="T208" i="52" s="1"/>
  <c r="Q208" i="52"/>
  <c r="A208" i="52"/>
  <c r="R205" i="52" s="1"/>
  <c r="S207" i="52"/>
  <c r="T207" i="52" s="1"/>
  <c r="Q207" i="52"/>
  <c r="A207" i="52"/>
  <c r="R204" i="52" s="1"/>
  <c r="S206" i="52"/>
  <c r="T206" i="52" s="1"/>
  <c r="Q206" i="52"/>
  <c r="A206" i="52"/>
  <c r="R203" i="52" s="1"/>
  <c r="S205" i="52"/>
  <c r="T205" i="52" s="1"/>
  <c r="Q205" i="52"/>
  <c r="A205" i="52"/>
  <c r="R202" i="52" s="1"/>
  <c r="S204" i="52"/>
  <c r="T204" i="52" s="1"/>
  <c r="Q204" i="52"/>
  <c r="A204" i="52"/>
  <c r="R201" i="52" s="1"/>
  <c r="S203" i="52"/>
  <c r="T203" i="52" s="1"/>
  <c r="Q203" i="52"/>
  <c r="A203" i="52"/>
  <c r="R200" i="52" s="1"/>
  <c r="S202" i="52"/>
  <c r="T202" i="52" s="1"/>
  <c r="Q202" i="52"/>
  <c r="A202" i="52"/>
  <c r="R199" i="52" s="1"/>
  <c r="S201" i="52"/>
  <c r="T201" i="52" s="1"/>
  <c r="Q201" i="52"/>
  <c r="A201" i="52"/>
  <c r="R198" i="52" s="1"/>
  <c r="S200" i="52"/>
  <c r="T200" i="52" s="1"/>
  <c r="Q200" i="52"/>
  <c r="A200" i="52"/>
  <c r="R197" i="52" s="1"/>
  <c r="S199" i="52"/>
  <c r="T199" i="52" s="1"/>
  <c r="Q199" i="52"/>
  <c r="A199" i="52"/>
  <c r="R196" i="52" s="1"/>
  <c r="S198" i="52"/>
  <c r="T198" i="52" s="1"/>
  <c r="Q198" i="52"/>
  <c r="A198" i="52"/>
  <c r="R195" i="52" s="1"/>
  <c r="S197" i="52"/>
  <c r="T197" i="52" s="1"/>
  <c r="Q197" i="52"/>
  <c r="A197" i="52"/>
  <c r="R194" i="52" s="1"/>
  <c r="S196" i="52"/>
  <c r="T196" i="52" s="1"/>
  <c r="Q196" i="52"/>
  <c r="A196" i="52"/>
  <c r="R193" i="52" s="1"/>
  <c r="S195" i="52"/>
  <c r="T195" i="52" s="1"/>
  <c r="Q195" i="52"/>
  <c r="A195" i="52"/>
  <c r="R192" i="52" s="1"/>
  <c r="S194" i="52"/>
  <c r="T194" i="52" s="1"/>
  <c r="Q194" i="52"/>
  <c r="A194" i="52"/>
  <c r="R191" i="52" s="1"/>
  <c r="S193" i="52"/>
  <c r="T193" i="52" s="1"/>
  <c r="Q193" i="52"/>
  <c r="A193" i="52"/>
  <c r="R190" i="52" s="1"/>
  <c r="S192" i="52"/>
  <c r="T192" i="52" s="1"/>
  <c r="Q192" i="52"/>
  <c r="A192" i="52"/>
  <c r="R189" i="52" s="1"/>
  <c r="S191" i="52"/>
  <c r="T191" i="52" s="1"/>
  <c r="Q191" i="52"/>
  <c r="A191" i="52"/>
  <c r="R188" i="52" s="1"/>
  <c r="S190" i="52"/>
  <c r="T190" i="52" s="1"/>
  <c r="Q190" i="52"/>
  <c r="A190" i="52"/>
  <c r="R187" i="52" s="1"/>
  <c r="S189" i="52"/>
  <c r="T189" i="52" s="1"/>
  <c r="Q189" i="52"/>
  <c r="A189" i="52"/>
  <c r="R186" i="52" s="1"/>
  <c r="S188" i="52"/>
  <c r="T188" i="52" s="1"/>
  <c r="Q188" i="52"/>
  <c r="A188" i="52"/>
  <c r="R185" i="52" s="1"/>
  <c r="S187" i="52"/>
  <c r="T187" i="52" s="1"/>
  <c r="Q187" i="52"/>
  <c r="A187" i="52"/>
  <c r="R184" i="52" s="1"/>
  <c r="S186" i="52"/>
  <c r="T186" i="52" s="1"/>
  <c r="Q186" i="52"/>
  <c r="A186" i="52"/>
  <c r="R183" i="52" s="1"/>
  <c r="S185" i="52"/>
  <c r="T185" i="52" s="1"/>
  <c r="Q185" i="52"/>
  <c r="A185" i="52"/>
  <c r="R182" i="52" s="1"/>
  <c r="S184" i="52"/>
  <c r="T184" i="52" s="1"/>
  <c r="Q184" i="52"/>
  <c r="A184" i="52"/>
  <c r="R181" i="52" s="1"/>
  <c r="S183" i="52"/>
  <c r="T183" i="52" s="1"/>
  <c r="Q183" i="52"/>
  <c r="A183" i="52"/>
  <c r="R180" i="52" s="1"/>
  <c r="S182" i="52"/>
  <c r="T182" i="52" s="1"/>
  <c r="Q182" i="52"/>
  <c r="A182" i="52"/>
  <c r="R179" i="52" s="1"/>
  <c r="S181" i="52"/>
  <c r="T181" i="52" s="1"/>
  <c r="Q181" i="52"/>
  <c r="A181" i="52"/>
  <c r="R178" i="52" s="1"/>
  <c r="S180" i="52"/>
  <c r="T180" i="52" s="1"/>
  <c r="Q180" i="52"/>
  <c r="A180" i="52"/>
  <c r="R177" i="52" s="1"/>
  <c r="S179" i="52"/>
  <c r="T179" i="52" s="1"/>
  <c r="Q179" i="52"/>
  <c r="A179" i="52"/>
  <c r="R176" i="52" s="1"/>
  <c r="S178" i="52"/>
  <c r="T178" i="52" s="1"/>
  <c r="Q178" i="52"/>
  <c r="A178" i="52"/>
  <c r="R175" i="52" s="1"/>
  <c r="S177" i="52"/>
  <c r="T177" i="52" s="1"/>
  <c r="Q177" i="52"/>
  <c r="A177" i="52"/>
  <c r="R174" i="52" s="1"/>
  <c r="S176" i="52"/>
  <c r="T176" i="52" s="1"/>
  <c r="Q176" i="52"/>
  <c r="A176" i="52"/>
  <c r="R173" i="52" s="1"/>
  <c r="S175" i="52"/>
  <c r="T175" i="52" s="1"/>
  <c r="Q175" i="52"/>
  <c r="A175" i="52"/>
  <c r="R172" i="52" s="1"/>
  <c r="S174" i="52"/>
  <c r="T174" i="52" s="1"/>
  <c r="Q174" i="52"/>
  <c r="A174" i="52"/>
  <c r="R171" i="52" s="1"/>
  <c r="S173" i="52"/>
  <c r="T173" i="52" s="1"/>
  <c r="Q173" i="52"/>
  <c r="A173" i="52"/>
  <c r="R170" i="52" s="1"/>
  <c r="S172" i="52"/>
  <c r="T172" i="52" s="1"/>
  <c r="Q172" i="52"/>
  <c r="A172" i="52"/>
  <c r="R169" i="52" s="1"/>
  <c r="S171" i="52"/>
  <c r="T171" i="52" s="1"/>
  <c r="Q171" i="52"/>
  <c r="A171" i="52"/>
  <c r="R168" i="52" s="1"/>
  <c r="S170" i="52"/>
  <c r="T170" i="52" s="1"/>
  <c r="Q170" i="52"/>
  <c r="A170" i="52"/>
  <c r="R167" i="52" s="1"/>
  <c r="S169" i="52"/>
  <c r="T169" i="52" s="1"/>
  <c r="Q169" i="52"/>
  <c r="A169" i="52"/>
  <c r="R166" i="52" s="1"/>
  <c r="S168" i="52"/>
  <c r="T168" i="52" s="1"/>
  <c r="Q168" i="52"/>
  <c r="A168" i="52"/>
  <c r="R165" i="52" s="1"/>
  <c r="S167" i="52"/>
  <c r="T167" i="52" s="1"/>
  <c r="Q167" i="52"/>
  <c r="A167" i="52"/>
  <c r="R164" i="52" s="1"/>
  <c r="S166" i="52"/>
  <c r="T166" i="52" s="1"/>
  <c r="Q166" i="52"/>
  <c r="A166" i="52"/>
  <c r="R163" i="52" s="1"/>
  <c r="S165" i="52"/>
  <c r="T165" i="52" s="1"/>
  <c r="Q165" i="52"/>
  <c r="A165" i="52"/>
  <c r="R162" i="52" s="1"/>
  <c r="S164" i="52"/>
  <c r="T164" i="52" s="1"/>
  <c r="Q164" i="52"/>
  <c r="A164" i="52"/>
  <c r="R161" i="52" s="1"/>
  <c r="S163" i="52"/>
  <c r="T163" i="52" s="1"/>
  <c r="Q163" i="52"/>
  <c r="A163" i="52"/>
  <c r="R160" i="52" s="1"/>
  <c r="S162" i="52"/>
  <c r="T162" i="52" s="1"/>
  <c r="Q162" i="52"/>
  <c r="A162" i="52"/>
  <c r="R159" i="52" s="1"/>
  <c r="S161" i="52"/>
  <c r="T161" i="52" s="1"/>
  <c r="Q161" i="52"/>
  <c r="A161" i="52"/>
  <c r="R158" i="52" s="1"/>
  <c r="S160" i="52"/>
  <c r="T160" i="52" s="1"/>
  <c r="Q160" i="52"/>
  <c r="A160" i="52"/>
  <c r="R157" i="52" s="1"/>
  <c r="S159" i="52"/>
  <c r="T159" i="52" s="1"/>
  <c r="Q159" i="52"/>
  <c r="A159" i="52"/>
  <c r="R156" i="52" s="1"/>
  <c r="S158" i="52"/>
  <c r="T158" i="52" s="1"/>
  <c r="Q158" i="52"/>
  <c r="A158" i="52"/>
  <c r="R155" i="52" s="1"/>
  <c r="S157" i="52"/>
  <c r="T157" i="52" s="1"/>
  <c r="Q157" i="52"/>
  <c r="A157" i="52"/>
  <c r="R154" i="52" s="1"/>
  <c r="S156" i="52"/>
  <c r="T156" i="52" s="1"/>
  <c r="Q156" i="52"/>
  <c r="A156" i="52"/>
  <c r="R153" i="52" s="1"/>
  <c r="S155" i="52"/>
  <c r="T155" i="52" s="1"/>
  <c r="Q155" i="52"/>
  <c r="A155" i="52"/>
  <c r="R152" i="52" s="1"/>
  <c r="S154" i="52"/>
  <c r="T154" i="52" s="1"/>
  <c r="Q154" i="52"/>
  <c r="A154" i="52"/>
  <c r="R151" i="52" s="1"/>
  <c r="S153" i="52"/>
  <c r="T153" i="52" s="1"/>
  <c r="Q153" i="52"/>
  <c r="A153" i="52"/>
  <c r="R150" i="52" s="1"/>
  <c r="S152" i="52"/>
  <c r="T152" i="52" s="1"/>
  <c r="Q152" i="52"/>
  <c r="A152" i="52"/>
  <c r="R149" i="52" s="1"/>
  <c r="S151" i="52"/>
  <c r="T151" i="52" s="1"/>
  <c r="Q151" i="52"/>
  <c r="A151" i="52"/>
  <c r="R148" i="52" s="1"/>
  <c r="S150" i="52"/>
  <c r="T150" i="52" s="1"/>
  <c r="Q150" i="52"/>
  <c r="A150" i="52"/>
  <c r="R147" i="52" s="1"/>
  <c r="S149" i="52"/>
  <c r="T149" i="52" s="1"/>
  <c r="Q149" i="52"/>
  <c r="A149" i="52"/>
  <c r="R146" i="52" s="1"/>
  <c r="S148" i="52"/>
  <c r="T148" i="52" s="1"/>
  <c r="Q148" i="52"/>
  <c r="A148" i="52"/>
  <c r="R145" i="52" s="1"/>
  <c r="S147" i="52"/>
  <c r="T147" i="52" s="1"/>
  <c r="Q147" i="52"/>
  <c r="A147" i="52"/>
  <c r="R144" i="52" s="1"/>
  <c r="S146" i="52"/>
  <c r="T146" i="52" s="1"/>
  <c r="Q146" i="52"/>
  <c r="A146" i="52"/>
  <c r="R143" i="52" s="1"/>
  <c r="S145" i="52"/>
  <c r="T145" i="52" s="1"/>
  <c r="Q145" i="52"/>
  <c r="A145" i="52"/>
  <c r="R142" i="52" s="1"/>
  <c r="S144" i="52"/>
  <c r="T144" i="52" s="1"/>
  <c r="Q144" i="52"/>
  <c r="A144" i="52"/>
  <c r="R141" i="52" s="1"/>
  <c r="S143" i="52"/>
  <c r="T143" i="52" s="1"/>
  <c r="Q143" i="52"/>
  <c r="A143" i="52"/>
  <c r="R140" i="52" s="1"/>
  <c r="S142" i="52"/>
  <c r="T142" i="52" s="1"/>
  <c r="Q142" i="52"/>
  <c r="A142" i="52"/>
  <c r="R139" i="52" s="1"/>
  <c r="S141" i="52"/>
  <c r="T141" i="52" s="1"/>
  <c r="Q141" i="52"/>
  <c r="A141" i="52"/>
  <c r="R138" i="52" s="1"/>
  <c r="S140" i="52"/>
  <c r="T140" i="52" s="1"/>
  <c r="Q140" i="52"/>
  <c r="A140" i="52"/>
  <c r="R137" i="52" s="1"/>
  <c r="S139" i="52"/>
  <c r="T139" i="52" s="1"/>
  <c r="Q139" i="52"/>
  <c r="A139" i="52"/>
  <c r="R136" i="52" s="1"/>
  <c r="S138" i="52"/>
  <c r="T138" i="52" s="1"/>
  <c r="Q138" i="52"/>
  <c r="A138" i="52"/>
  <c r="R135" i="52" s="1"/>
  <c r="S137" i="52"/>
  <c r="T137" i="52" s="1"/>
  <c r="Q137" i="52"/>
  <c r="A137" i="52"/>
  <c r="R134" i="52" s="1"/>
  <c r="S136" i="52"/>
  <c r="T136" i="52" s="1"/>
  <c r="Q136" i="52"/>
  <c r="A136" i="52"/>
  <c r="R133" i="52" s="1"/>
  <c r="S135" i="52"/>
  <c r="T135" i="52" s="1"/>
  <c r="Q135" i="52"/>
  <c r="A135" i="52"/>
  <c r="R132" i="52" s="1"/>
  <c r="S134" i="52"/>
  <c r="T134" i="52" s="1"/>
  <c r="Q134" i="52"/>
  <c r="A134" i="52"/>
  <c r="R131" i="52" s="1"/>
  <c r="S133" i="52"/>
  <c r="T133" i="52" s="1"/>
  <c r="Q133" i="52"/>
  <c r="A133" i="52"/>
  <c r="R130" i="52" s="1"/>
  <c r="S132" i="52"/>
  <c r="T132" i="52" s="1"/>
  <c r="Q132" i="52"/>
  <c r="A132" i="52"/>
  <c r="R129" i="52" s="1"/>
  <c r="S131" i="52"/>
  <c r="T131" i="52" s="1"/>
  <c r="Q131" i="52"/>
  <c r="A131" i="52"/>
  <c r="R128" i="52" s="1"/>
  <c r="S130" i="52"/>
  <c r="T130" i="52" s="1"/>
  <c r="Q130" i="52"/>
  <c r="A130" i="52"/>
  <c r="R127" i="52" s="1"/>
  <c r="S129" i="52"/>
  <c r="T129" i="52" s="1"/>
  <c r="Q129" i="52"/>
  <c r="A129" i="52"/>
  <c r="R126" i="52" s="1"/>
  <c r="S128" i="52"/>
  <c r="T128" i="52" s="1"/>
  <c r="Q128" i="52"/>
  <c r="A128" i="52"/>
  <c r="R125" i="52" s="1"/>
  <c r="S127" i="52"/>
  <c r="T127" i="52" s="1"/>
  <c r="Q127" i="52"/>
  <c r="A127" i="52"/>
  <c r="R124" i="52" s="1"/>
  <c r="S126" i="52"/>
  <c r="T126" i="52" s="1"/>
  <c r="Q126" i="52"/>
  <c r="A126" i="52"/>
  <c r="R123" i="52" s="1"/>
  <c r="S125" i="52"/>
  <c r="T125" i="52" s="1"/>
  <c r="Q125" i="52"/>
  <c r="A125" i="52"/>
  <c r="R122" i="52" s="1"/>
  <c r="S124" i="52"/>
  <c r="T124" i="52" s="1"/>
  <c r="Q124" i="52"/>
  <c r="A124" i="52"/>
  <c r="R121" i="52" s="1"/>
  <c r="S123" i="52"/>
  <c r="T123" i="52" s="1"/>
  <c r="Q123" i="52"/>
  <c r="A123" i="52"/>
  <c r="R120" i="52" s="1"/>
  <c r="S122" i="52"/>
  <c r="T122" i="52" s="1"/>
  <c r="Q122" i="52"/>
  <c r="A122" i="52"/>
  <c r="R119" i="52" s="1"/>
  <c r="S121" i="52"/>
  <c r="T121" i="52" s="1"/>
  <c r="Q121" i="52"/>
  <c r="A121" i="52"/>
  <c r="R118" i="52" s="1"/>
  <c r="S120" i="52"/>
  <c r="T120" i="52" s="1"/>
  <c r="Q120" i="52"/>
  <c r="A120" i="52"/>
  <c r="R117" i="52" s="1"/>
  <c r="S119" i="52"/>
  <c r="T119" i="52" s="1"/>
  <c r="Q119" i="52"/>
  <c r="A119" i="52"/>
  <c r="S118" i="52"/>
  <c r="T118" i="52" s="1"/>
  <c r="Q118" i="52"/>
  <c r="A118" i="52"/>
  <c r="S117" i="52"/>
  <c r="T117" i="52" s="1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Q76" i="52"/>
  <c r="A76" i="52"/>
  <c r="R76" i="52" s="1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Q39" i="52"/>
  <c r="A39" i="52"/>
  <c r="R39" i="52" s="1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Q17" i="52"/>
  <c r="A17" i="52"/>
  <c r="R17" i="52" s="1"/>
  <c r="T16" i="52"/>
  <c r="T15" i="52"/>
  <c r="T14" i="52"/>
  <c r="T13" i="52"/>
  <c r="T12" i="52"/>
  <c r="T11" i="52"/>
  <c r="T10" i="52"/>
  <c r="T9" i="52"/>
  <c r="T8" i="52"/>
  <c r="AA7" i="52"/>
  <c r="Z7" i="52"/>
  <c r="S7" i="52"/>
  <c r="T7" i="52" s="1"/>
  <c r="Q15" i="52" l="1"/>
  <c r="A15" i="52" s="1"/>
  <c r="R15" i="52" s="1"/>
  <c r="Q13" i="52"/>
  <c r="A13" i="52" s="1"/>
  <c r="R13" i="52" s="1"/>
  <c r="A376" i="51"/>
  <c r="R369" i="51" s="1"/>
  <c r="A375" i="51"/>
  <c r="R368" i="51" s="1"/>
  <c r="A374" i="51"/>
  <c r="R367" i="51" s="1"/>
  <c r="A373" i="51"/>
  <c r="R366" i="51" s="1"/>
  <c r="A372" i="51"/>
  <c r="R365" i="51" s="1"/>
  <c r="A371" i="51"/>
  <c r="R364" i="51" s="1"/>
  <c r="A370" i="51"/>
  <c r="R363" i="51" s="1"/>
  <c r="S369" i="51"/>
  <c r="T369" i="51" s="1"/>
  <c r="A369" i="51"/>
  <c r="R362" i="51" s="1"/>
  <c r="S368" i="51"/>
  <c r="T368" i="51" s="1"/>
  <c r="A368" i="51"/>
  <c r="R361" i="51" s="1"/>
  <c r="S367" i="51"/>
  <c r="T367" i="51" s="1"/>
  <c r="A367" i="51"/>
  <c r="R360" i="51" s="1"/>
  <c r="S366" i="51"/>
  <c r="T366" i="51" s="1"/>
  <c r="A366" i="51"/>
  <c r="R359" i="51" s="1"/>
  <c r="S365" i="51"/>
  <c r="T365" i="51" s="1"/>
  <c r="A365" i="51"/>
  <c r="R358" i="51" s="1"/>
  <c r="S364" i="51"/>
  <c r="T364" i="51" s="1"/>
  <c r="A364" i="51"/>
  <c r="R357" i="51" s="1"/>
  <c r="S363" i="51"/>
  <c r="T363" i="51" s="1"/>
  <c r="A363" i="51"/>
  <c r="R356" i="51" s="1"/>
  <c r="S362" i="51"/>
  <c r="T362" i="51" s="1"/>
  <c r="A362" i="51"/>
  <c r="R355" i="51" s="1"/>
  <c r="S361" i="51"/>
  <c r="T361" i="51" s="1"/>
  <c r="A361" i="51"/>
  <c r="R354" i="51" s="1"/>
  <c r="A360" i="51"/>
  <c r="R353" i="51" s="1"/>
  <c r="S359" i="51"/>
  <c r="T359" i="51" s="1"/>
  <c r="A359" i="51"/>
  <c r="R352" i="51" s="1"/>
  <c r="S358" i="51"/>
  <c r="T358" i="51" s="1"/>
  <c r="A358" i="51"/>
  <c r="R351" i="51" s="1"/>
  <c r="S357" i="51"/>
  <c r="T357" i="51" s="1"/>
  <c r="A357" i="51"/>
  <c r="R350" i="51" s="1"/>
  <c r="S356" i="51"/>
  <c r="T356" i="51" s="1"/>
  <c r="A356" i="51"/>
  <c r="R349" i="51" s="1"/>
  <c r="S355" i="51"/>
  <c r="T355" i="51" s="1"/>
  <c r="A355" i="51"/>
  <c r="R348" i="51" s="1"/>
  <c r="S354" i="51"/>
  <c r="T354" i="51" s="1"/>
  <c r="A354" i="51"/>
  <c r="R347" i="51" s="1"/>
  <c r="S353" i="51"/>
  <c r="T353" i="51" s="1"/>
  <c r="A353" i="51"/>
  <c r="S352" i="51"/>
  <c r="T352" i="51" s="1"/>
  <c r="A352" i="51"/>
  <c r="S351" i="51"/>
  <c r="T351" i="51" s="1"/>
  <c r="A351" i="51"/>
  <c r="S350" i="51"/>
  <c r="T350" i="51" s="1"/>
  <c r="A350" i="51"/>
  <c r="S349" i="51"/>
  <c r="T349" i="51" s="1"/>
  <c r="A349" i="51"/>
  <c r="S348" i="51"/>
  <c r="T348" i="51" s="1"/>
  <c r="A348" i="51"/>
  <c r="S347" i="51"/>
  <c r="T347" i="51" s="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R328" i="51" s="1"/>
  <c r="A334" i="51"/>
  <c r="A333" i="51"/>
  <c r="A332" i="51"/>
  <c r="A331" i="51"/>
  <c r="R324" i="51" s="1"/>
  <c r="A330" i="51"/>
  <c r="R323" i="51" s="1"/>
  <c r="A329" i="51"/>
  <c r="R322" i="51" s="1"/>
  <c r="S328" i="51"/>
  <c r="T328" i="51" s="1"/>
  <c r="A328" i="51"/>
  <c r="A327" i="51"/>
  <c r="R320" i="51" s="1"/>
  <c r="A326" i="51"/>
  <c r="R319" i="51" s="1"/>
  <c r="A325" i="51"/>
  <c r="R318" i="51" s="1"/>
  <c r="S324" i="51"/>
  <c r="T324" i="51" s="1"/>
  <c r="A324" i="51"/>
  <c r="R317" i="51" s="1"/>
  <c r="S323" i="51"/>
  <c r="T323" i="51" s="1"/>
  <c r="A323" i="51"/>
  <c r="R316" i="51" s="1"/>
  <c r="S322" i="51"/>
  <c r="T322" i="51" s="1"/>
  <c r="Q322" i="51"/>
  <c r="A322" i="51"/>
  <c r="R315" i="51" s="1"/>
  <c r="S321" i="51"/>
  <c r="T321" i="51" s="1"/>
  <c r="R321" i="51"/>
  <c r="Q321" i="51"/>
  <c r="A321" i="51"/>
  <c r="R314" i="51" s="1"/>
  <c r="S320" i="51"/>
  <c r="T320" i="51" s="1"/>
  <c r="Q320" i="51"/>
  <c r="A320" i="51"/>
  <c r="R313" i="51" s="1"/>
  <c r="S319" i="51"/>
  <c r="T319" i="51" s="1"/>
  <c r="Q319" i="51"/>
  <c r="A319" i="51"/>
  <c r="R312" i="51" s="1"/>
  <c r="S318" i="51"/>
  <c r="T318" i="51" s="1"/>
  <c r="Q318" i="51"/>
  <c r="A318" i="51"/>
  <c r="R311" i="51" s="1"/>
  <c r="S317" i="51"/>
  <c r="T317" i="51" s="1"/>
  <c r="Q317" i="51"/>
  <c r="A317" i="51"/>
  <c r="R310" i="51" s="1"/>
  <c r="S316" i="51"/>
  <c r="T316" i="51" s="1"/>
  <c r="Q316" i="51"/>
  <c r="A316" i="51"/>
  <c r="R309" i="51" s="1"/>
  <c r="S315" i="51"/>
  <c r="T315" i="51" s="1"/>
  <c r="Q315" i="51"/>
  <c r="A315" i="51"/>
  <c r="R308" i="51" s="1"/>
  <c r="S314" i="51"/>
  <c r="T314" i="51" s="1"/>
  <c r="Q314" i="51"/>
  <c r="A314" i="51"/>
  <c r="R307" i="51" s="1"/>
  <c r="S313" i="51"/>
  <c r="T313" i="51" s="1"/>
  <c r="Q313" i="51"/>
  <c r="A313" i="51"/>
  <c r="R306" i="51" s="1"/>
  <c r="S312" i="51"/>
  <c r="T312" i="51" s="1"/>
  <c r="Q312" i="51"/>
  <c r="A312" i="51"/>
  <c r="R305" i="51" s="1"/>
  <c r="S311" i="51"/>
  <c r="T311" i="51" s="1"/>
  <c r="Q311" i="51"/>
  <c r="A311" i="51"/>
  <c r="R304" i="51" s="1"/>
  <c r="S310" i="51"/>
  <c r="T310" i="51" s="1"/>
  <c r="Q310" i="51"/>
  <c r="A310" i="51"/>
  <c r="R303" i="51" s="1"/>
  <c r="S309" i="51"/>
  <c r="T309" i="51" s="1"/>
  <c r="Q309" i="51"/>
  <c r="A309" i="51"/>
  <c r="R302" i="51" s="1"/>
  <c r="S308" i="51"/>
  <c r="T308" i="51" s="1"/>
  <c r="Q308" i="51"/>
  <c r="A308" i="51"/>
  <c r="R301" i="51" s="1"/>
  <c r="S307" i="51"/>
  <c r="T307" i="51" s="1"/>
  <c r="Q307" i="51"/>
  <c r="A307" i="51"/>
  <c r="R300" i="51" s="1"/>
  <c r="S306" i="51"/>
  <c r="T306" i="51" s="1"/>
  <c r="Q306" i="51"/>
  <c r="A306" i="51"/>
  <c r="R299" i="51" s="1"/>
  <c r="S305" i="51"/>
  <c r="T305" i="51" s="1"/>
  <c r="Q305" i="51"/>
  <c r="A305" i="51"/>
  <c r="R298" i="51" s="1"/>
  <c r="S304" i="51"/>
  <c r="T304" i="51" s="1"/>
  <c r="Q304" i="51"/>
  <c r="A304" i="51"/>
  <c r="R297" i="51" s="1"/>
  <c r="S303" i="51"/>
  <c r="T303" i="51" s="1"/>
  <c r="Q303" i="51"/>
  <c r="A303" i="51"/>
  <c r="R296" i="51" s="1"/>
  <c r="S302" i="51"/>
  <c r="T302" i="51" s="1"/>
  <c r="Q302" i="51"/>
  <c r="A302" i="51"/>
  <c r="R295" i="51" s="1"/>
  <c r="S301" i="51"/>
  <c r="T301" i="51" s="1"/>
  <c r="Q301" i="51"/>
  <c r="A301" i="51"/>
  <c r="R294" i="51" s="1"/>
  <c r="S300" i="51"/>
  <c r="T300" i="51" s="1"/>
  <c r="Q300" i="51"/>
  <c r="A300" i="51"/>
  <c r="R293" i="51" s="1"/>
  <c r="S299" i="51"/>
  <c r="T299" i="51" s="1"/>
  <c r="Q299" i="51"/>
  <c r="A299" i="51"/>
  <c r="R292" i="51" s="1"/>
  <c r="S298" i="51"/>
  <c r="T298" i="51" s="1"/>
  <c r="Q298" i="51"/>
  <c r="A298" i="51"/>
  <c r="R291" i="51" s="1"/>
  <c r="S297" i="51"/>
  <c r="T297" i="51" s="1"/>
  <c r="Q297" i="51"/>
  <c r="A297" i="51"/>
  <c r="R290" i="51" s="1"/>
  <c r="S296" i="51"/>
  <c r="T296" i="51" s="1"/>
  <c r="Q296" i="51"/>
  <c r="A296" i="51"/>
  <c r="R289" i="51" s="1"/>
  <c r="S295" i="51"/>
  <c r="T295" i="51" s="1"/>
  <c r="Q295" i="51"/>
  <c r="A295" i="51"/>
  <c r="R288" i="51" s="1"/>
  <c r="S294" i="51"/>
  <c r="T294" i="51" s="1"/>
  <c r="Q294" i="51"/>
  <c r="A294" i="51"/>
  <c r="R287" i="51" s="1"/>
  <c r="S293" i="51"/>
  <c r="T293" i="51" s="1"/>
  <c r="Q293" i="51"/>
  <c r="A293" i="51"/>
  <c r="R286" i="51" s="1"/>
  <c r="S292" i="51"/>
  <c r="T292" i="51" s="1"/>
  <c r="Q292" i="51"/>
  <c r="A292" i="51"/>
  <c r="R285" i="51" s="1"/>
  <c r="S291" i="51"/>
  <c r="T291" i="51" s="1"/>
  <c r="Q291" i="51"/>
  <c r="A291" i="51"/>
  <c r="R284" i="51" s="1"/>
  <c r="S290" i="51"/>
  <c r="T290" i="51" s="1"/>
  <c r="Q290" i="51"/>
  <c r="A290" i="51"/>
  <c r="R283" i="51" s="1"/>
  <c r="S289" i="51"/>
  <c r="T289" i="51" s="1"/>
  <c r="Q289" i="51"/>
  <c r="A289" i="51"/>
  <c r="R282" i="51" s="1"/>
  <c r="S288" i="51"/>
  <c r="T288" i="51" s="1"/>
  <c r="Q288" i="51"/>
  <c r="A288" i="51"/>
  <c r="R281" i="51" s="1"/>
  <c r="S287" i="51"/>
  <c r="T287" i="51" s="1"/>
  <c r="Q287" i="51"/>
  <c r="A287" i="51"/>
  <c r="R280" i="51" s="1"/>
  <c r="S286" i="51"/>
  <c r="T286" i="51" s="1"/>
  <c r="Q286" i="51"/>
  <c r="A286" i="51"/>
  <c r="R279" i="51" s="1"/>
  <c r="S285" i="51"/>
  <c r="T285" i="51" s="1"/>
  <c r="Q285" i="51"/>
  <c r="A285" i="51"/>
  <c r="R278" i="51" s="1"/>
  <c r="S284" i="51"/>
  <c r="T284" i="51" s="1"/>
  <c r="Q284" i="51"/>
  <c r="A284" i="51"/>
  <c r="R277" i="51" s="1"/>
  <c r="S283" i="51"/>
  <c r="T283" i="51" s="1"/>
  <c r="Q283" i="51"/>
  <c r="A283" i="51"/>
  <c r="R276" i="51" s="1"/>
  <c r="S282" i="51"/>
  <c r="T282" i="51" s="1"/>
  <c r="Q282" i="51"/>
  <c r="A282" i="51"/>
  <c r="R275" i="51" s="1"/>
  <c r="S281" i="51"/>
  <c r="T281" i="51" s="1"/>
  <c r="Q281" i="51"/>
  <c r="A281" i="51"/>
  <c r="R274" i="51" s="1"/>
  <c r="S280" i="51"/>
  <c r="T280" i="51" s="1"/>
  <c r="Q280" i="51"/>
  <c r="A280" i="51"/>
  <c r="R273" i="51" s="1"/>
  <c r="S279" i="51"/>
  <c r="T279" i="51" s="1"/>
  <c r="Q279" i="51"/>
  <c r="A279" i="51"/>
  <c r="R272" i="51" s="1"/>
  <c r="S278" i="51"/>
  <c r="T278" i="51" s="1"/>
  <c r="Q278" i="51"/>
  <c r="A278" i="51"/>
  <c r="R271" i="51" s="1"/>
  <c r="S277" i="51"/>
  <c r="T277" i="51" s="1"/>
  <c r="Q277" i="51"/>
  <c r="A277" i="51"/>
  <c r="R270" i="51" s="1"/>
  <c r="S276" i="51"/>
  <c r="T276" i="51" s="1"/>
  <c r="Q276" i="51"/>
  <c r="A276" i="51"/>
  <c r="R269" i="51" s="1"/>
  <c r="S275" i="51"/>
  <c r="T275" i="51" s="1"/>
  <c r="Q275" i="51"/>
  <c r="A275" i="51"/>
  <c r="R268" i="51" s="1"/>
  <c r="S274" i="51"/>
  <c r="T274" i="51" s="1"/>
  <c r="Q274" i="51"/>
  <c r="A274" i="51"/>
  <c r="R267" i="51" s="1"/>
  <c r="S273" i="51"/>
  <c r="T273" i="51" s="1"/>
  <c r="Q273" i="51"/>
  <c r="A273" i="51"/>
  <c r="R266" i="51" s="1"/>
  <c r="S272" i="51"/>
  <c r="T272" i="51" s="1"/>
  <c r="Q272" i="51"/>
  <c r="A272" i="51"/>
  <c r="R265" i="51" s="1"/>
  <c r="S271" i="51"/>
  <c r="T271" i="51" s="1"/>
  <c r="Q271" i="51"/>
  <c r="A271" i="51"/>
  <c r="R264" i="51" s="1"/>
  <c r="S270" i="51"/>
  <c r="T270" i="51" s="1"/>
  <c r="Q270" i="51"/>
  <c r="A270" i="51"/>
  <c r="R263" i="51" s="1"/>
  <c r="S269" i="51"/>
  <c r="T269" i="51" s="1"/>
  <c r="Q269" i="51"/>
  <c r="A269" i="51"/>
  <c r="R262" i="51" s="1"/>
  <c r="S268" i="51"/>
  <c r="T268" i="51" s="1"/>
  <c r="Q268" i="51"/>
  <c r="A268" i="51"/>
  <c r="R261" i="51" s="1"/>
  <c r="S267" i="51"/>
  <c r="T267" i="51" s="1"/>
  <c r="Q267" i="51"/>
  <c r="A267" i="51"/>
  <c r="R260" i="51" s="1"/>
  <c r="S266" i="51"/>
  <c r="T266" i="51" s="1"/>
  <c r="Q266" i="51"/>
  <c r="A266" i="51"/>
  <c r="R259" i="51" s="1"/>
  <c r="S265" i="51"/>
  <c r="T265" i="51" s="1"/>
  <c r="Q265" i="51"/>
  <c r="A265" i="51"/>
  <c r="R258" i="51" s="1"/>
  <c r="S264" i="51"/>
  <c r="T264" i="51" s="1"/>
  <c r="Q264" i="51"/>
  <c r="A264" i="51"/>
  <c r="R257" i="51" s="1"/>
  <c r="S263" i="51"/>
  <c r="T263" i="51" s="1"/>
  <c r="Q263" i="51"/>
  <c r="A263" i="51"/>
  <c r="R256" i="51" s="1"/>
  <c r="S262" i="51"/>
  <c r="T262" i="51" s="1"/>
  <c r="Q262" i="51"/>
  <c r="A262" i="51"/>
  <c r="R255" i="51" s="1"/>
  <c r="S261" i="51"/>
  <c r="T261" i="51" s="1"/>
  <c r="Q261" i="51"/>
  <c r="A261" i="51"/>
  <c r="R254" i="51" s="1"/>
  <c r="S260" i="51"/>
  <c r="T260" i="51" s="1"/>
  <c r="Q260" i="51"/>
  <c r="A260" i="51"/>
  <c r="R253" i="51" s="1"/>
  <c r="S259" i="51"/>
  <c r="T259" i="51" s="1"/>
  <c r="Q259" i="51"/>
  <c r="A259" i="51"/>
  <c r="R252" i="51" s="1"/>
  <c r="S258" i="51"/>
  <c r="T258" i="51" s="1"/>
  <c r="Q258" i="51"/>
  <c r="A258" i="51"/>
  <c r="R251" i="51" s="1"/>
  <c r="S257" i="51"/>
  <c r="T257" i="51" s="1"/>
  <c r="Q257" i="51"/>
  <c r="A257" i="51"/>
  <c r="R250" i="51" s="1"/>
  <c r="S256" i="51"/>
  <c r="T256" i="51" s="1"/>
  <c r="Q256" i="51"/>
  <c r="A256" i="51"/>
  <c r="R249" i="51" s="1"/>
  <c r="S255" i="51"/>
  <c r="T255" i="51" s="1"/>
  <c r="Q255" i="51"/>
  <c r="A255" i="51"/>
  <c r="R248" i="51" s="1"/>
  <c r="S254" i="51"/>
  <c r="T254" i="51" s="1"/>
  <c r="Q254" i="51"/>
  <c r="A254" i="51"/>
  <c r="R247" i="51" s="1"/>
  <c r="S253" i="51"/>
  <c r="T253" i="51" s="1"/>
  <c r="Q253" i="51"/>
  <c r="A253" i="51"/>
  <c r="R246" i="51" s="1"/>
  <c r="S252" i="51"/>
  <c r="T252" i="51" s="1"/>
  <c r="Q252" i="51"/>
  <c r="A252" i="51"/>
  <c r="S251" i="51"/>
  <c r="T251" i="51" s="1"/>
  <c r="Q251" i="51"/>
  <c r="A251" i="51"/>
  <c r="S250" i="51"/>
  <c r="T250" i="51" s="1"/>
  <c r="Q250" i="51"/>
  <c r="A250" i="51"/>
  <c r="S249" i="51"/>
  <c r="T249" i="51" s="1"/>
  <c r="Q249" i="51"/>
  <c r="A249" i="51"/>
  <c r="S248" i="51"/>
  <c r="T248" i="51" s="1"/>
  <c r="Q248" i="51"/>
  <c r="A248" i="51"/>
  <c r="S247" i="51"/>
  <c r="T247" i="51" s="1"/>
  <c r="Q247" i="51"/>
  <c r="A247" i="51"/>
  <c r="S246" i="51"/>
  <c r="T246" i="51" s="1"/>
  <c r="Q246" i="51"/>
  <c r="A246" i="51"/>
  <c r="S245" i="51"/>
  <c r="T245" i="51" s="1"/>
  <c r="Q245" i="51"/>
  <c r="A245" i="51"/>
  <c r="R245" i="51" s="1"/>
  <c r="S244" i="51"/>
  <c r="T244" i="51" s="1"/>
  <c r="Q244" i="51"/>
  <c r="A244" i="51"/>
  <c r="R244" i="51" s="1"/>
  <c r="S243" i="51"/>
  <c r="T243" i="51" s="1"/>
  <c r="Q243" i="51"/>
  <c r="A243" i="51"/>
  <c r="R243" i="51" s="1"/>
  <c r="S242" i="51"/>
  <c r="T242" i="51" s="1"/>
  <c r="Q242" i="51"/>
  <c r="A242" i="51"/>
  <c r="R242" i="51" s="1"/>
  <c r="S241" i="51"/>
  <c r="T241" i="51" s="1"/>
  <c r="Q241" i="51"/>
  <c r="A241" i="51"/>
  <c r="R241" i="51" s="1"/>
  <c r="S240" i="51"/>
  <c r="T240" i="51" s="1"/>
  <c r="Q240" i="51"/>
  <c r="A240" i="51"/>
  <c r="R240" i="51" s="1"/>
  <c r="S239" i="51"/>
  <c r="T239" i="51" s="1"/>
  <c r="Q239" i="51"/>
  <c r="A239" i="51"/>
  <c r="R239" i="51" s="1"/>
  <c r="S238" i="51"/>
  <c r="T238" i="51" s="1"/>
  <c r="Q238" i="51"/>
  <c r="A238" i="51"/>
  <c r="R238" i="51" s="1"/>
  <c r="S237" i="51"/>
  <c r="T237" i="51" s="1"/>
  <c r="Q237" i="51"/>
  <c r="A237" i="51"/>
  <c r="R237" i="51" s="1"/>
  <c r="S236" i="51"/>
  <c r="T236" i="51" s="1"/>
  <c r="Q236" i="51"/>
  <c r="A236" i="51"/>
  <c r="R236" i="51" s="1"/>
  <c r="S235" i="51"/>
  <c r="T235" i="51" s="1"/>
  <c r="Q235" i="51"/>
  <c r="A235" i="51"/>
  <c r="R235" i="51" s="1"/>
  <c r="S234" i="51"/>
  <c r="T234" i="51" s="1"/>
  <c r="Q234" i="51"/>
  <c r="A234" i="51"/>
  <c r="R234" i="51" s="1"/>
  <c r="S233" i="51"/>
  <c r="T233" i="51" s="1"/>
  <c r="Q233" i="51"/>
  <c r="A233" i="51"/>
  <c r="R233" i="51" s="1"/>
  <c r="S232" i="51"/>
  <c r="T232" i="51" s="1"/>
  <c r="Q232" i="51"/>
  <c r="A232" i="51"/>
  <c r="R232" i="51" s="1"/>
  <c r="S231" i="51"/>
  <c r="T231" i="51" s="1"/>
  <c r="Q231" i="51"/>
  <c r="A231" i="51"/>
  <c r="R231" i="51" s="1"/>
  <c r="S230" i="51"/>
  <c r="T230" i="51" s="1"/>
  <c r="Q230" i="51"/>
  <c r="A230" i="51"/>
  <c r="R230" i="51" s="1"/>
  <c r="S229" i="51"/>
  <c r="T229" i="51" s="1"/>
  <c r="Q229" i="51"/>
  <c r="A229" i="51"/>
  <c r="R229" i="51" s="1"/>
  <c r="S228" i="51"/>
  <c r="T228" i="51" s="1"/>
  <c r="Q228" i="51"/>
  <c r="A228" i="51"/>
  <c r="R228" i="51" s="1"/>
  <c r="S227" i="51"/>
  <c r="T227" i="51" s="1"/>
  <c r="Q227" i="51"/>
  <c r="A227" i="51"/>
  <c r="R227" i="51" s="1"/>
  <c r="S226" i="51"/>
  <c r="T226" i="51" s="1"/>
  <c r="Q226" i="51"/>
  <c r="A226" i="51"/>
  <c r="R226" i="51" s="1"/>
  <c r="S225" i="51"/>
  <c r="T225" i="51" s="1"/>
  <c r="Q225" i="51"/>
  <c r="A225" i="51"/>
  <c r="R225" i="51" s="1"/>
  <c r="S224" i="51"/>
  <c r="T224" i="51" s="1"/>
  <c r="Q224" i="51"/>
  <c r="A224" i="51"/>
  <c r="R224" i="51" s="1"/>
  <c r="S223" i="51"/>
  <c r="T223" i="51" s="1"/>
  <c r="Q223" i="51"/>
  <c r="A223" i="51"/>
  <c r="R223" i="51" s="1"/>
  <c r="S222" i="51"/>
  <c r="T222" i="51" s="1"/>
  <c r="Q222" i="51"/>
  <c r="A222" i="51"/>
  <c r="R222" i="51" s="1"/>
  <c r="S221" i="51"/>
  <c r="T221" i="51" s="1"/>
  <c r="Q221" i="51"/>
  <c r="A221" i="51"/>
  <c r="R221" i="51" s="1"/>
  <c r="S220" i="51"/>
  <c r="T220" i="51" s="1"/>
  <c r="Q220" i="51"/>
  <c r="A220" i="51"/>
  <c r="R220" i="51" s="1"/>
  <c r="S219" i="51"/>
  <c r="T219" i="51" s="1"/>
  <c r="Q219" i="51"/>
  <c r="A219" i="51"/>
  <c r="R219" i="51" s="1"/>
  <c r="S218" i="51"/>
  <c r="T218" i="51" s="1"/>
  <c r="Q218" i="51"/>
  <c r="A218" i="51"/>
  <c r="R218" i="51" s="1"/>
  <c r="S217" i="51"/>
  <c r="T217" i="51" s="1"/>
  <c r="Q217" i="51"/>
  <c r="A217" i="51"/>
  <c r="R217" i="51" s="1"/>
  <c r="S216" i="51"/>
  <c r="T216" i="51" s="1"/>
  <c r="Q216" i="51"/>
  <c r="A216" i="51"/>
  <c r="R216" i="51" s="1"/>
  <c r="S215" i="51"/>
  <c r="T215" i="51" s="1"/>
  <c r="Q215" i="51"/>
  <c r="A215" i="51"/>
  <c r="R215" i="51" s="1"/>
  <c r="S214" i="51"/>
  <c r="T214" i="51" s="1"/>
  <c r="Q214" i="51"/>
  <c r="A214" i="51"/>
  <c r="R214" i="51" s="1"/>
  <c r="S213" i="51"/>
  <c r="T213" i="51" s="1"/>
  <c r="Q213" i="51"/>
  <c r="A213" i="51"/>
  <c r="R213" i="51" s="1"/>
  <c r="S212" i="51"/>
  <c r="T212" i="51" s="1"/>
  <c r="Q212" i="51"/>
  <c r="A212" i="51"/>
  <c r="R212" i="51" s="1"/>
  <c r="S211" i="51"/>
  <c r="T211" i="51" s="1"/>
  <c r="Q211" i="51"/>
  <c r="A211" i="51"/>
  <c r="R211" i="51" s="1"/>
  <c r="S210" i="51"/>
  <c r="T210" i="51" s="1"/>
  <c r="Q210" i="51"/>
  <c r="A210" i="51"/>
  <c r="R210" i="51" s="1"/>
  <c r="S209" i="51"/>
  <c r="T209" i="51" s="1"/>
  <c r="Q209" i="51"/>
  <c r="A209" i="51"/>
  <c r="R209" i="51" s="1"/>
  <c r="S208" i="51"/>
  <c r="T208" i="51" s="1"/>
  <c r="Q208" i="51"/>
  <c r="A208" i="51"/>
  <c r="R208" i="51" s="1"/>
  <c r="S207" i="51"/>
  <c r="T207" i="51" s="1"/>
  <c r="Q207" i="51"/>
  <c r="A207" i="51"/>
  <c r="R207" i="51" s="1"/>
  <c r="S206" i="51"/>
  <c r="T206" i="51" s="1"/>
  <c r="Q206" i="51"/>
  <c r="A206" i="51"/>
  <c r="R206" i="51" s="1"/>
  <c r="S205" i="51"/>
  <c r="T205" i="51" s="1"/>
  <c r="Q205" i="51"/>
  <c r="A205" i="51"/>
  <c r="R205" i="51" s="1"/>
  <c r="S204" i="51"/>
  <c r="T204" i="51" s="1"/>
  <c r="Q204" i="51"/>
  <c r="A204" i="51"/>
  <c r="R204" i="51" s="1"/>
  <c r="S203" i="51"/>
  <c r="T203" i="51" s="1"/>
  <c r="Q203" i="51"/>
  <c r="A203" i="51"/>
  <c r="R203" i="51" s="1"/>
  <c r="S202" i="51"/>
  <c r="T202" i="51" s="1"/>
  <c r="Q202" i="51"/>
  <c r="A202" i="51"/>
  <c r="R202" i="51" s="1"/>
  <c r="S201" i="51"/>
  <c r="T201" i="51" s="1"/>
  <c r="Q201" i="51"/>
  <c r="A201" i="51"/>
  <c r="R201" i="51" s="1"/>
  <c r="S200" i="51"/>
  <c r="T200" i="51" s="1"/>
  <c r="Q200" i="51"/>
  <c r="A200" i="51"/>
  <c r="R200" i="51" s="1"/>
  <c r="S199" i="51"/>
  <c r="T199" i="51" s="1"/>
  <c r="Q199" i="51"/>
  <c r="A199" i="51"/>
  <c r="R199" i="51" s="1"/>
  <c r="S198" i="51"/>
  <c r="T198" i="51" s="1"/>
  <c r="Q198" i="51"/>
  <c r="A198" i="51"/>
  <c r="R198" i="51" s="1"/>
  <c r="S197" i="51"/>
  <c r="T197" i="51" s="1"/>
  <c r="Q197" i="51"/>
  <c r="A197" i="51"/>
  <c r="R197" i="51" s="1"/>
  <c r="S196" i="51"/>
  <c r="T196" i="51" s="1"/>
  <c r="Q196" i="51"/>
  <c r="A196" i="51"/>
  <c r="R196" i="51" s="1"/>
  <c r="S195" i="51"/>
  <c r="T195" i="51" s="1"/>
  <c r="Q195" i="51"/>
  <c r="A195" i="51"/>
  <c r="R195" i="51" s="1"/>
  <c r="S194" i="51"/>
  <c r="T194" i="51" s="1"/>
  <c r="Q194" i="51"/>
  <c r="A194" i="51"/>
  <c r="R194" i="51" s="1"/>
  <c r="S193" i="51"/>
  <c r="T193" i="51" s="1"/>
  <c r="Q193" i="51"/>
  <c r="A193" i="51"/>
  <c r="R193" i="51" s="1"/>
  <c r="S192" i="51"/>
  <c r="T192" i="51" s="1"/>
  <c r="Q192" i="51"/>
  <c r="A192" i="51"/>
  <c r="R192" i="51" s="1"/>
  <c r="S191" i="51"/>
  <c r="T191" i="51" s="1"/>
  <c r="Q191" i="51"/>
  <c r="A191" i="51"/>
  <c r="R191" i="51" s="1"/>
  <c r="S190" i="51"/>
  <c r="T190" i="51" s="1"/>
  <c r="Q190" i="51"/>
  <c r="A190" i="51"/>
  <c r="R190" i="51" s="1"/>
  <c r="S189" i="51"/>
  <c r="T189" i="51" s="1"/>
  <c r="Q189" i="51"/>
  <c r="A189" i="51"/>
  <c r="R189" i="51" s="1"/>
  <c r="S188" i="51"/>
  <c r="T188" i="51" s="1"/>
  <c r="Q188" i="51"/>
  <c r="A188" i="51"/>
  <c r="R188" i="51" s="1"/>
  <c r="S187" i="51"/>
  <c r="T187" i="51" s="1"/>
  <c r="Q187" i="51"/>
  <c r="A187" i="51"/>
  <c r="R187" i="51" s="1"/>
  <c r="S186" i="51"/>
  <c r="T186" i="51" s="1"/>
  <c r="Q186" i="51"/>
  <c r="A186" i="51"/>
  <c r="R186" i="51" s="1"/>
  <c r="S185" i="51"/>
  <c r="T185" i="51" s="1"/>
  <c r="Q185" i="51"/>
  <c r="A185" i="51"/>
  <c r="R185" i="51" s="1"/>
  <c r="S184" i="51"/>
  <c r="T184" i="51" s="1"/>
  <c r="Q184" i="51"/>
  <c r="A184" i="51"/>
  <c r="R184" i="51" s="1"/>
  <c r="S183" i="51"/>
  <c r="T183" i="51" s="1"/>
  <c r="Q183" i="51"/>
  <c r="A183" i="51"/>
  <c r="R183" i="51" s="1"/>
  <c r="S182" i="51"/>
  <c r="T182" i="51" s="1"/>
  <c r="Q182" i="51"/>
  <c r="A182" i="51"/>
  <c r="R182" i="51" s="1"/>
  <c r="S181" i="51"/>
  <c r="T181" i="51" s="1"/>
  <c r="Q181" i="51"/>
  <c r="A181" i="51"/>
  <c r="R181" i="51" s="1"/>
  <c r="S180" i="51"/>
  <c r="T180" i="51" s="1"/>
  <c r="Q180" i="51"/>
  <c r="A180" i="51"/>
  <c r="R180" i="51" s="1"/>
  <c r="S179" i="51"/>
  <c r="T179" i="51" s="1"/>
  <c r="Q179" i="51"/>
  <c r="A179" i="51"/>
  <c r="R179" i="51" s="1"/>
  <c r="S178" i="51"/>
  <c r="T178" i="51" s="1"/>
  <c r="Q178" i="51"/>
  <c r="A178" i="51"/>
  <c r="R178" i="51" s="1"/>
  <c r="S177" i="51"/>
  <c r="T177" i="51" s="1"/>
  <c r="Q177" i="51"/>
  <c r="A177" i="51"/>
  <c r="R177" i="51" s="1"/>
  <c r="S176" i="51"/>
  <c r="T176" i="51" s="1"/>
  <c r="Q176" i="51"/>
  <c r="A176" i="51"/>
  <c r="R176" i="51" s="1"/>
  <c r="S175" i="51"/>
  <c r="T175" i="51" s="1"/>
  <c r="Q175" i="51"/>
  <c r="A175" i="51"/>
  <c r="R175" i="51" s="1"/>
  <c r="S174" i="51"/>
  <c r="T174" i="51" s="1"/>
  <c r="Q174" i="51"/>
  <c r="A174" i="51"/>
  <c r="R174" i="51" s="1"/>
  <c r="S173" i="51"/>
  <c r="T173" i="51" s="1"/>
  <c r="Q173" i="51"/>
  <c r="A173" i="51"/>
  <c r="R173" i="51" s="1"/>
  <c r="S172" i="51"/>
  <c r="T172" i="51" s="1"/>
  <c r="Q172" i="51"/>
  <c r="A172" i="51"/>
  <c r="R172" i="51" s="1"/>
  <c r="S171" i="51"/>
  <c r="T171" i="51" s="1"/>
  <c r="Q171" i="51"/>
  <c r="A171" i="51"/>
  <c r="R171" i="51" s="1"/>
  <c r="S170" i="51"/>
  <c r="T170" i="51" s="1"/>
  <c r="Q170" i="51"/>
  <c r="A170" i="51"/>
  <c r="R170" i="51" s="1"/>
  <c r="S169" i="51"/>
  <c r="T169" i="51" s="1"/>
  <c r="Q169" i="51"/>
  <c r="A169" i="51"/>
  <c r="R169" i="51" s="1"/>
  <c r="S168" i="51"/>
  <c r="T168" i="51" s="1"/>
  <c r="Q168" i="51"/>
  <c r="A168" i="51"/>
  <c r="R168" i="51" s="1"/>
  <c r="S167" i="51"/>
  <c r="T167" i="51" s="1"/>
  <c r="Q167" i="51"/>
  <c r="A167" i="51"/>
  <c r="R167" i="51" s="1"/>
  <c r="S166" i="51"/>
  <c r="T166" i="51" s="1"/>
  <c r="Q166" i="51"/>
  <c r="A166" i="51"/>
  <c r="R166" i="51" s="1"/>
  <c r="S165" i="51"/>
  <c r="T165" i="51" s="1"/>
  <c r="Q165" i="51"/>
  <c r="A165" i="51"/>
  <c r="R165" i="51" s="1"/>
  <c r="S164" i="51"/>
  <c r="T164" i="51" s="1"/>
  <c r="Q164" i="51"/>
  <c r="A164" i="51"/>
  <c r="R164" i="51" s="1"/>
  <c r="S163" i="51"/>
  <c r="T163" i="51" s="1"/>
  <c r="Q163" i="51"/>
  <c r="A163" i="51"/>
  <c r="R163" i="51" s="1"/>
  <c r="S162" i="51"/>
  <c r="T162" i="51" s="1"/>
  <c r="Q162" i="51"/>
  <c r="A162" i="51"/>
  <c r="R162" i="51" s="1"/>
  <c r="S161" i="51"/>
  <c r="T161" i="51" s="1"/>
  <c r="Q161" i="51"/>
  <c r="A161" i="51"/>
  <c r="R161" i="51" s="1"/>
  <c r="S160" i="51"/>
  <c r="T160" i="51" s="1"/>
  <c r="Q160" i="51"/>
  <c r="A160" i="51"/>
  <c r="R160" i="51" s="1"/>
  <c r="S159" i="51"/>
  <c r="T159" i="51" s="1"/>
  <c r="Q159" i="51"/>
  <c r="A159" i="51"/>
  <c r="R159" i="51" s="1"/>
  <c r="S158" i="51"/>
  <c r="T158" i="51" s="1"/>
  <c r="Q158" i="51"/>
  <c r="A158" i="51"/>
  <c r="R158" i="51" s="1"/>
  <c r="S157" i="51"/>
  <c r="T157" i="51" s="1"/>
  <c r="Q157" i="51"/>
  <c r="A157" i="51"/>
  <c r="R157" i="51" s="1"/>
  <c r="S156" i="51"/>
  <c r="T156" i="51" s="1"/>
  <c r="Q156" i="51"/>
  <c r="A156" i="51"/>
  <c r="R156" i="51" s="1"/>
  <c r="S155" i="51"/>
  <c r="T155" i="51" s="1"/>
  <c r="Q155" i="51"/>
  <c r="A155" i="51"/>
  <c r="R155" i="51" s="1"/>
  <c r="S154" i="51"/>
  <c r="T154" i="51" s="1"/>
  <c r="Q154" i="51"/>
  <c r="A154" i="51"/>
  <c r="R154" i="51" s="1"/>
  <c r="S153" i="51"/>
  <c r="T153" i="51" s="1"/>
  <c r="Q153" i="51"/>
  <c r="A153" i="51"/>
  <c r="R153" i="51" s="1"/>
  <c r="S152" i="51"/>
  <c r="T152" i="51" s="1"/>
  <c r="Q152" i="51"/>
  <c r="A152" i="51"/>
  <c r="R152" i="51" s="1"/>
  <c r="S151" i="51"/>
  <c r="T151" i="51" s="1"/>
  <c r="Q151" i="51"/>
  <c r="A151" i="51"/>
  <c r="R151" i="51" s="1"/>
  <c r="S150" i="51"/>
  <c r="T150" i="51" s="1"/>
  <c r="Q150" i="51"/>
  <c r="A150" i="51"/>
  <c r="R150" i="51" s="1"/>
  <c r="S149" i="51"/>
  <c r="T149" i="51" s="1"/>
  <c r="Q149" i="51"/>
  <c r="A149" i="51"/>
  <c r="R149" i="51" s="1"/>
  <c r="S148" i="51"/>
  <c r="T148" i="51" s="1"/>
  <c r="Q148" i="51"/>
  <c r="A148" i="51"/>
  <c r="R148" i="51" s="1"/>
  <c r="S147" i="51"/>
  <c r="T147" i="51" s="1"/>
  <c r="Q147" i="51"/>
  <c r="A147" i="51"/>
  <c r="R147" i="51" s="1"/>
  <c r="S146" i="51"/>
  <c r="T146" i="51" s="1"/>
  <c r="Q146" i="51"/>
  <c r="A146" i="51"/>
  <c r="R146" i="51" s="1"/>
  <c r="S145" i="51"/>
  <c r="T145" i="51" s="1"/>
  <c r="Q145" i="51"/>
  <c r="A145" i="51"/>
  <c r="R145" i="51" s="1"/>
  <c r="S144" i="51"/>
  <c r="T144" i="51" s="1"/>
  <c r="S143" i="51"/>
  <c r="T143" i="51" s="1"/>
  <c r="S142" i="51"/>
  <c r="T142" i="51" s="1"/>
  <c r="S141" i="51"/>
  <c r="T141" i="51" s="1"/>
  <c r="S140" i="51"/>
  <c r="T140" i="51" s="1"/>
  <c r="Q140" i="51"/>
  <c r="A140" i="51"/>
  <c r="R140" i="51" s="1"/>
  <c r="S139" i="51"/>
  <c r="T139" i="51" s="1"/>
  <c r="S138" i="51"/>
  <c r="T138" i="51" s="1"/>
  <c r="S137" i="51"/>
  <c r="T137" i="51" s="1"/>
  <c r="S136" i="51"/>
  <c r="T136" i="51" s="1"/>
  <c r="S135" i="51"/>
  <c r="T135" i="51" s="1"/>
  <c r="Q135" i="51"/>
  <c r="A135" i="51"/>
  <c r="R135" i="51" s="1"/>
  <c r="S134" i="51"/>
  <c r="T134" i="51" s="1"/>
  <c r="S133" i="51"/>
  <c r="T133" i="51" s="1"/>
  <c r="S132" i="51"/>
  <c r="T132" i="51" s="1"/>
  <c r="Q132" i="51"/>
  <c r="A132" i="51"/>
  <c r="R132" i="51" s="1"/>
  <c r="S131" i="51"/>
  <c r="T131" i="51" s="1"/>
  <c r="S130" i="51"/>
  <c r="T130" i="51" s="1"/>
  <c r="S129" i="51"/>
  <c r="T129" i="51" s="1"/>
  <c r="S128" i="51"/>
  <c r="T128" i="51" s="1"/>
  <c r="S127" i="51"/>
  <c r="T127" i="51" s="1"/>
  <c r="Q127" i="51"/>
  <c r="A127" i="51"/>
  <c r="R127" i="51" s="1"/>
  <c r="S126" i="51"/>
  <c r="T126" i="51" s="1"/>
  <c r="S125" i="51"/>
  <c r="T125" i="51" s="1"/>
  <c r="S124" i="51"/>
  <c r="T124" i="51" s="1"/>
  <c r="S123" i="51"/>
  <c r="T123" i="51" s="1"/>
  <c r="S122" i="51"/>
  <c r="T122" i="51" s="1"/>
  <c r="S121" i="51"/>
  <c r="T121" i="51" s="1"/>
  <c r="S120" i="51"/>
  <c r="T120" i="51" s="1"/>
  <c r="S119" i="51"/>
  <c r="T119" i="51" s="1"/>
  <c r="S118" i="51"/>
  <c r="T118" i="51" s="1"/>
  <c r="S117" i="51"/>
  <c r="T117" i="51" s="1"/>
  <c r="S116" i="51"/>
  <c r="T116" i="51" s="1"/>
  <c r="S115" i="51"/>
  <c r="T115" i="51" s="1"/>
  <c r="S114" i="51"/>
  <c r="T114" i="51" s="1"/>
  <c r="S113" i="51"/>
  <c r="T113" i="51" s="1"/>
  <c r="Q113" i="51"/>
  <c r="A113" i="51"/>
  <c r="R113" i="51" s="1"/>
  <c r="S112" i="51"/>
  <c r="T112" i="51" s="1"/>
  <c r="S111" i="51"/>
  <c r="T111" i="51" s="1"/>
  <c r="S110" i="51"/>
  <c r="T110" i="51" s="1"/>
  <c r="S109" i="51"/>
  <c r="T109" i="51" s="1"/>
  <c r="S108" i="51"/>
  <c r="T108" i="51" s="1"/>
  <c r="Q108" i="51"/>
  <c r="A108" i="51"/>
  <c r="R108" i="51" s="1"/>
  <c r="S107" i="51"/>
  <c r="T107" i="51" s="1"/>
  <c r="S106" i="51"/>
  <c r="T106" i="51" s="1"/>
  <c r="S105" i="51"/>
  <c r="T105" i="51" s="1"/>
  <c r="S104" i="51"/>
  <c r="T104" i="51" s="1"/>
  <c r="S103" i="51"/>
  <c r="T103" i="51" s="1"/>
  <c r="S102" i="51"/>
  <c r="T102" i="51" s="1"/>
  <c r="S101" i="51"/>
  <c r="T101" i="51" s="1"/>
  <c r="S100" i="51"/>
  <c r="T100" i="51" s="1"/>
  <c r="S99" i="51"/>
  <c r="T99" i="51" s="1"/>
  <c r="S98" i="51"/>
  <c r="T98" i="51" s="1"/>
  <c r="S97" i="51"/>
  <c r="T97" i="51" s="1"/>
  <c r="S96" i="51"/>
  <c r="T96" i="51" s="1"/>
  <c r="S95" i="51"/>
  <c r="T95" i="51" s="1"/>
  <c r="S94" i="51"/>
  <c r="T94" i="51" s="1"/>
  <c r="S93" i="51"/>
  <c r="T93" i="51" s="1"/>
  <c r="S92" i="51"/>
  <c r="T92" i="51" s="1"/>
  <c r="S91" i="51"/>
  <c r="T91" i="51" s="1"/>
  <c r="S90" i="51"/>
  <c r="T90" i="51" s="1"/>
  <c r="S89" i="51"/>
  <c r="T89" i="51" s="1"/>
  <c r="S88" i="51"/>
  <c r="T88" i="51" s="1"/>
  <c r="S87" i="51"/>
  <c r="T87" i="51" s="1"/>
  <c r="S86" i="51"/>
  <c r="T86" i="51" s="1"/>
  <c r="S85" i="51"/>
  <c r="T85" i="51" s="1"/>
  <c r="S84" i="51"/>
  <c r="T84" i="51" s="1"/>
  <c r="S83" i="51"/>
  <c r="T83" i="51" s="1"/>
  <c r="S82" i="51"/>
  <c r="T82" i="51" s="1"/>
  <c r="S81" i="51"/>
  <c r="T81" i="51" s="1"/>
  <c r="S80" i="51"/>
  <c r="T80" i="51" s="1"/>
  <c r="S79" i="51"/>
  <c r="T79" i="51" s="1"/>
  <c r="S78" i="51"/>
  <c r="T78" i="51" s="1"/>
  <c r="S77" i="51"/>
  <c r="T77" i="51" s="1"/>
  <c r="S76" i="51"/>
  <c r="T76" i="51" s="1"/>
  <c r="S75" i="51"/>
  <c r="T75" i="51" s="1"/>
  <c r="S74" i="51"/>
  <c r="T74" i="51" s="1"/>
  <c r="S73" i="51"/>
  <c r="T73" i="51" s="1"/>
  <c r="S72" i="51"/>
  <c r="T72" i="51" s="1"/>
  <c r="S71" i="51"/>
  <c r="T71" i="51" s="1"/>
  <c r="S70" i="51"/>
  <c r="T70" i="51" s="1"/>
  <c r="S69" i="51"/>
  <c r="T69" i="51" s="1"/>
  <c r="S68" i="51"/>
  <c r="T68" i="51" s="1"/>
  <c r="S67" i="51"/>
  <c r="T67" i="51" s="1"/>
  <c r="S66" i="51"/>
  <c r="T66" i="51" s="1"/>
  <c r="S65" i="51"/>
  <c r="T65" i="51" s="1"/>
  <c r="S64" i="51"/>
  <c r="T64" i="51" s="1"/>
  <c r="S63" i="51"/>
  <c r="T63" i="51" s="1"/>
  <c r="S62" i="51"/>
  <c r="T62" i="51" s="1"/>
  <c r="S61" i="51"/>
  <c r="T61" i="51" s="1"/>
  <c r="S60" i="51"/>
  <c r="T60" i="51" s="1"/>
  <c r="S59" i="51"/>
  <c r="T59" i="51" s="1"/>
  <c r="S58" i="51"/>
  <c r="T58" i="51" s="1"/>
  <c r="S57" i="51"/>
  <c r="T57" i="51" s="1"/>
  <c r="S56" i="51"/>
  <c r="T56" i="51" s="1"/>
  <c r="S55" i="51"/>
  <c r="T55" i="51" s="1"/>
  <c r="S54" i="51"/>
  <c r="T54" i="51" s="1"/>
  <c r="S53" i="51"/>
  <c r="T53" i="51" s="1"/>
  <c r="S52" i="51"/>
  <c r="T52" i="51" s="1"/>
  <c r="S51" i="51"/>
  <c r="T51" i="51" s="1"/>
  <c r="S50" i="51"/>
  <c r="T50" i="51" s="1"/>
  <c r="S49" i="51"/>
  <c r="T49" i="51" s="1"/>
  <c r="S48" i="51"/>
  <c r="T48" i="51" s="1"/>
  <c r="S47" i="51"/>
  <c r="T47" i="51" s="1"/>
  <c r="S46" i="51"/>
  <c r="T46" i="51" s="1"/>
  <c r="S45" i="51"/>
  <c r="T45" i="51" s="1"/>
  <c r="S44" i="51"/>
  <c r="T44" i="51" s="1"/>
  <c r="S43" i="51"/>
  <c r="T43" i="51" s="1"/>
  <c r="S42" i="51"/>
  <c r="T42" i="51" s="1"/>
  <c r="S41" i="51"/>
  <c r="T41" i="51" s="1"/>
  <c r="S40" i="51"/>
  <c r="T40" i="51" s="1"/>
  <c r="S39" i="51"/>
  <c r="T39" i="51" s="1"/>
  <c r="S38" i="51"/>
  <c r="T38" i="51" s="1"/>
  <c r="S37" i="51"/>
  <c r="T37" i="51" s="1"/>
  <c r="S36" i="51"/>
  <c r="T36" i="51" s="1"/>
  <c r="S35" i="51"/>
  <c r="T35" i="51" s="1"/>
  <c r="S34" i="51"/>
  <c r="T34" i="51" s="1"/>
  <c r="S33" i="51"/>
  <c r="T33" i="51" s="1"/>
  <c r="S32" i="51"/>
  <c r="T32" i="51" s="1"/>
  <c r="S31" i="51"/>
  <c r="T31" i="51" s="1"/>
  <c r="S30" i="51"/>
  <c r="T30" i="51" s="1"/>
  <c r="S29" i="51"/>
  <c r="T29" i="51" s="1"/>
  <c r="S28" i="51"/>
  <c r="T28" i="51" s="1"/>
  <c r="S27" i="51"/>
  <c r="T27" i="51" s="1"/>
  <c r="S26" i="51"/>
  <c r="T26" i="51" s="1"/>
  <c r="S25" i="51"/>
  <c r="T25" i="51" s="1"/>
  <c r="S24" i="51"/>
  <c r="T24" i="51" s="1"/>
  <c r="S23" i="51"/>
  <c r="T23" i="51" s="1"/>
  <c r="S22" i="51"/>
  <c r="T22" i="51" s="1"/>
  <c r="S21" i="51"/>
  <c r="T21" i="51" s="1"/>
  <c r="S20" i="51"/>
  <c r="T20" i="51" s="1"/>
  <c r="S19" i="51"/>
  <c r="T19" i="51" s="1"/>
  <c r="S18" i="51"/>
  <c r="T18" i="51" s="1"/>
  <c r="S17" i="51"/>
  <c r="T17" i="51" s="1"/>
  <c r="S16" i="51"/>
  <c r="T16" i="51" s="1"/>
  <c r="S15" i="51"/>
  <c r="T15" i="51" s="1"/>
  <c r="S14" i="51"/>
  <c r="T14" i="51" s="1"/>
  <c r="S13" i="51"/>
  <c r="T13" i="51" s="1"/>
  <c r="S12" i="51"/>
  <c r="T12" i="51" s="1"/>
  <c r="S11" i="51"/>
  <c r="T11" i="51" s="1"/>
  <c r="S10" i="51"/>
  <c r="T10" i="51" s="1"/>
  <c r="S9" i="51"/>
  <c r="T9" i="51" s="1"/>
  <c r="S8" i="51"/>
  <c r="T8" i="51" s="1"/>
  <c r="AA7" i="51"/>
  <c r="Z7" i="51"/>
  <c r="S7" i="51"/>
  <c r="T7" i="51" s="1"/>
  <c r="Q96" i="51" l="1"/>
  <c r="A96" i="51" s="1"/>
  <c r="R96" i="51" s="1"/>
  <c r="Q16" i="51"/>
  <c r="A16" i="51" s="1"/>
  <c r="R16" i="51" s="1"/>
  <c r="Q59" i="51"/>
  <c r="A59" i="51" s="1"/>
  <c r="R59" i="51" s="1"/>
  <c r="Q82" i="51"/>
  <c r="A82" i="51" s="1"/>
  <c r="R82" i="51" s="1"/>
  <c r="S388" i="50"/>
  <c r="T388" i="50" s="1"/>
  <c r="R388" i="50"/>
  <c r="S387" i="50"/>
  <c r="T387" i="50" s="1"/>
  <c r="R387" i="50"/>
  <c r="S386" i="50"/>
  <c r="T386" i="50" s="1"/>
  <c r="R386" i="50"/>
  <c r="S385" i="50"/>
  <c r="T385" i="50" s="1"/>
  <c r="R385" i="50"/>
  <c r="S384" i="50"/>
  <c r="T384" i="50" s="1"/>
  <c r="R384" i="50"/>
  <c r="S383" i="50"/>
  <c r="T383" i="50" s="1"/>
  <c r="R383" i="50"/>
  <c r="S382" i="50"/>
  <c r="T382" i="50" s="1"/>
  <c r="R382" i="50"/>
  <c r="S381" i="50"/>
  <c r="T381" i="50" s="1"/>
  <c r="R381" i="50"/>
  <c r="S380" i="50"/>
  <c r="T380" i="50" s="1"/>
  <c r="R380" i="50"/>
  <c r="R379" i="50"/>
  <c r="S378" i="50"/>
  <c r="T378" i="50" s="1"/>
  <c r="R378" i="50"/>
  <c r="S377" i="50"/>
  <c r="T377" i="50" s="1"/>
  <c r="R377" i="50"/>
  <c r="S376" i="50"/>
  <c r="T376" i="50" s="1"/>
  <c r="R376" i="50"/>
  <c r="S375" i="50"/>
  <c r="T375" i="50" s="1"/>
  <c r="R375" i="50"/>
  <c r="S374" i="50"/>
  <c r="T374" i="50" s="1"/>
  <c r="R374" i="50"/>
  <c r="S373" i="50"/>
  <c r="T373" i="50" s="1"/>
  <c r="R373" i="50"/>
  <c r="S372" i="50"/>
  <c r="T372" i="50" s="1"/>
  <c r="R372" i="50"/>
  <c r="S371" i="50"/>
  <c r="T371" i="50" s="1"/>
  <c r="R371" i="50"/>
  <c r="S370" i="50"/>
  <c r="T370" i="50" s="1"/>
  <c r="R370" i="50"/>
  <c r="S369" i="50"/>
  <c r="T369" i="50" s="1"/>
  <c r="R369" i="50"/>
  <c r="S368" i="50"/>
  <c r="T368" i="50" s="1"/>
  <c r="R368" i="50"/>
  <c r="S367" i="50"/>
  <c r="T367" i="50" s="1"/>
  <c r="R367" i="50"/>
  <c r="S366" i="50"/>
  <c r="T366" i="50" s="1"/>
  <c r="R366" i="50"/>
  <c r="S347" i="50"/>
  <c r="T347" i="50" s="1"/>
  <c r="R347" i="50"/>
  <c r="S171" i="50"/>
  <c r="T171" i="50" s="1"/>
  <c r="Q171" i="50"/>
  <c r="A171" i="50"/>
  <c r="R171" i="50" s="1"/>
  <c r="S170" i="50"/>
  <c r="T170" i="50" s="1"/>
  <c r="Q170" i="50"/>
  <c r="A170" i="50"/>
  <c r="R170" i="50" s="1"/>
  <c r="S169" i="50"/>
  <c r="T169" i="50" s="1"/>
  <c r="Q169" i="50"/>
  <c r="A169" i="50"/>
  <c r="R169" i="50" s="1"/>
  <c r="S168" i="50"/>
  <c r="T168" i="50" s="1"/>
  <c r="Q168" i="50"/>
  <c r="A168" i="50"/>
  <c r="R168" i="50" s="1"/>
  <c r="S167" i="50"/>
  <c r="T167" i="50" s="1"/>
  <c r="Q167" i="50"/>
  <c r="A167" i="50"/>
  <c r="R167" i="50" s="1"/>
  <c r="S166" i="50"/>
  <c r="T166" i="50" s="1"/>
  <c r="Q166" i="50"/>
  <c r="A166" i="50"/>
  <c r="R166" i="50" s="1"/>
  <c r="S165" i="50"/>
  <c r="T165" i="50" s="1"/>
  <c r="Q165" i="50"/>
  <c r="A165" i="50"/>
  <c r="R165" i="50" s="1"/>
  <c r="S164" i="50"/>
  <c r="T164" i="50" s="1"/>
  <c r="Q164" i="50"/>
  <c r="A164" i="50"/>
  <c r="R164" i="50" s="1"/>
  <c r="S163" i="50"/>
  <c r="T163" i="50" s="1"/>
  <c r="Q163" i="50"/>
  <c r="A163" i="50"/>
  <c r="R163" i="50" s="1"/>
  <c r="S162" i="50"/>
  <c r="T162" i="50" s="1"/>
  <c r="Q162" i="50"/>
  <c r="A162" i="50"/>
  <c r="R162" i="50" s="1"/>
  <c r="S161" i="50"/>
  <c r="T161" i="50" s="1"/>
  <c r="Q161" i="50"/>
  <c r="A161" i="50"/>
  <c r="R161" i="50" s="1"/>
  <c r="S160" i="50"/>
  <c r="T160" i="50" s="1"/>
  <c r="Q160" i="50"/>
  <c r="A160" i="50"/>
  <c r="R160" i="50" s="1"/>
  <c r="S159" i="50"/>
  <c r="T159" i="50" s="1"/>
  <c r="Q159" i="50"/>
  <c r="A159" i="50"/>
  <c r="R159" i="50" s="1"/>
  <c r="S158" i="50"/>
  <c r="T158" i="50" s="1"/>
  <c r="Q158" i="50"/>
  <c r="A158" i="50"/>
  <c r="R158" i="50" s="1"/>
  <c r="S157" i="50"/>
  <c r="T157" i="50" s="1"/>
  <c r="Q157" i="50"/>
  <c r="A157" i="50"/>
  <c r="R157" i="50" s="1"/>
  <c r="S156" i="50"/>
  <c r="T156" i="50" s="1"/>
  <c r="Q156" i="50"/>
  <c r="A156" i="50"/>
  <c r="R156" i="50" s="1"/>
  <c r="S155" i="50"/>
  <c r="T155" i="50" s="1"/>
  <c r="Q155" i="50"/>
  <c r="A155" i="50"/>
  <c r="R155" i="50" s="1"/>
  <c r="S154" i="50"/>
  <c r="T154" i="50" s="1"/>
  <c r="Q154" i="50"/>
  <c r="A154" i="50"/>
  <c r="R154" i="50" s="1"/>
  <c r="S153" i="50"/>
  <c r="T153" i="50" s="1"/>
  <c r="Q153" i="50"/>
  <c r="A153" i="50"/>
  <c r="R153" i="50" s="1"/>
  <c r="S152" i="50"/>
  <c r="T152" i="50" s="1"/>
  <c r="Q152" i="50"/>
  <c r="A152" i="50"/>
  <c r="R152" i="50" s="1"/>
  <c r="S151" i="50"/>
  <c r="T151" i="50" s="1"/>
  <c r="Q151" i="50"/>
  <c r="A151" i="50"/>
  <c r="R151" i="50" s="1"/>
  <c r="S150" i="50"/>
  <c r="T150" i="50" s="1"/>
  <c r="Q150" i="50"/>
  <c r="A150" i="50"/>
  <c r="R150" i="50" s="1"/>
  <c r="S149" i="50"/>
  <c r="T149" i="50" s="1"/>
  <c r="Q149" i="50"/>
  <c r="A149" i="50"/>
  <c r="R149" i="50" s="1"/>
  <c r="S148" i="50"/>
  <c r="T148" i="50" s="1"/>
  <c r="Q148" i="50"/>
  <c r="A148" i="50"/>
  <c r="R148" i="50" s="1"/>
  <c r="S147" i="50"/>
  <c r="T147" i="50" s="1"/>
  <c r="Q147" i="50"/>
  <c r="A147" i="50"/>
  <c r="R147" i="50" s="1"/>
  <c r="S146" i="50"/>
  <c r="T146" i="50" s="1"/>
  <c r="Q146" i="50"/>
  <c r="A146" i="50"/>
  <c r="R146" i="50" s="1"/>
  <c r="S145" i="50"/>
  <c r="T145" i="50" s="1"/>
  <c r="Q145" i="50"/>
  <c r="A145" i="50"/>
  <c r="R145" i="50" s="1"/>
  <c r="S144" i="50"/>
  <c r="T144" i="50" s="1"/>
  <c r="Q144" i="50"/>
  <c r="A144" i="50"/>
  <c r="R144" i="50" s="1"/>
  <c r="S143" i="50"/>
  <c r="T143" i="50" s="1"/>
  <c r="Q143" i="50"/>
  <c r="A143" i="50"/>
  <c r="R143" i="50" s="1"/>
  <c r="S142" i="50"/>
  <c r="T142" i="50" s="1"/>
  <c r="Q142" i="50"/>
  <c r="A142" i="50"/>
  <c r="R142" i="50" s="1"/>
  <c r="S141" i="50"/>
  <c r="T141" i="50" s="1"/>
  <c r="Q141" i="50"/>
  <c r="A141" i="50"/>
  <c r="R141" i="50" s="1"/>
  <c r="S140" i="50"/>
  <c r="T140" i="50" s="1"/>
  <c r="Q140" i="50"/>
  <c r="A140" i="50"/>
  <c r="R140" i="50" s="1"/>
  <c r="S139" i="50"/>
  <c r="T139" i="50" s="1"/>
  <c r="Q139" i="50"/>
  <c r="A139" i="50"/>
  <c r="R139" i="50" s="1"/>
  <c r="S138" i="50"/>
  <c r="T138" i="50" s="1"/>
  <c r="Q138" i="50"/>
  <c r="A138" i="50"/>
  <c r="R138" i="50" s="1"/>
  <c r="S137" i="50"/>
  <c r="T137" i="50" s="1"/>
  <c r="Q137" i="50"/>
  <c r="A137" i="50"/>
  <c r="R137" i="50" s="1"/>
  <c r="S136" i="50"/>
  <c r="T136" i="50" s="1"/>
  <c r="Q136" i="50"/>
  <c r="A136" i="50"/>
  <c r="R136" i="50" s="1"/>
  <c r="S135" i="50"/>
  <c r="T135" i="50" s="1"/>
  <c r="Q135" i="50"/>
  <c r="A135" i="50"/>
  <c r="R135" i="50" s="1"/>
  <c r="S134" i="50"/>
  <c r="T134" i="50" s="1"/>
  <c r="Q134" i="50"/>
  <c r="A134" i="50"/>
  <c r="R134" i="50" s="1"/>
  <c r="S133" i="50"/>
  <c r="T133" i="50" s="1"/>
  <c r="Q133" i="50"/>
  <c r="A133" i="50"/>
  <c r="R133" i="50" s="1"/>
  <c r="S132" i="50"/>
  <c r="T132" i="50" s="1"/>
  <c r="Q132" i="50"/>
  <c r="A132" i="50"/>
  <c r="R132" i="50" s="1"/>
  <c r="S131" i="50"/>
  <c r="T131" i="50" s="1"/>
  <c r="Q131" i="50"/>
  <c r="A131" i="50"/>
  <c r="R131" i="50" s="1"/>
  <c r="S130" i="50"/>
  <c r="T130" i="50" s="1"/>
  <c r="Q130" i="50"/>
  <c r="A130" i="50"/>
  <c r="R130" i="50" s="1"/>
  <c r="S129" i="50"/>
  <c r="T129" i="50" s="1"/>
  <c r="Q129" i="50"/>
  <c r="A129" i="50"/>
  <c r="R129" i="50" s="1"/>
  <c r="S128" i="50"/>
  <c r="T128" i="50" s="1"/>
  <c r="Q128" i="50"/>
  <c r="A128" i="50"/>
  <c r="R128" i="50" s="1"/>
  <c r="S127" i="50"/>
  <c r="T127" i="50" s="1"/>
  <c r="Q127" i="50"/>
  <c r="A127" i="50"/>
  <c r="R127" i="50" s="1"/>
  <c r="S126" i="50"/>
  <c r="T126" i="50" s="1"/>
  <c r="Q126" i="50"/>
  <c r="A126" i="50"/>
  <c r="R126" i="50" s="1"/>
  <c r="S125" i="50"/>
  <c r="T125" i="50" s="1"/>
  <c r="Q125" i="50"/>
  <c r="A125" i="50"/>
  <c r="R125" i="50" s="1"/>
  <c r="S124" i="50"/>
  <c r="T124" i="50" s="1"/>
  <c r="Q124" i="50"/>
  <c r="A124" i="50"/>
  <c r="R124" i="50" s="1"/>
  <c r="S123" i="50"/>
  <c r="T123" i="50" s="1"/>
  <c r="Q123" i="50"/>
  <c r="A123" i="50"/>
  <c r="R123" i="50" s="1"/>
  <c r="S122" i="50"/>
  <c r="T122" i="50" s="1"/>
  <c r="Q122" i="50"/>
  <c r="A122" i="50"/>
  <c r="R122" i="50" s="1"/>
  <c r="S121" i="50"/>
  <c r="T121" i="50" s="1"/>
  <c r="Q121" i="50"/>
  <c r="A121" i="50"/>
  <c r="R121" i="50" s="1"/>
  <c r="S120" i="50"/>
  <c r="T120" i="50" s="1"/>
  <c r="Q120" i="50"/>
  <c r="A120" i="50"/>
  <c r="R120" i="50" s="1"/>
  <c r="S119" i="50"/>
  <c r="T119" i="50" s="1"/>
  <c r="Q119" i="50"/>
  <c r="A119" i="50"/>
  <c r="R119" i="50" s="1"/>
  <c r="S118" i="50"/>
  <c r="T118" i="50" s="1"/>
  <c r="Q118" i="50"/>
  <c r="A118" i="50"/>
  <c r="R118" i="50" s="1"/>
  <c r="S117" i="50"/>
  <c r="T117" i="50" s="1"/>
  <c r="Q117" i="50"/>
  <c r="A117" i="50"/>
  <c r="R117" i="50" s="1"/>
  <c r="S116" i="50"/>
  <c r="T116" i="50" s="1"/>
  <c r="Q116" i="50"/>
  <c r="A116" i="50"/>
  <c r="R116" i="50" s="1"/>
  <c r="S115" i="50"/>
  <c r="T115" i="50" s="1"/>
  <c r="Q115" i="50"/>
  <c r="A115" i="50"/>
  <c r="R115" i="50" s="1"/>
  <c r="S114" i="50"/>
  <c r="T114" i="50" s="1"/>
  <c r="Q114" i="50"/>
  <c r="A114" i="50"/>
  <c r="R114" i="50" s="1"/>
  <c r="S113" i="50"/>
  <c r="T113" i="50" s="1"/>
  <c r="Q113" i="50"/>
  <c r="A113" i="50"/>
  <c r="R113" i="50" s="1"/>
  <c r="S112" i="50"/>
  <c r="T112" i="50" s="1"/>
  <c r="Q112" i="50"/>
  <c r="A112" i="50"/>
  <c r="R112" i="50" s="1"/>
  <c r="S111" i="50"/>
  <c r="T111" i="50" s="1"/>
  <c r="Q111" i="50"/>
  <c r="A111" i="50"/>
  <c r="R111" i="50" s="1"/>
  <c r="S110" i="50"/>
  <c r="T110" i="50" s="1"/>
  <c r="Q110" i="50"/>
  <c r="A110" i="50"/>
  <c r="R110" i="50" s="1"/>
  <c r="S109" i="50"/>
  <c r="T109" i="50" s="1"/>
  <c r="Q109" i="50"/>
  <c r="A109" i="50"/>
  <c r="R109" i="50" s="1"/>
  <c r="S108" i="50"/>
  <c r="T108" i="50" s="1"/>
  <c r="Q108" i="50"/>
  <c r="A108" i="50"/>
  <c r="R108" i="50" s="1"/>
  <c r="S107" i="50"/>
  <c r="T107" i="50" s="1"/>
  <c r="Q107" i="50"/>
  <c r="A107" i="50"/>
  <c r="R107" i="50" s="1"/>
  <c r="S106" i="50"/>
  <c r="T106" i="50" s="1"/>
  <c r="Q106" i="50"/>
  <c r="A106" i="50"/>
  <c r="R106" i="50" s="1"/>
  <c r="S105" i="50"/>
  <c r="T105" i="50" s="1"/>
  <c r="Q105" i="50"/>
  <c r="A105" i="50"/>
  <c r="R105" i="50" s="1"/>
  <c r="S104" i="50"/>
  <c r="T104" i="50" s="1"/>
  <c r="Q104" i="50"/>
  <c r="A104" i="50"/>
  <c r="R104" i="50" s="1"/>
  <c r="S103" i="50"/>
  <c r="T103" i="50" s="1"/>
  <c r="Q103" i="50"/>
  <c r="A103" i="50"/>
  <c r="R103" i="50" s="1"/>
  <c r="S102" i="50"/>
  <c r="T102" i="50" s="1"/>
  <c r="Q102" i="50"/>
  <c r="A102" i="50"/>
  <c r="R102" i="50" s="1"/>
  <c r="S101" i="50"/>
  <c r="T101" i="50" s="1"/>
  <c r="Q101" i="50"/>
  <c r="A101" i="50"/>
  <c r="R101" i="50" s="1"/>
  <c r="S100" i="50"/>
  <c r="T100" i="50" s="1"/>
  <c r="Q100" i="50"/>
  <c r="A100" i="50"/>
  <c r="R100" i="50" s="1"/>
  <c r="S99" i="50"/>
  <c r="T99" i="50" s="1"/>
  <c r="Q99" i="50"/>
  <c r="A99" i="50"/>
  <c r="R99" i="50" s="1"/>
  <c r="S98" i="50"/>
  <c r="T98" i="50" s="1"/>
  <c r="Q98" i="50"/>
  <c r="A98" i="50"/>
  <c r="R98" i="50" s="1"/>
  <c r="S97" i="50"/>
  <c r="T97" i="50" s="1"/>
  <c r="Q97" i="50"/>
  <c r="A97" i="50"/>
  <c r="R97" i="50" s="1"/>
  <c r="S96" i="50"/>
  <c r="T96" i="50" s="1"/>
  <c r="Q96" i="50"/>
  <c r="A96" i="50"/>
  <c r="R96" i="50" s="1"/>
  <c r="S95" i="50"/>
  <c r="T95" i="50" s="1"/>
  <c r="Q95" i="50"/>
  <c r="A95" i="50"/>
  <c r="R95" i="50" s="1"/>
  <c r="S94" i="50"/>
  <c r="T94" i="50" s="1"/>
  <c r="Q94" i="50"/>
  <c r="A94" i="50"/>
  <c r="R94" i="50" s="1"/>
  <c r="S93" i="50"/>
  <c r="T93" i="50" s="1"/>
  <c r="Q93" i="50"/>
  <c r="A93" i="50"/>
  <c r="R93" i="50" s="1"/>
  <c r="S92" i="50"/>
  <c r="T92" i="50" s="1"/>
  <c r="Q92" i="50"/>
  <c r="A92" i="50"/>
  <c r="R92" i="50" s="1"/>
  <c r="S91" i="50"/>
  <c r="T91" i="50" s="1"/>
  <c r="Q91" i="50"/>
  <c r="A91" i="50"/>
  <c r="R91" i="50" s="1"/>
  <c r="S90" i="50"/>
  <c r="T90" i="50" s="1"/>
  <c r="Q90" i="50"/>
  <c r="A90" i="50"/>
  <c r="R90" i="50" s="1"/>
  <c r="S89" i="50"/>
  <c r="T89" i="50" s="1"/>
  <c r="Q89" i="50"/>
  <c r="A89" i="50"/>
  <c r="R89" i="50" s="1"/>
  <c r="S88" i="50"/>
  <c r="T88" i="50" s="1"/>
  <c r="Q88" i="50"/>
  <c r="A88" i="50"/>
  <c r="R88" i="50" s="1"/>
  <c r="S87" i="50"/>
  <c r="T87" i="50" s="1"/>
  <c r="Q87" i="50"/>
  <c r="A87" i="50"/>
  <c r="R87" i="50" s="1"/>
  <c r="S86" i="50"/>
  <c r="T86" i="50" s="1"/>
  <c r="Q86" i="50"/>
  <c r="A86" i="50"/>
  <c r="R86" i="50" s="1"/>
  <c r="S85" i="50"/>
  <c r="T85" i="50" s="1"/>
  <c r="Q85" i="50"/>
  <c r="A85" i="50"/>
  <c r="R85" i="50" s="1"/>
  <c r="S84" i="50"/>
  <c r="T84" i="50" s="1"/>
  <c r="Q84" i="50"/>
  <c r="A84" i="50"/>
  <c r="R84" i="50" s="1"/>
  <c r="S83" i="50"/>
  <c r="T83" i="50" s="1"/>
  <c r="Q83" i="50"/>
  <c r="A83" i="50"/>
  <c r="R83" i="50" s="1"/>
  <c r="S82" i="50"/>
  <c r="T82" i="50" s="1"/>
  <c r="Q82" i="50"/>
  <c r="A82" i="50"/>
  <c r="R82" i="50" s="1"/>
  <c r="S81" i="50"/>
  <c r="T81" i="50" s="1"/>
  <c r="Q81" i="50"/>
  <c r="A81" i="50"/>
  <c r="R81" i="50" s="1"/>
  <c r="S80" i="50"/>
  <c r="T80" i="50" s="1"/>
  <c r="Q80" i="50"/>
  <c r="A80" i="50"/>
  <c r="R80" i="50" s="1"/>
  <c r="S79" i="50"/>
  <c r="T79" i="50" s="1"/>
  <c r="Q79" i="50"/>
  <c r="A79" i="50"/>
  <c r="R79" i="50" s="1"/>
  <c r="S78" i="50"/>
  <c r="T78" i="50" s="1"/>
  <c r="Q78" i="50"/>
  <c r="A78" i="50"/>
  <c r="R78" i="50" s="1"/>
  <c r="S77" i="50"/>
  <c r="T77" i="50" s="1"/>
  <c r="Q77" i="50"/>
  <c r="A77" i="50"/>
  <c r="R77" i="50" s="1"/>
  <c r="S76" i="50"/>
  <c r="T76" i="50" s="1"/>
  <c r="Q76" i="50"/>
  <c r="A76" i="50"/>
  <c r="R76" i="50" s="1"/>
  <c r="S75" i="50"/>
  <c r="T75" i="50" s="1"/>
  <c r="Q75" i="50"/>
  <c r="A75" i="50"/>
  <c r="R75" i="50" s="1"/>
  <c r="S74" i="50"/>
  <c r="T74" i="50" s="1"/>
  <c r="Q74" i="50"/>
  <c r="A74" i="50"/>
  <c r="R74" i="50" s="1"/>
  <c r="S73" i="50"/>
  <c r="T73" i="50" s="1"/>
  <c r="Q73" i="50"/>
  <c r="A73" i="50"/>
  <c r="R73" i="50" s="1"/>
  <c r="S72" i="50"/>
  <c r="T72" i="50" s="1"/>
  <c r="Q72" i="50"/>
  <c r="A72" i="50"/>
  <c r="R72" i="50" s="1"/>
  <c r="S71" i="50"/>
  <c r="T71" i="50" s="1"/>
  <c r="Q71" i="50"/>
  <c r="A71" i="50"/>
  <c r="R71" i="50" s="1"/>
  <c r="S70" i="50"/>
  <c r="T70" i="50" s="1"/>
  <c r="S69" i="50"/>
  <c r="T69" i="50" s="1"/>
  <c r="S68" i="50"/>
  <c r="T68" i="50" s="1"/>
  <c r="Q68" i="50"/>
  <c r="A68" i="50"/>
  <c r="R68" i="50" s="1"/>
  <c r="S67" i="50"/>
  <c r="T67" i="50" s="1"/>
  <c r="S66" i="50"/>
  <c r="T66" i="50" s="1"/>
  <c r="S65" i="50"/>
  <c r="T65" i="50" s="1"/>
  <c r="S64" i="50"/>
  <c r="T64" i="50" s="1"/>
  <c r="S63" i="50"/>
  <c r="T63" i="50" s="1"/>
  <c r="S62" i="50"/>
  <c r="T62" i="50" s="1"/>
  <c r="S61" i="50"/>
  <c r="T61" i="50" s="1"/>
  <c r="S60" i="50"/>
  <c r="T60" i="50" s="1"/>
  <c r="S59" i="50"/>
  <c r="T59" i="50" s="1"/>
  <c r="S58" i="50"/>
  <c r="T58" i="50" s="1"/>
  <c r="Q58" i="50"/>
  <c r="A58" i="50"/>
  <c r="R58" i="50" s="1"/>
  <c r="S57" i="50"/>
  <c r="T57" i="50" s="1"/>
  <c r="S56" i="50"/>
  <c r="T56" i="50" s="1"/>
  <c r="S55" i="50"/>
  <c r="T55" i="50" s="1"/>
  <c r="S54" i="50"/>
  <c r="T54" i="50" s="1"/>
  <c r="S53" i="50"/>
  <c r="T53" i="50" s="1"/>
  <c r="S52" i="50"/>
  <c r="T52" i="50" s="1"/>
  <c r="S51" i="50"/>
  <c r="T51" i="50" s="1"/>
  <c r="S50" i="50"/>
  <c r="T50" i="50" s="1"/>
  <c r="Q50" i="50"/>
  <c r="A50" i="50"/>
  <c r="R50" i="50" s="1"/>
  <c r="S49" i="50"/>
  <c r="T49" i="50" s="1"/>
  <c r="S48" i="50"/>
  <c r="T48" i="50" s="1"/>
  <c r="S47" i="50"/>
  <c r="T47" i="50" s="1"/>
  <c r="S46" i="50"/>
  <c r="T46" i="50" s="1"/>
  <c r="S45" i="50"/>
  <c r="T45" i="50" s="1"/>
  <c r="S44" i="50"/>
  <c r="T44" i="50" s="1"/>
  <c r="S43" i="50"/>
  <c r="T43" i="50" s="1"/>
  <c r="Q43" i="50"/>
  <c r="A43" i="50"/>
  <c r="R43" i="50" s="1"/>
  <c r="S42" i="50"/>
  <c r="T42" i="50" s="1"/>
  <c r="S41" i="50"/>
  <c r="T41" i="50" s="1"/>
  <c r="Q41" i="50"/>
  <c r="A41" i="50"/>
  <c r="R41" i="50" s="1"/>
  <c r="S40" i="50"/>
  <c r="T40" i="50" s="1"/>
  <c r="S39" i="50"/>
  <c r="T39" i="50" s="1"/>
  <c r="Q39" i="50"/>
  <c r="A39" i="50"/>
  <c r="R39" i="50" s="1"/>
  <c r="S38" i="50"/>
  <c r="T38" i="50" s="1"/>
  <c r="S37" i="50"/>
  <c r="T37" i="50" s="1"/>
  <c r="S36" i="50"/>
  <c r="T36" i="50" s="1"/>
  <c r="S35" i="50"/>
  <c r="T35" i="50" s="1"/>
  <c r="S34" i="50"/>
  <c r="T34" i="50" s="1"/>
  <c r="S33" i="50"/>
  <c r="T33" i="50" s="1"/>
  <c r="S32" i="50"/>
  <c r="T32" i="50" s="1"/>
  <c r="S31" i="50"/>
  <c r="T31" i="50" s="1"/>
  <c r="S30" i="50"/>
  <c r="T30" i="50" s="1"/>
  <c r="S29" i="50"/>
  <c r="T29" i="50" s="1"/>
  <c r="S28" i="50"/>
  <c r="T28" i="50" s="1"/>
  <c r="S27" i="50"/>
  <c r="T27" i="50" s="1"/>
  <c r="S26" i="50"/>
  <c r="T26" i="50" s="1"/>
  <c r="S25" i="50"/>
  <c r="T25" i="50" s="1"/>
  <c r="S24" i="50"/>
  <c r="T24" i="50" s="1"/>
  <c r="S23" i="50"/>
  <c r="T23" i="50" s="1"/>
  <c r="S22" i="50"/>
  <c r="T22" i="50" s="1"/>
  <c r="S21" i="50"/>
  <c r="T21" i="50" s="1"/>
  <c r="S20" i="50"/>
  <c r="T20" i="50" s="1"/>
  <c r="S19" i="50"/>
  <c r="T19" i="50" s="1"/>
  <c r="S18" i="50"/>
  <c r="T18" i="50" s="1"/>
  <c r="S17" i="50"/>
  <c r="T17" i="50" s="1"/>
  <c r="S16" i="50"/>
  <c r="T16" i="50" s="1"/>
  <c r="S15" i="50"/>
  <c r="T15" i="50" s="1"/>
  <c r="S14" i="50"/>
  <c r="T14" i="50" s="1"/>
  <c r="S13" i="50"/>
  <c r="T13" i="50" s="1"/>
  <c r="S12" i="50"/>
  <c r="T12" i="50" s="1"/>
  <c r="S11" i="50"/>
  <c r="T11" i="50" s="1"/>
  <c r="S10" i="50"/>
  <c r="T10" i="50" s="1"/>
  <c r="S9" i="50"/>
  <c r="T9" i="50" s="1"/>
  <c r="S8" i="50"/>
  <c r="T8" i="50" s="1"/>
  <c r="AA7" i="50"/>
  <c r="Z7" i="50"/>
  <c r="S7" i="50"/>
  <c r="T7" i="50" s="1"/>
  <c r="A388" i="46"/>
  <c r="R385" i="46" s="1"/>
  <c r="A387" i="46"/>
  <c r="R384" i="46" s="1"/>
  <c r="A386" i="46"/>
  <c r="R383" i="46" s="1"/>
  <c r="S385" i="46"/>
  <c r="T385" i="46" s="1"/>
  <c r="A385" i="46"/>
  <c r="R382" i="46" s="1"/>
  <c r="S384" i="46"/>
  <c r="T384" i="46" s="1"/>
  <c r="A384" i="46"/>
  <c r="R381" i="46" s="1"/>
  <c r="S383" i="46"/>
  <c r="T383" i="46" s="1"/>
  <c r="A383" i="46"/>
  <c r="R380" i="46" s="1"/>
  <c r="S382" i="46"/>
  <c r="T382" i="46" s="1"/>
  <c r="A382" i="46"/>
  <c r="R379" i="46" s="1"/>
  <c r="S381" i="46"/>
  <c r="T381" i="46" s="1"/>
  <c r="A381" i="46"/>
  <c r="R378" i="46" s="1"/>
  <c r="S380" i="46"/>
  <c r="T380" i="46" s="1"/>
  <c r="A380" i="46"/>
  <c r="R377" i="46" s="1"/>
  <c r="S379" i="46"/>
  <c r="T379" i="46" s="1"/>
  <c r="A379" i="46"/>
  <c r="R376" i="46" s="1"/>
  <c r="S378" i="46"/>
  <c r="T378" i="46" s="1"/>
  <c r="A378" i="46"/>
  <c r="R375" i="46" s="1"/>
  <c r="S377" i="46"/>
  <c r="T377" i="46" s="1"/>
  <c r="A377" i="46"/>
  <c r="R374" i="46" s="1"/>
  <c r="A376" i="46"/>
  <c r="R373" i="46" s="1"/>
  <c r="S375" i="46"/>
  <c r="T375" i="46" s="1"/>
  <c r="A375" i="46"/>
  <c r="R372" i="46" s="1"/>
  <c r="S374" i="46"/>
  <c r="T374" i="46" s="1"/>
  <c r="A374" i="46"/>
  <c r="R371" i="46" s="1"/>
  <c r="S373" i="46"/>
  <c r="T373" i="46" s="1"/>
  <c r="A373" i="46"/>
  <c r="R370" i="46" s="1"/>
  <c r="S372" i="46"/>
  <c r="T372" i="46" s="1"/>
  <c r="A372" i="46"/>
  <c r="R369" i="46" s="1"/>
  <c r="S371" i="46"/>
  <c r="T371" i="46" s="1"/>
  <c r="A371" i="46"/>
  <c r="R368" i="46" s="1"/>
  <c r="S370" i="46"/>
  <c r="T370" i="46" s="1"/>
  <c r="A370" i="46"/>
  <c r="R367" i="46" s="1"/>
  <c r="S369" i="46"/>
  <c r="T369" i="46" s="1"/>
  <c r="A369" i="46"/>
  <c r="R366" i="46" s="1"/>
  <c r="S368" i="46"/>
  <c r="T368" i="46" s="1"/>
  <c r="A368" i="46"/>
  <c r="R365" i="46" s="1"/>
  <c r="S367" i="46"/>
  <c r="T367" i="46" s="1"/>
  <c r="A367" i="46"/>
  <c r="R364" i="46" s="1"/>
  <c r="S366" i="46"/>
  <c r="T366" i="46" s="1"/>
  <c r="A366" i="46"/>
  <c r="R363" i="46" s="1"/>
  <c r="S365" i="46"/>
  <c r="T365" i="46" s="1"/>
  <c r="A365" i="46"/>
  <c r="S364" i="46"/>
  <c r="T364" i="46" s="1"/>
  <c r="A364" i="46"/>
  <c r="S363" i="46"/>
  <c r="T363" i="46" s="1"/>
  <c r="A363" i="46"/>
  <c r="A362" i="46"/>
  <c r="A361" i="46"/>
  <c r="A360" i="46"/>
  <c r="A359" i="46"/>
  <c r="A358" i="46"/>
  <c r="A357" i="46"/>
  <c r="A356" i="46"/>
  <c r="A355" i="46"/>
  <c r="A354" i="46"/>
  <c r="A353" i="46"/>
  <c r="A352" i="46"/>
  <c r="A351" i="46"/>
  <c r="A350" i="46"/>
  <c r="A349" i="46"/>
  <c r="A348" i="46"/>
  <c r="A347" i="46"/>
  <c r="R344" i="46" s="1"/>
  <c r="A346" i="46"/>
  <c r="A345" i="46"/>
  <c r="S344" i="46"/>
  <c r="T344" i="46" s="1"/>
  <c r="A344" i="46"/>
  <c r="A343" i="46"/>
  <c r="R340" i="46" s="1"/>
  <c r="A342" i="46"/>
  <c r="R339" i="46" s="1"/>
  <c r="A341" i="46"/>
  <c r="R338" i="46" s="1"/>
  <c r="S340" i="46"/>
  <c r="T340" i="46" s="1"/>
  <c r="A340" i="46"/>
  <c r="R337" i="46" s="1"/>
  <c r="S339" i="46"/>
  <c r="T339" i="46" s="1"/>
  <c r="A339" i="46"/>
  <c r="R336" i="46" s="1"/>
  <c r="S338" i="46"/>
  <c r="T338" i="46" s="1"/>
  <c r="A338" i="46"/>
  <c r="R335" i="46" s="1"/>
  <c r="S337" i="46"/>
  <c r="T337" i="46" s="1"/>
  <c r="A337" i="46"/>
  <c r="R334" i="46" s="1"/>
  <c r="S336" i="46"/>
  <c r="T336" i="46" s="1"/>
  <c r="A336" i="46"/>
  <c r="R333" i="46" s="1"/>
  <c r="S335" i="46"/>
  <c r="T335" i="46" s="1"/>
  <c r="A335" i="46"/>
  <c r="R332" i="46" s="1"/>
  <c r="S334" i="46"/>
  <c r="T334" i="46" s="1"/>
  <c r="Q334" i="46"/>
  <c r="A334" i="46"/>
  <c r="R331" i="46" s="1"/>
  <c r="S333" i="46"/>
  <c r="T333" i="46" s="1"/>
  <c r="Q333" i="46"/>
  <c r="A333" i="46"/>
  <c r="R330" i="46" s="1"/>
  <c r="S332" i="46"/>
  <c r="T332" i="46" s="1"/>
  <c r="Q332" i="46"/>
  <c r="A332" i="46"/>
  <c r="R329" i="46" s="1"/>
  <c r="S331" i="46"/>
  <c r="T331" i="46" s="1"/>
  <c r="Q331" i="46"/>
  <c r="A331" i="46"/>
  <c r="R328" i="46" s="1"/>
  <c r="S330" i="46"/>
  <c r="T330" i="46" s="1"/>
  <c r="Q330" i="46"/>
  <c r="A330" i="46"/>
  <c r="R327" i="46" s="1"/>
  <c r="S329" i="46"/>
  <c r="T329" i="46" s="1"/>
  <c r="Q329" i="46"/>
  <c r="A329" i="46"/>
  <c r="R326" i="46" s="1"/>
  <c r="S328" i="46"/>
  <c r="T328" i="46" s="1"/>
  <c r="Q328" i="46"/>
  <c r="A328" i="46"/>
  <c r="R325" i="46" s="1"/>
  <c r="S327" i="46"/>
  <c r="T327" i="46" s="1"/>
  <c r="Q327" i="46"/>
  <c r="A327" i="46"/>
  <c r="R324" i="46" s="1"/>
  <c r="S326" i="46"/>
  <c r="T326" i="46" s="1"/>
  <c r="Q326" i="46"/>
  <c r="A326" i="46"/>
  <c r="R323" i="46" s="1"/>
  <c r="S325" i="46"/>
  <c r="T325" i="46" s="1"/>
  <c r="Q325" i="46"/>
  <c r="A325" i="46"/>
  <c r="R322" i="46" s="1"/>
  <c r="S324" i="46"/>
  <c r="T324" i="46" s="1"/>
  <c r="Q324" i="46"/>
  <c r="A324" i="46"/>
  <c r="R321" i="46" s="1"/>
  <c r="S323" i="46"/>
  <c r="T323" i="46" s="1"/>
  <c r="Q323" i="46"/>
  <c r="A323" i="46"/>
  <c r="R320" i="46" s="1"/>
  <c r="S322" i="46"/>
  <c r="T322" i="46" s="1"/>
  <c r="Q322" i="46"/>
  <c r="A322" i="46"/>
  <c r="R319" i="46" s="1"/>
  <c r="S321" i="46"/>
  <c r="T321" i="46" s="1"/>
  <c r="Q321" i="46"/>
  <c r="A321" i="46"/>
  <c r="R318" i="46" s="1"/>
  <c r="S320" i="46"/>
  <c r="T320" i="46" s="1"/>
  <c r="Q320" i="46"/>
  <c r="A320" i="46"/>
  <c r="R317" i="46" s="1"/>
  <c r="S319" i="46"/>
  <c r="T319" i="46" s="1"/>
  <c r="Q319" i="46"/>
  <c r="A319" i="46"/>
  <c r="R316" i="46" s="1"/>
  <c r="S318" i="46"/>
  <c r="T318" i="46" s="1"/>
  <c r="Q318" i="46"/>
  <c r="A318" i="46"/>
  <c r="R315" i="46" s="1"/>
  <c r="S317" i="46"/>
  <c r="T317" i="46" s="1"/>
  <c r="Q317" i="46"/>
  <c r="A317" i="46"/>
  <c r="R314" i="46" s="1"/>
  <c r="S316" i="46"/>
  <c r="T316" i="46" s="1"/>
  <c r="Q316" i="46"/>
  <c r="A316" i="46"/>
  <c r="R313" i="46" s="1"/>
  <c r="S315" i="46"/>
  <c r="T315" i="46" s="1"/>
  <c r="Q315" i="46"/>
  <c r="A315" i="46"/>
  <c r="R312" i="46" s="1"/>
  <c r="S314" i="46"/>
  <c r="T314" i="46" s="1"/>
  <c r="Q314" i="46"/>
  <c r="A314" i="46"/>
  <c r="R311" i="46" s="1"/>
  <c r="S313" i="46"/>
  <c r="T313" i="46" s="1"/>
  <c r="Q313" i="46"/>
  <c r="A313" i="46"/>
  <c r="R310" i="46" s="1"/>
  <c r="S312" i="46"/>
  <c r="T312" i="46" s="1"/>
  <c r="Q312" i="46"/>
  <c r="A312" i="46"/>
  <c r="R309" i="46" s="1"/>
  <c r="S311" i="46"/>
  <c r="T311" i="46" s="1"/>
  <c r="Q311" i="46"/>
  <c r="A311" i="46"/>
  <c r="R308" i="46" s="1"/>
  <c r="S310" i="46"/>
  <c r="T310" i="46" s="1"/>
  <c r="Q310" i="46"/>
  <c r="A310" i="46"/>
  <c r="R307" i="46" s="1"/>
  <c r="S309" i="46"/>
  <c r="T309" i="46" s="1"/>
  <c r="Q309" i="46"/>
  <c r="A309" i="46"/>
  <c r="R306" i="46" s="1"/>
  <c r="S308" i="46"/>
  <c r="T308" i="46" s="1"/>
  <c r="Q308" i="46"/>
  <c r="A308" i="46"/>
  <c r="R305" i="46" s="1"/>
  <c r="S307" i="46"/>
  <c r="T307" i="46" s="1"/>
  <c r="Q307" i="46"/>
  <c r="A307" i="46"/>
  <c r="R304" i="46" s="1"/>
  <c r="S306" i="46"/>
  <c r="T306" i="46" s="1"/>
  <c r="Q306" i="46"/>
  <c r="A306" i="46"/>
  <c r="R303" i="46" s="1"/>
  <c r="S305" i="46"/>
  <c r="T305" i="46" s="1"/>
  <c r="Q305" i="46"/>
  <c r="A305" i="46"/>
  <c r="R302" i="46" s="1"/>
  <c r="S304" i="46"/>
  <c r="T304" i="46" s="1"/>
  <c r="Q304" i="46"/>
  <c r="A304" i="46"/>
  <c r="R301" i="46" s="1"/>
  <c r="S303" i="46"/>
  <c r="T303" i="46" s="1"/>
  <c r="Q303" i="46"/>
  <c r="A303" i="46"/>
  <c r="R300" i="46" s="1"/>
  <c r="S302" i="46"/>
  <c r="T302" i="46" s="1"/>
  <c r="Q302" i="46"/>
  <c r="A302" i="46"/>
  <c r="R299" i="46" s="1"/>
  <c r="S301" i="46"/>
  <c r="T301" i="46" s="1"/>
  <c r="Q301" i="46"/>
  <c r="A301" i="46"/>
  <c r="R298" i="46" s="1"/>
  <c r="S300" i="46"/>
  <c r="T300" i="46" s="1"/>
  <c r="Q300" i="46"/>
  <c r="A300" i="46"/>
  <c r="R297" i="46" s="1"/>
  <c r="S299" i="46"/>
  <c r="T299" i="46" s="1"/>
  <c r="Q299" i="46"/>
  <c r="A299" i="46"/>
  <c r="R296" i="46" s="1"/>
  <c r="S298" i="46"/>
  <c r="T298" i="46" s="1"/>
  <c r="Q298" i="46"/>
  <c r="A298" i="46"/>
  <c r="R295" i="46" s="1"/>
  <c r="S297" i="46"/>
  <c r="T297" i="46" s="1"/>
  <c r="Q297" i="46"/>
  <c r="A297" i="46"/>
  <c r="R294" i="46" s="1"/>
  <c r="S296" i="46"/>
  <c r="T296" i="46" s="1"/>
  <c r="Q296" i="46"/>
  <c r="A296" i="46"/>
  <c r="R293" i="46" s="1"/>
  <c r="S295" i="46"/>
  <c r="T295" i="46" s="1"/>
  <c r="Q295" i="46"/>
  <c r="A295" i="46"/>
  <c r="R292" i="46" s="1"/>
  <c r="S294" i="46"/>
  <c r="T294" i="46" s="1"/>
  <c r="Q294" i="46"/>
  <c r="A294" i="46"/>
  <c r="R291" i="46" s="1"/>
  <c r="S293" i="46"/>
  <c r="T293" i="46" s="1"/>
  <c r="Q293" i="46"/>
  <c r="A293" i="46"/>
  <c r="R290" i="46" s="1"/>
  <c r="S292" i="46"/>
  <c r="T292" i="46" s="1"/>
  <c r="Q292" i="46"/>
  <c r="A292" i="46"/>
  <c r="R289" i="46" s="1"/>
  <c r="S291" i="46"/>
  <c r="T291" i="46" s="1"/>
  <c r="Q291" i="46"/>
  <c r="A291" i="46"/>
  <c r="R288" i="46" s="1"/>
  <c r="S290" i="46"/>
  <c r="T290" i="46" s="1"/>
  <c r="Q290" i="46"/>
  <c r="A290" i="46"/>
  <c r="R287" i="46" s="1"/>
  <c r="S289" i="46"/>
  <c r="T289" i="46" s="1"/>
  <c r="Q289" i="46"/>
  <c r="A289" i="46"/>
  <c r="R286" i="46" s="1"/>
  <c r="S288" i="46"/>
  <c r="T288" i="46" s="1"/>
  <c r="Q288" i="46"/>
  <c r="A288" i="46"/>
  <c r="R285" i="46" s="1"/>
  <c r="S287" i="46"/>
  <c r="T287" i="46" s="1"/>
  <c r="Q287" i="46"/>
  <c r="A287" i="46"/>
  <c r="R284" i="46" s="1"/>
  <c r="S286" i="46"/>
  <c r="T286" i="46" s="1"/>
  <c r="Q286" i="46"/>
  <c r="A286" i="46"/>
  <c r="R283" i="46" s="1"/>
  <c r="S285" i="46"/>
  <c r="T285" i="46" s="1"/>
  <c r="Q285" i="46"/>
  <c r="A285" i="46"/>
  <c r="R282" i="46" s="1"/>
  <c r="S284" i="46"/>
  <c r="T284" i="46" s="1"/>
  <c r="Q284" i="46"/>
  <c r="A284" i="46"/>
  <c r="R281" i="46" s="1"/>
  <c r="S283" i="46"/>
  <c r="T283" i="46" s="1"/>
  <c r="Q283" i="46"/>
  <c r="A283" i="46"/>
  <c r="R280" i="46" s="1"/>
  <c r="S282" i="46"/>
  <c r="T282" i="46" s="1"/>
  <c r="Q282" i="46"/>
  <c r="A282" i="46"/>
  <c r="R279" i="46" s="1"/>
  <c r="S281" i="46"/>
  <c r="T281" i="46" s="1"/>
  <c r="Q281" i="46"/>
  <c r="A281" i="46"/>
  <c r="R278" i="46" s="1"/>
  <c r="S280" i="46"/>
  <c r="T280" i="46" s="1"/>
  <c r="Q280" i="46"/>
  <c r="A280" i="46"/>
  <c r="R277" i="46" s="1"/>
  <c r="S279" i="46"/>
  <c r="T279" i="46" s="1"/>
  <c r="Q279" i="46"/>
  <c r="A279" i="46"/>
  <c r="R276" i="46" s="1"/>
  <c r="S278" i="46"/>
  <c r="T278" i="46" s="1"/>
  <c r="Q278" i="46"/>
  <c r="A278" i="46"/>
  <c r="R275" i="46" s="1"/>
  <c r="S277" i="46"/>
  <c r="T277" i="46" s="1"/>
  <c r="Q277" i="46"/>
  <c r="A277" i="46"/>
  <c r="R274" i="46" s="1"/>
  <c r="S276" i="46"/>
  <c r="T276" i="46" s="1"/>
  <c r="Q276" i="46"/>
  <c r="A276" i="46"/>
  <c r="R273" i="46" s="1"/>
  <c r="S275" i="46"/>
  <c r="T275" i="46" s="1"/>
  <c r="Q275" i="46"/>
  <c r="A275" i="46"/>
  <c r="R272" i="46" s="1"/>
  <c r="S274" i="46"/>
  <c r="T274" i="46" s="1"/>
  <c r="Q274" i="46"/>
  <c r="A274" i="46"/>
  <c r="R271" i="46" s="1"/>
  <c r="S273" i="46"/>
  <c r="T273" i="46" s="1"/>
  <c r="Q273" i="46"/>
  <c r="A273" i="46"/>
  <c r="R270" i="46" s="1"/>
  <c r="S272" i="46"/>
  <c r="T272" i="46" s="1"/>
  <c r="Q272" i="46"/>
  <c r="A272" i="46"/>
  <c r="R269" i="46" s="1"/>
  <c r="S271" i="46"/>
  <c r="T271" i="46" s="1"/>
  <c r="Q271" i="46"/>
  <c r="A271" i="46"/>
  <c r="R268" i="46" s="1"/>
  <c r="S270" i="46"/>
  <c r="T270" i="46" s="1"/>
  <c r="Q270" i="46"/>
  <c r="A270" i="46"/>
  <c r="R267" i="46" s="1"/>
  <c r="S269" i="46"/>
  <c r="T269" i="46" s="1"/>
  <c r="Q269" i="46"/>
  <c r="A269" i="46"/>
  <c r="R266" i="46" s="1"/>
  <c r="S268" i="46"/>
  <c r="T268" i="46" s="1"/>
  <c r="Q268" i="46"/>
  <c r="A268" i="46"/>
  <c r="R265" i="46" s="1"/>
  <c r="S267" i="46"/>
  <c r="T267" i="46" s="1"/>
  <c r="Q267" i="46"/>
  <c r="A267" i="46"/>
  <c r="R264" i="46" s="1"/>
  <c r="S266" i="46"/>
  <c r="T266" i="46" s="1"/>
  <c r="Q266" i="46"/>
  <c r="A266" i="46"/>
  <c r="R263" i="46" s="1"/>
  <c r="S265" i="46"/>
  <c r="T265" i="46" s="1"/>
  <c r="Q265" i="46"/>
  <c r="A265" i="46"/>
  <c r="R262" i="46" s="1"/>
  <c r="S264" i="46"/>
  <c r="T264" i="46" s="1"/>
  <c r="Q264" i="46"/>
  <c r="A264" i="46"/>
  <c r="R261" i="46" s="1"/>
  <c r="S263" i="46"/>
  <c r="T263" i="46" s="1"/>
  <c r="Q263" i="46"/>
  <c r="A263" i="46"/>
  <c r="R260" i="46" s="1"/>
  <c r="S262" i="46"/>
  <c r="T262" i="46" s="1"/>
  <c r="Q262" i="46"/>
  <c r="A262" i="46"/>
  <c r="R259" i="46" s="1"/>
  <c r="S261" i="46"/>
  <c r="T261" i="46" s="1"/>
  <c r="Q261" i="46"/>
  <c r="A261" i="46"/>
  <c r="R258" i="46" s="1"/>
  <c r="S260" i="46"/>
  <c r="T260" i="46" s="1"/>
  <c r="Q260" i="46"/>
  <c r="A260" i="46"/>
  <c r="R257" i="46" s="1"/>
  <c r="S259" i="46"/>
  <c r="T259" i="46" s="1"/>
  <c r="Q259" i="46"/>
  <c r="A259" i="46"/>
  <c r="R256" i="46" s="1"/>
  <c r="S258" i="46"/>
  <c r="T258" i="46" s="1"/>
  <c r="Q258" i="46"/>
  <c r="A258" i="46"/>
  <c r="R255" i="46" s="1"/>
  <c r="S257" i="46"/>
  <c r="T257" i="46" s="1"/>
  <c r="Q257" i="46"/>
  <c r="A257" i="46"/>
  <c r="R254" i="46" s="1"/>
  <c r="S256" i="46"/>
  <c r="T256" i="46" s="1"/>
  <c r="Q256" i="46"/>
  <c r="A256" i="46"/>
  <c r="R253" i="46" s="1"/>
  <c r="S255" i="46"/>
  <c r="T255" i="46" s="1"/>
  <c r="Q255" i="46"/>
  <c r="A255" i="46"/>
  <c r="R252" i="46" s="1"/>
  <c r="S254" i="46"/>
  <c r="T254" i="46" s="1"/>
  <c r="Q254" i="46"/>
  <c r="A254" i="46"/>
  <c r="R251" i="46" s="1"/>
  <c r="S253" i="46"/>
  <c r="T253" i="46" s="1"/>
  <c r="Q253" i="46"/>
  <c r="A253" i="46"/>
  <c r="R250" i="46" s="1"/>
  <c r="S252" i="46"/>
  <c r="T252" i="46" s="1"/>
  <c r="Q252" i="46"/>
  <c r="A252" i="46"/>
  <c r="R249" i="46" s="1"/>
  <c r="S251" i="46"/>
  <c r="T251" i="46" s="1"/>
  <c r="Q251" i="46"/>
  <c r="A251" i="46"/>
  <c r="R248" i="46" s="1"/>
  <c r="S250" i="46"/>
  <c r="T250" i="46" s="1"/>
  <c r="Q250" i="46"/>
  <c r="A250" i="46"/>
  <c r="R247" i="46" s="1"/>
  <c r="S249" i="46"/>
  <c r="T249" i="46" s="1"/>
  <c r="Q249" i="46"/>
  <c r="A249" i="46"/>
  <c r="R246" i="46" s="1"/>
  <c r="S248" i="46"/>
  <c r="T248" i="46" s="1"/>
  <c r="Q248" i="46"/>
  <c r="A248" i="46"/>
  <c r="R245" i="46" s="1"/>
  <c r="S247" i="46"/>
  <c r="T247" i="46" s="1"/>
  <c r="Q247" i="46"/>
  <c r="A247" i="46"/>
  <c r="R244" i="46" s="1"/>
  <c r="S246" i="46"/>
  <c r="T246" i="46" s="1"/>
  <c r="Q246" i="46"/>
  <c r="A246" i="46"/>
  <c r="R243" i="46" s="1"/>
  <c r="S245" i="46"/>
  <c r="T245" i="46" s="1"/>
  <c r="Q245" i="46"/>
  <c r="A245" i="46"/>
  <c r="R242" i="46" s="1"/>
  <c r="S244" i="46"/>
  <c r="T244" i="46" s="1"/>
  <c r="Q244" i="46"/>
  <c r="A244" i="46"/>
  <c r="R241" i="46" s="1"/>
  <c r="S243" i="46"/>
  <c r="T243" i="46" s="1"/>
  <c r="Q243" i="46"/>
  <c r="A243" i="46"/>
  <c r="R240" i="46" s="1"/>
  <c r="S242" i="46"/>
  <c r="T242" i="46" s="1"/>
  <c r="Q242" i="46"/>
  <c r="A242" i="46"/>
  <c r="R239" i="46" s="1"/>
  <c r="S241" i="46"/>
  <c r="T241" i="46" s="1"/>
  <c r="Q241" i="46"/>
  <c r="A241" i="46"/>
  <c r="R238" i="46" s="1"/>
  <c r="S240" i="46"/>
  <c r="T240" i="46" s="1"/>
  <c r="Q240" i="46"/>
  <c r="A240" i="46"/>
  <c r="R237" i="46" s="1"/>
  <c r="S239" i="46"/>
  <c r="T239" i="46" s="1"/>
  <c r="Q239" i="46"/>
  <c r="A239" i="46"/>
  <c r="R236" i="46" s="1"/>
  <c r="S238" i="46"/>
  <c r="T238" i="46" s="1"/>
  <c r="Q238" i="46"/>
  <c r="A238" i="46"/>
  <c r="R235" i="46" s="1"/>
  <c r="S237" i="46"/>
  <c r="T237" i="46" s="1"/>
  <c r="Q237" i="46"/>
  <c r="A237" i="46"/>
  <c r="R234" i="46" s="1"/>
  <c r="S236" i="46"/>
  <c r="T236" i="46" s="1"/>
  <c r="Q236" i="46"/>
  <c r="A236" i="46"/>
  <c r="R233" i="46" s="1"/>
  <c r="S235" i="46"/>
  <c r="T235" i="46" s="1"/>
  <c r="Q235" i="46"/>
  <c r="A235" i="46"/>
  <c r="R232" i="46" s="1"/>
  <c r="S234" i="46"/>
  <c r="T234" i="46" s="1"/>
  <c r="Q234" i="46"/>
  <c r="A234" i="46"/>
  <c r="R231" i="46" s="1"/>
  <c r="S233" i="46"/>
  <c r="T233" i="46" s="1"/>
  <c r="Q233" i="46"/>
  <c r="A233" i="46"/>
  <c r="R230" i="46" s="1"/>
  <c r="S232" i="46"/>
  <c r="T232" i="46" s="1"/>
  <c r="Q232" i="46"/>
  <c r="A232" i="46"/>
  <c r="R229" i="46" s="1"/>
  <c r="S231" i="46"/>
  <c r="T231" i="46" s="1"/>
  <c r="Q231" i="46"/>
  <c r="A231" i="46"/>
  <c r="R228" i="46" s="1"/>
  <c r="S230" i="46"/>
  <c r="T230" i="46" s="1"/>
  <c r="Q230" i="46"/>
  <c r="A230" i="46"/>
  <c r="R227" i="46" s="1"/>
  <c r="S229" i="46"/>
  <c r="T229" i="46" s="1"/>
  <c r="Q229" i="46"/>
  <c r="A229" i="46"/>
  <c r="R226" i="46" s="1"/>
  <c r="S228" i="46"/>
  <c r="T228" i="46" s="1"/>
  <c r="Q228" i="46"/>
  <c r="A228" i="46"/>
  <c r="R225" i="46" s="1"/>
  <c r="S227" i="46"/>
  <c r="T227" i="46" s="1"/>
  <c r="Q227" i="46"/>
  <c r="A227" i="46"/>
  <c r="R224" i="46" s="1"/>
  <c r="S226" i="46"/>
  <c r="T226" i="46" s="1"/>
  <c r="Q226" i="46"/>
  <c r="A226" i="46"/>
  <c r="R223" i="46" s="1"/>
  <c r="S225" i="46"/>
  <c r="T225" i="46" s="1"/>
  <c r="Q225" i="46"/>
  <c r="A225" i="46"/>
  <c r="R222" i="46" s="1"/>
  <c r="S224" i="46"/>
  <c r="T224" i="46" s="1"/>
  <c r="Q224" i="46"/>
  <c r="A224" i="46"/>
  <c r="R221" i="46" s="1"/>
  <c r="S223" i="46"/>
  <c r="T223" i="46" s="1"/>
  <c r="Q223" i="46"/>
  <c r="A223" i="46"/>
  <c r="R220" i="46" s="1"/>
  <c r="S222" i="46"/>
  <c r="T222" i="46" s="1"/>
  <c r="Q222" i="46"/>
  <c r="A222" i="46"/>
  <c r="R219" i="46" s="1"/>
  <c r="S221" i="46"/>
  <c r="T221" i="46" s="1"/>
  <c r="Q221" i="46"/>
  <c r="A221" i="46"/>
  <c r="R218" i="46" s="1"/>
  <c r="S220" i="46"/>
  <c r="T220" i="46" s="1"/>
  <c r="Q220" i="46"/>
  <c r="A220" i="46"/>
  <c r="R217" i="46" s="1"/>
  <c r="S219" i="46"/>
  <c r="T219" i="46" s="1"/>
  <c r="Q219" i="46"/>
  <c r="A219" i="46"/>
  <c r="R216" i="46" s="1"/>
  <c r="S218" i="46"/>
  <c r="T218" i="46" s="1"/>
  <c r="Q218" i="46"/>
  <c r="A218" i="46"/>
  <c r="R215" i="46" s="1"/>
  <c r="S217" i="46"/>
  <c r="T217" i="46" s="1"/>
  <c r="Q217" i="46"/>
  <c r="A217" i="46"/>
  <c r="R214" i="46" s="1"/>
  <c r="S216" i="46"/>
  <c r="T216" i="46" s="1"/>
  <c r="Q216" i="46"/>
  <c r="A216" i="46"/>
  <c r="R213" i="46" s="1"/>
  <c r="S215" i="46"/>
  <c r="T215" i="46" s="1"/>
  <c r="Q215" i="46"/>
  <c r="A215" i="46"/>
  <c r="R212" i="46" s="1"/>
  <c r="S214" i="46"/>
  <c r="T214" i="46" s="1"/>
  <c r="Q214" i="46"/>
  <c r="A214" i="46"/>
  <c r="R211" i="46" s="1"/>
  <c r="S213" i="46"/>
  <c r="T213" i="46" s="1"/>
  <c r="Q213" i="46"/>
  <c r="A213" i="46"/>
  <c r="R210" i="46" s="1"/>
  <c r="S212" i="46"/>
  <c r="T212" i="46" s="1"/>
  <c r="Q212" i="46"/>
  <c r="A212" i="46"/>
  <c r="R209" i="46" s="1"/>
  <c r="S211" i="46"/>
  <c r="T211" i="46" s="1"/>
  <c r="Q211" i="46"/>
  <c r="A211" i="46"/>
  <c r="R208" i="46" s="1"/>
  <c r="S210" i="46"/>
  <c r="T210" i="46" s="1"/>
  <c r="Q210" i="46"/>
  <c r="A210" i="46"/>
  <c r="R207" i="46" s="1"/>
  <c r="S209" i="46"/>
  <c r="T209" i="46" s="1"/>
  <c r="Q209" i="46"/>
  <c r="A209" i="46"/>
  <c r="R206" i="46" s="1"/>
  <c r="S208" i="46"/>
  <c r="T208" i="46" s="1"/>
  <c r="Q208" i="46"/>
  <c r="A208" i="46"/>
  <c r="R205" i="46" s="1"/>
  <c r="S207" i="46"/>
  <c r="T207" i="46" s="1"/>
  <c r="Q207" i="46"/>
  <c r="A207" i="46"/>
  <c r="R204" i="46" s="1"/>
  <c r="S206" i="46"/>
  <c r="T206" i="46" s="1"/>
  <c r="Q206" i="46"/>
  <c r="A206" i="46"/>
  <c r="R203" i="46" s="1"/>
  <c r="S205" i="46"/>
  <c r="T205" i="46" s="1"/>
  <c r="Q205" i="46"/>
  <c r="A205" i="46"/>
  <c r="R202" i="46" s="1"/>
  <c r="S204" i="46"/>
  <c r="T204" i="46" s="1"/>
  <c r="Q204" i="46"/>
  <c r="A204" i="46"/>
  <c r="R201" i="46" s="1"/>
  <c r="S203" i="46"/>
  <c r="T203" i="46" s="1"/>
  <c r="Q203" i="46"/>
  <c r="A203" i="46"/>
  <c r="R200" i="46" s="1"/>
  <c r="S202" i="46"/>
  <c r="T202" i="46" s="1"/>
  <c r="Q202" i="46"/>
  <c r="A202" i="46"/>
  <c r="R199" i="46" s="1"/>
  <c r="S201" i="46"/>
  <c r="T201" i="46" s="1"/>
  <c r="Q201" i="46"/>
  <c r="A201" i="46"/>
  <c r="R198" i="46" s="1"/>
  <c r="S200" i="46"/>
  <c r="T200" i="46" s="1"/>
  <c r="Q200" i="46"/>
  <c r="A200" i="46"/>
  <c r="R197" i="46" s="1"/>
  <c r="S199" i="46"/>
  <c r="T199" i="46" s="1"/>
  <c r="Q199" i="46"/>
  <c r="A199" i="46"/>
  <c r="R196" i="46" s="1"/>
  <c r="S198" i="46"/>
  <c r="T198" i="46" s="1"/>
  <c r="Q198" i="46"/>
  <c r="A198" i="46"/>
  <c r="R195" i="46" s="1"/>
  <c r="S197" i="46"/>
  <c r="T197" i="46" s="1"/>
  <c r="Q197" i="46"/>
  <c r="A197" i="46"/>
  <c r="R194" i="46" s="1"/>
  <c r="S196" i="46"/>
  <c r="T196" i="46" s="1"/>
  <c r="Q196" i="46"/>
  <c r="A196" i="46"/>
  <c r="R193" i="46" s="1"/>
  <c r="S195" i="46"/>
  <c r="T195" i="46" s="1"/>
  <c r="Q195" i="46"/>
  <c r="A195" i="46"/>
  <c r="R192" i="46" s="1"/>
  <c r="S194" i="46"/>
  <c r="T194" i="46" s="1"/>
  <c r="Q194" i="46"/>
  <c r="A194" i="46"/>
  <c r="R191" i="46" s="1"/>
  <c r="S193" i="46"/>
  <c r="T193" i="46" s="1"/>
  <c r="Q193" i="46"/>
  <c r="A193" i="46"/>
  <c r="R190" i="46" s="1"/>
  <c r="S192" i="46"/>
  <c r="T192" i="46" s="1"/>
  <c r="Q192" i="46"/>
  <c r="A192" i="46"/>
  <c r="R189" i="46" s="1"/>
  <c r="S191" i="46"/>
  <c r="T191" i="46" s="1"/>
  <c r="Q191" i="46"/>
  <c r="A191" i="46"/>
  <c r="R188" i="46" s="1"/>
  <c r="S190" i="46"/>
  <c r="T190" i="46" s="1"/>
  <c r="Q190" i="46"/>
  <c r="A190" i="46"/>
  <c r="R187" i="46" s="1"/>
  <c r="S189" i="46"/>
  <c r="T189" i="46" s="1"/>
  <c r="Q189" i="46"/>
  <c r="A189" i="46"/>
  <c r="R186" i="46" s="1"/>
  <c r="S188" i="46"/>
  <c r="T188" i="46" s="1"/>
  <c r="Q188" i="46"/>
  <c r="A188" i="46"/>
  <c r="R185" i="46" s="1"/>
  <c r="S187" i="46"/>
  <c r="T187" i="46" s="1"/>
  <c r="Q187" i="46"/>
  <c r="A187" i="46"/>
  <c r="R184" i="46" s="1"/>
  <c r="S186" i="46"/>
  <c r="T186" i="46" s="1"/>
  <c r="Q186" i="46"/>
  <c r="A186" i="46"/>
  <c r="R183" i="46" s="1"/>
  <c r="S185" i="46"/>
  <c r="T185" i="46" s="1"/>
  <c r="Q185" i="46"/>
  <c r="A185" i="46"/>
  <c r="R182" i="46" s="1"/>
  <c r="S184" i="46"/>
  <c r="T184" i="46" s="1"/>
  <c r="Q184" i="46"/>
  <c r="A184" i="46"/>
  <c r="R181" i="46" s="1"/>
  <c r="S183" i="46"/>
  <c r="T183" i="46" s="1"/>
  <c r="Q183" i="46"/>
  <c r="A183" i="46"/>
  <c r="R180" i="46" s="1"/>
  <c r="S182" i="46"/>
  <c r="T182" i="46" s="1"/>
  <c r="Q182" i="46"/>
  <c r="A182" i="46"/>
  <c r="R179" i="46" s="1"/>
  <c r="S181" i="46"/>
  <c r="T181" i="46" s="1"/>
  <c r="Q181" i="46"/>
  <c r="A181" i="46"/>
  <c r="R178" i="46" s="1"/>
  <c r="S180" i="46"/>
  <c r="T180" i="46" s="1"/>
  <c r="Q180" i="46"/>
  <c r="A180" i="46"/>
  <c r="R177" i="46" s="1"/>
  <c r="S179" i="46"/>
  <c r="T179" i="46" s="1"/>
  <c r="Q179" i="46"/>
  <c r="A179" i="46"/>
  <c r="R176" i="46" s="1"/>
  <c r="S178" i="46"/>
  <c r="T178" i="46" s="1"/>
  <c r="Q178" i="46"/>
  <c r="A178" i="46"/>
  <c r="R175" i="46" s="1"/>
  <c r="S177" i="46"/>
  <c r="T177" i="46" s="1"/>
  <c r="Q177" i="46"/>
  <c r="A177" i="46"/>
  <c r="R174" i="46" s="1"/>
  <c r="S176" i="46"/>
  <c r="T176" i="46" s="1"/>
  <c r="Q176" i="46"/>
  <c r="A176" i="46"/>
  <c r="R173" i="46" s="1"/>
  <c r="S175" i="46"/>
  <c r="T175" i="46" s="1"/>
  <c r="Q175" i="46"/>
  <c r="A175" i="46"/>
  <c r="R172" i="46" s="1"/>
  <c r="S174" i="46"/>
  <c r="T174" i="46" s="1"/>
  <c r="Q174" i="46"/>
  <c r="A174" i="46"/>
  <c r="S173" i="46"/>
  <c r="T173" i="46" s="1"/>
  <c r="Q173" i="46"/>
  <c r="A173" i="46"/>
  <c r="S172" i="46"/>
  <c r="T172" i="46" s="1"/>
  <c r="Q172" i="46"/>
  <c r="A172" i="46"/>
  <c r="Q171" i="46"/>
  <c r="A171" i="46"/>
  <c r="R171" i="46" s="1"/>
  <c r="Q170" i="46"/>
  <c r="A170" i="46"/>
  <c r="R170" i="46" s="1"/>
  <c r="Q169" i="46"/>
  <c r="A169" i="46"/>
  <c r="R169" i="46" s="1"/>
  <c r="Q168" i="46"/>
  <c r="A168" i="46"/>
  <c r="R168" i="46" s="1"/>
  <c r="Q167" i="46"/>
  <c r="A167" i="46"/>
  <c r="R167" i="46" s="1"/>
  <c r="Q166" i="46"/>
  <c r="A166" i="46"/>
  <c r="R166" i="46" s="1"/>
  <c r="Q165" i="46"/>
  <c r="A165" i="46"/>
  <c r="R165" i="46" s="1"/>
  <c r="Q164" i="46"/>
  <c r="A164" i="46"/>
  <c r="R164" i="46" s="1"/>
  <c r="Q163" i="46"/>
  <c r="A163" i="46"/>
  <c r="R163" i="46" s="1"/>
  <c r="Q162" i="46"/>
  <c r="A162" i="46"/>
  <c r="R162" i="46" s="1"/>
  <c r="Q161" i="46"/>
  <c r="A161" i="46"/>
  <c r="R161" i="46" s="1"/>
  <c r="Q160" i="46"/>
  <c r="A160" i="46"/>
  <c r="R160" i="46" s="1"/>
  <c r="Q159" i="46"/>
  <c r="A159" i="46"/>
  <c r="R159" i="46" s="1"/>
  <c r="Q158" i="46"/>
  <c r="A158" i="46"/>
  <c r="R158" i="46" s="1"/>
  <c r="Q157" i="46"/>
  <c r="A157" i="46"/>
  <c r="R157" i="46" s="1"/>
  <c r="Q156" i="46"/>
  <c r="A156" i="46"/>
  <c r="R156" i="46" s="1"/>
  <c r="Q155" i="46"/>
  <c r="A155" i="46"/>
  <c r="R155" i="46" s="1"/>
  <c r="Q154" i="46"/>
  <c r="A154" i="46"/>
  <c r="R154" i="46" s="1"/>
  <c r="Q153" i="46"/>
  <c r="A153" i="46"/>
  <c r="R153" i="46" s="1"/>
  <c r="Q152" i="46"/>
  <c r="A152" i="46"/>
  <c r="R152" i="46" s="1"/>
  <c r="Q151" i="46"/>
  <c r="A151" i="46"/>
  <c r="R151" i="46" s="1"/>
  <c r="Q150" i="46"/>
  <c r="A150" i="46"/>
  <c r="R150" i="46" s="1"/>
  <c r="Q149" i="46"/>
  <c r="A149" i="46"/>
  <c r="R149" i="46" s="1"/>
  <c r="Q148" i="46"/>
  <c r="A148" i="46"/>
  <c r="R148" i="46" s="1"/>
  <c r="Q147" i="46"/>
  <c r="A147" i="46"/>
  <c r="R147" i="46" s="1"/>
  <c r="Q146" i="46"/>
  <c r="A146" i="46"/>
  <c r="R146" i="46" s="1"/>
  <c r="Q145" i="46"/>
  <c r="A145" i="46"/>
  <c r="R145" i="46" s="1"/>
  <c r="Q144" i="46"/>
  <c r="A144" i="46"/>
  <c r="R144" i="46" s="1"/>
  <c r="Q143" i="46"/>
  <c r="A143" i="46"/>
  <c r="R143" i="46" s="1"/>
  <c r="Q142" i="46"/>
  <c r="A142" i="46"/>
  <c r="R142" i="46" s="1"/>
  <c r="Q141" i="46"/>
  <c r="A141" i="46"/>
  <c r="R141" i="46" s="1"/>
  <c r="Q140" i="46"/>
  <c r="A140" i="46"/>
  <c r="R140" i="46" s="1"/>
  <c r="Q139" i="46"/>
  <c r="A139" i="46"/>
  <c r="R139" i="46" s="1"/>
  <c r="Q138" i="46"/>
  <c r="A138" i="46"/>
  <c r="R138" i="46" s="1"/>
  <c r="Q137" i="46"/>
  <c r="A137" i="46"/>
  <c r="R137" i="46" s="1"/>
  <c r="Q136" i="46"/>
  <c r="A136" i="46"/>
  <c r="R136" i="46" s="1"/>
  <c r="Q135" i="46"/>
  <c r="A135" i="46"/>
  <c r="R135" i="46" s="1"/>
  <c r="Q134" i="46"/>
  <c r="A134" i="46"/>
  <c r="R134" i="46" s="1"/>
  <c r="Q133" i="46"/>
  <c r="A133" i="46"/>
  <c r="R133" i="46" s="1"/>
  <c r="Q132" i="46"/>
  <c r="A132" i="46"/>
  <c r="R132" i="46" s="1"/>
  <c r="Q131" i="46"/>
  <c r="A131" i="46"/>
  <c r="R131" i="46" s="1"/>
  <c r="Q130" i="46"/>
  <c r="A130" i="46"/>
  <c r="R130" i="46" s="1"/>
  <c r="Q129" i="46"/>
  <c r="A129" i="46"/>
  <c r="R129" i="46" s="1"/>
  <c r="Q128" i="46"/>
  <c r="A128" i="46"/>
  <c r="R128" i="46" s="1"/>
  <c r="Q127" i="46"/>
  <c r="A127" i="46"/>
  <c r="R127" i="46" s="1"/>
  <c r="Q126" i="46"/>
  <c r="A126" i="46"/>
  <c r="R126" i="46" s="1"/>
  <c r="Q125" i="46"/>
  <c r="A125" i="46"/>
  <c r="R125" i="46" s="1"/>
  <c r="Q124" i="46"/>
  <c r="A124" i="46"/>
  <c r="R124" i="46" s="1"/>
  <c r="Q123" i="46"/>
  <c r="A123" i="46"/>
  <c r="R123" i="46" s="1"/>
  <c r="Q122" i="46"/>
  <c r="A122" i="46"/>
  <c r="R122" i="46" s="1"/>
  <c r="Q121" i="46"/>
  <c r="A121" i="46"/>
  <c r="R121" i="46" s="1"/>
  <c r="Q120" i="46"/>
  <c r="A120" i="46"/>
  <c r="R120" i="46" s="1"/>
  <c r="Q119" i="46"/>
  <c r="A119" i="46"/>
  <c r="R119" i="46" s="1"/>
  <c r="Q118" i="46"/>
  <c r="A118" i="46"/>
  <c r="R118" i="46" s="1"/>
  <c r="Q117" i="46"/>
  <c r="A117" i="46"/>
  <c r="R117" i="46" s="1"/>
  <c r="Q116" i="46"/>
  <c r="A116" i="46"/>
  <c r="R116" i="46" s="1"/>
  <c r="Q115" i="46"/>
  <c r="A115" i="46"/>
  <c r="R115" i="46" s="1"/>
  <c r="Q114" i="46"/>
  <c r="A114" i="46"/>
  <c r="R114" i="46" s="1"/>
  <c r="Q113" i="46"/>
  <c r="A113" i="46"/>
  <c r="R113" i="46" s="1"/>
  <c r="Q112" i="46"/>
  <c r="A112" i="46"/>
  <c r="R112" i="46" s="1"/>
  <c r="Q111" i="46"/>
  <c r="A111" i="46"/>
  <c r="R111" i="46" s="1"/>
  <c r="Q110" i="46"/>
  <c r="A110" i="46"/>
  <c r="R110" i="46" s="1"/>
  <c r="Q109" i="46"/>
  <c r="A109" i="46"/>
  <c r="R109" i="46" s="1"/>
  <c r="Q108" i="46"/>
  <c r="A108" i="46" s="1"/>
  <c r="R108" i="46" s="1"/>
  <c r="Q107" i="46"/>
  <c r="A107" i="46" s="1"/>
  <c r="R107" i="46" s="1"/>
  <c r="Q106" i="46"/>
  <c r="A106" i="46"/>
  <c r="R106" i="46" s="1"/>
  <c r="Q105" i="46"/>
  <c r="A105" i="46"/>
  <c r="R105" i="46" s="1"/>
  <c r="Q104" i="46"/>
  <c r="A104" i="46"/>
  <c r="R104" i="46" s="1"/>
  <c r="Q103" i="46"/>
  <c r="A103" i="46"/>
  <c r="R103" i="46" s="1"/>
  <c r="Q102" i="46"/>
  <c r="A102" i="46"/>
  <c r="R102" i="46" s="1"/>
  <c r="Q101" i="46"/>
  <c r="A101" i="46"/>
  <c r="R101" i="46" s="1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Q43" i="46"/>
  <c r="A43" i="46" s="1"/>
  <c r="R43" i="46" s="1"/>
  <c r="T42" i="46"/>
  <c r="T41" i="46"/>
  <c r="T40" i="46"/>
  <c r="T39" i="46"/>
  <c r="T38" i="46"/>
  <c r="T37" i="46"/>
  <c r="T36" i="46"/>
  <c r="T35" i="46"/>
  <c r="Q35" i="46"/>
  <c r="A35" i="46" s="1"/>
  <c r="R35" i="46" s="1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17" i="46"/>
  <c r="Q17" i="46"/>
  <c r="A17" i="46" s="1"/>
  <c r="R17" i="46" s="1"/>
  <c r="T16" i="46"/>
  <c r="T15" i="46"/>
  <c r="T14" i="46"/>
  <c r="T13" i="46"/>
  <c r="T12" i="46"/>
  <c r="S11" i="46"/>
  <c r="T11" i="46" s="1"/>
  <c r="S10" i="46"/>
  <c r="T10" i="46" s="1"/>
  <c r="S9" i="46"/>
  <c r="T9" i="46" s="1"/>
  <c r="S8" i="46"/>
  <c r="T8" i="46" s="1"/>
  <c r="AA7" i="46"/>
  <c r="Z7" i="46"/>
  <c r="S7" i="46"/>
  <c r="T7" i="46" s="1"/>
  <c r="Q33" i="50" l="1"/>
  <c r="A33" i="50" s="1"/>
  <c r="R33" i="50" s="1"/>
  <c r="Q70" i="50"/>
  <c r="A70" i="50" s="1"/>
  <c r="R70" i="50" s="1"/>
  <c r="Q62" i="50"/>
  <c r="A62" i="50" s="1"/>
  <c r="R62" i="50" s="1"/>
  <c r="Q59" i="50"/>
  <c r="A59" i="50" s="1"/>
  <c r="R59" i="50" s="1"/>
  <c r="Q51" i="50"/>
  <c r="A51" i="50" s="1"/>
  <c r="R51" i="50" s="1"/>
  <c r="Q47" i="50"/>
  <c r="A47" i="50" s="1"/>
  <c r="R47" i="50" s="1"/>
  <c r="Q38" i="50"/>
  <c r="A38" i="50" s="1"/>
  <c r="R38" i="50" s="1"/>
  <c r="Q34" i="50"/>
  <c r="A34" i="50" s="1"/>
  <c r="R34" i="50" s="1"/>
  <c r="Q67" i="50"/>
  <c r="A67" i="50" s="1"/>
  <c r="R67" i="50" s="1"/>
  <c r="Q54" i="50"/>
  <c r="A54" i="50" s="1"/>
  <c r="R54" i="50" s="1"/>
  <c r="Q52" i="50"/>
  <c r="A52" i="50" s="1"/>
  <c r="R52" i="50" s="1"/>
  <c r="Q48" i="50"/>
  <c r="A48" i="50" s="1"/>
  <c r="R48" i="50" s="1"/>
  <c r="Q46" i="50"/>
  <c r="A46" i="50" s="1"/>
  <c r="R46" i="50" s="1"/>
  <c r="Q44" i="50"/>
  <c r="A44" i="50" s="1"/>
  <c r="R44" i="50" s="1"/>
  <c r="Q42" i="50"/>
  <c r="A42" i="50" s="1"/>
  <c r="R42" i="50" s="1"/>
  <c r="Q36" i="50"/>
  <c r="A36" i="50" s="1"/>
  <c r="R36" i="50" s="1"/>
  <c r="Q64" i="50"/>
  <c r="A64" i="50" s="1"/>
  <c r="R64" i="50" s="1"/>
  <c r="Q60" i="50"/>
  <c r="A60" i="50" s="1"/>
  <c r="R60" i="50" s="1"/>
  <c r="Q56" i="50"/>
  <c r="A56" i="50" s="1"/>
  <c r="R56" i="50" s="1"/>
  <c r="Q69" i="50"/>
  <c r="A69" i="50" s="1"/>
  <c r="R69" i="50" s="1"/>
  <c r="Q65" i="50"/>
  <c r="A65" i="50" s="1"/>
  <c r="R65" i="50" s="1"/>
  <c r="Q61" i="50"/>
  <c r="A61" i="50" s="1"/>
  <c r="R61" i="50" s="1"/>
  <c r="Q57" i="50"/>
  <c r="A57" i="50" s="1"/>
  <c r="R57" i="50" s="1"/>
  <c r="Q53" i="50"/>
  <c r="A53" i="50" s="1"/>
  <c r="R53" i="50" s="1"/>
  <c r="Q49" i="50"/>
  <c r="A49" i="50" s="1"/>
  <c r="R49" i="50" s="1"/>
  <c r="Q45" i="50"/>
  <c r="A45" i="50" s="1"/>
  <c r="R45" i="50" s="1"/>
  <c r="Q35" i="50"/>
  <c r="A35" i="50" s="1"/>
  <c r="R35" i="50" s="1"/>
  <c r="Q55" i="50"/>
  <c r="A55" i="50" s="1"/>
  <c r="R55" i="50" s="1"/>
  <c r="Q37" i="50"/>
  <c r="A37" i="50" s="1"/>
  <c r="R37" i="50" s="1"/>
  <c r="Q40" i="50"/>
  <c r="A40" i="50" s="1"/>
  <c r="R40" i="50" s="1"/>
  <c r="Q63" i="50"/>
  <c r="A63" i="50" s="1"/>
  <c r="R63" i="50" s="1"/>
  <c r="Q66" i="50"/>
  <c r="A66" i="50" s="1"/>
  <c r="R66" i="50" s="1"/>
  <c r="Q21" i="46"/>
  <c r="A21" i="46" s="1"/>
  <c r="R21" i="46" s="1"/>
  <c r="S384" i="45"/>
  <c r="T384" i="45" s="1"/>
  <c r="A384" i="45"/>
  <c r="R384" i="45" s="1"/>
  <c r="S383" i="45"/>
  <c r="T383" i="45" s="1"/>
  <c r="A383" i="45"/>
  <c r="R383" i="45" s="1"/>
  <c r="S382" i="45"/>
  <c r="T382" i="45" s="1"/>
  <c r="A382" i="45"/>
  <c r="R382" i="45" s="1"/>
  <c r="S381" i="45"/>
  <c r="T381" i="45" s="1"/>
  <c r="A381" i="45"/>
  <c r="R381" i="45" s="1"/>
  <c r="S380" i="45"/>
  <c r="T380" i="45" s="1"/>
  <c r="A380" i="45"/>
  <c r="R380" i="45" s="1"/>
  <c r="S379" i="45"/>
  <c r="T379" i="45" s="1"/>
  <c r="A379" i="45"/>
  <c r="R379" i="45" s="1"/>
  <c r="S378" i="45"/>
  <c r="T378" i="45" s="1"/>
  <c r="A378" i="45"/>
  <c r="R378" i="45" s="1"/>
  <c r="S377" i="45"/>
  <c r="T377" i="45" s="1"/>
  <c r="A377" i="45"/>
  <c r="R377" i="45" s="1"/>
  <c r="S376" i="45"/>
  <c r="T376" i="45" s="1"/>
  <c r="A376" i="45"/>
  <c r="R376" i="45" s="1"/>
  <c r="A375" i="45"/>
  <c r="R375" i="45" s="1"/>
  <c r="S374" i="45"/>
  <c r="T374" i="45" s="1"/>
  <c r="A374" i="45"/>
  <c r="R374" i="45" s="1"/>
  <c r="S373" i="45"/>
  <c r="T373" i="45" s="1"/>
  <c r="A373" i="45"/>
  <c r="R373" i="45" s="1"/>
  <c r="S372" i="45"/>
  <c r="T372" i="45" s="1"/>
  <c r="A372" i="45"/>
  <c r="R372" i="45" s="1"/>
  <c r="S371" i="45"/>
  <c r="T371" i="45" s="1"/>
  <c r="A371" i="45"/>
  <c r="R371" i="45" s="1"/>
  <c r="S370" i="45"/>
  <c r="T370" i="45" s="1"/>
  <c r="A370" i="45"/>
  <c r="R370" i="45" s="1"/>
  <c r="S369" i="45"/>
  <c r="T369" i="45" s="1"/>
  <c r="A369" i="45"/>
  <c r="R369" i="45" s="1"/>
  <c r="S368" i="45"/>
  <c r="T368" i="45" s="1"/>
  <c r="A368" i="45"/>
  <c r="R368" i="45" s="1"/>
  <c r="S367" i="45"/>
  <c r="T367" i="45" s="1"/>
  <c r="A367" i="45"/>
  <c r="R367" i="45" s="1"/>
  <c r="S366" i="45"/>
  <c r="T366" i="45" s="1"/>
  <c r="A366" i="45"/>
  <c r="R366" i="45" s="1"/>
  <c r="S365" i="45"/>
  <c r="T365" i="45" s="1"/>
  <c r="A365" i="45"/>
  <c r="R365" i="45" s="1"/>
  <c r="S364" i="45"/>
  <c r="T364" i="45" s="1"/>
  <c r="A364" i="45"/>
  <c r="R364" i="45" s="1"/>
  <c r="S363" i="45"/>
  <c r="T363" i="45" s="1"/>
  <c r="A363" i="45"/>
  <c r="R363" i="45" s="1"/>
  <c r="S362" i="45"/>
  <c r="T362" i="45" s="1"/>
  <c r="A362" i="45"/>
  <c r="R362" i="45" s="1"/>
  <c r="A361" i="45"/>
  <c r="A360" i="45"/>
  <c r="A359" i="45"/>
  <c r="A358" i="45"/>
  <c r="A357" i="45"/>
  <c r="A356" i="45"/>
  <c r="A355" i="45"/>
  <c r="A354" i="45"/>
  <c r="A353" i="45"/>
  <c r="A352" i="45"/>
  <c r="A351" i="45"/>
  <c r="A350" i="45"/>
  <c r="A349" i="45"/>
  <c r="A348" i="45"/>
  <c r="A347" i="45"/>
  <c r="A346" i="45"/>
  <c r="A345" i="45"/>
  <c r="A344" i="45"/>
  <c r="S343" i="45"/>
  <c r="T343" i="45" s="1"/>
  <c r="A343" i="45"/>
  <c r="R343" i="45" s="1"/>
  <c r="A342" i="45"/>
  <c r="A341" i="45"/>
  <c r="A340" i="45"/>
  <c r="S339" i="45"/>
  <c r="T339" i="45" s="1"/>
  <c r="A339" i="45"/>
  <c r="R339" i="45" s="1"/>
  <c r="S338" i="45"/>
  <c r="T338" i="45" s="1"/>
  <c r="A338" i="45"/>
  <c r="R338" i="45" s="1"/>
  <c r="S337" i="45"/>
  <c r="T337" i="45" s="1"/>
  <c r="A337" i="45"/>
  <c r="R337" i="45" s="1"/>
  <c r="S336" i="45"/>
  <c r="T336" i="45" s="1"/>
  <c r="A336" i="45"/>
  <c r="R336" i="45" s="1"/>
  <c r="S335" i="45"/>
  <c r="T335" i="45" s="1"/>
  <c r="A335" i="45"/>
  <c r="R335" i="45" s="1"/>
  <c r="S334" i="45"/>
  <c r="T334" i="45" s="1"/>
  <c r="A334" i="45"/>
  <c r="R334" i="45" s="1"/>
  <c r="S333" i="45"/>
  <c r="T333" i="45" s="1"/>
  <c r="A333" i="45"/>
  <c r="R333" i="45" s="1"/>
  <c r="S332" i="45"/>
  <c r="T332" i="45" s="1"/>
  <c r="A332" i="45"/>
  <c r="R332" i="45" s="1"/>
  <c r="S331" i="45"/>
  <c r="T331" i="45" s="1"/>
  <c r="A331" i="45"/>
  <c r="R331" i="45" s="1"/>
  <c r="S330" i="45"/>
  <c r="T330" i="45" s="1"/>
  <c r="Q330" i="45"/>
  <c r="A330" i="45"/>
  <c r="R330" i="45" s="1"/>
  <c r="S329" i="45"/>
  <c r="T329" i="45" s="1"/>
  <c r="Q329" i="45"/>
  <c r="A329" i="45"/>
  <c r="R329" i="45" s="1"/>
  <c r="S328" i="45"/>
  <c r="T328" i="45" s="1"/>
  <c r="Q328" i="45"/>
  <c r="A328" i="45"/>
  <c r="R328" i="45" s="1"/>
  <c r="S327" i="45"/>
  <c r="T327" i="45" s="1"/>
  <c r="Q327" i="45"/>
  <c r="A327" i="45"/>
  <c r="R327" i="45" s="1"/>
  <c r="S326" i="45"/>
  <c r="T326" i="45" s="1"/>
  <c r="Q326" i="45"/>
  <c r="A326" i="45"/>
  <c r="R326" i="45" s="1"/>
  <c r="S325" i="45"/>
  <c r="T325" i="45" s="1"/>
  <c r="Q325" i="45"/>
  <c r="A325" i="45"/>
  <c r="R325" i="45" s="1"/>
  <c r="S324" i="45"/>
  <c r="T324" i="45" s="1"/>
  <c r="Q324" i="45"/>
  <c r="A324" i="45"/>
  <c r="R324" i="45" s="1"/>
  <c r="S323" i="45"/>
  <c r="T323" i="45" s="1"/>
  <c r="Q323" i="45"/>
  <c r="A323" i="45"/>
  <c r="R323" i="45" s="1"/>
  <c r="S322" i="45"/>
  <c r="T322" i="45" s="1"/>
  <c r="Q322" i="45"/>
  <c r="A322" i="45"/>
  <c r="R322" i="45" s="1"/>
  <c r="S321" i="45"/>
  <c r="T321" i="45" s="1"/>
  <c r="Q321" i="45"/>
  <c r="A321" i="45"/>
  <c r="R321" i="45" s="1"/>
  <c r="S320" i="45"/>
  <c r="T320" i="45" s="1"/>
  <c r="Q320" i="45"/>
  <c r="A320" i="45"/>
  <c r="R320" i="45" s="1"/>
  <c r="S319" i="45"/>
  <c r="T319" i="45" s="1"/>
  <c r="Q319" i="45"/>
  <c r="A319" i="45"/>
  <c r="R319" i="45" s="1"/>
  <c r="S318" i="45"/>
  <c r="T318" i="45" s="1"/>
  <c r="Q318" i="45"/>
  <c r="A318" i="45"/>
  <c r="R318" i="45" s="1"/>
  <c r="S317" i="45"/>
  <c r="T317" i="45" s="1"/>
  <c r="Q317" i="45"/>
  <c r="A317" i="45"/>
  <c r="R317" i="45" s="1"/>
  <c r="S316" i="45"/>
  <c r="T316" i="45" s="1"/>
  <c r="Q316" i="45"/>
  <c r="A316" i="45"/>
  <c r="R316" i="45" s="1"/>
  <c r="S315" i="45"/>
  <c r="T315" i="45" s="1"/>
  <c r="Q315" i="45"/>
  <c r="A315" i="45"/>
  <c r="R315" i="45" s="1"/>
  <c r="S314" i="45"/>
  <c r="T314" i="45" s="1"/>
  <c r="Q314" i="45"/>
  <c r="A314" i="45"/>
  <c r="R314" i="45" s="1"/>
  <c r="S313" i="45"/>
  <c r="T313" i="45" s="1"/>
  <c r="Q313" i="45"/>
  <c r="A313" i="45"/>
  <c r="R313" i="45" s="1"/>
  <c r="S312" i="45"/>
  <c r="T312" i="45" s="1"/>
  <c r="Q312" i="45"/>
  <c r="A312" i="45"/>
  <c r="R312" i="45" s="1"/>
  <c r="S311" i="45"/>
  <c r="T311" i="45" s="1"/>
  <c r="Q311" i="45"/>
  <c r="A311" i="45"/>
  <c r="R311" i="45" s="1"/>
  <c r="S310" i="45"/>
  <c r="T310" i="45" s="1"/>
  <c r="Q310" i="45"/>
  <c r="A310" i="45"/>
  <c r="R310" i="45" s="1"/>
  <c r="S309" i="45"/>
  <c r="T309" i="45" s="1"/>
  <c r="Q309" i="45"/>
  <c r="A309" i="45"/>
  <c r="R309" i="45" s="1"/>
  <c r="S308" i="45"/>
  <c r="T308" i="45" s="1"/>
  <c r="Q308" i="45"/>
  <c r="A308" i="45"/>
  <c r="R308" i="45" s="1"/>
  <c r="S307" i="45"/>
  <c r="T307" i="45" s="1"/>
  <c r="Q307" i="45"/>
  <c r="A307" i="45"/>
  <c r="R307" i="45" s="1"/>
  <c r="S306" i="45"/>
  <c r="T306" i="45" s="1"/>
  <c r="Q306" i="45"/>
  <c r="A306" i="45"/>
  <c r="R306" i="45" s="1"/>
  <c r="S305" i="45"/>
  <c r="T305" i="45" s="1"/>
  <c r="Q305" i="45"/>
  <c r="A305" i="45"/>
  <c r="R305" i="45" s="1"/>
  <c r="S304" i="45"/>
  <c r="T304" i="45" s="1"/>
  <c r="Q304" i="45"/>
  <c r="A304" i="45"/>
  <c r="R304" i="45" s="1"/>
  <c r="S303" i="45"/>
  <c r="T303" i="45" s="1"/>
  <c r="Q303" i="45"/>
  <c r="A303" i="45"/>
  <c r="R303" i="45" s="1"/>
  <c r="S302" i="45"/>
  <c r="T302" i="45" s="1"/>
  <c r="Q302" i="45"/>
  <c r="A302" i="45"/>
  <c r="R302" i="45" s="1"/>
  <c r="S301" i="45"/>
  <c r="T301" i="45" s="1"/>
  <c r="Q301" i="45"/>
  <c r="A301" i="45"/>
  <c r="R301" i="45" s="1"/>
  <c r="S300" i="45"/>
  <c r="T300" i="45" s="1"/>
  <c r="Q300" i="45"/>
  <c r="A300" i="45"/>
  <c r="R300" i="45" s="1"/>
  <c r="S299" i="45"/>
  <c r="T299" i="45" s="1"/>
  <c r="Q299" i="45"/>
  <c r="A299" i="45"/>
  <c r="R299" i="45" s="1"/>
  <c r="S298" i="45"/>
  <c r="T298" i="45" s="1"/>
  <c r="Q298" i="45"/>
  <c r="A298" i="45"/>
  <c r="R298" i="45" s="1"/>
  <c r="S297" i="45"/>
  <c r="T297" i="45" s="1"/>
  <c r="Q297" i="45"/>
  <c r="A297" i="45"/>
  <c r="R297" i="45" s="1"/>
  <c r="S296" i="45"/>
  <c r="T296" i="45" s="1"/>
  <c r="Q296" i="45"/>
  <c r="A296" i="45"/>
  <c r="R296" i="45" s="1"/>
  <c r="S295" i="45"/>
  <c r="T295" i="45" s="1"/>
  <c r="Q295" i="45"/>
  <c r="A295" i="45"/>
  <c r="R295" i="45" s="1"/>
  <c r="S294" i="45"/>
  <c r="T294" i="45" s="1"/>
  <c r="Q294" i="45"/>
  <c r="A294" i="45"/>
  <c r="R294" i="45" s="1"/>
  <c r="S293" i="45"/>
  <c r="T293" i="45" s="1"/>
  <c r="Q293" i="45"/>
  <c r="A293" i="45"/>
  <c r="R293" i="45" s="1"/>
  <c r="S292" i="45"/>
  <c r="T292" i="45" s="1"/>
  <c r="Q292" i="45"/>
  <c r="A292" i="45"/>
  <c r="R292" i="45" s="1"/>
  <c r="S291" i="45"/>
  <c r="T291" i="45" s="1"/>
  <c r="Q291" i="45"/>
  <c r="A291" i="45"/>
  <c r="R291" i="45" s="1"/>
  <c r="S290" i="45"/>
  <c r="T290" i="45" s="1"/>
  <c r="Q290" i="45"/>
  <c r="A290" i="45"/>
  <c r="R290" i="45" s="1"/>
  <c r="S289" i="45"/>
  <c r="T289" i="45" s="1"/>
  <c r="Q289" i="45"/>
  <c r="A289" i="45"/>
  <c r="R289" i="45" s="1"/>
  <c r="S288" i="45"/>
  <c r="T288" i="45" s="1"/>
  <c r="Q288" i="45"/>
  <c r="A288" i="45"/>
  <c r="R288" i="45" s="1"/>
  <c r="S287" i="45"/>
  <c r="T287" i="45" s="1"/>
  <c r="Q287" i="45"/>
  <c r="A287" i="45"/>
  <c r="R287" i="45" s="1"/>
  <c r="S286" i="45"/>
  <c r="T286" i="45" s="1"/>
  <c r="Q286" i="45"/>
  <c r="A286" i="45"/>
  <c r="R286" i="45" s="1"/>
  <c r="S285" i="45"/>
  <c r="T285" i="45" s="1"/>
  <c r="Q285" i="45"/>
  <c r="A285" i="45"/>
  <c r="R285" i="45" s="1"/>
  <c r="S284" i="45"/>
  <c r="T284" i="45" s="1"/>
  <c r="Q284" i="45"/>
  <c r="A284" i="45"/>
  <c r="R284" i="45" s="1"/>
  <c r="S283" i="45"/>
  <c r="T283" i="45" s="1"/>
  <c r="Q283" i="45"/>
  <c r="A283" i="45"/>
  <c r="R283" i="45" s="1"/>
  <c r="S282" i="45"/>
  <c r="T282" i="45" s="1"/>
  <c r="Q282" i="45"/>
  <c r="A282" i="45"/>
  <c r="R282" i="45" s="1"/>
  <c r="S281" i="45"/>
  <c r="T281" i="45" s="1"/>
  <c r="Q281" i="45"/>
  <c r="A281" i="45"/>
  <c r="R281" i="45" s="1"/>
  <c r="S280" i="45"/>
  <c r="T280" i="45" s="1"/>
  <c r="Q280" i="45"/>
  <c r="A280" i="45"/>
  <c r="R280" i="45" s="1"/>
  <c r="S279" i="45"/>
  <c r="T279" i="45" s="1"/>
  <c r="Q279" i="45"/>
  <c r="A279" i="45"/>
  <c r="R279" i="45" s="1"/>
  <c r="S278" i="45"/>
  <c r="T278" i="45" s="1"/>
  <c r="Q278" i="45"/>
  <c r="A278" i="45"/>
  <c r="R278" i="45" s="1"/>
  <c r="S277" i="45"/>
  <c r="T277" i="45" s="1"/>
  <c r="Q277" i="45"/>
  <c r="A277" i="45"/>
  <c r="R277" i="45" s="1"/>
  <c r="S276" i="45"/>
  <c r="T276" i="45" s="1"/>
  <c r="Q276" i="45"/>
  <c r="A276" i="45"/>
  <c r="R276" i="45" s="1"/>
  <c r="S275" i="45"/>
  <c r="T275" i="45" s="1"/>
  <c r="Q275" i="45"/>
  <c r="A275" i="45"/>
  <c r="R275" i="45" s="1"/>
  <c r="S274" i="45"/>
  <c r="T274" i="45" s="1"/>
  <c r="Q274" i="45"/>
  <c r="A274" i="45"/>
  <c r="R274" i="45" s="1"/>
  <c r="S273" i="45"/>
  <c r="T273" i="45" s="1"/>
  <c r="Q273" i="45"/>
  <c r="A273" i="45"/>
  <c r="R273" i="45" s="1"/>
  <c r="S272" i="45"/>
  <c r="T272" i="45" s="1"/>
  <c r="Q272" i="45"/>
  <c r="A272" i="45"/>
  <c r="R272" i="45" s="1"/>
  <c r="S271" i="45"/>
  <c r="T271" i="45" s="1"/>
  <c r="Q271" i="45"/>
  <c r="A271" i="45"/>
  <c r="R271" i="45" s="1"/>
  <c r="S270" i="45"/>
  <c r="T270" i="45" s="1"/>
  <c r="Q270" i="45"/>
  <c r="A270" i="45"/>
  <c r="R270" i="45" s="1"/>
  <c r="S269" i="45"/>
  <c r="T269" i="45" s="1"/>
  <c r="Q269" i="45"/>
  <c r="A269" i="45"/>
  <c r="R269" i="45" s="1"/>
  <c r="S268" i="45"/>
  <c r="T268" i="45" s="1"/>
  <c r="Q268" i="45"/>
  <c r="A268" i="45"/>
  <c r="R268" i="45" s="1"/>
  <c r="S267" i="45"/>
  <c r="T267" i="45" s="1"/>
  <c r="Q267" i="45"/>
  <c r="A267" i="45"/>
  <c r="R267" i="45" s="1"/>
  <c r="S266" i="45"/>
  <c r="T266" i="45" s="1"/>
  <c r="Q266" i="45"/>
  <c r="A266" i="45"/>
  <c r="R266" i="45" s="1"/>
  <c r="S265" i="45"/>
  <c r="T265" i="45" s="1"/>
  <c r="Q265" i="45"/>
  <c r="A265" i="45"/>
  <c r="R265" i="45" s="1"/>
  <c r="S264" i="45"/>
  <c r="T264" i="45" s="1"/>
  <c r="Q264" i="45"/>
  <c r="A264" i="45"/>
  <c r="R264" i="45" s="1"/>
  <c r="S263" i="45"/>
  <c r="T263" i="45" s="1"/>
  <c r="Q263" i="45"/>
  <c r="A263" i="45"/>
  <c r="R263" i="45" s="1"/>
  <c r="S262" i="45"/>
  <c r="T262" i="45" s="1"/>
  <c r="Q262" i="45"/>
  <c r="A262" i="45"/>
  <c r="R262" i="45" s="1"/>
  <c r="S261" i="45"/>
  <c r="T261" i="45" s="1"/>
  <c r="Q261" i="45"/>
  <c r="A261" i="45"/>
  <c r="R261" i="45" s="1"/>
  <c r="S260" i="45"/>
  <c r="T260" i="45" s="1"/>
  <c r="Q260" i="45"/>
  <c r="A260" i="45"/>
  <c r="R260" i="45" s="1"/>
  <c r="S259" i="45"/>
  <c r="T259" i="45" s="1"/>
  <c r="Q259" i="45"/>
  <c r="A259" i="45"/>
  <c r="R259" i="45" s="1"/>
  <c r="S258" i="45"/>
  <c r="T258" i="45" s="1"/>
  <c r="Q258" i="45"/>
  <c r="A258" i="45"/>
  <c r="R258" i="45" s="1"/>
  <c r="S257" i="45"/>
  <c r="T257" i="45" s="1"/>
  <c r="Q257" i="45"/>
  <c r="A257" i="45"/>
  <c r="R257" i="45" s="1"/>
  <c r="S256" i="45"/>
  <c r="T256" i="45" s="1"/>
  <c r="Q256" i="45"/>
  <c r="A256" i="45"/>
  <c r="R256" i="45" s="1"/>
  <c r="S255" i="45"/>
  <c r="T255" i="45" s="1"/>
  <c r="Q255" i="45"/>
  <c r="A255" i="45"/>
  <c r="R255" i="45" s="1"/>
  <c r="S254" i="45"/>
  <c r="T254" i="45" s="1"/>
  <c r="Q254" i="45"/>
  <c r="A254" i="45"/>
  <c r="R254" i="45" s="1"/>
  <c r="S253" i="45"/>
  <c r="T253" i="45" s="1"/>
  <c r="Q253" i="45"/>
  <c r="A253" i="45"/>
  <c r="R253" i="45" s="1"/>
  <c r="S252" i="45"/>
  <c r="T252" i="45" s="1"/>
  <c r="Q252" i="45"/>
  <c r="A252" i="45"/>
  <c r="R252" i="45" s="1"/>
  <c r="S251" i="45"/>
  <c r="T251" i="45" s="1"/>
  <c r="Q251" i="45"/>
  <c r="A251" i="45"/>
  <c r="R251" i="45" s="1"/>
  <c r="S250" i="45"/>
  <c r="T250" i="45" s="1"/>
  <c r="Q250" i="45"/>
  <c r="A250" i="45"/>
  <c r="R250" i="45" s="1"/>
  <c r="S249" i="45"/>
  <c r="T249" i="45" s="1"/>
  <c r="Q249" i="45"/>
  <c r="A249" i="45"/>
  <c r="R249" i="45" s="1"/>
  <c r="S248" i="45"/>
  <c r="T248" i="45" s="1"/>
  <c r="Q248" i="45"/>
  <c r="A248" i="45"/>
  <c r="R248" i="45" s="1"/>
  <c r="S247" i="45"/>
  <c r="T247" i="45" s="1"/>
  <c r="Q247" i="45"/>
  <c r="A247" i="45"/>
  <c r="R247" i="45" s="1"/>
  <c r="S246" i="45"/>
  <c r="T246" i="45" s="1"/>
  <c r="Q246" i="45"/>
  <c r="A246" i="45"/>
  <c r="R246" i="45" s="1"/>
  <c r="S245" i="45"/>
  <c r="T245" i="45" s="1"/>
  <c r="Q245" i="45"/>
  <c r="A245" i="45"/>
  <c r="R245" i="45" s="1"/>
  <c r="S244" i="45"/>
  <c r="T244" i="45" s="1"/>
  <c r="Q244" i="45"/>
  <c r="A244" i="45"/>
  <c r="R244" i="45" s="1"/>
  <c r="S243" i="45"/>
  <c r="T243" i="45" s="1"/>
  <c r="Q243" i="45"/>
  <c r="A243" i="45"/>
  <c r="R243" i="45" s="1"/>
  <c r="S242" i="45"/>
  <c r="T242" i="45" s="1"/>
  <c r="Q242" i="45"/>
  <c r="A242" i="45"/>
  <c r="R242" i="45" s="1"/>
  <c r="S241" i="45"/>
  <c r="T241" i="45" s="1"/>
  <c r="Q241" i="45"/>
  <c r="A241" i="45"/>
  <c r="R241" i="45" s="1"/>
  <c r="S240" i="45"/>
  <c r="T240" i="45" s="1"/>
  <c r="Q240" i="45"/>
  <c r="A240" i="45"/>
  <c r="R240" i="45" s="1"/>
  <c r="S239" i="45"/>
  <c r="T239" i="45" s="1"/>
  <c r="Q239" i="45"/>
  <c r="A239" i="45"/>
  <c r="R239" i="45" s="1"/>
  <c r="S238" i="45"/>
  <c r="T238" i="45" s="1"/>
  <c r="Q238" i="45"/>
  <c r="A238" i="45"/>
  <c r="R238" i="45" s="1"/>
  <c r="S237" i="45"/>
  <c r="T237" i="45" s="1"/>
  <c r="Q237" i="45"/>
  <c r="A237" i="45"/>
  <c r="R237" i="45" s="1"/>
  <c r="S236" i="45"/>
  <c r="T236" i="45" s="1"/>
  <c r="Q236" i="45"/>
  <c r="A236" i="45"/>
  <c r="R236" i="45" s="1"/>
  <c r="S235" i="45"/>
  <c r="T235" i="45" s="1"/>
  <c r="Q235" i="45"/>
  <c r="A235" i="45"/>
  <c r="R235" i="45" s="1"/>
  <c r="S234" i="45"/>
  <c r="T234" i="45" s="1"/>
  <c r="Q234" i="45"/>
  <c r="A234" i="45"/>
  <c r="R234" i="45" s="1"/>
  <c r="S233" i="45"/>
  <c r="T233" i="45" s="1"/>
  <c r="Q233" i="45"/>
  <c r="A233" i="45"/>
  <c r="R233" i="45" s="1"/>
  <c r="S232" i="45"/>
  <c r="T232" i="45" s="1"/>
  <c r="Q232" i="45"/>
  <c r="A232" i="45"/>
  <c r="R232" i="45" s="1"/>
  <c r="S231" i="45"/>
  <c r="T231" i="45" s="1"/>
  <c r="Q231" i="45"/>
  <c r="A231" i="45"/>
  <c r="R231" i="45" s="1"/>
  <c r="S230" i="45"/>
  <c r="T230" i="45" s="1"/>
  <c r="Q230" i="45"/>
  <c r="A230" i="45"/>
  <c r="R230" i="45" s="1"/>
  <c r="S229" i="45"/>
  <c r="T229" i="45" s="1"/>
  <c r="Q229" i="45"/>
  <c r="A229" i="45"/>
  <c r="R229" i="45" s="1"/>
  <c r="S228" i="45"/>
  <c r="T228" i="45" s="1"/>
  <c r="Q228" i="45"/>
  <c r="A228" i="45"/>
  <c r="R228" i="45" s="1"/>
  <c r="S227" i="45"/>
  <c r="T227" i="45" s="1"/>
  <c r="Q227" i="45"/>
  <c r="A227" i="45"/>
  <c r="R227" i="45" s="1"/>
  <c r="S226" i="45"/>
  <c r="T226" i="45" s="1"/>
  <c r="Q226" i="45"/>
  <c r="A226" i="45"/>
  <c r="R226" i="45" s="1"/>
  <c r="S225" i="45"/>
  <c r="T225" i="45" s="1"/>
  <c r="Q225" i="45"/>
  <c r="A225" i="45"/>
  <c r="R225" i="45" s="1"/>
  <c r="S224" i="45"/>
  <c r="T224" i="45" s="1"/>
  <c r="Q224" i="45"/>
  <c r="A224" i="45"/>
  <c r="R224" i="45" s="1"/>
  <c r="S223" i="45"/>
  <c r="T223" i="45" s="1"/>
  <c r="Q223" i="45"/>
  <c r="A223" i="45"/>
  <c r="R223" i="45" s="1"/>
  <c r="S222" i="45"/>
  <c r="T222" i="45" s="1"/>
  <c r="Q222" i="45"/>
  <c r="A222" i="45"/>
  <c r="R222" i="45" s="1"/>
  <c r="S221" i="45"/>
  <c r="T221" i="45" s="1"/>
  <c r="Q221" i="45"/>
  <c r="A221" i="45"/>
  <c r="R221" i="45" s="1"/>
  <c r="S220" i="45"/>
  <c r="T220" i="45" s="1"/>
  <c r="Q220" i="45"/>
  <c r="A220" i="45"/>
  <c r="R220" i="45" s="1"/>
  <c r="S219" i="45"/>
  <c r="T219" i="45" s="1"/>
  <c r="Q219" i="45"/>
  <c r="A219" i="45"/>
  <c r="R219" i="45" s="1"/>
  <c r="S218" i="45"/>
  <c r="T218" i="45" s="1"/>
  <c r="Q218" i="45"/>
  <c r="A218" i="45"/>
  <c r="R218" i="45" s="1"/>
  <c r="S217" i="45"/>
  <c r="T217" i="45" s="1"/>
  <c r="Q217" i="45"/>
  <c r="A217" i="45"/>
  <c r="R217" i="45" s="1"/>
  <c r="S216" i="45"/>
  <c r="T216" i="45" s="1"/>
  <c r="Q216" i="45"/>
  <c r="A216" i="45"/>
  <c r="R216" i="45" s="1"/>
  <c r="S215" i="45"/>
  <c r="T215" i="45" s="1"/>
  <c r="Q215" i="45"/>
  <c r="A215" i="45"/>
  <c r="R215" i="45" s="1"/>
  <c r="S214" i="45"/>
  <c r="T214" i="45" s="1"/>
  <c r="Q214" i="45"/>
  <c r="A214" i="45"/>
  <c r="R214" i="45" s="1"/>
  <c r="S213" i="45"/>
  <c r="T213" i="45" s="1"/>
  <c r="Q213" i="45"/>
  <c r="A213" i="45"/>
  <c r="R213" i="45" s="1"/>
  <c r="S212" i="45"/>
  <c r="T212" i="45" s="1"/>
  <c r="Q212" i="45"/>
  <c r="A212" i="45"/>
  <c r="R212" i="45" s="1"/>
  <c r="S211" i="45"/>
  <c r="T211" i="45" s="1"/>
  <c r="Q211" i="45"/>
  <c r="A211" i="45"/>
  <c r="R211" i="45" s="1"/>
  <c r="S210" i="45"/>
  <c r="T210" i="45" s="1"/>
  <c r="Q210" i="45"/>
  <c r="A210" i="45"/>
  <c r="R210" i="45" s="1"/>
  <c r="S209" i="45"/>
  <c r="T209" i="45" s="1"/>
  <c r="Q209" i="45"/>
  <c r="A209" i="45"/>
  <c r="R209" i="45" s="1"/>
  <c r="S208" i="45"/>
  <c r="T208" i="45" s="1"/>
  <c r="Q208" i="45"/>
  <c r="A208" i="45"/>
  <c r="R208" i="45" s="1"/>
  <c r="S207" i="45"/>
  <c r="T207" i="45" s="1"/>
  <c r="Q207" i="45"/>
  <c r="A207" i="45"/>
  <c r="R207" i="45" s="1"/>
  <c r="S206" i="45"/>
  <c r="T206" i="45" s="1"/>
  <c r="Q206" i="45"/>
  <c r="A206" i="45"/>
  <c r="R206" i="45" s="1"/>
  <c r="S205" i="45"/>
  <c r="T205" i="45" s="1"/>
  <c r="Q205" i="45"/>
  <c r="A205" i="45"/>
  <c r="R205" i="45" s="1"/>
  <c r="S204" i="45"/>
  <c r="T204" i="45" s="1"/>
  <c r="Q204" i="45"/>
  <c r="A204" i="45"/>
  <c r="R204" i="45" s="1"/>
  <c r="S203" i="45"/>
  <c r="T203" i="45" s="1"/>
  <c r="Q203" i="45"/>
  <c r="A203" i="45"/>
  <c r="R203" i="45" s="1"/>
  <c r="S202" i="45"/>
  <c r="T202" i="45" s="1"/>
  <c r="Q202" i="45"/>
  <c r="A202" i="45"/>
  <c r="R202" i="45" s="1"/>
  <c r="S201" i="45"/>
  <c r="T201" i="45" s="1"/>
  <c r="Q201" i="45"/>
  <c r="A201" i="45"/>
  <c r="R201" i="45" s="1"/>
  <c r="S200" i="45"/>
  <c r="T200" i="45" s="1"/>
  <c r="Q200" i="45"/>
  <c r="A200" i="45"/>
  <c r="R200" i="45" s="1"/>
  <c r="S199" i="45"/>
  <c r="T199" i="45" s="1"/>
  <c r="Q199" i="45"/>
  <c r="A199" i="45"/>
  <c r="R199" i="45" s="1"/>
  <c r="S198" i="45"/>
  <c r="T198" i="45" s="1"/>
  <c r="Q198" i="45"/>
  <c r="A198" i="45"/>
  <c r="R198" i="45" s="1"/>
  <c r="S197" i="45"/>
  <c r="T197" i="45" s="1"/>
  <c r="Q197" i="45"/>
  <c r="A197" i="45"/>
  <c r="R197" i="45" s="1"/>
  <c r="S196" i="45"/>
  <c r="T196" i="45" s="1"/>
  <c r="Q196" i="45"/>
  <c r="A196" i="45"/>
  <c r="R196" i="45" s="1"/>
  <c r="S195" i="45"/>
  <c r="T195" i="45" s="1"/>
  <c r="Q195" i="45"/>
  <c r="A195" i="45"/>
  <c r="R195" i="45" s="1"/>
  <c r="S194" i="45"/>
  <c r="T194" i="45" s="1"/>
  <c r="Q194" i="45"/>
  <c r="A194" i="45"/>
  <c r="R194" i="45" s="1"/>
  <c r="S193" i="45"/>
  <c r="T193" i="45" s="1"/>
  <c r="Q193" i="45"/>
  <c r="A193" i="45"/>
  <c r="R193" i="45" s="1"/>
  <c r="S192" i="45"/>
  <c r="T192" i="45" s="1"/>
  <c r="Q192" i="45"/>
  <c r="A192" i="45"/>
  <c r="R192" i="45" s="1"/>
  <c r="S191" i="45"/>
  <c r="T191" i="45" s="1"/>
  <c r="Q191" i="45"/>
  <c r="A191" i="45"/>
  <c r="R191" i="45" s="1"/>
  <c r="S190" i="45"/>
  <c r="T190" i="45" s="1"/>
  <c r="Q190" i="45"/>
  <c r="A190" i="45"/>
  <c r="R190" i="45" s="1"/>
  <c r="S189" i="45"/>
  <c r="T189" i="45" s="1"/>
  <c r="Q189" i="45"/>
  <c r="A189" i="45"/>
  <c r="R189" i="45" s="1"/>
  <c r="S188" i="45"/>
  <c r="T188" i="45" s="1"/>
  <c r="Q188" i="45"/>
  <c r="A188" i="45"/>
  <c r="R188" i="45" s="1"/>
  <c r="S187" i="45"/>
  <c r="T187" i="45" s="1"/>
  <c r="Q187" i="45"/>
  <c r="A187" i="45"/>
  <c r="R187" i="45" s="1"/>
  <c r="S186" i="45"/>
  <c r="T186" i="45" s="1"/>
  <c r="Q186" i="45"/>
  <c r="A186" i="45"/>
  <c r="R186" i="45" s="1"/>
  <c r="S185" i="45"/>
  <c r="T185" i="45" s="1"/>
  <c r="Q185" i="45"/>
  <c r="A185" i="45"/>
  <c r="R185" i="45" s="1"/>
  <c r="S184" i="45"/>
  <c r="T184" i="45" s="1"/>
  <c r="Q184" i="45"/>
  <c r="A184" i="45"/>
  <c r="R184" i="45" s="1"/>
  <c r="S183" i="45"/>
  <c r="T183" i="45" s="1"/>
  <c r="Q183" i="45"/>
  <c r="A183" i="45"/>
  <c r="R183" i="45" s="1"/>
  <c r="S182" i="45"/>
  <c r="T182" i="45" s="1"/>
  <c r="Q182" i="45"/>
  <c r="A182" i="45"/>
  <c r="R182" i="45" s="1"/>
  <c r="S181" i="45"/>
  <c r="T181" i="45" s="1"/>
  <c r="Q181" i="45"/>
  <c r="A181" i="45"/>
  <c r="R181" i="45" s="1"/>
  <c r="S180" i="45"/>
  <c r="T180" i="45" s="1"/>
  <c r="Q180" i="45"/>
  <c r="A180" i="45"/>
  <c r="R180" i="45" s="1"/>
  <c r="S179" i="45"/>
  <c r="T179" i="45" s="1"/>
  <c r="Q179" i="45"/>
  <c r="A179" i="45"/>
  <c r="R179" i="45" s="1"/>
  <c r="S178" i="45"/>
  <c r="T178" i="45" s="1"/>
  <c r="Q178" i="45"/>
  <c r="A178" i="45"/>
  <c r="R178" i="45" s="1"/>
  <c r="S177" i="45"/>
  <c r="T177" i="45" s="1"/>
  <c r="Q177" i="45"/>
  <c r="A177" i="45"/>
  <c r="R177" i="45" s="1"/>
  <c r="S176" i="45"/>
  <c r="T176" i="45" s="1"/>
  <c r="Q176" i="45"/>
  <c r="A176" i="45"/>
  <c r="R176" i="45" s="1"/>
  <c r="S175" i="45"/>
  <c r="T175" i="45" s="1"/>
  <c r="Q175" i="45"/>
  <c r="A175" i="45"/>
  <c r="R175" i="45" s="1"/>
  <c r="S174" i="45"/>
  <c r="T174" i="45" s="1"/>
  <c r="Q174" i="45"/>
  <c r="A174" i="45"/>
  <c r="R174" i="45" s="1"/>
  <c r="S173" i="45"/>
  <c r="T173" i="45" s="1"/>
  <c r="Q173" i="45"/>
  <c r="A173" i="45"/>
  <c r="R173" i="45" s="1"/>
  <c r="S172" i="45"/>
  <c r="T172" i="45" s="1"/>
  <c r="Q172" i="45"/>
  <c r="A172" i="45"/>
  <c r="R172" i="45" s="1"/>
  <c r="S171" i="45"/>
  <c r="T171" i="45" s="1"/>
  <c r="Q171" i="45"/>
  <c r="A171" i="45"/>
  <c r="R171" i="45" s="1"/>
  <c r="S170" i="45"/>
  <c r="T170" i="45" s="1"/>
  <c r="Q170" i="45"/>
  <c r="A170" i="45"/>
  <c r="R170" i="45" s="1"/>
  <c r="S169" i="45"/>
  <c r="T169" i="45" s="1"/>
  <c r="Q169" i="45"/>
  <c r="A169" i="45"/>
  <c r="R169" i="45" s="1"/>
  <c r="S168" i="45"/>
  <c r="T168" i="45" s="1"/>
  <c r="Q168" i="45"/>
  <c r="A168" i="45"/>
  <c r="R168" i="45" s="1"/>
  <c r="S167" i="45"/>
  <c r="T167" i="45" s="1"/>
  <c r="Q167" i="45"/>
  <c r="A167" i="45"/>
  <c r="R167" i="45" s="1"/>
  <c r="S166" i="45"/>
  <c r="T166" i="45" s="1"/>
  <c r="Q166" i="45"/>
  <c r="A166" i="45"/>
  <c r="R166" i="45" s="1"/>
  <c r="S165" i="45"/>
  <c r="T165" i="45" s="1"/>
  <c r="Q165" i="45"/>
  <c r="A165" i="45"/>
  <c r="R165" i="45" s="1"/>
  <c r="S164" i="45"/>
  <c r="T164" i="45" s="1"/>
  <c r="Q164" i="45"/>
  <c r="A164" i="45"/>
  <c r="R164" i="45" s="1"/>
  <c r="S163" i="45"/>
  <c r="T163" i="45" s="1"/>
  <c r="Q163" i="45"/>
  <c r="A163" i="45"/>
  <c r="R163" i="45" s="1"/>
  <c r="S162" i="45"/>
  <c r="T162" i="45" s="1"/>
  <c r="Q162" i="45"/>
  <c r="A162" i="45"/>
  <c r="R162" i="45" s="1"/>
  <c r="S161" i="45"/>
  <c r="T161" i="45" s="1"/>
  <c r="Q161" i="45"/>
  <c r="A161" i="45"/>
  <c r="R161" i="45" s="1"/>
  <c r="S160" i="45"/>
  <c r="T160" i="45" s="1"/>
  <c r="Q160" i="45"/>
  <c r="A160" i="45"/>
  <c r="R160" i="45" s="1"/>
  <c r="S159" i="45"/>
  <c r="T159" i="45" s="1"/>
  <c r="Q159" i="45"/>
  <c r="A159" i="45"/>
  <c r="R159" i="45" s="1"/>
  <c r="S158" i="45"/>
  <c r="T158" i="45" s="1"/>
  <c r="Q158" i="45"/>
  <c r="A158" i="45"/>
  <c r="R158" i="45" s="1"/>
  <c r="S157" i="45"/>
  <c r="T157" i="45" s="1"/>
  <c r="Q157" i="45"/>
  <c r="A157" i="45"/>
  <c r="R157" i="45" s="1"/>
  <c r="S156" i="45"/>
  <c r="T156" i="45" s="1"/>
  <c r="Q156" i="45"/>
  <c r="A156" i="45"/>
  <c r="R156" i="45" s="1"/>
  <c r="S155" i="45"/>
  <c r="T155" i="45" s="1"/>
  <c r="Q155" i="45"/>
  <c r="A155" i="45"/>
  <c r="R155" i="45" s="1"/>
  <c r="S154" i="45"/>
  <c r="T154" i="45" s="1"/>
  <c r="Q154" i="45"/>
  <c r="A154" i="45"/>
  <c r="R154" i="45" s="1"/>
  <c r="S153" i="45"/>
  <c r="T153" i="45" s="1"/>
  <c r="Q153" i="45"/>
  <c r="A153" i="45"/>
  <c r="R153" i="45" s="1"/>
  <c r="S152" i="45"/>
  <c r="T152" i="45" s="1"/>
  <c r="Q152" i="45"/>
  <c r="A152" i="45"/>
  <c r="R152" i="45" s="1"/>
  <c r="S151" i="45"/>
  <c r="T151" i="45" s="1"/>
  <c r="Q151" i="45"/>
  <c r="A151" i="45"/>
  <c r="R151" i="45" s="1"/>
  <c r="S150" i="45"/>
  <c r="T150" i="45" s="1"/>
  <c r="Q150" i="45"/>
  <c r="A150" i="45"/>
  <c r="R150" i="45" s="1"/>
  <c r="S149" i="45"/>
  <c r="T149" i="45" s="1"/>
  <c r="Q149" i="45"/>
  <c r="A149" i="45"/>
  <c r="R149" i="45" s="1"/>
  <c r="S148" i="45"/>
  <c r="T148" i="45" s="1"/>
  <c r="Q148" i="45"/>
  <c r="A148" i="45"/>
  <c r="R148" i="45" s="1"/>
  <c r="S147" i="45"/>
  <c r="T147" i="45" s="1"/>
  <c r="Q147" i="45"/>
  <c r="A147" i="45"/>
  <c r="R147" i="45" s="1"/>
  <c r="S146" i="45"/>
  <c r="T146" i="45" s="1"/>
  <c r="Q146" i="45"/>
  <c r="A146" i="45"/>
  <c r="R146" i="45" s="1"/>
  <c r="S145" i="45"/>
  <c r="T145" i="45" s="1"/>
  <c r="Q145" i="45"/>
  <c r="A145" i="45"/>
  <c r="R145" i="45" s="1"/>
  <c r="S144" i="45"/>
  <c r="T144" i="45" s="1"/>
  <c r="Q144" i="45"/>
  <c r="A144" i="45"/>
  <c r="R144" i="45" s="1"/>
  <c r="S143" i="45"/>
  <c r="T143" i="45" s="1"/>
  <c r="Q143" i="45"/>
  <c r="A143" i="45"/>
  <c r="R143" i="45" s="1"/>
  <c r="S142" i="45"/>
  <c r="T142" i="45" s="1"/>
  <c r="Q142" i="45"/>
  <c r="A142" i="45"/>
  <c r="R142" i="45" s="1"/>
  <c r="S141" i="45"/>
  <c r="T141" i="45" s="1"/>
  <c r="Q141" i="45"/>
  <c r="A141" i="45"/>
  <c r="R141" i="45" s="1"/>
  <c r="S140" i="45"/>
  <c r="T140" i="45" s="1"/>
  <c r="Q140" i="45"/>
  <c r="A140" i="45"/>
  <c r="R140" i="45" s="1"/>
  <c r="S139" i="45"/>
  <c r="T139" i="45" s="1"/>
  <c r="Q139" i="45"/>
  <c r="A139" i="45"/>
  <c r="R139" i="45" s="1"/>
  <c r="S138" i="45"/>
  <c r="T138" i="45" s="1"/>
  <c r="Q138" i="45"/>
  <c r="A138" i="45"/>
  <c r="R138" i="45" s="1"/>
  <c r="S137" i="45"/>
  <c r="T137" i="45" s="1"/>
  <c r="Q137" i="45"/>
  <c r="A137" i="45"/>
  <c r="R137" i="45" s="1"/>
  <c r="S136" i="45"/>
  <c r="T136" i="45" s="1"/>
  <c r="Q136" i="45"/>
  <c r="A136" i="45"/>
  <c r="R136" i="45" s="1"/>
  <c r="S135" i="45"/>
  <c r="T135" i="45" s="1"/>
  <c r="Q135" i="45"/>
  <c r="A135" i="45"/>
  <c r="R135" i="45" s="1"/>
  <c r="S134" i="45"/>
  <c r="T134" i="45" s="1"/>
  <c r="Q134" i="45"/>
  <c r="A134" i="45"/>
  <c r="R134" i="45" s="1"/>
  <c r="S133" i="45"/>
  <c r="T133" i="45" s="1"/>
  <c r="Q133" i="45"/>
  <c r="A133" i="45"/>
  <c r="R133" i="45" s="1"/>
  <c r="S132" i="45"/>
  <c r="T132" i="45" s="1"/>
  <c r="Q132" i="45"/>
  <c r="A132" i="45"/>
  <c r="R132" i="45" s="1"/>
  <c r="S131" i="45"/>
  <c r="T131" i="45" s="1"/>
  <c r="Q131" i="45"/>
  <c r="A131" i="45"/>
  <c r="R131" i="45" s="1"/>
  <c r="S130" i="45"/>
  <c r="T130" i="45" s="1"/>
  <c r="Q130" i="45"/>
  <c r="A130" i="45"/>
  <c r="R130" i="45" s="1"/>
  <c r="S129" i="45"/>
  <c r="T129" i="45" s="1"/>
  <c r="Q129" i="45"/>
  <c r="A129" i="45"/>
  <c r="R129" i="45" s="1"/>
  <c r="S128" i="45"/>
  <c r="T128" i="45" s="1"/>
  <c r="Q128" i="45"/>
  <c r="A128" i="45"/>
  <c r="R128" i="45" s="1"/>
  <c r="S127" i="45"/>
  <c r="T127" i="45" s="1"/>
  <c r="Q127" i="45"/>
  <c r="A127" i="45"/>
  <c r="R127" i="45" s="1"/>
  <c r="S126" i="45"/>
  <c r="T126" i="45" s="1"/>
  <c r="Q126" i="45"/>
  <c r="A126" i="45"/>
  <c r="R126" i="45" s="1"/>
  <c r="S125" i="45"/>
  <c r="T125" i="45" s="1"/>
  <c r="Q125" i="45"/>
  <c r="A125" i="45"/>
  <c r="R125" i="45" s="1"/>
  <c r="S124" i="45"/>
  <c r="T124" i="45" s="1"/>
  <c r="Q124" i="45"/>
  <c r="A124" i="45"/>
  <c r="R124" i="45" s="1"/>
  <c r="S123" i="45"/>
  <c r="T123" i="45" s="1"/>
  <c r="Q123" i="45"/>
  <c r="A123" i="45"/>
  <c r="R123" i="45" s="1"/>
  <c r="S122" i="45"/>
  <c r="T122" i="45" s="1"/>
  <c r="Q122" i="45"/>
  <c r="A122" i="45"/>
  <c r="R122" i="45" s="1"/>
  <c r="S121" i="45"/>
  <c r="T121" i="45" s="1"/>
  <c r="Q121" i="45"/>
  <c r="A121" i="45"/>
  <c r="R121" i="45" s="1"/>
  <c r="S120" i="45"/>
  <c r="T120" i="45" s="1"/>
  <c r="Q120" i="45"/>
  <c r="A120" i="45"/>
  <c r="R120" i="45" s="1"/>
  <c r="S119" i="45"/>
  <c r="T119" i="45" s="1"/>
  <c r="Q119" i="45"/>
  <c r="A119" i="45"/>
  <c r="R119" i="45" s="1"/>
  <c r="S118" i="45"/>
  <c r="T118" i="45" s="1"/>
  <c r="Q118" i="45"/>
  <c r="A118" i="45"/>
  <c r="R118" i="45" s="1"/>
  <c r="S117" i="45"/>
  <c r="T117" i="45" s="1"/>
  <c r="Q117" i="45"/>
  <c r="A117" i="45"/>
  <c r="R117" i="45" s="1"/>
  <c r="S116" i="45"/>
  <c r="T116" i="45" s="1"/>
  <c r="Q116" i="45"/>
  <c r="A116" i="45"/>
  <c r="R116" i="45" s="1"/>
  <c r="S115" i="45"/>
  <c r="T115" i="45" s="1"/>
  <c r="Q115" i="45"/>
  <c r="A115" i="45"/>
  <c r="R115" i="45" s="1"/>
  <c r="S114" i="45"/>
  <c r="T114" i="45" s="1"/>
  <c r="Q114" i="45"/>
  <c r="A114" i="45"/>
  <c r="R114" i="45" s="1"/>
  <c r="S113" i="45"/>
  <c r="T113" i="45" s="1"/>
  <c r="Q113" i="45"/>
  <c r="A113" i="45"/>
  <c r="R113" i="45" s="1"/>
  <c r="S112" i="45"/>
  <c r="T112" i="45" s="1"/>
  <c r="Q112" i="45"/>
  <c r="A112" i="45"/>
  <c r="R112" i="45" s="1"/>
  <c r="S111" i="45"/>
  <c r="T111" i="45" s="1"/>
  <c r="Q111" i="45"/>
  <c r="A111" i="45"/>
  <c r="R111" i="45" s="1"/>
  <c r="S110" i="45"/>
  <c r="T110" i="45" s="1"/>
  <c r="Q110" i="45"/>
  <c r="A110" i="45"/>
  <c r="R110" i="45" s="1"/>
  <c r="S109" i="45"/>
  <c r="T109" i="45" s="1"/>
  <c r="Q109" i="45"/>
  <c r="A109" i="45"/>
  <c r="R109" i="45" s="1"/>
  <c r="S108" i="45"/>
  <c r="T108" i="45" s="1"/>
  <c r="Q108" i="45"/>
  <c r="A108" i="45"/>
  <c r="R108" i="45" s="1"/>
  <c r="S107" i="45"/>
  <c r="T107" i="45" s="1"/>
  <c r="Q107" i="45"/>
  <c r="A107" i="45"/>
  <c r="R107" i="45" s="1"/>
  <c r="S106" i="45"/>
  <c r="T106" i="45" s="1"/>
  <c r="Q106" i="45"/>
  <c r="A106" i="45"/>
  <c r="R106" i="45" s="1"/>
  <c r="S105" i="45"/>
  <c r="T105" i="45" s="1"/>
  <c r="Q105" i="45"/>
  <c r="A105" i="45"/>
  <c r="R105" i="45" s="1"/>
  <c r="S104" i="45"/>
  <c r="T104" i="45" s="1"/>
  <c r="Q104" i="45"/>
  <c r="A104" i="45"/>
  <c r="R104" i="45" s="1"/>
  <c r="S103" i="45"/>
  <c r="T103" i="45" s="1"/>
  <c r="Q103" i="45"/>
  <c r="A103" i="45"/>
  <c r="R103" i="45" s="1"/>
  <c r="S102" i="45"/>
  <c r="T102" i="45" s="1"/>
  <c r="Q102" i="45"/>
  <c r="A102" i="45"/>
  <c r="R102" i="45" s="1"/>
  <c r="S101" i="45"/>
  <c r="T101" i="45" s="1"/>
  <c r="Q101" i="45"/>
  <c r="A101" i="45"/>
  <c r="R101" i="45" s="1"/>
  <c r="S100" i="45"/>
  <c r="T100" i="45" s="1"/>
  <c r="Q100" i="45"/>
  <c r="A100" i="45"/>
  <c r="R100" i="45" s="1"/>
  <c r="S99" i="45"/>
  <c r="T99" i="45" s="1"/>
  <c r="Q99" i="45"/>
  <c r="A99" i="45"/>
  <c r="R99" i="45" s="1"/>
  <c r="S98" i="45"/>
  <c r="T98" i="45" s="1"/>
  <c r="Q98" i="45"/>
  <c r="A98" i="45"/>
  <c r="R98" i="45" s="1"/>
  <c r="S97" i="45"/>
  <c r="T97" i="45" s="1"/>
  <c r="Q97" i="45"/>
  <c r="A97" i="45"/>
  <c r="R97" i="45" s="1"/>
  <c r="S96" i="45"/>
  <c r="T96" i="45" s="1"/>
  <c r="Q96" i="45"/>
  <c r="A96" i="45"/>
  <c r="R96" i="45" s="1"/>
  <c r="S95" i="45"/>
  <c r="T95" i="45" s="1"/>
  <c r="Q95" i="45"/>
  <c r="A95" i="45"/>
  <c r="R95" i="45" s="1"/>
  <c r="S94" i="45"/>
  <c r="T94" i="45" s="1"/>
  <c r="Q94" i="45"/>
  <c r="A94" i="45"/>
  <c r="R94" i="45" s="1"/>
  <c r="S93" i="45"/>
  <c r="T93" i="45" s="1"/>
  <c r="Q93" i="45"/>
  <c r="A93" i="45"/>
  <c r="R93" i="45" s="1"/>
  <c r="S92" i="45"/>
  <c r="T92" i="45" s="1"/>
  <c r="Q92" i="45"/>
  <c r="A92" i="45"/>
  <c r="R92" i="45" s="1"/>
  <c r="S91" i="45"/>
  <c r="T91" i="45" s="1"/>
  <c r="Q91" i="45"/>
  <c r="A91" i="45"/>
  <c r="R91" i="45" s="1"/>
  <c r="S90" i="45"/>
  <c r="T90" i="45" s="1"/>
  <c r="Q90" i="45"/>
  <c r="A90" i="45"/>
  <c r="R90" i="45" s="1"/>
  <c r="S89" i="45"/>
  <c r="T89" i="45" s="1"/>
  <c r="Q89" i="45"/>
  <c r="A89" i="45"/>
  <c r="R89" i="45" s="1"/>
  <c r="S88" i="45"/>
  <c r="T88" i="45" s="1"/>
  <c r="Q88" i="45"/>
  <c r="A88" i="45"/>
  <c r="R88" i="45" s="1"/>
  <c r="S87" i="45"/>
  <c r="T87" i="45" s="1"/>
  <c r="Q87" i="45"/>
  <c r="A87" i="45"/>
  <c r="R87" i="45" s="1"/>
  <c r="S86" i="45"/>
  <c r="T86" i="45" s="1"/>
  <c r="Q86" i="45"/>
  <c r="A86" i="45"/>
  <c r="R86" i="45" s="1"/>
  <c r="S85" i="45"/>
  <c r="T85" i="45" s="1"/>
  <c r="Q85" i="45"/>
  <c r="A85" i="45"/>
  <c r="R85" i="45" s="1"/>
  <c r="S84" i="45"/>
  <c r="T84" i="45" s="1"/>
  <c r="Q84" i="45"/>
  <c r="A84" i="45"/>
  <c r="R84" i="45" s="1"/>
  <c r="S83" i="45"/>
  <c r="T83" i="45" s="1"/>
  <c r="Q83" i="45"/>
  <c r="A83" i="45"/>
  <c r="R83" i="45" s="1"/>
  <c r="S82" i="45"/>
  <c r="T82" i="45" s="1"/>
  <c r="Q82" i="45"/>
  <c r="A82" i="45"/>
  <c r="R82" i="45" s="1"/>
  <c r="S81" i="45"/>
  <c r="T81" i="45" s="1"/>
  <c r="Q81" i="45"/>
  <c r="A81" i="45"/>
  <c r="R81" i="45" s="1"/>
  <c r="S80" i="45"/>
  <c r="T80" i="45" s="1"/>
  <c r="Q80" i="45"/>
  <c r="A80" i="45"/>
  <c r="R80" i="45" s="1"/>
  <c r="S79" i="45"/>
  <c r="T79" i="45" s="1"/>
  <c r="Q79" i="45"/>
  <c r="A79" i="45"/>
  <c r="R79" i="45" s="1"/>
  <c r="S78" i="45"/>
  <c r="T78" i="45" s="1"/>
  <c r="Q78" i="45"/>
  <c r="A78" i="45"/>
  <c r="R78" i="45" s="1"/>
  <c r="S77" i="45"/>
  <c r="T77" i="45" s="1"/>
  <c r="Q77" i="45"/>
  <c r="A77" i="45"/>
  <c r="R77" i="45" s="1"/>
  <c r="S76" i="45"/>
  <c r="T76" i="45" s="1"/>
  <c r="Q76" i="45"/>
  <c r="A76" i="45"/>
  <c r="R76" i="45" s="1"/>
  <c r="S75" i="45"/>
  <c r="T75" i="45" s="1"/>
  <c r="Q75" i="45"/>
  <c r="A75" i="45"/>
  <c r="R75" i="45" s="1"/>
  <c r="S74" i="45"/>
  <c r="T74" i="45" s="1"/>
  <c r="Q74" i="45"/>
  <c r="A74" i="45"/>
  <c r="R74" i="45" s="1"/>
  <c r="S73" i="45"/>
  <c r="T73" i="45" s="1"/>
  <c r="Q73" i="45"/>
  <c r="A73" i="45"/>
  <c r="R73" i="45" s="1"/>
  <c r="S72" i="45"/>
  <c r="T72" i="45" s="1"/>
  <c r="Q72" i="45"/>
  <c r="A72" i="45"/>
  <c r="R72" i="45" s="1"/>
  <c r="S71" i="45"/>
  <c r="T71" i="45" s="1"/>
  <c r="Q71" i="45"/>
  <c r="A71" i="45"/>
  <c r="R71" i="45" s="1"/>
  <c r="S70" i="45"/>
  <c r="T70" i="45" s="1"/>
  <c r="Q70" i="45"/>
  <c r="A70" i="45"/>
  <c r="R70" i="45" s="1"/>
  <c r="S69" i="45"/>
  <c r="T69" i="45" s="1"/>
  <c r="Q69" i="45"/>
  <c r="A69" i="45"/>
  <c r="R69" i="45" s="1"/>
  <c r="S68" i="45"/>
  <c r="T68" i="45" s="1"/>
  <c r="Q68" i="45"/>
  <c r="A68" i="45"/>
  <c r="R68" i="45" s="1"/>
  <c r="S67" i="45"/>
  <c r="T67" i="45" s="1"/>
  <c r="Q67" i="45"/>
  <c r="A67" i="45"/>
  <c r="R67" i="45" s="1"/>
  <c r="S66" i="45"/>
  <c r="T66" i="45" s="1"/>
  <c r="Q66" i="45"/>
  <c r="A66" i="45"/>
  <c r="R66" i="45" s="1"/>
  <c r="S65" i="45"/>
  <c r="T65" i="45" s="1"/>
  <c r="Q65" i="45"/>
  <c r="A65" i="45"/>
  <c r="R65" i="45" s="1"/>
  <c r="S64" i="45"/>
  <c r="T64" i="45" s="1"/>
  <c r="Q64" i="45"/>
  <c r="A64" i="45"/>
  <c r="R64" i="45" s="1"/>
  <c r="S63" i="45"/>
  <c r="T63" i="45" s="1"/>
  <c r="Q63" i="45"/>
  <c r="A63" i="45"/>
  <c r="R63" i="45" s="1"/>
  <c r="S62" i="45"/>
  <c r="T62" i="45" s="1"/>
  <c r="Q62" i="45"/>
  <c r="A62" i="45"/>
  <c r="R62" i="45" s="1"/>
  <c r="S61" i="45"/>
  <c r="T61" i="45" s="1"/>
  <c r="Q61" i="45"/>
  <c r="A61" i="45"/>
  <c r="R61" i="45" s="1"/>
  <c r="S60" i="45"/>
  <c r="T60" i="45" s="1"/>
  <c r="Q60" i="45"/>
  <c r="A60" i="45"/>
  <c r="R60" i="45" s="1"/>
  <c r="S59" i="45"/>
  <c r="T59" i="45" s="1"/>
  <c r="Q59" i="45"/>
  <c r="A59" i="45"/>
  <c r="R59" i="45" s="1"/>
  <c r="S58" i="45"/>
  <c r="T58" i="45" s="1"/>
  <c r="Q58" i="45"/>
  <c r="A58" i="45"/>
  <c r="R58" i="45" s="1"/>
  <c r="S57" i="45"/>
  <c r="T57" i="45" s="1"/>
  <c r="Q57" i="45"/>
  <c r="A57" i="45"/>
  <c r="R57" i="45" s="1"/>
  <c r="S56" i="45"/>
  <c r="T56" i="45" s="1"/>
  <c r="Q56" i="45"/>
  <c r="A56" i="45"/>
  <c r="R56" i="45" s="1"/>
  <c r="S55" i="45"/>
  <c r="T55" i="45" s="1"/>
  <c r="Q55" i="45"/>
  <c r="A55" i="45"/>
  <c r="R55" i="45" s="1"/>
  <c r="S54" i="45"/>
  <c r="T54" i="45" s="1"/>
  <c r="Q54" i="45"/>
  <c r="A54" i="45"/>
  <c r="R54" i="45" s="1"/>
  <c r="S53" i="45"/>
  <c r="T53" i="45" s="1"/>
  <c r="Q53" i="45"/>
  <c r="A53" i="45"/>
  <c r="R53" i="45" s="1"/>
  <c r="S52" i="45"/>
  <c r="T52" i="45" s="1"/>
  <c r="Q52" i="45"/>
  <c r="A52" i="45"/>
  <c r="R52" i="45" s="1"/>
  <c r="S51" i="45"/>
  <c r="T51" i="45" s="1"/>
  <c r="Q51" i="45"/>
  <c r="A51" i="45"/>
  <c r="R51" i="45" s="1"/>
  <c r="S50" i="45"/>
  <c r="T50" i="45" s="1"/>
  <c r="Q50" i="45"/>
  <c r="A50" i="45"/>
  <c r="R50" i="45" s="1"/>
  <c r="S49" i="45"/>
  <c r="T49" i="45" s="1"/>
  <c r="Q49" i="45"/>
  <c r="A49" i="45"/>
  <c r="R49" i="45" s="1"/>
  <c r="S48" i="45"/>
  <c r="T48" i="45" s="1"/>
  <c r="Q48" i="45"/>
  <c r="A48" i="45"/>
  <c r="R48" i="45" s="1"/>
  <c r="S47" i="45"/>
  <c r="T47" i="45" s="1"/>
  <c r="Q47" i="45"/>
  <c r="A47" i="45"/>
  <c r="R47" i="45" s="1"/>
  <c r="S46" i="45"/>
  <c r="T46" i="45" s="1"/>
  <c r="Q46" i="45"/>
  <c r="A46" i="45"/>
  <c r="R46" i="45" s="1"/>
  <c r="S45" i="45"/>
  <c r="T45" i="45" s="1"/>
  <c r="Q45" i="45"/>
  <c r="A45" i="45"/>
  <c r="R45" i="45" s="1"/>
  <c r="S44" i="45"/>
  <c r="T44" i="45" s="1"/>
  <c r="Q44" i="45"/>
  <c r="A44" i="45"/>
  <c r="R44" i="45" s="1"/>
  <c r="S43" i="45"/>
  <c r="T43" i="45" s="1"/>
  <c r="Q43" i="45"/>
  <c r="A43" i="45"/>
  <c r="R43" i="45" s="1"/>
  <c r="S42" i="45"/>
  <c r="T42" i="45" s="1"/>
  <c r="Q42" i="45"/>
  <c r="A42" i="45"/>
  <c r="R42" i="45" s="1"/>
  <c r="S41" i="45"/>
  <c r="T41" i="45" s="1"/>
  <c r="Q41" i="45"/>
  <c r="A41" i="45"/>
  <c r="R41" i="45" s="1"/>
  <c r="S40" i="45"/>
  <c r="T40" i="45" s="1"/>
  <c r="Q40" i="45"/>
  <c r="A40" i="45"/>
  <c r="R40" i="45" s="1"/>
  <c r="S39" i="45"/>
  <c r="T39" i="45" s="1"/>
  <c r="Q39" i="45"/>
  <c r="A39" i="45"/>
  <c r="R39" i="45" s="1"/>
  <c r="S38" i="45"/>
  <c r="T38" i="45" s="1"/>
  <c r="Q38" i="45"/>
  <c r="A38" i="45"/>
  <c r="R38" i="45" s="1"/>
  <c r="S37" i="45"/>
  <c r="T37" i="45" s="1"/>
  <c r="Q37" i="45"/>
  <c r="A37" i="45"/>
  <c r="R37" i="45" s="1"/>
  <c r="S36" i="45"/>
  <c r="T36" i="45" s="1"/>
  <c r="S35" i="45"/>
  <c r="T35" i="45" s="1"/>
  <c r="S34" i="45"/>
  <c r="T34" i="45" s="1"/>
  <c r="S33" i="45"/>
  <c r="T33" i="45" s="1"/>
  <c r="S32" i="45"/>
  <c r="T32" i="45" s="1"/>
  <c r="S31" i="45"/>
  <c r="T31" i="45" s="1"/>
  <c r="S30" i="45"/>
  <c r="T30" i="45" s="1"/>
  <c r="S29" i="45"/>
  <c r="T29" i="45" s="1"/>
  <c r="S28" i="45"/>
  <c r="T28" i="45" s="1"/>
  <c r="S27" i="45"/>
  <c r="T27" i="45" s="1"/>
  <c r="S26" i="45"/>
  <c r="T26" i="45" s="1"/>
  <c r="S25" i="45"/>
  <c r="T25" i="45" s="1"/>
  <c r="S24" i="45"/>
  <c r="T24" i="45" s="1"/>
  <c r="S23" i="45"/>
  <c r="T23" i="45" s="1"/>
  <c r="S22" i="45"/>
  <c r="T22" i="45" s="1"/>
  <c r="S21" i="45"/>
  <c r="T21" i="45" s="1"/>
  <c r="S20" i="45"/>
  <c r="T20" i="45" s="1"/>
  <c r="S19" i="45"/>
  <c r="T19" i="45" s="1"/>
  <c r="S18" i="45"/>
  <c r="T18" i="45" s="1"/>
  <c r="S17" i="45"/>
  <c r="T17" i="45" s="1"/>
  <c r="S16" i="45"/>
  <c r="T16" i="45" s="1"/>
  <c r="S15" i="45"/>
  <c r="T15" i="45" s="1"/>
  <c r="S14" i="45"/>
  <c r="T14" i="45" s="1"/>
  <c r="S13" i="45"/>
  <c r="T13" i="45" s="1"/>
  <c r="S12" i="45"/>
  <c r="T12" i="45" s="1"/>
  <c r="S11" i="45"/>
  <c r="T11" i="45" s="1"/>
  <c r="S10" i="45"/>
  <c r="T10" i="45" s="1"/>
  <c r="S9" i="45"/>
  <c r="T9" i="45" s="1"/>
  <c r="S8" i="45"/>
  <c r="T8" i="45" s="1"/>
  <c r="AA7" i="45"/>
  <c r="Z7" i="45"/>
  <c r="S7" i="45"/>
  <c r="T7" i="45" s="1"/>
  <c r="Q36" i="45" l="1"/>
  <c r="A36" i="45" s="1"/>
  <c r="R36" i="45" s="1"/>
  <c r="Q31" i="45"/>
  <c r="A31" i="45" s="1"/>
  <c r="R31" i="45" s="1"/>
  <c r="Q14" i="42" l="1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Q41" i="42"/>
  <c r="Q42" i="42"/>
  <c r="Q43" i="42"/>
  <c r="Q44" i="42"/>
  <c r="Q45" i="42"/>
  <c r="Q46" i="42"/>
  <c r="Q47" i="42"/>
  <c r="Q48" i="42"/>
  <c r="Q49" i="42"/>
  <c r="Q50" i="42"/>
  <c r="Q51" i="42"/>
  <c r="Q52" i="42"/>
  <c r="Q53" i="42"/>
  <c r="Q54" i="42"/>
  <c r="Q55" i="42"/>
  <c r="Q56" i="42"/>
  <c r="Q57" i="42"/>
  <c r="Q58" i="42"/>
  <c r="Q59" i="42"/>
  <c r="Q60" i="42"/>
  <c r="Q61" i="42"/>
  <c r="S384" i="42" l="1"/>
  <c r="T384" i="42" s="1"/>
  <c r="A384" i="42"/>
  <c r="R384" i="42" s="1"/>
  <c r="S383" i="42"/>
  <c r="T383" i="42" s="1"/>
  <c r="A383" i="42"/>
  <c r="R383" i="42" s="1"/>
  <c r="S382" i="42"/>
  <c r="T382" i="42" s="1"/>
  <c r="A382" i="42"/>
  <c r="R382" i="42" s="1"/>
  <c r="S381" i="42"/>
  <c r="T381" i="42" s="1"/>
  <c r="A381" i="42"/>
  <c r="R381" i="42" s="1"/>
  <c r="S380" i="42"/>
  <c r="T380" i="42" s="1"/>
  <c r="A380" i="42"/>
  <c r="R380" i="42" s="1"/>
  <c r="S379" i="42"/>
  <c r="T379" i="42" s="1"/>
  <c r="A379" i="42"/>
  <c r="R379" i="42" s="1"/>
  <c r="S378" i="42"/>
  <c r="T378" i="42" s="1"/>
  <c r="A378" i="42"/>
  <c r="R378" i="42" s="1"/>
  <c r="S377" i="42"/>
  <c r="T377" i="42" s="1"/>
  <c r="A377" i="42"/>
  <c r="R377" i="42" s="1"/>
  <c r="S376" i="42"/>
  <c r="T376" i="42" s="1"/>
  <c r="A376" i="42"/>
  <c r="R376" i="42" s="1"/>
  <c r="A375" i="42"/>
  <c r="R375" i="42" s="1"/>
  <c r="S374" i="42"/>
  <c r="T374" i="42" s="1"/>
  <c r="A374" i="42"/>
  <c r="R374" i="42" s="1"/>
  <c r="S373" i="42"/>
  <c r="T373" i="42" s="1"/>
  <c r="A373" i="42"/>
  <c r="R373" i="42" s="1"/>
  <c r="S372" i="42"/>
  <c r="T372" i="42" s="1"/>
  <c r="A372" i="42"/>
  <c r="R372" i="42" s="1"/>
  <c r="S371" i="42"/>
  <c r="T371" i="42" s="1"/>
  <c r="A371" i="42"/>
  <c r="R371" i="42" s="1"/>
  <c r="S370" i="42"/>
  <c r="T370" i="42" s="1"/>
  <c r="A370" i="42"/>
  <c r="R370" i="42" s="1"/>
  <c r="S369" i="42"/>
  <c r="T369" i="42" s="1"/>
  <c r="A369" i="42"/>
  <c r="R369" i="42" s="1"/>
  <c r="S368" i="42"/>
  <c r="T368" i="42" s="1"/>
  <c r="A368" i="42"/>
  <c r="R368" i="42" s="1"/>
  <c r="S367" i="42"/>
  <c r="T367" i="42" s="1"/>
  <c r="A367" i="42"/>
  <c r="R367" i="42" s="1"/>
  <c r="S366" i="42"/>
  <c r="T366" i="42" s="1"/>
  <c r="A366" i="42"/>
  <c r="R366" i="42" s="1"/>
  <c r="S365" i="42"/>
  <c r="T365" i="42" s="1"/>
  <c r="A365" i="42"/>
  <c r="R365" i="42" s="1"/>
  <c r="S364" i="42"/>
  <c r="T364" i="42" s="1"/>
  <c r="A364" i="42"/>
  <c r="R364" i="42" s="1"/>
  <c r="S363" i="42"/>
  <c r="T363" i="42" s="1"/>
  <c r="A363" i="42"/>
  <c r="R363" i="42" s="1"/>
  <c r="S362" i="42"/>
  <c r="T362" i="42" s="1"/>
  <c r="A362" i="42"/>
  <c r="R362" i="42" s="1"/>
  <c r="A361" i="42"/>
  <c r="A360" i="42"/>
  <c r="A359" i="42"/>
  <c r="A358" i="42"/>
  <c r="A357" i="42"/>
  <c r="A356" i="42"/>
  <c r="A355" i="42"/>
  <c r="A354" i="42"/>
  <c r="A353" i="42"/>
  <c r="A352" i="42"/>
  <c r="A351" i="42"/>
  <c r="A350" i="42"/>
  <c r="A349" i="42"/>
  <c r="A348" i="42"/>
  <c r="A347" i="42"/>
  <c r="A346" i="42"/>
  <c r="A345" i="42"/>
  <c r="A344" i="42"/>
  <c r="S343" i="42"/>
  <c r="T343" i="42" s="1"/>
  <c r="A343" i="42"/>
  <c r="R343" i="42" s="1"/>
  <c r="A342" i="42"/>
  <c r="A341" i="42"/>
  <c r="A340" i="42"/>
  <c r="S339" i="42"/>
  <c r="T339" i="42" s="1"/>
  <c r="A339" i="42"/>
  <c r="R339" i="42" s="1"/>
  <c r="S338" i="42"/>
  <c r="T338" i="42" s="1"/>
  <c r="A338" i="42"/>
  <c r="R338" i="42" s="1"/>
  <c r="S337" i="42"/>
  <c r="T337" i="42" s="1"/>
  <c r="A337" i="42"/>
  <c r="R337" i="42" s="1"/>
  <c r="S336" i="42"/>
  <c r="T336" i="42" s="1"/>
  <c r="A336" i="42"/>
  <c r="R336" i="42" s="1"/>
  <c r="S335" i="42"/>
  <c r="T335" i="42" s="1"/>
  <c r="A335" i="42"/>
  <c r="R335" i="42" s="1"/>
  <c r="S334" i="42"/>
  <c r="T334" i="42" s="1"/>
  <c r="A334" i="42"/>
  <c r="R334" i="42" s="1"/>
  <c r="S333" i="42"/>
  <c r="T333" i="42" s="1"/>
  <c r="A333" i="42"/>
  <c r="R333" i="42" s="1"/>
  <c r="S332" i="42"/>
  <c r="T332" i="42" s="1"/>
  <c r="A332" i="42"/>
  <c r="R332" i="42" s="1"/>
  <c r="S331" i="42"/>
  <c r="T331" i="42" s="1"/>
  <c r="A331" i="42"/>
  <c r="R331" i="42" s="1"/>
  <c r="S330" i="42"/>
  <c r="T330" i="42" s="1"/>
  <c r="Q330" i="42"/>
  <c r="A330" i="42"/>
  <c r="R330" i="42" s="1"/>
  <c r="S329" i="42"/>
  <c r="T329" i="42" s="1"/>
  <c r="Q329" i="42"/>
  <c r="A329" i="42"/>
  <c r="R329" i="42" s="1"/>
  <c r="S328" i="42"/>
  <c r="T328" i="42" s="1"/>
  <c r="Q328" i="42"/>
  <c r="A328" i="42"/>
  <c r="R328" i="42" s="1"/>
  <c r="S327" i="42"/>
  <c r="T327" i="42" s="1"/>
  <c r="Q327" i="42"/>
  <c r="A327" i="42"/>
  <c r="R327" i="42" s="1"/>
  <c r="S326" i="42"/>
  <c r="T326" i="42" s="1"/>
  <c r="Q326" i="42"/>
  <c r="A326" i="42"/>
  <c r="R326" i="42" s="1"/>
  <c r="S325" i="42"/>
  <c r="T325" i="42" s="1"/>
  <c r="Q325" i="42"/>
  <c r="A325" i="42"/>
  <c r="R325" i="42" s="1"/>
  <c r="S324" i="42"/>
  <c r="T324" i="42" s="1"/>
  <c r="Q324" i="42"/>
  <c r="A324" i="42"/>
  <c r="R324" i="42" s="1"/>
  <c r="S323" i="42"/>
  <c r="T323" i="42" s="1"/>
  <c r="Q323" i="42"/>
  <c r="A323" i="42"/>
  <c r="R323" i="42" s="1"/>
  <c r="S322" i="42"/>
  <c r="T322" i="42" s="1"/>
  <c r="Q322" i="42"/>
  <c r="A322" i="42"/>
  <c r="R322" i="42" s="1"/>
  <c r="S321" i="42"/>
  <c r="T321" i="42" s="1"/>
  <c r="Q321" i="42"/>
  <c r="A321" i="42"/>
  <c r="R321" i="42" s="1"/>
  <c r="S320" i="42"/>
  <c r="T320" i="42" s="1"/>
  <c r="Q320" i="42"/>
  <c r="A320" i="42"/>
  <c r="R320" i="42" s="1"/>
  <c r="S319" i="42"/>
  <c r="T319" i="42" s="1"/>
  <c r="Q319" i="42"/>
  <c r="A319" i="42"/>
  <c r="R319" i="42" s="1"/>
  <c r="S318" i="42"/>
  <c r="T318" i="42" s="1"/>
  <c r="Q318" i="42"/>
  <c r="A318" i="42"/>
  <c r="R318" i="42" s="1"/>
  <c r="S317" i="42"/>
  <c r="T317" i="42" s="1"/>
  <c r="Q317" i="42"/>
  <c r="A317" i="42"/>
  <c r="R317" i="42" s="1"/>
  <c r="S316" i="42"/>
  <c r="T316" i="42" s="1"/>
  <c r="Q316" i="42"/>
  <c r="A316" i="42"/>
  <c r="R316" i="42" s="1"/>
  <c r="S315" i="42"/>
  <c r="T315" i="42" s="1"/>
  <c r="Q315" i="42"/>
  <c r="A315" i="42"/>
  <c r="R315" i="42" s="1"/>
  <c r="S314" i="42"/>
  <c r="T314" i="42" s="1"/>
  <c r="Q314" i="42"/>
  <c r="A314" i="42"/>
  <c r="R314" i="42" s="1"/>
  <c r="S313" i="42"/>
  <c r="T313" i="42" s="1"/>
  <c r="Q313" i="42"/>
  <c r="A313" i="42"/>
  <c r="R313" i="42" s="1"/>
  <c r="S312" i="42"/>
  <c r="T312" i="42" s="1"/>
  <c r="Q312" i="42"/>
  <c r="A312" i="42"/>
  <c r="R312" i="42" s="1"/>
  <c r="S311" i="42"/>
  <c r="T311" i="42" s="1"/>
  <c r="Q311" i="42"/>
  <c r="A311" i="42"/>
  <c r="R311" i="42" s="1"/>
  <c r="S310" i="42"/>
  <c r="T310" i="42" s="1"/>
  <c r="Q310" i="42"/>
  <c r="A310" i="42"/>
  <c r="R310" i="42" s="1"/>
  <c r="S309" i="42"/>
  <c r="T309" i="42" s="1"/>
  <c r="Q309" i="42"/>
  <c r="A309" i="42"/>
  <c r="R309" i="42" s="1"/>
  <c r="S308" i="42"/>
  <c r="T308" i="42" s="1"/>
  <c r="Q308" i="42"/>
  <c r="A308" i="42"/>
  <c r="R308" i="42" s="1"/>
  <c r="S307" i="42"/>
  <c r="T307" i="42" s="1"/>
  <c r="Q307" i="42"/>
  <c r="A307" i="42"/>
  <c r="R307" i="42" s="1"/>
  <c r="S306" i="42"/>
  <c r="T306" i="42" s="1"/>
  <c r="Q306" i="42"/>
  <c r="A306" i="42"/>
  <c r="R306" i="42" s="1"/>
  <c r="S305" i="42"/>
  <c r="T305" i="42" s="1"/>
  <c r="Q305" i="42"/>
  <c r="A305" i="42"/>
  <c r="R305" i="42" s="1"/>
  <c r="S304" i="42"/>
  <c r="T304" i="42" s="1"/>
  <c r="Q304" i="42"/>
  <c r="A304" i="42"/>
  <c r="R304" i="42" s="1"/>
  <c r="S303" i="42"/>
  <c r="T303" i="42" s="1"/>
  <c r="Q303" i="42"/>
  <c r="A303" i="42"/>
  <c r="R303" i="42" s="1"/>
  <c r="S302" i="42"/>
  <c r="T302" i="42" s="1"/>
  <c r="Q302" i="42"/>
  <c r="A302" i="42"/>
  <c r="R302" i="42" s="1"/>
  <c r="S301" i="42"/>
  <c r="T301" i="42" s="1"/>
  <c r="Q301" i="42"/>
  <c r="A301" i="42"/>
  <c r="R301" i="42" s="1"/>
  <c r="S300" i="42"/>
  <c r="T300" i="42" s="1"/>
  <c r="Q300" i="42"/>
  <c r="A300" i="42"/>
  <c r="R300" i="42" s="1"/>
  <c r="S299" i="42"/>
  <c r="T299" i="42" s="1"/>
  <c r="Q299" i="42"/>
  <c r="A299" i="42"/>
  <c r="R299" i="42" s="1"/>
  <c r="S298" i="42"/>
  <c r="T298" i="42" s="1"/>
  <c r="Q298" i="42"/>
  <c r="A298" i="42"/>
  <c r="R298" i="42" s="1"/>
  <c r="S297" i="42"/>
  <c r="T297" i="42" s="1"/>
  <c r="Q297" i="42"/>
  <c r="A297" i="42"/>
  <c r="R297" i="42" s="1"/>
  <c r="S296" i="42"/>
  <c r="T296" i="42" s="1"/>
  <c r="Q296" i="42"/>
  <c r="A296" i="42"/>
  <c r="R296" i="42" s="1"/>
  <c r="S295" i="42"/>
  <c r="T295" i="42" s="1"/>
  <c r="Q295" i="42"/>
  <c r="A295" i="42"/>
  <c r="R295" i="42" s="1"/>
  <c r="S294" i="42"/>
  <c r="T294" i="42" s="1"/>
  <c r="Q294" i="42"/>
  <c r="A294" i="42"/>
  <c r="R294" i="42" s="1"/>
  <c r="S293" i="42"/>
  <c r="T293" i="42" s="1"/>
  <c r="Q293" i="42"/>
  <c r="A293" i="42"/>
  <c r="R293" i="42" s="1"/>
  <c r="S292" i="42"/>
  <c r="T292" i="42" s="1"/>
  <c r="Q292" i="42"/>
  <c r="A292" i="42"/>
  <c r="R292" i="42" s="1"/>
  <c r="S291" i="42"/>
  <c r="T291" i="42" s="1"/>
  <c r="Q291" i="42"/>
  <c r="A291" i="42"/>
  <c r="R291" i="42" s="1"/>
  <c r="S290" i="42"/>
  <c r="T290" i="42" s="1"/>
  <c r="Q290" i="42"/>
  <c r="A290" i="42"/>
  <c r="R290" i="42" s="1"/>
  <c r="S289" i="42"/>
  <c r="T289" i="42" s="1"/>
  <c r="Q289" i="42"/>
  <c r="A289" i="42"/>
  <c r="R289" i="42" s="1"/>
  <c r="S288" i="42"/>
  <c r="T288" i="42" s="1"/>
  <c r="Q288" i="42"/>
  <c r="A288" i="42"/>
  <c r="R288" i="42" s="1"/>
  <c r="S287" i="42"/>
  <c r="T287" i="42" s="1"/>
  <c r="Q287" i="42"/>
  <c r="A287" i="42"/>
  <c r="R287" i="42" s="1"/>
  <c r="S286" i="42"/>
  <c r="T286" i="42" s="1"/>
  <c r="Q286" i="42"/>
  <c r="A286" i="42"/>
  <c r="R286" i="42" s="1"/>
  <c r="S285" i="42"/>
  <c r="T285" i="42" s="1"/>
  <c r="Q285" i="42"/>
  <c r="A285" i="42"/>
  <c r="R285" i="42" s="1"/>
  <c r="S284" i="42"/>
  <c r="T284" i="42" s="1"/>
  <c r="Q284" i="42"/>
  <c r="A284" i="42"/>
  <c r="R284" i="42" s="1"/>
  <c r="S283" i="42"/>
  <c r="T283" i="42" s="1"/>
  <c r="Q283" i="42"/>
  <c r="A283" i="42"/>
  <c r="R283" i="42" s="1"/>
  <c r="S282" i="42"/>
  <c r="T282" i="42" s="1"/>
  <c r="Q282" i="42"/>
  <c r="A282" i="42"/>
  <c r="R282" i="42" s="1"/>
  <c r="S281" i="42"/>
  <c r="T281" i="42" s="1"/>
  <c r="Q281" i="42"/>
  <c r="A281" i="42"/>
  <c r="R281" i="42" s="1"/>
  <c r="S280" i="42"/>
  <c r="T280" i="42" s="1"/>
  <c r="Q280" i="42"/>
  <c r="A280" i="42"/>
  <c r="R280" i="42" s="1"/>
  <c r="S279" i="42"/>
  <c r="T279" i="42" s="1"/>
  <c r="Q279" i="42"/>
  <c r="A279" i="42"/>
  <c r="R279" i="42" s="1"/>
  <c r="S278" i="42"/>
  <c r="T278" i="42" s="1"/>
  <c r="Q278" i="42"/>
  <c r="A278" i="42"/>
  <c r="R278" i="42" s="1"/>
  <c r="S277" i="42"/>
  <c r="T277" i="42" s="1"/>
  <c r="Q277" i="42"/>
  <c r="A277" i="42"/>
  <c r="R277" i="42" s="1"/>
  <c r="S276" i="42"/>
  <c r="T276" i="42" s="1"/>
  <c r="Q276" i="42"/>
  <c r="A276" i="42"/>
  <c r="R276" i="42" s="1"/>
  <c r="S275" i="42"/>
  <c r="T275" i="42" s="1"/>
  <c r="Q275" i="42"/>
  <c r="A275" i="42"/>
  <c r="R275" i="42" s="1"/>
  <c r="S274" i="42"/>
  <c r="T274" i="42" s="1"/>
  <c r="Q274" i="42"/>
  <c r="A274" i="42"/>
  <c r="R274" i="42" s="1"/>
  <c r="S273" i="42"/>
  <c r="T273" i="42" s="1"/>
  <c r="Q273" i="42"/>
  <c r="A273" i="42"/>
  <c r="R273" i="42" s="1"/>
  <c r="S272" i="42"/>
  <c r="T272" i="42" s="1"/>
  <c r="Q272" i="42"/>
  <c r="A272" i="42"/>
  <c r="R272" i="42" s="1"/>
  <c r="S271" i="42"/>
  <c r="T271" i="42" s="1"/>
  <c r="Q271" i="42"/>
  <c r="A271" i="42"/>
  <c r="R271" i="42" s="1"/>
  <c r="S270" i="42"/>
  <c r="T270" i="42" s="1"/>
  <c r="Q270" i="42"/>
  <c r="A270" i="42"/>
  <c r="R270" i="42" s="1"/>
  <c r="S269" i="42"/>
  <c r="T269" i="42" s="1"/>
  <c r="Q269" i="42"/>
  <c r="A269" i="42"/>
  <c r="R269" i="42" s="1"/>
  <c r="S268" i="42"/>
  <c r="T268" i="42" s="1"/>
  <c r="Q268" i="42"/>
  <c r="A268" i="42"/>
  <c r="R268" i="42" s="1"/>
  <c r="S267" i="42"/>
  <c r="T267" i="42" s="1"/>
  <c r="Q267" i="42"/>
  <c r="A267" i="42"/>
  <c r="R267" i="42" s="1"/>
  <c r="S266" i="42"/>
  <c r="T266" i="42" s="1"/>
  <c r="Q266" i="42"/>
  <c r="A266" i="42"/>
  <c r="R266" i="42" s="1"/>
  <c r="S265" i="42"/>
  <c r="T265" i="42" s="1"/>
  <c r="Q265" i="42"/>
  <c r="A265" i="42"/>
  <c r="R265" i="42" s="1"/>
  <c r="S264" i="42"/>
  <c r="T264" i="42" s="1"/>
  <c r="Q264" i="42"/>
  <c r="A264" i="42"/>
  <c r="R264" i="42" s="1"/>
  <c r="S263" i="42"/>
  <c r="T263" i="42" s="1"/>
  <c r="Q263" i="42"/>
  <c r="A263" i="42"/>
  <c r="R263" i="42" s="1"/>
  <c r="S262" i="42"/>
  <c r="T262" i="42" s="1"/>
  <c r="Q262" i="42"/>
  <c r="A262" i="42"/>
  <c r="R262" i="42" s="1"/>
  <c r="S261" i="42"/>
  <c r="T261" i="42" s="1"/>
  <c r="Q261" i="42"/>
  <c r="A261" i="42"/>
  <c r="R261" i="42" s="1"/>
  <c r="S260" i="42"/>
  <c r="T260" i="42" s="1"/>
  <c r="Q260" i="42"/>
  <c r="A260" i="42"/>
  <c r="R260" i="42" s="1"/>
  <c r="S259" i="42"/>
  <c r="T259" i="42" s="1"/>
  <c r="Q259" i="42"/>
  <c r="A259" i="42"/>
  <c r="R259" i="42" s="1"/>
  <c r="S258" i="42"/>
  <c r="T258" i="42" s="1"/>
  <c r="Q258" i="42"/>
  <c r="A258" i="42"/>
  <c r="R258" i="42" s="1"/>
  <c r="S257" i="42"/>
  <c r="T257" i="42" s="1"/>
  <c r="Q257" i="42"/>
  <c r="A257" i="42"/>
  <c r="R257" i="42" s="1"/>
  <c r="S256" i="42"/>
  <c r="T256" i="42" s="1"/>
  <c r="Q256" i="42"/>
  <c r="A256" i="42"/>
  <c r="R256" i="42" s="1"/>
  <c r="S255" i="42"/>
  <c r="T255" i="42" s="1"/>
  <c r="Q255" i="42"/>
  <c r="A255" i="42"/>
  <c r="R255" i="42" s="1"/>
  <c r="S254" i="42"/>
  <c r="T254" i="42" s="1"/>
  <c r="Q254" i="42"/>
  <c r="A254" i="42"/>
  <c r="R254" i="42" s="1"/>
  <c r="S253" i="42"/>
  <c r="T253" i="42" s="1"/>
  <c r="Q253" i="42"/>
  <c r="A253" i="42"/>
  <c r="R253" i="42" s="1"/>
  <c r="S252" i="42"/>
  <c r="T252" i="42" s="1"/>
  <c r="Q252" i="42"/>
  <c r="A252" i="42"/>
  <c r="R252" i="42" s="1"/>
  <c r="S251" i="42"/>
  <c r="T251" i="42" s="1"/>
  <c r="Q251" i="42"/>
  <c r="A251" i="42"/>
  <c r="R251" i="42" s="1"/>
  <c r="S250" i="42"/>
  <c r="T250" i="42" s="1"/>
  <c r="Q250" i="42"/>
  <c r="A250" i="42"/>
  <c r="R250" i="42" s="1"/>
  <c r="S249" i="42"/>
  <c r="T249" i="42" s="1"/>
  <c r="Q249" i="42"/>
  <c r="A249" i="42"/>
  <c r="R249" i="42" s="1"/>
  <c r="S248" i="42"/>
  <c r="T248" i="42" s="1"/>
  <c r="Q248" i="42"/>
  <c r="A248" i="42"/>
  <c r="R248" i="42" s="1"/>
  <c r="S247" i="42"/>
  <c r="T247" i="42" s="1"/>
  <c r="Q247" i="42"/>
  <c r="A247" i="42"/>
  <c r="R247" i="42" s="1"/>
  <c r="S246" i="42"/>
  <c r="T246" i="42" s="1"/>
  <c r="Q246" i="42"/>
  <c r="A246" i="42"/>
  <c r="R246" i="42" s="1"/>
  <c r="S245" i="42"/>
  <c r="T245" i="42" s="1"/>
  <c r="Q245" i="42"/>
  <c r="A245" i="42"/>
  <c r="R245" i="42" s="1"/>
  <c r="S244" i="42"/>
  <c r="T244" i="42" s="1"/>
  <c r="Q244" i="42"/>
  <c r="A244" i="42"/>
  <c r="R244" i="42" s="1"/>
  <c r="S243" i="42"/>
  <c r="T243" i="42" s="1"/>
  <c r="Q243" i="42"/>
  <c r="A243" i="42"/>
  <c r="R243" i="42" s="1"/>
  <c r="S242" i="42"/>
  <c r="T242" i="42" s="1"/>
  <c r="Q242" i="42"/>
  <c r="A242" i="42"/>
  <c r="R242" i="42" s="1"/>
  <c r="S241" i="42"/>
  <c r="T241" i="42" s="1"/>
  <c r="Q241" i="42"/>
  <c r="A241" i="42"/>
  <c r="R241" i="42" s="1"/>
  <c r="S240" i="42"/>
  <c r="T240" i="42" s="1"/>
  <c r="Q240" i="42"/>
  <c r="A240" i="42"/>
  <c r="R240" i="42" s="1"/>
  <c r="S239" i="42"/>
  <c r="T239" i="42" s="1"/>
  <c r="Q239" i="42"/>
  <c r="A239" i="42"/>
  <c r="R239" i="42" s="1"/>
  <c r="S238" i="42"/>
  <c r="T238" i="42" s="1"/>
  <c r="Q238" i="42"/>
  <c r="A238" i="42"/>
  <c r="R238" i="42" s="1"/>
  <c r="S237" i="42"/>
  <c r="T237" i="42" s="1"/>
  <c r="Q237" i="42"/>
  <c r="A237" i="42"/>
  <c r="R237" i="42" s="1"/>
  <c r="S236" i="42"/>
  <c r="T236" i="42" s="1"/>
  <c r="Q236" i="42"/>
  <c r="A236" i="42"/>
  <c r="R236" i="42" s="1"/>
  <c r="S235" i="42"/>
  <c r="T235" i="42" s="1"/>
  <c r="Q235" i="42"/>
  <c r="A235" i="42"/>
  <c r="R235" i="42" s="1"/>
  <c r="S234" i="42"/>
  <c r="T234" i="42" s="1"/>
  <c r="Q234" i="42"/>
  <c r="A234" i="42"/>
  <c r="R234" i="42" s="1"/>
  <c r="S233" i="42"/>
  <c r="T233" i="42" s="1"/>
  <c r="Q233" i="42"/>
  <c r="A233" i="42"/>
  <c r="R233" i="42" s="1"/>
  <c r="S232" i="42"/>
  <c r="T232" i="42" s="1"/>
  <c r="Q232" i="42"/>
  <c r="A232" i="42"/>
  <c r="R232" i="42" s="1"/>
  <c r="S231" i="42"/>
  <c r="T231" i="42" s="1"/>
  <c r="Q231" i="42"/>
  <c r="A231" i="42"/>
  <c r="R231" i="42" s="1"/>
  <c r="S230" i="42"/>
  <c r="T230" i="42" s="1"/>
  <c r="Q230" i="42"/>
  <c r="A230" i="42"/>
  <c r="R230" i="42" s="1"/>
  <c r="S229" i="42"/>
  <c r="T229" i="42" s="1"/>
  <c r="Q229" i="42"/>
  <c r="A229" i="42"/>
  <c r="R229" i="42" s="1"/>
  <c r="S228" i="42"/>
  <c r="T228" i="42" s="1"/>
  <c r="Q228" i="42"/>
  <c r="A228" i="42"/>
  <c r="R228" i="42" s="1"/>
  <c r="S227" i="42"/>
  <c r="T227" i="42" s="1"/>
  <c r="Q227" i="42"/>
  <c r="A227" i="42"/>
  <c r="R227" i="42" s="1"/>
  <c r="S226" i="42"/>
  <c r="T226" i="42" s="1"/>
  <c r="Q226" i="42"/>
  <c r="A226" i="42"/>
  <c r="R226" i="42" s="1"/>
  <c r="S225" i="42"/>
  <c r="T225" i="42" s="1"/>
  <c r="Q225" i="42"/>
  <c r="A225" i="42"/>
  <c r="R225" i="42" s="1"/>
  <c r="S224" i="42"/>
  <c r="T224" i="42" s="1"/>
  <c r="Q224" i="42"/>
  <c r="A224" i="42"/>
  <c r="R224" i="42" s="1"/>
  <c r="S223" i="42"/>
  <c r="T223" i="42" s="1"/>
  <c r="Q223" i="42"/>
  <c r="A223" i="42"/>
  <c r="R223" i="42" s="1"/>
  <c r="S222" i="42"/>
  <c r="T222" i="42" s="1"/>
  <c r="Q222" i="42"/>
  <c r="A222" i="42"/>
  <c r="R222" i="42" s="1"/>
  <c r="S221" i="42"/>
  <c r="T221" i="42" s="1"/>
  <c r="Q221" i="42"/>
  <c r="A221" i="42"/>
  <c r="R221" i="42" s="1"/>
  <c r="S220" i="42"/>
  <c r="T220" i="42" s="1"/>
  <c r="Q220" i="42"/>
  <c r="A220" i="42"/>
  <c r="R220" i="42" s="1"/>
  <c r="S219" i="42"/>
  <c r="T219" i="42" s="1"/>
  <c r="Q219" i="42"/>
  <c r="A219" i="42"/>
  <c r="R219" i="42" s="1"/>
  <c r="S218" i="42"/>
  <c r="T218" i="42" s="1"/>
  <c r="Q218" i="42"/>
  <c r="A218" i="42"/>
  <c r="R218" i="42" s="1"/>
  <c r="S217" i="42"/>
  <c r="T217" i="42" s="1"/>
  <c r="Q217" i="42"/>
  <c r="A217" i="42"/>
  <c r="R217" i="42" s="1"/>
  <c r="S216" i="42"/>
  <c r="T216" i="42" s="1"/>
  <c r="Q216" i="42"/>
  <c r="A216" i="42"/>
  <c r="R216" i="42" s="1"/>
  <c r="S215" i="42"/>
  <c r="T215" i="42" s="1"/>
  <c r="Q215" i="42"/>
  <c r="A215" i="42"/>
  <c r="R215" i="42" s="1"/>
  <c r="S214" i="42"/>
  <c r="T214" i="42" s="1"/>
  <c r="Q214" i="42"/>
  <c r="A214" i="42"/>
  <c r="R214" i="42" s="1"/>
  <c r="S213" i="42"/>
  <c r="T213" i="42" s="1"/>
  <c r="Q213" i="42"/>
  <c r="A213" i="42"/>
  <c r="R213" i="42" s="1"/>
  <c r="S212" i="42"/>
  <c r="T212" i="42" s="1"/>
  <c r="Q212" i="42"/>
  <c r="A212" i="42"/>
  <c r="R212" i="42" s="1"/>
  <c r="S211" i="42"/>
  <c r="T211" i="42" s="1"/>
  <c r="Q211" i="42"/>
  <c r="A211" i="42"/>
  <c r="R211" i="42" s="1"/>
  <c r="S210" i="42"/>
  <c r="T210" i="42" s="1"/>
  <c r="Q210" i="42"/>
  <c r="A210" i="42"/>
  <c r="R210" i="42" s="1"/>
  <c r="S209" i="42"/>
  <c r="T209" i="42" s="1"/>
  <c r="Q209" i="42"/>
  <c r="A209" i="42"/>
  <c r="R209" i="42" s="1"/>
  <c r="S208" i="42"/>
  <c r="T208" i="42" s="1"/>
  <c r="Q208" i="42"/>
  <c r="A208" i="42"/>
  <c r="R208" i="42" s="1"/>
  <c r="S207" i="42"/>
  <c r="T207" i="42" s="1"/>
  <c r="Q207" i="42"/>
  <c r="A207" i="42"/>
  <c r="R207" i="42" s="1"/>
  <c r="S206" i="42"/>
  <c r="T206" i="42" s="1"/>
  <c r="Q206" i="42"/>
  <c r="A206" i="42"/>
  <c r="R206" i="42" s="1"/>
  <c r="S205" i="42"/>
  <c r="T205" i="42" s="1"/>
  <c r="Q205" i="42"/>
  <c r="A205" i="42"/>
  <c r="R205" i="42" s="1"/>
  <c r="S204" i="42"/>
  <c r="T204" i="42" s="1"/>
  <c r="Q204" i="42"/>
  <c r="A204" i="42"/>
  <c r="R204" i="42" s="1"/>
  <c r="S203" i="42"/>
  <c r="T203" i="42" s="1"/>
  <c r="Q203" i="42"/>
  <c r="A203" i="42"/>
  <c r="R203" i="42" s="1"/>
  <c r="S202" i="42"/>
  <c r="T202" i="42" s="1"/>
  <c r="Q202" i="42"/>
  <c r="A202" i="42"/>
  <c r="R202" i="42" s="1"/>
  <c r="S201" i="42"/>
  <c r="T201" i="42" s="1"/>
  <c r="Q201" i="42"/>
  <c r="A201" i="42"/>
  <c r="R201" i="42" s="1"/>
  <c r="S200" i="42"/>
  <c r="T200" i="42" s="1"/>
  <c r="Q200" i="42"/>
  <c r="A200" i="42"/>
  <c r="R200" i="42" s="1"/>
  <c r="S199" i="42"/>
  <c r="T199" i="42" s="1"/>
  <c r="Q199" i="42"/>
  <c r="A199" i="42"/>
  <c r="R199" i="42" s="1"/>
  <c r="S198" i="42"/>
  <c r="T198" i="42" s="1"/>
  <c r="Q198" i="42"/>
  <c r="A198" i="42"/>
  <c r="R198" i="42" s="1"/>
  <c r="S197" i="42"/>
  <c r="T197" i="42" s="1"/>
  <c r="Q197" i="42"/>
  <c r="A197" i="42"/>
  <c r="R197" i="42" s="1"/>
  <c r="S196" i="42"/>
  <c r="T196" i="42" s="1"/>
  <c r="Q196" i="42"/>
  <c r="A196" i="42"/>
  <c r="R196" i="42" s="1"/>
  <c r="S195" i="42"/>
  <c r="T195" i="42" s="1"/>
  <c r="Q195" i="42"/>
  <c r="A195" i="42"/>
  <c r="R195" i="42" s="1"/>
  <c r="S194" i="42"/>
  <c r="T194" i="42" s="1"/>
  <c r="Q194" i="42"/>
  <c r="A194" i="42"/>
  <c r="R194" i="42" s="1"/>
  <c r="S193" i="42"/>
  <c r="T193" i="42" s="1"/>
  <c r="Q193" i="42"/>
  <c r="A193" i="42"/>
  <c r="R193" i="42" s="1"/>
  <c r="S192" i="42"/>
  <c r="T192" i="42" s="1"/>
  <c r="Q192" i="42"/>
  <c r="A192" i="42"/>
  <c r="R192" i="42" s="1"/>
  <c r="S191" i="42"/>
  <c r="T191" i="42" s="1"/>
  <c r="Q191" i="42"/>
  <c r="A191" i="42"/>
  <c r="R191" i="42" s="1"/>
  <c r="S190" i="42"/>
  <c r="T190" i="42" s="1"/>
  <c r="Q190" i="42"/>
  <c r="A190" i="42"/>
  <c r="R190" i="42" s="1"/>
  <c r="S189" i="42"/>
  <c r="T189" i="42" s="1"/>
  <c r="Q189" i="42"/>
  <c r="A189" i="42"/>
  <c r="R189" i="42" s="1"/>
  <c r="S188" i="42"/>
  <c r="T188" i="42" s="1"/>
  <c r="Q188" i="42"/>
  <c r="A188" i="42"/>
  <c r="R188" i="42" s="1"/>
  <c r="S187" i="42"/>
  <c r="T187" i="42" s="1"/>
  <c r="Q187" i="42"/>
  <c r="A187" i="42"/>
  <c r="R187" i="42" s="1"/>
  <c r="S186" i="42"/>
  <c r="T186" i="42" s="1"/>
  <c r="Q186" i="42"/>
  <c r="A186" i="42"/>
  <c r="R186" i="42" s="1"/>
  <c r="S185" i="42"/>
  <c r="T185" i="42" s="1"/>
  <c r="Q185" i="42"/>
  <c r="A185" i="42"/>
  <c r="R185" i="42" s="1"/>
  <c r="S184" i="42"/>
  <c r="T184" i="42" s="1"/>
  <c r="Q184" i="42"/>
  <c r="A184" i="42"/>
  <c r="R184" i="42" s="1"/>
  <c r="S183" i="42"/>
  <c r="T183" i="42" s="1"/>
  <c r="Q183" i="42"/>
  <c r="A183" i="42"/>
  <c r="R183" i="42" s="1"/>
  <c r="S182" i="42"/>
  <c r="T182" i="42" s="1"/>
  <c r="Q182" i="42"/>
  <c r="A182" i="42"/>
  <c r="R182" i="42" s="1"/>
  <c r="S181" i="42"/>
  <c r="T181" i="42" s="1"/>
  <c r="Q181" i="42"/>
  <c r="A181" i="42"/>
  <c r="R181" i="42" s="1"/>
  <c r="S180" i="42"/>
  <c r="T180" i="42" s="1"/>
  <c r="Q180" i="42"/>
  <c r="A180" i="42"/>
  <c r="R180" i="42" s="1"/>
  <c r="S179" i="42"/>
  <c r="T179" i="42" s="1"/>
  <c r="Q179" i="42"/>
  <c r="A179" i="42"/>
  <c r="R179" i="42" s="1"/>
  <c r="S178" i="42"/>
  <c r="T178" i="42" s="1"/>
  <c r="Q178" i="42"/>
  <c r="A178" i="42"/>
  <c r="R178" i="42" s="1"/>
  <c r="S177" i="42"/>
  <c r="T177" i="42" s="1"/>
  <c r="Q177" i="42"/>
  <c r="A177" i="42"/>
  <c r="R177" i="42" s="1"/>
  <c r="S176" i="42"/>
  <c r="T176" i="42" s="1"/>
  <c r="Q176" i="42"/>
  <c r="A176" i="42"/>
  <c r="R176" i="42" s="1"/>
  <c r="S175" i="42"/>
  <c r="T175" i="42" s="1"/>
  <c r="Q175" i="42"/>
  <c r="A175" i="42"/>
  <c r="R175" i="42" s="1"/>
  <c r="S174" i="42"/>
  <c r="T174" i="42" s="1"/>
  <c r="Q174" i="42"/>
  <c r="A174" i="42"/>
  <c r="R174" i="42" s="1"/>
  <c r="S173" i="42"/>
  <c r="T173" i="42" s="1"/>
  <c r="Q173" i="42"/>
  <c r="A173" i="42"/>
  <c r="R173" i="42" s="1"/>
  <c r="S172" i="42"/>
  <c r="T172" i="42" s="1"/>
  <c r="Q172" i="42"/>
  <c r="A172" i="42"/>
  <c r="R172" i="42" s="1"/>
  <c r="S171" i="42"/>
  <c r="T171" i="42" s="1"/>
  <c r="Q171" i="42"/>
  <c r="A171" i="42"/>
  <c r="R171" i="42" s="1"/>
  <c r="S170" i="42"/>
  <c r="T170" i="42" s="1"/>
  <c r="Q170" i="42"/>
  <c r="A170" i="42"/>
  <c r="R170" i="42" s="1"/>
  <c r="S169" i="42"/>
  <c r="T169" i="42" s="1"/>
  <c r="Q169" i="42"/>
  <c r="A169" i="42"/>
  <c r="R169" i="42" s="1"/>
  <c r="S168" i="42"/>
  <c r="T168" i="42" s="1"/>
  <c r="Q168" i="42"/>
  <c r="A168" i="42"/>
  <c r="R168" i="42" s="1"/>
  <c r="S167" i="42"/>
  <c r="T167" i="42" s="1"/>
  <c r="Q167" i="42"/>
  <c r="A167" i="42"/>
  <c r="R167" i="42" s="1"/>
  <c r="S166" i="42"/>
  <c r="T166" i="42" s="1"/>
  <c r="Q166" i="42"/>
  <c r="A166" i="42"/>
  <c r="R166" i="42" s="1"/>
  <c r="S165" i="42"/>
  <c r="T165" i="42" s="1"/>
  <c r="Q165" i="42"/>
  <c r="A165" i="42"/>
  <c r="R165" i="42" s="1"/>
  <c r="S164" i="42"/>
  <c r="T164" i="42" s="1"/>
  <c r="Q164" i="42"/>
  <c r="A164" i="42"/>
  <c r="R164" i="42" s="1"/>
  <c r="S163" i="42"/>
  <c r="T163" i="42" s="1"/>
  <c r="Q163" i="42"/>
  <c r="A163" i="42"/>
  <c r="R163" i="42" s="1"/>
  <c r="S162" i="42"/>
  <c r="T162" i="42" s="1"/>
  <c r="Q162" i="42"/>
  <c r="A162" i="42"/>
  <c r="R162" i="42" s="1"/>
  <c r="S161" i="42"/>
  <c r="T161" i="42" s="1"/>
  <c r="Q161" i="42"/>
  <c r="A161" i="42"/>
  <c r="R161" i="42" s="1"/>
  <c r="S160" i="42"/>
  <c r="T160" i="42" s="1"/>
  <c r="Q160" i="42"/>
  <c r="A160" i="42"/>
  <c r="R160" i="42" s="1"/>
  <c r="S159" i="42"/>
  <c r="T159" i="42" s="1"/>
  <c r="Q159" i="42"/>
  <c r="A159" i="42"/>
  <c r="R159" i="42" s="1"/>
  <c r="S158" i="42"/>
  <c r="T158" i="42" s="1"/>
  <c r="Q158" i="42"/>
  <c r="A158" i="42"/>
  <c r="R158" i="42" s="1"/>
  <c r="S157" i="42"/>
  <c r="T157" i="42" s="1"/>
  <c r="Q157" i="42"/>
  <c r="A157" i="42"/>
  <c r="R157" i="42" s="1"/>
  <c r="S156" i="42"/>
  <c r="T156" i="42" s="1"/>
  <c r="Q156" i="42"/>
  <c r="A156" i="42"/>
  <c r="R156" i="42" s="1"/>
  <c r="S155" i="42"/>
  <c r="T155" i="42" s="1"/>
  <c r="Q155" i="42"/>
  <c r="A155" i="42"/>
  <c r="R155" i="42" s="1"/>
  <c r="S154" i="42"/>
  <c r="T154" i="42" s="1"/>
  <c r="Q154" i="42"/>
  <c r="A154" i="42"/>
  <c r="R154" i="42" s="1"/>
  <c r="S153" i="42"/>
  <c r="T153" i="42" s="1"/>
  <c r="Q153" i="42"/>
  <c r="A153" i="42"/>
  <c r="R153" i="42" s="1"/>
  <c r="S152" i="42"/>
  <c r="T152" i="42" s="1"/>
  <c r="Q152" i="42"/>
  <c r="A152" i="42"/>
  <c r="R152" i="42" s="1"/>
  <c r="S151" i="42"/>
  <c r="T151" i="42" s="1"/>
  <c r="Q151" i="42"/>
  <c r="A151" i="42"/>
  <c r="R151" i="42" s="1"/>
  <c r="S150" i="42"/>
  <c r="T150" i="42" s="1"/>
  <c r="Q150" i="42"/>
  <c r="A150" i="42"/>
  <c r="R150" i="42" s="1"/>
  <c r="S149" i="42"/>
  <c r="T149" i="42" s="1"/>
  <c r="Q149" i="42"/>
  <c r="A149" i="42"/>
  <c r="R149" i="42" s="1"/>
  <c r="S148" i="42"/>
  <c r="T148" i="42" s="1"/>
  <c r="Q148" i="42"/>
  <c r="A148" i="42"/>
  <c r="R148" i="42" s="1"/>
  <c r="S147" i="42"/>
  <c r="T147" i="42" s="1"/>
  <c r="Q147" i="42"/>
  <c r="A147" i="42"/>
  <c r="R147" i="42" s="1"/>
  <c r="S146" i="42"/>
  <c r="T146" i="42" s="1"/>
  <c r="Q146" i="42"/>
  <c r="A146" i="42"/>
  <c r="R146" i="42" s="1"/>
  <c r="S145" i="42"/>
  <c r="T145" i="42" s="1"/>
  <c r="Q145" i="42"/>
  <c r="A145" i="42"/>
  <c r="R145" i="42" s="1"/>
  <c r="S144" i="42"/>
  <c r="T144" i="42" s="1"/>
  <c r="Q144" i="42"/>
  <c r="A144" i="42"/>
  <c r="R144" i="42" s="1"/>
  <c r="S143" i="42"/>
  <c r="T143" i="42" s="1"/>
  <c r="Q143" i="42"/>
  <c r="A143" i="42"/>
  <c r="R143" i="42" s="1"/>
  <c r="S142" i="42"/>
  <c r="T142" i="42" s="1"/>
  <c r="Q142" i="42"/>
  <c r="A142" i="42"/>
  <c r="R142" i="42" s="1"/>
  <c r="S141" i="42"/>
  <c r="T141" i="42" s="1"/>
  <c r="Q141" i="42"/>
  <c r="A141" i="42"/>
  <c r="R141" i="42" s="1"/>
  <c r="S140" i="42"/>
  <c r="T140" i="42" s="1"/>
  <c r="Q140" i="42"/>
  <c r="A140" i="42"/>
  <c r="R140" i="42" s="1"/>
  <c r="S139" i="42"/>
  <c r="T139" i="42" s="1"/>
  <c r="Q139" i="42"/>
  <c r="A139" i="42"/>
  <c r="R139" i="42" s="1"/>
  <c r="S138" i="42"/>
  <c r="T138" i="42" s="1"/>
  <c r="Q138" i="42"/>
  <c r="A138" i="42"/>
  <c r="R138" i="42" s="1"/>
  <c r="S137" i="42"/>
  <c r="T137" i="42" s="1"/>
  <c r="Q137" i="42"/>
  <c r="A137" i="42"/>
  <c r="R137" i="42" s="1"/>
  <c r="S136" i="42"/>
  <c r="T136" i="42" s="1"/>
  <c r="Q136" i="42"/>
  <c r="A136" i="42"/>
  <c r="R136" i="42" s="1"/>
  <c r="S135" i="42"/>
  <c r="T135" i="42" s="1"/>
  <c r="Q135" i="42"/>
  <c r="A135" i="42"/>
  <c r="R135" i="42" s="1"/>
  <c r="S134" i="42"/>
  <c r="T134" i="42" s="1"/>
  <c r="Q134" i="42"/>
  <c r="A134" i="42"/>
  <c r="R134" i="42" s="1"/>
  <c r="S133" i="42"/>
  <c r="T133" i="42" s="1"/>
  <c r="Q133" i="42"/>
  <c r="A133" i="42"/>
  <c r="R133" i="42" s="1"/>
  <c r="S132" i="42"/>
  <c r="T132" i="42" s="1"/>
  <c r="Q132" i="42"/>
  <c r="A132" i="42"/>
  <c r="R132" i="42" s="1"/>
  <c r="S131" i="42"/>
  <c r="T131" i="42" s="1"/>
  <c r="Q131" i="42"/>
  <c r="A131" i="42"/>
  <c r="R131" i="42" s="1"/>
  <c r="S130" i="42"/>
  <c r="T130" i="42" s="1"/>
  <c r="Q130" i="42"/>
  <c r="A130" i="42"/>
  <c r="R130" i="42" s="1"/>
  <c r="S129" i="42"/>
  <c r="T129" i="42" s="1"/>
  <c r="Q129" i="42"/>
  <c r="A129" i="42"/>
  <c r="R129" i="42" s="1"/>
  <c r="S128" i="42"/>
  <c r="T128" i="42" s="1"/>
  <c r="Q128" i="42"/>
  <c r="A128" i="42"/>
  <c r="R128" i="42" s="1"/>
  <c r="S127" i="42"/>
  <c r="T127" i="42" s="1"/>
  <c r="Q127" i="42"/>
  <c r="A127" i="42"/>
  <c r="R127" i="42" s="1"/>
  <c r="S126" i="42"/>
  <c r="T126" i="42" s="1"/>
  <c r="Q126" i="42"/>
  <c r="A126" i="42"/>
  <c r="R126" i="42" s="1"/>
  <c r="S125" i="42"/>
  <c r="T125" i="42" s="1"/>
  <c r="Q125" i="42"/>
  <c r="A125" i="42"/>
  <c r="R125" i="42" s="1"/>
  <c r="S124" i="42"/>
  <c r="T124" i="42" s="1"/>
  <c r="Q124" i="42"/>
  <c r="A124" i="42"/>
  <c r="R124" i="42" s="1"/>
  <c r="S123" i="42"/>
  <c r="T123" i="42" s="1"/>
  <c r="Q123" i="42"/>
  <c r="A123" i="42"/>
  <c r="R123" i="42" s="1"/>
  <c r="S122" i="42"/>
  <c r="T122" i="42" s="1"/>
  <c r="Q122" i="42"/>
  <c r="A122" i="42"/>
  <c r="R122" i="42" s="1"/>
  <c r="S121" i="42"/>
  <c r="T121" i="42" s="1"/>
  <c r="Q121" i="42"/>
  <c r="A121" i="42"/>
  <c r="R121" i="42" s="1"/>
  <c r="S120" i="42"/>
  <c r="T120" i="42" s="1"/>
  <c r="Q120" i="42"/>
  <c r="A120" i="42"/>
  <c r="R120" i="42" s="1"/>
  <c r="S119" i="42"/>
  <c r="T119" i="42" s="1"/>
  <c r="Q119" i="42"/>
  <c r="A119" i="42"/>
  <c r="R119" i="42" s="1"/>
  <c r="S118" i="42"/>
  <c r="T118" i="42" s="1"/>
  <c r="Q118" i="42"/>
  <c r="A118" i="42"/>
  <c r="R118" i="42" s="1"/>
  <c r="S117" i="42"/>
  <c r="T117" i="42" s="1"/>
  <c r="Q117" i="42"/>
  <c r="A117" i="42"/>
  <c r="R117" i="42" s="1"/>
  <c r="S116" i="42"/>
  <c r="T116" i="42" s="1"/>
  <c r="Q116" i="42"/>
  <c r="A116" i="42"/>
  <c r="R116" i="42" s="1"/>
  <c r="S115" i="42"/>
  <c r="T115" i="42" s="1"/>
  <c r="Q115" i="42"/>
  <c r="A115" i="42"/>
  <c r="R115" i="42" s="1"/>
  <c r="S114" i="42"/>
  <c r="T114" i="42" s="1"/>
  <c r="Q114" i="42"/>
  <c r="A114" i="42"/>
  <c r="R114" i="42" s="1"/>
  <c r="S113" i="42"/>
  <c r="T113" i="42" s="1"/>
  <c r="Q113" i="42"/>
  <c r="A113" i="42"/>
  <c r="R113" i="42" s="1"/>
  <c r="S112" i="42"/>
  <c r="T112" i="42" s="1"/>
  <c r="Q112" i="42"/>
  <c r="A112" i="42"/>
  <c r="R112" i="42" s="1"/>
  <c r="S111" i="42"/>
  <c r="T111" i="42" s="1"/>
  <c r="Q111" i="42"/>
  <c r="A111" i="42"/>
  <c r="R111" i="42" s="1"/>
  <c r="S110" i="42"/>
  <c r="T110" i="42" s="1"/>
  <c r="Q110" i="42"/>
  <c r="A110" i="42"/>
  <c r="R110" i="42" s="1"/>
  <c r="S109" i="42"/>
  <c r="T109" i="42" s="1"/>
  <c r="Q109" i="42"/>
  <c r="A109" i="42"/>
  <c r="R109" i="42" s="1"/>
  <c r="S108" i="42"/>
  <c r="T108" i="42" s="1"/>
  <c r="Q108" i="42"/>
  <c r="A108" i="42"/>
  <c r="R108" i="42" s="1"/>
  <c r="S107" i="42"/>
  <c r="T107" i="42" s="1"/>
  <c r="Q107" i="42"/>
  <c r="A107" i="42"/>
  <c r="R107" i="42" s="1"/>
  <c r="S106" i="42"/>
  <c r="T106" i="42" s="1"/>
  <c r="Q106" i="42"/>
  <c r="A106" i="42"/>
  <c r="R106" i="42" s="1"/>
  <c r="S105" i="42"/>
  <c r="T105" i="42" s="1"/>
  <c r="Q105" i="42"/>
  <c r="A105" i="42"/>
  <c r="R105" i="42" s="1"/>
  <c r="S104" i="42"/>
  <c r="T104" i="42" s="1"/>
  <c r="Q104" i="42"/>
  <c r="A104" i="42"/>
  <c r="R104" i="42" s="1"/>
  <c r="S103" i="42"/>
  <c r="T103" i="42" s="1"/>
  <c r="Q103" i="42"/>
  <c r="A103" i="42"/>
  <c r="R103" i="42" s="1"/>
  <c r="S102" i="42"/>
  <c r="T102" i="42" s="1"/>
  <c r="Q102" i="42"/>
  <c r="A102" i="42"/>
  <c r="R102" i="42" s="1"/>
  <c r="S101" i="42"/>
  <c r="T101" i="42" s="1"/>
  <c r="Q101" i="42"/>
  <c r="A101" i="42"/>
  <c r="R101" i="42" s="1"/>
  <c r="S100" i="42"/>
  <c r="T100" i="42" s="1"/>
  <c r="Q100" i="42"/>
  <c r="A100" i="42"/>
  <c r="R100" i="42" s="1"/>
  <c r="S99" i="42"/>
  <c r="T99" i="42" s="1"/>
  <c r="Q99" i="42"/>
  <c r="A99" i="42"/>
  <c r="R99" i="42" s="1"/>
  <c r="S98" i="42"/>
  <c r="T98" i="42" s="1"/>
  <c r="Q98" i="42"/>
  <c r="A98" i="42"/>
  <c r="R98" i="42" s="1"/>
  <c r="S97" i="42"/>
  <c r="T97" i="42" s="1"/>
  <c r="Q97" i="42"/>
  <c r="A97" i="42"/>
  <c r="R97" i="42" s="1"/>
  <c r="S96" i="42"/>
  <c r="T96" i="42" s="1"/>
  <c r="Q96" i="42"/>
  <c r="A96" i="42"/>
  <c r="R96" i="42" s="1"/>
  <c r="S95" i="42"/>
  <c r="T95" i="42" s="1"/>
  <c r="Q95" i="42"/>
  <c r="A95" i="42"/>
  <c r="R95" i="42" s="1"/>
  <c r="S94" i="42"/>
  <c r="T94" i="42" s="1"/>
  <c r="Q94" i="42"/>
  <c r="A94" i="42"/>
  <c r="R94" i="42" s="1"/>
  <c r="S93" i="42"/>
  <c r="T93" i="42" s="1"/>
  <c r="Q93" i="42"/>
  <c r="A93" i="42"/>
  <c r="R93" i="42" s="1"/>
  <c r="S92" i="42"/>
  <c r="T92" i="42" s="1"/>
  <c r="Q92" i="42"/>
  <c r="A92" i="42"/>
  <c r="R92" i="42" s="1"/>
  <c r="S91" i="42"/>
  <c r="T91" i="42" s="1"/>
  <c r="Q91" i="42"/>
  <c r="A91" i="42"/>
  <c r="R91" i="42" s="1"/>
  <c r="S90" i="42"/>
  <c r="T90" i="42" s="1"/>
  <c r="Q90" i="42"/>
  <c r="A90" i="42"/>
  <c r="R90" i="42" s="1"/>
  <c r="S89" i="42"/>
  <c r="T89" i="42" s="1"/>
  <c r="Q89" i="42"/>
  <c r="A89" i="42"/>
  <c r="R89" i="42" s="1"/>
  <c r="S88" i="42"/>
  <c r="T88" i="42" s="1"/>
  <c r="Q88" i="42"/>
  <c r="A88" i="42"/>
  <c r="R88" i="42" s="1"/>
  <c r="S87" i="42"/>
  <c r="T87" i="42" s="1"/>
  <c r="Q87" i="42"/>
  <c r="A87" i="42"/>
  <c r="R87" i="42" s="1"/>
  <c r="S86" i="42"/>
  <c r="T86" i="42" s="1"/>
  <c r="Q86" i="42"/>
  <c r="A86" i="42"/>
  <c r="R86" i="42" s="1"/>
  <c r="S85" i="42"/>
  <c r="T85" i="42" s="1"/>
  <c r="Q85" i="42"/>
  <c r="A85" i="42"/>
  <c r="R85" i="42" s="1"/>
  <c r="S84" i="42"/>
  <c r="T84" i="42" s="1"/>
  <c r="Q84" i="42"/>
  <c r="A84" i="42"/>
  <c r="R84" i="42" s="1"/>
  <c r="S83" i="42"/>
  <c r="T83" i="42" s="1"/>
  <c r="Q83" i="42"/>
  <c r="A83" i="42"/>
  <c r="R83" i="42" s="1"/>
  <c r="S82" i="42"/>
  <c r="T82" i="42" s="1"/>
  <c r="Q82" i="42"/>
  <c r="A82" i="42"/>
  <c r="R82" i="42" s="1"/>
  <c r="S81" i="42"/>
  <c r="T81" i="42" s="1"/>
  <c r="Q81" i="42"/>
  <c r="A81" i="42"/>
  <c r="R81" i="42" s="1"/>
  <c r="S80" i="42"/>
  <c r="T80" i="42" s="1"/>
  <c r="Q80" i="42"/>
  <c r="A80" i="42"/>
  <c r="R80" i="42" s="1"/>
  <c r="S79" i="42"/>
  <c r="T79" i="42" s="1"/>
  <c r="Q79" i="42"/>
  <c r="A79" i="42"/>
  <c r="R79" i="42" s="1"/>
  <c r="S78" i="42"/>
  <c r="T78" i="42" s="1"/>
  <c r="Q78" i="42"/>
  <c r="A78" i="42"/>
  <c r="R78" i="42" s="1"/>
  <c r="S77" i="42"/>
  <c r="T77" i="42" s="1"/>
  <c r="Q77" i="42"/>
  <c r="A77" i="42"/>
  <c r="R77" i="42" s="1"/>
  <c r="S76" i="42"/>
  <c r="T76" i="42" s="1"/>
  <c r="Q76" i="42"/>
  <c r="A76" i="42"/>
  <c r="R76" i="42" s="1"/>
  <c r="S75" i="42"/>
  <c r="T75" i="42" s="1"/>
  <c r="Q75" i="42"/>
  <c r="A75" i="42"/>
  <c r="R75" i="42" s="1"/>
  <c r="S74" i="42"/>
  <c r="T74" i="42" s="1"/>
  <c r="Q74" i="42"/>
  <c r="A74" i="42"/>
  <c r="R74" i="42" s="1"/>
  <c r="S73" i="42"/>
  <c r="T73" i="42" s="1"/>
  <c r="Q73" i="42"/>
  <c r="A73" i="42"/>
  <c r="R73" i="42" s="1"/>
  <c r="S72" i="42"/>
  <c r="T72" i="42" s="1"/>
  <c r="Q72" i="42"/>
  <c r="A72" i="42"/>
  <c r="R72" i="42" s="1"/>
  <c r="S71" i="42"/>
  <c r="T71" i="42" s="1"/>
  <c r="Q71" i="42"/>
  <c r="A71" i="42"/>
  <c r="R71" i="42" s="1"/>
  <c r="S70" i="42"/>
  <c r="T70" i="42" s="1"/>
  <c r="Q70" i="42"/>
  <c r="A70" i="42"/>
  <c r="R70" i="42" s="1"/>
  <c r="S69" i="42"/>
  <c r="T69" i="42" s="1"/>
  <c r="Q69" i="42"/>
  <c r="A69" i="42"/>
  <c r="R69" i="42" s="1"/>
  <c r="S68" i="42"/>
  <c r="T68" i="42" s="1"/>
  <c r="Q68" i="42"/>
  <c r="A68" i="42"/>
  <c r="R68" i="42" s="1"/>
  <c r="S67" i="42"/>
  <c r="T67" i="42" s="1"/>
  <c r="Q67" i="42"/>
  <c r="A67" i="42"/>
  <c r="R67" i="42" s="1"/>
  <c r="S66" i="42"/>
  <c r="T66" i="42" s="1"/>
  <c r="Q66" i="42"/>
  <c r="A66" i="42"/>
  <c r="R66" i="42" s="1"/>
  <c r="S65" i="42"/>
  <c r="T65" i="42" s="1"/>
  <c r="Q65" i="42"/>
  <c r="A65" i="42"/>
  <c r="R65" i="42" s="1"/>
  <c r="S64" i="42"/>
  <c r="T64" i="42" s="1"/>
  <c r="Q64" i="42"/>
  <c r="A64" i="42"/>
  <c r="R64" i="42" s="1"/>
  <c r="S63" i="42"/>
  <c r="T63" i="42" s="1"/>
  <c r="Q63" i="42"/>
  <c r="A63" i="42"/>
  <c r="R63" i="42" s="1"/>
  <c r="S62" i="42"/>
  <c r="T62" i="42" s="1"/>
  <c r="Q62" i="42"/>
  <c r="A62" i="42"/>
  <c r="R62" i="42" s="1"/>
  <c r="S61" i="42"/>
  <c r="T61" i="42" s="1"/>
  <c r="A61" i="42"/>
  <c r="R61" i="42" s="1"/>
  <c r="S60" i="42"/>
  <c r="T60" i="42" s="1"/>
  <c r="A60" i="42"/>
  <c r="R60" i="42" s="1"/>
  <c r="S59" i="42"/>
  <c r="T59" i="42" s="1"/>
  <c r="A59" i="42"/>
  <c r="R59" i="42" s="1"/>
  <c r="S58" i="42"/>
  <c r="T58" i="42" s="1"/>
  <c r="A58" i="42"/>
  <c r="R58" i="42" s="1"/>
  <c r="S57" i="42"/>
  <c r="T57" i="42" s="1"/>
  <c r="A57" i="42"/>
  <c r="R57" i="42" s="1"/>
  <c r="S56" i="42"/>
  <c r="T56" i="42" s="1"/>
  <c r="A56" i="42"/>
  <c r="R56" i="42" s="1"/>
  <c r="S55" i="42"/>
  <c r="T55" i="42" s="1"/>
  <c r="A55" i="42"/>
  <c r="R55" i="42" s="1"/>
  <c r="S54" i="42"/>
  <c r="T54" i="42" s="1"/>
  <c r="A54" i="42"/>
  <c r="R54" i="42" s="1"/>
  <c r="S53" i="42"/>
  <c r="T53" i="42" s="1"/>
  <c r="A53" i="42"/>
  <c r="R53" i="42" s="1"/>
  <c r="S52" i="42"/>
  <c r="T52" i="42" s="1"/>
  <c r="A52" i="42"/>
  <c r="R52" i="42" s="1"/>
  <c r="S51" i="42"/>
  <c r="T51" i="42" s="1"/>
  <c r="A51" i="42"/>
  <c r="R51" i="42" s="1"/>
  <c r="S50" i="42"/>
  <c r="T50" i="42" s="1"/>
  <c r="A50" i="42"/>
  <c r="R50" i="42" s="1"/>
  <c r="S49" i="42"/>
  <c r="T49" i="42" s="1"/>
  <c r="A49" i="42"/>
  <c r="R49" i="42" s="1"/>
  <c r="S48" i="42"/>
  <c r="T48" i="42" s="1"/>
  <c r="A48" i="42"/>
  <c r="R48" i="42" s="1"/>
  <c r="S47" i="42"/>
  <c r="T47" i="42" s="1"/>
  <c r="A47" i="42"/>
  <c r="R47" i="42" s="1"/>
  <c r="S46" i="42"/>
  <c r="T46" i="42" s="1"/>
  <c r="A46" i="42"/>
  <c r="R46" i="42" s="1"/>
  <c r="S45" i="42"/>
  <c r="T45" i="42" s="1"/>
  <c r="A45" i="42"/>
  <c r="R45" i="42" s="1"/>
  <c r="S44" i="42"/>
  <c r="T44" i="42" s="1"/>
  <c r="A44" i="42"/>
  <c r="R44" i="42" s="1"/>
  <c r="S43" i="42"/>
  <c r="T43" i="42" s="1"/>
  <c r="A43" i="42"/>
  <c r="R43" i="42" s="1"/>
  <c r="S42" i="42"/>
  <c r="T42" i="42" s="1"/>
  <c r="A42" i="42"/>
  <c r="R42" i="42" s="1"/>
  <c r="S41" i="42"/>
  <c r="T41" i="42" s="1"/>
  <c r="A41" i="42"/>
  <c r="R41" i="42" s="1"/>
  <c r="S40" i="42"/>
  <c r="T40" i="42" s="1"/>
  <c r="A40" i="42"/>
  <c r="R40" i="42" s="1"/>
  <c r="S39" i="42"/>
  <c r="T39" i="42" s="1"/>
  <c r="A39" i="42"/>
  <c r="R39" i="42" s="1"/>
  <c r="S38" i="42"/>
  <c r="T38" i="42" s="1"/>
  <c r="A38" i="42"/>
  <c r="R38" i="42" s="1"/>
  <c r="S37" i="42"/>
  <c r="T37" i="42" s="1"/>
  <c r="A37" i="42"/>
  <c r="R37" i="42" s="1"/>
  <c r="S36" i="42"/>
  <c r="T36" i="42" s="1"/>
  <c r="A36" i="42"/>
  <c r="R36" i="42" s="1"/>
  <c r="S35" i="42"/>
  <c r="T35" i="42" s="1"/>
  <c r="A35" i="42"/>
  <c r="R35" i="42" s="1"/>
  <c r="S34" i="42"/>
  <c r="T34" i="42" s="1"/>
  <c r="A34" i="42"/>
  <c r="R34" i="42" s="1"/>
  <c r="S33" i="42"/>
  <c r="T33" i="42" s="1"/>
  <c r="A33" i="42"/>
  <c r="R33" i="42" s="1"/>
  <c r="S32" i="42"/>
  <c r="T32" i="42" s="1"/>
  <c r="A32" i="42"/>
  <c r="R32" i="42" s="1"/>
  <c r="S31" i="42"/>
  <c r="T31" i="42" s="1"/>
  <c r="A31" i="42"/>
  <c r="R31" i="42" s="1"/>
  <c r="S30" i="42"/>
  <c r="T30" i="42" s="1"/>
  <c r="A30" i="42"/>
  <c r="R30" i="42" s="1"/>
  <c r="S29" i="42"/>
  <c r="T29" i="42" s="1"/>
  <c r="A29" i="42"/>
  <c r="R29" i="42" s="1"/>
  <c r="S28" i="42"/>
  <c r="T28" i="42" s="1"/>
  <c r="A28" i="42"/>
  <c r="R28" i="42" s="1"/>
  <c r="S27" i="42"/>
  <c r="T27" i="42" s="1"/>
  <c r="A27" i="42"/>
  <c r="R27" i="42" s="1"/>
  <c r="S26" i="42"/>
  <c r="T26" i="42" s="1"/>
  <c r="A26" i="42"/>
  <c r="R26" i="42" s="1"/>
  <c r="S25" i="42"/>
  <c r="T25" i="42" s="1"/>
  <c r="A25" i="42"/>
  <c r="R25" i="42" s="1"/>
  <c r="S24" i="42"/>
  <c r="T24" i="42" s="1"/>
  <c r="A24" i="42"/>
  <c r="R24" i="42" s="1"/>
  <c r="S23" i="42"/>
  <c r="T23" i="42" s="1"/>
  <c r="A23" i="42"/>
  <c r="R23" i="42" s="1"/>
  <c r="S22" i="42"/>
  <c r="T22" i="42" s="1"/>
  <c r="A22" i="42"/>
  <c r="R22" i="42" s="1"/>
  <c r="S21" i="42"/>
  <c r="T21" i="42" s="1"/>
  <c r="A21" i="42"/>
  <c r="R21" i="42" s="1"/>
  <c r="S20" i="42"/>
  <c r="T20" i="42" s="1"/>
  <c r="A20" i="42"/>
  <c r="R20" i="42" s="1"/>
  <c r="S19" i="42"/>
  <c r="T19" i="42" s="1"/>
  <c r="A19" i="42"/>
  <c r="R19" i="42" s="1"/>
  <c r="S18" i="42"/>
  <c r="T18" i="42" s="1"/>
  <c r="A18" i="42"/>
  <c r="R18" i="42" s="1"/>
  <c r="S17" i="42"/>
  <c r="T17" i="42" s="1"/>
  <c r="A17" i="42"/>
  <c r="R17" i="42" s="1"/>
  <c r="S16" i="42"/>
  <c r="T16" i="42" s="1"/>
  <c r="A16" i="42"/>
  <c r="R16" i="42" s="1"/>
  <c r="S15" i="42"/>
  <c r="T15" i="42" s="1"/>
  <c r="A15" i="42"/>
  <c r="R15" i="42" s="1"/>
  <c r="S14" i="42"/>
  <c r="T14" i="42" s="1"/>
  <c r="A14" i="42"/>
  <c r="R14" i="42" s="1"/>
  <c r="S13" i="42"/>
  <c r="T13" i="42" s="1"/>
  <c r="S12" i="42"/>
  <c r="T12" i="42" s="1"/>
  <c r="S11" i="42"/>
  <c r="T11" i="42" s="1"/>
  <c r="S10" i="42"/>
  <c r="T10" i="42" s="1"/>
  <c r="S9" i="42"/>
  <c r="T9" i="42" s="1"/>
  <c r="S8" i="42"/>
  <c r="T8" i="42" s="1"/>
  <c r="AA7" i="42"/>
  <c r="Z7" i="42"/>
  <c r="S7" i="42"/>
  <c r="T7" i="42" s="1"/>
  <c r="S384" i="39"/>
  <c r="T384" i="39" s="1"/>
  <c r="A384" i="39"/>
  <c r="R384" i="39" s="1"/>
  <c r="S383" i="39"/>
  <c r="T383" i="39" s="1"/>
  <c r="A383" i="39"/>
  <c r="R383" i="39" s="1"/>
  <c r="S382" i="39"/>
  <c r="T382" i="39" s="1"/>
  <c r="A382" i="39"/>
  <c r="R382" i="39" s="1"/>
  <c r="S381" i="39"/>
  <c r="T381" i="39" s="1"/>
  <c r="A381" i="39"/>
  <c r="R381" i="39" s="1"/>
  <c r="S380" i="39"/>
  <c r="T380" i="39" s="1"/>
  <c r="A380" i="39"/>
  <c r="R380" i="39" s="1"/>
  <c r="S379" i="39"/>
  <c r="T379" i="39" s="1"/>
  <c r="A379" i="39"/>
  <c r="R379" i="39" s="1"/>
  <c r="S378" i="39"/>
  <c r="T378" i="39" s="1"/>
  <c r="A378" i="39"/>
  <c r="R378" i="39" s="1"/>
  <c r="S377" i="39"/>
  <c r="T377" i="39" s="1"/>
  <c r="A377" i="39"/>
  <c r="R377" i="39" s="1"/>
  <c r="S376" i="39"/>
  <c r="T376" i="39" s="1"/>
  <c r="A376" i="39"/>
  <c r="R376" i="39" s="1"/>
  <c r="A375" i="39"/>
  <c r="R375" i="39" s="1"/>
  <c r="S374" i="39"/>
  <c r="T374" i="39" s="1"/>
  <c r="A374" i="39"/>
  <c r="R374" i="39" s="1"/>
  <c r="S373" i="39"/>
  <c r="T373" i="39" s="1"/>
  <c r="A373" i="39"/>
  <c r="R373" i="39" s="1"/>
  <c r="S372" i="39"/>
  <c r="T372" i="39" s="1"/>
  <c r="A372" i="39"/>
  <c r="R372" i="39" s="1"/>
  <c r="S371" i="39"/>
  <c r="T371" i="39" s="1"/>
  <c r="A371" i="39"/>
  <c r="R371" i="39" s="1"/>
  <c r="S370" i="39"/>
  <c r="T370" i="39" s="1"/>
  <c r="A370" i="39"/>
  <c r="R370" i="39" s="1"/>
  <c r="S369" i="39"/>
  <c r="T369" i="39" s="1"/>
  <c r="A369" i="39"/>
  <c r="R369" i="39" s="1"/>
  <c r="S368" i="39"/>
  <c r="T368" i="39" s="1"/>
  <c r="A368" i="39"/>
  <c r="R368" i="39" s="1"/>
  <c r="S367" i="39"/>
  <c r="T367" i="39" s="1"/>
  <c r="A367" i="39"/>
  <c r="R367" i="39" s="1"/>
  <c r="S366" i="39"/>
  <c r="T366" i="39" s="1"/>
  <c r="A366" i="39"/>
  <c r="R366" i="39" s="1"/>
  <c r="S365" i="39"/>
  <c r="T365" i="39" s="1"/>
  <c r="A365" i="39"/>
  <c r="R365" i="39" s="1"/>
  <c r="S364" i="39"/>
  <c r="T364" i="39" s="1"/>
  <c r="A364" i="39"/>
  <c r="R364" i="39" s="1"/>
  <c r="S363" i="39"/>
  <c r="T363" i="39" s="1"/>
  <c r="A363" i="39"/>
  <c r="R363" i="39" s="1"/>
  <c r="S362" i="39"/>
  <c r="T362" i="39" s="1"/>
  <c r="A362" i="39"/>
  <c r="R362" i="39" s="1"/>
  <c r="A361" i="39"/>
  <c r="A360" i="39"/>
  <c r="A359" i="39"/>
  <c r="A358" i="39"/>
  <c r="A357" i="39"/>
  <c r="A356" i="39"/>
  <c r="A355" i="39"/>
  <c r="A354" i="39"/>
  <c r="A353" i="39"/>
  <c r="A352" i="39"/>
  <c r="A351" i="39"/>
  <c r="A350" i="39"/>
  <c r="A349" i="39"/>
  <c r="A348" i="39"/>
  <c r="A347" i="39"/>
  <c r="A346" i="39"/>
  <c r="A345" i="39"/>
  <c r="A344" i="39"/>
  <c r="S343" i="39"/>
  <c r="T343" i="39" s="1"/>
  <c r="A343" i="39"/>
  <c r="R343" i="39" s="1"/>
  <c r="A342" i="39"/>
  <c r="A341" i="39"/>
  <c r="A340" i="39"/>
  <c r="S339" i="39"/>
  <c r="T339" i="39" s="1"/>
  <c r="A339" i="39"/>
  <c r="R339" i="39" s="1"/>
  <c r="S338" i="39"/>
  <c r="T338" i="39" s="1"/>
  <c r="A338" i="39"/>
  <c r="R338" i="39" s="1"/>
  <c r="S337" i="39"/>
  <c r="T337" i="39" s="1"/>
  <c r="A337" i="39"/>
  <c r="R337" i="39" s="1"/>
  <c r="S336" i="39"/>
  <c r="T336" i="39" s="1"/>
  <c r="A336" i="39"/>
  <c r="R336" i="39" s="1"/>
  <c r="S335" i="39"/>
  <c r="T335" i="39" s="1"/>
  <c r="A335" i="39"/>
  <c r="R335" i="39" s="1"/>
  <c r="S334" i="39"/>
  <c r="T334" i="39" s="1"/>
  <c r="A334" i="39"/>
  <c r="R334" i="39" s="1"/>
  <c r="S333" i="39"/>
  <c r="T333" i="39" s="1"/>
  <c r="A333" i="39"/>
  <c r="R333" i="39" s="1"/>
  <c r="S332" i="39"/>
  <c r="T332" i="39" s="1"/>
  <c r="A332" i="39"/>
  <c r="R332" i="39" s="1"/>
  <c r="S331" i="39"/>
  <c r="T331" i="39" s="1"/>
  <c r="A331" i="39"/>
  <c r="R331" i="39" s="1"/>
  <c r="S330" i="39"/>
  <c r="T330" i="39" s="1"/>
  <c r="Q330" i="39"/>
  <c r="A330" i="39"/>
  <c r="R330" i="39" s="1"/>
  <c r="S329" i="39"/>
  <c r="T329" i="39" s="1"/>
  <c r="Q329" i="39"/>
  <c r="A329" i="39"/>
  <c r="R329" i="39" s="1"/>
  <c r="S328" i="39"/>
  <c r="T328" i="39" s="1"/>
  <c r="Q328" i="39"/>
  <c r="A328" i="39"/>
  <c r="R328" i="39" s="1"/>
  <c r="S327" i="39"/>
  <c r="T327" i="39" s="1"/>
  <c r="Q327" i="39"/>
  <c r="A327" i="39"/>
  <c r="R327" i="39" s="1"/>
  <c r="S326" i="39"/>
  <c r="T326" i="39" s="1"/>
  <c r="Q326" i="39"/>
  <c r="A326" i="39"/>
  <c r="R326" i="39" s="1"/>
  <c r="S325" i="39"/>
  <c r="T325" i="39" s="1"/>
  <c r="Q325" i="39"/>
  <c r="A325" i="39"/>
  <c r="R325" i="39" s="1"/>
  <c r="S324" i="39"/>
  <c r="T324" i="39" s="1"/>
  <c r="Q324" i="39"/>
  <c r="A324" i="39"/>
  <c r="R324" i="39" s="1"/>
  <c r="S323" i="39"/>
  <c r="T323" i="39" s="1"/>
  <c r="Q323" i="39"/>
  <c r="A323" i="39"/>
  <c r="R323" i="39" s="1"/>
  <c r="S322" i="39"/>
  <c r="T322" i="39" s="1"/>
  <c r="Q322" i="39"/>
  <c r="A322" i="39"/>
  <c r="R322" i="39" s="1"/>
  <c r="S321" i="39"/>
  <c r="T321" i="39" s="1"/>
  <c r="Q321" i="39"/>
  <c r="A321" i="39"/>
  <c r="R321" i="39" s="1"/>
  <c r="S320" i="39"/>
  <c r="T320" i="39" s="1"/>
  <c r="Q320" i="39"/>
  <c r="A320" i="39"/>
  <c r="R320" i="39" s="1"/>
  <c r="S319" i="39"/>
  <c r="T319" i="39" s="1"/>
  <c r="Q319" i="39"/>
  <c r="A319" i="39"/>
  <c r="R319" i="39" s="1"/>
  <c r="S318" i="39"/>
  <c r="T318" i="39" s="1"/>
  <c r="Q318" i="39"/>
  <c r="A318" i="39"/>
  <c r="R318" i="39" s="1"/>
  <c r="S317" i="39"/>
  <c r="T317" i="39" s="1"/>
  <c r="Q317" i="39"/>
  <c r="A317" i="39"/>
  <c r="R317" i="39" s="1"/>
  <c r="S316" i="39"/>
  <c r="T316" i="39" s="1"/>
  <c r="Q316" i="39"/>
  <c r="A316" i="39"/>
  <c r="R316" i="39" s="1"/>
  <c r="S315" i="39"/>
  <c r="T315" i="39" s="1"/>
  <c r="Q315" i="39"/>
  <c r="A315" i="39"/>
  <c r="R315" i="39" s="1"/>
  <c r="S314" i="39"/>
  <c r="T314" i="39" s="1"/>
  <c r="Q314" i="39"/>
  <c r="A314" i="39"/>
  <c r="R314" i="39" s="1"/>
  <c r="S313" i="39"/>
  <c r="T313" i="39" s="1"/>
  <c r="Q313" i="39"/>
  <c r="A313" i="39"/>
  <c r="R313" i="39" s="1"/>
  <c r="S312" i="39"/>
  <c r="T312" i="39" s="1"/>
  <c r="Q312" i="39"/>
  <c r="A312" i="39"/>
  <c r="R312" i="39" s="1"/>
  <c r="S311" i="39"/>
  <c r="T311" i="39" s="1"/>
  <c r="Q311" i="39"/>
  <c r="A311" i="39"/>
  <c r="R311" i="39" s="1"/>
  <c r="S310" i="39"/>
  <c r="T310" i="39" s="1"/>
  <c r="Q310" i="39"/>
  <c r="A310" i="39"/>
  <c r="R310" i="39" s="1"/>
  <c r="S309" i="39"/>
  <c r="T309" i="39" s="1"/>
  <c r="Q309" i="39"/>
  <c r="A309" i="39"/>
  <c r="R309" i="39" s="1"/>
  <c r="S308" i="39"/>
  <c r="T308" i="39" s="1"/>
  <c r="Q308" i="39"/>
  <c r="A308" i="39"/>
  <c r="R308" i="39" s="1"/>
  <c r="S307" i="39"/>
  <c r="T307" i="39" s="1"/>
  <c r="Q307" i="39"/>
  <c r="A307" i="39"/>
  <c r="R307" i="39" s="1"/>
  <c r="S306" i="39"/>
  <c r="T306" i="39" s="1"/>
  <c r="Q306" i="39"/>
  <c r="A306" i="39"/>
  <c r="R306" i="39" s="1"/>
  <c r="S305" i="39"/>
  <c r="T305" i="39" s="1"/>
  <c r="Q305" i="39"/>
  <c r="A305" i="39"/>
  <c r="R305" i="39" s="1"/>
  <c r="S304" i="39"/>
  <c r="T304" i="39" s="1"/>
  <c r="Q304" i="39"/>
  <c r="A304" i="39"/>
  <c r="R304" i="39" s="1"/>
  <c r="S303" i="39"/>
  <c r="T303" i="39" s="1"/>
  <c r="Q303" i="39"/>
  <c r="A303" i="39"/>
  <c r="R303" i="39" s="1"/>
  <c r="S302" i="39"/>
  <c r="T302" i="39" s="1"/>
  <c r="Q302" i="39"/>
  <c r="A302" i="39"/>
  <c r="R302" i="39" s="1"/>
  <c r="S301" i="39"/>
  <c r="T301" i="39" s="1"/>
  <c r="Q301" i="39"/>
  <c r="A301" i="39"/>
  <c r="R301" i="39" s="1"/>
  <c r="S300" i="39"/>
  <c r="T300" i="39" s="1"/>
  <c r="Q300" i="39"/>
  <c r="A300" i="39"/>
  <c r="R300" i="39" s="1"/>
  <c r="S299" i="39"/>
  <c r="T299" i="39" s="1"/>
  <c r="Q299" i="39"/>
  <c r="A299" i="39"/>
  <c r="R299" i="39" s="1"/>
  <c r="S298" i="39"/>
  <c r="T298" i="39" s="1"/>
  <c r="Q298" i="39"/>
  <c r="A298" i="39"/>
  <c r="R298" i="39" s="1"/>
  <c r="S297" i="39"/>
  <c r="T297" i="39" s="1"/>
  <c r="Q297" i="39"/>
  <c r="A297" i="39"/>
  <c r="R297" i="39" s="1"/>
  <c r="S296" i="39"/>
  <c r="T296" i="39" s="1"/>
  <c r="Q296" i="39"/>
  <c r="A296" i="39"/>
  <c r="R296" i="39" s="1"/>
  <c r="S295" i="39"/>
  <c r="T295" i="39" s="1"/>
  <c r="Q295" i="39"/>
  <c r="A295" i="39"/>
  <c r="R295" i="39" s="1"/>
  <c r="S294" i="39"/>
  <c r="T294" i="39" s="1"/>
  <c r="Q294" i="39"/>
  <c r="A294" i="39"/>
  <c r="R294" i="39" s="1"/>
  <c r="S293" i="39"/>
  <c r="T293" i="39" s="1"/>
  <c r="Q293" i="39"/>
  <c r="A293" i="39"/>
  <c r="R293" i="39" s="1"/>
  <c r="S292" i="39"/>
  <c r="T292" i="39" s="1"/>
  <c r="Q292" i="39"/>
  <c r="A292" i="39"/>
  <c r="R292" i="39" s="1"/>
  <c r="S291" i="39"/>
  <c r="T291" i="39" s="1"/>
  <c r="Q291" i="39"/>
  <c r="A291" i="39"/>
  <c r="R291" i="39" s="1"/>
  <c r="S290" i="39"/>
  <c r="T290" i="39" s="1"/>
  <c r="Q290" i="39"/>
  <c r="A290" i="39"/>
  <c r="R290" i="39" s="1"/>
  <c r="S289" i="39"/>
  <c r="T289" i="39" s="1"/>
  <c r="Q289" i="39"/>
  <c r="A289" i="39"/>
  <c r="R289" i="39" s="1"/>
  <c r="S288" i="39"/>
  <c r="T288" i="39" s="1"/>
  <c r="Q288" i="39"/>
  <c r="A288" i="39"/>
  <c r="R288" i="39" s="1"/>
  <c r="S287" i="39"/>
  <c r="T287" i="39" s="1"/>
  <c r="Q287" i="39"/>
  <c r="A287" i="39"/>
  <c r="R287" i="39" s="1"/>
  <c r="S286" i="39"/>
  <c r="T286" i="39" s="1"/>
  <c r="Q286" i="39"/>
  <c r="A286" i="39"/>
  <c r="R286" i="39" s="1"/>
  <c r="S285" i="39"/>
  <c r="T285" i="39" s="1"/>
  <c r="Q285" i="39"/>
  <c r="A285" i="39"/>
  <c r="R285" i="39" s="1"/>
  <c r="S284" i="39"/>
  <c r="T284" i="39" s="1"/>
  <c r="Q284" i="39"/>
  <c r="A284" i="39"/>
  <c r="R284" i="39" s="1"/>
  <c r="S283" i="39"/>
  <c r="T283" i="39" s="1"/>
  <c r="Q283" i="39"/>
  <c r="A283" i="39"/>
  <c r="R283" i="39" s="1"/>
  <c r="S282" i="39"/>
  <c r="T282" i="39" s="1"/>
  <c r="Q282" i="39"/>
  <c r="A282" i="39"/>
  <c r="R282" i="39" s="1"/>
  <c r="S281" i="39"/>
  <c r="T281" i="39" s="1"/>
  <c r="Q281" i="39"/>
  <c r="A281" i="39"/>
  <c r="R281" i="39" s="1"/>
  <c r="S280" i="39"/>
  <c r="T280" i="39" s="1"/>
  <c r="Q280" i="39"/>
  <c r="A280" i="39"/>
  <c r="R280" i="39" s="1"/>
  <c r="S279" i="39"/>
  <c r="T279" i="39" s="1"/>
  <c r="Q279" i="39"/>
  <c r="A279" i="39"/>
  <c r="R279" i="39" s="1"/>
  <c r="S278" i="39"/>
  <c r="T278" i="39" s="1"/>
  <c r="Q278" i="39"/>
  <c r="A278" i="39"/>
  <c r="R278" i="39" s="1"/>
  <c r="S277" i="39"/>
  <c r="T277" i="39" s="1"/>
  <c r="Q277" i="39"/>
  <c r="A277" i="39"/>
  <c r="R277" i="39" s="1"/>
  <c r="S276" i="39"/>
  <c r="T276" i="39" s="1"/>
  <c r="Q276" i="39"/>
  <c r="A276" i="39"/>
  <c r="R276" i="39" s="1"/>
  <c r="S275" i="39"/>
  <c r="T275" i="39" s="1"/>
  <c r="Q275" i="39"/>
  <c r="A275" i="39"/>
  <c r="R275" i="39" s="1"/>
  <c r="S274" i="39"/>
  <c r="T274" i="39" s="1"/>
  <c r="Q274" i="39"/>
  <c r="A274" i="39"/>
  <c r="R274" i="39" s="1"/>
  <c r="S273" i="39"/>
  <c r="T273" i="39" s="1"/>
  <c r="Q273" i="39"/>
  <c r="A273" i="39"/>
  <c r="R273" i="39" s="1"/>
  <c r="S272" i="39"/>
  <c r="T272" i="39" s="1"/>
  <c r="Q272" i="39"/>
  <c r="A272" i="39"/>
  <c r="R272" i="39" s="1"/>
  <c r="S271" i="39"/>
  <c r="T271" i="39" s="1"/>
  <c r="Q271" i="39"/>
  <c r="A271" i="39"/>
  <c r="R271" i="39" s="1"/>
  <c r="S270" i="39"/>
  <c r="T270" i="39" s="1"/>
  <c r="Q270" i="39"/>
  <c r="A270" i="39"/>
  <c r="R270" i="39" s="1"/>
  <c r="S269" i="39"/>
  <c r="T269" i="39" s="1"/>
  <c r="Q269" i="39"/>
  <c r="A269" i="39"/>
  <c r="R269" i="39" s="1"/>
  <c r="S268" i="39"/>
  <c r="T268" i="39" s="1"/>
  <c r="Q268" i="39"/>
  <c r="A268" i="39"/>
  <c r="R268" i="39" s="1"/>
  <c r="S267" i="39"/>
  <c r="T267" i="39" s="1"/>
  <c r="Q267" i="39"/>
  <c r="A267" i="39"/>
  <c r="R267" i="39" s="1"/>
  <c r="S266" i="39"/>
  <c r="T266" i="39" s="1"/>
  <c r="Q266" i="39"/>
  <c r="A266" i="39"/>
  <c r="R266" i="39" s="1"/>
  <c r="S265" i="39"/>
  <c r="T265" i="39" s="1"/>
  <c r="Q265" i="39"/>
  <c r="A265" i="39"/>
  <c r="R265" i="39" s="1"/>
  <c r="S264" i="39"/>
  <c r="T264" i="39" s="1"/>
  <c r="Q264" i="39"/>
  <c r="A264" i="39"/>
  <c r="R264" i="39" s="1"/>
  <c r="S263" i="39"/>
  <c r="T263" i="39" s="1"/>
  <c r="Q263" i="39"/>
  <c r="A263" i="39"/>
  <c r="R263" i="39" s="1"/>
  <c r="S262" i="39"/>
  <c r="T262" i="39" s="1"/>
  <c r="Q262" i="39"/>
  <c r="A262" i="39"/>
  <c r="R262" i="39" s="1"/>
  <c r="S261" i="39"/>
  <c r="T261" i="39" s="1"/>
  <c r="Q261" i="39"/>
  <c r="A261" i="39"/>
  <c r="R261" i="39" s="1"/>
  <c r="S260" i="39"/>
  <c r="T260" i="39" s="1"/>
  <c r="Q260" i="39"/>
  <c r="A260" i="39"/>
  <c r="R260" i="39" s="1"/>
  <c r="S259" i="39"/>
  <c r="T259" i="39" s="1"/>
  <c r="Q259" i="39"/>
  <c r="A259" i="39"/>
  <c r="R259" i="39" s="1"/>
  <c r="S258" i="39"/>
  <c r="T258" i="39" s="1"/>
  <c r="Q258" i="39"/>
  <c r="A258" i="39"/>
  <c r="R258" i="39" s="1"/>
  <c r="S257" i="39"/>
  <c r="T257" i="39" s="1"/>
  <c r="Q257" i="39"/>
  <c r="A257" i="39"/>
  <c r="R257" i="39" s="1"/>
  <c r="S256" i="39"/>
  <c r="T256" i="39" s="1"/>
  <c r="Q256" i="39"/>
  <c r="A256" i="39"/>
  <c r="R256" i="39" s="1"/>
  <c r="S255" i="39"/>
  <c r="T255" i="39" s="1"/>
  <c r="Q255" i="39"/>
  <c r="A255" i="39"/>
  <c r="R255" i="39" s="1"/>
  <c r="S254" i="39"/>
  <c r="T254" i="39" s="1"/>
  <c r="Q254" i="39"/>
  <c r="A254" i="39"/>
  <c r="R254" i="39" s="1"/>
  <c r="S253" i="39"/>
  <c r="T253" i="39" s="1"/>
  <c r="Q253" i="39"/>
  <c r="A253" i="39"/>
  <c r="R253" i="39" s="1"/>
  <c r="S252" i="39"/>
  <c r="T252" i="39" s="1"/>
  <c r="Q252" i="39"/>
  <c r="A252" i="39"/>
  <c r="R252" i="39" s="1"/>
  <c r="S251" i="39"/>
  <c r="T251" i="39" s="1"/>
  <c r="Q251" i="39"/>
  <c r="A251" i="39"/>
  <c r="R251" i="39" s="1"/>
  <c r="S250" i="39"/>
  <c r="T250" i="39" s="1"/>
  <c r="Q250" i="39"/>
  <c r="A250" i="39"/>
  <c r="R250" i="39" s="1"/>
  <c r="S249" i="39"/>
  <c r="T249" i="39" s="1"/>
  <c r="Q249" i="39"/>
  <c r="A249" i="39"/>
  <c r="R249" i="39" s="1"/>
  <c r="S248" i="39"/>
  <c r="T248" i="39" s="1"/>
  <c r="Q248" i="39"/>
  <c r="A248" i="39"/>
  <c r="R248" i="39" s="1"/>
  <c r="S247" i="39"/>
  <c r="T247" i="39" s="1"/>
  <c r="Q247" i="39"/>
  <c r="A247" i="39"/>
  <c r="R247" i="39" s="1"/>
  <c r="S246" i="39"/>
  <c r="T246" i="39" s="1"/>
  <c r="Q246" i="39"/>
  <c r="A246" i="39"/>
  <c r="R246" i="39" s="1"/>
  <c r="S245" i="39"/>
  <c r="T245" i="39" s="1"/>
  <c r="Q245" i="39"/>
  <c r="A245" i="39"/>
  <c r="R245" i="39" s="1"/>
  <c r="S244" i="39"/>
  <c r="T244" i="39" s="1"/>
  <c r="Q244" i="39"/>
  <c r="A244" i="39"/>
  <c r="R244" i="39" s="1"/>
  <c r="S243" i="39"/>
  <c r="T243" i="39" s="1"/>
  <c r="Q243" i="39"/>
  <c r="A243" i="39"/>
  <c r="R243" i="39" s="1"/>
  <c r="S242" i="39"/>
  <c r="T242" i="39" s="1"/>
  <c r="Q242" i="39"/>
  <c r="A242" i="39"/>
  <c r="R242" i="39" s="1"/>
  <c r="S241" i="39"/>
  <c r="T241" i="39" s="1"/>
  <c r="Q241" i="39"/>
  <c r="A241" i="39"/>
  <c r="R241" i="39" s="1"/>
  <c r="S240" i="39"/>
  <c r="T240" i="39" s="1"/>
  <c r="Q240" i="39"/>
  <c r="A240" i="39"/>
  <c r="R240" i="39" s="1"/>
  <c r="S239" i="39"/>
  <c r="T239" i="39" s="1"/>
  <c r="Q239" i="39"/>
  <c r="A239" i="39"/>
  <c r="R239" i="39" s="1"/>
  <c r="S238" i="39"/>
  <c r="T238" i="39" s="1"/>
  <c r="Q238" i="39"/>
  <c r="A238" i="39"/>
  <c r="R238" i="39" s="1"/>
  <c r="S237" i="39"/>
  <c r="T237" i="39" s="1"/>
  <c r="Q237" i="39"/>
  <c r="A237" i="39"/>
  <c r="R237" i="39" s="1"/>
  <c r="S236" i="39"/>
  <c r="T236" i="39" s="1"/>
  <c r="Q236" i="39"/>
  <c r="A236" i="39"/>
  <c r="R236" i="39" s="1"/>
  <c r="S235" i="39"/>
  <c r="T235" i="39" s="1"/>
  <c r="Q235" i="39"/>
  <c r="A235" i="39"/>
  <c r="R235" i="39" s="1"/>
  <c r="S234" i="39"/>
  <c r="T234" i="39" s="1"/>
  <c r="Q234" i="39"/>
  <c r="A234" i="39"/>
  <c r="R234" i="39" s="1"/>
  <c r="S233" i="39"/>
  <c r="T233" i="39" s="1"/>
  <c r="Q233" i="39"/>
  <c r="A233" i="39"/>
  <c r="R233" i="39" s="1"/>
  <c r="S232" i="39"/>
  <c r="T232" i="39" s="1"/>
  <c r="Q232" i="39"/>
  <c r="A232" i="39"/>
  <c r="R232" i="39" s="1"/>
  <c r="S231" i="39"/>
  <c r="T231" i="39" s="1"/>
  <c r="Q231" i="39"/>
  <c r="A231" i="39"/>
  <c r="R231" i="39" s="1"/>
  <c r="S230" i="39"/>
  <c r="T230" i="39" s="1"/>
  <c r="Q230" i="39"/>
  <c r="A230" i="39"/>
  <c r="R230" i="39" s="1"/>
  <c r="S229" i="39"/>
  <c r="T229" i="39" s="1"/>
  <c r="Q229" i="39"/>
  <c r="A229" i="39"/>
  <c r="R229" i="39" s="1"/>
  <c r="S228" i="39"/>
  <c r="T228" i="39" s="1"/>
  <c r="Q228" i="39"/>
  <c r="A228" i="39"/>
  <c r="R228" i="39" s="1"/>
  <c r="S227" i="39"/>
  <c r="T227" i="39" s="1"/>
  <c r="Q227" i="39"/>
  <c r="A227" i="39"/>
  <c r="R227" i="39" s="1"/>
  <c r="S226" i="39"/>
  <c r="T226" i="39" s="1"/>
  <c r="Q226" i="39"/>
  <c r="A226" i="39"/>
  <c r="R226" i="39" s="1"/>
  <c r="S225" i="39"/>
  <c r="T225" i="39" s="1"/>
  <c r="Q225" i="39"/>
  <c r="A225" i="39"/>
  <c r="R225" i="39" s="1"/>
  <c r="S224" i="39"/>
  <c r="T224" i="39" s="1"/>
  <c r="Q224" i="39"/>
  <c r="A224" i="39"/>
  <c r="R224" i="39" s="1"/>
  <c r="S223" i="39"/>
  <c r="T223" i="39" s="1"/>
  <c r="Q223" i="39"/>
  <c r="A223" i="39"/>
  <c r="R223" i="39" s="1"/>
  <c r="S222" i="39"/>
  <c r="T222" i="39" s="1"/>
  <c r="Q222" i="39"/>
  <c r="A222" i="39"/>
  <c r="R222" i="39" s="1"/>
  <c r="S221" i="39"/>
  <c r="T221" i="39" s="1"/>
  <c r="Q221" i="39"/>
  <c r="A221" i="39"/>
  <c r="R221" i="39" s="1"/>
  <c r="S220" i="39"/>
  <c r="T220" i="39" s="1"/>
  <c r="Q220" i="39"/>
  <c r="A220" i="39"/>
  <c r="R220" i="39" s="1"/>
  <c r="S219" i="39"/>
  <c r="T219" i="39" s="1"/>
  <c r="Q219" i="39"/>
  <c r="A219" i="39"/>
  <c r="R219" i="39" s="1"/>
  <c r="S218" i="39"/>
  <c r="T218" i="39" s="1"/>
  <c r="Q218" i="39"/>
  <c r="A218" i="39"/>
  <c r="R218" i="39" s="1"/>
  <c r="S217" i="39"/>
  <c r="T217" i="39" s="1"/>
  <c r="Q217" i="39"/>
  <c r="A217" i="39"/>
  <c r="R217" i="39" s="1"/>
  <c r="S216" i="39"/>
  <c r="T216" i="39" s="1"/>
  <c r="Q216" i="39"/>
  <c r="A216" i="39"/>
  <c r="R216" i="39" s="1"/>
  <c r="S215" i="39"/>
  <c r="T215" i="39" s="1"/>
  <c r="Q215" i="39"/>
  <c r="A215" i="39"/>
  <c r="R215" i="39" s="1"/>
  <c r="S214" i="39"/>
  <c r="T214" i="39" s="1"/>
  <c r="Q214" i="39"/>
  <c r="A214" i="39"/>
  <c r="R214" i="39" s="1"/>
  <c r="S213" i="39"/>
  <c r="T213" i="39" s="1"/>
  <c r="Q213" i="39"/>
  <c r="A213" i="39"/>
  <c r="R213" i="39" s="1"/>
  <c r="S212" i="39"/>
  <c r="T212" i="39" s="1"/>
  <c r="Q212" i="39"/>
  <c r="A212" i="39"/>
  <c r="R212" i="39" s="1"/>
  <c r="S211" i="39"/>
  <c r="T211" i="39" s="1"/>
  <c r="Q211" i="39"/>
  <c r="A211" i="39"/>
  <c r="R211" i="39" s="1"/>
  <c r="S210" i="39"/>
  <c r="T210" i="39" s="1"/>
  <c r="Q210" i="39"/>
  <c r="A210" i="39"/>
  <c r="R210" i="39" s="1"/>
  <c r="S209" i="39"/>
  <c r="T209" i="39" s="1"/>
  <c r="Q209" i="39"/>
  <c r="A209" i="39"/>
  <c r="R209" i="39" s="1"/>
  <c r="S208" i="39"/>
  <c r="T208" i="39" s="1"/>
  <c r="Q208" i="39"/>
  <c r="A208" i="39"/>
  <c r="R208" i="39" s="1"/>
  <c r="S207" i="39"/>
  <c r="T207" i="39" s="1"/>
  <c r="Q207" i="39"/>
  <c r="A207" i="39"/>
  <c r="R207" i="39" s="1"/>
  <c r="S206" i="39"/>
  <c r="T206" i="39" s="1"/>
  <c r="Q206" i="39"/>
  <c r="A206" i="39"/>
  <c r="R206" i="39" s="1"/>
  <c r="S205" i="39"/>
  <c r="T205" i="39" s="1"/>
  <c r="Q205" i="39"/>
  <c r="A205" i="39"/>
  <c r="R205" i="39" s="1"/>
  <c r="S204" i="39"/>
  <c r="T204" i="39" s="1"/>
  <c r="Q204" i="39"/>
  <c r="A204" i="39"/>
  <c r="R204" i="39" s="1"/>
  <c r="S203" i="39"/>
  <c r="T203" i="39" s="1"/>
  <c r="Q203" i="39"/>
  <c r="A203" i="39"/>
  <c r="R203" i="39" s="1"/>
  <c r="S202" i="39"/>
  <c r="T202" i="39" s="1"/>
  <c r="Q202" i="39"/>
  <c r="A202" i="39"/>
  <c r="R202" i="39" s="1"/>
  <c r="S201" i="39"/>
  <c r="T201" i="39" s="1"/>
  <c r="Q201" i="39"/>
  <c r="A201" i="39"/>
  <c r="R201" i="39" s="1"/>
  <c r="S200" i="39"/>
  <c r="T200" i="39" s="1"/>
  <c r="Q200" i="39"/>
  <c r="A200" i="39"/>
  <c r="R200" i="39" s="1"/>
  <c r="S199" i="39"/>
  <c r="T199" i="39" s="1"/>
  <c r="Q199" i="39"/>
  <c r="A199" i="39"/>
  <c r="R199" i="39" s="1"/>
  <c r="S198" i="39"/>
  <c r="T198" i="39" s="1"/>
  <c r="Q198" i="39"/>
  <c r="A198" i="39"/>
  <c r="R198" i="39" s="1"/>
  <c r="S197" i="39"/>
  <c r="T197" i="39" s="1"/>
  <c r="Q197" i="39"/>
  <c r="A197" i="39"/>
  <c r="R197" i="39" s="1"/>
  <c r="S196" i="39"/>
  <c r="T196" i="39" s="1"/>
  <c r="Q196" i="39"/>
  <c r="A196" i="39"/>
  <c r="R196" i="39" s="1"/>
  <c r="S195" i="39"/>
  <c r="T195" i="39" s="1"/>
  <c r="Q195" i="39"/>
  <c r="A195" i="39"/>
  <c r="R195" i="39" s="1"/>
  <c r="S194" i="39"/>
  <c r="T194" i="39" s="1"/>
  <c r="Q194" i="39"/>
  <c r="A194" i="39"/>
  <c r="R194" i="39" s="1"/>
  <c r="S193" i="39"/>
  <c r="T193" i="39" s="1"/>
  <c r="Q193" i="39"/>
  <c r="A193" i="39"/>
  <c r="R193" i="39" s="1"/>
  <c r="S192" i="39"/>
  <c r="T192" i="39" s="1"/>
  <c r="Q192" i="39"/>
  <c r="A192" i="39"/>
  <c r="R192" i="39" s="1"/>
  <c r="S191" i="39"/>
  <c r="T191" i="39" s="1"/>
  <c r="Q191" i="39"/>
  <c r="A191" i="39"/>
  <c r="R191" i="39" s="1"/>
  <c r="S190" i="39"/>
  <c r="T190" i="39" s="1"/>
  <c r="Q190" i="39"/>
  <c r="A190" i="39"/>
  <c r="R190" i="39" s="1"/>
  <c r="S189" i="39"/>
  <c r="T189" i="39" s="1"/>
  <c r="Q189" i="39"/>
  <c r="A189" i="39"/>
  <c r="R189" i="39" s="1"/>
  <c r="S188" i="39"/>
  <c r="T188" i="39" s="1"/>
  <c r="Q188" i="39"/>
  <c r="A188" i="39"/>
  <c r="R188" i="39" s="1"/>
  <c r="S187" i="39"/>
  <c r="T187" i="39" s="1"/>
  <c r="Q187" i="39"/>
  <c r="A187" i="39"/>
  <c r="R187" i="39" s="1"/>
  <c r="S186" i="39"/>
  <c r="T186" i="39" s="1"/>
  <c r="Q186" i="39"/>
  <c r="A186" i="39"/>
  <c r="R186" i="39" s="1"/>
  <c r="S185" i="39"/>
  <c r="T185" i="39" s="1"/>
  <c r="Q185" i="39"/>
  <c r="A185" i="39"/>
  <c r="R185" i="39" s="1"/>
  <c r="S184" i="39"/>
  <c r="T184" i="39" s="1"/>
  <c r="Q184" i="39"/>
  <c r="A184" i="39"/>
  <c r="R184" i="39" s="1"/>
  <c r="S183" i="39"/>
  <c r="T183" i="39" s="1"/>
  <c r="Q183" i="39"/>
  <c r="A183" i="39"/>
  <c r="R183" i="39" s="1"/>
  <c r="S182" i="39"/>
  <c r="T182" i="39" s="1"/>
  <c r="Q182" i="39"/>
  <c r="A182" i="39"/>
  <c r="R182" i="39" s="1"/>
  <c r="S181" i="39"/>
  <c r="T181" i="39" s="1"/>
  <c r="Q181" i="39"/>
  <c r="A181" i="39"/>
  <c r="R181" i="39" s="1"/>
  <c r="S180" i="39"/>
  <c r="T180" i="39" s="1"/>
  <c r="Q180" i="39"/>
  <c r="A180" i="39"/>
  <c r="R180" i="39" s="1"/>
  <c r="S179" i="39"/>
  <c r="T179" i="39" s="1"/>
  <c r="Q179" i="39"/>
  <c r="A179" i="39"/>
  <c r="R179" i="39" s="1"/>
  <c r="S178" i="39"/>
  <c r="T178" i="39" s="1"/>
  <c r="Q178" i="39"/>
  <c r="A178" i="39"/>
  <c r="R178" i="39" s="1"/>
  <c r="S177" i="39"/>
  <c r="T177" i="39" s="1"/>
  <c r="Q177" i="39"/>
  <c r="A177" i="39"/>
  <c r="R177" i="39" s="1"/>
  <c r="S176" i="39"/>
  <c r="T176" i="39" s="1"/>
  <c r="Q176" i="39"/>
  <c r="A176" i="39"/>
  <c r="R176" i="39" s="1"/>
  <c r="S175" i="39"/>
  <c r="T175" i="39" s="1"/>
  <c r="Q175" i="39"/>
  <c r="A175" i="39"/>
  <c r="R175" i="39" s="1"/>
  <c r="S174" i="39"/>
  <c r="T174" i="39" s="1"/>
  <c r="Q174" i="39"/>
  <c r="A174" i="39"/>
  <c r="R174" i="39" s="1"/>
  <c r="S173" i="39"/>
  <c r="T173" i="39" s="1"/>
  <c r="Q173" i="39"/>
  <c r="A173" i="39"/>
  <c r="R173" i="39" s="1"/>
  <c r="S172" i="39"/>
  <c r="T172" i="39" s="1"/>
  <c r="Q172" i="39"/>
  <c r="A172" i="39"/>
  <c r="R172" i="39" s="1"/>
  <c r="S171" i="39"/>
  <c r="T171" i="39" s="1"/>
  <c r="Q171" i="39"/>
  <c r="A171" i="39"/>
  <c r="R171" i="39" s="1"/>
  <c r="S170" i="39"/>
  <c r="T170" i="39" s="1"/>
  <c r="Q170" i="39"/>
  <c r="A170" i="39"/>
  <c r="R170" i="39" s="1"/>
  <c r="S169" i="39"/>
  <c r="T169" i="39" s="1"/>
  <c r="Q169" i="39"/>
  <c r="A169" i="39"/>
  <c r="R169" i="39" s="1"/>
  <c r="S168" i="39"/>
  <c r="T168" i="39" s="1"/>
  <c r="Q168" i="39"/>
  <c r="A168" i="39"/>
  <c r="R168" i="39" s="1"/>
  <c r="S167" i="39"/>
  <c r="T167" i="39" s="1"/>
  <c r="Q167" i="39"/>
  <c r="A167" i="39"/>
  <c r="R167" i="39" s="1"/>
  <c r="S166" i="39"/>
  <c r="T166" i="39" s="1"/>
  <c r="Q166" i="39"/>
  <c r="A166" i="39"/>
  <c r="R166" i="39" s="1"/>
  <c r="S165" i="39"/>
  <c r="T165" i="39" s="1"/>
  <c r="Q165" i="39"/>
  <c r="A165" i="39"/>
  <c r="R165" i="39" s="1"/>
  <c r="S164" i="39"/>
  <c r="T164" i="39" s="1"/>
  <c r="Q164" i="39"/>
  <c r="A164" i="39"/>
  <c r="R164" i="39" s="1"/>
  <c r="S163" i="39"/>
  <c r="T163" i="39" s="1"/>
  <c r="Q163" i="39"/>
  <c r="A163" i="39"/>
  <c r="R163" i="39" s="1"/>
  <c r="S162" i="39"/>
  <c r="T162" i="39" s="1"/>
  <c r="Q162" i="39"/>
  <c r="A162" i="39"/>
  <c r="R162" i="39" s="1"/>
  <c r="S161" i="39"/>
  <c r="T161" i="39" s="1"/>
  <c r="Q161" i="39"/>
  <c r="A161" i="39"/>
  <c r="R161" i="39" s="1"/>
  <c r="S160" i="39"/>
  <c r="T160" i="39" s="1"/>
  <c r="Q160" i="39"/>
  <c r="A160" i="39"/>
  <c r="R160" i="39" s="1"/>
  <c r="S159" i="39"/>
  <c r="T159" i="39" s="1"/>
  <c r="Q159" i="39"/>
  <c r="A159" i="39"/>
  <c r="R159" i="39" s="1"/>
  <c r="S158" i="39"/>
  <c r="T158" i="39" s="1"/>
  <c r="Q158" i="39"/>
  <c r="A158" i="39"/>
  <c r="R158" i="39" s="1"/>
  <c r="S157" i="39"/>
  <c r="T157" i="39" s="1"/>
  <c r="Q157" i="39"/>
  <c r="A157" i="39"/>
  <c r="R157" i="39" s="1"/>
  <c r="S156" i="39"/>
  <c r="T156" i="39" s="1"/>
  <c r="Q156" i="39"/>
  <c r="A156" i="39"/>
  <c r="R156" i="39" s="1"/>
  <c r="S155" i="39"/>
  <c r="T155" i="39" s="1"/>
  <c r="Q155" i="39"/>
  <c r="A155" i="39"/>
  <c r="R155" i="39" s="1"/>
  <c r="S154" i="39"/>
  <c r="T154" i="39" s="1"/>
  <c r="Q154" i="39"/>
  <c r="A154" i="39"/>
  <c r="R154" i="39" s="1"/>
  <c r="S153" i="39"/>
  <c r="T153" i="39" s="1"/>
  <c r="Q153" i="39"/>
  <c r="A153" i="39"/>
  <c r="R153" i="39" s="1"/>
  <c r="S152" i="39"/>
  <c r="T152" i="39" s="1"/>
  <c r="Q152" i="39"/>
  <c r="A152" i="39"/>
  <c r="R152" i="39" s="1"/>
  <c r="S151" i="39"/>
  <c r="T151" i="39" s="1"/>
  <c r="Q151" i="39"/>
  <c r="A151" i="39"/>
  <c r="R151" i="39" s="1"/>
  <c r="S150" i="39"/>
  <c r="T150" i="39" s="1"/>
  <c r="Q150" i="39"/>
  <c r="A150" i="39"/>
  <c r="R150" i="39" s="1"/>
  <c r="S149" i="39"/>
  <c r="T149" i="39" s="1"/>
  <c r="Q149" i="39"/>
  <c r="A149" i="39"/>
  <c r="R149" i="39" s="1"/>
  <c r="S148" i="39"/>
  <c r="T148" i="39" s="1"/>
  <c r="Q148" i="39"/>
  <c r="A148" i="39"/>
  <c r="R148" i="39" s="1"/>
  <c r="S147" i="39"/>
  <c r="T147" i="39" s="1"/>
  <c r="Q147" i="39"/>
  <c r="A147" i="39"/>
  <c r="R147" i="39" s="1"/>
  <c r="S146" i="39"/>
  <c r="T146" i="39" s="1"/>
  <c r="Q146" i="39"/>
  <c r="A146" i="39"/>
  <c r="R146" i="39" s="1"/>
  <c r="S145" i="39"/>
  <c r="T145" i="39" s="1"/>
  <c r="Q145" i="39"/>
  <c r="A145" i="39"/>
  <c r="R145" i="39" s="1"/>
  <c r="S144" i="39"/>
  <c r="T144" i="39" s="1"/>
  <c r="Q144" i="39"/>
  <c r="A144" i="39"/>
  <c r="R144" i="39" s="1"/>
  <c r="S143" i="39"/>
  <c r="T143" i="39" s="1"/>
  <c r="Q143" i="39"/>
  <c r="A143" i="39"/>
  <c r="R143" i="39" s="1"/>
  <c r="S142" i="39"/>
  <c r="T142" i="39" s="1"/>
  <c r="Q142" i="39"/>
  <c r="A142" i="39"/>
  <c r="R142" i="39" s="1"/>
  <c r="S141" i="39"/>
  <c r="T141" i="39" s="1"/>
  <c r="Q141" i="39"/>
  <c r="A141" i="39"/>
  <c r="R141" i="39" s="1"/>
  <c r="S140" i="39"/>
  <c r="T140" i="39" s="1"/>
  <c r="Q140" i="39"/>
  <c r="A140" i="39"/>
  <c r="R140" i="39" s="1"/>
  <c r="S139" i="39"/>
  <c r="T139" i="39" s="1"/>
  <c r="Q139" i="39"/>
  <c r="A139" i="39"/>
  <c r="R139" i="39" s="1"/>
  <c r="S138" i="39"/>
  <c r="T138" i="39" s="1"/>
  <c r="Q138" i="39"/>
  <c r="A138" i="39"/>
  <c r="R138" i="39" s="1"/>
  <c r="S137" i="39"/>
  <c r="T137" i="39" s="1"/>
  <c r="Q137" i="39"/>
  <c r="A137" i="39"/>
  <c r="R137" i="39" s="1"/>
  <c r="S136" i="39"/>
  <c r="T136" i="39" s="1"/>
  <c r="Q136" i="39"/>
  <c r="A136" i="39"/>
  <c r="R136" i="39" s="1"/>
  <c r="S135" i="39"/>
  <c r="T135" i="39" s="1"/>
  <c r="Q135" i="39"/>
  <c r="A135" i="39" s="1"/>
  <c r="R135" i="39" s="1"/>
  <c r="S134" i="39"/>
  <c r="T134" i="39" s="1"/>
  <c r="Q134" i="39"/>
  <c r="A134" i="39"/>
  <c r="R134" i="39" s="1"/>
  <c r="S133" i="39"/>
  <c r="T133" i="39" s="1"/>
  <c r="S132" i="39"/>
  <c r="T132" i="39" s="1"/>
  <c r="Q132" i="39"/>
  <c r="A132" i="39"/>
  <c r="R132" i="39" s="1"/>
  <c r="S131" i="39"/>
  <c r="T131" i="39" s="1"/>
  <c r="S130" i="39"/>
  <c r="T130" i="39" s="1"/>
  <c r="S129" i="39"/>
  <c r="T129" i="39" s="1"/>
  <c r="Q129" i="39"/>
  <c r="A129" i="39"/>
  <c r="R129" i="39" s="1"/>
  <c r="S128" i="39"/>
  <c r="T128" i="39" s="1"/>
  <c r="S127" i="39"/>
  <c r="T127" i="39" s="1"/>
  <c r="S126" i="39"/>
  <c r="T126" i="39" s="1"/>
  <c r="S125" i="39"/>
  <c r="T125" i="39" s="1"/>
  <c r="S124" i="39"/>
  <c r="T124" i="39" s="1"/>
  <c r="Q124" i="39"/>
  <c r="A124" i="39"/>
  <c r="R124" i="39" s="1"/>
  <c r="S123" i="39"/>
  <c r="T123" i="39" s="1"/>
  <c r="S122" i="39"/>
  <c r="T122" i="39" s="1"/>
  <c r="S121" i="39"/>
  <c r="T121" i="39" s="1"/>
  <c r="S120" i="39"/>
  <c r="T120" i="39" s="1"/>
  <c r="S119" i="39"/>
  <c r="T119" i="39" s="1"/>
  <c r="S118" i="39"/>
  <c r="T118" i="39" s="1"/>
  <c r="S117" i="39"/>
  <c r="T117" i="39" s="1"/>
  <c r="S116" i="39"/>
  <c r="T116" i="39" s="1"/>
  <c r="Q116" i="39"/>
  <c r="A116" i="39"/>
  <c r="R116" i="39" s="1"/>
  <c r="S115" i="39"/>
  <c r="T115" i="39" s="1"/>
  <c r="S114" i="39"/>
  <c r="T114" i="39" s="1"/>
  <c r="S113" i="39"/>
  <c r="T113" i="39" s="1"/>
  <c r="S112" i="39"/>
  <c r="T112" i="39" s="1"/>
  <c r="S111" i="39"/>
  <c r="T111" i="39" s="1"/>
  <c r="S110" i="39"/>
  <c r="T110" i="39" s="1"/>
  <c r="S109" i="39"/>
  <c r="T109" i="39" s="1"/>
  <c r="S108" i="39"/>
  <c r="T108" i="39" s="1"/>
  <c r="S107" i="39"/>
  <c r="T107" i="39" s="1"/>
  <c r="S106" i="39"/>
  <c r="T106" i="39" s="1"/>
  <c r="S105" i="39"/>
  <c r="T105" i="39" s="1"/>
  <c r="S104" i="39"/>
  <c r="T104" i="39" s="1"/>
  <c r="S103" i="39"/>
  <c r="T103" i="39" s="1"/>
  <c r="S102" i="39"/>
  <c r="T102" i="39" s="1"/>
  <c r="S101" i="39"/>
  <c r="T101" i="39" s="1"/>
  <c r="Q101" i="39"/>
  <c r="A101" i="39"/>
  <c r="R101" i="39" s="1"/>
  <c r="S100" i="39"/>
  <c r="T100" i="39" s="1"/>
  <c r="S99" i="39"/>
  <c r="T99" i="39" s="1"/>
  <c r="S98" i="39"/>
  <c r="T98" i="39" s="1"/>
  <c r="S97" i="39"/>
  <c r="T97" i="39" s="1"/>
  <c r="S96" i="39"/>
  <c r="T96" i="39" s="1"/>
  <c r="Q96" i="39"/>
  <c r="A96" i="39"/>
  <c r="R96" i="39" s="1"/>
  <c r="S95" i="39"/>
  <c r="T95" i="39" s="1"/>
  <c r="S94" i="39"/>
  <c r="T94" i="39" s="1"/>
  <c r="S93" i="39"/>
  <c r="T93" i="39" s="1"/>
  <c r="S92" i="39"/>
  <c r="T92" i="39" s="1"/>
  <c r="S91" i="39"/>
  <c r="T91" i="39" s="1"/>
  <c r="S90" i="39"/>
  <c r="T90" i="39" s="1"/>
  <c r="S89" i="39"/>
  <c r="T89" i="39" s="1"/>
  <c r="S88" i="39"/>
  <c r="T88" i="39" s="1"/>
  <c r="Q88" i="39"/>
  <c r="A88" i="39" s="1"/>
  <c r="R88" i="39" s="1"/>
  <c r="S87" i="39"/>
  <c r="T87" i="39" s="1"/>
  <c r="S86" i="39"/>
  <c r="T86" i="39" s="1"/>
  <c r="S85" i="39"/>
  <c r="T85" i="39" s="1"/>
  <c r="S84" i="39"/>
  <c r="T84" i="39" s="1"/>
  <c r="Q84" i="39"/>
  <c r="A84" i="39"/>
  <c r="R84" i="39" s="1"/>
  <c r="S83" i="39"/>
  <c r="T83" i="39" s="1"/>
  <c r="S82" i="39"/>
  <c r="T82" i="39" s="1"/>
  <c r="S81" i="39"/>
  <c r="T81" i="39" s="1"/>
  <c r="S80" i="39"/>
  <c r="T80" i="39" s="1"/>
  <c r="Q80" i="39"/>
  <c r="A80" i="39"/>
  <c r="R80" i="39" s="1"/>
  <c r="S79" i="39"/>
  <c r="T79" i="39" s="1"/>
  <c r="S78" i="39"/>
  <c r="T78" i="39" s="1"/>
  <c r="S77" i="39"/>
  <c r="T77" i="39" s="1"/>
  <c r="S76" i="39"/>
  <c r="T76" i="39" s="1"/>
  <c r="S75" i="39"/>
  <c r="T75" i="39" s="1"/>
  <c r="Q75" i="39"/>
  <c r="A75" i="39" s="1"/>
  <c r="R75" i="39" s="1"/>
  <c r="S74" i="39"/>
  <c r="T74" i="39" s="1"/>
  <c r="S73" i="39"/>
  <c r="T73" i="39" s="1"/>
  <c r="S72" i="39"/>
  <c r="T72" i="39" s="1"/>
  <c r="S71" i="39"/>
  <c r="T71" i="39" s="1"/>
  <c r="S70" i="39"/>
  <c r="T70" i="39" s="1"/>
  <c r="Q70" i="39"/>
  <c r="A70" i="39"/>
  <c r="R70" i="39" s="1"/>
  <c r="S69" i="39"/>
  <c r="T69" i="39" s="1"/>
  <c r="S68" i="39"/>
  <c r="T68" i="39" s="1"/>
  <c r="S67" i="39"/>
  <c r="T67" i="39" s="1"/>
  <c r="S66" i="39"/>
  <c r="T66" i="39" s="1"/>
  <c r="S65" i="39"/>
  <c r="T65" i="39" s="1"/>
  <c r="Q65" i="39"/>
  <c r="A65" i="39" s="1"/>
  <c r="R65" i="39" s="1"/>
  <c r="S64" i="39"/>
  <c r="T64" i="39" s="1"/>
  <c r="S63" i="39"/>
  <c r="T63" i="39" s="1"/>
  <c r="S62" i="39"/>
  <c r="T62" i="39" s="1"/>
  <c r="S61" i="39"/>
  <c r="T61" i="39" s="1"/>
  <c r="Q61" i="39"/>
  <c r="A61" i="39"/>
  <c r="R61" i="39" s="1"/>
  <c r="S60" i="39"/>
  <c r="T60" i="39" s="1"/>
  <c r="Q60" i="39"/>
  <c r="A60" i="39"/>
  <c r="R60" i="39" s="1"/>
  <c r="S59" i="39"/>
  <c r="T59" i="39" s="1"/>
  <c r="S58" i="39"/>
  <c r="T58" i="39" s="1"/>
  <c r="S57" i="39"/>
  <c r="T57" i="39" s="1"/>
  <c r="S56" i="39"/>
  <c r="T56" i="39" s="1"/>
  <c r="S55" i="39"/>
  <c r="T55" i="39" s="1"/>
  <c r="S54" i="39"/>
  <c r="T54" i="39" s="1"/>
  <c r="S53" i="39"/>
  <c r="T53" i="39" s="1"/>
  <c r="S52" i="39"/>
  <c r="T52" i="39" s="1"/>
  <c r="S51" i="39"/>
  <c r="T51" i="39" s="1"/>
  <c r="S50" i="39"/>
  <c r="T50" i="39" s="1"/>
  <c r="S49" i="39"/>
  <c r="T49" i="39" s="1"/>
  <c r="S48" i="39"/>
  <c r="T48" i="39" s="1"/>
  <c r="S47" i="39"/>
  <c r="T47" i="39" s="1"/>
  <c r="S46" i="39"/>
  <c r="T46" i="39" s="1"/>
  <c r="S45" i="39"/>
  <c r="T45" i="39" s="1"/>
  <c r="S44" i="39"/>
  <c r="T44" i="39" s="1"/>
  <c r="S43" i="39"/>
  <c r="T43" i="39" s="1"/>
  <c r="S42" i="39"/>
  <c r="T42" i="39" s="1"/>
  <c r="S41" i="39"/>
  <c r="T41" i="39" s="1"/>
  <c r="S40" i="39"/>
  <c r="T40" i="39" s="1"/>
  <c r="Q40" i="39"/>
  <c r="A40" i="39"/>
  <c r="R40" i="39" s="1"/>
  <c r="S39" i="39"/>
  <c r="T39" i="39" s="1"/>
  <c r="S38" i="39"/>
  <c r="T38" i="39" s="1"/>
  <c r="S37" i="39"/>
  <c r="T37" i="39" s="1"/>
  <c r="S36" i="39"/>
  <c r="T36" i="39" s="1"/>
  <c r="S35" i="39"/>
  <c r="T35" i="39" s="1"/>
  <c r="S34" i="39"/>
  <c r="T34" i="39" s="1"/>
  <c r="S33" i="39"/>
  <c r="T33" i="39" s="1"/>
  <c r="S32" i="39"/>
  <c r="T32" i="39" s="1"/>
  <c r="S31" i="39"/>
  <c r="T31" i="39" s="1"/>
  <c r="S30" i="39"/>
  <c r="T30" i="39" s="1"/>
  <c r="S29" i="39"/>
  <c r="T29" i="39" s="1"/>
  <c r="S28" i="39"/>
  <c r="T28" i="39" s="1"/>
  <c r="S27" i="39"/>
  <c r="T27" i="39" s="1"/>
  <c r="S26" i="39"/>
  <c r="T26" i="39" s="1"/>
  <c r="S25" i="39"/>
  <c r="T25" i="39" s="1"/>
  <c r="S24" i="39"/>
  <c r="T24" i="39" s="1"/>
  <c r="Q24" i="39"/>
  <c r="A24" i="39" s="1"/>
  <c r="R24" i="39" s="1"/>
  <c r="S23" i="39"/>
  <c r="T23" i="39" s="1"/>
  <c r="S22" i="39"/>
  <c r="T22" i="39" s="1"/>
  <c r="S21" i="39"/>
  <c r="T21" i="39" s="1"/>
  <c r="S20" i="39"/>
  <c r="T20" i="39" s="1"/>
  <c r="S19" i="39"/>
  <c r="T19" i="39" s="1"/>
  <c r="S18" i="39"/>
  <c r="T18" i="39" s="1"/>
  <c r="S17" i="39"/>
  <c r="T17" i="39" s="1"/>
  <c r="S16" i="39"/>
  <c r="T16" i="39" s="1"/>
  <c r="S15" i="39"/>
  <c r="T15" i="39" s="1"/>
  <c r="Q15" i="39"/>
  <c r="A15" i="39"/>
  <c r="R15" i="39" s="1"/>
  <c r="S14" i="39"/>
  <c r="T14" i="39" s="1"/>
  <c r="S13" i="39"/>
  <c r="T13" i="39" s="1"/>
  <c r="S12" i="39"/>
  <c r="T12" i="39" s="1"/>
  <c r="Q12" i="39"/>
  <c r="A12" i="39"/>
  <c r="R12" i="39" s="1"/>
  <c r="S11" i="39"/>
  <c r="T11" i="39" s="1"/>
  <c r="S10" i="39"/>
  <c r="T10" i="39" s="1"/>
  <c r="S9" i="39"/>
  <c r="T9" i="39" s="1"/>
  <c r="S8" i="39"/>
  <c r="T8" i="39" s="1"/>
  <c r="AA7" i="39"/>
  <c r="Z7" i="39"/>
  <c r="S7" i="39"/>
  <c r="T7" i="39" s="1"/>
  <c r="Q8" i="33" l="1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S384" i="33"/>
  <c r="T384" i="33" s="1"/>
  <c r="A384" i="33"/>
  <c r="R384" i="33" s="1"/>
  <c r="S383" i="33"/>
  <c r="T383" i="33" s="1"/>
  <c r="A383" i="33"/>
  <c r="R383" i="33" s="1"/>
  <c r="S382" i="33"/>
  <c r="T382" i="33" s="1"/>
  <c r="A382" i="33"/>
  <c r="R382" i="33" s="1"/>
  <c r="S381" i="33"/>
  <c r="T381" i="33" s="1"/>
  <c r="A381" i="33"/>
  <c r="R381" i="33" s="1"/>
  <c r="S380" i="33"/>
  <c r="T380" i="33" s="1"/>
  <c r="A380" i="33"/>
  <c r="R380" i="33" s="1"/>
  <c r="S379" i="33"/>
  <c r="T379" i="33" s="1"/>
  <c r="A379" i="33"/>
  <c r="R379" i="33" s="1"/>
  <c r="S378" i="33"/>
  <c r="T378" i="33" s="1"/>
  <c r="A378" i="33"/>
  <c r="R378" i="33" s="1"/>
  <c r="S377" i="33"/>
  <c r="T377" i="33" s="1"/>
  <c r="A377" i="33"/>
  <c r="R377" i="33" s="1"/>
  <c r="S376" i="33"/>
  <c r="T376" i="33" s="1"/>
  <c r="A376" i="33"/>
  <c r="R376" i="33" s="1"/>
  <c r="A375" i="33"/>
  <c r="R375" i="33" s="1"/>
  <c r="S374" i="33"/>
  <c r="T374" i="33" s="1"/>
  <c r="A374" i="33"/>
  <c r="R374" i="33" s="1"/>
  <c r="S373" i="33"/>
  <c r="T373" i="33" s="1"/>
  <c r="A373" i="33"/>
  <c r="R373" i="33" s="1"/>
  <c r="S372" i="33"/>
  <c r="T372" i="33" s="1"/>
  <c r="A372" i="33"/>
  <c r="R372" i="33" s="1"/>
  <c r="S371" i="33"/>
  <c r="T371" i="33" s="1"/>
  <c r="A371" i="33"/>
  <c r="R371" i="33" s="1"/>
  <c r="S370" i="33"/>
  <c r="T370" i="33" s="1"/>
  <c r="A370" i="33"/>
  <c r="R370" i="33" s="1"/>
  <c r="S369" i="33"/>
  <c r="T369" i="33" s="1"/>
  <c r="A369" i="33"/>
  <c r="R369" i="33" s="1"/>
  <c r="S368" i="33"/>
  <c r="T368" i="33" s="1"/>
  <c r="A368" i="33"/>
  <c r="R368" i="33" s="1"/>
  <c r="S367" i="33"/>
  <c r="T367" i="33" s="1"/>
  <c r="A367" i="33"/>
  <c r="R367" i="33" s="1"/>
  <c r="S366" i="33"/>
  <c r="T366" i="33" s="1"/>
  <c r="A366" i="33"/>
  <c r="R366" i="33" s="1"/>
  <c r="S365" i="33"/>
  <c r="T365" i="33" s="1"/>
  <c r="A365" i="33"/>
  <c r="R365" i="33" s="1"/>
  <c r="S364" i="33"/>
  <c r="T364" i="33" s="1"/>
  <c r="A364" i="33"/>
  <c r="R364" i="33" s="1"/>
  <c r="S363" i="33"/>
  <c r="T363" i="33" s="1"/>
  <c r="A363" i="33"/>
  <c r="R363" i="33" s="1"/>
  <c r="S362" i="33"/>
  <c r="T362" i="33" s="1"/>
  <c r="A362" i="33"/>
  <c r="R362" i="33" s="1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S343" i="33"/>
  <c r="T343" i="33" s="1"/>
  <c r="A343" i="33"/>
  <c r="R343" i="33" s="1"/>
  <c r="A342" i="33"/>
  <c r="A341" i="33"/>
  <c r="A340" i="33"/>
  <c r="S339" i="33"/>
  <c r="T339" i="33" s="1"/>
  <c r="A339" i="33"/>
  <c r="R339" i="33" s="1"/>
  <c r="S338" i="33"/>
  <c r="T338" i="33" s="1"/>
  <c r="A338" i="33"/>
  <c r="R338" i="33" s="1"/>
  <c r="S337" i="33"/>
  <c r="T337" i="33" s="1"/>
  <c r="A337" i="33"/>
  <c r="R337" i="33" s="1"/>
  <c r="S336" i="33"/>
  <c r="T336" i="33" s="1"/>
  <c r="A336" i="33"/>
  <c r="R336" i="33" s="1"/>
  <c r="S335" i="33"/>
  <c r="T335" i="33" s="1"/>
  <c r="A335" i="33"/>
  <c r="R335" i="33" s="1"/>
  <c r="S334" i="33"/>
  <c r="T334" i="33" s="1"/>
  <c r="A334" i="33"/>
  <c r="R334" i="33" s="1"/>
  <c r="S333" i="33"/>
  <c r="T333" i="33" s="1"/>
  <c r="A333" i="33"/>
  <c r="R333" i="33" s="1"/>
  <c r="S332" i="33"/>
  <c r="T332" i="33" s="1"/>
  <c r="A332" i="33"/>
  <c r="R332" i="33" s="1"/>
  <c r="S331" i="33"/>
  <c r="T331" i="33" s="1"/>
  <c r="A331" i="33"/>
  <c r="R331" i="33" s="1"/>
  <c r="S330" i="33"/>
  <c r="T330" i="33" s="1"/>
  <c r="Q330" i="33"/>
  <c r="A330" i="33"/>
  <c r="R330" i="33" s="1"/>
  <c r="S329" i="33"/>
  <c r="T329" i="33" s="1"/>
  <c r="Q329" i="33"/>
  <c r="A329" i="33"/>
  <c r="R329" i="33" s="1"/>
  <c r="S328" i="33"/>
  <c r="T328" i="33" s="1"/>
  <c r="Q328" i="33"/>
  <c r="A328" i="33"/>
  <c r="R328" i="33" s="1"/>
  <c r="S327" i="33"/>
  <c r="T327" i="33" s="1"/>
  <c r="Q327" i="33"/>
  <c r="A327" i="33"/>
  <c r="R327" i="33" s="1"/>
  <c r="S326" i="33"/>
  <c r="T326" i="33" s="1"/>
  <c r="Q326" i="33"/>
  <c r="A326" i="33"/>
  <c r="R326" i="33" s="1"/>
  <c r="S325" i="33"/>
  <c r="T325" i="33" s="1"/>
  <c r="Q325" i="33"/>
  <c r="A325" i="33"/>
  <c r="R325" i="33" s="1"/>
  <c r="S324" i="33"/>
  <c r="T324" i="33" s="1"/>
  <c r="Q324" i="33"/>
  <c r="A324" i="33"/>
  <c r="R324" i="33" s="1"/>
  <c r="S323" i="33"/>
  <c r="T323" i="33" s="1"/>
  <c r="Q323" i="33"/>
  <c r="A323" i="33"/>
  <c r="R323" i="33" s="1"/>
  <c r="S322" i="33"/>
  <c r="T322" i="33" s="1"/>
  <c r="Q322" i="33"/>
  <c r="A322" i="33"/>
  <c r="R322" i="33" s="1"/>
  <c r="S321" i="33"/>
  <c r="T321" i="33" s="1"/>
  <c r="Q321" i="33"/>
  <c r="A321" i="33"/>
  <c r="R321" i="33" s="1"/>
  <c r="S320" i="33"/>
  <c r="T320" i="33" s="1"/>
  <c r="Q320" i="33"/>
  <c r="A320" i="33"/>
  <c r="R320" i="33" s="1"/>
  <c r="S319" i="33"/>
  <c r="T319" i="33" s="1"/>
  <c r="Q319" i="33"/>
  <c r="A319" i="33"/>
  <c r="R319" i="33" s="1"/>
  <c r="S318" i="33"/>
  <c r="T318" i="33" s="1"/>
  <c r="Q318" i="33"/>
  <c r="A318" i="33"/>
  <c r="R318" i="33" s="1"/>
  <c r="S317" i="33"/>
  <c r="T317" i="33" s="1"/>
  <c r="Q317" i="33"/>
  <c r="A317" i="33"/>
  <c r="R317" i="33" s="1"/>
  <c r="S316" i="33"/>
  <c r="T316" i="33" s="1"/>
  <c r="Q316" i="33"/>
  <c r="A316" i="33"/>
  <c r="R316" i="33" s="1"/>
  <c r="S315" i="33"/>
  <c r="T315" i="33" s="1"/>
  <c r="Q315" i="33"/>
  <c r="A315" i="33"/>
  <c r="R315" i="33" s="1"/>
  <c r="S314" i="33"/>
  <c r="T314" i="33" s="1"/>
  <c r="Q314" i="33"/>
  <c r="A314" i="33"/>
  <c r="R314" i="33" s="1"/>
  <c r="S313" i="33"/>
  <c r="T313" i="33" s="1"/>
  <c r="Q313" i="33"/>
  <c r="A313" i="33"/>
  <c r="R313" i="33" s="1"/>
  <c r="S312" i="33"/>
  <c r="T312" i="33" s="1"/>
  <c r="Q312" i="33"/>
  <c r="A312" i="33"/>
  <c r="R312" i="33" s="1"/>
  <c r="S311" i="33"/>
  <c r="T311" i="33" s="1"/>
  <c r="Q311" i="33"/>
  <c r="A311" i="33"/>
  <c r="R311" i="33" s="1"/>
  <c r="S310" i="33"/>
  <c r="T310" i="33" s="1"/>
  <c r="Q310" i="33"/>
  <c r="A310" i="33"/>
  <c r="R310" i="33" s="1"/>
  <c r="S309" i="33"/>
  <c r="T309" i="33" s="1"/>
  <c r="Q309" i="33"/>
  <c r="A309" i="33"/>
  <c r="R309" i="33" s="1"/>
  <c r="S308" i="33"/>
  <c r="T308" i="33" s="1"/>
  <c r="Q308" i="33"/>
  <c r="A308" i="33"/>
  <c r="R308" i="33" s="1"/>
  <c r="S307" i="33"/>
  <c r="T307" i="33" s="1"/>
  <c r="Q307" i="33"/>
  <c r="A307" i="33"/>
  <c r="R307" i="33" s="1"/>
  <c r="S306" i="33"/>
  <c r="T306" i="33" s="1"/>
  <c r="Q306" i="33"/>
  <c r="A306" i="33"/>
  <c r="R306" i="33" s="1"/>
  <c r="S305" i="33"/>
  <c r="T305" i="33" s="1"/>
  <c r="Q305" i="33"/>
  <c r="A305" i="33"/>
  <c r="R305" i="33" s="1"/>
  <c r="S304" i="33"/>
  <c r="T304" i="33" s="1"/>
  <c r="Q304" i="33"/>
  <c r="A304" i="33"/>
  <c r="R304" i="33" s="1"/>
  <c r="S303" i="33"/>
  <c r="T303" i="33" s="1"/>
  <c r="Q303" i="33"/>
  <c r="A303" i="33"/>
  <c r="R303" i="33" s="1"/>
  <c r="S302" i="33"/>
  <c r="T302" i="33" s="1"/>
  <c r="Q302" i="33"/>
  <c r="A302" i="33"/>
  <c r="R302" i="33" s="1"/>
  <c r="S301" i="33"/>
  <c r="T301" i="33" s="1"/>
  <c r="Q301" i="33"/>
  <c r="A301" i="33"/>
  <c r="R301" i="33" s="1"/>
  <c r="S300" i="33"/>
  <c r="T300" i="33" s="1"/>
  <c r="Q300" i="33"/>
  <c r="A300" i="33"/>
  <c r="R300" i="33" s="1"/>
  <c r="S299" i="33"/>
  <c r="T299" i="33" s="1"/>
  <c r="Q299" i="33"/>
  <c r="A299" i="33"/>
  <c r="R299" i="33" s="1"/>
  <c r="S298" i="33"/>
  <c r="T298" i="33" s="1"/>
  <c r="Q298" i="33"/>
  <c r="A298" i="33"/>
  <c r="R298" i="33" s="1"/>
  <c r="S297" i="33"/>
  <c r="T297" i="33" s="1"/>
  <c r="Q297" i="33"/>
  <c r="A297" i="33"/>
  <c r="R297" i="33" s="1"/>
  <c r="S296" i="33"/>
  <c r="T296" i="33" s="1"/>
  <c r="Q296" i="33"/>
  <c r="A296" i="33"/>
  <c r="R296" i="33" s="1"/>
  <c r="S295" i="33"/>
  <c r="T295" i="33" s="1"/>
  <c r="Q295" i="33"/>
  <c r="A295" i="33"/>
  <c r="R295" i="33" s="1"/>
  <c r="S294" i="33"/>
  <c r="T294" i="33" s="1"/>
  <c r="Q294" i="33"/>
  <c r="A294" i="33"/>
  <c r="R294" i="33" s="1"/>
  <c r="S293" i="33"/>
  <c r="T293" i="33" s="1"/>
  <c r="Q293" i="33"/>
  <c r="A293" i="33"/>
  <c r="R293" i="33" s="1"/>
  <c r="S292" i="33"/>
  <c r="T292" i="33" s="1"/>
  <c r="Q292" i="33"/>
  <c r="A292" i="33"/>
  <c r="R292" i="33" s="1"/>
  <c r="S291" i="33"/>
  <c r="T291" i="33" s="1"/>
  <c r="Q291" i="33"/>
  <c r="A291" i="33"/>
  <c r="R291" i="33" s="1"/>
  <c r="S290" i="33"/>
  <c r="T290" i="33" s="1"/>
  <c r="Q290" i="33"/>
  <c r="A290" i="33"/>
  <c r="R290" i="33" s="1"/>
  <c r="S289" i="33"/>
  <c r="T289" i="33" s="1"/>
  <c r="Q289" i="33"/>
  <c r="A289" i="33"/>
  <c r="R289" i="33" s="1"/>
  <c r="S288" i="33"/>
  <c r="T288" i="33" s="1"/>
  <c r="Q288" i="33"/>
  <c r="A288" i="33"/>
  <c r="R288" i="33" s="1"/>
  <c r="S287" i="33"/>
  <c r="T287" i="33" s="1"/>
  <c r="Q287" i="33"/>
  <c r="A287" i="33"/>
  <c r="R287" i="33" s="1"/>
  <c r="S286" i="33"/>
  <c r="T286" i="33" s="1"/>
  <c r="Q286" i="33"/>
  <c r="A286" i="33"/>
  <c r="R286" i="33" s="1"/>
  <c r="S285" i="33"/>
  <c r="T285" i="33" s="1"/>
  <c r="Q285" i="33"/>
  <c r="A285" i="33"/>
  <c r="R285" i="33" s="1"/>
  <c r="S284" i="33"/>
  <c r="T284" i="33" s="1"/>
  <c r="Q284" i="33"/>
  <c r="A284" i="33"/>
  <c r="R284" i="33" s="1"/>
  <c r="S283" i="33"/>
  <c r="T283" i="33" s="1"/>
  <c r="Q283" i="33"/>
  <c r="A283" i="33"/>
  <c r="R283" i="33" s="1"/>
  <c r="S282" i="33"/>
  <c r="T282" i="33" s="1"/>
  <c r="Q282" i="33"/>
  <c r="A282" i="33"/>
  <c r="R282" i="33" s="1"/>
  <c r="S281" i="33"/>
  <c r="T281" i="33" s="1"/>
  <c r="Q281" i="33"/>
  <c r="A281" i="33"/>
  <c r="R281" i="33" s="1"/>
  <c r="S280" i="33"/>
  <c r="T280" i="33" s="1"/>
  <c r="Q280" i="33"/>
  <c r="A280" i="33"/>
  <c r="R280" i="33" s="1"/>
  <c r="S279" i="33"/>
  <c r="T279" i="33" s="1"/>
  <c r="Q279" i="33"/>
  <c r="A279" i="33"/>
  <c r="R279" i="33" s="1"/>
  <c r="S278" i="33"/>
  <c r="T278" i="33" s="1"/>
  <c r="Q278" i="33"/>
  <c r="A278" i="33"/>
  <c r="R278" i="33" s="1"/>
  <c r="S277" i="33"/>
  <c r="T277" i="33" s="1"/>
  <c r="Q277" i="33"/>
  <c r="A277" i="33"/>
  <c r="R277" i="33" s="1"/>
  <c r="S276" i="33"/>
  <c r="T276" i="33" s="1"/>
  <c r="Q276" i="33"/>
  <c r="A276" i="33"/>
  <c r="R276" i="33" s="1"/>
  <c r="S275" i="33"/>
  <c r="T275" i="33" s="1"/>
  <c r="Q275" i="33"/>
  <c r="A275" i="33"/>
  <c r="R275" i="33" s="1"/>
  <c r="S274" i="33"/>
  <c r="T274" i="33" s="1"/>
  <c r="Q274" i="33"/>
  <c r="A274" i="33"/>
  <c r="R274" i="33" s="1"/>
  <c r="S273" i="33"/>
  <c r="T273" i="33" s="1"/>
  <c r="Q273" i="33"/>
  <c r="A273" i="33"/>
  <c r="R273" i="33" s="1"/>
  <c r="S272" i="33"/>
  <c r="T272" i="33" s="1"/>
  <c r="Q272" i="33"/>
  <c r="A272" i="33"/>
  <c r="R272" i="33" s="1"/>
  <c r="S271" i="33"/>
  <c r="T271" i="33" s="1"/>
  <c r="Q271" i="33"/>
  <c r="A271" i="33"/>
  <c r="R271" i="33" s="1"/>
  <c r="S270" i="33"/>
  <c r="T270" i="33" s="1"/>
  <c r="Q270" i="33"/>
  <c r="A270" i="33"/>
  <c r="R270" i="33" s="1"/>
  <c r="S269" i="33"/>
  <c r="T269" i="33" s="1"/>
  <c r="Q269" i="33"/>
  <c r="A269" i="33"/>
  <c r="R269" i="33" s="1"/>
  <c r="S268" i="33"/>
  <c r="T268" i="33" s="1"/>
  <c r="Q268" i="33"/>
  <c r="A268" i="33"/>
  <c r="R268" i="33" s="1"/>
  <c r="S267" i="33"/>
  <c r="T267" i="33" s="1"/>
  <c r="Q267" i="33"/>
  <c r="A267" i="33"/>
  <c r="R267" i="33" s="1"/>
  <c r="S266" i="33"/>
  <c r="T266" i="33" s="1"/>
  <c r="Q266" i="33"/>
  <c r="A266" i="33"/>
  <c r="R266" i="33" s="1"/>
  <c r="S265" i="33"/>
  <c r="T265" i="33" s="1"/>
  <c r="Q265" i="33"/>
  <c r="A265" i="33"/>
  <c r="R265" i="33" s="1"/>
  <c r="S264" i="33"/>
  <c r="T264" i="33" s="1"/>
  <c r="Q264" i="33"/>
  <c r="A264" i="33"/>
  <c r="R264" i="33" s="1"/>
  <c r="S263" i="33"/>
  <c r="T263" i="33" s="1"/>
  <c r="Q263" i="33"/>
  <c r="A263" i="33"/>
  <c r="R263" i="33" s="1"/>
  <c r="S262" i="33"/>
  <c r="T262" i="33" s="1"/>
  <c r="Q262" i="33"/>
  <c r="A262" i="33"/>
  <c r="R262" i="33" s="1"/>
  <c r="S261" i="33"/>
  <c r="T261" i="33" s="1"/>
  <c r="Q261" i="33"/>
  <c r="A261" i="33"/>
  <c r="R261" i="33" s="1"/>
  <c r="S260" i="33"/>
  <c r="T260" i="33" s="1"/>
  <c r="Q260" i="33"/>
  <c r="A260" i="33"/>
  <c r="R260" i="33" s="1"/>
  <c r="S259" i="33"/>
  <c r="T259" i="33" s="1"/>
  <c r="Q259" i="33"/>
  <c r="A259" i="33"/>
  <c r="R259" i="33" s="1"/>
  <c r="S258" i="33"/>
  <c r="T258" i="33" s="1"/>
  <c r="Q258" i="33"/>
  <c r="A258" i="33"/>
  <c r="R258" i="33" s="1"/>
  <c r="S257" i="33"/>
  <c r="T257" i="33" s="1"/>
  <c r="Q257" i="33"/>
  <c r="A257" i="33"/>
  <c r="R257" i="33" s="1"/>
  <c r="S256" i="33"/>
  <c r="T256" i="33" s="1"/>
  <c r="Q256" i="33"/>
  <c r="A256" i="33"/>
  <c r="R256" i="33" s="1"/>
  <c r="S255" i="33"/>
  <c r="T255" i="33" s="1"/>
  <c r="Q255" i="33"/>
  <c r="A255" i="33"/>
  <c r="R255" i="33" s="1"/>
  <c r="S254" i="33"/>
  <c r="T254" i="33" s="1"/>
  <c r="Q254" i="33"/>
  <c r="A254" i="33"/>
  <c r="R254" i="33" s="1"/>
  <c r="S253" i="33"/>
  <c r="T253" i="33" s="1"/>
  <c r="Q253" i="33"/>
  <c r="A253" i="33"/>
  <c r="R253" i="33" s="1"/>
  <c r="S252" i="33"/>
  <c r="T252" i="33" s="1"/>
  <c r="Q252" i="33"/>
  <c r="A252" i="33"/>
  <c r="R252" i="33" s="1"/>
  <c r="S251" i="33"/>
  <c r="T251" i="33" s="1"/>
  <c r="Q251" i="33"/>
  <c r="A251" i="33"/>
  <c r="R251" i="33" s="1"/>
  <c r="S250" i="33"/>
  <c r="T250" i="33" s="1"/>
  <c r="Q250" i="33"/>
  <c r="A250" i="33"/>
  <c r="R250" i="33" s="1"/>
  <c r="S249" i="33"/>
  <c r="T249" i="33" s="1"/>
  <c r="Q249" i="33"/>
  <c r="A249" i="33"/>
  <c r="R249" i="33" s="1"/>
  <c r="S248" i="33"/>
  <c r="T248" i="33" s="1"/>
  <c r="Q248" i="33"/>
  <c r="A248" i="33"/>
  <c r="R248" i="33" s="1"/>
  <c r="S247" i="33"/>
  <c r="T247" i="33" s="1"/>
  <c r="Q247" i="33"/>
  <c r="A247" i="33"/>
  <c r="R247" i="33" s="1"/>
  <c r="S246" i="33"/>
  <c r="T246" i="33" s="1"/>
  <c r="Q246" i="33"/>
  <c r="A246" i="33"/>
  <c r="R246" i="33" s="1"/>
  <c r="S245" i="33"/>
  <c r="T245" i="33" s="1"/>
  <c r="Q245" i="33"/>
  <c r="A245" i="33"/>
  <c r="R245" i="33" s="1"/>
  <c r="S244" i="33"/>
  <c r="T244" i="33" s="1"/>
  <c r="Q244" i="33"/>
  <c r="A244" i="33"/>
  <c r="R244" i="33" s="1"/>
  <c r="S243" i="33"/>
  <c r="T243" i="33" s="1"/>
  <c r="Q243" i="33"/>
  <c r="A243" i="33"/>
  <c r="R243" i="33" s="1"/>
  <c r="S242" i="33"/>
  <c r="T242" i="33" s="1"/>
  <c r="Q242" i="33"/>
  <c r="A242" i="33"/>
  <c r="R242" i="33" s="1"/>
  <c r="S241" i="33"/>
  <c r="T241" i="33" s="1"/>
  <c r="Q241" i="33"/>
  <c r="A241" i="33"/>
  <c r="R241" i="33" s="1"/>
  <c r="S240" i="33"/>
  <c r="T240" i="33" s="1"/>
  <c r="Q240" i="33"/>
  <c r="A240" i="33"/>
  <c r="R240" i="33" s="1"/>
  <c r="S239" i="33"/>
  <c r="T239" i="33" s="1"/>
  <c r="Q239" i="33"/>
  <c r="A239" i="33"/>
  <c r="R239" i="33" s="1"/>
  <c r="S238" i="33"/>
  <c r="T238" i="33" s="1"/>
  <c r="Q238" i="33"/>
  <c r="A238" i="33"/>
  <c r="R238" i="33" s="1"/>
  <c r="S237" i="33"/>
  <c r="T237" i="33" s="1"/>
  <c r="Q237" i="33"/>
  <c r="A237" i="33"/>
  <c r="R237" i="33" s="1"/>
  <c r="S236" i="33"/>
  <c r="T236" i="33" s="1"/>
  <c r="Q236" i="33"/>
  <c r="A236" i="33"/>
  <c r="R236" i="33" s="1"/>
  <c r="S235" i="33"/>
  <c r="T235" i="33" s="1"/>
  <c r="Q235" i="33"/>
  <c r="A235" i="33"/>
  <c r="R235" i="33" s="1"/>
  <c r="S234" i="33"/>
  <c r="T234" i="33" s="1"/>
  <c r="Q234" i="33"/>
  <c r="A234" i="33"/>
  <c r="R234" i="33" s="1"/>
  <c r="S233" i="33"/>
  <c r="T233" i="33" s="1"/>
  <c r="Q233" i="33"/>
  <c r="A233" i="33"/>
  <c r="R233" i="33" s="1"/>
  <c r="S232" i="33"/>
  <c r="T232" i="33" s="1"/>
  <c r="Q232" i="33"/>
  <c r="A232" i="33"/>
  <c r="R232" i="33" s="1"/>
  <c r="S231" i="33"/>
  <c r="T231" i="33" s="1"/>
  <c r="Q231" i="33"/>
  <c r="A231" i="33"/>
  <c r="R231" i="33" s="1"/>
  <c r="S230" i="33"/>
  <c r="T230" i="33" s="1"/>
  <c r="Q230" i="33"/>
  <c r="A230" i="33"/>
  <c r="R230" i="33" s="1"/>
  <c r="S229" i="33"/>
  <c r="T229" i="33" s="1"/>
  <c r="Q229" i="33"/>
  <c r="A229" i="33"/>
  <c r="R229" i="33" s="1"/>
  <c r="S228" i="33"/>
  <c r="T228" i="33" s="1"/>
  <c r="Q228" i="33"/>
  <c r="A228" i="33"/>
  <c r="R228" i="33" s="1"/>
  <c r="S227" i="33"/>
  <c r="T227" i="33" s="1"/>
  <c r="Q227" i="33"/>
  <c r="A227" i="33"/>
  <c r="R227" i="33" s="1"/>
  <c r="S226" i="33"/>
  <c r="T226" i="33" s="1"/>
  <c r="Q226" i="33"/>
  <c r="A226" i="33"/>
  <c r="R226" i="33" s="1"/>
  <c r="S225" i="33"/>
  <c r="T225" i="33" s="1"/>
  <c r="Q225" i="33"/>
  <c r="A225" i="33"/>
  <c r="R225" i="33" s="1"/>
  <c r="S224" i="33"/>
  <c r="T224" i="33" s="1"/>
  <c r="Q224" i="33"/>
  <c r="A224" i="33"/>
  <c r="R224" i="33" s="1"/>
  <c r="S223" i="33"/>
  <c r="T223" i="33" s="1"/>
  <c r="Q223" i="33"/>
  <c r="A223" i="33"/>
  <c r="R223" i="33" s="1"/>
  <c r="S222" i="33"/>
  <c r="T222" i="33" s="1"/>
  <c r="Q222" i="33"/>
  <c r="A222" i="33"/>
  <c r="R222" i="33" s="1"/>
  <c r="S221" i="33"/>
  <c r="T221" i="33" s="1"/>
  <c r="Q221" i="33"/>
  <c r="A221" i="33"/>
  <c r="R221" i="33" s="1"/>
  <c r="S220" i="33"/>
  <c r="T220" i="33" s="1"/>
  <c r="Q220" i="33"/>
  <c r="A220" i="33"/>
  <c r="R220" i="33" s="1"/>
  <c r="S219" i="33"/>
  <c r="T219" i="33" s="1"/>
  <c r="Q219" i="33"/>
  <c r="A219" i="33"/>
  <c r="R219" i="33" s="1"/>
  <c r="S218" i="33"/>
  <c r="T218" i="33" s="1"/>
  <c r="Q218" i="33"/>
  <c r="A218" i="33"/>
  <c r="R218" i="33" s="1"/>
  <c r="S217" i="33"/>
  <c r="T217" i="33" s="1"/>
  <c r="Q217" i="33"/>
  <c r="A217" i="33"/>
  <c r="R217" i="33" s="1"/>
  <c r="S216" i="33"/>
  <c r="T216" i="33" s="1"/>
  <c r="Q216" i="33"/>
  <c r="A216" i="33"/>
  <c r="R216" i="33" s="1"/>
  <c r="S215" i="33"/>
  <c r="T215" i="33" s="1"/>
  <c r="Q215" i="33"/>
  <c r="A215" i="33"/>
  <c r="R215" i="33" s="1"/>
  <c r="S214" i="33"/>
  <c r="T214" i="33" s="1"/>
  <c r="Q214" i="33"/>
  <c r="A214" i="33"/>
  <c r="R214" i="33" s="1"/>
  <c r="S213" i="33"/>
  <c r="T213" i="33" s="1"/>
  <c r="Q213" i="33"/>
  <c r="A213" i="33"/>
  <c r="R213" i="33" s="1"/>
  <c r="S212" i="33"/>
  <c r="T212" i="33" s="1"/>
  <c r="Q212" i="33"/>
  <c r="A212" i="33"/>
  <c r="R212" i="33" s="1"/>
  <c r="S211" i="33"/>
  <c r="T211" i="33" s="1"/>
  <c r="Q211" i="33"/>
  <c r="A211" i="33"/>
  <c r="R211" i="33" s="1"/>
  <c r="S210" i="33"/>
  <c r="T210" i="33" s="1"/>
  <c r="Q210" i="33"/>
  <c r="A210" i="33"/>
  <c r="R210" i="33" s="1"/>
  <c r="S209" i="33"/>
  <c r="T209" i="33" s="1"/>
  <c r="Q209" i="33"/>
  <c r="A209" i="33"/>
  <c r="R209" i="33" s="1"/>
  <c r="S208" i="33"/>
  <c r="T208" i="33" s="1"/>
  <c r="Q208" i="33"/>
  <c r="A208" i="33"/>
  <c r="R208" i="33" s="1"/>
  <c r="S207" i="33"/>
  <c r="T207" i="33" s="1"/>
  <c r="Q207" i="33"/>
  <c r="A207" i="33"/>
  <c r="R207" i="33" s="1"/>
  <c r="S206" i="33"/>
  <c r="T206" i="33" s="1"/>
  <c r="Q206" i="33"/>
  <c r="A206" i="33"/>
  <c r="R206" i="33" s="1"/>
  <c r="S205" i="33"/>
  <c r="T205" i="33" s="1"/>
  <c r="Q205" i="33"/>
  <c r="A205" i="33"/>
  <c r="R205" i="33" s="1"/>
  <c r="S204" i="33"/>
  <c r="T204" i="33" s="1"/>
  <c r="Q204" i="33"/>
  <c r="A204" i="33"/>
  <c r="R204" i="33" s="1"/>
  <c r="S203" i="33"/>
  <c r="T203" i="33" s="1"/>
  <c r="Q203" i="33"/>
  <c r="A203" i="33"/>
  <c r="R203" i="33" s="1"/>
  <c r="S202" i="33"/>
  <c r="T202" i="33" s="1"/>
  <c r="Q202" i="33"/>
  <c r="A202" i="33"/>
  <c r="R202" i="33" s="1"/>
  <c r="S201" i="33"/>
  <c r="T201" i="33" s="1"/>
  <c r="Q201" i="33"/>
  <c r="A201" i="33"/>
  <c r="R201" i="33" s="1"/>
  <c r="S200" i="33"/>
  <c r="T200" i="33" s="1"/>
  <c r="Q200" i="33"/>
  <c r="A200" i="33"/>
  <c r="R200" i="33" s="1"/>
  <c r="S199" i="33"/>
  <c r="T199" i="33" s="1"/>
  <c r="Q199" i="33"/>
  <c r="A199" i="33"/>
  <c r="R199" i="33" s="1"/>
  <c r="S198" i="33"/>
  <c r="T198" i="33" s="1"/>
  <c r="Q198" i="33"/>
  <c r="A198" i="33"/>
  <c r="R198" i="33" s="1"/>
  <c r="S197" i="33"/>
  <c r="T197" i="33" s="1"/>
  <c r="Q197" i="33"/>
  <c r="A197" i="33"/>
  <c r="R197" i="33" s="1"/>
  <c r="S196" i="33"/>
  <c r="T196" i="33" s="1"/>
  <c r="Q196" i="33"/>
  <c r="A196" i="33"/>
  <c r="R196" i="33" s="1"/>
  <c r="S195" i="33"/>
  <c r="T195" i="33" s="1"/>
  <c r="Q195" i="33"/>
  <c r="A195" i="33"/>
  <c r="R195" i="33" s="1"/>
  <c r="S194" i="33"/>
  <c r="T194" i="33" s="1"/>
  <c r="Q194" i="33"/>
  <c r="A194" i="33"/>
  <c r="R194" i="33" s="1"/>
  <c r="S193" i="33"/>
  <c r="T193" i="33" s="1"/>
  <c r="Q193" i="33"/>
  <c r="A193" i="33"/>
  <c r="R193" i="33" s="1"/>
  <c r="S192" i="33"/>
  <c r="T192" i="33" s="1"/>
  <c r="Q192" i="33"/>
  <c r="A192" i="33"/>
  <c r="R192" i="33" s="1"/>
  <c r="S191" i="33"/>
  <c r="T191" i="33" s="1"/>
  <c r="Q191" i="33"/>
  <c r="A191" i="33"/>
  <c r="R191" i="33" s="1"/>
  <c r="S190" i="33"/>
  <c r="T190" i="33" s="1"/>
  <c r="Q190" i="33"/>
  <c r="A190" i="33"/>
  <c r="R190" i="33" s="1"/>
  <c r="S189" i="33"/>
  <c r="T189" i="33" s="1"/>
  <c r="Q189" i="33"/>
  <c r="A189" i="33"/>
  <c r="R189" i="33" s="1"/>
  <c r="S188" i="33"/>
  <c r="T188" i="33" s="1"/>
  <c r="Q188" i="33"/>
  <c r="A188" i="33"/>
  <c r="R188" i="33" s="1"/>
  <c r="S187" i="33"/>
  <c r="T187" i="33" s="1"/>
  <c r="Q187" i="33"/>
  <c r="A187" i="33"/>
  <c r="R187" i="33" s="1"/>
  <c r="S186" i="33"/>
  <c r="T186" i="33" s="1"/>
  <c r="Q186" i="33"/>
  <c r="A186" i="33"/>
  <c r="R186" i="33" s="1"/>
  <c r="S185" i="33"/>
  <c r="T185" i="33" s="1"/>
  <c r="Q185" i="33"/>
  <c r="A185" i="33"/>
  <c r="R185" i="33" s="1"/>
  <c r="S184" i="33"/>
  <c r="T184" i="33" s="1"/>
  <c r="Q184" i="33"/>
  <c r="A184" i="33"/>
  <c r="R184" i="33" s="1"/>
  <c r="S183" i="33"/>
  <c r="T183" i="33" s="1"/>
  <c r="Q183" i="33"/>
  <c r="A183" i="33"/>
  <c r="R183" i="33" s="1"/>
  <c r="S182" i="33"/>
  <c r="T182" i="33" s="1"/>
  <c r="Q182" i="33"/>
  <c r="A182" i="33"/>
  <c r="R182" i="33" s="1"/>
  <c r="S181" i="33"/>
  <c r="T181" i="33" s="1"/>
  <c r="Q181" i="33"/>
  <c r="A181" i="33"/>
  <c r="R181" i="33" s="1"/>
  <c r="S180" i="33"/>
  <c r="T180" i="33" s="1"/>
  <c r="Q180" i="33"/>
  <c r="A180" i="33"/>
  <c r="R180" i="33" s="1"/>
  <c r="S179" i="33"/>
  <c r="T179" i="33" s="1"/>
  <c r="Q179" i="33"/>
  <c r="A179" i="33"/>
  <c r="R179" i="33" s="1"/>
  <c r="S178" i="33"/>
  <c r="T178" i="33" s="1"/>
  <c r="Q178" i="33"/>
  <c r="A178" i="33"/>
  <c r="R178" i="33" s="1"/>
  <c r="S177" i="33"/>
  <c r="T177" i="33" s="1"/>
  <c r="Q177" i="33"/>
  <c r="A177" i="33"/>
  <c r="R177" i="33" s="1"/>
  <c r="S176" i="33"/>
  <c r="T176" i="33" s="1"/>
  <c r="Q176" i="33"/>
  <c r="A176" i="33"/>
  <c r="R176" i="33" s="1"/>
  <c r="S175" i="33"/>
  <c r="T175" i="33" s="1"/>
  <c r="Q175" i="33"/>
  <c r="A175" i="33"/>
  <c r="R175" i="33" s="1"/>
  <c r="S174" i="33"/>
  <c r="T174" i="33" s="1"/>
  <c r="Q174" i="33"/>
  <c r="A174" i="33"/>
  <c r="R174" i="33" s="1"/>
  <c r="S173" i="33"/>
  <c r="T173" i="33" s="1"/>
  <c r="Q173" i="33"/>
  <c r="A173" i="33"/>
  <c r="R173" i="33" s="1"/>
  <c r="S172" i="33"/>
  <c r="T172" i="33" s="1"/>
  <c r="Q172" i="33"/>
  <c r="A172" i="33"/>
  <c r="R172" i="33" s="1"/>
  <c r="S171" i="33"/>
  <c r="T171" i="33" s="1"/>
  <c r="Q171" i="33"/>
  <c r="A171" i="33"/>
  <c r="R171" i="33" s="1"/>
  <c r="S170" i="33"/>
  <c r="T170" i="33" s="1"/>
  <c r="Q170" i="33"/>
  <c r="A170" i="33"/>
  <c r="R170" i="33" s="1"/>
  <c r="S169" i="33"/>
  <c r="T169" i="33" s="1"/>
  <c r="Q169" i="33"/>
  <c r="A169" i="33"/>
  <c r="R169" i="33" s="1"/>
  <c r="S168" i="33"/>
  <c r="T168" i="33" s="1"/>
  <c r="Q168" i="33"/>
  <c r="A168" i="33"/>
  <c r="R168" i="33" s="1"/>
  <c r="S167" i="33"/>
  <c r="T167" i="33" s="1"/>
  <c r="Q167" i="33"/>
  <c r="A167" i="33"/>
  <c r="R167" i="33" s="1"/>
  <c r="S166" i="33"/>
  <c r="T166" i="33" s="1"/>
  <c r="Q166" i="33"/>
  <c r="A166" i="33"/>
  <c r="R166" i="33" s="1"/>
  <c r="S165" i="33"/>
  <c r="T165" i="33" s="1"/>
  <c r="Q165" i="33"/>
  <c r="A165" i="33"/>
  <c r="R165" i="33" s="1"/>
  <c r="S164" i="33"/>
  <c r="T164" i="33" s="1"/>
  <c r="Q164" i="33"/>
  <c r="A164" i="33"/>
  <c r="R164" i="33" s="1"/>
  <c r="S163" i="33"/>
  <c r="T163" i="33" s="1"/>
  <c r="Q163" i="33"/>
  <c r="A163" i="33"/>
  <c r="R163" i="33" s="1"/>
  <c r="S162" i="33"/>
  <c r="T162" i="33" s="1"/>
  <c r="Q162" i="33"/>
  <c r="A162" i="33"/>
  <c r="R162" i="33" s="1"/>
  <c r="S161" i="33"/>
  <c r="T161" i="33" s="1"/>
  <c r="Q161" i="33"/>
  <c r="A161" i="33"/>
  <c r="R161" i="33" s="1"/>
  <c r="S160" i="33"/>
  <c r="T160" i="33" s="1"/>
  <c r="Q160" i="33"/>
  <c r="A160" i="33"/>
  <c r="R160" i="33" s="1"/>
  <c r="S159" i="33"/>
  <c r="T159" i="33" s="1"/>
  <c r="Q159" i="33"/>
  <c r="A159" i="33"/>
  <c r="R159" i="33" s="1"/>
  <c r="S158" i="33"/>
  <c r="T158" i="33" s="1"/>
  <c r="Q158" i="33"/>
  <c r="A158" i="33"/>
  <c r="R158" i="33" s="1"/>
  <c r="S157" i="33"/>
  <c r="T157" i="33" s="1"/>
  <c r="Q157" i="33"/>
  <c r="A157" i="33"/>
  <c r="R157" i="33" s="1"/>
  <c r="S156" i="33"/>
  <c r="T156" i="33" s="1"/>
  <c r="Q156" i="33"/>
  <c r="A156" i="33"/>
  <c r="R156" i="33" s="1"/>
  <c r="S155" i="33"/>
  <c r="T155" i="33" s="1"/>
  <c r="Q155" i="33"/>
  <c r="A155" i="33"/>
  <c r="R155" i="33" s="1"/>
  <c r="S154" i="33"/>
  <c r="T154" i="33" s="1"/>
  <c r="Q154" i="33"/>
  <c r="A154" i="33"/>
  <c r="R154" i="33" s="1"/>
  <c r="S153" i="33"/>
  <c r="T153" i="33" s="1"/>
  <c r="Q153" i="33"/>
  <c r="A153" i="33"/>
  <c r="R153" i="33" s="1"/>
  <c r="S152" i="33"/>
  <c r="T152" i="33" s="1"/>
  <c r="Q152" i="33"/>
  <c r="A152" i="33"/>
  <c r="R152" i="33" s="1"/>
  <c r="S151" i="33"/>
  <c r="T151" i="33" s="1"/>
  <c r="Q151" i="33"/>
  <c r="A151" i="33"/>
  <c r="R151" i="33" s="1"/>
  <c r="S150" i="33"/>
  <c r="T150" i="33" s="1"/>
  <c r="Q150" i="33"/>
  <c r="A150" i="33"/>
  <c r="R150" i="33" s="1"/>
  <c r="S149" i="33"/>
  <c r="T149" i="33" s="1"/>
  <c r="Q149" i="33"/>
  <c r="A149" i="33"/>
  <c r="R149" i="33" s="1"/>
  <c r="S148" i="33"/>
  <c r="T148" i="33" s="1"/>
  <c r="Q148" i="33"/>
  <c r="A148" i="33"/>
  <c r="R148" i="33" s="1"/>
  <c r="S147" i="33"/>
  <c r="T147" i="33" s="1"/>
  <c r="Q147" i="33"/>
  <c r="A147" i="33"/>
  <c r="R147" i="33" s="1"/>
  <c r="S146" i="33"/>
  <c r="T146" i="33" s="1"/>
  <c r="Q146" i="33"/>
  <c r="A146" i="33"/>
  <c r="R146" i="33" s="1"/>
  <c r="S145" i="33"/>
  <c r="T145" i="33" s="1"/>
  <c r="Q145" i="33"/>
  <c r="A145" i="33"/>
  <c r="R145" i="33" s="1"/>
  <c r="S144" i="33"/>
  <c r="T144" i="33" s="1"/>
  <c r="Q144" i="33"/>
  <c r="A144" i="33"/>
  <c r="R144" i="33" s="1"/>
  <c r="S143" i="33"/>
  <c r="T143" i="33" s="1"/>
  <c r="Q143" i="33"/>
  <c r="A143" i="33"/>
  <c r="R143" i="33" s="1"/>
  <c r="S142" i="33"/>
  <c r="T142" i="33" s="1"/>
  <c r="Q142" i="33"/>
  <c r="A142" i="33"/>
  <c r="R142" i="33" s="1"/>
  <c r="S141" i="33"/>
  <c r="T141" i="33" s="1"/>
  <c r="Q141" i="33"/>
  <c r="A141" i="33"/>
  <c r="R141" i="33" s="1"/>
  <c r="S140" i="33"/>
  <c r="T140" i="33" s="1"/>
  <c r="Q140" i="33"/>
  <c r="A140" i="33"/>
  <c r="R140" i="33" s="1"/>
  <c r="S139" i="33"/>
  <c r="T139" i="33" s="1"/>
  <c r="Q139" i="33"/>
  <c r="A139" i="33"/>
  <c r="R139" i="33" s="1"/>
  <c r="S138" i="33"/>
  <c r="T138" i="33" s="1"/>
  <c r="Q138" i="33"/>
  <c r="A138" i="33"/>
  <c r="R138" i="33" s="1"/>
  <c r="S137" i="33"/>
  <c r="T137" i="33" s="1"/>
  <c r="Q137" i="33"/>
  <c r="A137" i="33"/>
  <c r="R137" i="33" s="1"/>
  <c r="S136" i="33"/>
  <c r="T136" i="33" s="1"/>
  <c r="Q136" i="33"/>
  <c r="A136" i="33"/>
  <c r="R136" i="33" s="1"/>
  <c r="S135" i="33"/>
  <c r="T135" i="33" s="1"/>
  <c r="Q135" i="33"/>
  <c r="A135" i="33"/>
  <c r="R135" i="33" s="1"/>
  <c r="S134" i="33"/>
  <c r="T134" i="33" s="1"/>
  <c r="Q134" i="33"/>
  <c r="A134" i="33"/>
  <c r="R134" i="33" s="1"/>
  <c r="S133" i="33"/>
  <c r="T133" i="33" s="1"/>
  <c r="Q133" i="33"/>
  <c r="A133" i="33"/>
  <c r="R133" i="33" s="1"/>
  <c r="S132" i="33"/>
  <c r="T132" i="33" s="1"/>
  <c r="Q132" i="33"/>
  <c r="A132" i="33"/>
  <c r="R132" i="33" s="1"/>
  <c r="S131" i="33"/>
  <c r="T131" i="33" s="1"/>
  <c r="Q131" i="33"/>
  <c r="A131" i="33"/>
  <c r="R131" i="33" s="1"/>
  <c r="S130" i="33"/>
  <c r="T130" i="33" s="1"/>
  <c r="Q130" i="33"/>
  <c r="A130" i="33"/>
  <c r="R130" i="33" s="1"/>
  <c r="S129" i="33"/>
  <c r="T129" i="33" s="1"/>
  <c r="Q129" i="33"/>
  <c r="A129" i="33"/>
  <c r="R129" i="33" s="1"/>
  <c r="S128" i="33"/>
  <c r="T128" i="33" s="1"/>
  <c r="Q128" i="33"/>
  <c r="A128" i="33"/>
  <c r="R128" i="33" s="1"/>
  <c r="S127" i="33"/>
  <c r="T127" i="33" s="1"/>
  <c r="Q127" i="33"/>
  <c r="A127" i="33"/>
  <c r="R127" i="33" s="1"/>
  <c r="S126" i="33"/>
  <c r="T126" i="33" s="1"/>
  <c r="Q126" i="33"/>
  <c r="A126" i="33"/>
  <c r="R126" i="33" s="1"/>
  <c r="S125" i="33"/>
  <c r="T125" i="33" s="1"/>
  <c r="Q125" i="33"/>
  <c r="A125" i="33"/>
  <c r="R125" i="33" s="1"/>
  <c r="S124" i="33"/>
  <c r="T124" i="33" s="1"/>
  <c r="Q124" i="33"/>
  <c r="A124" i="33"/>
  <c r="R124" i="33" s="1"/>
  <c r="S123" i="33"/>
  <c r="T123" i="33" s="1"/>
  <c r="Q123" i="33"/>
  <c r="A123" i="33"/>
  <c r="R123" i="33" s="1"/>
  <c r="S122" i="33"/>
  <c r="T122" i="33" s="1"/>
  <c r="Q122" i="33"/>
  <c r="A122" i="33"/>
  <c r="R122" i="33" s="1"/>
  <c r="S121" i="33"/>
  <c r="T121" i="33" s="1"/>
  <c r="Q121" i="33"/>
  <c r="A121" i="33"/>
  <c r="R121" i="33" s="1"/>
  <c r="S120" i="33"/>
  <c r="T120" i="33" s="1"/>
  <c r="Q120" i="33"/>
  <c r="A120" i="33"/>
  <c r="R120" i="33" s="1"/>
  <c r="S119" i="33"/>
  <c r="T119" i="33" s="1"/>
  <c r="Q119" i="33"/>
  <c r="A119" i="33"/>
  <c r="R119" i="33" s="1"/>
  <c r="S118" i="33"/>
  <c r="T118" i="33" s="1"/>
  <c r="Q118" i="33"/>
  <c r="A118" i="33"/>
  <c r="R118" i="33" s="1"/>
  <c r="S117" i="33"/>
  <c r="T117" i="33" s="1"/>
  <c r="Q117" i="33"/>
  <c r="A117" i="33"/>
  <c r="R117" i="33" s="1"/>
  <c r="S116" i="33"/>
  <c r="T116" i="33" s="1"/>
  <c r="Q116" i="33"/>
  <c r="A116" i="33"/>
  <c r="R116" i="33" s="1"/>
  <c r="S115" i="33"/>
  <c r="T115" i="33" s="1"/>
  <c r="Q115" i="33"/>
  <c r="A115" i="33"/>
  <c r="R115" i="33" s="1"/>
  <c r="S114" i="33"/>
  <c r="T114" i="33" s="1"/>
  <c r="Q114" i="33"/>
  <c r="A114" i="33"/>
  <c r="R114" i="33" s="1"/>
  <c r="S113" i="33"/>
  <c r="T113" i="33" s="1"/>
  <c r="Q113" i="33"/>
  <c r="A113" i="33"/>
  <c r="R113" i="33" s="1"/>
  <c r="S112" i="33"/>
  <c r="T112" i="33" s="1"/>
  <c r="Q112" i="33"/>
  <c r="A112" i="33"/>
  <c r="R112" i="33" s="1"/>
  <c r="S111" i="33"/>
  <c r="T111" i="33" s="1"/>
  <c r="Q111" i="33"/>
  <c r="A111" i="33"/>
  <c r="R111" i="33" s="1"/>
  <c r="S110" i="33"/>
  <c r="T110" i="33" s="1"/>
  <c r="Q110" i="33"/>
  <c r="A110" i="33"/>
  <c r="R110" i="33" s="1"/>
  <c r="S109" i="33"/>
  <c r="T109" i="33" s="1"/>
  <c r="Q109" i="33"/>
  <c r="A109" i="33"/>
  <c r="R109" i="33" s="1"/>
  <c r="S108" i="33"/>
  <c r="T108" i="33" s="1"/>
  <c r="Q108" i="33"/>
  <c r="A108" i="33"/>
  <c r="R108" i="33" s="1"/>
  <c r="S107" i="33"/>
  <c r="T107" i="33" s="1"/>
  <c r="Q107" i="33"/>
  <c r="A107" i="33"/>
  <c r="R107" i="33" s="1"/>
  <c r="S106" i="33"/>
  <c r="T106" i="33" s="1"/>
  <c r="Q106" i="33"/>
  <c r="A106" i="33"/>
  <c r="R106" i="33" s="1"/>
  <c r="S105" i="33"/>
  <c r="T105" i="33" s="1"/>
  <c r="Q105" i="33"/>
  <c r="A105" i="33"/>
  <c r="R105" i="33" s="1"/>
  <c r="S104" i="33"/>
  <c r="T104" i="33" s="1"/>
  <c r="Q104" i="33"/>
  <c r="A104" i="33"/>
  <c r="R104" i="33" s="1"/>
  <c r="S103" i="33"/>
  <c r="T103" i="33" s="1"/>
  <c r="Q103" i="33"/>
  <c r="A103" i="33"/>
  <c r="R103" i="33" s="1"/>
  <c r="S102" i="33"/>
  <c r="T102" i="33" s="1"/>
  <c r="Q102" i="33"/>
  <c r="A102" i="33"/>
  <c r="R102" i="33" s="1"/>
  <c r="S101" i="33"/>
  <c r="T101" i="33" s="1"/>
  <c r="Q101" i="33"/>
  <c r="A101" i="33"/>
  <c r="R101" i="33" s="1"/>
  <c r="S100" i="33"/>
  <c r="T100" i="33" s="1"/>
  <c r="Q100" i="33"/>
  <c r="A100" i="33"/>
  <c r="R100" i="33" s="1"/>
  <c r="S99" i="33"/>
  <c r="T99" i="33" s="1"/>
  <c r="Q99" i="33"/>
  <c r="A99" i="33"/>
  <c r="R99" i="33" s="1"/>
  <c r="S98" i="33"/>
  <c r="T98" i="33" s="1"/>
  <c r="Q98" i="33"/>
  <c r="A98" i="33"/>
  <c r="R98" i="33" s="1"/>
  <c r="S97" i="33"/>
  <c r="T97" i="33" s="1"/>
  <c r="Q97" i="33"/>
  <c r="A97" i="33"/>
  <c r="R97" i="33" s="1"/>
  <c r="S96" i="33"/>
  <c r="T96" i="33" s="1"/>
  <c r="Q96" i="33"/>
  <c r="A96" i="33"/>
  <c r="R96" i="33" s="1"/>
  <c r="S95" i="33"/>
  <c r="T95" i="33" s="1"/>
  <c r="Q95" i="33"/>
  <c r="A95" i="33"/>
  <c r="R95" i="33" s="1"/>
  <c r="S94" i="33"/>
  <c r="T94" i="33" s="1"/>
  <c r="Q94" i="33"/>
  <c r="A94" i="33"/>
  <c r="R94" i="33" s="1"/>
  <c r="S93" i="33"/>
  <c r="T93" i="33" s="1"/>
  <c r="Q93" i="33"/>
  <c r="A93" i="33"/>
  <c r="R93" i="33" s="1"/>
  <c r="S92" i="33"/>
  <c r="T92" i="33" s="1"/>
  <c r="Q92" i="33"/>
  <c r="A92" i="33"/>
  <c r="R92" i="33" s="1"/>
  <c r="S91" i="33"/>
  <c r="T91" i="33" s="1"/>
  <c r="Q91" i="33"/>
  <c r="A91" i="33"/>
  <c r="R91" i="33" s="1"/>
  <c r="S90" i="33"/>
  <c r="T90" i="33" s="1"/>
  <c r="Q90" i="33"/>
  <c r="A90" i="33"/>
  <c r="R90" i="33" s="1"/>
  <c r="S89" i="33"/>
  <c r="T89" i="33" s="1"/>
  <c r="Q89" i="33"/>
  <c r="A89" i="33"/>
  <c r="R89" i="33" s="1"/>
  <c r="S88" i="33"/>
  <c r="T88" i="33" s="1"/>
  <c r="Q88" i="33"/>
  <c r="A88" i="33"/>
  <c r="R88" i="33" s="1"/>
  <c r="S87" i="33"/>
  <c r="T87" i="33" s="1"/>
  <c r="Q87" i="33"/>
  <c r="A87" i="33"/>
  <c r="R87" i="33" s="1"/>
  <c r="S86" i="33"/>
  <c r="T86" i="33" s="1"/>
  <c r="Q86" i="33"/>
  <c r="A86" i="33"/>
  <c r="R86" i="33" s="1"/>
  <c r="S85" i="33"/>
  <c r="T85" i="33" s="1"/>
  <c r="Q85" i="33"/>
  <c r="A85" i="33"/>
  <c r="R85" i="33" s="1"/>
  <c r="S84" i="33"/>
  <c r="T84" i="33" s="1"/>
  <c r="Q84" i="33"/>
  <c r="A84" i="33"/>
  <c r="R84" i="33" s="1"/>
  <c r="S83" i="33"/>
  <c r="T83" i="33" s="1"/>
  <c r="Q83" i="33"/>
  <c r="A83" i="33"/>
  <c r="R83" i="33" s="1"/>
  <c r="S82" i="33"/>
  <c r="T82" i="33" s="1"/>
  <c r="Q82" i="33"/>
  <c r="A82" i="33"/>
  <c r="R82" i="33" s="1"/>
  <c r="S81" i="33"/>
  <c r="T81" i="33" s="1"/>
  <c r="Q81" i="33"/>
  <c r="A81" i="33"/>
  <c r="R81" i="33" s="1"/>
  <c r="S80" i="33"/>
  <c r="T80" i="33" s="1"/>
  <c r="Q80" i="33"/>
  <c r="A80" i="33"/>
  <c r="R80" i="33" s="1"/>
  <c r="S79" i="33"/>
  <c r="T79" i="33" s="1"/>
  <c r="Q79" i="33"/>
  <c r="A79" i="33"/>
  <c r="R79" i="33" s="1"/>
  <c r="S78" i="33"/>
  <c r="T78" i="33" s="1"/>
  <c r="Q78" i="33"/>
  <c r="A78" i="33"/>
  <c r="R78" i="33" s="1"/>
  <c r="S77" i="33"/>
  <c r="T77" i="33" s="1"/>
  <c r="Q77" i="33"/>
  <c r="A77" i="33"/>
  <c r="R77" i="33" s="1"/>
  <c r="S76" i="33"/>
  <c r="T76" i="33" s="1"/>
  <c r="Q76" i="33"/>
  <c r="A76" i="33"/>
  <c r="R76" i="33" s="1"/>
  <c r="S75" i="33"/>
  <c r="T75" i="33" s="1"/>
  <c r="Q75" i="33"/>
  <c r="A75" i="33"/>
  <c r="R75" i="33" s="1"/>
  <c r="S74" i="33"/>
  <c r="T74" i="33" s="1"/>
  <c r="Q74" i="33"/>
  <c r="A74" i="33"/>
  <c r="R74" i="33" s="1"/>
  <c r="S73" i="33"/>
  <c r="T73" i="33" s="1"/>
  <c r="Q73" i="33"/>
  <c r="A73" i="33"/>
  <c r="R73" i="33" s="1"/>
  <c r="S72" i="33"/>
  <c r="T72" i="33" s="1"/>
  <c r="Q72" i="33"/>
  <c r="A72" i="33"/>
  <c r="R72" i="33" s="1"/>
  <c r="S71" i="33"/>
  <c r="T71" i="33" s="1"/>
  <c r="Q71" i="33"/>
  <c r="A71" i="33"/>
  <c r="R71" i="33" s="1"/>
  <c r="S70" i="33"/>
  <c r="T70" i="33" s="1"/>
  <c r="Q70" i="33"/>
  <c r="A70" i="33"/>
  <c r="R70" i="33" s="1"/>
  <c r="S69" i="33"/>
  <c r="T69" i="33" s="1"/>
  <c r="Q69" i="33"/>
  <c r="A69" i="33"/>
  <c r="R69" i="33" s="1"/>
  <c r="S68" i="33"/>
  <c r="T68" i="33" s="1"/>
  <c r="Q68" i="33"/>
  <c r="A68" i="33"/>
  <c r="R68" i="33" s="1"/>
  <c r="S67" i="33"/>
  <c r="T67" i="33" s="1"/>
  <c r="Q67" i="33"/>
  <c r="A67" i="33"/>
  <c r="R67" i="33" s="1"/>
  <c r="S66" i="33"/>
  <c r="T66" i="33" s="1"/>
  <c r="Q66" i="33"/>
  <c r="A66" i="33"/>
  <c r="R66" i="33" s="1"/>
  <c r="S65" i="33"/>
  <c r="T65" i="33" s="1"/>
  <c r="Q65" i="33"/>
  <c r="A65" i="33"/>
  <c r="R65" i="33" s="1"/>
  <c r="S64" i="33"/>
  <c r="T64" i="33" s="1"/>
  <c r="Q64" i="33"/>
  <c r="A64" i="33"/>
  <c r="R64" i="33" s="1"/>
  <c r="S63" i="33"/>
  <c r="T63" i="33" s="1"/>
  <c r="Q63" i="33"/>
  <c r="A63" i="33"/>
  <c r="R63" i="33" s="1"/>
  <c r="S62" i="33"/>
  <c r="T62" i="33" s="1"/>
  <c r="Q62" i="33"/>
  <c r="A62" i="33"/>
  <c r="R62" i="33" s="1"/>
  <c r="S61" i="33"/>
  <c r="T61" i="33" s="1"/>
  <c r="Q61" i="33"/>
  <c r="A61" i="33"/>
  <c r="R61" i="33" s="1"/>
  <c r="S60" i="33"/>
  <c r="T60" i="33" s="1"/>
  <c r="Q60" i="33"/>
  <c r="A60" i="33"/>
  <c r="R60" i="33" s="1"/>
  <c r="S59" i="33"/>
  <c r="T59" i="33" s="1"/>
  <c r="Q59" i="33"/>
  <c r="A59" i="33"/>
  <c r="R59" i="33" s="1"/>
  <c r="S58" i="33"/>
  <c r="T58" i="33" s="1"/>
  <c r="Q58" i="33"/>
  <c r="A58" i="33"/>
  <c r="R58" i="33" s="1"/>
  <c r="S57" i="33"/>
  <c r="T57" i="33" s="1"/>
  <c r="Q57" i="33"/>
  <c r="A57" i="33"/>
  <c r="R57" i="33" s="1"/>
  <c r="S56" i="33"/>
  <c r="T56" i="33" s="1"/>
  <c r="Q56" i="33"/>
  <c r="A56" i="33"/>
  <c r="R56" i="33" s="1"/>
  <c r="S55" i="33"/>
  <c r="T55" i="33" s="1"/>
  <c r="Q55" i="33"/>
  <c r="A55" i="33"/>
  <c r="R55" i="33" s="1"/>
  <c r="S54" i="33"/>
  <c r="T54" i="33" s="1"/>
  <c r="Q54" i="33"/>
  <c r="A54" i="33"/>
  <c r="R54" i="33" s="1"/>
  <c r="S53" i="33"/>
  <c r="T53" i="33" s="1"/>
  <c r="Q53" i="33"/>
  <c r="A53" i="33"/>
  <c r="R53" i="33" s="1"/>
  <c r="S52" i="33"/>
  <c r="T52" i="33" s="1"/>
  <c r="Q52" i="33"/>
  <c r="A52" i="33"/>
  <c r="R52" i="33" s="1"/>
  <c r="S51" i="33"/>
  <c r="T51" i="33" s="1"/>
  <c r="Q51" i="33"/>
  <c r="A51" i="33"/>
  <c r="R51" i="33" s="1"/>
  <c r="S50" i="33"/>
  <c r="T50" i="33" s="1"/>
  <c r="Q50" i="33"/>
  <c r="A50" i="33"/>
  <c r="R50" i="33" s="1"/>
  <c r="S49" i="33"/>
  <c r="T49" i="33" s="1"/>
  <c r="Q49" i="33"/>
  <c r="A49" i="33"/>
  <c r="R49" i="33" s="1"/>
  <c r="S48" i="33"/>
  <c r="T48" i="33" s="1"/>
  <c r="Q48" i="33"/>
  <c r="A48" i="33"/>
  <c r="R48" i="33" s="1"/>
  <c r="S47" i="33"/>
  <c r="T47" i="33" s="1"/>
  <c r="Q47" i="33"/>
  <c r="A47" i="33"/>
  <c r="R47" i="33" s="1"/>
  <c r="S46" i="33"/>
  <c r="T46" i="33" s="1"/>
  <c r="Q46" i="33"/>
  <c r="A46" i="33"/>
  <c r="R46" i="33" s="1"/>
  <c r="S45" i="33"/>
  <c r="T45" i="33" s="1"/>
  <c r="Q45" i="33"/>
  <c r="A45" i="33"/>
  <c r="R45" i="33" s="1"/>
  <c r="S44" i="33"/>
  <c r="T44" i="33" s="1"/>
  <c r="Q44" i="33"/>
  <c r="A44" i="33"/>
  <c r="R44" i="33" s="1"/>
  <c r="S43" i="33"/>
  <c r="T43" i="33" s="1"/>
  <c r="Q43" i="33"/>
  <c r="A43" i="33"/>
  <c r="R43" i="33" s="1"/>
  <c r="S42" i="33"/>
  <c r="T42" i="33" s="1"/>
  <c r="Q42" i="33"/>
  <c r="A42" i="33"/>
  <c r="R42" i="33" s="1"/>
  <c r="S41" i="33"/>
  <c r="T41" i="33" s="1"/>
  <c r="Q41" i="33"/>
  <c r="A41" i="33"/>
  <c r="R41" i="33" s="1"/>
  <c r="S40" i="33"/>
  <c r="T40" i="33" s="1"/>
  <c r="Q40" i="33"/>
  <c r="A40" i="33"/>
  <c r="R40" i="33" s="1"/>
  <c r="S39" i="33"/>
  <c r="T39" i="33" s="1"/>
  <c r="Q39" i="33"/>
  <c r="A39" i="33"/>
  <c r="R39" i="33" s="1"/>
  <c r="S38" i="33"/>
  <c r="T38" i="33" s="1"/>
  <c r="Q38" i="33"/>
  <c r="A38" i="33"/>
  <c r="R38" i="33" s="1"/>
  <c r="S37" i="33"/>
  <c r="T37" i="33" s="1"/>
  <c r="Q37" i="33"/>
  <c r="A37" i="33"/>
  <c r="R37" i="33" s="1"/>
  <c r="S36" i="33"/>
  <c r="T36" i="33" s="1"/>
  <c r="Q36" i="33"/>
  <c r="A36" i="33"/>
  <c r="R36" i="33" s="1"/>
  <c r="S35" i="33"/>
  <c r="T35" i="33" s="1"/>
  <c r="Q35" i="33"/>
  <c r="A35" i="33"/>
  <c r="R35" i="33" s="1"/>
  <c r="S34" i="33"/>
  <c r="T34" i="33" s="1"/>
  <c r="Q34" i="33"/>
  <c r="A34" i="33"/>
  <c r="R34" i="33" s="1"/>
  <c r="S33" i="33"/>
  <c r="T33" i="33" s="1"/>
  <c r="Q33" i="33"/>
  <c r="A33" i="33"/>
  <c r="R33" i="33" s="1"/>
  <c r="S32" i="33"/>
  <c r="T32" i="33" s="1"/>
  <c r="Q32" i="33"/>
  <c r="A32" i="33"/>
  <c r="R32" i="33" s="1"/>
  <c r="S31" i="33"/>
  <c r="T31" i="33" s="1"/>
  <c r="Q31" i="33"/>
  <c r="A31" i="33"/>
  <c r="R31" i="33" s="1"/>
  <c r="S30" i="33"/>
  <c r="T30" i="33" s="1"/>
  <c r="Q30" i="33"/>
  <c r="A30" i="33"/>
  <c r="R30" i="33" s="1"/>
  <c r="S29" i="33"/>
  <c r="T29" i="33" s="1"/>
  <c r="Q29" i="33"/>
  <c r="A29" i="33"/>
  <c r="R29" i="33" s="1"/>
  <c r="S28" i="33"/>
  <c r="T28" i="33" s="1"/>
  <c r="Q28" i="33"/>
  <c r="A28" i="33"/>
  <c r="R28" i="33" s="1"/>
  <c r="S27" i="33"/>
  <c r="T27" i="33" s="1"/>
  <c r="Q27" i="33"/>
  <c r="A27" i="33"/>
  <c r="R27" i="33" s="1"/>
  <c r="S26" i="33"/>
  <c r="T26" i="33" s="1"/>
  <c r="Q26" i="33"/>
  <c r="A26" i="33"/>
  <c r="R26" i="33" s="1"/>
  <c r="S25" i="33"/>
  <c r="T25" i="33" s="1"/>
  <c r="A25" i="33"/>
  <c r="R25" i="33" s="1"/>
  <c r="S24" i="33"/>
  <c r="T24" i="33" s="1"/>
  <c r="A24" i="33"/>
  <c r="R24" i="33" s="1"/>
  <c r="S23" i="33"/>
  <c r="T23" i="33" s="1"/>
  <c r="A23" i="33"/>
  <c r="R23" i="33" s="1"/>
  <c r="S22" i="33"/>
  <c r="T22" i="33" s="1"/>
  <c r="A22" i="33"/>
  <c r="R22" i="33" s="1"/>
  <c r="S21" i="33"/>
  <c r="T21" i="33" s="1"/>
  <c r="A21" i="33"/>
  <c r="R21" i="33" s="1"/>
  <c r="S20" i="33"/>
  <c r="T20" i="33" s="1"/>
  <c r="A20" i="33"/>
  <c r="R20" i="33" s="1"/>
  <c r="S19" i="33"/>
  <c r="T19" i="33" s="1"/>
  <c r="A19" i="33"/>
  <c r="R19" i="33" s="1"/>
  <c r="S18" i="33"/>
  <c r="T18" i="33" s="1"/>
  <c r="A18" i="33"/>
  <c r="R18" i="33" s="1"/>
  <c r="S17" i="33"/>
  <c r="T17" i="33" s="1"/>
  <c r="A17" i="33"/>
  <c r="R17" i="33" s="1"/>
  <c r="S16" i="33"/>
  <c r="T16" i="33" s="1"/>
  <c r="A16" i="33"/>
  <c r="R16" i="33" s="1"/>
  <c r="S15" i="33"/>
  <c r="T15" i="33" s="1"/>
  <c r="A15" i="33"/>
  <c r="R15" i="33" s="1"/>
  <c r="S14" i="33"/>
  <c r="T14" i="33" s="1"/>
  <c r="A14" i="33"/>
  <c r="R14" i="33" s="1"/>
  <c r="S13" i="33"/>
  <c r="T13" i="33" s="1"/>
  <c r="A13" i="33"/>
  <c r="R13" i="33" s="1"/>
  <c r="S12" i="33"/>
  <c r="T12" i="33" s="1"/>
  <c r="A12" i="33"/>
  <c r="R12" i="33" s="1"/>
  <c r="S11" i="33"/>
  <c r="T11" i="33" s="1"/>
  <c r="A11" i="33"/>
  <c r="R11" i="33" s="1"/>
  <c r="S10" i="33"/>
  <c r="T10" i="33" s="1"/>
  <c r="A10" i="33"/>
  <c r="R10" i="33" s="1"/>
  <c r="S9" i="33"/>
  <c r="T9" i="33" s="1"/>
  <c r="A9" i="33"/>
  <c r="R9" i="33" s="1"/>
  <c r="S8" i="33"/>
  <c r="T8" i="33" s="1"/>
  <c r="AA7" i="33"/>
  <c r="Z7" i="33"/>
  <c r="S7" i="33"/>
  <c r="T7" i="33" s="1"/>
  <c r="R226" i="30"/>
  <c r="R225" i="30"/>
  <c r="R224" i="30"/>
  <c r="S226" i="30"/>
  <c r="T226" i="30" s="1"/>
  <c r="Q226" i="30"/>
  <c r="A226" i="30"/>
  <c r="R223" i="30" s="1"/>
  <c r="S225" i="30"/>
  <c r="T225" i="30" s="1"/>
  <c r="Q225" i="30"/>
  <c r="A225" i="30"/>
  <c r="R222" i="30" s="1"/>
  <c r="S224" i="30"/>
  <c r="T224" i="30" s="1"/>
  <c r="Q224" i="30"/>
  <c r="A224" i="30"/>
  <c r="R221" i="30" s="1"/>
  <c r="S223" i="30"/>
  <c r="T223" i="30" s="1"/>
  <c r="Q223" i="30"/>
  <c r="A223" i="30"/>
  <c r="R220" i="30" s="1"/>
  <c r="S222" i="30"/>
  <c r="T222" i="30" s="1"/>
  <c r="Q222" i="30"/>
  <c r="A222" i="30"/>
  <c r="R219" i="30" s="1"/>
  <c r="S221" i="30"/>
  <c r="T221" i="30" s="1"/>
  <c r="Q221" i="30"/>
  <c r="A221" i="30"/>
  <c r="R218" i="30" s="1"/>
  <c r="S220" i="30"/>
  <c r="T220" i="30" s="1"/>
  <c r="Q220" i="30"/>
  <c r="A220" i="30"/>
  <c r="R217" i="30" s="1"/>
  <c r="S219" i="30"/>
  <c r="T219" i="30" s="1"/>
  <c r="Q219" i="30"/>
  <c r="A219" i="30"/>
  <c r="R216" i="30" s="1"/>
  <c r="S218" i="30"/>
  <c r="T218" i="30" s="1"/>
  <c r="Q218" i="30"/>
  <c r="A218" i="30"/>
  <c r="R215" i="30" s="1"/>
  <c r="S217" i="30"/>
  <c r="T217" i="30" s="1"/>
  <c r="Q217" i="30"/>
  <c r="A217" i="30"/>
  <c r="R214" i="30" s="1"/>
  <c r="S216" i="30"/>
  <c r="T216" i="30" s="1"/>
  <c r="Q216" i="30"/>
  <c r="A216" i="30"/>
  <c r="R213" i="30" s="1"/>
  <c r="S215" i="30"/>
  <c r="T215" i="30" s="1"/>
  <c r="Q215" i="30"/>
  <c r="A215" i="30"/>
  <c r="R212" i="30" s="1"/>
  <c r="S214" i="30"/>
  <c r="T214" i="30" s="1"/>
  <c r="Q214" i="30"/>
  <c r="A214" i="30"/>
  <c r="R211" i="30" s="1"/>
  <c r="S213" i="30"/>
  <c r="T213" i="30" s="1"/>
  <c r="Q213" i="30"/>
  <c r="A213" i="30"/>
  <c r="R210" i="30" s="1"/>
  <c r="S212" i="30"/>
  <c r="T212" i="30" s="1"/>
  <c r="Q212" i="30"/>
  <c r="A212" i="30"/>
  <c r="R209" i="30" s="1"/>
  <c r="S211" i="30"/>
  <c r="T211" i="30" s="1"/>
  <c r="Q211" i="30"/>
  <c r="A211" i="30"/>
  <c r="R208" i="30" s="1"/>
  <c r="S210" i="30"/>
  <c r="T210" i="30" s="1"/>
  <c r="Q210" i="30"/>
  <c r="A210" i="30"/>
  <c r="R207" i="30" s="1"/>
  <c r="S209" i="30"/>
  <c r="T209" i="30" s="1"/>
  <c r="Q209" i="30"/>
  <c r="A209" i="30"/>
  <c r="R206" i="30" s="1"/>
  <c r="S208" i="30"/>
  <c r="T208" i="30" s="1"/>
  <c r="Q208" i="30"/>
  <c r="A208" i="30"/>
  <c r="R205" i="30" s="1"/>
  <c r="S207" i="30"/>
  <c r="T207" i="30" s="1"/>
  <c r="Q207" i="30"/>
  <c r="A207" i="30"/>
  <c r="R204" i="30" s="1"/>
  <c r="S206" i="30"/>
  <c r="T206" i="30" s="1"/>
  <c r="Q206" i="30"/>
  <c r="A206" i="30"/>
  <c r="R203" i="30" s="1"/>
  <c r="S205" i="30"/>
  <c r="T205" i="30" s="1"/>
  <c r="Q205" i="30"/>
  <c r="A205" i="30"/>
  <c r="R202" i="30" s="1"/>
  <c r="S204" i="30"/>
  <c r="T204" i="30" s="1"/>
  <c r="Q204" i="30"/>
  <c r="A204" i="30"/>
  <c r="R201" i="30" s="1"/>
  <c r="S203" i="30"/>
  <c r="T203" i="30" s="1"/>
  <c r="Q203" i="30"/>
  <c r="A203" i="30"/>
  <c r="R200" i="30" s="1"/>
  <c r="S202" i="30"/>
  <c r="T202" i="30" s="1"/>
  <c r="Q202" i="30"/>
  <c r="A202" i="30"/>
  <c r="R199" i="30" s="1"/>
  <c r="S201" i="30"/>
  <c r="T201" i="30" s="1"/>
  <c r="Q201" i="30"/>
  <c r="A201" i="30"/>
  <c r="R198" i="30" s="1"/>
  <c r="S200" i="30"/>
  <c r="T200" i="30" s="1"/>
  <c r="Q200" i="30"/>
  <c r="A200" i="30"/>
  <c r="R197" i="30" s="1"/>
  <c r="S199" i="30"/>
  <c r="T199" i="30" s="1"/>
  <c r="Q199" i="30"/>
  <c r="A199" i="30"/>
  <c r="R196" i="30" s="1"/>
  <c r="S198" i="30"/>
  <c r="T198" i="30" s="1"/>
  <c r="Q198" i="30"/>
  <c r="A198" i="30"/>
  <c r="R195" i="30" s="1"/>
  <c r="S197" i="30"/>
  <c r="T197" i="30" s="1"/>
  <c r="Q197" i="30"/>
  <c r="A197" i="30"/>
  <c r="R194" i="30" s="1"/>
  <c r="S196" i="30"/>
  <c r="T196" i="30" s="1"/>
  <c r="Q196" i="30"/>
  <c r="A196" i="30"/>
  <c r="R193" i="30" s="1"/>
  <c r="S195" i="30"/>
  <c r="T195" i="30" s="1"/>
  <c r="Q195" i="30"/>
  <c r="A195" i="30"/>
  <c r="R192" i="30" s="1"/>
  <c r="S194" i="30"/>
  <c r="T194" i="30" s="1"/>
  <c r="Q194" i="30"/>
  <c r="A194" i="30"/>
  <c r="R191" i="30" s="1"/>
  <c r="S193" i="30"/>
  <c r="T193" i="30" s="1"/>
  <c r="Q193" i="30"/>
  <c r="A193" i="30"/>
  <c r="R190" i="30" s="1"/>
  <c r="S192" i="30"/>
  <c r="T192" i="30" s="1"/>
  <c r="Q192" i="30"/>
  <c r="A192" i="30"/>
  <c r="R189" i="30" s="1"/>
  <c r="S191" i="30"/>
  <c r="T191" i="30" s="1"/>
  <c r="Q191" i="30"/>
  <c r="A191" i="30"/>
  <c r="R188" i="30" s="1"/>
  <c r="S190" i="30"/>
  <c r="T190" i="30" s="1"/>
  <c r="Q190" i="30"/>
  <c r="A190" i="30"/>
  <c r="R187" i="30" s="1"/>
  <c r="S189" i="30"/>
  <c r="T189" i="30" s="1"/>
  <c r="Q189" i="30"/>
  <c r="A189" i="30"/>
  <c r="R186" i="30" s="1"/>
  <c r="S188" i="30"/>
  <c r="T188" i="30" s="1"/>
  <c r="Q188" i="30"/>
  <c r="A188" i="30"/>
  <c r="R185" i="30" s="1"/>
  <c r="S187" i="30"/>
  <c r="T187" i="30" s="1"/>
  <c r="Q187" i="30"/>
  <c r="A187" i="30"/>
  <c r="R184" i="30" s="1"/>
  <c r="S186" i="30"/>
  <c r="T186" i="30" s="1"/>
  <c r="Q186" i="30"/>
  <c r="A186" i="30"/>
  <c r="R183" i="30" s="1"/>
  <c r="S185" i="30"/>
  <c r="T185" i="30" s="1"/>
  <c r="Q185" i="30"/>
  <c r="A185" i="30"/>
  <c r="R182" i="30" s="1"/>
  <c r="S184" i="30"/>
  <c r="T184" i="30" s="1"/>
  <c r="Q184" i="30"/>
  <c r="A184" i="30"/>
  <c r="R181" i="30" s="1"/>
  <c r="S183" i="30"/>
  <c r="T183" i="30" s="1"/>
  <c r="Q183" i="30"/>
  <c r="A183" i="30"/>
  <c r="R180" i="30" s="1"/>
  <c r="S182" i="30"/>
  <c r="T182" i="30" s="1"/>
  <c r="Q182" i="30"/>
  <c r="A182" i="30"/>
  <c r="R179" i="30" s="1"/>
  <c r="S181" i="30"/>
  <c r="T181" i="30" s="1"/>
  <c r="Q181" i="30"/>
  <c r="A181" i="30"/>
  <c r="R178" i="30" s="1"/>
  <c r="S180" i="30"/>
  <c r="T180" i="30" s="1"/>
  <c r="Q180" i="30"/>
  <c r="A180" i="30"/>
  <c r="R177" i="30" s="1"/>
  <c r="S179" i="30"/>
  <c r="T179" i="30" s="1"/>
  <c r="Q179" i="30"/>
  <c r="A179" i="30"/>
  <c r="R176" i="30" s="1"/>
  <c r="S178" i="30"/>
  <c r="T178" i="30" s="1"/>
  <c r="Q178" i="30"/>
  <c r="A178" i="30"/>
  <c r="R175" i="30" s="1"/>
  <c r="S177" i="30"/>
  <c r="T177" i="30" s="1"/>
  <c r="Q177" i="30"/>
  <c r="A177" i="30"/>
  <c r="R174" i="30" s="1"/>
  <c r="S176" i="30"/>
  <c r="T176" i="30" s="1"/>
  <c r="Q176" i="30"/>
  <c r="A176" i="30"/>
  <c r="R173" i="30" s="1"/>
  <c r="S175" i="30"/>
  <c r="T175" i="30" s="1"/>
  <c r="Q175" i="30"/>
  <c r="A175" i="30"/>
  <c r="R172" i="30" s="1"/>
  <c r="S174" i="30"/>
  <c r="T174" i="30" s="1"/>
  <c r="Q174" i="30"/>
  <c r="A174" i="30"/>
  <c r="R171" i="30" s="1"/>
  <c r="S173" i="30"/>
  <c r="T173" i="30" s="1"/>
  <c r="Q173" i="30"/>
  <c r="A173" i="30"/>
  <c r="R170" i="30" s="1"/>
  <c r="S172" i="30"/>
  <c r="T172" i="30" s="1"/>
  <c r="Q172" i="30"/>
  <c r="A172" i="30"/>
  <c r="R169" i="30" s="1"/>
  <c r="S171" i="30"/>
  <c r="T171" i="30" s="1"/>
  <c r="Q171" i="30"/>
  <c r="A171" i="30"/>
  <c r="R168" i="30" s="1"/>
  <c r="S170" i="30"/>
  <c r="T170" i="30" s="1"/>
  <c r="Q170" i="30"/>
  <c r="A170" i="30"/>
  <c r="R167" i="30" s="1"/>
  <c r="S169" i="30"/>
  <c r="T169" i="30" s="1"/>
  <c r="Q169" i="30"/>
  <c r="A169" i="30"/>
  <c r="R166" i="30" s="1"/>
  <c r="S168" i="30"/>
  <c r="T168" i="30" s="1"/>
  <c r="Q168" i="30"/>
  <c r="A168" i="30"/>
  <c r="R165" i="30" s="1"/>
  <c r="S167" i="30"/>
  <c r="T167" i="30" s="1"/>
  <c r="Q167" i="30"/>
  <c r="A167" i="30"/>
  <c r="R164" i="30" s="1"/>
  <c r="S166" i="30"/>
  <c r="T166" i="30" s="1"/>
  <c r="Q166" i="30"/>
  <c r="A166" i="30"/>
  <c r="R163" i="30" s="1"/>
  <c r="S165" i="30"/>
  <c r="T165" i="30" s="1"/>
  <c r="Q165" i="30"/>
  <c r="A165" i="30"/>
  <c r="R162" i="30" s="1"/>
  <c r="S164" i="30"/>
  <c r="T164" i="30" s="1"/>
  <c r="Q164" i="30"/>
  <c r="A164" i="30"/>
  <c r="R161" i="30" s="1"/>
  <c r="S163" i="30"/>
  <c r="T163" i="30" s="1"/>
  <c r="Q163" i="30"/>
  <c r="A163" i="30"/>
  <c r="R160" i="30" s="1"/>
  <c r="S162" i="30"/>
  <c r="T162" i="30" s="1"/>
  <c r="Q162" i="30"/>
  <c r="A162" i="30"/>
  <c r="R159" i="30" s="1"/>
  <c r="S161" i="30"/>
  <c r="T161" i="30" s="1"/>
  <c r="Q161" i="30"/>
  <c r="A161" i="30"/>
  <c r="R158" i="30" s="1"/>
  <c r="S160" i="30"/>
  <c r="T160" i="30" s="1"/>
  <c r="Q160" i="30"/>
  <c r="A160" i="30"/>
  <c r="R157" i="30" s="1"/>
  <c r="S159" i="30"/>
  <c r="T159" i="30" s="1"/>
  <c r="Q159" i="30"/>
  <c r="A159" i="30"/>
  <c r="R156" i="30" s="1"/>
  <c r="S158" i="30"/>
  <c r="T158" i="30" s="1"/>
  <c r="Q158" i="30"/>
  <c r="A158" i="30"/>
  <c r="R155" i="30" s="1"/>
  <c r="S157" i="30"/>
  <c r="T157" i="30" s="1"/>
  <c r="Q157" i="30"/>
  <c r="A157" i="30"/>
  <c r="R154" i="30" s="1"/>
  <c r="S156" i="30"/>
  <c r="T156" i="30" s="1"/>
  <c r="Q156" i="30"/>
  <c r="A156" i="30"/>
  <c r="R153" i="30" s="1"/>
  <c r="S155" i="30"/>
  <c r="T155" i="30" s="1"/>
  <c r="Q155" i="30"/>
  <c r="A155" i="30"/>
  <c r="R152" i="30" s="1"/>
  <c r="S154" i="30"/>
  <c r="T154" i="30" s="1"/>
  <c r="Q154" i="30"/>
  <c r="A154" i="30"/>
  <c r="R151" i="30" s="1"/>
  <c r="S153" i="30"/>
  <c r="T153" i="30" s="1"/>
  <c r="Q153" i="30"/>
  <c r="A153" i="30"/>
  <c r="R150" i="30" s="1"/>
  <c r="S152" i="30"/>
  <c r="T152" i="30" s="1"/>
  <c r="Q152" i="30"/>
  <c r="A152" i="30"/>
  <c r="R149" i="30" s="1"/>
  <c r="S151" i="30"/>
  <c r="T151" i="30" s="1"/>
  <c r="Q151" i="30"/>
  <c r="A151" i="30"/>
  <c r="R148" i="30" s="1"/>
  <c r="S150" i="30"/>
  <c r="T150" i="30" s="1"/>
  <c r="Q150" i="30"/>
  <c r="A150" i="30"/>
  <c r="R147" i="30" s="1"/>
  <c r="S149" i="30"/>
  <c r="T149" i="30" s="1"/>
  <c r="Q149" i="30"/>
  <c r="A149" i="30"/>
  <c r="R146" i="30" s="1"/>
  <c r="S148" i="30"/>
  <c r="T148" i="30" s="1"/>
  <c r="Q148" i="30"/>
  <c r="A148" i="30"/>
  <c r="R145" i="30" s="1"/>
  <c r="S147" i="30"/>
  <c r="T147" i="30" s="1"/>
  <c r="Q147" i="30"/>
  <c r="A147" i="30"/>
  <c r="R144" i="30" s="1"/>
  <c r="S146" i="30"/>
  <c r="T146" i="30" s="1"/>
  <c r="Q146" i="30"/>
  <c r="A146" i="30"/>
  <c r="R143" i="30" s="1"/>
  <c r="S145" i="30"/>
  <c r="T145" i="30" s="1"/>
  <c r="Q145" i="30"/>
  <c r="A145" i="30"/>
  <c r="R142" i="30" s="1"/>
  <c r="S144" i="30"/>
  <c r="T144" i="30" s="1"/>
  <c r="Q144" i="30"/>
  <c r="A144" i="30"/>
  <c r="R141" i="30" s="1"/>
  <c r="S143" i="30"/>
  <c r="T143" i="30" s="1"/>
  <c r="Q143" i="30"/>
  <c r="A143" i="30"/>
  <c r="R140" i="30" s="1"/>
  <c r="S142" i="30"/>
  <c r="T142" i="30" s="1"/>
  <c r="Q142" i="30"/>
  <c r="A142" i="30"/>
  <c r="R139" i="30" s="1"/>
  <c r="S141" i="30"/>
  <c r="T141" i="30" s="1"/>
  <c r="Q141" i="30"/>
  <c r="A141" i="30"/>
  <c r="R138" i="30" s="1"/>
  <c r="S140" i="30"/>
  <c r="T140" i="30" s="1"/>
  <c r="Q140" i="30"/>
  <c r="A140" i="30"/>
  <c r="R137" i="30" s="1"/>
  <c r="S139" i="30"/>
  <c r="T139" i="30" s="1"/>
  <c r="Q139" i="30"/>
  <c r="A139" i="30"/>
  <c r="R136" i="30" s="1"/>
  <c r="S138" i="30"/>
  <c r="T138" i="30" s="1"/>
  <c r="Q138" i="30"/>
  <c r="A138" i="30"/>
  <c r="R135" i="30" s="1"/>
  <c r="S137" i="30"/>
  <c r="T137" i="30" s="1"/>
  <c r="Q137" i="30"/>
  <c r="A137" i="30"/>
  <c r="R134" i="30" s="1"/>
  <c r="S136" i="30"/>
  <c r="T136" i="30" s="1"/>
  <c r="Q136" i="30"/>
  <c r="A136" i="30"/>
  <c r="R133" i="30" s="1"/>
  <c r="S135" i="30"/>
  <c r="T135" i="30" s="1"/>
  <c r="Q135" i="30"/>
  <c r="A135" i="30"/>
  <c r="R132" i="30" s="1"/>
  <c r="S134" i="30"/>
  <c r="T134" i="30" s="1"/>
  <c r="Q134" i="30"/>
  <c r="A134" i="30"/>
  <c r="R131" i="30" s="1"/>
  <c r="S133" i="30"/>
  <c r="T133" i="30" s="1"/>
  <c r="Q133" i="30"/>
  <c r="A133" i="30"/>
  <c r="R130" i="30" s="1"/>
  <c r="S132" i="30"/>
  <c r="T132" i="30" s="1"/>
  <c r="Q132" i="30"/>
  <c r="A132" i="30"/>
  <c r="R129" i="30" s="1"/>
  <c r="S131" i="30"/>
  <c r="T131" i="30" s="1"/>
  <c r="Q131" i="30"/>
  <c r="A131" i="30"/>
  <c r="R128" i="30" s="1"/>
  <c r="S130" i="30"/>
  <c r="T130" i="30" s="1"/>
  <c r="Q130" i="30"/>
  <c r="A130" i="30"/>
  <c r="R127" i="30" s="1"/>
  <c r="S129" i="30"/>
  <c r="T129" i="30" s="1"/>
  <c r="Q129" i="30"/>
  <c r="A129" i="30"/>
  <c r="R126" i="30" s="1"/>
  <c r="S128" i="30"/>
  <c r="T128" i="30" s="1"/>
  <c r="Q128" i="30"/>
  <c r="A128" i="30"/>
  <c r="R125" i="30" s="1"/>
  <c r="S127" i="30"/>
  <c r="T127" i="30" s="1"/>
  <c r="Q127" i="30"/>
  <c r="A127" i="30"/>
  <c r="R124" i="30" s="1"/>
  <c r="S126" i="30"/>
  <c r="T126" i="30" s="1"/>
  <c r="Q126" i="30"/>
  <c r="A126" i="30"/>
  <c r="R123" i="30" s="1"/>
  <c r="S125" i="30"/>
  <c r="T125" i="30" s="1"/>
  <c r="Q125" i="30"/>
  <c r="A125" i="30"/>
  <c r="R122" i="30" s="1"/>
  <c r="S124" i="30"/>
  <c r="T124" i="30" s="1"/>
  <c r="S123" i="30"/>
  <c r="T123" i="30" s="1"/>
  <c r="Q123" i="30"/>
  <c r="A123" i="30"/>
  <c r="R120" i="30" s="1"/>
  <c r="S122" i="30"/>
  <c r="T122" i="30" s="1"/>
  <c r="S121" i="30"/>
  <c r="T121" i="30" s="1"/>
  <c r="Q121" i="30"/>
  <c r="A121" i="30"/>
  <c r="R118" i="30" s="1"/>
  <c r="S120" i="30"/>
  <c r="T120" i="30" s="1"/>
  <c r="S119" i="30"/>
  <c r="T119" i="30" s="1"/>
  <c r="S118" i="30"/>
  <c r="T118" i="30" s="1"/>
  <c r="S117" i="30"/>
  <c r="T117" i="30" s="1"/>
  <c r="S116" i="30"/>
  <c r="T116" i="30" s="1"/>
  <c r="S115" i="30"/>
  <c r="T115" i="30" s="1"/>
  <c r="S114" i="30"/>
  <c r="T114" i="30" s="1"/>
  <c r="S113" i="30"/>
  <c r="T113" i="30" s="1"/>
  <c r="S112" i="30"/>
  <c r="T112" i="30" s="1"/>
  <c r="S111" i="30"/>
  <c r="T111" i="30" s="1"/>
  <c r="Q111" i="30"/>
  <c r="A111" i="30"/>
  <c r="R108" i="30" s="1"/>
  <c r="S110" i="30"/>
  <c r="T110" i="30" s="1"/>
  <c r="S109" i="30"/>
  <c r="T109" i="30" s="1"/>
  <c r="S108" i="30"/>
  <c r="T108" i="30" s="1"/>
  <c r="Q108" i="30"/>
  <c r="A108" i="30"/>
  <c r="R105" i="30" s="1"/>
  <c r="S107" i="30"/>
  <c r="T107" i="30" s="1"/>
  <c r="S106" i="30"/>
  <c r="T106" i="30" s="1"/>
  <c r="S105" i="30"/>
  <c r="T105" i="30" s="1"/>
  <c r="S104" i="30"/>
  <c r="T104" i="30" s="1"/>
  <c r="S103" i="30"/>
  <c r="T103" i="30" s="1"/>
  <c r="S102" i="30"/>
  <c r="T102" i="30" s="1"/>
  <c r="S101" i="30"/>
  <c r="T101" i="30" s="1"/>
  <c r="S100" i="30"/>
  <c r="T100" i="30" s="1"/>
  <c r="S99" i="30"/>
  <c r="T99" i="30" s="1"/>
  <c r="Q99" i="30"/>
  <c r="A99" i="30"/>
  <c r="R96" i="30" s="1"/>
  <c r="S98" i="30"/>
  <c r="T98" i="30" s="1"/>
  <c r="S97" i="30"/>
  <c r="T97" i="30" s="1"/>
  <c r="S96" i="30"/>
  <c r="T96" i="30" s="1"/>
  <c r="S95" i="30"/>
  <c r="T95" i="30" s="1"/>
  <c r="S94" i="30"/>
  <c r="T94" i="30" s="1"/>
  <c r="S93" i="30"/>
  <c r="T93" i="30" s="1"/>
  <c r="S92" i="30"/>
  <c r="T92" i="30" s="1"/>
  <c r="S91" i="30"/>
  <c r="T91" i="30" s="1"/>
  <c r="S90" i="30"/>
  <c r="T90" i="30" s="1"/>
  <c r="S89" i="30"/>
  <c r="T89" i="30" s="1"/>
  <c r="S88" i="30"/>
  <c r="T88" i="30" s="1"/>
  <c r="Q88" i="30"/>
  <c r="A88" i="30" s="1"/>
  <c r="R85" i="30" s="1"/>
  <c r="S87" i="30"/>
  <c r="T87" i="30" s="1"/>
  <c r="S86" i="30"/>
  <c r="T86" i="30" s="1"/>
  <c r="S85" i="30"/>
  <c r="T85" i="30" s="1"/>
  <c r="S84" i="30"/>
  <c r="T84" i="30" s="1"/>
  <c r="S83" i="30"/>
  <c r="T83" i="30" s="1"/>
  <c r="S82" i="30"/>
  <c r="T82" i="30" s="1"/>
  <c r="S81" i="30"/>
  <c r="T81" i="30" s="1"/>
  <c r="S80" i="30"/>
  <c r="T80" i="30" s="1"/>
  <c r="S79" i="30"/>
  <c r="T79" i="30" s="1"/>
  <c r="S78" i="30"/>
  <c r="T78" i="30" s="1"/>
  <c r="S77" i="30"/>
  <c r="T77" i="30" s="1"/>
  <c r="Q77" i="30"/>
  <c r="A77" i="30"/>
  <c r="R74" i="30" s="1"/>
  <c r="S76" i="30"/>
  <c r="T76" i="30" s="1"/>
  <c r="S75" i="30"/>
  <c r="T75" i="30" s="1"/>
  <c r="S74" i="30"/>
  <c r="T74" i="30" s="1"/>
  <c r="Q74" i="30"/>
  <c r="A74" i="30" s="1"/>
  <c r="R71" i="30" s="1"/>
  <c r="S73" i="30"/>
  <c r="T73" i="30" s="1"/>
  <c r="S72" i="30"/>
  <c r="T72" i="30" s="1"/>
  <c r="S71" i="30"/>
  <c r="T71" i="30" s="1"/>
  <c r="S70" i="30"/>
  <c r="T70" i="30" s="1"/>
  <c r="Q70" i="30"/>
  <c r="A70" i="30"/>
  <c r="R67" i="30" s="1"/>
  <c r="S69" i="30"/>
  <c r="T69" i="30" s="1"/>
  <c r="S68" i="30"/>
  <c r="T68" i="30" s="1"/>
  <c r="S67" i="30"/>
  <c r="T67" i="30" s="1"/>
  <c r="S66" i="30"/>
  <c r="T66" i="30" s="1"/>
  <c r="S65" i="30"/>
  <c r="T65" i="30" s="1"/>
  <c r="Q65" i="30"/>
  <c r="A65" i="30"/>
  <c r="R62" i="30" s="1"/>
  <c r="S64" i="30"/>
  <c r="T64" i="30" s="1"/>
  <c r="S63" i="30"/>
  <c r="T63" i="30" s="1"/>
  <c r="S62" i="30"/>
  <c r="T62" i="30" s="1"/>
  <c r="S61" i="30"/>
  <c r="T61" i="30" s="1"/>
  <c r="S60" i="30"/>
  <c r="T60" i="30" s="1"/>
  <c r="S59" i="30"/>
  <c r="T59" i="30" s="1"/>
  <c r="S58" i="30"/>
  <c r="T58" i="30" s="1"/>
  <c r="S57" i="30"/>
  <c r="T57" i="30" s="1"/>
  <c r="S56" i="30"/>
  <c r="T56" i="30" s="1"/>
  <c r="S55" i="30"/>
  <c r="T55" i="30" s="1"/>
  <c r="S54" i="30"/>
  <c r="T54" i="30" s="1"/>
  <c r="S53" i="30"/>
  <c r="T53" i="30" s="1"/>
  <c r="S52" i="30"/>
  <c r="T52" i="30" s="1"/>
  <c r="S51" i="30"/>
  <c r="T51" i="30" s="1"/>
  <c r="S50" i="30"/>
  <c r="T50" i="30" s="1"/>
  <c r="S49" i="30"/>
  <c r="T49" i="30" s="1"/>
  <c r="S48" i="30"/>
  <c r="T48" i="30" s="1"/>
  <c r="S47" i="30"/>
  <c r="T47" i="30" s="1"/>
  <c r="S46" i="30"/>
  <c r="T46" i="30" s="1"/>
  <c r="S45" i="30"/>
  <c r="T45" i="30" s="1"/>
  <c r="S44" i="30"/>
  <c r="T44" i="30" s="1"/>
  <c r="S43" i="30"/>
  <c r="T43" i="30" s="1"/>
  <c r="S42" i="30"/>
  <c r="T42" i="30" s="1"/>
  <c r="S41" i="30"/>
  <c r="T41" i="30" s="1"/>
  <c r="S40" i="30"/>
  <c r="T40" i="30" s="1"/>
  <c r="S39" i="30"/>
  <c r="T39" i="30" s="1"/>
  <c r="S38" i="30"/>
  <c r="T38" i="30" s="1"/>
  <c r="S37" i="30"/>
  <c r="T37" i="30" s="1"/>
  <c r="S36" i="30"/>
  <c r="T36" i="30" s="1"/>
  <c r="S35" i="30"/>
  <c r="T35" i="30" s="1"/>
  <c r="S34" i="30"/>
  <c r="T34" i="30" s="1"/>
  <c r="S33" i="30"/>
  <c r="T33" i="30" s="1"/>
  <c r="S32" i="30"/>
  <c r="T32" i="30" s="1"/>
  <c r="S31" i="30"/>
  <c r="T31" i="30" s="1"/>
  <c r="S30" i="30"/>
  <c r="T30" i="30" s="1"/>
  <c r="S29" i="30"/>
  <c r="T29" i="30" s="1"/>
  <c r="S28" i="30"/>
  <c r="T28" i="30" s="1"/>
  <c r="S27" i="30"/>
  <c r="T27" i="30" s="1"/>
  <c r="S26" i="30"/>
  <c r="T26" i="30" s="1"/>
  <c r="S25" i="30"/>
  <c r="T25" i="30" s="1"/>
  <c r="S24" i="30"/>
  <c r="T24" i="30" s="1"/>
  <c r="S23" i="30"/>
  <c r="T23" i="30" s="1"/>
  <c r="S22" i="30"/>
  <c r="T22" i="30" s="1"/>
  <c r="S21" i="30"/>
  <c r="T21" i="30" s="1"/>
  <c r="S20" i="30"/>
  <c r="T20" i="30" s="1"/>
  <c r="S19" i="30"/>
  <c r="T19" i="30" s="1"/>
  <c r="S18" i="30"/>
  <c r="T18" i="30" s="1"/>
  <c r="S17" i="30"/>
  <c r="T17" i="30" s="1"/>
  <c r="S16" i="30"/>
  <c r="T16" i="30" s="1"/>
  <c r="S15" i="30"/>
  <c r="T15" i="30" s="1"/>
  <c r="S14" i="30"/>
  <c r="T14" i="30" s="1"/>
  <c r="S13" i="30"/>
  <c r="T13" i="30" s="1"/>
  <c r="S12" i="30"/>
  <c r="T12" i="30" s="1"/>
  <c r="S11" i="30"/>
  <c r="T11" i="30" s="1"/>
  <c r="S10" i="30"/>
  <c r="T10" i="30" s="1"/>
  <c r="Q10" i="30"/>
  <c r="A10" i="30" s="1"/>
  <c r="R10" i="30" s="1"/>
  <c r="S9" i="30"/>
  <c r="T9" i="30" s="1"/>
  <c r="S8" i="30"/>
  <c r="T8" i="30" s="1"/>
  <c r="AA7" i="30"/>
  <c r="Z7" i="30"/>
  <c r="S7" i="30"/>
  <c r="T7" i="30" s="1"/>
  <c r="A8" i="33" l="1"/>
  <c r="R8" i="33" s="1"/>
  <c r="A388" i="26" l="1"/>
  <c r="R385" i="26" s="1"/>
  <c r="A387" i="26"/>
  <c r="R384" i="26" s="1"/>
  <c r="A386" i="26"/>
  <c r="R383" i="26" s="1"/>
  <c r="S385" i="26"/>
  <c r="T385" i="26" s="1"/>
  <c r="A385" i="26"/>
  <c r="R382" i="26" s="1"/>
  <c r="S384" i="26"/>
  <c r="T384" i="26" s="1"/>
  <c r="A384" i="26"/>
  <c r="R381" i="26" s="1"/>
  <c r="S383" i="26"/>
  <c r="T383" i="26" s="1"/>
  <c r="A383" i="26"/>
  <c r="R380" i="26" s="1"/>
  <c r="S382" i="26"/>
  <c r="T382" i="26" s="1"/>
  <c r="A382" i="26"/>
  <c r="R379" i="26" s="1"/>
  <c r="S381" i="26"/>
  <c r="T381" i="26" s="1"/>
  <c r="A381" i="26"/>
  <c r="R378" i="26" s="1"/>
  <c r="S380" i="26"/>
  <c r="T380" i="26" s="1"/>
  <c r="A380" i="26"/>
  <c r="R377" i="26" s="1"/>
  <c r="S379" i="26"/>
  <c r="T379" i="26" s="1"/>
  <c r="A379" i="26"/>
  <c r="R376" i="26" s="1"/>
  <c r="S378" i="26"/>
  <c r="T378" i="26" s="1"/>
  <c r="A378" i="26"/>
  <c r="R375" i="26" s="1"/>
  <c r="S377" i="26"/>
  <c r="T377" i="26" s="1"/>
  <c r="A377" i="26"/>
  <c r="R374" i="26" s="1"/>
  <c r="A376" i="26"/>
  <c r="R373" i="26" s="1"/>
  <c r="S375" i="26"/>
  <c r="T375" i="26" s="1"/>
  <c r="A375" i="26"/>
  <c r="R372" i="26" s="1"/>
  <c r="S374" i="26"/>
  <c r="T374" i="26" s="1"/>
  <c r="A374" i="26"/>
  <c r="R371" i="26" s="1"/>
  <c r="S373" i="26"/>
  <c r="T373" i="26" s="1"/>
  <c r="A373" i="26"/>
  <c r="R370" i="26" s="1"/>
  <c r="S372" i="26"/>
  <c r="T372" i="26" s="1"/>
  <c r="A372" i="26"/>
  <c r="R369" i="26" s="1"/>
  <c r="S371" i="26"/>
  <c r="T371" i="26" s="1"/>
  <c r="A371" i="26"/>
  <c r="R368" i="26" s="1"/>
  <c r="S370" i="26"/>
  <c r="T370" i="26" s="1"/>
  <c r="A370" i="26"/>
  <c r="R367" i="26" s="1"/>
  <c r="S369" i="26"/>
  <c r="T369" i="26" s="1"/>
  <c r="A369" i="26"/>
  <c r="R366" i="26" s="1"/>
  <c r="S368" i="26"/>
  <c r="T368" i="26" s="1"/>
  <c r="A368" i="26"/>
  <c r="R365" i="26" s="1"/>
  <c r="S367" i="26"/>
  <c r="T367" i="26" s="1"/>
  <c r="A367" i="26"/>
  <c r="R364" i="26" s="1"/>
  <c r="S366" i="26"/>
  <c r="T366" i="26" s="1"/>
  <c r="A366" i="26"/>
  <c r="R363" i="26" s="1"/>
  <c r="S365" i="26"/>
  <c r="T365" i="26" s="1"/>
  <c r="A365" i="26"/>
  <c r="S364" i="26"/>
  <c r="T364" i="26" s="1"/>
  <c r="A364" i="26"/>
  <c r="S363" i="26"/>
  <c r="T363" i="26" s="1"/>
  <c r="A363" i="26"/>
  <c r="A362" i="26"/>
  <c r="A361" i="26"/>
  <c r="A360" i="26"/>
  <c r="A359" i="26"/>
  <c r="A358" i="26"/>
  <c r="A357" i="26"/>
  <c r="A356" i="26"/>
  <c r="A355" i="26"/>
  <c r="A354" i="26"/>
  <c r="A353" i="26"/>
  <c r="A352" i="26"/>
  <c r="A351" i="26"/>
  <c r="A350" i="26"/>
  <c r="A349" i="26"/>
  <c r="A348" i="26"/>
  <c r="A347" i="26"/>
  <c r="R344" i="26" s="1"/>
  <c r="A346" i="26"/>
  <c r="A345" i="26"/>
  <c r="S344" i="26"/>
  <c r="T344" i="26" s="1"/>
  <c r="A344" i="26"/>
  <c r="A343" i="26"/>
  <c r="R340" i="26" s="1"/>
  <c r="A342" i="26"/>
  <c r="R339" i="26" s="1"/>
  <c r="A341" i="26"/>
  <c r="R338" i="26" s="1"/>
  <c r="S340" i="26"/>
  <c r="T340" i="26" s="1"/>
  <c r="A340" i="26"/>
  <c r="R337" i="26" s="1"/>
  <c r="S339" i="26"/>
  <c r="T339" i="26" s="1"/>
  <c r="A339" i="26"/>
  <c r="R336" i="26" s="1"/>
  <c r="S338" i="26"/>
  <c r="T338" i="26" s="1"/>
  <c r="A338" i="26"/>
  <c r="R335" i="26" s="1"/>
  <c r="S337" i="26"/>
  <c r="T337" i="26" s="1"/>
  <c r="A337" i="26"/>
  <c r="R334" i="26" s="1"/>
  <c r="S336" i="26"/>
  <c r="T336" i="26" s="1"/>
  <c r="A336" i="26"/>
  <c r="R333" i="26" s="1"/>
  <c r="S335" i="26"/>
  <c r="T335" i="26" s="1"/>
  <c r="A335" i="26"/>
  <c r="R332" i="26" s="1"/>
  <c r="S334" i="26"/>
  <c r="T334" i="26" s="1"/>
  <c r="Q334" i="26"/>
  <c r="A334" i="26"/>
  <c r="R331" i="26" s="1"/>
  <c r="S333" i="26"/>
  <c r="T333" i="26" s="1"/>
  <c r="Q333" i="26"/>
  <c r="A333" i="26"/>
  <c r="R330" i="26" s="1"/>
  <c r="S332" i="26"/>
  <c r="T332" i="26" s="1"/>
  <c r="Q332" i="26"/>
  <c r="A332" i="26"/>
  <c r="R329" i="26" s="1"/>
  <c r="S331" i="26"/>
  <c r="T331" i="26" s="1"/>
  <c r="Q331" i="26"/>
  <c r="A331" i="26"/>
  <c r="R328" i="26" s="1"/>
  <c r="S330" i="26"/>
  <c r="T330" i="26" s="1"/>
  <c r="Q330" i="26"/>
  <c r="A330" i="26"/>
  <c r="R327" i="26" s="1"/>
  <c r="S329" i="26"/>
  <c r="T329" i="26" s="1"/>
  <c r="Q329" i="26"/>
  <c r="A329" i="26"/>
  <c r="R326" i="26" s="1"/>
  <c r="S328" i="26"/>
  <c r="T328" i="26" s="1"/>
  <c r="Q328" i="26"/>
  <c r="A328" i="26"/>
  <c r="R325" i="26" s="1"/>
  <c r="S327" i="26"/>
  <c r="T327" i="26" s="1"/>
  <c r="Q327" i="26"/>
  <c r="A327" i="26"/>
  <c r="R324" i="26" s="1"/>
  <c r="S326" i="26"/>
  <c r="T326" i="26" s="1"/>
  <c r="Q326" i="26"/>
  <c r="A326" i="26"/>
  <c r="R323" i="26" s="1"/>
  <c r="S325" i="26"/>
  <c r="T325" i="26" s="1"/>
  <c r="Q325" i="26"/>
  <c r="A325" i="26"/>
  <c r="R322" i="26" s="1"/>
  <c r="S324" i="26"/>
  <c r="T324" i="26" s="1"/>
  <c r="Q324" i="26"/>
  <c r="A324" i="26"/>
  <c r="R321" i="26" s="1"/>
  <c r="S323" i="26"/>
  <c r="T323" i="26" s="1"/>
  <c r="Q323" i="26"/>
  <c r="A323" i="26"/>
  <c r="R320" i="26" s="1"/>
  <c r="S322" i="26"/>
  <c r="T322" i="26" s="1"/>
  <c r="Q322" i="26"/>
  <c r="A322" i="26"/>
  <c r="R319" i="26" s="1"/>
  <c r="S321" i="26"/>
  <c r="T321" i="26" s="1"/>
  <c r="Q321" i="26"/>
  <c r="A321" i="26"/>
  <c r="R318" i="26" s="1"/>
  <c r="S320" i="26"/>
  <c r="T320" i="26" s="1"/>
  <c r="Q320" i="26"/>
  <c r="A320" i="26"/>
  <c r="R317" i="26" s="1"/>
  <c r="S319" i="26"/>
  <c r="T319" i="26" s="1"/>
  <c r="Q319" i="26"/>
  <c r="A319" i="26"/>
  <c r="R316" i="26" s="1"/>
  <c r="S318" i="26"/>
  <c r="T318" i="26" s="1"/>
  <c r="Q318" i="26"/>
  <c r="A318" i="26"/>
  <c r="R315" i="26" s="1"/>
  <c r="S317" i="26"/>
  <c r="T317" i="26" s="1"/>
  <c r="Q317" i="26"/>
  <c r="A317" i="26"/>
  <c r="R314" i="26" s="1"/>
  <c r="S316" i="26"/>
  <c r="T316" i="26" s="1"/>
  <c r="Q316" i="26"/>
  <c r="A316" i="26"/>
  <c r="R313" i="26" s="1"/>
  <c r="S315" i="26"/>
  <c r="T315" i="26" s="1"/>
  <c r="Q315" i="26"/>
  <c r="A315" i="26"/>
  <c r="R312" i="26" s="1"/>
  <c r="S314" i="26"/>
  <c r="T314" i="26" s="1"/>
  <c r="Q314" i="26"/>
  <c r="A314" i="26"/>
  <c r="R311" i="26" s="1"/>
  <c r="S313" i="26"/>
  <c r="T313" i="26" s="1"/>
  <c r="Q313" i="26"/>
  <c r="A313" i="26"/>
  <c r="R310" i="26" s="1"/>
  <c r="S312" i="26"/>
  <c r="T312" i="26" s="1"/>
  <c r="Q312" i="26"/>
  <c r="A312" i="26"/>
  <c r="R309" i="26" s="1"/>
  <c r="S311" i="26"/>
  <c r="T311" i="26" s="1"/>
  <c r="Q311" i="26"/>
  <c r="A311" i="26"/>
  <c r="R308" i="26" s="1"/>
  <c r="S310" i="26"/>
  <c r="T310" i="26" s="1"/>
  <c r="Q310" i="26"/>
  <c r="A310" i="26"/>
  <c r="R307" i="26" s="1"/>
  <c r="S309" i="26"/>
  <c r="T309" i="26" s="1"/>
  <c r="Q309" i="26"/>
  <c r="A309" i="26"/>
  <c r="R306" i="26" s="1"/>
  <c r="S308" i="26"/>
  <c r="T308" i="26" s="1"/>
  <c r="Q308" i="26"/>
  <c r="A308" i="26"/>
  <c r="R305" i="26" s="1"/>
  <c r="S307" i="26"/>
  <c r="T307" i="26" s="1"/>
  <c r="Q307" i="26"/>
  <c r="A307" i="26"/>
  <c r="R304" i="26" s="1"/>
  <c r="S306" i="26"/>
  <c r="T306" i="26" s="1"/>
  <c r="Q306" i="26"/>
  <c r="A306" i="26"/>
  <c r="R303" i="26" s="1"/>
  <c r="S305" i="26"/>
  <c r="T305" i="26" s="1"/>
  <c r="Q305" i="26"/>
  <c r="A305" i="26"/>
  <c r="R302" i="26" s="1"/>
  <c r="S304" i="26"/>
  <c r="T304" i="26" s="1"/>
  <c r="Q304" i="26"/>
  <c r="A304" i="26"/>
  <c r="R301" i="26" s="1"/>
  <c r="S303" i="26"/>
  <c r="T303" i="26" s="1"/>
  <c r="Q303" i="26"/>
  <c r="A303" i="26"/>
  <c r="R300" i="26" s="1"/>
  <c r="S302" i="26"/>
  <c r="T302" i="26" s="1"/>
  <c r="Q302" i="26"/>
  <c r="A302" i="26"/>
  <c r="R299" i="26" s="1"/>
  <c r="S301" i="26"/>
  <c r="T301" i="26" s="1"/>
  <c r="Q301" i="26"/>
  <c r="A301" i="26"/>
  <c r="R298" i="26" s="1"/>
  <c r="S300" i="26"/>
  <c r="T300" i="26" s="1"/>
  <c r="Q300" i="26"/>
  <c r="A300" i="26"/>
  <c r="R297" i="26" s="1"/>
  <c r="S299" i="26"/>
  <c r="T299" i="26" s="1"/>
  <c r="Q299" i="26"/>
  <c r="A299" i="26"/>
  <c r="R296" i="26" s="1"/>
  <c r="S298" i="26"/>
  <c r="T298" i="26" s="1"/>
  <c r="Q298" i="26"/>
  <c r="A298" i="26"/>
  <c r="R295" i="26" s="1"/>
  <c r="S297" i="26"/>
  <c r="T297" i="26" s="1"/>
  <c r="Q297" i="26"/>
  <c r="A297" i="26"/>
  <c r="R294" i="26" s="1"/>
  <c r="S296" i="26"/>
  <c r="T296" i="26" s="1"/>
  <c r="Q296" i="26"/>
  <c r="A296" i="26"/>
  <c r="R293" i="26" s="1"/>
  <c r="S295" i="26"/>
  <c r="T295" i="26" s="1"/>
  <c r="Q295" i="26"/>
  <c r="A295" i="26"/>
  <c r="R292" i="26" s="1"/>
  <c r="S294" i="26"/>
  <c r="T294" i="26" s="1"/>
  <c r="Q294" i="26"/>
  <c r="A294" i="26"/>
  <c r="R291" i="26" s="1"/>
  <c r="S293" i="26"/>
  <c r="T293" i="26" s="1"/>
  <c r="Q293" i="26"/>
  <c r="A293" i="26"/>
  <c r="R290" i="26" s="1"/>
  <c r="S292" i="26"/>
  <c r="T292" i="26" s="1"/>
  <c r="Q292" i="26"/>
  <c r="A292" i="26"/>
  <c r="R289" i="26" s="1"/>
  <c r="S291" i="26"/>
  <c r="T291" i="26" s="1"/>
  <c r="Q291" i="26"/>
  <c r="A291" i="26"/>
  <c r="R288" i="26" s="1"/>
  <c r="S290" i="26"/>
  <c r="T290" i="26" s="1"/>
  <c r="Q290" i="26"/>
  <c r="A290" i="26"/>
  <c r="R287" i="26" s="1"/>
  <c r="S289" i="26"/>
  <c r="T289" i="26" s="1"/>
  <c r="Q289" i="26"/>
  <c r="A289" i="26"/>
  <c r="R286" i="26" s="1"/>
  <c r="S288" i="26"/>
  <c r="T288" i="26" s="1"/>
  <c r="Q288" i="26"/>
  <c r="A288" i="26"/>
  <c r="R285" i="26" s="1"/>
  <c r="S287" i="26"/>
  <c r="T287" i="26" s="1"/>
  <c r="Q287" i="26"/>
  <c r="A287" i="26"/>
  <c r="R284" i="26" s="1"/>
  <c r="S286" i="26"/>
  <c r="T286" i="26" s="1"/>
  <c r="Q286" i="26"/>
  <c r="A286" i="26"/>
  <c r="R283" i="26" s="1"/>
  <c r="S285" i="26"/>
  <c r="T285" i="26" s="1"/>
  <c r="Q285" i="26"/>
  <c r="A285" i="26"/>
  <c r="R282" i="26" s="1"/>
  <c r="S284" i="26"/>
  <c r="T284" i="26" s="1"/>
  <c r="Q284" i="26"/>
  <c r="A284" i="26"/>
  <c r="R281" i="26" s="1"/>
  <c r="S283" i="26"/>
  <c r="T283" i="26" s="1"/>
  <c r="Q283" i="26"/>
  <c r="A283" i="26"/>
  <c r="R280" i="26" s="1"/>
  <c r="S282" i="26"/>
  <c r="T282" i="26" s="1"/>
  <c r="Q282" i="26"/>
  <c r="A282" i="26"/>
  <c r="R279" i="26" s="1"/>
  <c r="S281" i="26"/>
  <c r="T281" i="26" s="1"/>
  <c r="Q281" i="26"/>
  <c r="A281" i="26"/>
  <c r="R278" i="26" s="1"/>
  <c r="S280" i="26"/>
  <c r="T280" i="26" s="1"/>
  <c r="Q280" i="26"/>
  <c r="A280" i="26"/>
  <c r="R277" i="26" s="1"/>
  <c r="S279" i="26"/>
  <c r="T279" i="26" s="1"/>
  <c r="Q279" i="26"/>
  <c r="A279" i="26"/>
  <c r="R276" i="26" s="1"/>
  <c r="S278" i="26"/>
  <c r="T278" i="26" s="1"/>
  <c r="Q278" i="26"/>
  <c r="A278" i="26"/>
  <c r="R275" i="26" s="1"/>
  <c r="S277" i="26"/>
  <c r="T277" i="26" s="1"/>
  <c r="Q277" i="26"/>
  <c r="A277" i="26"/>
  <c r="R274" i="26" s="1"/>
  <c r="S276" i="26"/>
  <c r="T276" i="26" s="1"/>
  <c r="Q276" i="26"/>
  <c r="A276" i="26"/>
  <c r="R273" i="26" s="1"/>
  <c r="S275" i="26"/>
  <c r="T275" i="26" s="1"/>
  <c r="Q275" i="26"/>
  <c r="A275" i="26"/>
  <c r="R272" i="26" s="1"/>
  <c r="S274" i="26"/>
  <c r="T274" i="26" s="1"/>
  <c r="Q274" i="26"/>
  <c r="A274" i="26"/>
  <c r="R271" i="26" s="1"/>
  <c r="S273" i="26"/>
  <c r="T273" i="26" s="1"/>
  <c r="Q273" i="26"/>
  <c r="A273" i="26"/>
  <c r="R270" i="26" s="1"/>
  <c r="S272" i="26"/>
  <c r="T272" i="26" s="1"/>
  <c r="Q272" i="26"/>
  <c r="A272" i="26"/>
  <c r="R269" i="26" s="1"/>
  <c r="S271" i="26"/>
  <c r="T271" i="26" s="1"/>
  <c r="Q271" i="26"/>
  <c r="A271" i="26"/>
  <c r="R268" i="26" s="1"/>
  <c r="S270" i="26"/>
  <c r="T270" i="26" s="1"/>
  <c r="Q270" i="26"/>
  <c r="A270" i="26"/>
  <c r="R267" i="26" s="1"/>
  <c r="S269" i="26"/>
  <c r="T269" i="26" s="1"/>
  <c r="Q269" i="26"/>
  <c r="A269" i="26"/>
  <c r="R266" i="26" s="1"/>
  <c r="S268" i="26"/>
  <c r="T268" i="26" s="1"/>
  <c r="Q268" i="26"/>
  <c r="A268" i="26"/>
  <c r="R265" i="26" s="1"/>
  <c r="S267" i="26"/>
  <c r="T267" i="26" s="1"/>
  <c r="Q267" i="26"/>
  <c r="A267" i="26"/>
  <c r="R264" i="26" s="1"/>
  <c r="S266" i="26"/>
  <c r="T266" i="26" s="1"/>
  <c r="Q266" i="26"/>
  <c r="A266" i="26"/>
  <c r="R263" i="26" s="1"/>
  <c r="S265" i="26"/>
  <c r="T265" i="26" s="1"/>
  <c r="Q265" i="26"/>
  <c r="A265" i="26"/>
  <c r="R262" i="26" s="1"/>
  <c r="S264" i="26"/>
  <c r="T264" i="26" s="1"/>
  <c r="Q264" i="26"/>
  <c r="A264" i="26"/>
  <c r="R261" i="26" s="1"/>
  <c r="S263" i="26"/>
  <c r="T263" i="26" s="1"/>
  <c r="Q263" i="26"/>
  <c r="A263" i="26"/>
  <c r="R260" i="26" s="1"/>
  <c r="S262" i="26"/>
  <c r="T262" i="26" s="1"/>
  <c r="Q262" i="26"/>
  <c r="A262" i="26"/>
  <c r="R259" i="26" s="1"/>
  <c r="S261" i="26"/>
  <c r="T261" i="26" s="1"/>
  <c r="Q261" i="26"/>
  <c r="A261" i="26"/>
  <c r="R258" i="26" s="1"/>
  <c r="S260" i="26"/>
  <c r="T260" i="26" s="1"/>
  <c r="Q260" i="26"/>
  <c r="A260" i="26"/>
  <c r="R257" i="26" s="1"/>
  <c r="S259" i="26"/>
  <c r="T259" i="26" s="1"/>
  <c r="Q259" i="26"/>
  <c r="A259" i="26"/>
  <c r="R256" i="26" s="1"/>
  <c r="S258" i="26"/>
  <c r="T258" i="26" s="1"/>
  <c r="Q258" i="26"/>
  <c r="A258" i="26"/>
  <c r="R255" i="26" s="1"/>
  <c r="S257" i="26"/>
  <c r="T257" i="26" s="1"/>
  <c r="Q257" i="26"/>
  <c r="A257" i="26"/>
  <c r="R254" i="26" s="1"/>
  <c r="S256" i="26"/>
  <c r="T256" i="26" s="1"/>
  <c r="Q256" i="26"/>
  <c r="A256" i="26"/>
  <c r="R253" i="26" s="1"/>
  <c r="S255" i="26"/>
  <c r="T255" i="26" s="1"/>
  <c r="Q255" i="26"/>
  <c r="A255" i="26"/>
  <c r="R252" i="26" s="1"/>
  <c r="S254" i="26"/>
  <c r="T254" i="26" s="1"/>
  <c r="Q254" i="26"/>
  <c r="A254" i="26"/>
  <c r="R251" i="26" s="1"/>
  <c r="S253" i="26"/>
  <c r="T253" i="26" s="1"/>
  <c r="Q253" i="26"/>
  <c r="A253" i="26"/>
  <c r="R250" i="26" s="1"/>
  <c r="S252" i="26"/>
  <c r="T252" i="26" s="1"/>
  <c r="Q252" i="26"/>
  <c r="A252" i="26"/>
  <c r="R249" i="26" s="1"/>
  <c r="S251" i="26"/>
  <c r="T251" i="26" s="1"/>
  <c r="Q251" i="26"/>
  <c r="A251" i="26"/>
  <c r="R248" i="26" s="1"/>
  <c r="S250" i="26"/>
  <c r="T250" i="26" s="1"/>
  <c r="Q250" i="26"/>
  <c r="A250" i="26"/>
  <c r="R247" i="26" s="1"/>
  <c r="S249" i="26"/>
  <c r="T249" i="26" s="1"/>
  <c r="Q249" i="26"/>
  <c r="A249" i="26"/>
  <c r="R246" i="26" s="1"/>
  <c r="S248" i="26"/>
  <c r="T248" i="26" s="1"/>
  <c r="Q248" i="26"/>
  <c r="A248" i="26"/>
  <c r="R245" i="26" s="1"/>
  <c r="S247" i="26"/>
  <c r="T247" i="26" s="1"/>
  <c r="Q247" i="26"/>
  <c r="A247" i="26"/>
  <c r="R244" i="26" s="1"/>
  <c r="S246" i="26"/>
  <c r="T246" i="26" s="1"/>
  <c r="Q246" i="26"/>
  <c r="A246" i="26"/>
  <c r="R243" i="26" s="1"/>
  <c r="S245" i="26"/>
  <c r="T245" i="26" s="1"/>
  <c r="Q245" i="26"/>
  <c r="A245" i="26"/>
  <c r="R242" i="26" s="1"/>
  <c r="S244" i="26"/>
  <c r="T244" i="26" s="1"/>
  <c r="Q244" i="26"/>
  <c r="A244" i="26"/>
  <c r="R241" i="26" s="1"/>
  <c r="S243" i="26"/>
  <c r="T243" i="26" s="1"/>
  <c r="Q243" i="26"/>
  <c r="A243" i="26"/>
  <c r="R240" i="26" s="1"/>
  <c r="S242" i="26"/>
  <c r="T242" i="26" s="1"/>
  <c r="Q242" i="26"/>
  <c r="A242" i="26"/>
  <c r="R239" i="26" s="1"/>
  <c r="S241" i="26"/>
  <c r="T241" i="26" s="1"/>
  <c r="Q241" i="26"/>
  <c r="A241" i="26"/>
  <c r="R238" i="26" s="1"/>
  <c r="S240" i="26"/>
  <c r="T240" i="26" s="1"/>
  <c r="Q240" i="26"/>
  <c r="A240" i="26"/>
  <c r="R237" i="26" s="1"/>
  <c r="S239" i="26"/>
  <c r="T239" i="26" s="1"/>
  <c r="Q239" i="26"/>
  <c r="A239" i="26"/>
  <c r="R236" i="26" s="1"/>
  <c r="S238" i="26"/>
  <c r="T238" i="26" s="1"/>
  <c r="Q238" i="26"/>
  <c r="A238" i="26"/>
  <c r="R235" i="26" s="1"/>
  <c r="S237" i="26"/>
  <c r="T237" i="26" s="1"/>
  <c r="Q237" i="26"/>
  <c r="A237" i="26"/>
  <c r="R234" i="26" s="1"/>
  <c r="S236" i="26"/>
  <c r="T236" i="26" s="1"/>
  <c r="Q236" i="26"/>
  <c r="A236" i="26"/>
  <c r="R233" i="26" s="1"/>
  <c r="S235" i="26"/>
  <c r="T235" i="26" s="1"/>
  <c r="Q235" i="26"/>
  <c r="A235" i="26"/>
  <c r="R232" i="26" s="1"/>
  <c r="S234" i="26"/>
  <c r="T234" i="26" s="1"/>
  <c r="Q234" i="26"/>
  <c r="A234" i="26"/>
  <c r="R231" i="26" s="1"/>
  <c r="S233" i="26"/>
  <c r="T233" i="26" s="1"/>
  <c r="Q233" i="26"/>
  <c r="A233" i="26"/>
  <c r="R230" i="26" s="1"/>
  <c r="S232" i="26"/>
  <c r="T232" i="26" s="1"/>
  <c r="Q232" i="26"/>
  <c r="A232" i="26"/>
  <c r="R229" i="26" s="1"/>
  <c r="S231" i="26"/>
  <c r="T231" i="26" s="1"/>
  <c r="Q231" i="26"/>
  <c r="A231" i="26"/>
  <c r="R228" i="26" s="1"/>
  <c r="S230" i="26"/>
  <c r="T230" i="26" s="1"/>
  <c r="Q230" i="26"/>
  <c r="A230" i="26"/>
  <c r="R227" i="26" s="1"/>
  <c r="S229" i="26"/>
  <c r="T229" i="26" s="1"/>
  <c r="Q229" i="26"/>
  <c r="A229" i="26"/>
  <c r="R226" i="26" s="1"/>
  <c r="S228" i="26"/>
  <c r="T228" i="26" s="1"/>
  <c r="Q228" i="26"/>
  <c r="A228" i="26"/>
  <c r="R225" i="26" s="1"/>
  <c r="S227" i="26"/>
  <c r="T227" i="26" s="1"/>
  <c r="Q227" i="26"/>
  <c r="A227" i="26"/>
  <c r="R224" i="26" s="1"/>
  <c r="S226" i="26"/>
  <c r="T226" i="26" s="1"/>
  <c r="Q226" i="26"/>
  <c r="A226" i="26"/>
  <c r="R223" i="26" s="1"/>
  <c r="S225" i="26"/>
  <c r="T225" i="26" s="1"/>
  <c r="Q225" i="26"/>
  <c r="A225" i="26"/>
  <c r="R222" i="26" s="1"/>
  <c r="S224" i="26"/>
  <c r="T224" i="26" s="1"/>
  <c r="Q224" i="26"/>
  <c r="A224" i="26"/>
  <c r="R221" i="26" s="1"/>
  <c r="S223" i="26"/>
  <c r="T223" i="26" s="1"/>
  <c r="Q223" i="26"/>
  <c r="A223" i="26"/>
  <c r="R220" i="26" s="1"/>
  <c r="S222" i="26"/>
  <c r="T222" i="26" s="1"/>
  <c r="Q222" i="26"/>
  <c r="A222" i="26"/>
  <c r="R219" i="26" s="1"/>
  <c r="S221" i="26"/>
  <c r="T221" i="26" s="1"/>
  <c r="Q221" i="26"/>
  <c r="A221" i="26"/>
  <c r="R218" i="26" s="1"/>
  <c r="S220" i="26"/>
  <c r="T220" i="26" s="1"/>
  <c r="Q220" i="26"/>
  <c r="A220" i="26"/>
  <c r="R217" i="26" s="1"/>
  <c r="S219" i="26"/>
  <c r="T219" i="26" s="1"/>
  <c r="Q219" i="26"/>
  <c r="A219" i="26"/>
  <c r="R216" i="26" s="1"/>
  <c r="S218" i="26"/>
  <c r="T218" i="26" s="1"/>
  <c r="Q218" i="26"/>
  <c r="A218" i="26"/>
  <c r="R215" i="26" s="1"/>
  <c r="S217" i="26"/>
  <c r="T217" i="26" s="1"/>
  <c r="Q217" i="26"/>
  <c r="A217" i="26"/>
  <c r="R214" i="26" s="1"/>
  <c r="S216" i="26"/>
  <c r="T216" i="26" s="1"/>
  <c r="Q216" i="26"/>
  <c r="A216" i="26"/>
  <c r="R213" i="26" s="1"/>
  <c r="S215" i="26"/>
  <c r="T215" i="26" s="1"/>
  <c r="Q215" i="26"/>
  <c r="A215" i="26"/>
  <c r="R212" i="26" s="1"/>
  <c r="S214" i="26"/>
  <c r="T214" i="26" s="1"/>
  <c r="Q214" i="26"/>
  <c r="A214" i="26"/>
  <c r="R211" i="26" s="1"/>
  <c r="S213" i="26"/>
  <c r="T213" i="26" s="1"/>
  <c r="Q213" i="26"/>
  <c r="A213" i="26"/>
  <c r="R210" i="26" s="1"/>
  <c r="S212" i="26"/>
  <c r="T212" i="26" s="1"/>
  <c r="Q212" i="26"/>
  <c r="A212" i="26"/>
  <c r="R209" i="26" s="1"/>
  <c r="S211" i="26"/>
  <c r="T211" i="26" s="1"/>
  <c r="Q211" i="26"/>
  <c r="A211" i="26"/>
  <c r="R208" i="26" s="1"/>
  <c r="S210" i="26"/>
  <c r="T210" i="26" s="1"/>
  <c r="Q210" i="26"/>
  <c r="A210" i="26"/>
  <c r="R207" i="26" s="1"/>
  <c r="S209" i="26"/>
  <c r="T209" i="26" s="1"/>
  <c r="Q209" i="26"/>
  <c r="A209" i="26"/>
  <c r="R206" i="26" s="1"/>
  <c r="S208" i="26"/>
  <c r="T208" i="26" s="1"/>
  <c r="Q208" i="26"/>
  <c r="A208" i="26"/>
  <c r="R205" i="26" s="1"/>
  <c r="S207" i="26"/>
  <c r="T207" i="26" s="1"/>
  <c r="Q207" i="26"/>
  <c r="A207" i="26"/>
  <c r="R204" i="26" s="1"/>
  <c r="S206" i="26"/>
  <c r="T206" i="26" s="1"/>
  <c r="Q206" i="26"/>
  <c r="A206" i="26"/>
  <c r="R203" i="26" s="1"/>
  <c r="S205" i="26"/>
  <c r="T205" i="26" s="1"/>
  <c r="Q205" i="26"/>
  <c r="A205" i="26"/>
  <c r="R202" i="26" s="1"/>
  <c r="S204" i="26"/>
  <c r="T204" i="26" s="1"/>
  <c r="Q204" i="26"/>
  <c r="A204" i="26"/>
  <c r="R201" i="26" s="1"/>
  <c r="S203" i="26"/>
  <c r="T203" i="26" s="1"/>
  <c r="Q203" i="26"/>
  <c r="A203" i="26"/>
  <c r="R200" i="26" s="1"/>
  <c r="S202" i="26"/>
  <c r="T202" i="26" s="1"/>
  <c r="Q202" i="26"/>
  <c r="A202" i="26"/>
  <c r="R199" i="26" s="1"/>
  <c r="S201" i="26"/>
  <c r="T201" i="26" s="1"/>
  <c r="Q201" i="26"/>
  <c r="A201" i="26"/>
  <c r="R198" i="26" s="1"/>
  <c r="S200" i="26"/>
  <c r="T200" i="26" s="1"/>
  <c r="Q200" i="26"/>
  <c r="A200" i="26"/>
  <c r="R197" i="26" s="1"/>
  <c r="S199" i="26"/>
  <c r="T199" i="26" s="1"/>
  <c r="Q199" i="26"/>
  <c r="A199" i="26"/>
  <c r="R196" i="26" s="1"/>
  <c r="S198" i="26"/>
  <c r="T198" i="26" s="1"/>
  <c r="Q198" i="26"/>
  <c r="A198" i="26"/>
  <c r="R195" i="26" s="1"/>
  <c r="S197" i="26"/>
  <c r="T197" i="26" s="1"/>
  <c r="Q197" i="26"/>
  <c r="A197" i="26"/>
  <c r="R194" i="26" s="1"/>
  <c r="S196" i="26"/>
  <c r="T196" i="26" s="1"/>
  <c r="Q196" i="26"/>
  <c r="A196" i="26"/>
  <c r="R193" i="26" s="1"/>
  <c r="S195" i="26"/>
  <c r="T195" i="26" s="1"/>
  <c r="Q195" i="26"/>
  <c r="A195" i="26"/>
  <c r="R192" i="26" s="1"/>
  <c r="S194" i="26"/>
  <c r="T194" i="26" s="1"/>
  <c r="Q194" i="26"/>
  <c r="A194" i="26"/>
  <c r="R191" i="26" s="1"/>
  <c r="S193" i="26"/>
  <c r="T193" i="26" s="1"/>
  <c r="Q193" i="26"/>
  <c r="A193" i="26"/>
  <c r="R190" i="26" s="1"/>
  <c r="S192" i="26"/>
  <c r="T192" i="26" s="1"/>
  <c r="Q192" i="26"/>
  <c r="A192" i="26"/>
  <c r="R189" i="26" s="1"/>
  <c r="S191" i="26"/>
  <c r="T191" i="26" s="1"/>
  <c r="Q191" i="26"/>
  <c r="A191" i="26"/>
  <c r="R188" i="26" s="1"/>
  <c r="S190" i="26"/>
  <c r="T190" i="26" s="1"/>
  <c r="Q190" i="26"/>
  <c r="A190" i="26"/>
  <c r="R187" i="26" s="1"/>
  <c r="S189" i="26"/>
  <c r="T189" i="26" s="1"/>
  <c r="Q189" i="26"/>
  <c r="A189" i="26"/>
  <c r="R186" i="26" s="1"/>
  <c r="S188" i="26"/>
  <c r="T188" i="26" s="1"/>
  <c r="Q188" i="26"/>
  <c r="A188" i="26"/>
  <c r="R185" i="26" s="1"/>
  <c r="S187" i="26"/>
  <c r="T187" i="26" s="1"/>
  <c r="Q187" i="26"/>
  <c r="A187" i="26"/>
  <c r="R184" i="26" s="1"/>
  <c r="S186" i="26"/>
  <c r="T186" i="26" s="1"/>
  <c r="Q186" i="26"/>
  <c r="A186" i="26"/>
  <c r="R183" i="26" s="1"/>
  <c r="S185" i="26"/>
  <c r="T185" i="26" s="1"/>
  <c r="Q185" i="26"/>
  <c r="A185" i="26"/>
  <c r="R182" i="26" s="1"/>
  <c r="S184" i="26"/>
  <c r="T184" i="26" s="1"/>
  <c r="Q184" i="26"/>
  <c r="A184" i="26"/>
  <c r="R181" i="26" s="1"/>
  <c r="S183" i="26"/>
  <c r="T183" i="26" s="1"/>
  <c r="Q183" i="26"/>
  <c r="A183" i="26"/>
  <c r="R180" i="26" s="1"/>
  <c r="S182" i="26"/>
  <c r="T182" i="26" s="1"/>
  <c r="Q182" i="26"/>
  <c r="A182" i="26"/>
  <c r="R179" i="26" s="1"/>
  <c r="S181" i="26"/>
  <c r="T181" i="26" s="1"/>
  <c r="Q181" i="26"/>
  <c r="A181" i="26"/>
  <c r="R178" i="26" s="1"/>
  <c r="S180" i="26"/>
  <c r="T180" i="26" s="1"/>
  <c r="Q180" i="26"/>
  <c r="A180" i="26"/>
  <c r="R177" i="26" s="1"/>
  <c r="S179" i="26"/>
  <c r="T179" i="26" s="1"/>
  <c r="Q179" i="26"/>
  <c r="A179" i="26"/>
  <c r="R176" i="26" s="1"/>
  <c r="S178" i="26"/>
  <c r="T178" i="26" s="1"/>
  <c r="Q178" i="26"/>
  <c r="A178" i="26"/>
  <c r="R175" i="26" s="1"/>
  <c r="S177" i="26"/>
  <c r="T177" i="26" s="1"/>
  <c r="Q177" i="26"/>
  <c r="A177" i="26"/>
  <c r="R174" i="26" s="1"/>
  <c r="S176" i="26"/>
  <c r="T176" i="26" s="1"/>
  <c r="Q176" i="26"/>
  <c r="A176" i="26"/>
  <c r="R173" i="26" s="1"/>
  <c r="S175" i="26"/>
  <c r="T175" i="26" s="1"/>
  <c r="Q175" i="26"/>
  <c r="A175" i="26"/>
  <c r="R172" i="26" s="1"/>
  <c r="S174" i="26"/>
  <c r="T174" i="26" s="1"/>
  <c r="Q174" i="26"/>
  <c r="A174" i="26"/>
  <c r="R171" i="26" s="1"/>
  <c r="S173" i="26"/>
  <c r="T173" i="26" s="1"/>
  <c r="Q173" i="26"/>
  <c r="A173" i="26"/>
  <c r="R170" i="26" s="1"/>
  <c r="S172" i="26"/>
  <c r="T172" i="26" s="1"/>
  <c r="Q172" i="26"/>
  <c r="A172" i="26"/>
  <c r="R169" i="26" s="1"/>
  <c r="S171" i="26"/>
  <c r="T171" i="26" s="1"/>
  <c r="Q171" i="26"/>
  <c r="A171" i="26"/>
  <c r="R168" i="26" s="1"/>
  <c r="S170" i="26"/>
  <c r="T170" i="26" s="1"/>
  <c r="Q170" i="26"/>
  <c r="A170" i="26"/>
  <c r="R167" i="26" s="1"/>
  <c r="S169" i="26"/>
  <c r="T169" i="26" s="1"/>
  <c r="Q169" i="26"/>
  <c r="A169" i="26"/>
  <c r="R166" i="26" s="1"/>
  <c r="S168" i="26"/>
  <c r="T168" i="26" s="1"/>
  <c r="Q168" i="26"/>
  <c r="A168" i="26"/>
  <c r="R165" i="26" s="1"/>
  <c r="S167" i="26"/>
  <c r="T167" i="26" s="1"/>
  <c r="Q167" i="26"/>
  <c r="A167" i="26"/>
  <c r="R164" i="26" s="1"/>
  <c r="S166" i="26"/>
  <c r="T166" i="26" s="1"/>
  <c r="Q166" i="26"/>
  <c r="A166" i="26"/>
  <c r="R163" i="26" s="1"/>
  <c r="S165" i="26"/>
  <c r="T165" i="26" s="1"/>
  <c r="Q165" i="26"/>
  <c r="A165" i="26"/>
  <c r="R162" i="26" s="1"/>
  <c r="S164" i="26"/>
  <c r="T164" i="26" s="1"/>
  <c r="Q164" i="26"/>
  <c r="A164" i="26"/>
  <c r="R161" i="26" s="1"/>
  <c r="S163" i="26"/>
  <c r="T163" i="26" s="1"/>
  <c r="Q163" i="26"/>
  <c r="A163" i="26"/>
  <c r="R160" i="26" s="1"/>
  <c r="S162" i="26"/>
  <c r="T162" i="26" s="1"/>
  <c r="Q162" i="26"/>
  <c r="A162" i="26"/>
  <c r="R159" i="26" s="1"/>
  <c r="S161" i="26"/>
  <c r="T161" i="26" s="1"/>
  <c r="Q161" i="26"/>
  <c r="A161" i="26"/>
  <c r="R158" i="26" s="1"/>
  <c r="S160" i="26"/>
  <c r="T160" i="26" s="1"/>
  <c r="Q160" i="26"/>
  <c r="A160" i="26"/>
  <c r="R157" i="26" s="1"/>
  <c r="S159" i="26"/>
  <c r="T159" i="26" s="1"/>
  <c r="Q159" i="26"/>
  <c r="A159" i="26"/>
  <c r="R156" i="26" s="1"/>
  <c r="S158" i="26"/>
  <c r="T158" i="26" s="1"/>
  <c r="Q158" i="26"/>
  <c r="A158" i="26"/>
  <c r="R155" i="26" s="1"/>
  <c r="S157" i="26"/>
  <c r="T157" i="26" s="1"/>
  <c r="Q157" i="26"/>
  <c r="A157" i="26"/>
  <c r="R154" i="26" s="1"/>
  <c r="S156" i="26"/>
  <c r="T156" i="26" s="1"/>
  <c r="Q156" i="26"/>
  <c r="A156" i="26"/>
  <c r="R153" i="26" s="1"/>
  <c r="S155" i="26"/>
  <c r="T155" i="26" s="1"/>
  <c r="Q155" i="26"/>
  <c r="A155" i="26"/>
  <c r="R152" i="26" s="1"/>
  <c r="S154" i="26"/>
  <c r="T154" i="26" s="1"/>
  <c r="Q154" i="26"/>
  <c r="A154" i="26"/>
  <c r="R151" i="26" s="1"/>
  <c r="S153" i="26"/>
  <c r="T153" i="26" s="1"/>
  <c r="Q153" i="26"/>
  <c r="A153" i="26"/>
  <c r="R150" i="26" s="1"/>
  <c r="S152" i="26"/>
  <c r="T152" i="26" s="1"/>
  <c r="Q152" i="26"/>
  <c r="A152" i="26"/>
  <c r="R149" i="26" s="1"/>
  <c r="S151" i="26"/>
  <c r="T151" i="26" s="1"/>
  <c r="Q151" i="26"/>
  <c r="A151" i="26"/>
  <c r="R148" i="26" s="1"/>
  <c r="S150" i="26"/>
  <c r="T150" i="26" s="1"/>
  <c r="Q150" i="26"/>
  <c r="A150" i="26"/>
  <c r="R147" i="26" s="1"/>
  <c r="S149" i="26"/>
  <c r="T149" i="26" s="1"/>
  <c r="Q149" i="26"/>
  <c r="A149" i="26"/>
  <c r="R146" i="26" s="1"/>
  <c r="S148" i="26"/>
  <c r="T148" i="26" s="1"/>
  <c r="Q148" i="26"/>
  <c r="A148" i="26"/>
  <c r="R145" i="26" s="1"/>
  <c r="S147" i="26"/>
  <c r="T147" i="26" s="1"/>
  <c r="Q147" i="26"/>
  <c r="A147" i="26"/>
  <c r="R144" i="26" s="1"/>
  <c r="S146" i="26"/>
  <c r="T146" i="26" s="1"/>
  <c r="Q146" i="26"/>
  <c r="A146" i="26"/>
  <c r="R143" i="26" s="1"/>
  <c r="S145" i="26"/>
  <c r="T145" i="26" s="1"/>
  <c r="Q145" i="26"/>
  <c r="A145" i="26"/>
  <c r="R142" i="26" s="1"/>
  <c r="S144" i="26"/>
  <c r="T144" i="26" s="1"/>
  <c r="Q144" i="26"/>
  <c r="A144" i="26"/>
  <c r="R141" i="26" s="1"/>
  <c r="S143" i="26"/>
  <c r="T143" i="26" s="1"/>
  <c r="Q143" i="26"/>
  <c r="A143" i="26"/>
  <c r="R140" i="26" s="1"/>
  <c r="S142" i="26"/>
  <c r="T142" i="26" s="1"/>
  <c r="Q142" i="26"/>
  <c r="A142" i="26"/>
  <c r="R139" i="26" s="1"/>
  <c r="S141" i="26"/>
  <c r="T141" i="26" s="1"/>
  <c r="Q141" i="26"/>
  <c r="A141" i="26"/>
  <c r="R138" i="26" s="1"/>
  <c r="S140" i="26"/>
  <c r="T140" i="26" s="1"/>
  <c r="Q140" i="26"/>
  <c r="A140" i="26"/>
  <c r="R137" i="26" s="1"/>
  <c r="S139" i="26"/>
  <c r="T139" i="26" s="1"/>
  <c r="Q139" i="26"/>
  <c r="A139" i="26"/>
  <c r="R136" i="26" s="1"/>
  <c r="S138" i="26"/>
  <c r="T138" i="26" s="1"/>
  <c r="Q138" i="26"/>
  <c r="A138" i="26"/>
  <c r="R135" i="26" s="1"/>
  <c r="S137" i="26"/>
  <c r="T137" i="26" s="1"/>
  <c r="Q137" i="26"/>
  <c r="A137" i="26"/>
  <c r="R134" i="26" s="1"/>
  <c r="S136" i="26"/>
  <c r="T136" i="26" s="1"/>
  <c r="Q136" i="26"/>
  <c r="A136" i="26"/>
  <c r="R133" i="26" s="1"/>
  <c r="S135" i="26"/>
  <c r="T135" i="26" s="1"/>
  <c r="Q135" i="26"/>
  <c r="A135" i="26"/>
  <c r="R132" i="26" s="1"/>
  <c r="S134" i="26"/>
  <c r="T134" i="26" s="1"/>
  <c r="Q134" i="26"/>
  <c r="A134" i="26"/>
  <c r="R131" i="26" s="1"/>
  <c r="S133" i="26"/>
  <c r="T133" i="26" s="1"/>
  <c r="Q133" i="26"/>
  <c r="A133" i="26"/>
  <c r="R130" i="26" s="1"/>
  <c r="S132" i="26"/>
  <c r="T132" i="26" s="1"/>
  <c r="Q132" i="26"/>
  <c r="A132" i="26"/>
  <c r="R129" i="26" s="1"/>
  <c r="S131" i="26"/>
  <c r="T131" i="26" s="1"/>
  <c r="Q131" i="26"/>
  <c r="A131" i="26"/>
  <c r="R128" i="26" s="1"/>
  <c r="S130" i="26"/>
  <c r="T130" i="26" s="1"/>
  <c r="Q130" i="26"/>
  <c r="A130" i="26"/>
  <c r="R127" i="26" s="1"/>
  <c r="S129" i="26"/>
  <c r="T129" i="26" s="1"/>
  <c r="Q129" i="26"/>
  <c r="A129" i="26"/>
  <c r="R126" i="26" s="1"/>
  <c r="S128" i="26"/>
  <c r="T128" i="26" s="1"/>
  <c r="Q128" i="26"/>
  <c r="A128" i="26"/>
  <c r="R125" i="26" s="1"/>
  <c r="S127" i="26"/>
  <c r="T127" i="26" s="1"/>
  <c r="Q127" i="26"/>
  <c r="A127" i="26"/>
  <c r="R124" i="26" s="1"/>
  <c r="S126" i="26"/>
  <c r="T126" i="26" s="1"/>
  <c r="Q126" i="26"/>
  <c r="A126" i="26"/>
  <c r="R123" i="26" s="1"/>
  <c r="S125" i="26"/>
  <c r="T125" i="26" s="1"/>
  <c r="Q125" i="26"/>
  <c r="A125" i="26"/>
  <c r="R122" i="26" s="1"/>
  <c r="S124" i="26"/>
  <c r="T124" i="26" s="1"/>
  <c r="Q124" i="26"/>
  <c r="A124" i="26"/>
  <c r="R121" i="26" s="1"/>
  <c r="S123" i="26"/>
  <c r="T123" i="26" s="1"/>
  <c r="Q123" i="26"/>
  <c r="A123" i="26"/>
  <c r="R120" i="26" s="1"/>
  <c r="S122" i="26"/>
  <c r="T122" i="26" s="1"/>
  <c r="Q122" i="26"/>
  <c r="A122" i="26"/>
  <c r="R119" i="26" s="1"/>
  <c r="S121" i="26"/>
  <c r="T121" i="26" s="1"/>
  <c r="Q121" i="26"/>
  <c r="A121" i="26"/>
  <c r="R118" i="26" s="1"/>
  <c r="S120" i="26"/>
  <c r="T120" i="26" s="1"/>
  <c r="Q120" i="26"/>
  <c r="A120" i="26"/>
  <c r="R117" i="26" s="1"/>
  <c r="S119" i="26"/>
  <c r="T119" i="26" s="1"/>
  <c r="Q119" i="26"/>
  <c r="A119" i="26"/>
  <c r="R116" i="26" s="1"/>
  <c r="S118" i="26"/>
  <c r="T118" i="26" s="1"/>
  <c r="Q118" i="26"/>
  <c r="A118" i="26"/>
  <c r="R115" i="26" s="1"/>
  <c r="S117" i="26"/>
  <c r="T117" i="26" s="1"/>
  <c r="Q117" i="26"/>
  <c r="A117" i="26"/>
  <c r="R114" i="26" s="1"/>
  <c r="S116" i="26"/>
  <c r="T116" i="26" s="1"/>
  <c r="Q116" i="26"/>
  <c r="A116" i="26"/>
  <c r="R113" i="26" s="1"/>
  <c r="S115" i="26"/>
  <c r="T115" i="26" s="1"/>
  <c r="Q115" i="26"/>
  <c r="A115" i="26"/>
  <c r="R112" i="26" s="1"/>
  <c r="S114" i="26"/>
  <c r="T114" i="26" s="1"/>
  <c r="Q114" i="26"/>
  <c r="A114" i="26"/>
  <c r="R111" i="26" s="1"/>
  <c r="S113" i="26"/>
  <c r="T113" i="26" s="1"/>
  <c r="Q113" i="26"/>
  <c r="A113" i="26"/>
  <c r="R110" i="26" s="1"/>
  <c r="S112" i="26"/>
  <c r="T112" i="26" s="1"/>
  <c r="Q112" i="26"/>
  <c r="A112" i="26"/>
  <c r="R109" i="26" s="1"/>
  <c r="S111" i="26"/>
  <c r="T111" i="26" s="1"/>
  <c r="Q111" i="26"/>
  <c r="A111" i="26"/>
  <c r="R108" i="26" s="1"/>
  <c r="S110" i="26"/>
  <c r="T110" i="26" s="1"/>
  <c r="Q110" i="26"/>
  <c r="A110" i="26"/>
  <c r="R107" i="26" s="1"/>
  <c r="S109" i="26"/>
  <c r="T109" i="26" s="1"/>
  <c r="Q109" i="26"/>
  <c r="A109" i="26"/>
  <c r="R106" i="26" s="1"/>
  <c r="S108" i="26"/>
  <c r="T108" i="26" s="1"/>
  <c r="Q108" i="26"/>
  <c r="A108" i="26"/>
  <c r="R105" i="26" s="1"/>
  <c r="S107" i="26"/>
  <c r="T107" i="26" s="1"/>
  <c r="Q107" i="26"/>
  <c r="A107" i="26"/>
  <c r="R104" i="26" s="1"/>
  <c r="S106" i="26"/>
  <c r="T106" i="26" s="1"/>
  <c r="Q106" i="26"/>
  <c r="A106" i="26"/>
  <c r="R103" i="26" s="1"/>
  <c r="S105" i="26"/>
  <c r="T105" i="26" s="1"/>
  <c r="Q105" i="26"/>
  <c r="A105" i="26"/>
  <c r="R102" i="26" s="1"/>
  <c r="S104" i="26"/>
  <c r="T104" i="26" s="1"/>
  <c r="Q104" i="26"/>
  <c r="A104" i="26"/>
  <c r="R101" i="26" s="1"/>
  <c r="S103" i="26"/>
  <c r="T103" i="26" s="1"/>
  <c r="Q103" i="26"/>
  <c r="A103" i="26"/>
  <c r="R100" i="26" s="1"/>
  <c r="S102" i="26"/>
  <c r="T102" i="26" s="1"/>
  <c r="Q102" i="26"/>
  <c r="A102" i="26"/>
  <c r="R99" i="26" s="1"/>
  <c r="S101" i="26"/>
  <c r="T101" i="26" s="1"/>
  <c r="Q101" i="26"/>
  <c r="A101" i="26"/>
  <c r="R98" i="26" s="1"/>
  <c r="S100" i="26"/>
  <c r="T100" i="26" s="1"/>
  <c r="Q100" i="26"/>
  <c r="A100" i="26"/>
  <c r="R97" i="26" s="1"/>
  <c r="S99" i="26"/>
  <c r="T99" i="26" s="1"/>
  <c r="Q99" i="26"/>
  <c r="A99" i="26"/>
  <c r="R96" i="26" s="1"/>
  <c r="S98" i="26"/>
  <c r="T98" i="26" s="1"/>
  <c r="Q98" i="26"/>
  <c r="A98" i="26"/>
  <c r="R95" i="26" s="1"/>
  <c r="S97" i="26"/>
  <c r="T97" i="26" s="1"/>
  <c r="Q97" i="26"/>
  <c r="A97" i="26"/>
  <c r="R94" i="26" s="1"/>
  <c r="S96" i="26"/>
  <c r="T96" i="26" s="1"/>
  <c r="Q96" i="26"/>
  <c r="A96" i="26"/>
  <c r="R93" i="26" s="1"/>
  <c r="S95" i="26"/>
  <c r="T95" i="26" s="1"/>
  <c r="Q95" i="26"/>
  <c r="A95" i="26"/>
  <c r="R92" i="26" s="1"/>
  <c r="S94" i="26"/>
  <c r="T94" i="26" s="1"/>
  <c r="Q94" i="26"/>
  <c r="A94" i="26"/>
  <c r="R91" i="26" s="1"/>
  <c r="S93" i="26"/>
  <c r="T93" i="26" s="1"/>
  <c r="Q93" i="26"/>
  <c r="A93" i="26"/>
  <c r="R90" i="26" s="1"/>
  <c r="S92" i="26"/>
  <c r="T92" i="26" s="1"/>
  <c r="Q92" i="26"/>
  <c r="A92" i="26"/>
  <c r="R89" i="26" s="1"/>
  <c r="S91" i="26"/>
  <c r="T91" i="26" s="1"/>
  <c r="Q91" i="26"/>
  <c r="A91" i="26"/>
  <c r="R88" i="26" s="1"/>
  <c r="S90" i="26"/>
  <c r="T90" i="26" s="1"/>
  <c r="Q90" i="26"/>
  <c r="A90" i="26"/>
  <c r="R87" i="26" s="1"/>
  <c r="S89" i="26"/>
  <c r="T89" i="26" s="1"/>
  <c r="Q89" i="26"/>
  <c r="A89" i="26"/>
  <c r="R86" i="26" s="1"/>
  <c r="S88" i="26"/>
  <c r="T88" i="26" s="1"/>
  <c r="Q88" i="26"/>
  <c r="A88" i="26"/>
  <c r="R85" i="26" s="1"/>
  <c r="S87" i="26"/>
  <c r="T87" i="26" s="1"/>
  <c r="Q87" i="26"/>
  <c r="A87" i="26"/>
  <c r="R84" i="26" s="1"/>
  <c r="S86" i="26"/>
  <c r="T86" i="26" s="1"/>
  <c r="Q86" i="26"/>
  <c r="A86" i="26"/>
  <c r="R83" i="26" s="1"/>
  <c r="S85" i="26"/>
  <c r="T85" i="26" s="1"/>
  <c r="Q85" i="26"/>
  <c r="A85" i="26"/>
  <c r="R82" i="26" s="1"/>
  <c r="S84" i="26"/>
  <c r="T84" i="26" s="1"/>
  <c r="Q84" i="26"/>
  <c r="A84" i="26"/>
  <c r="R81" i="26" s="1"/>
  <c r="S83" i="26"/>
  <c r="T83" i="26" s="1"/>
  <c r="Q83" i="26"/>
  <c r="A83" i="26"/>
  <c r="R80" i="26" s="1"/>
  <c r="S82" i="26"/>
  <c r="T82" i="26" s="1"/>
  <c r="Q82" i="26"/>
  <c r="A82" i="26"/>
  <c r="R79" i="26" s="1"/>
  <c r="S81" i="26"/>
  <c r="T81" i="26" s="1"/>
  <c r="Q81" i="26"/>
  <c r="A81" i="26"/>
  <c r="R78" i="26" s="1"/>
  <c r="S80" i="26"/>
  <c r="T80" i="26" s="1"/>
  <c r="Q80" i="26"/>
  <c r="A80" i="26"/>
  <c r="R77" i="26" s="1"/>
  <c r="S79" i="26"/>
  <c r="T79" i="26" s="1"/>
  <c r="Q79" i="26"/>
  <c r="A79" i="26"/>
  <c r="R76" i="26" s="1"/>
  <c r="S78" i="26"/>
  <c r="T78" i="26" s="1"/>
  <c r="Q78" i="26"/>
  <c r="A78" i="26"/>
  <c r="R75" i="26" s="1"/>
  <c r="S77" i="26"/>
  <c r="T77" i="26" s="1"/>
  <c r="Q77" i="26"/>
  <c r="A77" i="26"/>
  <c r="R74" i="26" s="1"/>
  <c r="S76" i="26"/>
  <c r="T76" i="26" s="1"/>
  <c r="Q76" i="26"/>
  <c r="A76" i="26"/>
  <c r="R73" i="26" s="1"/>
  <c r="S75" i="26"/>
  <c r="T75" i="26" s="1"/>
  <c r="Q75" i="26"/>
  <c r="A75" i="26"/>
  <c r="R72" i="26" s="1"/>
  <c r="S74" i="26"/>
  <c r="T74" i="26" s="1"/>
  <c r="Q74" i="26"/>
  <c r="A74" i="26"/>
  <c r="R71" i="26" s="1"/>
  <c r="S73" i="26"/>
  <c r="T73" i="26" s="1"/>
  <c r="Q73" i="26"/>
  <c r="A73" i="26"/>
  <c r="R70" i="26" s="1"/>
  <c r="S72" i="26"/>
  <c r="T72" i="26" s="1"/>
  <c r="Q72" i="26"/>
  <c r="A72" i="26"/>
  <c r="R69" i="26" s="1"/>
  <c r="S71" i="26"/>
  <c r="T71" i="26" s="1"/>
  <c r="Q71" i="26"/>
  <c r="A71" i="26"/>
  <c r="R68" i="26" s="1"/>
  <c r="S70" i="26"/>
  <c r="T70" i="26" s="1"/>
  <c r="Q70" i="26"/>
  <c r="A70" i="26"/>
  <c r="R67" i="26" s="1"/>
  <c r="S69" i="26"/>
  <c r="T69" i="26" s="1"/>
  <c r="Q69" i="26"/>
  <c r="A69" i="26"/>
  <c r="R66" i="26" s="1"/>
  <c r="S68" i="26"/>
  <c r="T68" i="26" s="1"/>
  <c r="Q68" i="26"/>
  <c r="A68" i="26"/>
  <c r="R65" i="26" s="1"/>
  <c r="S67" i="26"/>
  <c r="T67" i="26" s="1"/>
  <c r="Q67" i="26"/>
  <c r="A67" i="26"/>
  <c r="R64" i="26" s="1"/>
  <c r="S66" i="26"/>
  <c r="T66" i="26" s="1"/>
  <c r="Q66" i="26"/>
  <c r="A66" i="26"/>
  <c r="R63" i="26" s="1"/>
  <c r="S65" i="26"/>
  <c r="T65" i="26" s="1"/>
  <c r="Q65" i="26"/>
  <c r="A65" i="26"/>
  <c r="R62" i="26" s="1"/>
  <c r="S64" i="26"/>
  <c r="T64" i="26" s="1"/>
  <c r="Q64" i="26"/>
  <c r="A64" i="26"/>
  <c r="R61" i="26" s="1"/>
  <c r="S63" i="26"/>
  <c r="T63" i="26" s="1"/>
  <c r="Q63" i="26"/>
  <c r="A63" i="26"/>
  <c r="R60" i="26" s="1"/>
  <c r="S62" i="26"/>
  <c r="T62" i="26" s="1"/>
  <c r="Q62" i="26"/>
  <c r="A62" i="26"/>
  <c r="R59" i="26" s="1"/>
  <c r="S61" i="26"/>
  <c r="T61" i="26" s="1"/>
  <c r="Q61" i="26"/>
  <c r="A61" i="26"/>
  <c r="R58" i="26" s="1"/>
  <c r="S60" i="26"/>
  <c r="T60" i="26" s="1"/>
  <c r="Q60" i="26"/>
  <c r="A60" i="26"/>
  <c r="R57" i="26" s="1"/>
  <c r="S59" i="26"/>
  <c r="T59" i="26" s="1"/>
  <c r="S58" i="26"/>
  <c r="T58" i="26" s="1"/>
  <c r="S57" i="26"/>
  <c r="T57" i="26" s="1"/>
  <c r="S56" i="26"/>
  <c r="T56" i="26" s="1"/>
  <c r="S55" i="26"/>
  <c r="T55" i="26" s="1"/>
  <c r="S54" i="26"/>
  <c r="T54" i="26" s="1"/>
  <c r="S53" i="26"/>
  <c r="T53" i="26" s="1"/>
  <c r="S52" i="26"/>
  <c r="T52" i="26" s="1"/>
  <c r="S51" i="26"/>
  <c r="T51" i="26" s="1"/>
  <c r="S50" i="26"/>
  <c r="T50" i="26" s="1"/>
  <c r="S49" i="26"/>
  <c r="T49" i="26" s="1"/>
  <c r="S48" i="26"/>
  <c r="T48" i="26" s="1"/>
  <c r="S47" i="26"/>
  <c r="T47" i="26" s="1"/>
  <c r="S46" i="26"/>
  <c r="T46" i="26" s="1"/>
  <c r="S45" i="26"/>
  <c r="T45" i="26" s="1"/>
  <c r="S44" i="26"/>
  <c r="T44" i="26" s="1"/>
  <c r="S43" i="26"/>
  <c r="T43" i="26" s="1"/>
  <c r="S42" i="26"/>
  <c r="T42" i="26" s="1"/>
  <c r="S41" i="26"/>
  <c r="T41" i="26" s="1"/>
  <c r="S40" i="26"/>
  <c r="T40" i="26" s="1"/>
  <c r="S39" i="26"/>
  <c r="T39" i="26" s="1"/>
  <c r="S38" i="26"/>
  <c r="T38" i="26" s="1"/>
  <c r="S37" i="26"/>
  <c r="T37" i="26" s="1"/>
  <c r="S36" i="26"/>
  <c r="T36" i="26" s="1"/>
  <c r="S35" i="26"/>
  <c r="T35" i="26" s="1"/>
  <c r="S34" i="26"/>
  <c r="T34" i="26" s="1"/>
  <c r="S33" i="26"/>
  <c r="T33" i="26" s="1"/>
  <c r="S32" i="26"/>
  <c r="T32" i="26" s="1"/>
  <c r="S31" i="26"/>
  <c r="T31" i="26" s="1"/>
  <c r="S30" i="26"/>
  <c r="T30" i="26" s="1"/>
  <c r="S29" i="26"/>
  <c r="T29" i="26" s="1"/>
  <c r="S28" i="26"/>
  <c r="T28" i="26" s="1"/>
  <c r="S27" i="26"/>
  <c r="T27" i="26" s="1"/>
  <c r="S26" i="26"/>
  <c r="T26" i="26" s="1"/>
  <c r="S25" i="26"/>
  <c r="T25" i="26" s="1"/>
  <c r="S24" i="26"/>
  <c r="T24" i="26" s="1"/>
  <c r="S23" i="26"/>
  <c r="T23" i="26" s="1"/>
  <c r="S22" i="26"/>
  <c r="T22" i="26" s="1"/>
  <c r="S21" i="26"/>
  <c r="T21" i="26" s="1"/>
  <c r="S20" i="26"/>
  <c r="T20" i="26" s="1"/>
  <c r="S19" i="26"/>
  <c r="T19" i="26" s="1"/>
  <c r="S18" i="26"/>
  <c r="T18" i="26" s="1"/>
  <c r="S17" i="26"/>
  <c r="T17" i="26" s="1"/>
  <c r="S16" i="26"/>
  <c r="T16" i="26" s="1"/>
  <c r="S15" i="26"/>
  <c r="T15" i="26" s="1"/>
  <c r="S14" i="26"/>
  <c r="T14" i="26" s="1"/>
  <c r="S13" i="26"/>
  <c r="T13" i="26" s="1"/>
  <c r="S12" i="26"/>
  <c r="T12" i="26" s="1"/>
  <c r="S11" i="26"/>
  <c r="T11" i="26" s="1"/>
  <c r="S10" i="26"/>
  <c r="T10" i="26" s="1"/>
  <c r="S9" i="26"/>
  <c r="T9" i="26" s="1"/>
  <c r="Q9" i="26"/>
  <c r="A9" i="26" s="1"/>
  <c r="R9" i="26" s="1"/>
  <c r="S8" i="26"/>
  <c r="T8" i="26" s="1"/>
  <c r="AA7" i="26"/>
  <c r="Z7" i="26"/>
  <c r="S7" i="26"/>
  <c r="T7" i="26" s="1"/>
  <c r="AA7" i="19"/>
  <c r="Z7" i="19"/>
  <c r="S60" i="19"/>
  <c r="T60" i="19" s="1"/>
  <c r="S47" i="19"/>
  <c r="S46" i="19"/>
  <c r="S45" i="19"/>
  <c r="S44" i="19"/>
  <c r="Q43" i="19"/>
  <c r="A43" i="19"/>
  <c r="Z50" i="60" l="1"/>
  <c r="Z41" i="60"/>
  <c r="Z33" i="60"/>
  <c r="Z24" i="60"/>
  <c r="Z16" i="60"/>
  <c r="Z56" i="60"/>
  <c r="Z61" i="60"/>
  <c r="Z65" i="60"/>
  <c r="AA64" i="60"/>
  <c r="AA56" i="60"/>
  <c r="AA48" i="60"/>
  <c r="AA39" i="60"/>
  <c r="AA31" i="60"/>
  <c r="AA27" i="60"/>
  <c r="AA18" i="60"/>
  <c r="AA14" i="60"/>
  <c r="AA43" i="60"/>
  <c r="Z47" i="60"/>
  <c r="Z38" i="60"/>
  <c r="Z26" i="60"/>
  <c r="Z17" i="60"/>
  <c r="Z9" i="60"/>
  <c r="Z62" i="60"/>
  <c r="Z66" i="60"/>
  <c r="AA69" i="60"/>
  <c r="AA65" i="60"/>
  <c r="AA57" i="60"/>
  <c r="AA49" i="60"/>
  <c r="AA36" i="60"/>
  <c r="AA11" i="60"/>
  <c r="AA8" i="60"/>
  <c r="Z48" i="60"/>
  <c r="Z44" i="60"/>
  <c r="Z39" i="60"/>
  <c r="Z35" i="60"/>
  <c r="Z31" i="60"/>
  <c r="Z27" i="60"/>
  <c r="Z22" i="60"/>
  <c r="Z18" i="60"/>
  <c r="Z14" i="60"/>
  <c r="Z10" i="60"/>
  <c r="Z54" i="60"/>
  <c r="Z63" i="60"/>
  <c r="Z59" i="60"/>
  <c r="Z67" i="60"/>
  <c r="Z71" i="60"/>
  <c r="AA70" i="60"/>
  <c r="AA66" i="60"/>
  <c r="AA62" i="60"/>
  <c r="AA58" i="60"/>
  <c r="AA54" i="60"/>
  <c r="AA50" i="60"/>
  <c r="AA46" i="60"/>
  <c r="AA41" i="60"/>
  <c r="AA37" i="60"/>
  <c r="AA33" i="60"/>
  <c r="AA29" i="60"/>
  <c r="AA24" i="60"/>
  <c r="AA20" i="60"/>
  <c r="AA16" i="60"/>
  <c r="AA12" i="60"/>
  <c r="AA25" i="60"/>
  <c r="Z46" i="60"/>
  <c r="Z37" i="60"/>
  <c r="Z29" i="60"/>
  <c r="Z20" i="60"/>
  <c r="Z12" i="60"/>
  <c r="Z52" i="60"/>
  <c r="Z57" i="60"/>
  <c r="Z69" i="60"/>
  <c r="AA68" i="60"/>
  <c r="AA60" i="60"/>
  <c r="AA52" i="60"/>
  <c r="AA44" i="60"/>
  <c r="AA35" i="60"/>
  <c r="AA22" i="60"/>
  <c r="AA10" i="60"/>
  <c r="Z8" i="60"/>
  <c r="Z42" i="60"/>
  <c r="Z34" i="60"/>
  <c r="Z30" i="60"/>
  <c r="Z21" i="60"/>
  <c r="Z13" i="60"/>
  <c r="Z53" i="60"/>
  <c r="Z58" i="60"/>
  <c r="Z70" i="60"/>
  <c r="AA61" i="60"/>
  <c r="AA53" i="60"/>
  <c r="AA45" i="60"/>
  <c r="AA40" i="60"/>
  <c r="AA32" i="60"/>
  <c r="AA28" i="60"/>
  <c r="AA23" i="60"/>
  <c r="AA19" i="60"/>
  <c r="AA15" i="60"/>
  <c r="Z25" i="60"/>
  <c r="Z49" i="60"/>
  <c r="Z45" i="60"/>
  <c r="Z40" i="60"/>
  <c r="Z36" i="60"/>
  <c r="Z32" i="60"/>
  <c r="Z28" i="60"/>
  <c r="Z23" i="60"/>
  <c r="Z19" i="60"/>
  <c r="Z15" i="60"/>
  <c r="Z11" i="60"/>
  <c r="Z55" i="60"/>
  <c r="Z51" i="60"/>
  <c r="Z60" i="60"/>
  <c r="Z68" i="60"/>
  <c r="Z64" i="60"/>
  <c r="AA71" i="60"/>
  <c r="AA67" i="60"/>
  <c r="AA63" i="60"/>
  <c r="AA59" i="60"/>
  <c r="AA55" i="60"/>
  <c r="AA51" i="60"/>
  <c r="AA47" i="60"/>
  <c r="AA42" i="60"/>
  <c r="AA38" i="60"/>
  <c r="AA34" i="60"/>
  <c r="AA30" i="60"/>
  <c r="AA26" i="60"/>
  <c r="AA21" i="60"/>
  <c r="AA17" i="60"/>
  <c r="AA13" i="60"/>
  <c r="AA9" i="60"/>
  <c r="Z43" i="60"/>
  <c r="Q133" i="60"/>
  <c r="A133" i="60" s="1"/>
  <c r="R133" i="60" s="1"/>
  <c r="Q113" i="60"/>
  <c r="A113" i="60" s="1"/>
  <c r="R113" i="60" s="1"/>
  <c r="Q93" i="60"/>
  <c r="A93" i="60" s="1"/>
  <c r="R93" i="60" s="1"/>
  <c r="Q123" i="60"/>
  <c r="A123" i="60" s="1"/>
  <c r="R123" i="60" s="1"/>
  <c r="Q107" i="60"/>
  <c r="A107" i="60" s="1"/>
  <c r="R107" i="60" s="1"/>
  <c r="Q91" i="60"/>
  <c r="A91" i="60" s="1"/>
  <c r="R91" i="60" s="1"/>
  <c r="Q69" i="60"/>
  <c r="A69" i="60" s="1"/>
  <c r="R69" i="60" s="1"/>
  <c r="Q45" i="60"/>
  <c r="A45" i="60" s="1"/>
  <c r="R45" i="60" s="1"/>
  <c r="Q52" i="60"/>
  <c r="A52" i="60" s="1"/>
  <c r="R52" i="60" s="1"/>
  <c r="Q120" i="60"/>
  <c r="A120" i="60" s="1"/>
  <c r="R120" i="60" s="1"/>
  <c r="Q100" i="60"/>
  <c r="A100" i="60" s="1"/>
  <c r="R100" i="60" s="1"/>
  <c r="Q118" i="60"/>
  <c r="A118" i="60" s="1"/>
  <c r="R118" i="60" s="1"/>
  <c r="Q126" i="60"/>
  <c r="A126" i="60" s="1"/>
  <c r="R126" i="60" s="1"/>
  <c r="Q94" i="60"/>
  <c r="A94" i="60" s="1"/>
  <c r="R94" i="60" s="1"/>
  <c r="Q117" i="60"/>
  <c r="A117" i="60" s="1"/>
  <c r="R117" i="60" s="1"/>
  <c r="Q97" i="60"/>
  <c r="A97" i="60" s="1"/>
  <c r="R97" i="60" s="1"/>
  <c r="Q81" i="60"/>
  <c r="A81" i="60" s="1"/>
  <c r="R81" i="60" s="1"/>
  <c r="Q127" i="60"/>
  <c r="A127" i="60" s="1"/>
  <c r="R127" i="60" s="1"/>
  <c r="Q111" i="60"/>
  <c r="A111" i="60" s="1"/>
  <c r="R111" i="60" s="1"/>
  <c r="Q95" i="60"/>
  <c r="A95" i="60" s="1"/>
  <c r="R95" i="60" s="1"/>
  <c r="Q36" i="60"/>
  <c r="A36" i="60" s="1"/>
  <c r="R36" i="60" s="1"/>
  <c r="Q128" i="60"/>
  <c r="A128" i="60" s="1"/>
  <c r="R128" i="60" s="1"/>
  <c r="Q104" i="60"/>
  <c r="A104" i="60" s="1"/>
  <c r="R104" i="60" s="1"/>
  <c r="Q114" i="60"/>
  <c r="A114" i="60" s="1"/>
  <c r="R114" i="60" s="1"/>
  <c r="Q86" i="60"/>
  <c r="A86" i="60" s="1"/>
  <c r="R86" i="60" s="1"/>
  <c r="Q121" i="60"/>
  <c r="A121" i="60" s="1"/>
  <c r="R121" i="60" s="1"/>
  <c r="Q105" i="60"/>
  <c r="A105" i="60" s="1"/>
  <c r="R105" i="60" s="1"/>
  <c r="Q85" i="60"/>
  <c r="A85" i="60" s="1"/>
  <c r="R85" i="60" s="1"/>
  <c r="Q131" i="60"/>
  <c r="A131" i="60" s="1"/>
  <c r="R131" i="60" s="1"/>
  <c r="Q115" i="60"/>
  <c r="A115" i="60" s="1"/>
  <c r="R115" i="60" s="1"/>
  <c r="Q99" i="60"/>
  <c r="A99" i="60" s="1"/>
  <c r="R99" i="60" s="1"/>
  <c r="Q83" i="60"/>
  <c r="A83" i="60" s="1"/>
  <c r="R83" i="60" s="1"/>
  <c r="Q108" i="60"/>
  <c r="A108" i="60" s="1"/>
  <c r="R108" i="60" s="1"/>
  <c r="Q27" i="60"/>
  <c r="A27" i="60" s="1"/>
  <c r="R27" i="60" s="1"/>
  <c r="Q47" i="60"/>
  <c r="A47" i="60" s="1"/>
  <c r="R47" i="60" s="1"/>
  <c r="Q102" i="60"/>
  <c r="A102" i="60" s="1"/>
  <c r="R102" i="60" s="1"/>
  <c r="Q122" i="60"/>
  <c r="A122" i="60" s="1"/>
  <c r="R122" i="60" s="1"/>
  <c r="Q125" i="60"/>
  <c r="A125" i="60" s="1"/>
  <c r="R125" i="60" s="1"/>
  <c r="Q109" i="60"/>
  <c r="A109" i="60" s="1"/>
  <c r="R109" i="60" s="1"/>
  <c r="Q89" i="60"/>
  <c r="A89" i="60" s="1"/>
  <c r="R89" i="60" s="1"/>
  <c r="Q55" i="60"/>
  <c r="A55" i="60" s="1"/>
  <c r="R55" i="60" s="1"/>
  <c r="Q119" i="60"/>
  <c r="A119" i="60" s="1"/>
  <c r="R119" i="60" s="1"/>
  <c r="Q103" i="60"/>
  <c r="A103" i="60" s="1"/>
  <c r="R103" i="60" s="1"/>
  <c r="Q87" i="60"/>
  <c r="A87" i="60" s="1"/>
  <c r="R87" i="60" s="1"/>
  <c r="Q112" i="60"/>
  <c r="A112" i="60" s="1"/>
  <c r="R112" i="60" s="1"/>
  <c r="Q42" i="60"/>
  <c r="A42" i="60" s="1"/>
  <c r="R42" i="60" s="1"/>
  <c r="Q90" i="60"/>
  <c r="A90" i="60" s="1"/>
  <c r="R90" i="60" s="1"/>
  <c r="Q98" i="60"/>
  <c r="A98" i="60" s="1"/>
  <c r="R98" i="60" s="1"/>
  <c r="Q130" i="60"/>
  <c r="A130" i="60" s="1"/>
  <c r="R130" i="60" s="1"/>
  <c r="Z49" i="57"/>
  <c r="Z45" i="57"/>
  <c r="Z40" i="57"/>
  <c r="Z36" i="57"/>
  <c r="Z32" i="57"/>
  <c r="Z28" i="57"/>
  <c r="Z23" i="57"/>
  <c r="Z19" i="57"/>
  <c r="Z51" i="57"/>
  <c r="Z68" i="57"/>
  <c r="AA71" i="57"/>
  <c r="AA63" i="57"/>
  <c r="AA59" i="57"/>
  <c r="AA51" i="57"/>
  <c r="AA42" i="57"/>
  <c r="AA34" i="57"/>
  <c r="AA26" i="57"/>
  <c r="AA17" i="57"/>
  <c r="AA13" i="57"/>
  <c r="Z43" i="57"/>
  <c r="AA8" i="57"/>
  <c r="Z44" i="57"/>
  <c r="Z35" i="57"/>
  <c r="Z27" i="57"/>
  <c r="Z18" i="57"/>
  <c r="Z10" i="57"/>
  <c r="Z63" i="57"/>
  <c r="Z67" i="57"/>
  <c r="AA70" i="57"/>
  <c r="AA62" i="57"/>
  <c r="AA58" i="57"/>
  <c r="AA50" i="57"/>
  <c r="AA41" i="57"/>
  <c r="AA37" i="57"/>
  <c r="AA33" i="57"/>
  <c r="AA29" i="57"/>
  <c r="AA20" i="57"/>
  <c r="AA16" i="57"/>
  <c r="AA12" i="57"/>
  <c r="AA25" i="57"/>
  <c r="Z8" i="57"/>
  <c r="Z47" i="57"/>
  <c r="Z42" i="57"/>
  <c r="Z38" i="57"/>
  <c r="Z34" i="57"/>
  <c r="Z30" i="57"/>
  <c r="Z26" i="57"/>
  <c r="Z21" i="57"/>
  <c r="Z17" i="57"/>
  <c r="Z13" i="57"/>
  <c r="Z9" i="57"/>
  <c r="Z53" i="57"/>
  <c r="Z62" i="57"/>
  <c r="Z58" i="57"/>
  <c r="Z66" i="57"/>
  <c r="Z70" i="57"/>
  <c r="AA69" i="57"/>
  <c r="AA65" i="57"/>
  <c r="AA61" i="57"/>
  <c r="AA57" i="57"/>
  <c r="AA53" i="57"/>
  <c r="AA49" i="57"/>
  <c r="AA45" i="57"/>
  <c r="AA40" i="57"/>
  <c r="AA36" i="57"/>
  <c r="AA32" i="57"/>
  <c r="AA28" i="57"/>
  <c r="AA23" i="57"/>
  <c r="AA19" i="57"/>
  <c r="AA15" i="57"/>
  <c r="AA11" i="57"/>
  <c r="Z25" i="57"/>
  <c r="Z15" i="57"/>
  <c r="Z11" i="57"/>
  <c r="Z55" i="57"/>
  <c r="Z60" i="57"/>
  <c r="Z64" i="57"/>
  <c r="AA67" i="57"/>
  <c r="AA55" i="57"/>
  <c r="AA47" i="57"/>
  <c r="AA38" i="57"/>
  <c r="AA30" i="57"/>
  <c r="AA21" i="57"/>
  <c r="AA9" i="57"/>
  <c r="Z48" i="57"/>
  <c r="Z39" i="57"/>
  <c r="Z31" i="57"/>
  <c r="Z22" i="57"/>
  <c r="Z14" i="57"/>
  <c r="Z54" i="57"/>
  <c r="Z59" i="57"/>
  <c r="Z71" i="57"/>
  <c r="AA66" i="57"/>
  <c r="AA54" i="57"/>
  <c r="AA46" i="57"/>
  <c r="AA24" i="57"/>
  <c r="Z50" i="57"/>
  <c r="Z46" i="57"/>
  <c r="Z41" i="57"/>
  <c r="Z37" i="57"/>
  <c r="Z33" i="57"/>
  <c r="Z29" i="57"/>
  <c r="Z24" i="57"/>
  <c r="Z20" i="57"/>
  <c r="Z16" i="57"/>
  <c r="Z12" i="57"/>
  <c r="Z56" i="57"/>
  <c r="Z52" i="57"/>
  <c r="Z61" i="57"/>
  <c r="Z57" i="57"/>
  <c r="Z65" i="57"/>
  <c r="Z69" i="57"/>
  <c r="AA68" i="57"/>
  <c r="AA64" i="57"/>
  <c r="AA60" i="57"/>
  <c r="AA56" i="57"/>
  <c r="AA52" i="57"/>
  <c r="AA48" i="57"/>
  <c r="AA44" i="57"/>
  <c r="AA39" i="57"/>
  <c r="AA35" i="57"/>
  <c r="AA31" i="57"/>
  <c r="AA27" i="57"/>
  <c r="AA22" i="57"/>
  <c r="AA18" i="57"/>
  <c r="AA14" i="57"/>
  <c r="AA10" i="57"/>
  <c r="AA43" i="57"/>
  <c r="Z50" i="56"/>
  <c r="Z41" i="56"/>
  <c r="Z37" i="56"/>
  <c r="Z29" i="56"/>
  <c r="Z20" i="56"/>
  <c r="Z12" i="56"/>
  <c r="Z52" i="56"/>
  <c r="Z57" i="56"/>
  <c r="Z69" i="56"/>
  <c r="AA64" i="56"/>
  <c r="AA56" i="56"/>
  <c r="AA44" i="56"/>
  <c r="AA31" i="56"/>
  <c r="AA43" i="56"/>
  <c r="Z8" i="56"/>
  <c r="Z42" i="56"/>
  <c r="Z34" i="56"/>
  <c r="Z26" i="56"/>
  <c r="Z17" i="56"/>
  <c r="Z9" i="56"/>
  <c r="Z62" i="56"/>
  <c r="Z66" i="56"/>
  <c r="AA69" i="56"/>
  <c r="AA61" i="56"/>
  <c r="AA53" i="56"/>
  <c r="AA49" i="56"/>
  <c r="AA40" i="56"/>
  <c r="AA32" i="56"/>
  <c r="AA23" i="56"/>
  <c r="AA11" i="56"/>
  <c r="AA8" i="56"/>
  <c r="Z48" i="56"/>
  <c r="Z44" i="56"/>
  <c r="Z39" i="56"/>
  <c r="Z35" i="56"/>
  <c r="Z31" i="56"/>
  <c r="Z27" i="56"/>
  <c r="Z22" i="56"/>
  <c r="Z18" i="56"/>
  <c r="Z14" i="56"/>
  <c r="Z10" i="56"/>
  <c r="Z54" i="56"/>
  <c r="Z63" i="56"/>
  <c r="Z59" i="56"/>
  <c r="Z67" i="56"/>
  <c r="Z71" i="56"/>
  <c r="AA70" i="56"/>
  <c r="AA66" i="56"/>
  <c r="AA62" i="56"/>
  <c r="AA58" i="56"/>
  <c r="AA54" i="56"/>
  <c r="AA50" i="56"/>
  <c r="AA46" i="56"/>
  <c r="AA41" i="56"/>
  <c r="AA37" i="56"/>
  <c r="AA33" i="56"/>
  <c r="AA29" i="56"/>
  <c r="AA24" i="56"/>
  <c r="AA20" i="56"/>
  <c r="AA16" i="56"/>
  <c r="AA12" i="56"/>
  <c r="AA25" i="56"/>
  <c r="Z46" i="56"/>
  <c r="Z33" i="56"/>
  <c r="Z24" i="56"/>
  <c r="Z16" i="56"/>
  <c r="Z56" i="56"/>
  <c r="Z61" i="56"/>
  <c r="Z65" i="56"/>
  <c r="AA68" i="56"/>
  <c r="AA60" i="56"/>
  <c r="AA52" i="56"/>
  <c r="AA48" i="56"/>
  <c r="AA39" i="56"/>
  <c r="AA35" i="56"/>
  <c r="AA27" i="56"/>
  <c r="AA22" i="56"/>
  <c r="AA18" i="56"/>
  <c r="AA14" i="56"/>
  <c r="AA10" i="56"/>
  <c r="Z47" i="56"/>
  <c r="Z38" i="56"/>
  <c r="Z30" i="56"/>
  <c r="Z21" i="56"/>
  <c r="Z13" i="56"/>
  <c r="Z53" i="56"/>
  <c r="Z58" i="56"/>
  <c r="Z70" i="56"/>
  <c r="AA65" i="56"/>
  <c r="AA57" i="56"/>
  <c r="AA45" i="56"/>
  <c r="AA36" i="56"/>
  <c r="AA28" i="56"/>
  <c r="AA19" i="56"/>
  <c r="AA15" i="56"/>
  <c r="Z25" i="56"/>
  <c r="Z49" i="56"/>
  <c r="Z45" i="56"/>
  <c r="Z40" i="56"/>
  <c r="Z36" i="56"/>
  <c r="Z32" i="56"/>
  <c r="Z28" i="56"/>
  <c r="Z23" i="56"/>
  <c r="Z19" i="56"/>
  <c r="Z15" i="56"/>
  <c r="Z11" i="56"/>
  <c r="Z55" i="56"/>
  <c r="Z51" i="56"/>
  <c r="Z60" i="56"/>
  <c r="Z68" i="56"/>
  <c r="Z64" i="56"/>
  <c r="AA71" i="56"/>
  <c r="AA67" i="56"/>
  <c r="AA63" i="56"/>
  <c r="AA59" i="56"/>
  <c r="AA55" i="56"/>
  <c r="AA51" i="56"/>
  <c r="AA47" i="56"/>
  <c r="AA42" i="56"/>
  <c r="AA38" i="56"/>
  <c r="AA34" i="56"/>
  <c r="AA30" i="56"/>
  <c r="AA26" i="56"/>
  <c r="AA21" i="56"/>
  <c r="AA17" i="56"/>
  <c r="AA13" i="56"/>
  <c r="AA9" i="56"/>
  <c r="Z43" i="56"/>
  <c r="Z49" i="54"/>
  <c r="Z45" i="54"/>
  <c r="Z40" i="54"/>
  <c r="Z36" i="54"/>
  <c r="Z32" i="54"/>
  <c r="Z28" i="54"/>
  <c r="Z23" i="54"/>
  <c r="Z19" i="54"/>
  <c r="Z15" i="54"/>
  <c r="Z11" i="54"/>
  <c r="Z55" i="54"/>
  <c r="Z51" i="54"/>
  <c r="Z60" i="54"/>
  <c r="Z68" i="54"/>
  <c r="Z64" i="54"/>
  <c r="AA71" i="54"/>
  <c r="AA67" i="54"/>
  <c r="AA63" i="54"/>
  <c r="AA59" i="54"/>
  <c r="AA55" i="54"/>
  <c r="AA51" i="54"/>
  <c r="AA47" i="54"/>
  <c r="AA42" i="54"/>
  <c r="AA38" i="54"/>
  <c r="AA34" i="54"/>
  <c r="AA30" i="54"/>
  <c r="AA26" i="54"/>
  <c r="AA21" i="54"/>
  <c r="AA17" i="54"/>
  <c r="AA13" i="54"/>
  <c r="AA9" i="54"/>
  <c r="Z50" i="54"/>
  <c r="Z46" i="54"/>
  <c r="Z41" i="54"/>
  <c r="Z37" i="54"/>
  <c r="Z33" i="54"/>
  <c r="Z29" i="54"/>
  <c r="Z24" i="54"/>
  <c r="Z20" i="54"/>
  <c r="Z16" i="54"/>
  <c r="Z12" i="54"/>
  <c r="Z56" i="54"/>
  <c r="Z52" i="54"/>
  <c r="Z61" i="54"/>
  <c r="Z57" i="54"/>
  <c r="Z65" i="54"/>
  <c r="Z69" i="54"/>
  <c r="AA68" i="54"/>
  <c r="AA64" i="54"/>
  <c r="AA60" i="54"/>
  <c r="AA56" i="54"/>
  <c r="AA52" i="54"/>
  <c r="AA48" i="54"/>
  <c r="AA44" i="54"/>
  <c r="AA39" i="54"/>
  <c r="AA35" i="54"/>
  <c r="AA31" i="54"/>
  <c r="AA27" i="54"/>
  <c r="AA22" i="54"/>
  <c r="AA18" i="54"/>
  <c r="AA14" i="54"/>
  <c r="AA10" i="54"/>
  <c r="AA43" i="54"/>
  <c r="Z8" i="54"/>
  <c r="Z47" i="54"/>
  <c r="Z42" i="54"/>
  <c r="Z38" i="54"/>
  <c r="Z34" i="54"/>
  <c r="Z30" i="54"/>
  <c r="Z26" i="54"/>
  <c r="Z21" i="54"/>
  <c r="Z17" i="54"/>
  <c r="Z13" i="54"/>
  <c r="Z9" i="54"/>
  <c r="Z53" i="54"/>
  <c r="Z62" i="54"/>
  <c r="Z58" i="54"/>
  <c r="Z66" i="54"/>
  <c r="Z70" i="54"/>
  <c r="AA69" i="54"/>
  <c r="AA65" i="54"/>
  <c r="AA61" i="54"/>
  <c r="AA57" i="54"/>
  <c r="AA53" i="54"/>
  <c r="AA49" i="54"/>
  <c r="AA45" i="54"/>
  <c r="AA40" i="54"/>
  <c r="AA36" i="54"/>
  <c r="AA32" i="54"/>
  <c r="AA28" i="54"/>
  <c r="AA23" i="54"/>
  <c r="AA19" i="54"/>
  <c r="AA15" i="54"/>
  <c r="AA11" i="54"/>
  <c r="Z25" i="54"/>
  <c r="AA8" i="54"/>
  <c r="Z48" i="54"/>
  <c r="Z44" i="54"/>
  <c r="Z39" i="54"/>
  <c r="Z35" i="54"/>
  <c r="Z31" i="54"/>
  <c r="Z27" i="54"/>
  <c r="Z22" i="54"/>
  <c r="Z18" i="54"/>
  <c r="Z14" i="54"/>
  <c r="Z10" i="54"/>
  <c r="Z54" i="54"/>
  <c r="Z63" i="54"/>
  <c r="Z59" i="54"/>
  <c r="Z67" i="54"/>
  <c r="Z71" i="54"/>
  <c r="AA70" i="54"/>
  <c r="AA66" i="54"/>
  <c r="AA62" i="54"/>
  <c r="AA58" i="54"/>
  <c r="AA54" i="54"/>
  <c r="AA50" i="54"/>
  <c r="AA46" i="54"/>
  <c r="AA41" i="54"/>
  <c r="AA37" i="54"/>
  <c r="AA33" i="54"/>
  <c r="AA29" i="54"/>
  <c r="AA24" i="54"/>
  <c r="AA20" i="54"/>
  <c r="AA16" i="54"/>
  <c r="AA12" i="54"/>
  <c r="AA25" i="54"/>
  <c r="Z43" i="54"/>
  <c r="Z49" i="51"/>
  <c r="Z49" i="52"/>
  <c r="Z45" i="51"/>
  <c r="Z45" i="52"/>
  <c r="Z40" i="51"/>
  <c r="Z40" i="52"/>
  <c r="Z36" i="51"/>
  <c r="Z36" i="52"/>
  <c r="Z32" i="51"/>
  <c r="Z32" i="52"/>
  <c r="Z28" i="51"/>
  <c r="Z28" i="52"/>
  <c r="Z23" i="51"/>
  <c r="Z23" i="52"/>
  <c r="Z19" i="51"/>
  <c r="Z19" i="52"/>
  <c r="Z15" i="51"/>
  <c r="Z15" i="52"/>
  <c r="Z11" i="51"/>
  <c r="Z11" i="52"/>
  <c r="Z55" i="51"/>
  <c r="Z55" i="52"/>
  <c r="Z51" i="51"/>
  <c r="Z51" i="52"/>
  <c r="Z60" i="51"/>
  <c r="Z60" i="52"/>
  <c r="Z68" i="51"/>
  <c r="Z68" i="52"/>
  <c r="Z64" i="51"/>
  <c r="Z64" i="52"/>
  <c r="AA71" i="51"/>
  <c r="AA71" i="52"/>
  <c r="AA67" i="51"/>
  <c r="AA67" i="52"/>
  <c r="AA63" i="51"/>
  <c r="AA63" i="52"/>
  <c r="AA59" i="51"/>
  <c r="AA59" i="52"/>
  <c r="AA55" i="51"/>
  <c r="AA55" i="52"/>
  <c r="AA51" i="51"/>
  <c r="AA51" i="52"/>
  <c r="AA47" i="51"/>
  <c r="AA47" i="52"/>
  <c r="AA42" i="51"/>
  <c r="AA42" i="52"/>
  <c r="AA38" i="51"/>
  <c r="AA38" i="52"/>
  <c r="AA34" i="51"/>
  <c r="AA34" i="52"/>
  <c r="AA30" i="51"/>
  <c r="AA30" i="52"/>
  <c r="AA26" i="51"/>
  <c r="AA26" i="52"/>
  <c r="AA21" i="51"/>
  <c r="AA21" i="52"/>
  <c r="AA17" i="51"/>
  <c r="AA17" i="52"/>
  <c r="AA13" i="51"/>
  <c r="AA13" i="52"/>
  <c r="AA9" i="51"/>
  <c r="AA9" i="52"/>
  <c r="Z43" i="51"/>
  <c r="Z43" i="52"/>
  <c r="AA8" i="51"/>
  <c r="AA8" i="52"/>
  <c r="Z48" i="51"/>
  <c r="Z48" i="52"/>
  <c r="Z44" i="51"/>
  <c r="Z44" i="52"/>
  <c r="Z39" i="51"/>
  <c r="Z39" i="52"/>
  <c r="Z35" i="51"/>
  <c r="Z35" i="52"/>
  <c r="Z31" i="51"/>
  <c r="Z31" i="52"/>
  <c r="Z27" i="51"/>
  <c r="Z27" i="52"/>
  <c r="Z22" i="51"/>
  <c r="Z22" i="52"/>
  <c r="Z18" i="51"/>
  <c r="Z18" i="52"/>
  <c r="Z14" i="51"/>
  <c r="Z14" i="52"/>
  <c r="Z10" i="51"/>
  <c r="Z10" i="52"/>
  <c r="Z54" i="51"/>
  <c r="Z54" i="52"/>
  <c r="Z63" i="51"/>
  <c r="Z63" i="52"/>
  <c r="Z59" i="51"/>
  <c r="Z59" i="52"/>
  <c r="Z67" i="51"/>
  <c r="Z67" i="52"/>
  <c r="Z71" i="51"/>
  <c r="Z71" i="52"/>
  <c r="AA70" i="51"/>
  <c r="AA70" i="52"/>
  <c r="AA66" i="51"/>
  <c r="AA66" i="52"/>
  <c r="AA62" i="51"/>
  <c r="AA62" i="52"/>
  <c r="AA58" i="51"/>
  <c r="AA58" i="52"/>
  <c r="AA54" i="51"/>
  <c r="AA54" i="52"/>
  <c r="AA50" i="51"/>
  <c r="AA50" i="52"/>
  <c r="AA46" i="51"/>
  <c r="AA46" i="52"/>
  <c r="AA41" i="51"/>
  <c r="AA41" i="52"/>
  <c r="AA37" i="51"/>
  <c r="AA37" i="52"/>
  <c r="AA33" i="51"/>
  <c r="AA33" i="52"/>
  <c r="AA29" i="51"/>
  <c r="AA29" i="52"/>
  <c r="AA24" i="51"/>
  <c r="AA24" i="52"/>
  <c r="AA20" i="51"/>
  <c r="AA20" i="52"/>
  <c r="AA16" i="51"/>
  <c r="AA16" i="52"/>
  <c r="AA12" i="51"/>
  <c r="AA12" i="52"/>
  <c r="AA25" i="51"/>
  <c r="AA25" i="52"/>
  <c r="Z8" i="51"/>
  <c r="Z8" i="52"/>
  <c r="Z47" i="51"/>
  <c r="Z47" i="52"/>
  <c r="Z42" i="51"/>
  <c r="Z42" i="52"/>
  <c r="Z38" i="51"/>
  <c r="Z38" i="52"/>
  <c r="Z34" i="51"/>
  <c r="Z34" i="52"/>
  <c r="Z30" i="51"/>
  <c r="Z30" i="52"/>
  <c r="Z26" i="51"/>
  <c r="Z26" i="52"/>
  <c r="Z21" i="51"/>
  <c r="Z21" i="52"/>
  <c r="Z17" i="51"/>
  <c r="Z17" i="52"/>
  <c r="Z13" i="51"/>
  <c r="Z13" i="52"/>
  <c r="Z9" i="51"/>
  <c r="Z9" i="52"/>
  <c r="Q8" i="52" s="1"/>
  <c r="A8" i="52" s="1"/>
  <c r="R8" i="52" s="1"/>
  <c r="Z53" i="51"/>
  <c r="Z53" i="52"/>
  <c r="Z62" i="51"/>
  <c r="Z62" i="52"/>
  <c r="Z58" i="51"/>
  <c r="Z58" i="52"/>
  <c r="Z66" i="51"/>
  <c r="Z66" i="52"/>
  <c r="Z70" i="51"/>
  <c r="Z70" i="52"/>
  <c r="AA69" i="51"/>
  <c r="AA69" i="52"/>
  <c r="AA65" i="51"/>
  <c r="AA65" i="52"/>
  <c r="AA61" i="51"/>
  <c r="AA61" i="52"/>
  <c r="AA57" i="51"/>
  <c r="AA57" i="52"/>
  <c r="AA53" i="51"/>
  <c r="AA53" i="52"/>
  <c r="AA49" i="51"/>
  <c r="AA49" i="52"/>
  <c r="AA45" i="51"/>
  <c r="AA45" i="52"/>
  <c r="AA40" i="51"/>
  <c r="AA40" i="52"/>
  <c r="AA36" i="51"/>
  <c r="AA36" i="52"/>
  <c r="AA32" i="51"/>
  <c r="AA32" i="52"/>
  <c r="AA28" i="51"/>
  <c r="AA28" i="52"/>
  <c r="AA23" i="51"/>
  <c r="AA23" i="52"/>
  <c r="AA19" i="51"/>
  <c r="AA19" i="52"/>
  <c r="AA15" i="51"/>
  <c r="AA15" i="52"/>
  <c r="AA11" i="51"/>
  <c r="AA11" i="52"/>
  <c r="Z25" i="51"/>
  <c r="Z25" i="52"/>
  <c r="Z50" i="51"/>
  <c r="Z50" i="52"/>
  <c r="Z46" i="51"/>
  <c r="Z46" i="52"/>
  <c r="Z41" i="51"/>
  <c r="Z41" i="52"/>
  <c r="Z37" i="51"/>
  <c r="Z37" i="52"/>
  <c r="Z33" i="51"/>
  <c r="Z33" i="52"/>
  <c r="Z29" i="51"/>
  <c r="Z29" i="52"/>
  <c r="Z24" i="51"/>
  <c r="Z24" i="52"/>
  <c r="Z20" i="51"/>
  <c r="Z20" i="52"/>
  <c r="Z16" i="51"/>
  <c r="Z16" i="52"/>
  <c r="Z12" i="51"/>
  <c r="Z12" i="52"/>
  <c r="Z56" i="51"/>
  <c r="Z56" i="52"/>
  <c r="Z52" i="51"/>
  <c r="Z52" i="52"/>
  <c r="Z61" i="51"/>
  <c r="Z61" i="52"/>
  <c r="Z57" i="51"/>
  <c r="Z57" i="52"/>
  <c r="Z65" i="51"/>
  <c r="Z65" i="52"/>
  <c r="Z69" i="51"/>
  <c r="Z69" i="52"/>
  <c r="AA68" i="51"/>
  <c r="AA68" i="52"/>
  <c r="AA64" i="51"/>
  <c r="AA64" i="52"/>
  <c r="AA60" i="51"/>
  <c r="AA60" i="52"/>
  <c r="AA56" i="51"/>
  <c r="AA56" i="52"/>
  <c r="AA52" i="51"/>
  <c r="AA52" i="52"/>
  <c r="AA48" i="51"/>
  <c r="AA48" i="52"/>
  <c r="AA44" i="51"/>
  <c r="AA44" i="52"/>
  <c r="AA39" i="51"/>
  <c r="AA39" i="52"/>
  <c r="AA35" i="51"/>
  <c r="AA35" i="52"/>
  <c r="AA31" i="51"/>
  <c r="AA31" i="52"/>
  <c r="AA27" i="51"/>
  <c r="AA27" i="52"/>
  <c r="AA22" i="51"/>
  <c r="AA22" i="52"/>
  <c r="AA18" i="51"/>
  <c r="AA18" i="52"/>
  <c r="AA14" i="51"/>
  <c r="AA14" i="52"/>
  <c r="AA10" i="51"/>
  <c r="AA10" i="52"/>
  <c r="AA43" i="51"/>
  <c r="AA43" i="52"/>
  <c r="Z49" i="50"/>
  <c r="Z40" i="50"/>
  <c r="Z32" i="50"/>
  <c r="Z23" i="50"/>
  <c r="Z15" i="50"/>
  <c r="Z55" i="50"/>
  <c r="Z60" i="50"/>
  <c r="Z64" i="50"/>
  <c r="AA67" i="50"/>
  <c r="AA59" i="50"/>
  <c r="AA51" i="50"/>
  <c r="AA42" i="50"/>
  <c r="AA30" i="50"/>
  <c r="AA21" i="50"/>
  <c r="AA13" i="50"/>
  <c r="Z43" i="50"/>
  <c r="Z50" i="50"/>
  <c r="Z46" i="50"/>
  <c r="Z41" i="50"/>
  <c r="Z37" i="50"/>
  <c r="Z33" i="50"/>
  <c r="Z29" i="50"/>
  <c r="Z24" i="50"/>
  <c r="Z20" i="50"/>
  <c r="Z16" i="50"/>
  <c r="Z12" i="50"/>
  <c r="Z56" i="50"/>
  <c r="Z52" i="50"/>
  <c r="Z61" i="50"/>
  <c r="Z57" i="50"/>
  <c r="Z65" i="50"/>
  <c r="Z69" i="50"/>
  <c r="AA68" i="50"/>
  <c r="AA64" i="50"/>
  <c r="AA60" i="50"/>
  <c r="AA56" i="50"/>
  <c r="AA52" i="50"/>
  <c r="AA48" i="50"/>
  <c r="AA44" i="50"/>
  <c r="AA39" i="50"/>
  <c r="AA35" i="50"/>
  <c r="AA31" i="50"/>
  <c r="AA27" i="50"/>
  <c r="AA22" i="50"/>
  <c r="AA18" i="50"/>
  <c r="AA14" i="50"/>
  <c r="AA10" i="50"/>
  <c r="AA43" i="50"/>
  <c r="Z25" i="50"/>
  <c r="Z45" i="50"/>
  <c r="Z36" i="50"/>
  <c r="Z28" i="50"/>
  <c r="Z19" i="50"/>
  <c r="Z11" i="50"/>
  <c r="Z51" i="50"/>
  <c r="Z68" i="50"/>
  <c r="AA71" i="50"/>
  <c r="AA63" i="50"/>
  <c r="AA55" i="50"/>
  <c r="AA47" i="50"/>
  <c r="AA38" i="50"/>
  <c r="AA34" i="50"/>
  <c r="AA26" i="50"/>
  <c r="AA17" i="50"/>
  <c r="AA9" i="50"/>
  <c r="Z8" i="50"/>
  <c r="Z47" i="50"/>
  <c r="Z42" i="50"/>
  <c r="Z38" i="50"/>
  <c r="Z34" i="50"/>
  <c r="Z30" i="50"/>
  <c r="Z26" i="50"/>
  <c r="Z21" i="50"/>
  <c r="Z17" i="50"/>
  <c r="Z13" i="50"/>
  <c r="Z9" i="50"/>
  <c r="Z53" i="50"/>
  <c r="Z62" i="50"/>
  <c r="Z58" i="50"/>
  <c r="Z66" i="50"/>
  <c r="Z70" i="50"/>
  <c r="AA69" i="50"/>
  <c r="AA65" i="50"/>
  <c r="AA61" i="50"/>
  <c r="AA57" i="50"/>
  <c r="AA53" i="50"/>
  <c r="AA49" i="50"/>
  <c r="AA45" i="50"/>
  <c r="AA40" i="50"/>
  <c r="AA36" i="50"/>
  <c r="AA32" i="50"/>
  <c r="AA28" i="50"/>
  <c r="AA23" i="50"/>
  <c r="AA19" i="50"/>
  <c r="AA15" i="50"/>
  <c r="AA11" i="50"/>
  <c r="AA8" i="50"/>
  <c r="Z48" i="50"/>
  <c r="Z44" i="50"/>
  <c r="Z39" i="50"/>
  <c r="Z35" i="50"/>
  <c r="Z31" i="50"/>
  <c r="Z27" i="50"/>
  <c r="Z22" i="50"/>
  <c r="Z18" i="50"/>
  <c r="Z14" i="50"/>
  <c r="Z10" i="50"/>
  <c r="Z54" i="50"/>
  <c r="Z63" i="50"/>
  <c r="Z59" i="50"/>
  <c r="Z67" i="50"/>
  <c r="Z71" i="50"/>
  <c r="AA70" i="50"/>
  <c r="AA66" i="50"/>
  <c r="AA62" i="50"/>
  <c r="AA58" i="50"/>
  <c r="AA54" i="50"/>
  <c r="AA50" i="50"/>
  <c r="AA46" i="50"/>
  <c r="AA41" i="50"/>
  <c r="AA37" i="50"/>
  <c r="AA33" i="50"/>
  <c r="AA29" i="50"/>
  <c r="AA24" i="50"/>
  <c r="AA20" i="50"/>
  <c r="AA16" i="50"/>
  <c r="AA12" i="50"/>
  <c r="AA25" i="50"/>
  <c r="Z48" i="45"/>
  <c r="Z48" i="46"/>
  <c r="Z39" i="45"/>
  <c r="Z39" i="46"/>
  <c r="Z31" i="45"/>
  <c r="Z31" i="46"/>
  <c r="Z22" i="45"/>
  <c r="Z22" i="46"/>
  <c r="Z14" i="45"/>
  <c r="Z14" i="46"/>
  <c r="Z54" i="45"/>
  <c r="Z54" i="46"/>
  <c r="Z59" i="45"/>
  <c r="Z59" i="46"/>
  <c r="Z71" i="45"/>
  <c r="Z71" i="46"/>
  <c r="AA66" i="45"/>
  <c r="AA66" i="46"/>
  <c r="AA58" i="45"/>
  <c r="AA58" i="46"/>
  <c r="AA50" i="45"/>
  <c r="AA50" i="46"/>
  <c r="AA41" i="45"/>
  <c r="AA41" i="46"/>
  <c r="AA33" i="45"/>
  <c r="AA33" i="46"/>
  <c r="AA24" i="45"/>
  <c r="AA24" i="46"/>
  <c r="AA20" i="45"/>
  <c r="AA20" i="46"/>
  <c r="AA16" i="45"/>
  <c r="AA16" i="46"/>
  <c r="AA25" i="45"/>
  <c r="AA25" i="46"/>
  <c r="Z8" i="45"/>
  <c r="Z8" i="46"/>
  <c r="Z47" i="45"/>
  <c r="Z47" i="46"/>
  <c r="Z42" i="45"/>
  <c r="Z42" i="46"/>
  <c r="Z38" i="45"/>
  <c r="Z38" i="46"/>
  <c r="Z34" i="45"/>
  <c r="Z34" i="46"/>
  <c r="Z30" i="45"/>
  <c r="Z30" i="46"/>
  <c r="Z26" i="45"/>
  <c r="Z26" i="46"/>
  <c r="Z21" i="45"/>
  <c r="Z21" i="46"/>
  <c r="Z17" i="45"/>
  <c r="Z17" i="46"/>
  <c r="Z13" i="45"/>
  <c r="Z13" i="46"/>
  <c r="Z9" i="45"/>
  <c r="Z9" i="46"/>
  <c r="Z53" i="45"/>
  <c r="Z53" i="46"/>
  <c r="Z62" i="45"/>
  <c r="Z62" i="46"/>
  <c r="Z58" i="45"/>
  <c r="Z58" i="46"/>
  <c r="Z66" i="45"/>
  <c r="Z66" i="46"/>
  <c r="Z70" i="45"/>
  <c r="Z70" i="46"/>
  <c r="AA69" i="45"/>
  <c r="AA69" i="46"/>
  <c r="AA65" i="45"/>
  <c r="AA65" i="46"/>
  <c r="AA61" i="45"/>
  <c r="AA61" i="46"/>
  <c r="AA57" i="45"/>
  <c r="AA57" i="46"/>
  <c r="AA53" i="45"/>
  <c r="AA53" i="46"/>
  <c r="AA49" i="45"/>
  <c r="AA49" i="46"/>
  <c r="AA45" i="45"/>
  <c r="AA45" i="46"/>
  <c r="AA40" i="45"/>
  <c r="AA40" i="46"/>
  <c r="AA36" i="45"/>
  <c r="AA36" i="46"/>
  <c r="AA32" i="45"/>
  <c r="AA32" i="46"/>
  <c r="AA28" i="45"/>
  <c r="AA28" i="46"/>
  <c r="AA23" i="45"/>
  <c r="AA23" i="46"/>
  <c r="AA19" i="45"/>
  <c r="AA19" i="46"/>
  <c r="AA15" i="45"/>
  <c r="AA15" i="46"/>
  <c r="AA11" i="45"/>
  <c r="AA11" i="46"/>
  <c r="Z25" i="45"/>
  <c r="Z25" i="46"/>
  <c r="Z50" i="45"/>
  <c r="Z50" i="46"/>
  <c r="Z46" i="45"/>
  <c r="Z46" i="46"/>
  <c r="Z41" i="45"/>
  <c r="Z41" i="46"/>
  <c r="Z37" i="45"/>
  <c r="Z37" i="46"/>
  <c r="Z33" i="45"/>
  <c r="Z33" i="46"/>
  <c r="Z29" i="45"/>
  <c r="Z29" i="46"/>
  <c r="Z24" i="45"/>
  <c r="Z24" i="46"/>
  <c r="Z20" i="45"/>
  <c r="Z20" i="46"/>
  <c r="Z16" i="45"/>
  <c r="Z16" i="46"/>
  <c r="Z12" i="45"/>
  <c r="Z12" i="46"/>
  <c r="Z56" i="45"/>
  <c r="Z56" i="46"/>
  <c r="Z52" i="45"/>
  <c r="Z52" i="46"/>
  <c r="Z61" i="45"/>
  <c r="Z61" i="46"/>
  <c r="Z57" i="45"/>
  <c r="Z57" i="46"/>
  <c r="Z65" i="45"/>
  <c r="Z65" i="46"/>
  <c r="Z69" i="45"/>
  <c r="Z69" i="46"/>
  <c r="AA68" i="45"/>
  <c r="AA68" i="46"/>
  <c r="AA64" i="45"/>
  <c r="AA64" i="46"/>
  <c r="AA60" i="45"/>
  <c r="AA60" i="46"/>
  <c r="AA56" i="45"/>
  <c r="AA56" i="46"/>
  <c r="AA52" i="45"/>
  <c r="AA52" i="46"/>
  <c r="AA48" i="45"/>
  <c r="AA48" i="46"/>
  <c r="AA44" i="45"/>
  <c r="AA44" i="46"/>
  <c r="AA39" i="45"/>
  <c r="AA39" i="46"/>
  <c r="AA35" i="45"/>
  <c r="AA35" i="46"/>
  <c r="AA31" i="45"/>
  <c r="AA31" i="46"/>
  <c r="AA27" i="45"/>
  <c r="AA27" i="46"/>
  <c r="AA22" i="45"/>
  <c r="AA22" i="46"/>
  <c r="AA18" i="45"/>
  <c r="AA18" i="46"/>
  <c r="AA14" i="45"/>
  <c r="AA14" i="46"/>
  <c r="AA10" i="45"/>
  <c r="AA10" i="46"/>
  <c r="AA43" i="45"/>
  <c r="AA43" i="46"/>
  <c r="AA8" i="45"/>
  <c r="AA8" i="46"/>
  <c r="Z44" i="45"/>
  <c r="Z44" i="46"/>
  <c r="Z35" i="45"/>
  <c r="Z35" i="46"/>
  <c r="Z27" i="45"/>
  <c r="Z27" i="46"/>
  <c r="Z18" i="45"/>
  <c r="Z18" i="46"/>
  <c r="Z10" i="45"/>
  <c r="Z10" i="46"/>
  <c r="Z63" i="45"/>
  <c r="Z63" i="46"/>
  <c r="Z67" i="45"/>
  <c r="Z67" i="46"/>
  <c r="AA70" i="45"/>
  <c r="AA70" i="46"/>
  <c r="AA62" i="45"/>
  <c r="AA62" i="46"/>
  <c r="AA54" i="45"/>
  <c r="AA54" i="46"/>
  <c r="AA46" i="45"/>
  <c r="AA46" i="46"/>
  <c r="AA37" i="45"/>
  <c r="AA37" i="46"/>
  <c r="AA29" i="45"/>
  <c r="AA29" i="46"/>
  <c r="AA12" i="45"/>
  <c r="AA12" i="46"/>
  <c r="Z49" i="45"/>
  <c r="Z49" i="46"/>
  <c r="Z45" i="45"/>
  <c r="Z45" i="46"/>
  <c r="Z40" i="45"/>
  <c r="Z40" i="46"/>
  <c r="Z36" i="45"/>
  <c r="Z36" i="46"/>
  <c r="Z32" i="45"/>
  <c r="Z32" i="46"/>
  <c r="Z28" i="45"/>
  <c r="Z28" i="46"/>
  <c r="Z23" i="45"/>
  <c r="Z23" i="46"/>
  <c r="Z19" i="45"/>
  <c r="Z19" i="46"/>
  <c r="Z15" i="45"/>
  <c r="Z15" i="46"/>
  <c r="Z11" i="45"/>
  <c r="Z11" i="46"/>
  <c r="Z55" i="45"/>
  <c r="Z55" i="46"/>
  <c r="Z51" i="45"/>
  <c r="Z51" i="46"/>
  <c r="Z60" i="45"/>
  <c r="Z60" i="46"/>
  <c r="Z68" i="45"/>
  <c r="Z68" i="46"/>
  <c r="Z64" i="45"/>
  <c r="Z64" i="46"/>
  <c r="AA71" i="45"/>
  <c r="AA71" i="46"/>
  <c r="AA67" i="45"/>
  <c r="AA67" i="46"/>
  <c r="AA63" i="45"/>
  <c r="AA63" i="46"/>
  <c r="AA59" i="45"/>
  <c r="AA59" i="46"/>
  <c r="AA55" i="45"/>
  <c r="AA55" i="46"/>
  <c r="AA51" i="45"/>
  <c r="AA51" i="46"/>
  <c r="AA47" i="45"/>
  <c r="AA47" i="46"/>
  <c r="AA42" i="45"/>
  <c r="AA42" i="46"/>
  <c r="AA38" i="45"/>
  <c r="AA38" i="46"/>
  <c r="AA34" i="45"/>
  <c r="AA34" i="46"/>
  <c r="AA30" i="45"/>
  <c r="AA30" i="46"/>
  <c r="AA26" i="45"/>
  <c r="AA26" i="46"/>
  <c r="AA21" i="45"/>
  <c r="AA21" i="46"/>
  <c r="AA17" i="45"/>
  <c r="AA17" i="46"/>
  <c r="AA13" i="45"/>
  <c r="AA13" i="46"/>
  <c r="AA9" i="45"/>
  <c r="AA9" i="46"/>
  <c r="Z43" i="45"/>
  <c r="Z43" i="46"/>
  <c r="AA8" i="42"/>
  <c r="Z44" i="42"/>
  <c r="Z35" i="42"/>
  <c r="Z27" i="42"/>
  <c r="Z18" i="42"/>
  <c r="Z10" i="42"/>
  <c r="Z63" i="42"/>
  <c r="Z67" i="42"/>
  <c r="AA70" i="42"/>
  <c r="AA58" i="42"/>
  <c r="AA50" i="42"/>
  <c r="AA41" i="42"/>
  <c r="AA33" i="42"/>
  <c r="AA29" i="42"/>
  <c r="AA24" i="42"/>
  <c r="AA20" i="42"/>
  <c r="AA12" i="42"/>
  <c r="AA25" i="42"/>
  <c r="Z47" i="42"/>
  <c r="Z38" i="42"/>
  <c r="Z30" i="42"/>
  <c r="Z21" i="42"/>
  <c r="Z13" i="42"/>
  <c r="Z53" i="42"/>
  <c r="Z66" i="42"/>
  <c r="AA69" i="42"/>
  <c r="AA61" i="42"/>
  <c r="AA53" i="42"/>
  <c r="AA40" i="42"/>
  <c r="AA32" i="42"/>
  <c r="AA19" i="42"/>
  <c r="AA11" i="42"/>
  <c r="Z50" i="42"/>
  <c r="Z46" i="42"/>
  <c r="Z41" i="42"/>
  <c r="Z37" i="42"/>
  <c r="Z33" i="42"/>
  <c r="Z29" i="42"/>
  <c r="Z24" i="42"/>
  <c r="Z20" i="42"/>
  <c r="Z16" i="42"/>
  <c r="Z12" i="42"/>
  <c r="Z56" i="42"/>
  <c r="Z52" i="42"/>
  <c r="Z61" i="42"/>
  <c r="Z57" i="42"/>
  <c r="Z65" i="42"/>
  <c r="Z69" i="42"/>
  <c r="AA68" i="42"/>
  <c r="AA64" i="42"/>
  <c r="AA60" i="42"/>
  <c r="AA56" i="42"/>
  <c r="AA52" i="42"/>
  <c r="AA48" i="42"/>
  <c r="AA44" i="42"/>
  <c r="AA39" i="42"/>
  <c r="AA35" i="42"/>
  <c r="AA31" i="42"/>
  <c r="AA27" i="42"/>
  <c r="AA22" i="42"/>
  <c r="AA18" i="42"/>
  <c r="AA14" i="42"/>
  <c r="AA10" i="42"/>
  <c r="AA43" i="42"/>
  <c r="Z48" i="42"/>
  <c r="Z39" i="42"/>
  <c r="Z31" i="42"/>
  <c r="Z22" i="42"/>
  <c r="Z14" i="42"/>
  <c r="Z54" i="42"/>
  <c r="Z59" i="42"/>
  <c r="Z71" i="42"/>
  <c r="AA66" i="42"/>
  <c r="AA62" i="42"/>
  <c r="AA54" i="42"/>
  <c r="AA46" i="42"/>
  <c r="AA37" i="42"/>
  <c r="AA16" i="42"/>
  <c r="Z8" i="42"/>
  <c r="Z42" i="42"/>
  <c r="Z34" i="42"/>
  <c r="Z26" i="42"/>
  <c r="Z17" i="42"/>
  <c r="Z9" i="42"/>
  <c r="Z62" i="42"/>
  <c r="Z58" i="42"/>
  <c r="Z70" i="42"/>
  <c r="AA65" i="42"/>
  <c r="AA57" i="42"/>
  <c r="AA49" i="42"/>
  <c r="AA45" i="42"/>
  <c r="AA36" i="42"/>
  <c r="AA28" i="42"/>
  <c r="AA23" i="42"/>
  <c r="AA15" i="42"/>
  <c r="Z25" i="42"/>
  <c r="Z49" i="42"/>
  <c r="Z45" i="42"/>
  <c r="Z40" i="42"/>
  <c r="Z36" i="42"/>
  <c r="Z32" i="42"/>
  <c r="Z28" i="42"/>
  <c r="Z23" i="42"/>
  <c r="Z19" i="42"/>
  <c r="Z15" i="42"/>
  <c r="Z11" i="42"/>
  <c r="Z55" i="42"/>
  <c r="Z51" i="42"/>
  <c r="Z60" i="42"/>
  <c r="Z68" i="42"/>
  <c r="Z64" i="42"/>
  <c r="AA71" i="42"/>
  <c r="AA67" i="42"/>
  <c r="AA63" i="42"/>
  <c r="AA59" i="42"/>
  <c r="AA55" i="42"/>
  <c r="AA51" i="42"/>
  <c r="AA47" i="42"/>
  <c r="AA42" i="42"/>
  <c r="AA38" i="42"/>
  <c r="AA34" i="42"/>
  <c r="AA30" i="42"/>
  <c r="AA26" i="42"/>
  <c r="AA21" i="42"/>
  <c r="AA17" i="42"/>
  <c r="AA13" i="42"/>
  <c r="AA9" i="42"/>
  <c r="Z43" i="42"/>
  <c r="Q9" i="42"/>
  <c r="A9" i="42" s="1"/>
  <c r="R9" i="42" s="1"/>
  <c r="Q13" i="42"/>
  <c r="A13" i="42" s="1"/>
  <c r="R13" i="42" s="1"/>
  <c r="Z48" i="39"/>
  <c r="Z39" i="39"/>
  <c r="Z31" i="39"/>
  <c r="Z22" i="39"/>
  <c r="Z14" i="39"/>
  <c r="Z10" i="39"/>
  <c r="Z63" i="39"/>
  <c r="Z67" i="39"/>
  <c r="AA70" i="39"/>
  <c r="AA62" i="39"/>
  <c r="AA54" i="39"/>
  <c r="AA46" i="39"/>
  <c r="AA37" i="39"/>
  <c r="AA29" i="39"/>
  <c r="AA20" i="39"/>
  <c r="AA16" i="39"/>
  <c r="AA25" i="39"/>
  <c r="Z8" i="39"/>
  <c r="Z42" i="39"/>
  <c r="Z30" i="39"/>
  <c r="Z21" i="39"/>
  <c r="Z13" i="39"/>
  <c r="Z53" i="39"/>
  <c r="Z58" i="39"/>
  <c r="Z70" i="39"/>
  <c r="AA65" i="39"/>
  <c r="AA57" i="39"/>
  <c r="AA49" i="39"/>
  <c r="AA40" i="39"/>
  <c r="AA32" i="39"/>
  <c r="AA23" i="39"/>
  <c r="AA11" i="39"/>
  <c r="Z50" i="39"/>
  <c r="Z46" i="39"/>
  <c r="Z41" i="39"/>
  <c r="Z37" i="39"/>
  <c r="Z33" i="39"/>
  <c r="Z29" i="39"/>
  <c r="Z24" i="39"/>
  <c r="Z20" i="39"/>
  <c r="Z16" i="39"/>
  <c r="Z12" i="39"/>
  <c r="Z56" i="39"/>
  <c r="Z52" i="39"/>
  <c r="Z61" i="39"/>
  <c r="Z57" i="39"/>
  <c r="Z65" i="39"/>
  <c r="Z69" i="39"/>
  <c r="AA68" i="39"/>
  <c r="AA64" i="39"/>
  <c r="AA60" i="39"/>
  <c r="AA56" i="39"/>
  <c r="AA52" i="39"/>
  <c r="AA48" i="39"/>
  <c r="AA44" i="39"/>
  <c r="AA39" i="39"/>
  <c r="AA35" i="39"/>
  <c r="AA31" i="39"/>
  <c r="AA27" i="39"/>
  <c r="AA22" i="39"/>
  <c r="AA18" i="39"/>
  <c r="AA14" i="39"/>
  <c r="AA10" i="39"/>
  <c r="AA43" i="39"/>
  <c r="AA8" i="39"/>
  <c r="Z44" i="39"/>
  <c r="Z35" i="39"/>
  <c r="Z27" i="39"/>
  <c r="Z18" i="39"/>
  <c r="Z54" i="39"/>
  <c r="Z59" i="39"/>
  <c r="Z71" i="39"/>
  <c r="AA66" i="39"/>
  <c r="AA58" i="39"/>
  <c r="AA50" i="39"/>
  <c r="AA41" i="39"/>
  <c r="AA33" i="39"/>
  <c r="AA24" i="39"/>
  <c r="AA12" i="39"/>
  <c r="Z47" i="39"/>
  <c r="Z38" i="39"/>
  <c r="Z34" i="39"/>
  <c r="Z26" i="39"/>
  <c r="Z17" i="39"/>
  <c r="Z9" i="39"/>
  <c r="Z62" i="39"/>
  <c r="Z66" i="39"/>
  <c r="AA69" i="39"/>
  <c r="AA61" i="39"/>
  <c r="AA53" i="39"/>
  <c r="AA45" i="39"/>
  <c r="AA36" i="39"/>
  <c r="AA28" i="39"/>
  <c r="AA19" i="39"/>
  <c r="AA15" i="39"/>
  <c r="Z25" i="39"/>
  <c r="Z49" i="39"/>
  <c r="Z45" i="39"/>
  <c r="Z40" i="39"/>
  <c r="Z36" i="39"/>
  <c r="Z32" i="39"/>
  <c r="Z28" i="39"/>
  <c r="Z23" i="39"/>
  <c r="Z19" i="39"/>
  <c r="Z15" i="39"/>
  <c r="Z11" i="39"/>
  <c r="Z55" i="39"/>
  <c r="Z51" i="39"/>
  <c r="Z60" i="39"/>
  <c r="Z68" i="39"/>
  <c r="Z64" i="39"/>
  <c r="AA71" i="39"/>
  <c r="AA67" i="39"/>
  <c r="AA63" i="39"/>
  <c r="AA59" i="39"/>
  <c r="AA55" i="39"/>
  <c r="AA51" i="39"/>
  <c r="AA47" i="39"/>
  <c r="AA42" i="39"/>
  <c r="AA38" i="39"/>
  <c r="AA34" i="39"/>
  <c r="AA30" i="39"/>
  <c r="AA26" i="39"/>
  <c r="AA21" i="39"/>
  <c r="AA17" i="39"/>
  <c r="AA13" i="39"/>
  <c r="AA9" i="39"/>
  <c r="Z43" i="39"/>
  <c r="Z48" i="33"/>
  <c r="Z39" i="33"/>
  <c r="Z31" i="33"/>
  <c r="Z14" i="33"/>
  <c r="Z54" i="33"/>
  <c r="Z63" i="33"/>
  <c r="Z67" i="33"/>
  <c r="AA70" i="33"/>
  <c r="AA58" i="33"/>
  <c r="AA20" i="33"/>
  <c r="Z45" i="33"/>
  <c r="Z36" i="33"/>
  <c r="Z23" i="33"/>
  <c r="Z15" i="33"/>
  <c r="Z55" i="33"/>
  <c r="AA55" i="33"/>
  <c r="AA21" i="33"/>
  <c r="Z41" i="33"/>
  <c r="Z69" i="33"/>
  <c r="AA44" i="33"/>
  <c r="AA35" i="33"/>
  <c r="AA27" i="33"/>
  <c r="AA8" i="33"/>
  <c r="Z44" i="33"/>
  <c r="Z35" i="33"/>
  <c r="Z27" i="33"/>
  <c r="Z18" i="33"/>
  <c r="Z10" i="33"/>
  <c r="Z59" i="33"/>
  <c r="Z71" i="33"/>
  <c r="AA66" i="33"/>
  <c r="AA62" i="33"/>
  <c r="AA54" i="33"/>
  <c r="AA50" i="33"/>
  <c r="AA41" i="33"/>
  <c r="AA37" i="33"/>
  <c r="AA33" i="33"/>
  <c r="AA29" i="33"/>
  <c r="AA24" i="33"/>
  <c r="AA16" i="33"/>
  <c r="AA12" i="33"/>
  <c r="AA25" i="33"/>
  <c r="Z49" i="33"/>
  <c r="Z40" i="33"/>
  <c r="Z11" i="33"/>
  <c r="AA71" i="33"/>
  <c r="AA59" i="33"/>
  <c r="AA51" i="33"/>
  <c r="AA9" i="33"/>
  <c r="Z8" i="33"/>
  <c r="Z42" i="33"/>
  <c r="Z34" i="33"/>
  <c r="Z30" i="33"/>
  <c r="Z26" i="33"/>
  <c r="Z21" i="33"/>
  <c r="Z17" i="33"/>
  <c r="Z13" i="33"/>
  <c r="Z9" i="33"/>
  <c r="Z53" i="33"/>
  <c r="Z58" i="33"/>
  <c r="Z70" i="33"/>
  <c r="AA69" i="33"/>
  <c r="AA57" i="33"/>
  <c r="AA53" i="33"/>
  <c r="AA49" i="33"/>
  <c r="AA28" i="33"/>
  <c r="AA23" i="33"/>
  <c r="AA15" i="33"/>
  <c r="AA11" i="33"/>
  <c r="Z22" i="33"/>
  <c r="AA46" i="33"/>
  <c r="Z32" i="33"/>
  <c r="Z28" i="33"/>
  <c r="Z60" i="33"/>
  <c r="AA63" i="33"/>
  <c r="AA47" i="33"/>
  <c r="AA42" i="33"/>
  <c r="AA34" i="33"/>
  <c r="AA30" i="33"/>
  <c r="AA26" i="33"/>
  <c r="AA17" i="33"/>
  <c r="AA13" i="33"/>
  <c r="Z50" i="33"/>
  <c r="Z46" i="33"/>
  <c r="Z37" i="33"/>
  <c r="Z33" i="33"/>
  <c r="Z29" i="33"/>
  <c r="Z24" i="33"/>
  <c r="Z20" i="33"/>
  <c r="Z16" i="33"/>
  <c r="Z12" i="33"/>
  <c r="Z56" i="33"/>
  <c r="Z52" i="33"/>
  <c r="Z61" i="33"/>
  <c r="Z57" i="33"/>
  <c r="Z65" i="33"/>
  <c r="AA68" i="33"/>
  <c r="AA64" i="33"/>
  <c r="AA60" i="33"/>
  <c r="AA56" i="33"/>
  <c r="AA52" i="33"/>
  <c r="AA48" i="33"/>
  <c r="AA39" i="33"/>
  <c r="AA31" i="33"/>
  <c r="AA22" i="33"/>
  <c r="AA18" i="33"/>
  <c r="AA14" i="33"/>
  <c r="AA10" i="33"/>
  <c r="AA43" i="33"/>
  <c r="Z19" i="33"/>
  <c r="Z51" i="33"/>
  <c r="Z68" i="33"/>
  <c r="Z64" i="33"/>
  <c r="AA67" i="33"/>
  <c r="AA38" i="33"/>
  <c r="Z43" i="33"/>
  <c r="Z47" i="33"/>
  <c r="Z38" i="33"/>
  <c r="Z62" i="33"/>
  <c r="Z66" i="33"/>
  <c r="AA65" i="33"/>
  <c r="AA61" i="33"/>
  <c r="AA45" i="33"/>
  <c r="AA40" i="33"/>
  <c r="AA36" i="33"/>
  <c r="AA32" i="33"/>
  <c r="AA19" i="33"/>
  <c r="Z25" i="33"/>
  <c r="Z19" i="30"/>
  <c r="Z51" i="30"/>
  <c r="Z68" i="30"/>
  <c r="AA63" i="30"/>
  <c r="AA42" i="30"/>
  <c r="AA38" i="30"/>
  <c r="AA30" i="30"/>
  <c r="AA17" i="30"/>
  <c r="AA13" i="30"/>
  <c r="Z43" i="30"/>
  <c r="Z50" i="30"/>
  <c r="Z46" i="30"/>
  <c r="Z37" i="30"/>
  <c r="Z33" i="30"/>
  <c r="Z29" i="30"/>
  <c r="Z24" i="30"/>
  <c r="Z20" i="30"/>
  <c r="Z16" i="30"/>
  <c r="Z12" i="30"/>
  <c r="Z56" i="30"/>
  <c r="Z52" i="30"/>
  <c r="Z61" i="30"/>
  <c r="Z57" i="30"/>
  <c r="Z65" i="30"/>
  <c r="AA68" i="30"/>
  <c r="AA64" i="30"/>
  <c r="AA60" i="30"/>
  <c r="AA56" i="30"/>
  <c r="AA52" i="30"/>
  <c r="AA48" i="30"/>
  <c r="AA39" i="30"/>
  <c r="AA31" i="30"/>
  <c r="AA22" i="30"/>
  <c r="AA18" i="30"/>
  <c r="AA14" i="30"/>
  <c r="AA10" i="30"/>
  <c r="AA43" i="30"/>
  <c r="Z22" i="30"/>
  <c r="AA46" i="30"/>
  <c r="Z32" i="30"/>
  <c r="Z28" i="30"/>
  <c r="Z60" i="30"/>
  <c r="Z64" i="30"/>
  <c r="AA67" i="30"/>
  <c r="AA47" i="30"/>
  <c r="AA34" i="30"/>
  <c r="AA26" i="30"/>
  <c r="Z47" i="30"/>
  <c r="Z38" i="30"/>
  <c r="Z62" i="30"/>
  <c r="Z66" i="30"/>
  <c r="AA65" i="30"/>
  <c r="AA61" i="30"/>
  <c r="AA45" i="30"/>
  <c r="AA40" i="30"/>
  <c r="AA36" i="30"/>
  <c r="AA32" i="30"/>
  <c r="AA19" i="30"/>
  <c r="Z25" i="30"/>
  <c r="Z8" i="30"/>
  <c r="Z42" i="30"/>
  <c r="Z34" i="30"/>
  <c r="Z30" i="30"/>
  <c r="Z26" i="30"/>
  <c r="Z21" i="30"/>
  <c r="Z17" i="30"/>
  <c r="Z13" i="30"/>
  <c r="Z9" i="30"/>
  <c r="Z53" i="30"/>
  <c r="Z58" i="30"/>
  <c r="Z70" i="30"/>
  <c r="AA69" i="30"/>
  <c r="AA57" i="30"/>
  <c r="AA53" i="30"/>
  <c r="AA49" i="30"/>
  <c r="AA28" i="30"/>
  <c r="AA23" i="30"/>
  <c r="AA15" i="30"/>
  <c r="AA11" i="30"/>
  <c r="AA44" i="30"/>
  <c r="AA27" i="30"/>
  <c r="Z49" i="30"/>
  <c r="Z45" i="30"/>
  <c r="Z40" i="30"/>
  <c r="Z36" i="30"/>
  <c r="Z23" i="30"/>
  <c r="Z15" i="30"/>
  <c r="Z11" i="30"/>
  <c r="Z55" i="30"/>
  <c r="AA71" i="30"/>
  <c r="AA59" i="30"/>
  <c r="AA55" i="30"/>
  <c r="AA51" i="30"/>
  <c r="AA21" i="30"/>
  <c r="AA9" i="30"/>
  <c r="Z41" i="30"/>
  <c r="Z69" i="30"/>
  <c r="AA35" i="30"/>
  <c r="AA8" i="30"/>
  <c r="Z48" i="30"/>
  <c r="Z44" i="30"/>
  <c r="Z39" i="30"/>
  <c r="Z35" i="30"/>
  <c r="Z31" i="30"/>
  <c r="Z27" i="30"/>
  <c r="Z18" i="30"/>
  <c r="Z14" i="30"/>
  <c r="Z10" i="30"/>
  <c r="Z54" i="30"/>
  <c r="Z63" i="30"/>
  <c r="Z59" i="30"/>
  <c r="Z67" i="30"/>
  <c r="Z71" i="30"/>
  <c r="AA70" i="30"/>
  <c r="AA66" i="30"/>
  <c r="AA62" i="30"/>
  <c r="AA58" i="30"/>
  <c r="AA54" i="30"/>
  <c r="AA50" i="30"/>
  <c r="AA41" i="30"/>
  <c r="AA37" i="30"/>
  <c r="AA33" i="30"/>
  <c r="AA29" i="30"/>
  <c r="AA24" i="30"/>
  <c r="AA20" i="30"/>
  <c r="AA16" i="30"/>
  <c r="AA12" i="30"/>
  <c r="AA25" i="30"/>
  <c r="AA52" i="26"/>
  <c r="Z62" i="26"/>
  <c r="AA61" i="26"/>
  <c r="AA40" i="26"/>
  <c r="AA14" i="26"/>
  <c r="Z28" i="26"/>
  <c r="Z19" i="26"/>
  <c r="AA47" i="26"/>
  <c r="AA34" i="26"/>
  <c r="AA17" i="26"/>
  <c r="AA58" i="26"/>
  <c r="AA47" i="19"/>
  <c r="AA26" i="26"/>
  <c r="Z32" i="26"/>
  <c r="Z22" i="26"/>
  <c r="AA36" i="26"/>
  <c r="Z49" i="26"/>
  <c r="Z45" i="26"/>
  <c r="Z40" i="26"/>
  <c r="Z36" i="26"/>
  <c r="Z23" i="26"/>
  <c r="Z11" i="26"/>
  <c r="Z51" i="26"/>
  <c r="Z60" i="26"/>
  <c r="Z64" i="26"/>
  <c r="AA71" i="19"/>
  <c r="AA55" i="26"/>
  <c r="AA42" i="19"/>
  <c r="AA38" i="26"/>
  <c r="AA30" i="26"/>
  <c r="AA30" i="19"/>
  <c r="Z43" i="26"/>
  <c r="AA63" i="19"/>
  <c r="Z39" i="26"/>
  <c r="Z35" i="26"/>
  <c r="Z31" i="26"/>
  <c r="Z67" i="26"/>
  <c r="Z71" i="26"/>
  <c r="AA54" i="26"/>
  <c r="AA41" i="26"/>
  <c r="AA20" i="26"/>
  <c r="Z8" i="26"/>
  <c r="Z42" i="26"/>
  <c r="Z34" i="26"/>
  <c r="Z17" i="26"/>
  <c r="Z9" i="26"/>
  <c r="Z66" i="26"/>
  <c r="AA69" i="26"/>
  <c r="AA57" i="26"/>
  <c r="AA32" i="26"/>
  <c r="AA23" i="26"/>
  <c r="AA11" i="26"/>
  <c r="AA45" i="26"/>
  <c r="AA68" i="26"/>
  <c r="Z20" i="26"/>
  <c r="Z33" i="26"/>
  <c r="Z56" i="26"/>
  <c r="AA48" i="26"/>
  <c r="AA31" i="26"/>
  <c r="AA10" i="26"/>
  <c r="Z16" i="26"/>
  <c r="Z65" i="26"/>
  <c r="AA31" i="19"/>
  <c r="Z41" i="26"/>
  <c r="Z29" i="26"/>
  <c r="Z24" i="26"/>
  <c r="Z12" i="26"/>
  <c r="Z57" i="26"/>
  <c r="Z69" i="26"/>
  <c r="AA44" i="26"/>
  <c r="AA39" i="26"/>
  <c r="AA39" i="19"/>
  <c r="AA35" i="26"/>
  <c r="AA27" i="26"/>
  <c r="AA22" i="26"/>
  <c r="AA18" i="26"/>
  <c r="AA14" i="19"/>
  <c r="Z26" i="26"/>
  <c r="Z38" i="26"/>
  <c r="AA49" i="26"/>
  <c r="AA53" i="26"/>
  <c r="AA59" i="19"/>
  <c r="AA13" i="26"/>
  <c r="Z15" i="26"/>
  <c r="AA21" i="26"/>
  <c r="AA51" i="26"/>
  <c r="Z55" i="26"/>
  <c r="Z58" i="26"/>
  <c r="AA63" i="26"/>
  <c r="AA67" i="26"/>
  <c r="AA70" i="26"/>
  <c r="AA34" i="19"/>
  <c r="AA55" i="19"/>
  <c r="AA9" i="26"/>
  <c r="Z13" i="26"/>
  <c r="AA65" i="26"/>
  <c r="Z47" i="26"/>
  <c r="Z53" i="26"/>
  <c r="AA28" i="26"/>
  <c r="AA19" i="26"/>
  <c r="AA15" i="26"/>
  <c r="AA8" i="26"/>
  <c r="Z25" i="26"/>
  <c r="AA50" i="26"/>
  <c r="Z70" i="26"/>
  <c r="Z48" i="26"/>
  <c r="Z27" i="26"/>
  <c r="Z18" i="26"/>
  <c r="Z14" i="26"/>
  <c r="Z10" i="26"/>
  <c r="Z54" i="26"/>
  <c r="Z63" i="26"/>
  <c r="Z59" i="26"/>
  <c r="AA66" i="26"/>
  <c r="AA62" i="26"/>
  <c r="AA46" i="26"/>
  <c r="AA37" i="26"/>
  <c r="AA33" i="26"/>
  <c r="AA29" i="26"/>
  <c r="AA24" i="26"/>
  <c r="AA16" i="26"/>
  <c r="AA12" i="26"/>
  <c r="AA25" i="26"/>
  <c r="Z21" i="26"/>
  <c r="Z30" i="26"/>
  <c r="Z44" i="26"/>
  <c r="AA26" i="19"/>
  <c r="AA38" i="19"/>
  <c r="AA51" i="19"/>
  <c r="AA67" i="19"/>
  <c r="AA42" i="26"/>
  <c r="Z50" i="26"/>
  <c r="Z52" i="26"/>
  <c r="AA59" i="26"/>
  <c r="Z61" i="26"/>
  <c r="AA64" i="26"/>
  <c r="Z68" i="26"/>
  <c r="AA71" i="26"/>
  <c r="AA22" i="19"/>
  <c r="Z37" i="26"/>
  <c r="AA43" i="26"/>
  <c r="Z46" i="26"/>
  <c r="AA56" i="26"/>
  <c r="AA60" i="26"/>
  <c r="Q46" i="26"/>
  <c r="A46" i="26" s="1"/>
  <c r="R46" i="26" s="1"/>
  <c r="Q11" i="26"/>
  <c r="A11" i="26" s="1"/>
  <c r="R11" i="26" s="1"/>
  <c r="Q27" i="26"/>
  <c r="A27" i="26" s="1"/>
  <c r="R27" i="26" s="1"/>
  <c r="Z8" i="19"/>
  <c r="Z42" i="19"/>
  <c r="Z34" i="19"/>
  <c r="Z26" i="19"/>
  <c r="Z17" i="19"/>
  <c r="Z9" i="19"/>
  <c r="Z62" i="19"/>
  <c r="Z66" i="19"/>
  <c r="AA69" i="19"/>
  <c r="AA61" i="19"/>
  <c r="AA57" i="19"/>
  <c r="AA49" i="19"/>
  <c r="AA40" i="19"/>
  <c r="AA32" i="19"/>
  <c r="Z48" i="19"/>
  <c r="Z39" i="19"/>
  <c r="Z31" i="19"/>
  <c r="Z22" i="19"/>
  <c r="Z14" i="19"/>
  <c r="Z54" i="19"/>
  <c r="Z59" i="19"/>
  <c r="Z71" i="19"/>
  <c r="AA37" i="19"/>
  <c r="AA29" i="19"/>
  <c r="AA20" i="19"/>
  <c r="AA25" i="19"/>
  <c r="Z49" i="19"/>
  <c r="Z45" i="19"/>
  <c r="Z40" i="19"/>
  <c r="Z36" i="19"/>
  <c r="Z32" i="19"/>
  <c r="Z28" i="19"/>
  <c r="Z23" i="19"/>
  <c r="Z19" i="19"/>
  <c r="Z15" i="19"/>
  <c r="Z11" i="19"/>
  <c r="Z55" i="19"/>
  <c r="Z51" i="19"/>
  <c r="Z60" i="19"/>
  <c r="AA15" i="19"/>
  <c r="AA46" i="19"/>
  <c r="AA62" i="19"/>
  <c r="AA11" i="19"/>
  <c r="AA19" i="19"/>
  <c r="AA27" i="19"/>
  <c r="AA35" i="19"/>
  <c r="AA43" i="19"/>
  <c r="Z47" i="19"/>
  <c r="Z38" i="19"/>
  <c r="Z30" i="19"/>
  <c r="Z21" i="19"/>
  <c r="Z13" i="19"/>
  <c r="Z53" i="19"/>
  <c r="Z58" i="19"/>
  <c r="Z70" i="19"/>
  <c r="AA65" i="19"/>
  <c r="AA53" i="19"/>
  <c r="AA45" i="19"/>
  <c r="AA36" i="19"/>
  <c r="AA28" i="19"/>
  <c r="Z25" i="19"/>
  <c r="AA8" i="19"/>
  <c r="Z44" i="19"/>
  <c r="Z35" i="19"/>
  <c r="Z27" i="19"/>
  <c r="Z18" i="19"/>
  <c r="Z10" i="19"/>
  <c r="Z63" i="19"/>
  <c r="Z67" i="19"/>
  <c r="AA41" i="19"/>
  <c r="AA33" i="19"/>
  <c r="AA24" i="19"/>
  <c r="AA16" i="19"/>
  <c r="AA12" i="19"/>
  <c r="Z50" i="19"/>
  <c r="Z46" i="19"/>
  <c r="Z41" i="19"/>
  <c r="Z37" i="19"/>
  <c r="Z33" i="19"/>
  <c r="Z29" i="19"/>
  <c r="Z24" i="19"/>
  <c r="Z20" i="19"/>
  <c r="Z16" i="19"/>
  <c r="Z12" i="19"/>
  <c r="Z56" i="19"/>
  <c r="Z52" i="19"/>
  <c r="Z61" i="19"/>
  <c r="Z57" i="19"/>
  <c r="Z65" i="19"/>
  <c r="Z69" i="19"/>
  <c r="AA68" i="19"/>
  <c r="AA64" i="19"/>
  <c r="AA60" i="19"/>
  <c r="AA56" i="19"/>
  <c r="AA52" i="19"/>
  <c r="AA48" i="19"/>
  <c r="AA44" i="19"/>
  <c r="AA23" i="19"/>
  <c r="AA54" i="19"/>
  <c r="AA70" i="19"/>
  <c r="AA10" i="19"/>
  <c r="AA18" i="19"/>
  <c r="AA50" i="19"/>
  <c r="AA58" i="19"/>
  <c r="AA66" i="19"/>
  <c r="AA9" i="19"/>
  <c r="AA13" i="19"/>
  <c r="AA17" i="19"/>
  <c r="AA21" i="19"/>
  <c r="Z68" i="19"/>
  <c r="Z64" i="19"/>
  <c r="Z43" i="19"/>
  <c r="S388" i="19"/>
  <c r="T388" i="19" s="1"/>
  <c r="R388" i="19"/>
  <c r="S387" i="19"/>
  <c r="T387" i="19" s="1"/>
  <c r="R387" i="19"/>
  <c r="S386" i="19"/>
  <c r="T386" i="19" s="1"/>
  <c r="R386" i="19"/>
  <c r="S385" i="19"/>
  <c r="T385" i="19" s="1"/>
  <c r="R385" i="19"/>
  <c r="S384" i="19"/>
  <c r="T384" i="19" s="1"/>
  <c r="R384" i="19"/>
  <c r="S383" i="19"/>
  <c r="T383" i="19" s="1"/>
  <c r="R383" i="19"/>
  <c r="S382" i="19"/>
  <c r="T382" i="19" s="1"/>
  <c r="R382" i="19"/>
  <c r="S381" i="19"/>
  <c r="T381" i="19" s="1"/>
  <c r="R381" i="19"/>
  <c r="S380" i="19"/>
  <c r="T380" i="19" s="1"/>
  <c r="R380" i="19"/>
  <c r="R379" i="19"/>
  <c r="S378" i="19"/>
  <c r="T378" i="19" s="1"/>
  <c r="R378" i="19"/>
  <c r="S377" i="19"/>
  <c r="T377" i="19" s="1"/>
  <c r="R377" i="19"/>
  <c r="S376" i="19"/>
  <c r="T376" i="19" s="1"/>
  <c r="R376" i="19"/>
  <c r="S375" i="19"/>
  <c r="T375" i="19" s="1"/>
  <c r="R375" i="19"/>
  <c r="S374" i="19"/>
  <c r="T374" i="19" s="1"/>
  <c r="R374" i="19"/>
  <c r="S373" i="19"/>
  <c r="T373" i="19" s="1"/>
  <c r="R373" i="19"/>
  <c r="S372" i="19"/>
  <c r="T372" i="19" s="1"/>
  <c r="R372" i="19"/>
  <c r="S371" i="19"/>
  <c r="T371" i="19" s="1"/>
  <c r="R371" i="19"/>
  <c r="S370" i="19"/>
  <c r="T370" i="19" s="1"/>
  <c r="R370" i="19"/>
  <c r="S369" i="19"/>
  <c r="T369" i="19" s="1"/>
  <c r="R369" i="19"/>
  <c r="S368" i="19"/>
  <c r="T368" i="19" s="1"/>
  <c r="R368" i="19"/>
  <c r="S367" i="19"/>
  <c r="T367" i="19" s="1"/>
  <c r="R367" i="19"/>
  <c r="S366" i="19"/>
  <c r="T366" i="19" s="1"/>
  <c r="R366" i="19"/>
  <c r="S347" i="19"/>
  <c r="T347" i="19" s="1"/>
  <c r="R347" i="19"/>
  <c r="S171" i="19"/>
  <c r="T171" i="19" s="1"/>
  <c r="Q171" i="19"/>
  <c r="A171" i="19"/>
  <c r="R171" i="19" s="1"/>
  <c r="S170" i="19"/>
  <c r="T170" i="19" s="1"/>
  <c r="Q170" i="19"/>
  <c r="A170" i="19"/>
  <c r="R170" i="19" s="1"/>
  <c r="S169" i="19"/>
  <c r="T169" i="19" s="1"/>
  <c r="Q169" i="19"/>
  <c r="A169" i="19"/>
  <c r="R169" i="19" s="1"/>
  <c r="S168" i="19"/>
  <c r="T168" i="19" s="1"/>
  <c r="Q168" i="19"/>
  <c r="A168" i="19"/>
  <c r="R168" i="19" s="1"/>
  <c r="S167" i="19"/>
  <c r="T167" i="19" s="1"/>
  <c r="Q167" i="19"/>
  <c r="A167" i="19"/>
  <c r="R167" i="19" s="1"/>
  <c r="S166" i="19"/>
  <c r="T166" i="19" s="1"/>
  <c r="Q166" i="19"/>
  <c r="A166" i="19"/>
  <c r="R166" i="19" s="1"/>
  <c r="S165" i="19"/>
  <c r="T165" i="19" s="1"/>
  <c r="Q165" i="19"/>
  <c r="A165" i="19"/>
  <c r="R165" i="19" s="1"/>
  <c r="S164" i="19"/>
  <c r="T164" i="19" s="1"/>
  <c r="Q164" i="19"/>
  <c r="A164" i="19"/>
  <c r="R164" i="19" s="1"/>
  <c r="S163" i="19"/>
  <c r="T163" i="19" s="1"/>
  <c r="Q163" i="19"/>
  <c r="A163" i="19"/>
  <c r="R163" i="19" s="1"/>
  <c r="S162" i="19"/>
  <c r="T162" i="19" s="1"/>
  <c r="Q162" i="19"/>
  <c r="A162" i="19"/>
  <c r="R162" i="19" s="1"/>
  <c r="S161" i="19"/>
  <c r="T161" i="19" s="1"/>
  <c r="Q161" i="19"/>
  <c r="A161" i="19"/>
  <c r="R161" i="19" s="1"/>
  <c r="S160" i="19"/>
  <c r="T160" i="19" s="1"/>
  <c r="Q160" i="19"/>
  <c r="A160" i="19"/>
  <c r="R160" i="19" s="1"/>
  <c r="S159" i="19"/>
  <c r="T159" i="19" s="1"/>
  <c r="Q159" i="19"/>
  <c r="A159" i="19"/>
  <c r="R159" i="19" s="1"/>
  <c r="S158" i="19"/>
  <c r="T158" i="19" s="1"/>
  <c r="Q158" i="19"/>
  <c r="A158" i="19"/>
  <c r="R158" i="19" s="1"/>
  <c r="S157" i="19"/>
  <c r="T157" i="19" s="1"/>
  <c r="Q157" i="19"/>
  <c r="A157" i="19"/>
  <c r="R157" i="19" s="1"/>
  <c r="S156" i="19"/>
  <c r="T156" i="19" s="1"/>
  <c r="Q156" i="19"/>
  <c r="A156" i="19"/>
  <c r="R156" i="19" s="1"/>
  <c r="S155" i="19"/>
  <c r="T155" i="19" s="1"/>
  <c r="Q155" i="19"/>
  <c r="A155" i="19"/>
  <c r="R155" i="19" s="1"/>
  <c r="S154" i="19"/>
  <c r="T154" i="19" s="1"/>
  <c r="Q154" i="19"/>
  <c r="A154" i="19"/>
  <c r="R154" i="19" s="1"/>
  <c r="S153" i="19"/>
  <c r="T153" i="19" s="1"/>
  <c r="Q153" i="19"/>
  <c r="A153" i="19"/>
  <c r="R153" i="19" s="1"/>
  <c r="S152" i="19"/>
  <c r="T152" i="19" s="1"/>
  <c r="Q152" i="19"/>
  <c r="A152" i="19"/>
  <c r="R152" i="19" s="1"/>
  <c r="S151" i="19"/>
  <c r="T151" i="19" s="1"/>
  <c r="Q151" i="19"/>
  <c r="A151" i="19"/>
  <c r="R151" i="19" s="1"/>
  <c r="S150" i="19"/>
  <c r="T150" i="19" s="1"/>
  <c r="Q150" i="19"/>
  <c r="A150" i="19"/>
  <c r="R150" i="19" s="1"/>
  <c r="S149" i="19"/>
  <c r="T149" i="19" s="1"/>
  <c r="Q149" i="19"/>
  <c r="A149" i="19"/>
  <c r="R149" i="19" s="1"/>
  <c r="S148" i="19"/>
  <c r="T148" i="19" s="1"/>
  <c r="Q148" i="19"/>
  <c r="A148" i="19"/>
  <c r="R148" i="19" s="1"/>
  <c r="S147" i="19"/>
  <c r="T147" i="19" s="1"/>
  <c r="Q147" i="19"/>
  <c r="A147" i="19"/>
  <c r="R147" i="19" s="1"/>
  <c r="S146" i="19"/>
  <c r="T146" i="19" s="1"/>
  <c r="Q146" i="19"/>
  <c r="A146" i="19"/>
  <c r="R146" i="19" s="1"/>
  <c r="S145" i="19"/>
  <c r="T145" i="19" s="1"/>
  <c r="Q145" i="19"/>
  <c r="A145" i="19"/>
  <c r="R145" i="19" s="1"/>
  <c r="S144" i="19"/>
  <c r="T144" i="19" s="1"/>
  <c r="Q144" i="19"/>
  <c r="A144" i="19"/>
  <c r="R144" i="19" s="1"/>
  <c r="S143" i="19"/>
  <c r="T143" i="19" s="1"/>
  <c r="Q143" i="19"/>
  <c r="A143" i="19"/>
  <c r="R143" i="19" s="1"/>
  <c r="S142" i="19"/>
  <c r="T142" i="19" s="1"/>
  <c r="Q142" i="19"/>
  <c r="A142" i="19"/>
  <c r="R142" i="19" s="1"/>
  <c r="S141" i="19"/>
  <c r="T141" i="19" s="1"/>
  <c r="Q141" i="19"/>
  <c r="A141" i="19"/>
  <c r="R141" i="19" s="1"/>
  <c r="S140" i="19"/>
  <c r="T140" i="19" s="1"/>
  <c r="Q140" i="19"/>
  <c r="A140" i="19"/>
  <c r="R140" i="19" s="1"/>
  <c r="S139" i="19"/>
  <c r="T139" i="19" s="1"/>
  <c r="Q139" i="19"/>
  <c r="A139" i="19"/>
  <c r="R139" i="19" s="1"/>
  <c r="S138" i="19"/>
  <c r="T138" i="19" s="1"/>
  <c r="Q138" i="19"/>
  <c r="A138" i="19"/>
  <c r="R138" i="19" s="1"/>
  <c r="S137" i="19"/>
  <c r="T137" i="19" s="1"/>
  <c r="Q137" i="19"/>
  <c r="A137" i="19"/>
  <c r="R137" i="19" s="1"/>
  <c r="S136" i="19"/>
  <c r="T136" i="19" s="1"/>
  <c r="Q136" i="19"/>
  <c r="A136" i="19"/>
  <c r="R136" i="19" s="1"/>
  <c r="S135" i="19"/>
  <c r="T135" i="19" s="1"/>
  <c r="Q135" i="19"/>
  <c r="A135" i="19"/>
  <c r="R135" i="19" s="1"/>
  <c r="S134" i="19"/>
  <c r="T134" i="19" s="1"/>
  <c r="Q134" i="19"/>
  <c r="A134" i="19"/>
  <c r="R134" i="19" s="1"/>
  <c r="S133" i="19"/>
  <c r="T133" i="19" s="1"/>
  <c r="Q133" i="19"/>
  <c r="A133" i="19"/>
  <c r="R133" i="19" s="1"/>
  <c r="S132" i="19"/>
  <c r="T132" i="19" s="1"/>
  <c r="Q132" i="19"/>
  <c r="A132" i="19"/>
  <c r="R132" i="19" s="1"/>
  <c r="S131" i="19"/>
  <c r="T131" i="19" s="1"/>
  <c r="Q131" i="19"/>
  <c r="A131" i="19"/>
  <c r="R131" i="19" s="1"/>
  <c r="S130" i="19"/>
  <c r="T130" i="19" s="1"/>
  <c r="Q130" i="19"/>
  <c r="A130" i="19"/>
  <c r="R130" i="19" s="1"/>
  <c r="S129" i="19"/>
  <c r="T129" i="19" s="1"/>
  <c r="Q129" i="19"/>
  <c r="A129" i="19"/>
  <c r="R129" i="19" s="1"/>
  <c r="S128" i="19"/>
  <c r="T128" i="19" s="1"/>
  <c r="Q128" i="19"/>
  <c r="A128" i="19"/>
  <c r="R128" i="19" s="1"/>
  <c r="S127" i="19"/>
  <c r="T127" i="19" s="1"/>
  <c r="Q127" i="19"/>
  <c r="A127" i="19"/>
  <c r="R127" i="19" s="1"/>
  <c r="S126" i="19"/>
  <c r="T126" i="19" s="1"/>
  <c r="Q126" i="19"/>
  <c r="A126" i="19"/>
  <c r="R126" i="19" s="1"/>
  <c r="S125" i="19"/>
  <c r="T125" i="19" s="1"/>
  <c r="Q125" i="19"/>
  <c r="A125" i="19"/>
  <c r="R125" i="19" s="1"/>
  <c r="S124" i="19"/>
  <c r="T124" i="19" s="1"/>
  <c r="Q124" i="19"/>
  <c r="A124" i="19"/>
  <c r="R124" i="19" s="1"/>
  <c r="S123" i="19"/>
  <c r="T123" i="19" s="1"/>
  <c r="Q123" i="19"/>
  <c r="A123" i="19"/>
  <c r="R123" i="19" s="1"/>
  <c r="S122" i="19"/>
  <c r="T122" i="19" s="1"/>
  <c r="Q122" i="19"/>
  <c r="A122" i="19"/>
  <c r="R122" i="19" s="1"/>
  <c r="S121" i="19"/>
  <c r="T121" i="19" s="1"/>
  <c r="Q121" i="19"/>
  <c r="A121" i="19"/>
  <c r="R121" i="19" s="1"/>
  <c r="S120" i="19"/>
  <c r="T120" i="19" s="1"/>
  <c r="Q120" i="19"/>
  <c r="A120" i="19"/>
  <c r="R120" i="19" s="1"/>
  <c r="S119" i="19"/>
  <c r="T119" i="19" s="1"/>
  <c r="Q119" i="19"/>
  <c r="A119" i="19"/>
  <c r="R119" i="19" s="1"/>
  <c r="S118" i="19"/>
  <c r="T118" i="19" s="1"/>
  <c r="Q118" i="19"/>
  <c r="A118" i="19"/>
  <c r="R118" i="19" s="1"/>
  <c r="S117" i="19"/>
  <c r="T117" i="19" s="1"/>
  <c r="Q117" i="19"/>
  <c r="A117" i="19"/>
  <c r="R117" i="19" s="1"/>
  <c r="S116" i="19"/>
  <c r="T116" i="19" s="1"/>
  <c r="Q116" i="19"/>
  <c r="A116" i="19"/>
  <c r="R116" i="19" s="1"/>
  <c r="S115" i="19"/>
  <c r="T115" i="19" s="1"/>
  <c r="Q115" i="19"/>
  <c r="A115" i="19"/>
  <c r="R115" i="19" s="1"/>
  <c r="S114" i="19"/>
  <c r="T114" i="19" s="1"/>
  <c r="Q114" i="19"/>
  <c r="A114" i="19"/>
  <c r="R114" i="19" s="1"/>
  <c r="S113" i="19"/>
  <c r="T113" i="19" s="1"/>
  <c r="Q113" i="19"/>
  <c r="A113" i="19"/>
  <c r="R113" i="19" s="1"/>
  <c r="S112" i="19"/>
  <c r="T112" i="19" s="1"/>
  <c r="Q112" i="19"/>
  <c r="A112" i="19"/>
  <c r="R112" i="19" s="1"/>
  <c r="S111" i="19"/>
  <c r="T111" i="19" s="1"/>
  <c r="Q111" i="19"/>
  <c r="A111" i="19"/>
  <c r="R111" i="19" s="1"/>
  <c r="S110" i="19"/>
  <c r="T110" i="19" s="1"/>
  <c r="Q110" i="19"/>
  <c r="A110" i="19"/>
  <c r="R110" i="19" s="1"/>
  <c r="S109" i="19"/>
  <c r="T109" i="19" s="1"/>
  <c r="Q109" i="19"/>
  <c r="A109" i="19"/>
  <c r="R109" i="19" s="1"/>
  <c r="S108" i="19"/>
  <c r="T108" i="19" s="1"/>
  <c r="Q108" i="19"/>
  <c r="A108" i="19"/>
  <c r="R108" i="19" s="1"/>
  <c r="S107" i="19"/>
  <c r="T107" i="19" s="1"/>
  <c r="Q107" i="19"/>
  <c r="A107" i="19"/>
  <c r="R107" i="19" s="1"/>
  <c r="S106" i="19"/>
  <c r="T106" i="19" s="1"/>
  <c r="Q106" i="19"/>
  <c r="A106" i="19"/>
  <c r="R106" i="19" s="1"/>
  <c r="S105" i="19"/>
  <c r="T105" i="19" s="1"/>
  <c r="Q105" i="19"/>
  <c r="A105" i="19"/>
  <c r="R105" i="19" s="1"/>
  <c r="S104" i="19"/>
  <c r="T104" i="19" s="1"/>
  <c r="Q104" i="19"/>
  <c r="A104" i="19"/>
  <c r="R104" i="19" s="1"/>
  <c r="S103" i="19"/>
  <c r="T103" i="19" s="1"/>
  <c r="Q103" i="19"/>
  <c r="A103" i="19"/>
  <c r="R103" i="19" s="1"/>
  <c r="S102" i="19"/>
  <c r="T102" i="19" s="1"/>
  <c r="Q102" i="19"/>
  <c r="A102" i="19"/>
  <c r="R102" i="19" s="1"/>
  <c r="S101" i="19"/>
  <c r="T101" i="19" s="1"/>
  <c r="Q101" i="19"/>
  <c r="A101" i="19"/>
  <c r="R101" i="19" s="1"/>
  <c r="S100" i="19"/>
  <c r="T100" i="19" s="1"/>
  <c r="Q100" i="19"/>
  <c r="A100" i="19"/>
  <c r="R100" i="19" s="1"/>
  <c r="S99" i="19"/>
  <c r="T99" i="19" s="1"/>
  <c r="Q99" i="19"/>
  <c r="A99" i="19"/>
  <c r="R99" i="19" s="1"/>
  <c r="S98" i="19"/>
  <c r="T98" i="19" s="1"/>
  <c r="Q98" i="19"/>
  <c r="A98" i="19"/>
  <c r="R98" i="19" s="1"/>
  <c r="S97" i="19"/>
  <c r="T97" i="19" s="1"/>
  <c r="Q97" i="19"/>
  <c r="A97" i="19"/>
  <c r="R97" i="19" s="1"/>
  <c r="S96" i="19"/>
  <c r="T96" i="19" s="1"/>
  <c r="Q96" i="19"/>
  <c r="A96" i="19"/>
  <c r="R96" i="19" s="1"/>
  <c r="S95" i="19"/>
  <c r="T95" i="19" s="1"/>
  <c r="S94" i="19"/>
  <c r="T94" i="19" s="1"/>
  <c r="S93" i="19"/>
  <c r="T93" i="19" s="1"/>
  <c r="Q93" i="19"/>
  <c r="A93" i="19"/>
  <c r="R93" i="19" s="1"/>
  <c r="S92" i="19"/>
  <c r="T92" i="19" s="1"/>
  <c r="S91" i="19"/>
  <c r="T91" i="19" s="1"/>
  <c r="S90" i="19"/>
  <c r="T90" i="19" s="1"/>
  <c r="S89" i="19"/>
  <c r="T89" i="19" s="1"/>
  <c r="S88" i="19"/>
  <c r="T88" i="19" s="1"/>
  <c r="S87" i="19"/>
  <c r="T87" i="19" s="1"/>
  <c r="S86" i="19"/>
  <c r="T86" i="19" s="1"/>
  <c r="Q86" i="19"/>
  <c r="A86" i="19"/>
  <c r="R86" i="19" s="1"/>
  <c r="S85" i="19"/>
  <c r="T85" i="19" s="1"/>
  <c r="S84" i="19"/>
  <c r="T84" i="19" s="1"/>
  <c r="S83" i="19"/>
  <c r="T83" i="19" s="1"/>
  <c r="S82" i="19"/>
  <c r="T82" i="19" s="1"/>
  <c r="S81" i="19"/>
  <c r="T81" i="19" s="1"/>
  <c r="S80" i="19"/>
  <c r="T80" i="19" s="1"/>
  <c r="S79" i="19"/>
  <c r="T79" i="19" s="1"/>
  <c r="S78" i="19"/>
  <c r="T78" i="19" s="1"/>
  <c r="S77" i="19"/>
  <c r="T77" i="19" s="1"/>
  <c r="S76" i="19"/>
  <c r="T76" i="19" s="1"/>
  <c r="S75" i="19"/>
  <c r="T75" i="19" s="1"/>
  <c r="S74" i="19"/>
  <c r="T74" i="19" s="1"/>
  <c r="S73" i="19"/>
  <c r="T73" i="19" s="1"/>
  <c r="S72" i="19"/>
  <c r="T72" i="19" s="1"/>
  <c r="S71" i="19"/>
  <c r="T71" i="19" s="1"/>
  <c r="S70" i="19"/>
  <c r="T70" i="19" s="1"/>
  <c r="S69" i="19"/>
  <c r="T69" i="19" s="1"/>
  <c r="S68" i="19"/>
  <c r="T68" i="19" s="1"/>
  <c r="S67" i="19"/>
  <c r="T67" i="19" s="1"/>
  <c r="S66" i="19"/>
  <c r="T66" i="19" s="1"/>
  <c r="S65" i="19"/>
  <c r="T65" i="19" s="1"/>
  <c r="S64" i="19"/>
  <c r="T64" i="19" s="1"/>
  <c r="S63" i="19"/>
  <c r="T63" i="19" s="1"/>
  <c r="S62" i="19"/>
  <c r="T62" i="19" s="1"/>
  <c r="S61" i="19"/>
  <c r="T61" i="19" s="1"/>
  <c r="S59" i="19"/>
  <c r="T59" i="19" s="1"/>
  <c r="S58" i="19"/>
  <c r="T58" i="19" s="1"/>
  <c r="S57" i="19"/>
  <c r="T57" i="19" s="1"/>
  <c r="S56" i="19"/>
  <c r="T56" i="19" s="1"/>
  <c r="S55" i="19"/>
  <c r="T55" i="19" s="1"/>
  <c r="S54" i="19"/>
  <c r="T54" i="19" s="1"/>
  <c r="S53" i="19"/>
  <c r="T53" i="19" s="1"/>
  <c r="S52" i="19"/>
  <c r="T52" i="19" s="1"/>
  <c r="S51" i="19"/>
  <c r="T51" i="19" s="1"/>
  <c r="S50" i="19"/>
  <c r="T50" i="19" s="1"/>
  <c r="S49" i="19"/>
  <c r="T49" i="19" s="1"/>
  <c r="S48" i="19"/>
  <c r="T48" i="19" s="1"/>
  <c r="T47" i="19"/>
  <c r="T46" i="19"/>
  <c r="T45" i="19"/>
  <c r="T44" i="19"/>
  <c r="S43" i="19"/>
  <c r="T43" i="19" s="1"/>
  <c r="S42" i="19"/>
  <c r="T42" i="19" s="1"/>
  <c r="S41" i="19"/>
  <c r="T41" i="19" s="1"/>
  <c r="S40" i="19"/>
  <c r="T40" i="19" s="1"/>
  <c r="S39" i="19"/>
  <c r="T39" i="19" s="1"/>
  <c r="S38" i="19"/>
  <c r="T38" i="19" s="1"/>
  <c r="S37" i="19"/>
  <c r="T37" i="19" s="1"/>
  <c r="S36" i="19"/>
  <c r="T36" i="19" s="1"/>
  <c r="S35" i="19"/>
  <c r="T35" i="19" s="1"/>
  <c r="S34" i="19"/>
  <c r="T34" i="19" s="1"/>
  <c r="S33" i="19"/>
  <c r="T33" i="19" s="1"/>
  <c r="S32" i="19"/>
  <c r="T32" i="19" s="1"/>
  <c r="S31" i="19"/>
  <c r="T31" i="19" s="1"/>
  <c r="S30" i="19"/>
  <c r="T30" i="19" s="1"/>
  <c r="S29" i="19"/>
  <c r="T29" i="19" s="1"/>
  <c r="S28" i="19"/>
  <c r="T28" i="19" s="1"/>
  <c r="S27" i="19"/>
  <c r="T27" i="19" s="1"/>
  <c r="S26" i="19"/>
  <c r="T26" i="19" s="1"/>
  <c r="S25" i="19"/>
  <c r="T25" i="19" s="1"/>
  <c r="S24" i="19"/>
  <c r="T24" i="19" s="1"/>
  <c r="S23" i="19"/>
  <c r="T23" i="19" s="1"/>
  <c r="S22" i="19"/>
  <c r="T22" i="19" s="1"/>
  <c r="S21" i="19"/>
  <c r="T21" i="19" s="1"/>
  <c r="S20" i="19"/>
  <c r="T20" i="19" s="1"/>
  <c r="S19" i="19"/>
  <c r="T19" i="19" s="1"/>
  <c r="S18" i="19"/>
  <c r="T18" i="19" s="1"/>
  <c r="S17" i="19"/>
  <c r="T17" i="19" s="1"/>
  <c r="S16" i="19"/>
  <c r="T16" i="19" s="1"/>
  <c r="S15" i="19"/>
  <c r="T15" i="19" s="1"/>
  <c r="S14" i="19"/>
  <c r="T14" i="19" s="1"/>
  <c r="S13" i="19"/>
  <c r="T13" i="19" s="1"/>
  <c r="S12" i="19"/>
  <c r="T12" i="19" s="1"/>
  <c r="S11" i="19"/>
  <c r="T11" i="19" s="1"/>
  <c r="S10" i="19"/>
  <c r="T10" i="19" s="1"/>
  <c r="S9" i="19"/>
  <c r="T9" i="19" s="1"/>
  <c r="Q95" i="19"/>
  <c r="A95" i="19" s="1"/>
  <c r="R95" i="19" s="1"/>
  <c r="S8" i="19"/>
  <c r="T8" i="19" s="1"/>
  <c r="S7" i="19"/>
  <c r="T7" i="19" s="1"/>
  <c r="Q143" i="51" l="1"/>
  <c r="A143" i="51" s="1"/>
  <c r="R143" i="51" s="1"/>
  <c r="Q21" i="57"/>
  <c r="A21" i="57" s="1"/>
  <c r="R21" i="57" s="1"/>
  <c r="Q13" i="57"/>
  <c r="A13" i="57" s="1"/>
  <c r="R13" i="57" s="1"/>
  <c r="Q17" i="57"/>
  <c r="A17" i="57" s="1"/>
  <c r="R17" i="57" s="1"/>
  <c r="Q114" i="52"/>
  <c r="A114" i="52" s="1"/>
  <c r="R114" i="52" s="1"/>
  <c r="Q111" i="52"/>
  <c r="A111" i="52" s="1"/>
  <c r="R111" i="52" s="1"/>
  <c r="Q108" i="52"/>
  <c r="A108" i="52" s="1"/>
  <c r="R108" i="52" s="1"/>
  <c r="Q105" i="52"/>
  <c r="A105" i="52" s="1"/>
  <c r="R105" i="52" s="1"/>
  <c r="Q94" i="52"/>
  <c r="A94" i="52" s="1"/>
  <c r="R94" i="52" s="1"/>
  <c r="Q92" i="52"/>
  <c r="A92" i="52" s="1"/>
  <c r="R92" i="52" s="1"/>
  <c r="Q90" i="52"/>
  <c r="A90" i="52" s="1"/>
  <c r="R90" i="52" s="1"/>
  <c r="Q88" i="52"/>
  <c r="A88" i="52" s="1"/>
  <c r="R88" i="52" s="1"/>
  <c r="Q106" i="52"/>
  <c r="A106" i="52" s="1"/>
  <c r="R106" i="52" s="1"/>
  <c r="Q100" i="52"/>
  <c r="A100" i="52" s="1"/>
  <c r="R100" i="52" s="1"/>
  <c r="Q93" i="52"/>
  <c r="A93" i="52" s="1"/>
  <c r="R93" i="52" s="1"/>
  <c r="Q112" i="52"/>
  <c r="A112" i="52" s="1"/>
  <c r="R112" i="52" s="1"/>
  <c r="Q109" i="52"/>
  <c r="A109" i="52" s="1"/>
  <c r="R109" i="52" s="1"/>
  <c r="Q99" i="52"/>
  <c r="A99" i="52" s="1"/>
  <c r="R99" i="52" s="1"/>
  <c r="Q117" i="52"/>
  <c r="A117" i="52" s="1"/>
  <c r="Q110" i="52"/>
  <c r="A110" i="52" s="1"/>
  <c r="R110" i="52" s="1"/>
  <c r="Q107" i="52"/>
  <c r="A107" i="52" s="1"/>
  <c r="R107" i="52" s="1"/>
  <c r="Q104" i="52"/>
  <c r="A104" i="52" s="1"/>
  <c r="R104" i="52" s="1"/>
  <c r="Q101" i="52"/>
  <c r="A101" i="52" s="1"/>
  <c r="R101" i="52" s="1"/>
  <c r="Q98" i="52"/>
  <c r="A98" i="52" s="1"/>
  <c r="R98" i="52" s="1"/>
  <c r="Q96" i="52"/>
  <c r="A96" i="52" s="1"/>
  <c r="R96" i="52" s="1"/>
  <c r="Q116" i="52"/>
  <c r="A116" i="52" s="1"/>
  <c r="R116" i="52" s="1"/>
  <c r="Q113" i="52"/>
  <c r="A113" i="52" s="1"/>
  <c r="R113" i="52" s="1"/>
  <c r="Q103" i="52"/>
  <c r="A103" i="52" s="1"/>
  <c r="R103" i="52" s="1"/>
  <c r="Q95" i="52"/>
  <c r="A95" i="52" s="1"/>
  <c r="R95" i="52" s="1"/>
  <c r="Q91" i="52"/>
  <c r="A91" i="52" s="1"/>
  <c r="R91" i="52" s="1"/>
  <c r="Q89" i="52"/>
  <c r="A89" i="52" s="1"/>
  <c r="R89" i="52" s="1"/>
  <c r="Q115" i="52"/>
  <c r="A115" i="52" s="1"/>
  <c r="R115" i="52" s="1"/>
  <c r="Q102" i="52"/>
  <c r="A102" i="52" s="1"/>
  <c r="R102" i="52" s="1"/>
  <c r="Q97" i="52"/>
  <c r="A97" i="52" s="1"/>
  <c r="R97" i="52" s="1"/>
  <c r="Q83" i="52"/>
  <c r="A83" i="52" s="1"/>
  <c r="R83" i="52" s="1"/>
  <c r="Q85" i="52"/>
  <c r="A85" i="52" s="1"/>
  <c r="R85" i="52" s="1"/>
  <c r="Q82" i="52"/>
  <c r="A82" i="52" s="1"/>
  <c r="R82" i="52" s="1"/>
  <c r="Q86" i="52"/>
  <c r="A86" i="52" s="1"/>
  <c r="R86" i="52" s="1"/>
  <c r="Q77" i="52"/>
  <c r="A77" i="52" s="1"/>
  <c r="R77" i="52" s="1"/>
  <c r="Q87" i="52"/>
  <c r="A87" i="52" s="1"/>
  <c r="R87" i="52" s="1"/>
  <c r="Q84" i="52"/>
  <c r="A84" i="52" s="1"/>
  <c r="R84" i="52" s="1"/>
  <c r="Q32" i="50"/>
  <c r="A32" i="50" s="1"/>
  <c r="R32" i="50" s="1"/>
  <c r="Q31" i="50"/>
  <c r="A31" i="50" s="1"/>
  <c r="R31" i="50" s="1"/>
  <c r="Q82" i="60"/>
  <c r="A82" i="60" s="1"/>
  <c r="R82" i="60" s="1"/>
  <c r="Q17" i="50"/>
  <c r="A17" i="50" s="1"/>
  <c r="R17" i="50" s="1"/>
  <c r="Q19" i="50"/>
  <c r="A19" i="50" s="1"/>
  <c r="R19" i="50" s="1"/>
  <c r="Q23" i="50"/>
  <c r="A23" i="50" s="1"/>
  <c r="R23" i="50" s="1"/>
  <c r="Q30" i="50"/>
  <c r="A30" i="50" s="1"/>
  <c r="R30" i="50" s="1"/>
  <c r="Q15" i="50"/>
  <c r="A15" i="50" s="1"/>
  <c r="R15" i="50" s="1"/>
  <c r="Q50" i="60"/>
  <c r="A50" i="60" s="1"/>
  <c r="R50" i="60" s="1"/>
  <c r="Q13" i="60"/>
  <c r="A13" i="60" s="1"/>
  <c r="R13" i="60" s="1"/>
  <c r="Q26" i="60"/>
  <c r="A26" i="60" s="1"/>
  <c r="R26" i="60" s="1"/>
  <c r="Q80" i="60"/>
  <c r="A80" i="60" s="1"/>
  <c r="R80" i="60" s="1"/>
  <c r="Q54" i="60"/>
  <c r="A54" i="60" s="1"/>
  <c r="R54" i="60" s="1"/>
  <c r="Q41" i="60"/>
  <c r="A41" i="60" s="1"/>
  <c r="R41" i="60" s="1"/>
  <c r="Q9" i="60"/>
  <c r="A9" i="60" s="1"/>
  <c r="R9" i="60" s="1"/>
  <c r="Q17" i="60"/>
  <c r="A17" i="60" s="1"/>
  <c r="R17" i="60" s="1"/>
  <c r="Q77" i="60"/>
  <c r="A77" i="60" s="1"/>
  <c r="R77" i="60" s="1"/>
  <c r="Q7" i="60"/>
  <c r="A7" i="60" s="1"/>
  <c r="R7" i="60" s="1"/>
  <c r="Q25" i="60"/>
  <c r="A25" i="60" s="1"/>
  <c r="R25" i="60" s="1"/>
  <c r="Q28" i="60"/>
  <c r="A28" i="60" s="1"/>
  <c r="R28" i="60" s="1"/>
  <c r="Q66" i="60"/>
  <c r="A66" i="60" s="1"/>
  <c r="R66" i="60" s="1"/>
  <c r="Q43" i="60"/>
  <c r="A43" i="60" s="1"/>
  <c r="R43" i="60" s="1"/>
  <c r="Q75" i="60"/>
  <c r="A75" i="60" s="1"/>
  <c r="R75" i="60" s="1"/>
  <c r="Q70" i="60"/>
  <c r="A70" i="60" s="1"/>
  <c r="R70" i="60" s="1"/>
  <c r="Q65" i="60"/>
  <c r="A65" i="60" s="1"/>
  <c r="R65" i="60" s="1"/>
  <c r="Q60" i="60"/>
  <c r="A60" i="60" s="1"/>
  <c r="R60" i="60" s="1"/>
  <c r="Q40" i="60"/>
  <c r="A40" i="60" s="1"/>
  <c r="R40" i="60" s="1"/>
  <c r="Q31" i="60"/>
  <c r="A31" i="60" s="1"/>
  <c r="R31" i="60" s="1"/>
  <c r="Q21" i="60"/>
  <c r="A21" i="60" s="1"/>
  <c r="R21" i="60" s="1"/>
  <c r="Q68" i="60"/>
  <c r="A68" i="60" s="1"/>
  <c r="R68" i="60" s="1"/>
  <c r="Q64" i="60"/>
  <c r="A64" i="60" s="1"/>
  <c r="R64" i="60" s="1"/>
  <c r="Q71" i="60"/>
  <c r="A71" i="60" s="1"/>
  <c r="R71" i="60" s="1"/>
  <c r="Q78" i="60"/>
  <c r="A78" i="60" s="1"/>
  <c r="R78" i="60" s="1"/>
  <c r="Q30" i="60"/>
  <c r="A30" i="60" s="1"/>
  <c r="R30" i="60" s="1"/>
  <c r="Q20" i="60"/>
  <c r="A20" i="60" s="1"/>
  <c r="R20" i="60" s="1"/>
  <c r="Q56" i="60"/>
  <c r="A56" i="60" s="1"/>
  <c r="R56" i="60" s="1"/>
  <c r="Q79" i="60"/>
  <c r="A79" i="60" s="1"/>
  <c r="R79" i="60" s="1"/>
  <c r="Q67" i="60"/>
  <c r="A67" i="60" s="1"/>
  <c r="R67" i="60" s="1"/>
  <c r="Q18" i="60"/>
  <c r="A18" i="60" s="1"/>
  <c r="R18" i="60" s="1"/>
  <c r="Q63" i="60"/>
  <c r="A63" i="60" s="1"/>
  <c r="R63" i="60" s="1"/>
  <c r="Q46" i="60"/>
  <c r="A46" i="60" s="1"/>
  <c r="R46" i="60" s="1"/>
  <c r="Q76" i="60"/>
  <c r="A76" i="60" s="1"/>
  <c r="R76" i="60" s="1"/>
  <c r="Q72" i="60"/>
  <c r="A72" i="60" s="1"/>
  <c r="R72" i="60" s="1"/>
  <c r="Q73" i="60"/>
  <c r="A73" i="60" s="1"/>
  <c r="R73" i="60" s="1"/>
  <c r="Q51" i="60"/>
  <c r="A51" i="60" s="1"/>
  <c r="R51" i="60" s="1"/>
  <c r="Q22" i="60"/>
  <c r="A22" i="60" s="1"/>
  <c r="R22" i="60" s="1"/>
  <c r="Q44" i="60"/>
  <c r="A44" i="60" s="1"/>
  <c r="R44" i="60" s="1"/>
  <c r="Q53" i="60"/>
  <c r="A53" i="60" s="1"/>
  <c r="R53" i="60" s="1"/>
  <c r="Q74" i="60"/>
  <c r="A74" i="60" s="1"/>
  <c r="R74" i="60" s="1"/>
  <c r="Q39" i="60"/>
  <c r="A39" i="60" s="1"/>
  <c r="R39" i="60" s="1"/>
  <c r="Q49" i="60"/>
  <c r="A49" i="60" s="1"/>
  <c r="R49" i="60" s="1"/>
  <c r="Q34" i="60"/>
  <c r="A34" i="60" s="1"/>
  <c r="R34" i="60" s="1"/>
  <c r="Q32" i="60"/>
  <c r="A32" i="60" s="1"/>
  <c r="R32" i="60" s="1"/>
  <c r="Q38" i="60"/>
  <c r="A38" i="60" s="1"/>
  <c r="R38" i="60" s="1"/>
  <c r="Q58" i="60"/>
  <c r="A58" i="60" s="1"/>
  <c r="R58" i="60" s="1"/>
  <c r="Q19" i="60"/>
  <c r="A19" i="60" s="1"/>
  <c r="R19" i="60" s="1"/>
  <c r="Q48" i="60"/>
  <c r="A48" i="60" s="1"/>
  <c r="R48" i="60" s="1"/>
  <c r="Q57" i="60"/>
  <c r="A57" i="60" s="1"/>
  <c r="R57" i="60" s="1"/>
  <c r="Q62" i="60"/>
  <c r="A62" i="60" s="1"/>
  <c r="R62" i="60" s="1"/>
  <c r="Q35" i="60"/>
  <c r="A35" i="60" s="1"/>
  <c r="R35" i="60" s="1"/>
  <c r="Q16" i="60"/>
  <c r="A16" i="60" s="1"/>
  <c r="R16" i="60" s="1"/>
  <c r="Q37" i="60"/>
  <c r="A37" i="60" s="1"/>
  <c r="R37" i="60" s="1"/>
  <c r="Q14" i="60"/>
  <c r="A14" i="60" s="1"/>
  <c r="R14" i="60" s="1"/>
  <c r="Q29" i="60"/>
  <c r="A29" i="60" s="1"/>
  <c r="R29" i="60" s="1"/>
  <c r="Q23" i="60"/>
  <c r="A23" i="60" s="1"/>
  <c r="R23" i="60" s="1"/>
  <c r="Q11" i="60"/>
  <c r="A11" i="60" s="1"/>
  <c r="R11" i="60" s="1"/>
  <c r="Q10" i="60"/>
  <c r="A10" i="60" s="1"/>
  <c r="R10" i="60" s="1"/>
  <c r="Q8" i="60"/>
  <c r="A8" i="60" s="1"/>
  <c r="R8" i="60" s="1"/>
  <c r="Q58" i="26"/>
  <c r="A58" i="26" s="1"/>
  <c r="Q53" i="26"/>
  <c r="A53" i="26" s="1"/>
  <c r="R53" i="26" s="1"/>
  <c r="Q57" i="26"/>
  <c r="A57" i="26" s="1"/>
  <c r="Q52" i="26"/>
  <c r="A52" i="26" s="1"/>
  <c r="R52" i="26" s="1"/>
  <c r="Q56" i="26"/>
  <c r="A56" i="26" s="1"/>
  <c r="R56" i="26" s="1"/>
  <c r="Q51" i="26"/>
  <c r="A51" i="26" s="1"/>
  <c r="R51" i="26" s="1"/>
  <c r="Q55" i="26"/>
  <c r="A55" i="26" s="1"/>
  <c r="R55" i="26" s="1"/>
  <c r="Q59" i="26"/>
  <c r="A59" i="26" s="1"/>
  <c r="Q88" i="46"/>
  <c r="A88" i="46" s="1"/>
  <c r="R88" i="46" s="1"/>
  <c r="Q96" i="46"/>
  <c r="A96" i="46" s="1"/>
  <c r="R96" i="46" s="1"/>
  <c r="Q91" i="46"/>
  <c r="A91" i="46" s="1"/>
  <c r="R91" i="46" s="1"/>
  <c r="Q99" i="46"/>
  <c r="A99" i="46" s="1"/>
  <c r="R99" i="46" s="1"/>
  <c r="Q18" i="57"/>
  <c r="A18" i="57" s="1"/>
  <c r="R18" i="57" s="1"/>
  <c r="Q25" i="57"/>
  <c r="A25" i="57" s="1"/>
  <c r="R25" i="57" s="1"/>
  <c r="Q9" i="57"/>
  <c r="A9" i="57" s="1"/>
  <c r="R9" i="57" s="1"/>
  <c r="Q12" i="57"/>
  <c r="A12" i="57" s="1"/>
  <c r="R12" i="57" s="1"/>
  <c r="Q10" i="57"/>
  <c r="A10" i="57" s="1"/>
  <c r="R10" i="57" s="1"/>
  <c r="Q23" i="57"/>
  <c r="A23" i="57" s="1"/>
  <c r="R23" i="57" s="1"/>
  <c r="Q22" i="57"/>
  <c r="A22" i="57" s="1"/>
  <c r="R22" i="57" s="1"/>
  <c r="Q20" i="57"/>
  <c r="A20" i="57" s="1"/>
  <c r="R20" i="57" s="1"/>
  <c r="Q15" i="57"/>
  <c r="A15" i="57" s="1"/>
  <c r="R15" i="57" s="1"/>
  <c r="Q24" i="57"/>
  <c r="A24" i="57" s="1"/>
  <c r="R24" i="57" s="1"/>
  <c r="Q16" i="57"/>
  <c r="A16" i="57" s="1"/>
  <c r="R16" i="57" s="1"/>
  <c r="Q14" i="57"/>
  <c r="A14" i="57" s="1"/>
  <c r="R14" i="57" s="1"/>
  <c r="Q8" i="57"/>
  <c r="A8" i="57" s="1"/>
  <c r="R8" i="57" s="1"/>
  <c r="Q19" i="57"/>
  <c r="A19" i="57" s="1"/>
  <c r="R19" i="57" s="1"/>
  <c r="Q7" i="57"/>
  <c r="A7" i="57" s="1"/>
  <c r="R7" i="57" s="1"/>
  <c r="Q145" i="56"/>
  <c r="A145" i="56" s="1"/>
  <c r="R145" i="56" s="1"/>
  <c r="Q148" i="56"/>
  <c r="A148" i="56" s="1"/>
  <c r="R148" i="56" s="1"/>
  <c r="Q150" i="56"/>
  <c r="A150" i="56" s="1"/>
  <c r="R150" i="56" s="1"/>
  <c r="Q82" i="56"/>
  <c r="A82" i="56" s="1"/>
  <c r="R82" i="56" s="1"/>
  <c r="Q132" i="56"/>
  <c r="A132" i="56" s="1"/>
  <c r="R132" i="56" s="1"/>
  <c r="Q134" i="56"/>
  <c r="A134" i="56" s="1"/>
  <c r="R134" i="56" s="1"/>
  <c r="Q137" i="56"/>
  <c r="A137" i="56" s="1"/>
  <c r="R137" i="56" s="1"/>
  <c r="Q136" i="56"/>
  <c r="A136" i="56" s="1"/>
  <c r="R136" i="56" s="1"/>
  <c r="Q96" i="56"/>
  <c r="A96" i="56" s="1"/>
  <c r="R96" i="56" s="1"/>
  <c r="Q146" i="56"/>
  <c r="A146" i="56" s="1"/>
  <c r="R146" i="56" s="1"/>
  <c r="Q151" i="56"/>
  <c r="A151" i="56" s="1"/>
  <c r="R151" i="56" s="1"/>
  <c r="Q118" i="56"/>
  <c r="A118" i="56" s="1"/>
  <c r="R118" i="56" s="1"/>
  <c r="Q141" i="56"/>
  <c r="A141" i="56" s="1"/>
  <c r="R141" i="56" s="1"/>
  <c r="Q139" i="56"/>
  <c r="A139" i="56" s="1"/>
  <c r="R139" i="56" s="1"/>
  <c r="Q135" i="56"/>
  <c r="A135" i="56" s="1"/>
  <c r="R135" i="56" s="1"/>
  <c r="Q147" i="56"/>
  <c r="A147" i="56" s="1"/>
  <c r="R147" i="56" s="1"/>
  <c r="Q138" i="56"/>
  <c r="A138" i="56" s="1"/>
  <c r="R138" i="56" s="1"/>
  <c r="Q60" i="56"/>
  <c r="A60" i="56" s="1"/>
  <c r="R60" i="56" s="1"/>
  <c r="Q144" i="56"/>
  <c r="A144" i="56" s="1"/>
  <c r="R144" i="56" s="1"/>
  <c r="Q127" i="56"/>
  <c r="A127" i="56" s="1"/>
  <c r="R127" i="56" s="1"/>
  <c r="Q142" i="56"/>
  <c r="A142" i="56" s="1"/>
  <c r="R142" i="56" s="1"/>
  <c r="Q122" i="56"/>
  <c r="A122" i="56" s="1"/>
  <c r="R122" i="56" s="1"/>
  <c r="Q133" i="56"/>
  <c r="A133" i="56" s="1"/>
  <c r="R133" i="56" s="1"/>
  <c r="Q112" i="56"/>
  <c r="A112" i="56" s="1"/>
  <c r="R112" i="56" s="1"/>
  <c r="Q110" i="56"/>
  <c r="A110" i="56" s="1"/>
  <c r="R110" i="56" s="1"/>
  <c r="Q131" i="56"/>
  <c r="A131" i="56" s="1"/>
  <c r="R131" i="56" s="1"/>
  <c r="Q115" i="56"/>
  <c r="A115" i="56" s="1"/>
  <c r="R115" i="56" s="1"/>
  <c r="Q86" i="56"/>
  <c r="A86" i="56" s="1"/>
  <c r="R86" i="56" s="1"/>
  <c r="Q74" i="56"/>
  <c r="A74" i="56" s="1"/>
  <c r="R74" i="56" s="1"/>
  <c r="Q130" i="56"/>
  <c r="A130" i="56" s="1"/>
  <c r="R130" i="56" s="1"/>
  <c r="Q114" i="56"/>
  <c r="A114" i="56" s="1"/>
  <c r="R114" i="56" s="1"/>
  <c r="Q95" i="56"/>
  <c r="A95" i="56" s="1"/>
  <c r="R95" i="56" s="1"/>
  <c r="Q62" i="56"/>
  <c r="A62" i="56" s="1"/>
  <c r="R62" i="56" s="1"/>
  <c r="Q66" i="56"/>
  <c r="A66" i="56" s="1"/>
  <c r="R66" i="56" s="1"/>
  <c r="Q113" i="56"/>
  <c r="A113" i="56" s="1"/>
  <c r="R113" i="56" s="1"/>
  <c r="Q108" i="56"/>
  <c r="A108" i="56" s="1"/>
  <c r="R108" i="56" s="1"/>
  <c r="Q107" i="56"/>
  <c r="A107" i="56" s="1"/>
  <c r="R107" i="56" s="1"/>
  <c r="Q83" i="56"/>
  <c r="A83" i="56" s="1"/>
  <c r="R83" i="56" s="1"/>
  <c r="Q65" i="56"/>
  <c r="A65" i="56" s="1"/>
  <c r="R65" i="56" s="1"/>
  <c r="Q98" i="56"/>
  <c r="A98" i="56" s="1"/>
  <c r="R98" i="56" s="1"/>
  <c r="Q69" i="56"/>
  <c r="A69" i="56" s="1"/>
  <c r="R69" i="56" s="1"/>
  <c r="Q87" i="56"/>
  <c r="A87" i="56" s="1"/>
  <c r="R87" i="56" s="1"/>
  <c r="Q111" i="56"/>
  <c r="A111" i="56" s="1"/>
  <c r="R111" i="56" s="1"/>
  <c r="Q94" i="56"/>
  <c r="A94" i="56" s="1"/>
  <c r="R94" i="56" s="1"/>
  <c r="Q126" i="56"/>
  <c r="A126" i="56" s="1"/>
  <c r="R126" i="56" s="1"/>
  <c r="Q71" i="56"/>
  <c r="A71" i="56" s="1"/>
  <c r="R71" i="56" s="1"/>
  <c r="Q85" i="56"/>
  <c r="A85" i="56" s="1"/>
  <c r="R85" i="56" s="1"/>
  <c r="Q101" i="56"/>
  <c r="A101" i="56" s="1"/>
  <c r="R101" i="56" s="1"/>
  <c r="Q121" i="56"/>
  <c r="A121" i="56" s="1"/>
  <c r="R121" i="56" s="1"/>
  <c r="Q68" i="56"/>
  <c r="A68" i="56" s="1"/>
  <c r="R68" i="56" s="1"/>
  <c r="Q84" i="56"/>
  <c r="A84" i="56" s="1"/>
  <c r="R84" i="56" s="1"/>
  <c r="Q104" i="56"/>
  <c r="A104" i="56" s="1"/>
  <c r="R104" i="56" s="1"/>
  <c r="Q124" i="56"/>
  <c r="A124" i="56" s="1"/>
  <c r="R124" i="56" s="1"/>
  <c r="Q99" i="56"/>
  <c r="A99" i="56" s="1"/>
  <c r="R99" i="56" s="1"/>
  <c r="Q70" i="56"/>
  <c r="A70" i="56" s="1"/>
  <c r="R70" i="56" s="1"/>
  <c r="Q90" i="56"/>
  <c r="A90" i="56" s="1"/>
  <c r="R90" i="56" s="1"/>
  <c r="Q119" i="56"/>
  <c r="A119" i="56" s="1"/>
  <c r="R119" i="56" s="1"/>
  <c r="Q61" i="56"/>
  <c r="A61" i="56" s="1"/>
  <c r="R61" i="56" s="1"/>
  <c r="Q103" i="56"/>
  <c r="A103" i="56" s="1"/>
  <c r="R103" i="56" s="1"/>
  <c r="Q73" i="56"/>
  <c r="A73" i="56" s="1"/>
  <c r="R73" i="56" s="1"/>
  <c r="Q89" i="56"/>
  <c r="A89" i="56" s="1"/>
  <c r="R89" i="56" s="1"/>
  <c r="Q105" i="56"/>
  <c r="A105" i="56" s="1"/>
  <c r="R105" i="56" s="1"/>
  <c r="Q125" i="56"/>
  <c r="A125" i="56" s="1"/>
  <c r="R125" i="56" s="1"/>
  <c r="Q72" i="56"/>
  <c r="A72" i="56" s="1"/>
  <c r="R72" i="56" s="1"/>
  <c r="Q88" i="56"/>
  <c r="A88" i="56" s="1"/>
  <c r="R88" i="56" s="1"/>
  <c r="Q128" i="56"/>
  <c r="A128" i="56" s="1"/>
  <c r="R128" i="56" s="1"/>
  <c r="Q78" i="56"/>
  <c r="A78" i="56" s="1"/>
  <c r="R78" i="56" s="1"/>
  <c r="Q102" i="56"/>
  <c r="A102" i="56" s="1"/>
  <c r="R102" i="56" s="1"/>
  <c r="Q91" i="56"/>
  <c r="A91" i="56" s="1"/>
  <c r="R91" i="56" s="1"/>
  <c r="Q123" i="56"/>
  <c r="A123" i="56" s="1"/>
  <c r="R123" i="56" s="1"/>
  <c r="Q67" i="56"/>
  <c r="A67" i="56" s="1"/>
  <c r="R67" i="56" s="1"/>
  <c r="Q81" i="56"/>
  <c r="A81" i="56" s="1"/>
  <c r="R81" i="56" s="1"/>
  <c r="Q97" i="56"/>
  <c r="A97" i="56" s="1"/>
  <c r="R97" i="56" s="1"/>
  <c r="Q117" i="56"/>
  <c r="A117" i="56" s="1"/>
  <c r="R117" i="56" s="1"/>
  <c r="Q64" i="56"/>
  <c r="A64" i="56" s="1"/>
  <c r="R64" i="56" s="1"/>
  <c r="Q80" i="56"/>
  <c r="A80" i="56" s="1"/>
  <c r="R80" i="56" s="1"/>
  <c r="Q100" i="56"/>
  <c r="A100" i="56" s="1"/>
  <c r="R100" i="56" s="1"/>
  <c r="Q120" i="56"/>
  <c r="A120" i="56" s="1"/>
  <c r="R120" i="56" s="1"/>
  <c r="Q75" i="56"/>
  <c r="A75" i="56" s="1"/>
  <c r="R75" i="56" s="1"/>
  <c r="Q79" i="56"/>
  <c r="A79" i="56" s="1"/>
  <c r="R79" i="56" s="1"/>
  <c r="Q106" i="56"/>
  <c r="A106" i="56" s="1"/>
  <c r="R106" i="56" s="1"/>
  <c r="Q63" i="56"/>
  <c r="A63" i="56" s="1"/>
  <c r="R63" i="56" s="1"/>
  <c r="Q77" i="56"/>
  <c r="A77" i="56" s="1"/>
  <c r="R77" i="56" s="1"/>
  <c r="Q93" i="56"/>
  <c r="A93" i="56" s="1"/>
  <c r="R93" i="56" s="1"/>
  <c r="Q109" i="56"/>
  <c r="A109" i="56" s="1"/>
  <c r="R109" i="56" s="1"/>
  <c r="Q129" i="56"/>
  <c r="A129" i="56" s="1"/>
  <c r="R129" i="56" s="1"/>
  <c r="Q76" i="56"/>
  <c r="A76" i="56" s="1"/>
  <c r="R76" i="56" s="1"/>
  <c r="Q92" i="56"/>
  <c r="A92" i="56" s="1"/>
  <c r="R92" i="56" s="1"/>
  <c r="Q116" i="56"/>
  <c r="A116" i="56" s="1"/>
  <c r="R116" i="56" s="1"/>
  <c r="Q89" i="51"/>
  <c r="A89" i="51" s="1"/>
  <c r="R89" i="51" s="1"/>
  <c r="Q44" i="51"/>
  <c r="A44" i="51" s="1"/>
  <c r="R44" i="51" s="1"/>
  <c r="Q58" i="56"/>
  <c r="A58" i="56" s="1"/>
  <c r="R58" i="56" s="1"/>
  <c r="Q45" i="56"/>
  <c r="A45" i="56" s="1"/>
  <c r="R45" i="56" s="1"/>
  <c r="Q42" i="56"/>
  <c r="A42" i="56" s="1"/>
  <c r="R42" i="56" s="1"/>
  <c r="Q21" i="56"/>
  <c r="A21" i="56" s="1"/>
  <c r="R21" i="56" s="1"/>
  <c r="Q18" i="56"/>
  <c r="A18" i="56" s="1"/>
  <c r="R18" i="56" s="1"/>
  <c r="Q38" i="56"/>
  <c r="A38" i="56" s="1"/>
  <c r="R38" i="56" s="1"/>
  <c r="Q13" i="56"/>
  <c r="A13" i="56" s="1"/>
  <c r="R13" i="56" s="1"/>
  <c r="Q57" i="56"/>
  <c r="A57" i="56" s="1"/>
  <c r="R57" i="56" s="1"/>
  <c r="Q41" i="56"/>
  <c r="A41" i="56" s="1"/>
  <c r="R41" i="56" s="1"/>
  <c r="Q14" i="56"/>
  <c r="A14" i="56" s="1"/>
  <c r="R14" i="56" s="1"/>
  <c r="Q34" i="56"/>
  <c r="A34" i="56" s="1"/>
  <c r="R34" i="56" s="1"/>
  <c r="Q25" i="56"/>
  <c r="A25" i="56" s="1"/>
  <c r="R25" i="56" s="1"/>
  <c r="Q22" i="56"/>
  <c r="A22" i="56" s="1"/>
  <c r="R22" i="56" s="1"/>
  <c r="Q9" i="56"/>
  <c r="A9" i="56" s="1"/>
  <c r="R9" i="56" s="1"/>
  <c r="Q54" i="56"/>
  <c r="A54" i="56" s="1"/>
  <c r="R54" i="56" s="1"/>
  <c r="Q29" i="56"/>
  <c r="A29" i="56" s="1"/>
  <c r="R29" i="56" s="1"/>
  <c r="Q26" i="56"/>
  <c r="A26" i="56" s="1"/>
  <c r="R26" i="56" s="1"/>
  <c r="Q10" i="56"/>
  <c r="A10" i="56" s="1"/>
  <c r="R10" i="56" s="1"/>
  <c r="Q46" i="56"/>
  <c r="A46" i="56" s="1"/>
  <c r="R46" i="56" s="1"/>
  <c r="Q53" i="56"/>
  <c r="A53" i="56" s="1"/>
  <c r="R53" i="56" s="1"/>
  <c r="Q19" i="56"/>
  <c r="A19" i="56" s="1"/>
  <c r="R19" i="56" s="1"/>
  <c r="Q35" i="56"/>
  <c r="A35" i="56" s="1"/>
  <c r="R35" i="56" s="1"/>
  <c r="Q51" i="56"/>
  <c r="A51" i="56" s="1"/>
  <c r="R51" i="56" s="1"/>
  <c r="Q20" i="56"/>
  <c r="A20" i="56" s="1"/>
  <c r="R20" i="56" s="1"/>
  <c r="Q36" i="56"/>
  <c r="A36" i="56" s="1"/>
  <c r="R36" i="56" s="1"/>
  <c r="Q52" i="56"/>
  <c r="A52" i="56" s="1"/>
  <c r="R52" i="56" s="1"/>
  <c r="Q33" i="56"/>
  <c r="A33" i="56" s="1"/>
  <c r="R33" i="56" s="1"/>
  <c r="Q50" i="56"/>
  <c r="A50" i="56" s="1"/>
  <c r="R50" i="56" s="1"/>
  <c r="Q15" i="56"/>
  <c r="A15" i="56" s="1"/>
  <c r="R15" i="56" s="1"/>
  <c r="Q31" i="56"/>
  <c r="A31" i="56" s="1"/>
  <c r="R31" i="56" s="1"/>
  <c r="Q47" i="56"/>
  <c r="A47" i="56" s="1"/>
  <c r="R47" i="56" s="1"/>
  <c r="Q12" i="56"/>
  <c r="A12" i="56" s="1"/>
  <c r="R12" i="56" s="1"/>
  <c r="Q32" i="56"/>
  <c r="A32" i="56" s="1"/>
  <c r="R32" i="56" s="1"/>
  <c r="Q48" i="56"/>
  <c r="A48" i="56" s="1"/>
  <c r="R48" i="56" s="1"/>
  <c r="Q8" i="56"/>
  <c r="A8" i="56" s="1"/>
  <c r="R8" i="56" s="1"/>
  <c r="Q28" i="56"/>
  <c r="A28" i="56" s="1"/>
  <c r="R28" i="56" s="1"/>
  <c r="Q44" i="56"/>
  <c r="A44" i="56" s="1"/>
  <c r="R44" i="56" s="1"/>
  <c r="Q17" i="56"/>
  <c r="A17" i="56" s="1"/>
  <c r="R17" i="56" s="1"/>
  <c r="Q49" i="56"/>
  <c r="A49" i="56" s="1"/>
  <c r="R49" i="56" s="1"/>
  <c r="Q23" i="56"/>
  <c r="A23" i="56" s="1"/>
  <c r="R23" i="56" s="1"/>
  <c r="Q39" i="56"/>
  <c r="A39" i="56" s="1"/>
  <c r="R39" i="56" s="1"/>
  <c r="Q55" i="56"/>
  <c r="A55" i="56" s="1"/>
  <c r="R55" i="56" s="1"/>
  <c r="Q24" i="56"/>
  <c r="A24" i="56" s="1"/>
  <c r="R24" i="56" s="1"/>
  <c r="Q40" i="56"/>
  <c r="A40" i="56" s="1"/>
  <c r="R40" i="56" s="1"/>
  <c r="Q56" i="56"/>
  <c r="A56" i="56" s="1"/>
  <c r="R56" i="56" s="1"/>
  <c r="Q30" i="56"/>
  <c r="A30" i="56" s="1"/>
  <c r="R30" i="56" s="1"/>
  <c r="Q37" i="56"/>
  <c r="A37" i="56" s="1"/>
  <c r="R37" i="56" s="1"/>
  <c r="Q11" i="56"/>
  <c r="A11" i="56" s="1"/>
  <c r="R11" i="56" s="1"/>
  <c r="Q27" i="56"/>
  <c r="A27" i="56" s="1"/>
  <c r="R27" i="56" s="1"/>
  <c r="Q43" i="56"/>
  <c r="A43" i="56" s="1"/>
  <c r="R43" i="56" s="1"/>
  <c r="Q7" i="56"/>
  <c r="A7" i="56" s="1"/>
  <c r="R7" i="56" s="1"/>
  <c r="Q81" i="51"/>
  <c r="A81" i="51" s="1"/>
  <c r="R81" i="51" s="1"/>
  <c r="Q142" i="51"/>
  <c r="A142" i="51" s="1"/>
  <c r="R142" i="51" s="1"/>
  <c r="Q26" i="51"/>
  <c r="A26" i="51" s="1"/>
  <c r="R26" i="51" s="1"/>
  <c r="Q104" i="51"/>
  <c r="A104" i="51" s="1"/>
  <c r="R104" i="51" s="1"/>
  <c r="Q100" i="46"/>
  <c r="A100" i="46" s="1"/>
  <c r="R100" i="46" s="1"/>
  <c r="Q95" i="46"/>
  <c r="A95" i="46" s="1"/>
  <c r="R95" i="46" s="1"/>
  <c r="Q89" i="46"/>
  <c r="A89" i="46" s="1"/>
  <c r="R89" i="46" s="1"/>
  <c r="Q82" i="46"/>
  <c r="A82" i="46" s="1"/>
  <c r="R82" i="46" s="1"/>
  <c r="Q70" i="46"/>
  <c r="A70" i="46" s="1"/>
  <c r="R70" i="46" s="1"/>
  <c r="Q66" i="46"/>
  <c r="A66" i="46" s="1"/>
  <c r="R66" i="46" s="1"/>
  <c r="Q64" i="46"/>
  <c r="A64" i="46" s="1"/>
  <c r="R64" i="46" s="1"/>
  <c r="Q62" i="46"/>
  <c r="A62" i="46" s="1"/>
  <c r="R62" i="46" s="1"/>
  <c r="Q60" i="46"/>
  <c r="A60" i="46" s="1"/>
  <c r="R60" i="46" s="1"/>
  <c r="Q58" i="46"/>
  <c r="A58" i="46" s="1"/>
  <c r="R58" i="46" s="1"/>
  <c r="Q54" i="46"/>
  <c r="A54" i="46" s="1"/>
  <c r="R54" i="46" s="1"/>
  <c r="Q50" i="46"/>
  <c r="A50" i="46" s="1"/>
  <c r="R50" i="46" s="1"/>
  <c r="Q46" i="46"/>
  <c r="A46" i="46" s="1"/>
  <c r="R46" i="46" s="1"/>
  <c r="Q44" i="46"/>
  <c r="A44" i="46" s="1"/>
  <c r="R44" i="46" s="1"/>
  <c r="Q40" i="46"/>
  <c r="A40" i="46" s="1"/>
  <c r="R40" i="46" s="1"/>
  <c r="Q36" i="46"/>
  <c r="A36" i="46" s="1"/>
  <c r="R36" i="46" s="1"/>
  <c r="Q32" i="46"/>
  <c r="A32" i="46" s="1"/>
  <c r="R32" i="46" s="1"/>
  <c r="Q85" i="46"/>
  <c r="A85" i="46" s="1"/>
  <c r="R85" i="46" s="1"/>
  <c r="Q71" i="46"/>
  <c r="A71" i="46" s="1"/>
  <c r="R71" i="46" s="1"/>
  <c r="Q93" i="46"/>
  <c r="A93" i="46" s="1"/>
  <c r="R93" i="46" s="1"/>
  <c r="Q77" i="46"/>
  <c r="A77" i="46" s="1"/>
  <c r="R77" i="46" s="1"/>
  <c r="Q68" i="46"/>
  <c r="A68" i="46" s="1"/>
  <c r="R68" i="46" s="1"/>
  <c r="Q63" i="46"/>
  <c r="A63" i="46" s="1"/>
  <c r="R63" i="46" s="1"/>
  <c r="Q59" i="46"/>
  <c r="A59" i="46" s="1"/>
  <c r="R59" i="46" s="1"/>
  <c r="Q55" i="46"/>
  <c r="A55" i="46" s="1"/>
  <c r="R55" i="46" s="1"/>
  <c r="Q51" i="46"/>
  <c r="A51" i="46" s="1"/>
  <c r="R51" i="46" s="1"/>
  <c r="Q47" i="46"/>
  <c r="A47" i="46" s="1"/>
  <c r="R47" i="46" s="1"/>
  <c r="Q37" i="46"/>
  <c r="A37" i="46" s="1"/>
  <c r="R37" i="46" s="1"/>
  <c r="Q33" i="46"/>
  <c r="A33" i="46" s="1"/>
  <c r="R33" i="46" s="1"/>
  <c r="Q31" i="46"/>
  <c r="A31" i="46" s="1"/>
  <c r="R31" i="46" s="1"/>
  <c r="Q97" i="46"/>
  <c r="A97" i="46" s="1"/>
  <c r="R97" i="46" s="1"/>
  <c r="Q94" i="46"/>
  <c r="A94" i="46" s="1"/>
  <c r="R94" i="46" s="1"/>
  <c r="Q86" i="46"/>
  <c r="A86" i="46" s="1"/>
  <c r="R86" i="46" s="1"/>
  <c r="Q84" i="46"/>
  <c r="A84" i="46" s="1"/>
  <c r="R84" i="46" s="1"/>
  <c r="Q73" i="46"/>
  <c r="A73" i="46" s="1"/>
  <c r="R73" i="46" s="1"/>
  <c r="Q69" i="46"/>
  <c r="A69" i="46" s="1"/>
  <c r="R69" i="46" s="1"/>
  <c r="Q56" i="46"/>
  <c r="A56" i="46" s="1"/>
  <c r="R56" i="46" s="1"/>
  <c r="Q52" i="46"/>
  <c r="A52" i="46" s="1"/>
  <c r="R52" i="46" s="1"/>
  <c r="Q48" i="46"/>
  <c r="A48" i="46" s="1"/>
  <c r="R48" i="46" s="1"/>
  <c r="Q42" i="46"/>
  <c r="A42" i="46" s="1"/>
  <c r="R42" i="46" s="1"/>
  <c r="Q38" i="46"/>
  <c r="A38" i="46" s="1"/>
  <c r="R38" i="46" s="1"/>
  <c r="Q34" i="46"/>
  <c r="A34" i="46" s="1"/>
  <c r="R34" i="46" s="1"/>
  <c r="Q98" i="46"/>
  <c r="A98" i="46" s="1"/>
  <c r="R98" i="46" s="1"/>
  <c r="Q92" i="46"/>
  <c r="A92" i="46" s="1"/>
  <c r="R92" i="46" s="1"/>
  <c r="Q87" i="46"/>
  <c r="A87" i="46" s="1"/>
  <c r="R87" i="46" s="1"/>
  <c r="Q83" i="46"/>
  <c r="A83" i="46" s="1"/>
  <c r="R83" i="46" s="1"/>
  <c r="Q76" i="46"/>
  <c r="A76" i="46" s="1"/>
  <c r="R76" i="46" s="1"/>
  <c r="Q67" i="46"/>
  <c r="A67" i="46" s="1"/>
  <c r="R67" i="46" s="1"/>
  <c r="Q90" i="46"/>
  <c r="A90" i="46" s="1"/>
  <c r="R90" i="46" s="1"/>
  <c r="Q72" i="46"/>
  <c r="A72" i="46" s="1"/>
  <c r="R72" i="46" s="1"/>
  <c r="Q65" i="46"/>
  <c r="A65" i="46" s="1"/>
  <c r="R65" i="46" s="1"/>
  <c r="Q61" i="46"/>
  <c r="A61" i="46" s="1"/>
  <c r="R61" i="46" s="1"/>
  <c r="Q57" i="46"/>
  <c r="A57" i="46" s="1"/>
  <c r="R57" i="46" s="1"/>
  <c r="Q53" i="46"/>
  <c r="A53" i="46" s="1"/>
  <c r="R53" i="46" s="1"/>
  <c r="Q49" i="46"/>
  <c r="A49" i="46" s="1"/>
  <c r="R49" i="46" s="1"/>
  <c r="Q45" i="46"/>
  <c r="A45" i="46" s="1"/>
  <c r="R45" i="46" s="1"/>
  <c r="Q41" i="46"/>
  <c r="A41" i="46" s="1"/>
  <c r="R41" i="46" s="1"/>
  <c r="Q39" i="46"/>
  <c r="A39" i="46" s="1"/>
  <c r="R39" i="46" s="1"/>
  <c r="Q28" i="46"/>
  <c r="A28" i="46" s="1"/>
  <c r="R28" i="46" s="1"/>
  <c r="Q20" i="46"/>
  <c r="A20" i="46" s="1"/>
  <c r="R20" i="46" s="1"/>
  <c r="Q19" i="46"/>
  <c r="A19" i="46" s="1"/>
  <c r="R19" i="46" s="1"/>
  <c r="Q18" i="46"/>
  <c r="A18" i="46" s="1"/>
  <c r="R18" i="46" s="1"/>
  <c r="Q29" i="46"/>
  <c r="A29" i="46" s="1"/>
  <c r="R29" i="46" s="1"/>
  <c r="Q25" i="46"/>
  <c r="A25" i="46" s="1"/>
  <c r="R25" i="46" s="1"/>
  <c r="Q26" i="46"/>
  <c r="A26" i="46" s="1"/>
  <c r="R26" i="46" s="1"/>
  <c r="Q30" i="46"/>
  <c r="A30" i="46" s="1"/>
  <c r="R30" i="46" s="1"/>
  <c r="Q11" i="46"/>
  <c r="A11" i="46" s="1"/>
  <c r="R11" i="46" s="1"/>
  <c r="Q27" i="46"/>
  <c r="A27" i="46" s="1"/>
  <c r="R27" i="46" s="1"/>
  <c r="Q22" i="46"/>
  <c r="A22" i="46" s="1"/>
  <c r="R22" i="46" s="1"/>
  <c r="Q16" i="46"/>
  <c r="A16" i="46" s="1"/>
  <c r="R16" i="46" s="1"/>
  <c r="Q14" i="46"/>
  <c r="A14" i="46" s="1"/>
  <c r="R14" i="46" s="1"/>
  <c r="Q23" i="46"/>
  <c r="A23" i="46" s="1"/>
  <c r="R23" i="46" s="1"/>
  <c r="Q24" i="46"/>
  <c r="A24" i="46" s="1"/>
  <c r="R24" i="46" s="1"/>
  <c r="Q72" i="51"/>
  <c r="A72" i="51" s="1"/>
  <c r="R72" i="51" s="1"/>
  <c r="Q52" i="51"/>
  <c r="A52" i="51" s="1"/>
  <c r="R52" i="51" s="1"/>
  <c r="Q64" i="51"/>
  <c r="A64" i="51" s="1"/>
  <c r="R64" i="51" s="1"/>
  <c r="Q45" i="51"/>
  <c r="A45" i="51" s="1"/>
  <c r="R45" i="51" s="1"/>
  <c r="Q37" i="51"/>
  <c r="A37" i="51" s="1"/>
  <c r="R37" i="51" s="1"/>
  <c r="Q46" i="51"/>
  <c r="A46" i="51" s="1"/>
  <c r="R46" i="51" s="1"/>
  <c r="Q122" i="51"/>
  <c r="A122" i="51" s="1"/>
  <c r="R122" i="51" s="1"/>
  <c r="Q138" i="51"/>
  <c r="A138" i="51" s="1"/>
  <c r="R138" i="51" s="1"/>
  <c r="Q61" i="51"/>
  <c r="A61" i="51" s="1"/>
  <c r="R61" i="51" s="1"/>
  <c r="Q141" i="51"/>
  <c r="A141" i="51" s="1"/>
  <c r="R141" i="51" s="1"/>
  <c r="Q126" i="51"/>
  <c r="A126" i="51" s="1"/>
  <c r="R126" i="51" s="1"/>
  <c r="Q27" i="51"/>
  <c r="A27" i="51" s="1"/>
  <c r="R27" i="51" s="1"/>
  <c r="Q35" i="51"/>
  <c r="A35" i="51" s="1"/>
  <c r="R35" i="51" s="1"/>
  <c r="Q32" i="51"/>
  <c r="A32" i="51" s="1"/>
  <c r="R32" i="51" s="1"/>
  <c r="Q69" i="51"/>
  <c r="A69" i="51" s="1"/>
  <c r="R69" i="51" s="1"/>
  <c r="Q87" i="51"/>
  <c r="A87" i="51" s="1"/>
  <c r="R87" i="51" s="1"/>
  <c r="Q119" i="51"/>
  <c r="A119" i="51" s="1"/>
  <c r="R119" i="51" s="1"/>
  <c r="Q107" i="51"/>
  <c r="A107" i="51" s="1"/>
  <c r="R107" i="51" s="1"/>
  <c r="Q8" i="51"/>
  <c r="A8" i="51" s="1"/>
  <c r="R8" i="51" s="1"/>
  <c r="Q25" i="51"/>
  <c r="A25" i="51" s="1"/>
  <c r="R25" i="51" s="1"/>
  <c r="Q47" i="51"/>
  <c r="A47" i="51" s="1"/>
  <c r="R47" i="51" s="1"/>
  <c r="Q58" i="51"/>
  <c r="A58" i="51" s="1"/>
  <c r="R58" i="51" s="1"/>
  <c r="Q65" i="51"/>
  <c r="A65" i="51" s="1"/>
  <c r="R65" i="51" s="1"/>
  <c r="Q76" i="51"/>
  <c r="A76" i="51" s="1"/>
  <c r="R76" i="51" s="1"/>
  <c r="Q100" i="51"/>
  <c r="A100" i="51" s="1"/>
  <c r="R100" i="51" s="1"/>
  <c r="Q128" i="51"/>
  <c r="A128" i="51" s="1"/>
  <c r="R128" i="51" s="1"/>
  <c r="Q54" i="51"/>
  <c r="A54" i="51" s="1"/>
  <c r="R54" i="51" s="1"/>
  <c r="Q28" i="51"/>
  <c r="A28" i="51" s="1"/>
  <c r="R28" i="51" s="1"/>
  <c r="Q10" i="51"/>
  <c r="A10" i="51" s="1"/>
  <c r="R10" i="51" s="1"/>
  <c r="Q36" i="51"/>
  <c r="A36" i="51" s="1"/>
  <c r="R36" i="51" s="1"/>
  <c r="Q49" i="51"/>
  <c r="A49" i="51" s="1"/>
  <c r="R49" i="51" s="1"/>
  <c r="Q11" i="51"/>
  <c r="A11" i="51" s="1"/>
  <c r="R11" i="51" s="1"/>
  <c r="Q124" i="51"/>
  <c r="A124" i="51" s="1"/>
  <c r="R124" i="51" s="1"/>
  <c r="Q85" i="51"/>
  <c r="A85" i="51" s="1"/>
  <c r="R85" i="51" s="1"/>
  <c r="Q67" i="51"/>
  <c r="A67" i="51" s="1"/>
  <c r="R67" i="51" s="1"/>
  <c r="Q74" i="51"/>
  <c r="A74" i="51" s="1"/>
  <c r="R74" i="51" s="1"/>
  <c r="Q133" i="51"/>
  <c r="A133" i="51" s="1"/>
  <c r="R133" i="51" s="1"/>
  <c r="Q77" i="51"/>
  <c r="A77" i="51" s="1"/>
  <c r="R77" i="51" s="1"/>
  <c r="Q131" i="51"/>
  <c r="A131" i="51" s="1"/>
  <c r="R131" i="51" s="1"/>
  <c r="Q102" i="51"/>
  <c r="A102" i="51" s="1"/>
  <c r="R102" i="51" s="1"/>
  <c r="Q136" i="51"/>
  <c r="A136" i="51" s="1"/>
  <c r="R136" i="51" s="1"/>
  <c r="Q144" i="51"/>
  <c r="A144" i="51" s="1"/>
  <c r="R144" i="51" s="1"/>
  <c r="Q14" i="51"/>
  <c r="A14" i="51" s="1"/>
  <c r="R14" i="51" s="1"/>
  <c r="Q56" i="51"/>
  <c r="A56" i="51" s="1"/>
  <c r="R56" i="51" s="1"/>
  <c r="Q13" i="51"/>
  <c r="A13" i="51" s="1"/>
  <c r="R13" i="51" s="1"/>
  <c r="Q12" i="51"/>
  <c r="A12" i="51" s="1"/>
  <c r="R12" i="51" s="1"/>
  <c r="Q38" i="51"/>
  <c r="A38" i="51" s="1"/>
  <c r="R38" i="51" s="1"/>
  <c r="Q40" i="51"/>
  <c r="A40" i="51" s="1"/>
  <c r="R40" i="51" s="1"/>
  <c r="Q51" i="51"/>
  <c r="A51" i="51" s="1"/>
  <c r="R51" i="51" s="1"/>
  <c r="Q20" i="51"/>
  <c r="A20" i="51" s="1"/>
  <c r="R20" i="51" s="1"/>
  <c r="Q50" i="51"/>
  <c r="A50" i="51" s="1"/>
  <c r="R50" i="51" s="1"/>
  <c r="Q33" i="51"/>
  <c r="A33" i="51" s="1"/>
  <c r="R33" i="51" s="1"/>
  <c r="Q7" i="51"/>
  <c r="A7" i="51" s="1"/>
  <c r="R7" i="51" s="1"/>
  <c r="Q30" i="51"/>
  <c r="A30" i="51" s="1"/>
  <c r="R30" i="51" s="1"/>
  <c r="Q34" i="51"/>
  <c r="A34" i="51" s="1"/>
  <c r="R34" i="51" s="1"/>
  <c r="Q88" i="51"/>
  <c r="A88" i="51" s="1"/>
  <c r="R88" i="51" s="1"/>
  <c r="Q68" i="51"/>
  <c r="A68" i="51" s="1"/>
  <c r="R68" i="51" s="1"/>
  <c r="Q83" i="51"/>
  <c r="A83" i="51" s="1"/>
  <c r="R83" i="51" s="1"/>
  <c r="Q98" i="51"/>
  <c r="A98" i="51" s="1"/>
  <c r="R98" i="51" s="1"/>
  <c r="Q94" i="51"/>
  <c r="A94" i="51" s="1"/>
  <c r="R94" i="51" s="1"/>
  <c r="Q84" i="51"/>
  <c r="A84" i="51" s="1"/>
  <c r="R84" i="51" s="1"/>
  <c r="Q66" i="51"/>
  <c r="A66" i="51" s="1"/>
  <c r="R66" i="51" s="1"/>
  <c r="Q91" i="51"/>
  <c r="A91" i="51" s="1"/>
  <c r="R91" i="51" s="1"/>
  <c r="Q103" i="51"/>
  <c r="A103" i="51" s="1"/>
  <c r="R103" i="51" s="1"/>
  <c r="Q90" i="51"/>
  <c r="A90" i="51" s="1"/>
  <c r="R90" i="51" s="1"/>
  <c r="Q95" i="51"/>
  <c r="A95" i="51" s="1"/>
  <c r="R95" i="51" s="1"/>
  <c r="Q121" i="51"/>
  <c r="A121" i="51" s="1"/>
  <c r="R121" i="51" s="1"/>
  <c r="Q117" i="51"/>
  <c r="A117" i="51" s="1"/>
  <c r="R117" i="51" s="1"/>
  <c r="Q112" i="51"/>
  <c r="A112" i="51" s="1"/>
  <c r="R112" i="51" s="1"/>
  <c r="Q99" i="51"/>
  <c r="A99" i="51" s="1"/>
  <c r="R99" i="51" s="1"/>
  <c r="Q134" i="51"/>
  <c r="A134" i="51" s="1"/>
  <c r="R134" i="51" s="1"/>
  <c r="Q130" i="51"/>
  <c r="A130" i="51" s="1"/>
  <c r="R130" i="51" s="1"/>
  <c r="Q118" i="51"/>
  <c r="A118" i="51" s="1"/>
  <c r="R118" i="51" s="1"/>
  <c r="Q139" i="51"/>
  <c r="A139" i="51" s="1"/>
  <c r="R139" i="51" s="1"/>
  <c r="Q72" i="52"/>
  <c r="A72" i="52" s="1"/>
  <c r="R72" i="52" s="1"/>
  <c r="Q70" i="52"/>
  <c r="A70" i="52" s="1"/>
  <c r="R70" i="52" s="1"/>
  <c r="Q68" i="52"/>
  <c r="A68" i="52" s="1"/>
  <c r="R68" i="52" s="1"/>
  <c r="Q66" i="52"/>
  <c r="A66" i="52" s="1"/>
  <c r="R66" i="52" s="1"/>
  <c r="Q64" i="52"/>
  <c r="A64" i="52" s="1"/>
  <c r="R64" i="52" s="1"/>
  <c r="Q62" i="52"/>
  <c r="A62" i="52" s="1"/>
  <c r="R62" i="52" s="1"/>
  <c r="Q60" i="52"/>
  <c r="A60" i="52" s="1"/>
  <c r="R60" i="52" s="1"/>
  <c r="Q58" i="52"/>
  <c r="A58" i="52" s="1"/>
  <c r="R58" i="52" s="1"/>
  <c r="Q56" i="52"/>
  <c r="A56" i="52" s="1"/>
  <c r="R56" i="52" s="1"/>
  <c r="Q54" i="52"/>
  <c r="A54" i="52" s="1"/>
  <c r="R54" i="52" s="1"/>
  <c r="Q52" i="52"/>
  <c r="A52" i="52" s="1"/>
  <c r="R52" i="52" s="1"/>
  <c r="Q73" i="52"/>
  <c r="A73" i="52" s="1"/>
  <c r="R73" i="52" s="1"/>
  <c r="Q69" i="52"/>
  <c r="A69" i="52" s="1"/>
  <c r="R69" i="52" s="1"/>
  <c r="Q65" i="52"/>
  <c r="A65" i="52" s="1"/>
  <c r="R65" i="52" s="1"/>
  <c r="Q61" i="52"/>
  <c r="A61" i="52" s="1"/>
  <c r="R61" i="52" s="1"/>
  <c r="Q57" i="52"/>
  <c r="A57" i="52" s="1"/>
  <c r="R57" i="52" s="1"/>
  <c r="Q53" i="52"/>
  <c r="A53" i="52" s="1"/>
  <c r="R53" i="52" s="1"/>
  <c r="Q51" i="52"/>
  <c r="A51" i="52" s="1"/>
  <c r="R51" i="52" s="1"/>
  <c r="Q49" i="52"/>
  <c r="A49" i="52" s="1"/>
  <c r="R49" i="52" s="1"/>
  <c r="Q71" i="52"/>
  <c r="A71" i="52" s="1"/>
  <c r="R71" i="52" s="1"/>
  <c r="Q67" i="52"/>
  <c r="A67" i="52" s="1"/>
  <c r="R67" i="52" s="1"/>
  <c r="Q63" i="52"/>
  <c r="A63" i="52" s="1"/>
  <c r="R63" i="52" s="1"/>
  <c r="Q59" i="52"/>
  <c r="A59" i="52" s="1"/>
  <c r="R59" i="52" s="1"/>
  <c r="Q55" i="52"/>
  <c r="A55" i="52" s="1"/>
  <c r="R55" i="52" s="1"/>
  <c r="Q50" i="52"/>
  <c r="A50" i="52" s="1"/>
  <c r="R50" i="52" s="1"/>
  <c r="Q48" i="52"/>
  <c r="A48" i="52" s="1"/>
  <c r="R48" i="52" s="1"/>
  <c r="Q9" i="51"/>
  <c r="A9" i="51" s="1"/>
  <c r="R9" i="51" s="1"/>
  <c r="Q29" i="51"/>
  <c r="A29" i="51" s="1"/>
  <c r="R29" i="51" s="1"/>
  <c r="Q55" i="51"/>
  <c r="A55" i="51" s="1"/>
  <c r="R55" i="51" s="1"/>
  <c r="Q21" i="51"/>
  <c r="A21" i="51" s="1"/>
  <c r="R21" i="51" s="1"/>
  <c r="Q23" i="51"/>
  <c r="A23" i="51" s="1"/>
  <c r="R23" i="51" s="1"/>
  <c r="Q18" i="51"/>
  <c r="A18" i="51" s="1"/>
  <c r="R18" i="51" s="1"/>
  <c r="Q57" i="51"/>
  <c r="A57" i="51" s="1"/>
  <c r="R57" i="51" s="1"/>
  <c r="Q106" i="51"/>
  <c r="A106" i="51" s="1"/>
  <c r="R106" i="51" s="1"/>
  <c r="Q101" i="51"/>
  <c r="A101" i="51" s="1"/>
  <c r="R101" i="51" s="1"/>
  <c r="Q115" i="51"/>
  <c r="A115" i="51" s="1"/>
  <c r="R115" i="51" s="1"/>
  <c r="Q73" i="51"/>
  <c r="A73" i="51" s="1"/>
  <c r="R73" i="51" s="1"/>
  <c r="Q70" i="51"/>
  <c r="A70" i="51" s="1"/>
  <c r="R70" i="51" s="1"/>
  <c r="Q111" i="51"/>
  <c r="A111" i="51" s="1"/>
  <c r="R111" i="51" s="1"/>
  <c r="Q125" i="51"/>
  <c r="A125" i="51" s="1"/>
  <c r="R125" i="51" s="1"/>
  <c r="Q137" i="51"/>
  <c r="A137" i="51" s="1"/>
  <c r="R137" i="51" s="1"/>
  <c r="Q123" i="51"/>
  <c r="A123" i="51" s="1"/>
  <c r="R123" i="51" s="1"/>
  <c r="Q31" i="51"/>
  <c r="A31" i="51" s="1"/>
  <c r="R31" i="51" s="1"/>
  <c r="Q24" i="51"/>
  <c r="A24" i="51" s="1"/>
  <c r="R24" i="51" s="1"/>
  <c r="Q43" i="51"/>
  <c r="A43" i="51" s="1"/>
  <c r="R43" i="51" s="1"/>
  <c r="Q39" i="51"/>
  <c r="A39" i="51" s="1"/>
  <c r="R39" i="51" s="1"/>
  <c r="Q60" i="51"/>
  <c r="A60" i="51" s="1"/>
  <c r="R60" i="51" s="1"/>
  <c r="Q41" i="51"/>
  <c r="A41" i="51" s="1"/>
  <c r="R41" i="51" s="1"/>
  <c r="Q19" i="51"/>
  <c r="A19" i="51" s="1"/>
  <c r="R19" i="51" s="1"/>
  <c r="Q53" i="51"/>
  <c r="A53" i="51" s="1"/>
  <c r="R53" i="51" s="1"/>
  <c r="Q42" i="51"/>
  <c r="A42" i="51" s="1"/>
  <c r="R42" i="51" s="1"/>
  <c r="Q17" i="51"/>
  <c r="A17" i="51" s="1"/>
  <c r="R17" i="51" s="1"/>
  <c r="Q48" i="51"/>
  <c r="A48" i="51" s="1"/>
  <c r="R48" i="51" s="1"/>
  <c r="Q22" i="51"/>
  <c r="A22" i="51" s="1"/>
  <c r="R22" i="51" s="1"/>
  <c r="Q15" i="51"/>
  <c r="A15" i="51" s="1"/>
  <c r="R15" i="51" s="1"/>
  <c r="Q62" i="51"/>
  <c r="A62" i="51" s="1"/>
  <c r="R62" i="51" s="1"/>
  <c r="Q71" i="51"/>
  <c r="A71" i="51" s="1"/>
  <c r="R71" i="51" s="1"/>
  <c r="Q63" i="51"/>
  <c r="A63" i="51" s="1"/>
  <c r="R63" i="51" s="1"/>
  <c r="Q116" i="51"/>
  <c r="A116" i="51" s="1"/>
  <c r="R116" i="51" s="1"/>
  <c r="Q109" i="51"/>
  <c r="A109" i="51" s="1"/>
  <c r="R109" i="51" s="1"/>
  <c r="Q93" i="51"/>
  <c r="A93" i="51" s="1"/>
  <c r="R93" i="51" s="1"/>
  <c r="Q86" i="51"/>
  <c r="A86" i="51" s="1"/>
  <c r="R86" i="51" s="1"/>
  <c r="Q75" i="51"/>
  <c r="A75" i="51" s="1"/>
  <c r="R75" i="51" s="1"/>
  <c r="Q114" i="51"/>
  <c r="A114" i="51" s="1"/>
  <c r="R114" i="51" s="1"/>
  <c r="Q78" i="51"/>
  <c r="A78" i="51" s="1"/>
  <c r="R78" i="51" s="1"/>
  <c r="Q79" i="51"/>
  <c r="A79" i="51" s="1"/>
  <c r="R79" i="51" s="1"/>
  <c r="Q80" i="51"/>
  <c r="A80" i="51" s="1"/>
  <c r="R80" i="51" s="1"/>
  <c r="Q129" i="51"/>
  <c r="A129" i="51" s="1"/>
  <c r="R129" i="51" s="1"/>
  <c r="Q110" i="51"/>
  <c r="A110" i="51" s="1"/>
  <c r="R110" i="51" s="1"/>
  <c r="Q92" i="51"/>
  <c r="A92" i="51" s="1"/>
  <c r="R92" i="51" s="1"/>
  <c r="Q120" i="51"/>
  <c r="A120" i="51" s="1"/>
  <c r="R120" i="51" s="1"/>
  <c r="Q97" i="51"/>
  <c r="A97" i="51" s="1"/>
  <c r="R97" i="51" s="1"/>
  <c r="Q105" i="51"/>
  <c r="A105" i="51" s="1"/>
  <c r="R105" i="51" s="1"/>
  <c r="Q8" i="54"/>
  <c r="A8" i="54" s="1"/>
  <c r="R8" i="54" s="1"/>
  <c r="Q7" i="54"/>
  <c r="A7" i="54" s="1"/>
  <c r="R7" i="54" s="1"/>
  <c r="Q13" i="54"/>
  <c r="A13" i="54" s="1"/>
  <c r="R13" i="54" s="1"/>
  <c r="Q10" i="54"/>
  <c r="A10" i="54" s="1"/>
  <c r="R10" i="54" s="1"/>
  <c r="Q15" i="54"/>
  <c r="A15" i="54" s="1"/>
  <c r="R15" i="54" s="1"/>
  <c r="Q12" i="54"/>
  <c r="A12" i="54" s="1"/>
  <c r="R12" i="54" s="1"/>
  <c r="Q14" i="54"/>
  <c r="A14" i="54" s="1"/>
  <c r="R14" i="54" s="1"/>
  <c r="Q11" i="54"/>
  <c r="A11" i="54" s="1"/>
  <c r="R11" i="54" s="1"/>
  <c r="Q9" i="54"/>
  <c r="Q12" i="52"/>
  <c r="A12" i="52" s="1"/>
  <c r="R12" i="52" s="1"/>
  <c r="Q27" i="52"/>
  <c r="A27" i="52" s="1"/>
  <c r="R27" i="52" s="1"/>
  <c r="Q28" i="52"/>
  <c r="A28" i="52" s="1"/>
  <c r="R28" i="52" s="1"/>
  <c r="Q80" i="52"/>
  <c r="A80" i="52" s="1"/>
  <c r="R80" i="52" s="1"/>
  <c r="Q36" i="52"/>
  <c r="A36" i="52" s="1"/>
  <c r="R36" i="52" s="1"/>
  <c r="Q21" i="52"/>
  <c r="A21" i="52" s="1"/>
  <c r="R21" i="52" s="1"/>
  <c r="Q32" i="52"/>
  <c r="A32" i="52" s="1"/>
  <c r="R32" i="52" s="1"/>
  <c r="Q45" i="52"/>
  <c r="A45" i="52" s="1"/>
  <c r="R45" i="52" s="1"/>
  <c r="Q38" i="52"/>
  <c r="A38" i="52" s="1"/>
  <c r="R38" i="52" s="1"/>
  <c r="Q23" i="52"/>
  <c r="A23" i="52" s="1"/>
  <c r="R23" i="52" s="1"/>
  <c r="Q34" i="52"/>
  <c r="A34" i="52" s="1"/>
  <c r="R34" i="52" s="1"/>
  <c r="Q81" i="52"/>
  <c r="A81" i="52" s="1"/>
  <c r="R81" i="52" s="1"/>
  <c r="Q74" i="52"/>
  <c r="A74" i="52" s="1"/>
  <c r="R74" i="52" s="1"/>
  <c r="Q11" i="52"/>
  <c r="A11" i="52" s="1"/>
  <c r="R11" i="52" s="1"/>
  <c r="Q41" i="52"/>
  <c r="A41" i="52" s="1"/>
  <c r="R41" i="52" s="1"/>
  <c r="Q30" i="52"/>
  <c r="A30" i="52" s="1"/>
  <c r="R30" i="52" s="1"/>
  <c r="Q16" i="52"/>
  <c r="A16" i="52" s="1"/>
  <c r="R16" i="52" s="1"/>
  <c r="Q26" i="52"/>
  <c r="A26" i="52" s="1"/>
  <c r="R26" i="52" s="1"/>
  <c r="Q44" i="52"/>
  <c r="A44" i="52" s="1"/>
  <c r="R44" i="52" s="1"/>
  <c r="Q31" i="52"/>
  <c r="A31" i="52" s="1"/>
  <c r="R31" i="52" s="1"/>
  <c r="Q18" i="52"/>
  <c r="A18" i="52" s="1"/>
  <c r="R18" i="52" s="1"/>
  <c r="Q75" i="52"/>
  <c r="A75" i="52" s="1"/>
  <c r="R75" i="52" s="1"/>
  <c r="Q78" i="52"/>
  <c r="A78" i="52" s="1"/>
  <c r="R78" i="52" s="1"/>
  <c r="Q19" i="52"/>
  <c r="A19" i="52" s="1"/>
  <c r="R19" i="52" s="1"/>
  <c r="Q40" i="52"/>
  <c r="A40" i="52" s="1"/>
  <c r="R40" i="52" s="1"/>
  <c r="Q29" i="52"/>
  <c r="A29" i="52" s="1"/>
  <c r="R29" i="52" s="1"/>
  <c r="Q9" i="52"/>
  <c r="A9" i="52" s="1"/>
  <c r="R9" i="52" s="1"/>
  <c r="Q47" i="52"/>
  <c r="A47" i="52" s="1"/>
  <c r="R47" i="52" s="1"/>
  <c r="Q43" i="52"/>
  <c r="A43" i="52" s="1"/>
  <c r="R43" i="52" s="1"/>
  <c r="Q25" i="52"/>
  <c r="A25" i="52" s="1"/>
  <c r="R25" i="52" s="1"/>
  <c r="Q14" i="52"/>
  <c r="A14" i="52" s="1"/>
  <c r="R14" i="52" s="1"/>
  <c r="Q7" i="52"/>
  <c r="A7" i="52" s="1"/>
  <c r="R7" i="52" s="1"/>
  <c r="Q79" i="52"/>
  <c r="A79" i="52" s="1"/>
  <c r="R79" i="52" s="1"/>
  <c r="Q33" i="52"/>
  <c r="A33" i="52" s="1"/>
  <c r="R33" i="52" s="1"/>
  <c r="Q37" i="52"/>
  <c r="A37" i="52" s="1"/>
  <c r="R37" i="52" s="1"/>
  <c r="Q22" i="52"/>
  <c r="A22" i="52" s="1"/>
  <c r="R22" i="52" s="1"/>
  <c r="Q35" i="52"/>
  <c r="A35" i="52" s="1"/>
  <c r="R35" i="52" s="1"/>
  <c r="Q46" i="52"/>
  <c r="A46" i="52" s="1"/>
  <c r="R46" i="52" s="1"/>
  <c r="Q42" i="52"/>
  <c r="A42" i="52" s="1"/>
  <c r="R42" i="52" s="1"/>
  <c r="Q24" i="52"/>
  <c r="A24" i="52" s="1"/>
  <c r="R24" i="52" s="1"/>
  <c r="Q20" i="52"/>
  <c r="A20" i="52" s="1"/>
  <c r="R20" i="52" s="1"/>
  <c r="Q10" i="52"/>
  <c r="A10" i="52" s="1"/>
  <c r="R10" i="52" s="1"/>
  <c r="Q33" i="45"/>
  <c r="A33" i="45" s="1"/>
  <c r="R33" i="45" s="1"/>
  <c r="Q16" i="45"/>
  <c r="A16" i="45" s="1"/>
  <c r="R16" i="45" s="1"/>
  <c r="Q20" i="45"/>
  <c r="A20" i="45" s="1"/>
  <c r="R20" i="45" s="1"/>
  <c r="Q26" i="45"/>
  <c r="A26" i="45" s="1"/>
  <c r="R26" i="45" s="1"/>
  <c r="Q35" i="45"/>
  <c r="A35" i="45" s="1"/>
  <c r="R35" i="45" s="1"/>
  <c r="Q32" i="45"/>
  <c r="A32" i="45" s="1"/>
  <c r="R32" i="45" s="1"/>
  <c r="Q34" i="45"/>
  <c r="A34" i="45" s="1"/>
  <c r="R34" i="45" s="1"/>
  <c r="Q13" i="45"/>
  <c r="A13" i="45" s="1"/>
  <c r="R13" i="45" s="1"/>
  <c r="Q22" i="50"/>
  <c r="A22" i="50" s="1"/>
  <c r="R22" i="50" s="1"/>
  <c r="Q29" i="50"/>
  <c r="A29" i="50" s="1"/>
  <c r="R29" i="50" s="1"/>
  <c r="Q21" i="50"/>
  <c r="A21" i="50" s="1"/>
  <c r="R21" i="50" s="1"/>
  <c r="Q16" i="50"/>
  <c r="A16" i="50" s="1"/>
  <c r="R16" i="50" s="1"/>
  <c r="Q9" i="50"/>
  <c r="A9" i="50" s="1"/>
  <c r="R9" i="50" s="1"/>
  <c r="Q14" i="50"/>
  <c r="A14" i="50" s="1"/>
  <c r="R14" i="50" s="1"/>
  <c r="Q11" i="50"/>
  <c r="A11" i="50" s="1"/>
  <c r="R11" i="50" s="1"/>
  <c r="Q27" i="50"/>
  <c r="A27" i="50" s="1"/>
  <c r="R27" i="50" s="1"/>
  <c r="Q12" i="50"/>
  <c r="A12" i="50" s="1"/>
  <c r="R12" i="50" s="1"/>
  <c r="Q13" i="50"/>
  <c r="A13" i="50" s="1"/>
  <c r="R13" i="50" s="1"/>
  <c r="Q28" i="50"/>
  <c r="A28" i="50" s="1"/>
  <c r="R28" i="50" s="1"/>
  <c r="Q10" i="50"/>
  <c r="A10" i="50" s="1"/>
  <c r="R10" i="50" s="1"/>
  <c r="Q25" i="50"/>
  <c r="A25" i="50" s="1"/>
  <c r="R25" i="50" s="1"/>
  <c r="Q7" i="50"/>
  <c r="A7" i="50" s="1"/>
  <c r="R7" i="50" s="1"/>
  <c r="Q20" i="50"/>
  <c r="A20" i="50" s="1"/>
  <c r="R20" i="50" s="1"/>
  <c r="Q26" i="50"/>
  <c r="A26" i="50" s="1"/>
  <c r="R26" i="50" s="1"/>
  <c r="Q24" i="50"/>
  <c r="A24" i="50" s="1"/>
  <c r="R24" i="50" s="1"/>
  <c r="Q19" i="45"/>
  <c r="A19" i="45" s="1"/>
  <c r="R19" i="45" s="1"/>
  <c r="Q24" i="45"/>
  <c r="A24" i="45" s="1"/>
  <c r="R24" i="45" s="1"/>
  <c r="Q8" i="50"/>
  <c r="A8" i="50" s="1"/>
  <c r="R8" i="50" s="1"/>
  <c r="Q18" i="50"/>
  <c r="A18" i="50" s="1"/>
  <c r="R18" i="50" s="1"/>
  <c r="Q78" i="46"/>
  <c r="A78" i="46" s="1"/>
  <c r="R78" i="46" s="1"/>
  <c r="Q74" i="46"/>
  <c r="A74" i="46" s="1"/>
  <c r="R74" i="46" s="1"/>
  <c r="Q80" i="46"/>
  <c r="A80" i="46" s="1"/>
  <c r="R80" i="46" s="1"/>
  <c r="Q75" i="46"/>
  <c r="A75" i="46" s="1"/>
  <c r="R75" i="46" s="1"/>
  <c r="Q79" i="46"/>
  <c r="A79" i="46" s="1"/>
  <c r="R79" i="46" s="1"/>
  <c r="Q81" i="46"/>
  <c r="A81" i="46" s="1"/>
  <c r="R81" i="46" s="1"/>
  <c r="Q9" i="45"/>
  <c r="A9" i="45" s="1"/>
  <c r="R9" i="45" s="1"/>
  <c r="Q12" i="45"/>
  <c r="A12" i="45" s="1"/>
  <c r="R12" i="45" s="1"/>
  <c r="Q17" i="45"/>
  <c r="A17" i="45" s="1"/>
  <c r="R17" i="45" s="1"/>
  <c r="Q25" i="45"/>
  <c r="A25" i="45" s="1"/>
  <c r="R25" i="45" s="1"/>
  <c r="Q18" i="45"/>
  <c r="A18" i="45" s="1"/>
  <c r="R18" i="45" s="1"/>
  <c r="Q14" i="45"/>
  <c r="A14" i="45" s="1"/>
  <c r="R14" i="45" s="1"/>
  <c r="Q7" i="45"/>
  <c r="A7" i="45" s="1"/>
  <c r="R7" i="45" s="1"/>
  <c r="Q29" i="45"/>
  <c r="A29" i="45" s="1"/>
  <c r="R29" i="45" s="1"/>
  <c r="Q15" i="45"/>
  <c r="A15" i="45" s="1"/>
  <c r="R15" i="45" s="1"/>
  <c r="Q7" i="46"/>
  <c r="A7" i="46" s="1"/>
  <c r="R7" i="46" s="1"/>
  <c r="Q9" i="46"/>
  <c r="A9" i="46" s="1"/>
  <c r="R9" i="46" s="1"/>
  <c r="Q13" i="46"/>
  <c r="A13" i="46" s="1"/>
  <c r="R13" i="46" s="1"/>
  <c r="Q8" i="46"/>
  <c r="A8" i="46" s="1"/>
  <c r="R8" i="46" s="1"/>
  <c r="Q12" i="46"/>
  <c r="A12" i="46" s="1"/>
  <c r="R12" i="46" s="1"/>
  <c r="Q15" i="46"/>
  <c r="A15" i="46" s="1"/>
  <c r="R15" i="46" s="1"/>
  <c r="Q10" i="46"/>
  <c r="A10" i="46" s="1"/>
  <c r="R10" i="46" s="1"/>
  <c r="Q10" i="45"/>
  <c r="A10" i="45" s="1"/>
  <c r="R10" i="45" s="1"/>
  <c r="Q28" i="45"/>
  <c r="A28" i="45" s="1"/>
  <c r="R28" i="45" s="1"/>
  <c r="Q23" i="45"/>
  <c r="A23" i="45" s="1"/>
  <c r="R23" i="45" s="1"/>
  <c r="Q27" i="45"/>
  <c r="A27" i="45" s="1"/>
  <c r="R27" i="45" s="1"/>
  <c r="Q21" i="45"/>
  <c r="A21" i="45" s="1"/>
  <c r="R21" i="45" s="1"/>
  <c r="Q30" i="45"/>
  <c r="A30" i="45" s="1"/>
  <c r="R30" i="45" s="1"/>
  <c r="Q8" i="45"/>
  <c r="A8" i="45" s="1"/>
  <c r="R8" i="45" s="1"/>
  <c r="Q22" i="45"/>
  <c r="A22" i="45" s="1"/>
  <c r="R22" i="45" s="1"/>
  <c r="Q11" i="45"/>
  <c r="A11" i="45" s="1"/>
  <c r="R11" i="45" s="1"/>
  <c r="Q11" i="42"/>
  <c r="A11" i="42" s="1"/>
  <c r="R11" i="42" s="1"/>
  <c r="Q115" i="39"/>
  <c r="A115" i="39" s="1"/>
  <c r="R115" i="39" s="1"/>
  <c r="Q7" i="42"/>
  <c r="A7" i="42" s="1"/>
  <c r="R7" i="42" s="1"/>
  <c r="Q8" i="42"/>
  <c r="A8" i="42" s="1"/>
  <c r="R8" i="42" s="1"/>
  <c r="Q10" i="42"/>
  <c r="A10" i="42" s="1"/>
  <c r="R10" i="42" s="1"/>
  <c r="Q12" i="42"/>
  <c r="A12" i="42" s="1"/>
  <c r="R12" i="42" s="1"/>
  <c r="Q131" i="39"/>
  <c r="A131" i="39" s="1"/>
  <c r="R131" i="39" s="1"/>
  <c r="Q127" i="39"/>
  <c r="A127" i="39" s="1"/>
  <c r="R127" i="39" s="1"/>
  <c r="Q111" i="39"/>
  <c r="A111" i="39" s="1"/>
  <c r="R111" i="39" s="1"/>
  <c r="Q120" i="39"/>
  <c r="A120" i="39" s="1"/>
  <c r="R120" i="39" s="1"/>
  <c r="Q104" i="39"/>
  <c r="A104" i="39" s="1"/>
  <c r="R104" i="39" s="1"/>
  <c r="Q99" i="39"/>
  <c r="A99" i="39" s="1"/>
  <c r="R99" i="39" s="1"/>
  <c r="Q97" i="39"/>
  <c r="A97" i="39" s="1"/>
  <c r="R97" i="39" s="1"/>
  <c r="Q133" i="39"/>
  <c r="A133" i="39" s="1"/>
  <c r="R133" i="39" s="1"/>
  <c r="Q126" i="39"/>
  <c r="A126" i="39" s="1"/>
  <c r="R126" i="39" s="1"/>
  <c r="Q125" i="39"/>
  <c r="A125" i="39" s="1"/>
  <c r="R125" i="39" s="1"/>
  <c r="Q121" i="39"/>
  <c r="A121" i="39" s="1"/>
  <c r="R121" i="39" s="1"/>
  <c r="Q117" i="39"/>
  <c r="A117" i="39" s="1"/>
  <c r="R117" i="39" s="1"/>
  <c r="Q114" i="39"/>
  <c r="A114" i="39" s="1"/>
  <c r="R114" i="39" s="1"/>
  <c r="Q112" i="39"/>
  <c r="A112" i="39" s="1"/>
  <c r="R112" i="39" s="1"/>
  <c r="Q108" i="39"/>
  <c r="A108" i="39" s="1"/>
  <c r="R108" i="39" s="1"/>
  <c r="Q105" i="39"/>
  <c r="A105" i="39" s="1"/>
  <c r="R105" i="39" s="1"/>
  <c r="Q103" i="39"/>
  <c r="A103" i="39" s="1"/>
  <c r="R103" i="39" s="1"/>
  <c r="Q100" i="39"/>
  <c r="A100" i="39" s="1"/>
  <c r="R100" i="39" s="1"/>
  <c r="Q98" i="39"/>
  <c r="A98" i="39" s="1"/>
  <c r="R98" i="39" s="1"/>
  <c r="Q130" i="39"/>
  <c r="A130" i="39" s="1"/>
  <c r="R130" i="39" s="1"/>
  <c r="Q123" i="39"/>
  <c r="A123" i="39" s="1"/>
  <c r="R123" i="39" s="1"/>
  <c r="Q119" i="39"/>
  <c r="A119" i="39" s="1"/>
  <c r="R119" i="39" s="1"/>
  <c r="Q113" i="39"/>
  <c r="A113" i="39" s="1"/>
  <c r="R113" i="39" s="1"/>
  <c r="Q109" i="39"/>
  <c r="A109" i="39" s="1"/>
  <c r="R109" i="39" s="1"/>
  <c r="Q102" i="39"/>
  <c r="A102" i="39" s="1"/>
  <c r="R102" i="39" s="1"/>
  <c r="Q128" i="39"/>
  <c r="A128" i="39" s="1"/>
  <c r="R128" i="39" s="1"/>
  <c r="Q122" i="39"/>
  <c r="A122" i="39" s="1"/>
  <c r="R122" i="39" s="1"/>
  <c r="Q118" i="39"/>
  <c r="A118" i="39" s="1"/>
  <c r="R118" i="39" s="1"/>
  <c r="Q90" i="39"/>
  <c r="A90" i="39" s="1"/>
  <c r="R90" i="39" s="1"/>
  <c r="Q85" i="39"/>
  <c r="A85" i="39" s="1"/>
  <c r="R85" i="39" s="1"/>
  <c r="Q95" i="39"/>
  <c r="A95" i="39" s="1"/>
  <c r="R95" i="39" s="1"/>
  <c r="Q81" i="39"/>
  <c r="A81" i="39" s="1"/>
  <c r="R81" i="39" s="1"/>
  <c r="Q74" i="39"/>
  <c r="A74" i="39" s="1"/>
  <c r="R74" i="39" s="1"/>
  <c r="Q106" i="39"/>
  <c r="A106" i="39" s="1"/>
  <c r="R106" i="39" s="1"/>
  <c r="Q91" i="39"/>
  <c r="A91" i="39" s="1"/>
  <c r="R91" i="39" s="1"/>
  <c r="Q89" i="39"/>
  <c r="A89" i="39" s="1"/>
  <c r="R89" i="39" s="1"/>
  <c r="Q94" i="39"/>
  <c r="A94" i="39" s="1"/>
  <c r="R94" i="39" s="1"/>
  <c r="Q86" i="39"/>
  <c r="A86" i="39" s="1"/>
  <c r="R86" i="39" s="1"/>
  <c r="Q79" i="39"/>
  <c r="A79" i="39" s="1"/>
  <c r="R79" i="39" s="1"/>
  <c r="Q77" i="39"/>
  <c r="A77" i="39" s="1"/>
  <c r="R77" i="39" s="1"/>
  <c r="Q73" i="39"/>
  <c r="A73" i="39" s="1"/>
  <c r="R73" i="39" s="1"/>
  <c r="Q110" i="39"/>
  <c r="A110" i="39" s="1"/>
  <c r="R110" i="39" s="1"/>
  <c r="Q107" i="39"/>
  <c r="A107" i="39" s="1"/>
  <c r="R107" i="39" s="1"/>
  <c r="Q93" i="39"/>
  <c r="A93" i="39" s="1"/>
  <c r="R93" i="39" s="1"/>
  <c r="Q87" i="39"/>
  <c r="A87" i="39" s="1"/>
  <c r="R87" i="39" s="1"/>
  <c r="Q78" i="39"/>
  <c r="A78" i="39" s="1"/>
  <c r="R78" i="39" s="1"/>
  <c r="Q76" i="39"/>
  <c r="A76" i="39" s="1"/>
  <c r="R76" i="39" s="1"/>
  <c r="Q71" i="39"/>
  <c r="A71" i="39" s="1"/>
  <c r="R71" i="39" s="1"/>
  <c r="Q62" i="39"/>
  <c r="A62" i="39" s="1"/>
  <c r="R62" i="39" s="1"/>
  <c r="Q63" i="39"/>
  <c r="A63" i="39" s="1"/>
  <c r="R63" i="39" s="1"/>
  <c r="Q72" i="39"/>
  <c r="A72" i="39" s="1"/>
  <c r="R72" i="39" s="1"/>
  <c r="Q44" i="39"/>
  <c r="A44" i="39" s="1"/>
  <c r="R44" i="39" s="1"/>
  <c r="Q68" i="39"/>
  <c r="A68" i="39" s="1"/>
  <c r="R68" i="39" s="1"/>
  <c r="Q66" i="39"/>
  <c r="A66" i="39" s="1"/>
  <c r="R66" i="39" s="1"/>
  <c r="Q67" i="39"/>
  <c r="A67" i="39" s="1"/>
  <c r="R67" i="39" s="1"/>
  <c r="Q69" i="39"/>
  <c r="A69" i="39" s="1"/>
  <c r="R69" i="39" s="1"/>
  <c r="Q64" i="39"/>
  <c r="A64" i="39" s="1"/>
  <c r="R64" i="39" s="1"/>
  <c r="Q83" i="39"/>
  <c r="A83" i="39" s="1"/>
  <c r="R83" i="39" s="1"/>
  <c r="Q59" i="39"/>
  <c r="A59" i="39" s="1"/>
  <c r="R59" i="39" s="1"/>
  <c r="Q58" i="39"/>
  <c r="A58" i="39" s="1"/>
  <c r="R58" i="39" s="1"/>
  <c r="Q54" i="39"/>
  <c r="A54" i="39" s="1"/>
  <c r="R54" i="39" s="1"/>
  <c r="Q51" i="39"/>
  <c r="A51" i="39" s="1"/>
  <c r="R51" i="39" s="1"/>
  <c r="Q42" i="39"/>
  <c r="A42" i="39" s="1"/>
  <c r="R42" i="39" s="1"/>
  <c r="Q32" i="39"/>
  <c r="A32" i="39" s="1"/>
  <c r="R32" i="39" s="1"/>
  <c r="Q19" i="39"/>
  <c r="A19" i="39" s="1"/>
  <c r="R19" i="39" s="1"/>
  <c r="Q13" i="39"/>
  <c r="A13" i="39" s="1"/>
  <c r="R13" i="39" s="1"/>
  <c r="Q53" i="39"/>
  <c r="A53" i="39" s="1"/>
  <c r="R53" i="39" s="1"/>
  <c r="Q43" i="39"/>
  <c r="A43" i="39" s="1"/>
  <c r="R43" i="39" s="1"/>
  <c r="Q52" i="39"/>
  <c r="A52" i="39" s="1"/>
  <c r="R52" i="39" s="1"/>
  <c r="Q49" i="39"/>
  <c r="A49" i="39" s="1"/>
  <c r="R49" i="39" s="1"/>
  <c r="Q45" i="39"/>
  <c r="A45" i="39" s="1"/>
  <c r="R45" i="39" s="1"/>
  <c r="Q38" i="39"/>
  <c r="A38" i="39" s="1"/>
  <c r="R38" i="39" s="1"/>
  <c r="Q36" i="39"/>
  <c r="A36" i="39" s="1"/>
  <c r="R36" i="39" s="1"/>
  <c r="Q34" i="39"/>
  <c r="A34" i="39" s="1"/>
  <c r="R34" i="39" s="1"/>
  <c r="Q30" i="39"/>
  <c r="A30" i="39" s="1"/>
  <c r="R30" i="39" s="1"/>
  <c r="Q28" i="39"/>
  <c r="A28" i="39" s="1"/>
  <c r="R28" i="39" s="1"/>
  <c r="Q57" i="39"/>
  <c r="A57" i="39" s="1"/>
  <c r="R57" i="39" s="1"/>
  <c r="Q50" i="39"/>
  <c r="A50" i="39" s="1"/>
  <c r="R50" i="39" s="1"/>
  <c r="Q48" i="39"/>
  <c r="A48" i="39" s="1"/>
  <c r="R48" i="39" s="1"/>
  <c r="Q46" i="39"/>
  <c r="A46" i="39" s="1"/>
  <c r="R46" i="39" s="1"/>
  <c r="Q39" i="39"/>
  <c r="A39" i="39" s="1"/>
  <c r="R39" i="39" s="1"/>
  <c r="Q37" i="39"/>
  <c r="A37" i="39" s="1"/>
  <c r="R37" i="39" s="1"/>
  <c r="Q35" i="39"/>
  <c r="A35" i="39" s="1"/>
  <c r="R35" i="39" s="1"/>
  <c r="Q31" i="39"/>
  <c r="A31" i="39" s="1"/>
  <c r="R31" i="39" s="1"/>
  <c r="Q29" i="39"/>
  <c r="A29" i="39" s="1"/>
  <c r="R29" i="39" s="1"/>
  <c r="Q27" i="39"/>
  <c r="A27" i="39" s="1"/>
  <c r="R27" i="39" s="1"/>
  <c r="Q25" i="39"/>
  <c r="A25" i="39" s="1"/>
  <c r="R25" i="39" s="1"/>
  <c r="Q23" i="39"/>
  <c r="A23" i="39" s="1"/>
  <c r="R23" i="39" s="1"/>
  <c r="Q21" i="39"/>
  <c r="A21" i="39" s="1"/>
  <c r="R21" i="39" s="1"/>
  <c r="Q18" i="39"/>
  <c r="A18" i="39" s="1"/>
  <c r="R18" i="39" s="1"/>
  <c r="Q16" i="39"/>
  <c r="A16" i="39" s="1"/>
  <c r="R16" i="39" s="1"/>
  <c r="Q92" i="39"/>
  <c r="A92" i="39" s="1"/>
  <c r="R92" i="39" s="1"/>
  <c r="Q82" i="39"/>
  <c r="A82" i="39" s="1"/>
  <c r="R82" i="39" s="1"/>
  <c r="Q56" i="39"/>
  <c r="A56" i="39" s="1"/>
  <c r="R56" i="39" s="1"/>
  <c r="Q41" i="39"/>
  <c r="A41" i="39" s="1"/>
  <c r="R41" i="39" s="1"/>
  <c r="Q20" i="39"/>
  <c r="A20" i="39" s="1"/>
  <c r="R20" i="39" s="1"/>
  <c r="Q14" i="39"/>
  <c r="A14" i="39" s="1"/>
  <c r="R14" i="39" s="1"/>
  <c r="Q55" i="39"/>
  <c r="A55" i="39" s="1"/>
  <c r="R55" i="39" s="1"/>
  <c r="Q47" i="39"/>
  <c r="A47" i="39" s="1"/>
  <c r="R47" i="39" s="1"/>
  <c r="Q26" i="39"/>
  <c r="A26" i="39" s="1"/>
  <c r="R26" i="39" s="1"/>
  <c r="Q22" i="39"/>
  <c r="A22" i="39" s="1"/>
  <c r="R22" i="39" s="1"/>
  <c r="Q17" i="39"/>
  <c r="A17" i="39" s="1"/>
  <c r="R17" i="39" s="1"/>
  <c r="Q11" i="39"/>
  <c r="A11" i="39" s="1"/>
  <c r="R11" i="39" s="1"/>
  <c r="Q10" i="39"/>
  <c r="A10" i="39" s="1"/>
  <c r="R10" i="39" s="1"/>
  <c r="Q9" i="39"/>
  <c r="A9" i="39" s="1"/>
  <c r="R9" i="39" s="1"/>
  <c r="Q8" i="39"/>
  <c r="A8" i="39" s="1"/>
  <c r="R8" i="39" s="1"/>
  <c r="Q33" i="39"/>
  <c r="A33" i="39" s="1"/>
  <c r="R33" i="39" s="1"/>
  <c r="Q7" i="39"/>
  <c r="A7" i="39" s="1"/>
  <c r="R7" i="39" s="1"/>
  <c r="Q7" i="33"/>
  <c r="A7" i="33" s="1"/>
  <c r="R7" i="33" s="1"/>
  <c r="Q122" i="30"/>
  <c r="A122" i="30" s="1"/>
  <c r="R119" i="30" s="1"/>
  <c r="Q119" i="30"/>
  <c r="A119" i="30" s="1"/>
  <c r="R116" i="30" s="1"/>
  <c r="Q117" i="30"/>
  <c r="A117" i="30" s="1"/>
  <c r="R114" i="30" s="1"/>
  <c r="Q113" i="30"/>
  <c r="A113" i="30" s="1"/>
  <c r="R110" i="30" s="1"/>
  <c r="Q124" i="30"/>
  <c r="A124" i="30" s="1"/>
  <c r="R121" i="30" s="1"/>
  <c r="Q118" i="30"/>
  <c r="A118" i="30" s="1"/>
  <c r="R115" i="30" s="1"/>
  <c r="Q114" i="30"/>
  <c r="A114" i="30" s="1"/>
  <c r="R111" i="30" s="1"/>
  <c r="Q115" i="30"/>
  <c r="A115" i="30" s="1"/>
  <c r="R112" i="30" s="1"/>
  <c r="Q120" i="30"/>
  <c r="A120" i="30" s="1"/>
  <c r="R117" i="30" s="1"/>
  <c r="Q116" i="30"/>
  <c r="A116" i="30" s="1"/>
  <c r="R113" i="30" s="1"/>
  <c r="Q112" i="30"/>
  <c r="A112" i="30" s="1"/>
  <c r="R109" i="30" s="1"/>
  <c r="Q109" i="30"/>
  <c r="A109" i="30" s="1"/>
  <c r="R106" i="30" s="1"/>
  <c r="Q106" i="30"/>
  <c r="A106" i="30" s="1"/>
  <c r="R103" i="30" s="1"/>
  <c r="Q104" i="30"/>
  <c r="A104" i="30" s="1"/>
  <c r="R101" i="30" s="1"/>
  <c r="Q101" i="30"/>
  <c r="A101" i="30" s="1"/>
  <c r="R98" i="30" s="1"/>
  <c r="Q110" i="30"/>
  <c r="A110" i="30" s="1"/>
  <c r="R107" i="30" s="1"/>
  <c r="Q102" i="30"/>
  <c r="A102" i="30" s="1"/>
  <c r="R99" i="30" s="1"/>
  <c r="Q95" i="30"/>
  <c r="A95" i="30" s="1"/>
  <c r="R92" i="30" s="1"/>
  <c r="Q103" i="30"/>
  <c r="A103" i="30" s="1"/>
  <c r="R100" i="30" s="1"/>
  <c r="Q98" i="30"/>
  <c r="A98" i="30" s="1"/>
  <c r="R95" i="30" s="1"/>
  <c r="Q96" i="30"/>
  <c r="A96" i="30" s="1"/>
  <c r="R93" i="30" s="1"/>
  <c r="Q107" i="30"/>
  <c r="A107" i="30" s="1"/>
  <c r="R104" i="30" s="1"/>
  <c r="Q105" i="30"/>
  <c r="A105" i="30" s="1"/>
  <c r="R102" i="30" s="1"/>
  <c r="Q100" i="30"/>
  <c r="A100" i="30" s="1"/>
  <c r="R97" i="30" s="1"/>
  <c r="Q97" i="30"/>
  <c r="A97" i="30" s="1"/>
  <c r="R94" i="30" s="1"/>
  <c r="Q82" i="30"/>
  <c r="A82" i="30" s="1"/>
  <c r="R79" i="30" s="1"/>
  <c r="Q79" i="30"/>
  <c r="A79" i="30" s="1"/>
  <c r="R76" i="30" s="1"/>
  <c r="Q76" i="30"/>
  <c r="A76" i="30" s="1"/>
  <c r="R73" i="30" s="1"/>
  <c r="Q69" i="30"/>
  <c r="A69" i="30" s="1"/>
  <c r="R66" i="30" s="1"/>
  <c r="Q67" i="30"/>
  <c r="A67" i="30" s="1"/>
  <c r="R64" i="30" s="1"/>
  <c r="Q86" i="30"/>
  <c r="A86" i="30" s="1"/>
  <c r="R83" i="30" s="1"/>
  <c r="Q84" i="30"/>
  <c r="A84" i="30" s="1"/>
  <c r="R81" i="30" s="1"/>
  <c r="Q81" i="30"/>
  <c r="A81" i="30" s="1"/>
  <c r="R78" i="30" s="1"/>
  <c r="Q75" i="30"/>
  <c r="A75" i="30" s="1"/>
  <c r="R72" i="30" s="1"/>
  <c r="Q73" i="30"/>
  <c r="A73" i="30" s="1"/>
  <c r="R70" i="30" s="1"/>
  <c r="Q66" i="30"/>
  <c r="A66" i="30" s="1"/>
  <c r="R63" i="30" s="1"/>
  <c r="Q80" i="30"/>
  <c r="A80" i="30" s="1"/>
  <c r="R77" i="30" s="1"/>
  <c r="Q68" i="30"/>
  <c r="A68" i="30" s="1"/>
  <c r="R65" i="30" s="1"/>
  <c r="Q93" i="30"/>
  <c r="A93" i="30" s="1"/>
  <c r="R90" i="30" s="1"/>
  <c r="Q89" i="30"/>
  <c r="A89" i="30" s="1"/>
  <c r="R86" i="30" s="1"/>
  <c r="Q85" i="30"/>
  <c r="A85" i="30" s="1"/>
  <c r="R82" i="30" s="1"/>
  <c r="Q83" i="30"/>
  <c r="A83" i="30" s="1"/>
  <c r="R80" i="30" s="1"/>
  <c r="Q94" i="30"/>
  <c r="A94" i="30" s="1"/>
  <c r="R91" i="30" s="1"/>
  <c r="Q92" i="30"/>
  <c r="A92" i="30" s="1"/>
  <c r="R89" i="30" s="1"/>
  <c r="Q90" i="30"/>
  <c r="A90" i="30" s="1"/>
  <c r="R87" i="30" s="1"/>
  <c r="Q71" i="30"/>
  <c r="A71" i="30" s="1"/>
  <c r="R68" i="30" s="1"/>
  <c r="Q78" i="30"/>
  <c r="A78" i="30" s="1"/>
  <c r="R75" i="30" s="1"/>
  <c r="Q91" i="30"/>
  <c r="A91" i="30" s="1"/>
  <c r="R88" i="30" s="1"/>
  <c r="Q87" i="30"/>
  <c r="A87" i="30" s="1"/>
  <c r="R84" i="30" s="1"/>
  <c r="Q72" i="30"/>
  <c r="A72" i="30" s="1"/>
  <c r="R69" i="30" s="1"/>
  <c r="Q8" i="30"/>
  <c r="A8" i="30" s="1"/>
  <c r="R8" i="30" s="1"/>
  <c r="Q7" i="30"/>
  <c r="A7" i="30" s="1"/>
  <c r="R7" i="30" s="1"/>
  <c r="Q54" i="30"/>
  <c r="A54" i="30" s="1"/>
  <c r="R54" i="30" s="1"/>
  <c r="Q52" i="30"/>
  <c r="A52" i="30" s="1"/>
  <c r="R52" i="30" s="1"/>
  <c r="Q51" i="30"/>
  <c r="A51" i="30" s="1"/>
  <c r="R51" i="30" s="1"/>
  <c r="Q49" i="30"/>
  <c r="A49" i="30" s="1"/>
  <c r="R49" i="30" s="1"/>
  <c r="Q47" i="30"/>
  <c r="A47" i="30" s="1"/>
  <c r="R47" i="30" s="1"/>
  <c r="Q22" i="30"/>
  <c r="A22" i="30" s="1"/>
  <c r="R22" i="30" s="1"/>
  <c r="Q21" i="30"/>
  <c r="A21" i="30" s="1"/>
  <c r="R21" i="30" s="1"/>
  <c r="Q19" i="30"/>
  <c r="A19" i="30" s="1"/>
  <c r="R19" i="30" s="1"/>
  <c r="Q17" i="30"/>
  <c r="A17" i="30" s="1"/>
  <c r="R17" i="30" s="1"/>
  <c r="Q45" i="30"/>
  <c r="A45" i="30" s="1"/>
  <c r="R45" i="30" s="1"/>
  <c r="Q43" i="30"/>
  <c r="A43" i="30" s="1"/>
  <c r="R43" i="30" s="1"/>
  <c r="Q41" i="30"/>
  <c r="A41" i="30" s="1"/>
  <c r="R41" i="30" s="1"/>
  <c r="Q39" i="30"/>
  <c r="A39" i="30" s="1"/>
  <c r="R39" i="30" s="1"/>
  <c r="Q37" i="30"/>
  <c r="A37" i="30" s="1"/>
  <c r="R37" i="30" s="1"/>
  <c r="Q33" i="30"/>
  <c r="A33" i="30" s="1"/>
  <c r="R33" i="30" s="1"/>
  <c r="Q31" i="30"/>
  <c r="A31" i="30" s="1"/>
  <c r="R31" i="30" s="1"/>
  <c r="Q30" i="30"/>
  <c r="A30" i="30" s="1"/>
  <c r="R30" i="30" s="1"/>
  <c r="Q28" i="30"/>
  <c r="A28" i="30" s="1"/>
  <c r="R28" i="30" s="1"/>
  <c r="Q16" i="30"/>
  <c r="A16" i="30" s="1"/>
  <c r="R16" i="30" s="1"/>
  <c r="Q53" i="30"/>
  <c r="A53" i="30" s="1"/>
  <c r="R53" i="30" s="1"/>
  <c r="Q50" i="30"/>
  <c r="A50" i="30" s="1"/>
  <c r="R50" i="30" s="1"/>
  <c r="Q48" i="30"/>
  <c r="A48" i="30" s="1"/>
  <c r="R48" i="30" s="1"/>
  <c r="Q46" i="30"/>
  <c r="A46" i="30" s="1"/>
  <c r="R46" i="30" s="1"/>
  <c r="Q34" i="30"/>
  <c r="A34" i="30" s="1"/>
  <c r="R34" i="30" s="1"/>
  <c r="Q20" i="30"/>
  <c r="A20" i="30" s="1"/>
  <c r="R20" i="30" s="1"/>
  <c r="Q18" i="30"/>
  <c r="A18" i="30" s="1"/>
  <c r="R18" i="30" s="1"/>
  <c r="Q64" i="30"/>
  <c r="A64" i="30" s="1"/>
  <c r="R61" i="30" s="1"/>
  <c r="Q62" i="30"/>
  <c r="A62" i="30" s="1"/>
  <c r="R59" i="30" s="1"/>
  <c r="Q44" i="30"/>
  <c r="A44" i="30" s="1"/>
  <c r="R44" i="30" s="1"/>
  <c r="Q42" i="30"/>
  <c r="A42" i="30" s="1"/>
  <c r="R42" i="30" s="1"/>
  <c r="Q40" i="30"/>
  <c r="A40" i="30" s="1"/>
  <c r="R40" i="30" s="1"/>
  <c r="Q38" i="30"/>
  <c r="A38" i="30" s="1"/>
  <c r="R38" i="30" s="1"/>
  <c r="Q32" i="30"/>
  <c r="A32" i="30" s="1"/>
  <c r="R32" i="30" s="1"/>
  <c r="Q29" i="30"/>
  <c r="A29" i="30" s="1"/>
  <c r="R29" i="30" s="1"/>
  <c r="Q23" i="30"/>
  <c r="A23" i="30" s="1"/>
  <c r="R23" i="30" s="1"/>
  <c r="Q56" i="30"/>
  <c r="A56" i="30" s="1"/>
  <c r="R56" i="30" s="1"/>
  <c r="Q60" i="30"/>
  <c r="A60" i="30" s="1"/>
  <c r="R57" i="30" s="1"/>
  <c r="Q12" i="30"/>
  <c r="A12" i="30" s="1"/>
  <c r="R12" i="30" s="1"/>
  <c r="Q25" i="30"/>
  <c r="A25" i="30" s="1"/>
  <c r="R25" i="30" s="1"/>
  <c r="Q58" i="30"/>
  <c r="A58" i="30" s="1"/>
  <c r="Q55" i="30"/>
  <c r="A55" i="30" s="1"/>
  <c r="R55" i="30" s="1"/>
  <c r="Q11" i="30"/>
  <c r="A11" i="30" s="1"/>
  <c r="R11" i="30" s="1"/>
  <c r="Q36" i="30"/>
  <c r="A36" i="30" s="1"/>
  <c r="R36" i="30" s="1"/>
  <c r="Q24" i="30"/>
  <c r="A24" i="30" s="1"/>
  <c r="R24" i="30" s="1"/>
  <c r="Q57" i="30"/>
  <c r="A57" i="30" s="1"/>
  <c r="Q63" i="30"/>
  <c r="A63" i="30" s="1"/>
  <c r="R60" i="30" s="1"/>
  <c r="Q13" i="30"/>
  <c r="A13" i="30" s="1"/>
  <c r="R13" i="30" s="1"/>
  <c r="Q26" i="30"/>
  <c r="A26" i="30" s="1"/>
  <c r="R26" i="30" s="1"/>
  <c r="Q35" i="30"/>
  <c r="A35" i="30" s="1"/>
  <c r="R35" i="30" s="1"/>
  <c r="Q9" i="30"/>
  <c r="A9" i="30" s="1"/>
  <c r="R9" i="30" s="1"/>
  <c r="Q14" i="30"/>
  <c r="A14" i="30" s="1"/>
  <c r="R14" i="30" s="1"/>
  <c r="Q27" i="30"/>
  <c r="A27" i="30" s="1"/>
  <c r="R27" i="30" s="1"/>
  <c r="Q61" i="30"/>
  <c r="A61" i="30" s="1"/>
  <c r="R58" i="30" s="1"/>
  <c r="Q59" i="30"/>
  <c r="A59" i="30" s="1"/>
  <c r="Q15" i="30"/>
  <c r="A15" i="30" s="1"/>
  <c r="R15" i="30" s="1"/>
  <c r="Q30" i="26"/>
  <c r="A30" i="26" s="1"/>
  <c r="R30" i="26" s="1"/>
  <c r="Q43" i="26"/>
  <c r="A43" i="26" s="1"/>
  <c r="R43" i="26" s="1"/>
  <c r="Q13" i="26"/>
  <c r="A13" i="26" s="1"/>
  <c r="R13" i="26" s="1"/>
  <c r="Q18" i="26"/>
  <c r="A18" i="26" s="1"/>
  <c r="R18" i="26" s="1"/>
  <c r="Q16" i="26"/>
  <c r="A16" i="26" s="1"/>
  <c r="R16" i="26" s="1"/>
  <c r="Q47" i="26"/>
  <c r="A47" i="26" s="1"/>
  <c r="R47" i="26" s="1"/>
  <c r="Q36" i="26"/>
  <c r="A36" i="26" s="1"/>
  <c r="R36" i="26" s="1"/>
  <c r="Q45" i="26"/>
  <c r="A45" i="26" s="1"/>
  <c r="R45" i="26" s="1"/>
  <c r="Q44" i="26"/>
  <c r="A44" i="26" s="1"/>
  <c r="R44" i="26" s="1"/>
  <c r="Q50" i="26"/>
  <c r="A50" i="26" s="1"/>
  <c r="R50" i="26" s="1"/>
  <c r="Q24" i="26"/>
  <c r="A24" i="26" s="1"/>
  <c r="R24" i="26" s="1"/>
  <c r="Q17" i="26"/>
  <c r="A17" i="26" s="1"/>
  <c r="R17" i="26" s="1"/>
  <c r="Q15" i="26"/>
  <c r="A15" i="26" s="1"/>
  <c r="R15" i="26" s="1"/>
  <c r="Q10" i="26"/>
  <c r="A10" i="26" s="1"/>
  <c r="R10" i="26" s="1"/>
  <c r="Q32" i="26"/>
  <c r="A32" i="26" s="1"/>
  <c r="R32" i="26" s="1"/>
  <c r="Q12" i="26"/>
  <c r="A12" i="26" s="1"/>
  <c r="R12" i="26" s="1"/>
  <c r="Q37" i="26"/>
  <c r="A37" i="26" s="1"/>
  <c r="R37" i="26" s="1"/>
  <c r="Q39" i="26"/>
  <c r="A39" i="26" s="1"/>
  <c r="R39" i="26" s="1"/>
  <c r="Q23" i="26"/>
  <c r="A23" i="26" s="1"/>
  <c r="R23" i="26" s="1"/>
  <c r="Q7" i="26"/>
  <c r="A7" i="26" s="1"/>
  <c r="R7" i="26" s="1"/>
  <c r="Q22" i="26"/>
  <c r="A22" i="26" s="1"/>
  <c r="R22" i="26" s="1"/>
  <c r="Q33" i="26"/>
  <c r="A33" i="26" s="1"/>
  <c r="R33" i="26" s="1"/>
  <c r="Q41" i="26"/>
  <c r="A41" i="26" s="1"/>
  <c r="R41" i="26" s="1"/>
  <c r="Q42" i="26"/>
  <c r="A42" i="26" s="1"/>
  <c r="R42" i="26" s="1"/>
  <c r="Q48" i="26"/>
  <c r="A48" i="26" s="1"/>
  <c r="R48" i="26" s="1"/>
  <c r="Q34" i="26"/>
  <c r="A34" i="26" s="1"/>
  <c r="R34" i="26" s="1"/>
  <c r="Q40" i="26"/>
  <c r="A40" i="26" s="1"/>
  <c r="R40" i="26" s="1"/>
  <c r="Q26" i="26"/>
  <c r="A26" i="26" s="1"/>
  <c r="R26" i="26" s="1"/>
  <c r="Q31" i="26"/>
  <c r="A31" i="26" s="1"/>
  <c r="R31" i="26" s="1"/>
  <c r="Q38" i="26"/>
  <c r="A38" i="26" s="1"/>
  <c r="R38" i="26" s="1"/>
  <c r="Q21" i="26"/>
  <c r="A21" i="26" s="1"/>
  <c r="R21" i="26" s="1"/>
  <c r="Q20" i="26"/>
  <c r="A20" i="26" s="1"/>
  <c r="R20" i="26" s="1"/>
  <c r="A54" i="26"/>
  <c r="R54" i="26" s="1"/>
  <c r="Q28" i="26"/>
  <c r="A28" i="26" s="1"/>
  <c r="R28" i="26" s="1"/>
  <c r="Q8" i="26"/>
  <c r="A8" i="26" s="1"/>
  <c r="R8" i="26" s="1"/>
  <c r="Q29" i="26"/>
  <c r="A29" i="26" s="1"/>
  <c r="R29" i="26" s="1"/>
  <c r="Q35" i="26"/>
  <c r="A35" i="26" s="1"/>
  <c r="R35" i="26" s="1"/>
  <c r="Q19" i="26"/>
  <c r="A19" i="26" s="1"/>
  <c r="R19" i="26" s="1"/>
  <c r="Q14" i="26"/>
  <c r="A14" i="26" s="1"/>
  <c r="R14" i="26" s="1"/>
  <c r="Q25" i="26"/>
  <c r="A25" i="26" s="1"/>
  <c r="R25" i="26" s="1"/>
  <c r="Q49" i="26"/>
  <c r="A49" i="26" s="1"/>
  <c r="R49" i="26" s="1"/>
  <c r="Q51" i="19"/>
  <c r="A51" i="19" s="1"/>
  <c r="R51" i="19" s="1"/>
  <c r="Q71" i="19"/>
  <c r="A71" i="19" s="1"/>
  <c r="R71" i="19" s="1"/>
  <c r="Q60" i="19"/>
  <c r="A60" i="19" s="1"/>
  <c r="R60" i="19" s="1"/>
  <c r="Q13" i="19"/>
  <c r="A13" i="19" s="1"/>
  <c r="R13" i="19" s="1"/>
  <c r="Q46" i="19"/>
  <c r="A46" i="19" s="1"/>
  <c r="R46" i="19" s="1"/>
  <c r="Q44" i="19"/>
  <c r="A44" i="19" s="1"/>
  <c r="R44" i="19" s="1"/>
  <c r="Q42" i="19"/>
  <c r="A42" i="19" s="1"/>
  <c r="R42" i="19" s="1"/>
  <c r="Q47" i="19"/>
  <c r="A47" i="19" s="1"/>
  <c r="R47" i="19" s="1"/>
  <c r="Q45" i="19"/>
  <c r="A45" i="19" s="1"/>
  <c r="R45" i="19" s="1"/>
  <c r="Q26" i="19"/>
  <c r="A26" i="19" s="1"/>
  <c r="R26" i="19" s="1"/>
  <c r="Q12" i="19"/>
  <c r="A12" i="19" s="1"/>
  <c r="R12" i="19" s="1"/>
  <c r="Q8" i="19"/>
  <c r="A8" i="19" s="1"/>
  <c r="R8" i="19" s="1"/>
  <c r="Q7" i="19"/>
  <c r="A7" i="19" s="1"/>
  <c r="R7" i="19" s="1"/>
  <c r="Q89" i="19"/>
  <c r="A89" i="19" s="1"/>
  <c r="R89" i="19" s="1"/>
  <c r="Q85" i="19"/>
  <c r="A85" i="19" s="1"/>
  <c r="R85" i="19" s="1"/>
  <c r="Q81" i="19"/>
  <c r="A81" i="19" s="1"/>
  <c r="R81" i="19" s="1"/>
  <c r="Q77" i="19"/>
  <c r="A77" i="19" s="1"/>
  <c r="R77" i="19" s="1"/>
  <c r="Q73" i="19"/>
  <c r="A73" i="19" s="1"/>
  <c r="R73" i="19" s="1"/>
  <c r="Q69" i="19"/>
  <c r="A69" i="19" s="1"/>
  <c r="R69" i="19" s="1"/>
  <c r="Q65" i="19"/>
  <c r="A65" i="19" s="1"/>
  <c r="R65" i="19" s="1"/>
  <c r="Q61" i="19"/>
  <c r="A61" i="19" s="1"/>
  <c r="R61" i="19" s="1"/>
  <c r="Q57" i="19"/>
  <c r="A57" i="19" s="1"/>
  <c r="R57" i="19" s="1"/>
  <c r="Q53" i="19"/>
  <c r="A53" i="19" s="1"/>
  <c r="R53" i="19" s="1"/>
  <c r="Q49" i="19"/>
  <c r="A49" i="19" s="1"/>
  <c r="R49" i="19" s="1"/>
  <c r="Q41" i="19"/>
  <c r="A41" i="19" s="1"/>
  <c r="R41" i="19" s="1"/>
  <c r="Q37" i="19"/>
  <c r="Q33" i="19"/>
  <c r="A33" i="19" s="1"/>
  <c r="R33" i="19" s="1"/>
  <c r="Q29" i="19"/>
  <c r="A29" i="19" s="1"/>
  <c r="R29" i="19" s="1"/>
  <c r="Q25" i="19"/>
  <c r="A25" i="19" s="1"/>
  <c r="R25" i="19" s="1"/>
  <c r="Q21" i="19"/>
  <c r="A21" i="19" s="1"/>
  <c r="R21" i="19" s="1"/>
  <c r="Q17" i="19"/>
  <c r="A17" i="19" s="1"/>
  <c r="R17" i="19" s="1"/>
  <c r="Q9" i="19"/>
  <c r="A9" i="19" s="1"/>
  <c r="R9" i="19" s="1"/>
  <c r="Q94" i="19"/>
  <c r="A94" i="19" s="1"/>
  <c r="R94" i="19" s="1"/>
  <c r="Q82" i="19"/>
  <c r="A82" i="19" s="1"/>
  <c r="R82" i="19" s="1"/>
  <c r="Q78" i="19"/>
  <c r="A78" i="19" s="1"/>
  <c r="R78" i="19" s="1"/>
  <c r="Q70" i="19"/>
  <c r="A70" i="19" s="1"/>
  <c r="R70" i="19" s="1"/>
  <c r="Q68" i="19"/>
  <c r="A68" i="19" s="1"/>
  <c r="R68" i="19" s="1"/>
  <c r="Q56" i="19"/>
  <c r="A56" i="19" s="1"/>
  <c r="R56" i="19" s="1"/>
  <c r="Q52" i="19"/>
  <c r="A52" i="19" s="1"/>
  <c r="R52" i="19" s="1"/>
  <c r="Q48" i="19"/>
  <c r="A48" i="19" s="1"/>
  <c r="R48" i="19" s="1"/>
  <c r="Q36" i="19"/>
  <c r="A36" i="19" s="1"/>
  <c r="R36" i="19" s="1"/>
  <c r="Q32" i="19"/>
  <c r="A32" i="19" s="1"/>
  <c r="R32" i="19" s="1"/>
  <c r="Q16" i="19"/>
  <c r="A16" i="19" s="1"/>
  <c r="R16" i="19" s="1"/>
  <c r="Q92" i="19"/>
  <c r="A92" i="19" s="1"/>
  <c r="R92" i="19" s="1"/>
  <c r="Q88" i="19"/>
  <c r="A88" i="19" s="1"/>
  <c r="R88" i="19" s="1"/>
  <c r="Q84" i="19"/>
  <c r="A84" i="19" s="1"/>
  <c r="R84" i="19" s="1"/>
  <c r="Q80" i="19"/>
  <c r="A80" i="19" s="1"/>
  <c r="R80" i="19" s="1"/>
  <c r="Q76" i="19"/>
  <c r="A76" i="19" s="1"/>
  <c r="R76" i="19" s="1"/>
  <c r="Q72" i="19"/>
  <c r="A72" i="19" s="1"/>
  <c r="R72" i="19" s="1"/>
  <c r="Q66" i="19"/>
  <c r="A66" i="19" s="1"/>
  <c r="R66" i="19" s="1"/>
  <c r="Q62" i="19"/>
  <c r="A62" i="19" s="1"/>
  <c r="R62" i="19" s="1"/>
  <c r="Q58" i="19"/>
  <c r="A58" i="19" s="1"/>
  <c r="R58" i="19" s="1"/>
  <c r="Q54" i="19"/>
  <c r="A54" i="19" s="1"/>
  <c r="R54" i="19" s="1"/>
  <c r="Q50" i="19"/>
  <c r="A50" i="19" s="1"/>
  <c r="R50" i="19" s="1"/>
  <c r="Q38" i="19"/>
  <c r="Q34" i="19"/>
  <c r="A34" i="19" s="1"/>
  <c r="R34" i="19" s="1"/>
  <c r="Q30" i="19"/>
  <c r="A30" i="19" s="1"/>
  <c r="R30" i="19" s="1"/>
  <c r="Q22" i="19"/>
  <c r="A22" i="19" s="1"/>
  <c r="R22" i="19" s="1"/>
  <c r="Q18" i="19"/>
  <c r="A18" i="19" s="1"/>
  <c r="R18" i="19" s="1"/>
  <c r="Q14" i="19"/>
  <c r="A14" i="19" s="1"/>
  <c r="R14" i="19" s="1"/>
  <c r="Q10" i="19"/>
  <c r="A10" i="19" s="1"/>
  <c r="R10" i="19" s="1"/>
  <c r="Q90" i="19"/>
  <c r="A90" i="19" s="1"/>
  <c r="R90" i="19" s="1"/>
  <c r="Q74" i="19"/>
  <c r="A74" i="19" s="1"/>
  <c r="R74" i="19" s="1"/>
  <c r="Q64" i="19"/>
  <c r="A64" i="19" s="1"/>
  <c r="R64" i="19" s="1"/>
  <c r="Q40" i="19"/>
  <c r="Q28" i="19"/>
  <c r="A28" i="19" s="1"/>
  <c r="R28" i="19" s="1"/>
  <c r="Q24" i="19"/>
  <c r="A24" i="19" s="1"/>
  <c r="R24" i="19" s="1"/>
  <c r="Q20" i="19"/>
  <c r="A20" i="19" s="1"/>
  <c r="R20" i="19" s="1"/>
  <c r="Q23" i="19"/>
  <c r="A23" i="19" s="1"/>
  <c r="R23" i="19" s="1"/>
  <c r="Q31" i="19"/>
  <c r="A31" i="19" s="1"/>
  <c r="R31" i="19" s="1"/>
  <c r="Q39" i="19"/>
  <c r="Q75" i="19"/>
  <c r="A75" i="19" s="1"/>
  <c r="R75" i="19" s="1"/>
  <c r="Q83" i="19"/>
  <c r="A83" i="19" s="1"/>
  <c r="R83" i="19" s="1"/>
  <c r="Q87" i="19"/>
  <c r="A87" i="19" s="1"/>
  <c r="R87" i="19" s="1"/>
  <c r="Q11" i="19"/>
  <c r="A11" i="19" s="1"/>
  <c r="R11" i="19" s="1"/>
  <c r="Q19" i="19"/>
  <c r="A19" i="19" s="1"/>
  <c r="R19" i="19" s="1"/>
  <c r="Q59" i="19"/>
  <c r="A59" i="19" s="1"/>
  <c r="R59" i="19" s="1"/>
  <c r="Q67" i="19"/>
  <c r="A67" i="19" s="1"/>
  <c r="R67" i="19" s="1"/>
  <c r="Q15" i="19"/>
  <c r="A15" i="19" s="1"/>
  <c r="R15" i="19" s="1"/>
  <c r="Q27" i="19"/>
  <c r="A27" i="19" s="1"/>
  <c r="R27" i="19" s="1"/>
  <c r="Q35" i="19"/>
  <c r="A35" i="19" s="1"/>
  <c r="R35" i="19" s="1"/>
  <c r="R43" i="19"/>
  <c r="Q79" i="19"/>
  <c r="A79" i="19" s="1"/>
  <c r="R79" i="19" s="1"/>
  <c r="Q91" i="19"/>
  <c r="A91" i="19" s="1"/>
  <c r="R91" i="19" s="1"/>
  <c r="Q55" i="19"/>
  <c r="A55" i="19" s="1"/>
  <c r="R55" i="19" s="1"/>
  <c r="Q63" i="19"/>
  <c r="A63" i="19" s="1"/>
  <c r="R63" i="19" s="1"/>
  <c r="S50" i="1"/>
  <c r="T50" i="1" s="1"/>
  <c r="A50" i="1"/>
  <c r="R50" i="1" s="1"/>
  <c r="U14" i="5"/>
  <c r="U15" i="5"/>
  <c r="U16" i="5"/>
  <c r="U17" i="5"/>
  <c r="U18" i="5"/>
  <c r="U19" i="5"/>
  <c r="U20" i="5"/>
  <c r="U21" i="5"/>
  <c r="U10" i="5"/>
  <c r="U11" i="5"/>
  <c r="U12" i="5"/>
  <c r="U13" i="5"/>
  <c r="S303" i="1"/>
  <c r="T303" i="1" s="1"/>
  <c r="A303" i="1"/>
  <c r="R303" i="1" s="1"/>
  <c r="S302" i="1"/>
  <c r="T302" i="1" s="1"/>
  <c r="A302" i="1"/>
  <c r="R302" i="1" s="1"/>
  <c r="S301" i="1"/>
  <c r="T301" i="1" s="1"/>
  <c r="A301" i="1"/>
  <c r="R301" i="1" s="1"/>
  <c r="S300" i="1"/>
  <c r="T300" i="1" s="1"/>
  <c r="A300" i="1"/>
  <c r="R300" i="1" s="1"/>
  <c r="S299" i="1"/>
  <c r="T299" i="1" s="1"/>
  <c r="A299" i="1"/>
  <c r="R299" i="1" s="1"/>
  <c r="S298" i="1"/>
  <c r="T298" i="1" s="1"/>
  <c r="A298" i="1"/>
  <c r="R298" i="1" s="1"/>
  <c r="S297" i="1"/>
  <c r="T297" i="1" s="1"/>
  <c r="A297" i="1"/>
  <c r="R297" i="1" s="1"/>
  <c r="S296" i="1"/>
  <c r="T296" i="1" s="1"/>
  <c r="A296" i="1"/>
  <c r="R296" i="1" s="1"/>
  <c r="S295" i="1"/>
  <c r="T295" i="1" s="1"/>
  <c r="A295" i="1"/>
  <c r="R295" i="1" s="1"/>
  <c r="S294" i="1"/>
  <c r="T294" i="1" s="1"/>
  <c r="A294" i="1"/>
  <c r="R294" i="1" s="1"/>
  <c r="S293" i="1"/>
  <c r="T293" i="1" s="1"/>
  <c r="A293" i="1"/>
  <c r="R293" i="1" s="1"/>
  <c r="S292" i="1"/>
  <c r="T292" i="1" s="1"/>
  <c r="A292" i="1"/>
  <c r="R292" i="1" s="1"/>
  <c r="S291" i="1"/>
  <c r="T291" i="1" s="1"/>
  <c r="A291" i="1"/>
  <c r="R291" i="1" s="1"/>
  <c r="S290" i="1"/>
  <c r="T290" i="1" s="1"/>
  <c r="A290" i="1"/>
  <c r="R290" i="1" s="1"/>
  <c r="S289" i="1"/>
  <c r="T289" i="1" s="1"/>
  <c r="A289" i="1"/>
  <c r="R289" i="1" s="1"/>
  <c r="S288" i="1"/>
  <c r="T288" i="1" s="1"/>
  <c r="A288" i="1"/>
  <c r="R288" i="1" s="1"/>
  <c r="S287" i="1"/>
  <c r="T287" i="1" s="1"/>
  <c r="A287" i="1"/>
  <c r="R287" i="1" s="1"/>
  <c r="S286" i="1"/>
  <c r="T286" i="1" s="1"/>
  <c r="A286" i="1"/>
  <c r="R286" i="1" s="1"/>
  <c r="S285" i="1"/>
  <c r="T285" i="1" s="1"/>
  <c r="A285" i="1"/>
  <c r="R285" i="1" s="1"/>
  <c r="S284" i="1"/>
  <c r="T284" i="1" s="1"/>
  <c r="A284" i="1"/>
  <c r="R284" i="1" s="1"/>
  <c r="S283" i="1"/>
  <c r="T283" i="1" s="1"/>
  <c r="A283" i="1"/>
  <c r="R283" i="1" s="1"/>
  <c r="S282" i="1"/>
  <c r="T282" i="1" s="1"/>
  <c r="A282" i="1"/>
  <c r="R282" i="1" s="1"/>
  <c r="S281" i="1"/>
  <c r="T281" i="1" s="1"/>
  <c r="A281" i="1"/>
  <c r="R281" i="1" s="1"/>
  <c r="S280" i="1"/>
  <c r="T280" i="1" s="1"/>
  <c r="A280" i="1"/>
  <c r="R280" i="1" s="1"/>
  <c r="S279" i="1"/>
  <c r="T279" i="1" s="1"/>
  <c r="A279" i="1"/>
  <c r="R279" i="1" s="1"/>
  <c r="S278" i="1"/>
  <c r="T278" i="1" s="1"/>
  <c r="A278" i="1"/>
  <c r="R278" i="1" s="1"/>
  <c r="S277" i="1"/>
  <c r="T277" i="1" s="1"/>
  <c r="A277" i="1"/>
  <c r="R277" i="1" s="1"/>
  <c r="S276" i="1"/>
  <c r="T276" i="1" s="1"/>
  <c r="A276" i="1"/>
  <c r="R276" i="1" s="1"/>
  <c r="S275" i="1"/>
  <c r="T275" i="1" s="1"/>
  <c r="A275" i="1"/>
  <c r="R275" i="1" s="1"/>
  <c r="S274" i="1"/>
  <c r="T274" i="1" s="1"/>
  <c r="A274" i="1"/>
  <c r="R274" i="1" s="1"/>
  <c r="S273" i="1"/>
  <c r="T273" i="1" s="1"/>
  <c r="A273" i="1"/>
  <c r="R273" i="1" s="1"/>
  <c r="S272" i="1"/>
  <c r="T272" i="1" s="1"/>
  <c r="A272" i="1"/>
  <c r="R272" i="1" s="1"/>
  <c r="S271" i="1"/>
  <c r="T271" i="1" s="1"/>
  <c r="A271" i="1"/>
  <c r="R271" i="1" s="1"/>
  <c r="S270" i="1"/>
  <c r="T270" i="1" s="1"/>
  <c r="A270" i="1"/>
  <c r="R270" i="1" s="1"/>
  <c r="S269" i="1"/>
  <c r="T269" i="1" s="1"/>
  <c r="A269" i="1"/>
  <c r="R269" i="1" s="1"/>
  <c r="S268" i="1"/>
  <c r="T268" i="1" s="1"/>
  <c r="A268" i="1"/>
  <c r="R268" i="1" s="1"/>
  <c r="S267" i="1"/>
  <c r="T267" i="1" s="1"/>
  <c r="A267" i="1"/>
  <c r="R267" i="1" s="1"/>
  <c r="S266" i="1"/>
  <c r="T266" i="1" s="1"/>
  <c r="A266" i="1"/>
  <c r="R266" i="1" s="1"/>
  <c r="S265" i="1"/>
  <c r="T265" i="1" s="1"/>
  <c r="A265" i="1"/>
  <c r="R265" i="1" s="1"/>
  <c r="S264" i="1"/>
  <c r="T264" i="1" s="1"/>
  <c r="A264" i="1"/>
  <c r="R264" i="1" s="1"/>
  <c r="S263" i="1"/>
  <c r="T263" i="1" s="1"/>
  <c r="A263" i="1"/>
  <c r="R263" i="1" s="1"/>
  <c r="S262" i="1"/>
  <c r="T262" i="1" s="1"/>
  <c r="A262" i="1"/>
  <c r="R262" i="1" s="1"/>
  <c r="S261" i="1"/>
  <c r="T261" i="1" s="1"/>
  <c r="A261" i="1"/>
  <c r="R261" i="1" s="1"/>
  <c r="S260" i="1"/>
  <c r="T260" i="1" s="1"/>
  <c r="A260" i="1"/>
  <c r="R260" i="1" s="1"/>
  <c r="S259" i="1"/>
  <c r="T259" i="1" s="1"/>
  <c r="A259" i="1"/>
  <c r="R259" i="1" s="1"/>
  <c r="S258" i="1"/>
  <c r="T258" i="1" s="1"/>
  <c r="A258" i="1"/>
  <c r="R258" i="1" s="1"/>
  <c r="S257" i="1"/>
  <c r="T257" i="1" s="1"/>
  <c r="A257" i="1"/>
  <c r="R257" i="1" s="1"/>
  <c r="S256" i="1"/>
  <c r="T256" i="1" s="1"/>
  <c r="A256" i="1"/>
  <c r="R256" i="1" s="1"/>
  <c r="S255" i="1"/>
  <c r="T255" i="1" s="1"/>
  <c r="A255" i="1"/>
  <c r="R255" i="1" s="1"/>
  <c r="S254" i="1"/>
  <c r="T254" i="1" s="1"/>
  <c r="A254" i="1"/>
  <c r="R254" i="1" s="1"/>
  <c r="S253" i="1"/>
  <c r="T253" i="1" s="1"/>
  <c r="A253" i="1"/>
  <c r="R253" i="1" s="1"/>
  <c r="S252" i="1"/>
  <c r="T252" i="1" s="1"/>
  <c r="A252" i="1"/>
  <c r="R252" i="1" s="1"/>
  <c r="S251" i="1"/>
  <c r="T251" i="1" s="1"/>
  <c r="A251" i="1"/>
  <c r="R251" i="1" s="1"/>
  <c r="S250" i="1"/>
  <c r="T250" i="1" s="1"/>
  <c r="A250" i="1"/>
  <c r="R250" i="1" s="1"/>
  <c r="S249" i="1"/>
  <c r="T249" i="1" s="1"/>
  <c r="A249" i="1"/>
  <c r="R249" i="1" s="1"/>
  <c r="S248" i="1"/>
  <c r="T248" i="1" s="1"/>
  <c r="A248" i="1"/>
  <c r="R248" i="1" s="1"/>
  <c r="S247" i="1"/>
  <c r="T247" i="1" s="1"/>
  <c r="A247" i="1"/>
  <c r="R247" i="1" s="1"/>
  <c r="S246" i="1"/>
  <c r="T246" i="1" s="1"/>
  <c r="A246" i="1"/>
  <c r="R246" i="1" s="1"/>
  <c r="S245" i="1"/>
  <c r="T245" i="1" s="1"/>
  <c r="A245" i="1"/>
  <c r="R245" i="1" s="1"/>
  <c r="S244" i="1"/>
  <c r="T244" i="1" s="1"/>
  <c r="A244" i="1"/>
  <c r="R244" i="1" s="1"/>
  <c r="S243" i="1"/>
  <c r="T243" i="1" s="1"/>
  <c r="A243" i="1"/>
  <c r="R243" i="1" s="1"/>
  <c r="S242" i="1"/>
  <c r="T242" i="1" s="1"/>
  <c r="A242" i="1"/>
  <c r="R242" i="1" s="1"/>
  <c r="S241" i="1"/>
  <c r="T241" i="1" s="1"/>
  <c r="A241" i="1"/>
  <c r="R241" i="1" s="1"/>
  <c r="S240" i="1"/>
  <c r="T240" i="1" s="1"/>
  <c r="A240" i="1"/>
  <c r="R240" i="1" s="1"/>
  <c r="S239" i="1"/>
  <c r="T239" i="1" s="1"/>
  <c r="A239" i="1"/>
  <c r="R239" i="1" s="1"/>
  <c r="S238" i="1"/>
  <c r="T238" i="1" s="1"/>
  <c r="A238" i="1"/>
  <c r="R238" i="1" s="1"/>
  <c r="S237" i="1"/>
  <c r="T237" i="1" s="1"/>
  <c r="A237" i="1"/>
  <c r="R237" i="1" s="1"/>
  <c r="S236" i="1"/>
  <c r="T236" i="1" s="1"/>
  <c r="A236" i="1"/>
  <c r="R236" i="1" s="1"/>
  <c r="S235" i="1"/>
  <c r="T235" i="1" s="1"/>
  <c r="A235" i="1"/>
  <c r="R235" i="1" s="1"/>
  <c r="S234" i="1"/>
  <c r="T234" i="1" s="1"/>
  <c r="A234" i="1"/>
  <c r="R234" i="1" s="1"/>
  <c r="S233" i="1"/>
  <c r="T233" i="1" s="1"/>
  <c r="A233" i="1"/>
  <c r="R233" i="1" s="1"/>
  <c r="S232" i="1"/>
  <c r="T232" i="1" s="1"/>
  <c r="A232" i="1"/>
  <c r="R232" i="1" s="1"/>
  <c r="S231" i="1"/>
  <c r="T231" i="1" s="1"/>
  <c r="A231" i="1"/>
  <c r="R231" i="1" s="1"/>
  <c r="S230" i="1"/>
  <c r="T230" i="1" s="1"/>
  <c r="A230" i="1"/>
  <c r="R230" i="1" s="1"/>
  <c r="S229" i="1"/>
  <c r="T229" i="1" s="1"/>
  <c r="A229" i="1"/>
  <c r="R229" i="1" s="1"/>
  <c r="S228" i="1"/>
  <c r="T228" i="1" s="1"/>
  <c r="A228" i="1"/>
  <c r="R228" i="1" s="1"/>
  <c r="S227" i="1"/>
  <c r="T227" i="1" s="1"/>
  <c r="A227" i="1"/>
  <c r="R227" i="1" s="1"/>
  <c r="S226" i="1"/>
  <c r="T226" i="1" s="1"/>
  <c r="A226" i="1"/>
  <c r="R226" i="1" s="1"/>
  <c r="S225" i="1"/>
  <c r="T225" i="1" s="1"/>
  <c r="A225" i="1"/>
  <c r="R225" i="1" s="1"/>
  <c r="S224" i="1"/>
  <c r="T224" i="1" s="1"/>
  <c r="A224" i="1"/>
  <c r="R224" i="1" s="1"/>
  <c r="S223" i="1"/>
  <c r="T223" i="1" s="1"/>
  <c r="A223" i="1"/>
  <c r="R223" i="1" s="1"/>
  <c r="S222" i="1"/>
  <c r="T222" i="1" s="1"/>
  <c r="A222" i="1"/>
  <c r="R222" i="1" s="1"/>
  <c r="S221" i="1"/>
  <c r="T221" i="1" s="1"/>
  <c r="A221" i="1"/>
  <c r="R221" i="1" s="1"/>
  <c r="S220" i="1"/>
  <c r="T220" i="1" s="1"/>
  <c r="A220" i="1"/>
  <c r="R220" i="1" s="1"/>
  <c r="S219" i="1"/>
  <c r="T219" i="1" s="1"/>
  <c r="A219" i="1"/>
  <c r="R219" i="1" s="1"/>
  <c r="S218" i="1"/>
  <c r="T218" i="1" s="1"/>
  <c r="A218" i="1"/>
  <c r="R218" i="1" s="1"/>
  <c r="S217" i="1"/>
  <c r="T217" i="1" s="1"/>
  <c r="A217" i="1"/>
  <c r="R217" i="1" s="1"/>
  <c r="S216" i="1"/>
  <c r="T216" i="1" s="1"/>
  <c r="A216" i="1"/>
  <c r="R216" i="1" s="1"/>
  <c r="S215" i="1"/>
  <c r="T215" i="1" s="1"/>
  <c r="A215" i="1"/>
  <c r="R215" i="1" s="1"/>
  <c r="S214" i="1"/>
  <c r="T214" i="1" s="1"/>
  <c r="A214" i="1"/>
  <c r="R214" i="1" s="1"/>
  <c r="S213" i="1"/>
  <c r="T213" i="1" s="1"/>
  <c r="A213" i="1"/>
  <c r="R213" i="1" s="1"/>
  <c r="S212" i="1"/>
  <c r="T212" i="1" s="1"/>
  <c r="A212" i="1"/>
  <c r="R212" i="1" s="1"/>
  <c r="S211" i="1"/>
  <c r="T211" i="1" s="1"/>
  <c r="A211" i="1"/>
  <c r="R211" i="1" s="1"/>
  <c r="S210" i="1"/>
  <c r="T210" i="1" s="1"/>
  <c r="A210" i="1"/>
  <c r="R210" i="1" s="1"/>
  <c r="S209" i="1"/>
  <c r="T209" i="1" s="1"/>
  <c r="A209" i="1"/>
  <c r="R209" i="1" s="1"/>
  <c r="S208" i="1"/>
  <c r="T208" i="1" s="1"/>
  <c r="A208" i="1"/>
  <c r="R208" i="1" s="1"/>
  <c r="S207" i="1"/>
  <c r="T207" i="1" s="1"/>
  <c r="A207" i="1"/>
  <c r="R207" i="1" s="1"/>
  <c r="S206" i="1"/>
  <c r="T206" i="1" s="1"/>
  <c r="A206" i="1"/>
  <c r="R206" i="1" s="1"/>
  <c r="S205" i="1"/>
  <c r="T205" i="1" s="1"/>
  <c r="A205" i="1"/>
  <c r="R205" i="1" s="1"/>
  <c r="S204" i="1"/>
  <c r="T204" i="1" s="1"/>
  <c r="A204" i="1"/>
  <c r="R204" i="1" s="1"/>
  <c r="S203" i="1"/>
  <c r="T203" i="1" s="1"/>
  <c r="A203" i="1"/>
  <c r="R203" i="1" s="1"/>
  <c r="S202" i="1"/>
  <c r="T202" i="1" s="1"/>
  <c r="A202" i="1"/>
  <c r="R202" i="1" s="1"/>
  <c r="A85" i="1"/>
  <c r="R85" i="1" s="1"/>
  <c r="A86" i="1"/>
  <c r="R86" i="1" s="1"/>
  <c r="A87" i="1"/>
  <c r="R87" i="1" s="1"/>
  <c r="A88" i="1"/>
  <c r="R88" i="1" s="1"/>
  <c r="A89" i="1"/>
  <c r="R89" i="1" s="1"/>
  <c r="A90" i="1"/>
  <c r="R90" i="1" s="1"/>
  <c r="A91" i="1"/>
  <c r="R91" i="1" s="1"/>
  <c r="A92" i="1"/>
  <c r="R92" i="1" s="1"/>
  <c r="A93" i="1"/>
  <c r="R93" i="1" s="1"/>
  <c r="A94" i="1"/>
  <c r="R94" i="1" s="1"/>
  <c r="A95" i="1"/>
  <c r="R95" i="1" s="1"/>
  <c r="A96" i="1"/>
  <c r="R96" i="1" s="1"/>
  <c r="A97" i="1"/>
  <c r="R97" i="1" s="1"/>
  <c r="A98" i="1"/>
  <c r="R98" i="1" s="1"/>
  <c r="A99" i="1"/>
  <c r="R99" i="1" s="1"/>
  <c r="A100" i="1"/>
  <c r="R100" i="1" s="1"/>
  <c r="A101" i="1"/>
  <c r="R101" i="1" s="1"/>
  <c r="A102" i="1"/>
  <c r="R102" i="1" s="1"/>
  <c r="A103" i="1"/>
  <c r="R103" i="1" s="1"/>
  <c r="A104" i="1"/>
  <c r="R104" i="1" s="1"/>
  <c r="A105" i="1"/>
  <c r="R105" i="1" s="1"/>
  <c r="A106" i="1"/>
  <c r="R106" i="1" s="1"/>
  <c r="A107" i="1"/>
  <c r="R107" i="1" s="1"/>
  <c r="A108" i="1"/>
  <c r="R108" i="1" s="1"/>
  <c r="A109" i="1"/>
  <c r="R109" i="1" s="1"/>
  <c r="A110" i="1"/>
  <c r="R110" i="1" s="1"/>
  <c r="A111" i="1"/>
  <c r="R111" i="1" s="1"/>
  <c r="A112" i="1"/>
  <c r="R112" i="1" s="1"/>
  <c r="A113" i="1"/>
  <c r="R113" i="1" s="1"/>
  <c r="A114" i="1"/>
  <c r="R114" i="1" s="1"/>
  <c r="A115" i="1"/>
  <c r="R115" i="1" s="1"/>
  <c r="A116" i="1"/>
  <c r="R116" i="1" s="1"/>
  <c r="A117" i="1"/>
  <c r="R117" i="1" s="1"/>
  <c r="A118" i="1"/>
  <c r="R118" i="1" s="1"/>
  <c r="A119" i="1"/>
  <c r="R119" i="1" s="1"/>
  <c r="A120" i="1"/>
  <c r="R120" i="1" s="1"/>
  <c r="A121" i="1"/>
  <c r="R121" i="1" s="1"/>
  <c r="A122" i="1"/>
  <c r="R122" i="1" s="1"/>
  <c r="A123" i="1"/>
  <c r="R123" i="1" s="1"/>
  <c r="A124" i="1"/>
  <c r="R124" i="1" s="1"/>
  <c r="A125" i="1"/>
  <c r="R125" i="1" s="1"/>
  <c r="A126" i="1"/>
  <c r="R126" i="1" s="1"/>
  <c r="A127" i="1"/>
  <c r="R127" i="1" s="1"/>
  <c r="A128" i="1"/>
  <c r="R128" i="1" s="1"/>
  <c r="A129" i="1"/>
  <c r="R129" i="1" s="1"/>
  <c r="A130" i="1"/>
  <c r="R130" i="1" s="1"/>
  <c r="A131" i="1"/>
  <c r="R131" i="1" s="1"/>
  <c r="A132" i="1"/>
  <c r="R132" i="1" s="1"/>
  <c r="A133" i="1"/>
  <c r="R133" i="1" s="1"/>
  <c r="A134" i="1"/>
  <c r="R134" i="1" s="1"/>
  <c r="A135" i="1"/>
  <c r="R135" i="1" s="1"/>
  <c r="A136" i="1"/>
  <c r="R136" i="1" s="1"/>
  <c r="A137" i="1"/>
  <c r="R137" i="1" s="1"/>
  <c r="A138" i="1"/>
  <c r="R138" i="1" s="1"/>
  <c r="A139" i="1"/>
  <c r="R139" i="1" s="1"/>
  <c r="A140" i="1"/>
  <c r="R140" i="1" s="1"/>
  <c r="A141" i="1"/>
  <c r="R141" i="1" s="1"/>
  <c r="A142" i="1"/>
  <c r="R142" i="1" s="1"/>
  <c r="A143" i="1"/>
  <c r="R143" i="1" s="1"/>
  <c r="A144" i="1"/>
  <c r="R144" i="1" s="1"/>
  <c r="A145" i="1"/>
  <c r="R145" i="1" s="1"/>
  <c r="A146" i="1"/>
  <c r="R146" i="1" s="1"/>
  <c r="A147" i="1"/>
  <c r="R147" i="1" s="1"/>
  <c r="A148" i="1"/>
  <c r="R148" i="1" s="1"/>
  <c r="A149" i="1"/>
  <c r="R149" i="1" s="1"/>
  <c r="A150" i="1"/>
  <c r="R150" i="1" s="1"/>
  <c r="A151" i="1"/>
  <c r="R151" i="1" s="1"/>
  <c r="A152" i="1"/>
  <c r="R152" i="1" s="1"/>
  <c r="A153" i="1"/>
  <c r="R153" i="1" s="1"/>
  <c r="A154" i="1"/>
  <c r="R154" i="1" s="1"/>
  <c r="A155" i="1"/>
  <c r="R155" i="1" s="1"/>
  <c r="A156" i="1"/>
  <c r="R156" i="1" s="1"/>
  <c r="A157" i="1"/>
  <c r="R157" i="1" s="1"/>
  <c r="A158" i="1"/>
  <c r="R158" i="1" s="1"/>
  <c r="A159" i="1"/>
  <c r="R159" i="1" s="1"/>
  <c r="A160" i="1"/>
  <c r="R160" i="1" s="1"/>
  <c r="A161" i="1"/>
  <c r="R161" i="1" s="1"/>
  <c r="A162" i="1"/>
  <c r="R162" i="1" s="1"/>
  <c r="A163" i="1"/>
  <c r="R163" i="1" s="1"/>
  <c r="A164" i="1"/>
  <c r="R164" i="1" s="1"/>
  <c r="A165" i="1"/>
  <c r="R165" i="1" s="1"/>
  <c r="A166" i="1"/>
  <c r="R166" i="1" s="1"/>
  <c r="A167" i="1"/>
  <c r="R167" i="1" s="1"/>
  <c r="A168" i="1"/>
  <c r="R168" i="1" s="1"/>
  <c r="A169" i="1"/>
  <c r="R169" i="1" s="1"/>
  <c r="A170" i="1"/>
  <c r="R170" i="1" s="1"/>
  <c r="A171" i="1"/>
  <c r="R171" i="1" s="1"/>
  <c r="A172" i="1"/>
  <c r="R172" i="1" s="1"/>
  <c r="A173" i="1"/>
  <c r="R173" i="1" s="1"/>
  <c r="A174" i="1"/>
  <c r="R174" i="1" s="1"/>
  <c r="A175" i="1"/>
  <c r="R175" i="1" s="1"/>
  <c r="A176" i="1"/>
  <c r="R176" i="1" s="1"/>
  <c r="A177" i="1"/>
  <c r="R177" i="1" s="1"/>
  <c r="A178" i="1"/>
  <c r="R178" i="1" s="1"/>
  <c r="A179" i="1"/>
  <c r="R179" i="1" s="1"/>
  <c r="A180" i="1"/>
  <c r="R180" i="1" s="1"/>
  <c r="A181" i="1"/>
  <c r="R181" i="1" s="1"/>
  <c r="A182" i="1"/>
  <c r="R182" i="1" s="1"/>
  <c r="A183" i="1"/>
  <c r="R183" i="1" s="1"/>
  <c r="A184" i="1"/>
  <c r="R184" i="1" s="1"/>
  <c r="A185" i="1"/>
  <c r="R185" i="1" s="1"/>
  <c r="A186" i="1"/>
  <c r="R186" i="1" s="1"/>
  <c r="A187" i="1"/>
  <c r="R187" i="1" s="1"/>
  <c r="A188" i="1"/>
  <c r="R188" i="1" s="1"/>
  <c r="A189" i="1"/>
  <c r="R189" i="1" s="1"/>
  <c r="A190" i="1"/>
  <c r="R190" i="1" s="1"/>
  <c r="A191" i="1"/>
  <c r="R191" i="1" s="1"/>
  <c r="A192" i="1"/>
  <c r="R192" i="1" s="1"/>
  <c r="A193" i="1"/>
  <c r="R193" i="1" s="1"/>
  <c r="A194" i="1"/>
  <c r="R194" i="1" s="1"/>
  <c r="A195" i="1"/>
  <c r="R195" i="1" s="1"/>
  <c r="A196" i="1"/>
  <c r="R196" i="1" s="1"/>
  <c r="A197" i="1"/>
  <c r="R197" i="1" s="1"/>
  <c r="A198" i="1"/>
  <c r="R198" i="1" s="1"/>
  <c r="A199" i="1"/>
  <c r="R199" i="1" s="1"/>
  <c r="A200" i="1"/>
  <c r="R200" i="1" s="1"/>
  <c r="A201" i="1"/>
  <c r="R201" i="1" s="1"/>
  <c r="V8" i="5"/>
  <c r="W8" i="5" s="1"/>
  <c r="V7" i="5"/>
  <c r="W7" i="5" s="1"/>
  <c r="S55" i="1"/>
  <c r="T55" i="1" s="1"/>
  <c r="A55" i="1"/>
  <c r="R55" i="1" s="1"/>
  <c r="S65" i="1"/>
  <c r="T65" i="1" s="1"/>
  <c r="A65" i="1"/>
  <c r="R65" i="1" s="1"/>
  <c r="S66" i="1"/>
  <c r="T66" i="1" s="1"/>
  <c r="A66" i="1"/>
  <c r="R66" i="1" s="1"/>
  <c r="S201" i="1"/>
  <c r="T201" i="1" s="1"/>
  <c r="S200" i="1"/>
  <c r="T200" i="1" s="1"/>
  <c r="S199" i="1"/>
  <c r="T199" i="1" s="1"/>
  <c r="S198" i="1"/>
  <c r="T198" i="1" s="1"/>
  <c r="S197" i="1"/>
  <c r="T197" i="1" s="1"/>
  <c r="S196" i="1"/>
  <c r="T196" i="1" s="1"/>
  <c r="S195" i="1"/>
  <c r="T195" i="1" s="1"/>
  <c r="S194" i="1"/>
  <c r="T194" i="1" s="1"/>
  <c r="S193" i="1"/>
  <c r="T193" i="1" s="1"/>
  <c r="S192" i="1"/>
  <c r="T192" i="1" s="1"/>
  <c r="S191" i="1"/>
  <c r="T191" i="1" s="1"/>
  <c r="S190" i="1"/>
  <c r="T190" i="1" s="1"/>
  <c r="S189" i="1"/>
  <c r="T189" i="1" s="1"/>
  <c r="S188" i="1"/>
  <c r="T188" i="1" s="1"/>
  <c r="S187" i="1"/>
  <c r="T187" i="1" s="1"/>
  <c r="S186" i="1"/>
  <c r="T186" i="1" s="1"/>
  <c r="S185" i="1"/>
  <c r="T185" i="1" s="1"/>
  <c r="S184" i="1"/>
  <c r="T184" i="1" s="1"/>
  <c r="S183" i="1"/>
  <c r="T183" i="1" s="1"/>
  <c r="S182" i="1"/>
  <c r="T182" i="1" s="1"/>
  <c r="S181" i="1"/>
  <c r="T181" i="1" s="1"/>
  <c r="S180" i="1"/>
  <c r="T180" i="1" s="1"/>
  <c r="S179" i="1"/>
  <c r="T179" i="1" s="1"/>
  <c r="S178" i="1"/>
  <c r="T178" i="1" s="1"/>
  <c r="S177" i="1"/>
  <c r="T177" i="1" s="1"/>
  <c r="S176" i="1"/>
  <c r="T176" i="1" s="1"/>
  <c r="S175" i="1"/>
  <c r="T175" i="1" s="1"/>
  <c r="S174" i="1"/>
  <c r="T174" i="1" s="1"/>
  <c r="S173" i="1"/>
  <c r="T173" i="1" s="1"/>
  <c r="S172" i="1"/>
  <c r="T172" i="1" s="1"/>
  <c r="S171" i="1"/>
  <c r="T171" i="1" s="1"/>
  <c r="S170" i="1"/>
  <c r="T170" i="1" s="1"/>
  <c r="S169" i="1"/>
  <c r="T169" i="1" s="1"/>
  <c r="S168" i="1"/>
  <c r="T168" i="1" s="1"/>
  <c r="S167" i="1"/>
  <c r="T167" i="1" s="1"/>
  <c r="S166" i="1"/>
  <c r="T166" i="1" s="1"/>
  <c r="S165" i="1"/>
  <c r="T165" i="1" s="1"/>
  <c r="S164" i="1"/>
  <c r="T164" i="1" s="1"/>
  <c r="S163" i="1"/>
  <c r="T163" i="1" s="1"/>
  <c r="S162" i="1"/>
  <c r="T162" i="1" s="1"/>
  <c r="S161" i="1"/>
  <c r="T161" i="1" s="1"/>
  <c r="S160" i="1"/>
  <c r="T160" i="1" s="1"/>
  <c r="S159" i="1"/>
  <c r="T159" i="1" s="1"/>
  <c r="S158" i="1"/>
  <c r="T158" i="1" s="1"/>
  <c r="S157" i="1"/>
  <c r="T157" i="1" s="1"/>
  <c r="S156" i="1"/>
  <c r="T156" i="1" s="1"/>
  <c r="S155" i="1"/>
  <c r="T155" i="1" s="1"/>
  <c r="S154" i="1"/>
  <c r="T154" i="1" s="1"/>
  <c r="S153" i="1"/>
  <c r="T153" i="1" s="1"/>
  <c r="S152" i="1"/>
  <c r="T152" i="1" s="1"/>
  <c r="S151" i="1"/>
  <c r="T151" i="1" s="1"/>
  <c r="S150" i="1"/>
  <c r="T150" i="1" s="1"/>
  <c r="S149" i="1"/>
  <c r="T149" i="1" s="1"/>
  <c r="S148" i="1"/>
  <c r="T148" i="1" s="1"/>
  <c r="S147" i="1"/>
  <c r="T147" i="1" s="1"/>
  <c r="S146" i="1"/>
  <c r="T146" i="1" s="1"/>
  <c r="S145" i="1"/>
  <c r="T145" i="1" s="1"/>
  <c r="S144" i="1"/>
  <c r="T144" i="1" s="1"/>
  <c r="S143" i="1"/>
  <c r="T143" i="1" s="1"/>
  <c r="S142" i="1"/>
  <c r="T142" i="1" s="1"/>
  <c r="S141" i="1"/>
  <c r="T141" i="1" s="1"/>
  <c r="S140" i="1"/>
  <c r="T140" i="1" s="1"/>
  <c r="S139" i="1"/>
  <c r="T139" i="1" s="1"/>
  <c r="S138" i="1"/>
  <c r="T138" i="1" s="1"/>
  <c r="S137" i="1"/>
  <c r="T137" i="1" s="1"/>
  <c r="S136" i="1"/>
  <c r="T136" i="1" s="1"/>
  <c r="S135" i="1"/>
  <c r="T135" i="1" s="1"/>
  <c r="S134" i="1"/>
  <c r="T134" i="1" s="1"/>
  <c r="S133" i="1"/>
  <c r="T133" i="1" s="1"/>
  <c r="S132" i="1"/>
  <c r="T132" i="1" s="1"/>
  <c r="S131" i="1"/>
  <c r="T131" i="1" s="1"/>
  <c r="S130" i="1"/>
  <c r="T130" i="1" s="1"/>
  <c r="S129" i="1"/>
  <c r="T129" i="1" s="1"/>
  <c r="S128" i="1"/>
  <c r="T128" i="1" s="1"/>
  <c r="S127" i="1"/>
  <c r="T127" i="1" s="1"/>
  <c r="S126" i="1"/>
  <c r="T126" i="1" s="1"/>
  <c r="S125" i="1"/>
  <c r="T125" i="1" s="1"/>
  <c r="S124" i="1"/>
  <c r="T124" i="1" s="1"/>
  <c r="S123" i="1"/>
  <c r="T123" i="1" s="1"/>
  <c r="E11" i="4"/>
  <c r="A8" i="1"/>
  <c r="A9" i="1"/>
  <c r="R9" i="1" s="1"/>
  <c r="A10" i="1"/>
  <c r="R10" i="1" s="1"/>
  <c r="A11" i="1"/>
  <c r="R11" i="1" s="1"/>
  <c r="A12" i="1"/>
  <c r="A13" i="1"/>
  <c r="R13" i="1" s="1"/>
  <c r="A14" i="1"/>
  <c r="R14" i="1" s="1"/>
  <c r="A15" i="1"/>
  <c r="R15" i="1" s="1"/>
  <c r="A16" i="1"/>
  <c r="A17" i="1"/>
  <c r="A18" i="1"/>
  <c r="R18" i="1" s="1"/>
  <c r="A19" i="1"/>
  <c r="R19" i="1" s="1"/>
  <c r="A20" i="1"/>
  <c r="R20" i="1" s="1"/>
  <c r="A21" i="1"/>
  <c r="A22" i="1"/>
  <c r="R22" i="1" s="1"/>
  <c r="A23" i="1"/>
  <c r="R23" i="1" s="1"/>
  <c r="A24" i="1"/>
  <c r="A25" i="1"/>
  <c r="A26" i="1"/>
  <c r="R26" i="1" s="1"/>
  <c r="A27" i="1"/>
  <c r="R27" i="1" s="1"/>
  <c r="A28" i="1"/>
  <c r="R28" i="1" s="1"/>
  <c r="A29" i="1"/>
  <c r="A30" i="1"/>
  <c r="R30" i="1" s="1"/>
  <c r="A31" i="1"/>
  <c r="R31" i="1" s="1"/>
  <c r="A32" i="1"/>
  <c r="A33" i="1"/>
  <c r="A34" i="1"/>
  <c r="R34" i="1" s="1"/>
  <c r="A35" i="1"/>
  <c r="R35" i="1" s="1"/>
  <c r="A36" i="1"/>
  <c r="R36" i="1" s="1"/>
  <c r="A37" i="1"/>
  <c r="A38" i="1"/>
  <c r="R38" i="1" s="1"/>
  <c r="A39" i="1"/>
  <c r="R39" i="1" s="1"/>
  <c r="A40" i="1"/>
  <c r="A41" i="1"/>
  <c r="A42" i="1"/>
  <c r="R42" i="1" s="1"/>
  <c r="A43" i="1"/>
  <c r="R43" i="1" s="1"/>
  <c r="A44" i="1"/>
  <c r="R44" i="1" s="1"/>
  <c r="A45" i="1"/>
  <c r="A46" i="1"/>
  <c r="R46" i="1" s="1"/>
  <c r="A47" i="1"/>
  <c r="R47" i="1" s="1"/>
  <c r="A48" i="1"/>
  <c r="R48" i="1" s="1"/>
  <c r="A49" i="1"/>
  <c r="R49" i="1" s="1"/>
  <c r="A51" i="1"/>
  <c r="R51" i="1" s="1"/>
  <c r="A52" i="1"/>
  <c r="R52" i="1" s="1"/>
  <c r="A53" i="1"/>
  <c r="R53" i="1" s="1"/>
  <c r="A54" i="1"/>
  <c r="R54" i="1" s="1"/>
  <c r="A56" i="1"/>
  <c r="R56" i="1" s="1"/>
  <c r="A57" i="1"/>
  <c r="R57" i="1" s="1"/>
  <c r="A58" i="1"/>
  <c r="R58" i="1" s="1"/>
  <c r="A59" i="1"/>
  <c r="R59" i="1" s="1"/>
  <c r="A60" i="1"/>
  <c r="R60" i="1" s="1"/>
  <c r="A61" i="1"/>
  <c r="R61" i="1" s="1"/>
  <c r="A62" i="1"/>
  <c r="R62" i="1" s="1"/>
  <c r="A63" i="1"/>
  <c r="R63" i="1" s="1"/>
  <c r="A64" i="1"/>
  <c r="R64" i="1" s="1"/>
  <c r="A67" i="1"/>
  <c r="R67" i="1" s="1"/>
  <c r="A68" i="1"/>
  <c r="R68" i="1" s="1"/>
  <c r="A69" i="1"/>
  <c r="R69" i="1" s="1"/>
  <c r="A70" i="1"/>
  <c r="R70" i="1" s="1"/>
  <c r="A71" i="1"/>
  <c r="R71" i="1" s="1"/>
  <c r="A72" i="1"/>
  <c r="R72" i="1" s="1"/>
  <c r="A73" i="1"/>
  <c r="R73" i="1" s="1"/>
  <c r="A74" i="1"/>
  <c r="R74" i="1" s="1"/>
  <c r="A75" i="1"/>
  <c r="R75" i="1" s="1"/>
  <c r="A76" i="1"/>
  <c r="R76" i="1" s="1"/>
  <c r="A77" i="1"/>
  <c r="R77" i="1" s="1"/>
  <c r="A78" i="1"/>
  <c r="R78" i="1" s="1"/>
  <c r="A79" i="1"/>
  <c r="R79" i="1" s="1"/>
  <c r="A80" i="1"/>
  <c r="R80" i="1" s="1"/>
  <c r="A81" i="1"/>
  <c r="R81" i="1" s="1"/>
  <c r="A82" i="1"/>
  <c r="R82" i="1" s="1"/>
  <c r="A83" i="1"/>
  <c r="R83" i="1" s="1"/>
  <c r="A84" i="1"/>
  <c r="R84" i="1" s="1"/>
  <c r="A7" i="1"/>
  <c r="S68" i="1"/>
  <c r="T68" i="1" s="1"/>
  <c r="S111" i="1"/>
  <c r="T111" i="1" s="1"/>
  <c r="S112" i="1"/>
  <c r="T112" i="1" s="1"/>
  <c r="S113" i="1"/>
  <c r="T113" i="1" s="1"/>
  <c r="S114" i="1"/>
  <c r="T114" i="1" s="1"/>
  <c r="S115" i="1"/>
  <c r="T115" i="1" s="1"/>
  <c r="S116" i="1"/>
  <c r="T116" i="1" s="1"/>
  <c r="S117" i="1"/>
  <c r="T117" i="1" s="1"/>
  <c r="S118" i="1"/>
  <c r="T118" i="1" s="1"/>
  <c r="S119" i="1"/>
  <c r="T119" i="1" s="1"/>
  <c r="S120" i="1"/>
  <c r="T120" i="1" s="1"/>
  <c r="S121" i="1"/>
  <c r="T121" i="1" s="1"/>
  <c r="S122" i="1"/>
  <c r="T122" i="1" s="1"/>
  <c r="S98" i="1"/>
  <c r="T98" i="1" s="1"/>
  <c r="S99" i="1"/>
  <c r="T99" i="1" s="1"/>
  <c r="S100" i="1"/>
  <c r="T100" i="1" s="1"/>
  <c r="S101" i="1"/>
  <c r="T101" i="1" s="1"/>
  <c r="S102" i="1"/>
  <c r="T102" i="1" s="1"/>
  <c r="S103" i="1"/>
  <c r="T103" i="1" s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58" i="1"/>
  <c r="T58" i="1" s="1"/>
  <c r="S57" i="1"/>
  <c r="T57" i="1" s="1"/>
  <c r="S56" i="1"/>
  <c r="T56" i="1" s="1"/>
  <c r="S97" i="1"/>
  <c r="T97" i="1" s="1"/>
  <c r="S96" i="1"/>
  <c r="T96" i="1" s="1"/>
  <c r="S95" i="1"/>
  <c r="T95" i="1" s="1"/>
  <c r="S94" i="1"/>
  <c r="T94" i="1" s="1"/>
  <c r="S93" i="1"/>
  <c r="T93" i="1" s="1"/>
  <c r="S92" i="1"/>
  <c r="T92" i="1" s="1"/>
  <c r="S91" i="1"/>
  <c r="T91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2" i="1"/>
  <c r="T82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7" i="1"/>
  <c r="T67" i="1" s="1"/>
  <c r="S64" i="1"/>
  <c r="T64" i="1" s="1"/>
  <c r="S63" i="1"/>
  <c r="T63" i="1" s="1"/>
  <c r="S62" i="1"/>
  <c r="T62" i="1" s="1"/>
  <c r="S61" i="1"/>
  <c r="T61" i="1" s="1"/>
  <c r="S8" i="1"/>
  <c r="T8" i="1" s="1"/>
  <c r="S9" i="1"/>
  <c r="T9" i="1" s="1"/>
  <c r="S10" i="1"/>
  <c r="T10" i="1" s="1"/>
  <c r="S11" i="1"/>
  <c r="T11" i="1" s="1"/>
  <c r="S12" i="1"/>
  <c r="T12" i="1" s="1"/>
  <c r="S13" i="1"/>
  <c r="T13" i="1" s="1"/>
  <c r="S14" i="1"/>
  <c r="T14" i="1" s="1"/>
  <c r="S15" i="1"/>
  <c r="T15" i="1" s="1"/>
  <c r="S16" i="1"/>
  <c r="T16" i="1" s="1"/>
  <c r="S17" i="1"/>
  <c r="T17" i="1" s="1"/>
  <c r="S18" i="1"/>
  <c r="T18" i="1" s="1"/>
  <c r="S19" i="1"/>
  <c r="T19" i="1" s="1"/>
  <c r="S20" i="1"/>
  <c r="T20" i="1" s="1"/>
  <c r="S21" i="1"/>
  <c r="T21" i="1" s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T37" i="1" s="1"/>
  <c r="S38" i="1"/>
  <c r="T38" i="1" s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1" i="1"/>
  <c r="T51" i="1" s="1"/>
  <c r="S52" i="1"/>
  <c r="T52" i="1" s="1"/>
  <c r="S53" i="1"/>
  <c r="T53" i="1" s="1"/>
  <c r="S54" i="1"/>
  <c r="T54" i="1" s="1"/>
  <c r="S59" i="1"/>
  <c r="T59" i="1" s="1"/>
  <c r="S60" i="1"/>
  <c r="T60" i="1" s="1"/>
  <c r="S7" i="1"/>
  <c r="T7" i="1" s="1"/>
  <c r="T1708" i="5" l="1"/>
  <c r="I1708" i="5" s="1"/>
  <c r="A1708" i="5" s="1"/>
  <c r="T1622" i="5"/>
  <c r="I1622" i="5" s="1"/>
  <c r="A1622" i="5" s="1"/>
  <c r="T1618" i="5"/>
  <c r="I1618" i="5" s="1"/>
  <c r="A1618" i="5" s="1"/>
  <c r="T1623" i="5"/>
  <c r="I1623" i="5" s="1"/>
  <c r="A1623" i="5" s="1"/>
  <c r="T1624" i="5"/>
  <c r="I1624" i="5" s="1"/>
  <c r="A1624" i="5" s="1"/>
  <c r="T1615" i="5"/>
  <c r="I1615" i="5" s="1"/>
  <c r="A1615" i="5" s="1"/>
  <c r="T1614" i="5"/>
  <c r="I1614" i="5" s="1"/>
  <c r="A1614" i="5" s="1"/>
  <c r="T1603" i="5"/>
  <c r="I1603" i="5" s="1"/>
  <c r="A1603" i="5" s="1"/>
  <c r="T1612" i="5"/>
  <c r="I1612" i="5" s="1"/>
  <c r="A1612" i="5" s="1"/>
  <c r="T1613" i="5"/>
  <c r="I1613" i="5" s="1"/>
  <c r="A1613" i="5" s="1"/>
  <c r="T1609" i="5"/>
  <c r="I1609" i="5" s="1"/>
  <c r="A1609" i="5" s="1"/>
  <c r="T1610" i="5"/>
  <c r="I1610" i="5" s="1"/>
  <c r="A1610" i="5" s="1"/>
  <c r="T1718" i="5"/>
  <c r="I1718" i="5" s="1"/>
  <c r="A1718" i="5" s="1"/>
  <c r="T1716" i="5"/>
  <c r="I1716" i="5" s="1"/>
  <c r="A1716" i="5" s="1"/>
  <c r="T1717" i="5"/>
  <c r="I1717" i="5" s="1"/>
  <c r="A1717" i="5" s="1"/>
  <c r="T1715" i="5"/>
  <c r="I1715" i="5" s="1"/>
  <c r="A1715" i="5" s="1"/>
  <c r="T1714" i="5"/>
  <c r="I1714" i="5" s="1"/>
  <c r="A1714" i="5" s="1"/>
  <c r="T1713" i="5"/>
  <c r="I1713" i="5" s="1"/>
  <c r="A1713" i="5" s="1"/>
  <c r="T1712" i="5"/>
  <c r="I1712" i="5" s="1"/>
  <c r="A1712" i="5" s="1"/>
  <c r="T1563" i="5"/>
  <c r="I1563" i="5" s="1"/>
  <c r="A1563" i="5" s="1"/>
  <c r="T1562" i="5"/>
  <c r="I1562" i="5" s="1"/>
  <c r="A1562" i="5" s="1"/>
  <c r="T615" i="5"/>
  <c r="I615" i="5" s="1"/>
  <c r="A615" i="5" s="1"/>
  <c r="T616" i="5"/>
  <c r="I616" i="5" s="1"/>
  <c r="A616" i="5" s="1"/>
  <c r="T617" i="5"/>
  <c r="I617" i="5" s="1"/>
  <c r="A617" i="5" s="1"/>
  <c r="T614" i="5"/>
  <c r="I614" i="5" s="1"/>
  <c r="A614" i="5" s="1"/>
  <c r="T916" i="5"/>
  <c r="I916" i="5" s="1"/>
  <c r="A916" i="5" s="1"/>
  <c r="T918" i="5"/>
  <c r="I918" i="5" s="1"/>
  <c r="A918" i="5" s="1"/>
  <c r="T221" i="5"/>
  <c r="I221" i="5" s="1"/>
  <c r="A221" i="5" s="1"/>
  <c r="T231" i="5"/>
  <c r="I231" i="5" s="1"/>
  <c r="A231" i="5" s="1"/>
  <c r="T181" i="5"/>
  <c r="I181" i="5" s="1"/>
  <c r="A181" i="5" s="1"/>
  <c r="T211" i="5"/>
  <c r="I211" i="5" s="1"/>
  <c r="A211" i="5" s="1"/>
  <c r="T171" i="5"/>
  <c r="I171" i="5" s="1"/>
  <c r="A171" i="5" s="1"/>
  <c r="T141" i="5"/>
  <c r="I141" i="5" s="1"/>
  <c r="A141" i="5" s="1"/>
  <c r="T159" i="5"/>
  <c r="I159" i="5" s="1"/>
  <c r="A159" i="5" s="1"/>
  <c r="T121" i="5"/>
  <c r="I121" i="5" s="1"/>
  <c r="A121" i="5" s="1"/>
  <c r="T131" i="5"/>
  <c r="I131" i="5" s="1"/>
  <c r="A131" i="5" s="1"/>
  <c r="T111" i="5"/>
  <c r="I111" i="5" s="1"/>
  <c r="A111" i="5" s="1"/>
  <c r="T101" i="5"/>
  <c r="I101" i="5" s="1"/>
  <c r="A101" i="5" s="1"/>
  <c r="T81" i="5"/>
  <c r="I81" i="5" s="1"/>
  <c r="A81" i="5" s="1"/>
  <c r="T91" i="5"/>
  <c r="I91" i="5" s="1"/>
  <c r="A91" i="5" s="1"/>
  <c r="T61" i="5"/>
  <c r="I61" i="5" s="1"/>
  <c r="A61" i="5" s="1"/>
  <c r="T71" i="5"/>
  <c r="I71" i="5" s="1"/>
  <c r="A71" i="5" s="1"/>
  <c r="T51" i="5"/>
  <c r="I51" i="5" s="1"/>
  <c r="A51" i="5" s="1"/>
  <c r="I29" i="5"/>
  <c r="A29" i="5" s="1"/>
  <c r="T39" i="5"/>
  <c r="I39" i="5" s="1"/>
  <c r="A39" i="5" s="1"/>
  <c r="T1804" i="5"/>
  <c r="I1804" i="5" s="1"/>
  <c r="A1804" i="5" s="1"/>
  <c r="T1808" i="5"/>
  <c r="I1808" i="5" s="1"/>
  <c r="A1808" i="5" s="1"/>
  <c r="T1805" i="5"/>
  <c r="I1805" i="5" s="1"/>
  <c r="A1805" i="5" s="1"/>
  <c r="T1809" i="5"/>
  <c r="I1809" i="5" s="1"/>
  <c r="A1809" i="5" s="1"/>
  <c r="T1803" i="5"/>
  <c r="I1803" i="5" s="1"/>
  <c r="A1803" i="5" s="1"/>
  <c r="T1806" i="5"/>
  <c r="I1806" i="5" s="1"/>
  <c r="A1806" i="5" s="1"/>
  <c r="T1810" i="5"/>
  <c r="I1810" i="5" s="1"/>
  <c r="A1810" i="5" s="1"/>
  <c r="T1807" i="5"/>
  <c r="I1807" i="5" s="1"/>
  <c r="A1807" i="5" s="1"/>
  <c r="T1794" i="5"/>
  <c r="I1794" i="5" s="1"/>
  <c r="A1794" i="5" s="1"/>
  <c r="T1798" i="5"/>
  <c r="I1798" i="5" s="1"/>
  <c r="A1798" i="5" s="1"/>
  <c r="T1802" i="5"/>
  <c r="I1802" i="5" s="1"/>
  <c r="A1802" i="5" s="1"/>
  <c r="T1795" i="5"/>
  <c r="I1795" i="5" s="1"/>
  <c r="A1795" i="5" s="1"/>
  <c r="T1799" i="5"/>
  <c r="I1799" i="5" s="1"/>
  <c r="A1799" i="5" s="1"/>
  <c r="T1811" i="5"/>
  <c r="I1811" i="5" s="1"/>
  <c r="A1811" i="5" s="1"/>
  <c r="T1801" i="5"/>
  <c r="I1801" i="5" s="1"/>
  <c r="A1801" i="5" s="1"/>
  <c r="T1793" i="5"/>
  <c r="I1793" i="5" s="1"/>
  <c r="A1793" i="5" s="1"/>
  <c r="T1796" i="5"/>
  <c r="I1796" i="5" s="1"/>
  <c r="A1796" i="5" s="1"/>
  <c r="T1800" i="5"/>
  <c r="I1800" i="5" s="1"/>
  <c r="A1800" i="5" s="1"/>
  <c r="T1792" i="5"/>
  <c r="I1792" i="5" s="1"/>
  <c r="A1792" i="5" s="1"/>
  <c r="T1797" i="5"/>
  <c r="I1797" i="5" s="1"/>
  <c r="A1797" i="5" s="1"/>
  <c r="T1776" i="5"/>
  <c r="I1776" i="5" s="1"/>
  <c r="A1776" i="5" s="1"/>
  <c r="T1777" i="5"/>
  <c r="I1777" i="5" s="1"/>
  <c r="A1777" i="5" s="1"/>
  <c r="T1778" i="5"/>
  <c r="I1778" i="5" s="1"/>
  <c r="A1778" i="5" s="1"/>
  <c r="T1784" i="5"/>
  <c r="I1784" i="5" s="1"/>
  <c r="A1784" i="5" s="1"/>
  <c r="T1785" i="5"/>
  <c r="I1785" i="5" s="1"/>
  <c r="A1785" i="5" s="1"/>
  <c r="T1262" i="5"/>
  <c r="I1262" i="5" s="1"/>
  <c r="A1262" i="5" s="1"/>
  <c r="T1238" i="5"/>
  <c r="I1238" i="5" s="1"/>
  <c r="A1238" i="5" s="1"/>
  <c r="T1074" i="5"/>
  <c r="I1074" i="5" s="1"/>
  <c r="A1074" i="5" s="1"/>
  <c r="T1076" i="5"/>
  <c r="I1076" i="5" s="1"/>
  <c r="A1076" i="5" s="1"/>
  <c r="T1077" i="5"/>
  <c r="I1077" i="5" s="1"/>
  <c r="A1077" i="5" s="1"/>
  <c r="T1075" i="5"/>
  <c r="I1075" i="5" s="1"/>
  <c r="A1075" i="5" s="1"/>
  <c r="T433" i="5"/>
  <c r="I433" i="5" s="1"/>
  <c r="A433" i="5" s="1"/>
  <c r="T434" i="5"/>
  <c r="I434" i="5" s="1"/>
  <c r="A434" i="5" s="1"/>
  <c r="T429" i="5"/>
  <c r="I429" i="5" s="1"/>
  <c r="A429" i="5" s="1"/>
  <c r="T436" i="5"/>
  <c r="I436" i="5" s="1"/>
  <c r="A436" i="5" s="1"/>
  <c r="T432" i="5"/>
  <c r="I432" i="5" s="1"/>
  <c r="A432" i="5" s="1"/>
  <c r="T435" i="5"/>
  <c r="I435" i="5" s="1"/>
  <c r="A435" i="5" s="1"/>
  <c r="T437" i="5"/>
  <c r="I437" i="5" s="1"/>
  <c r="A437" i="5" s="1"/>
  <c r="T430" i="5"/>
  <c r="I430" i="5" s="1"/>
  <c r="A430" i="5" s="1"/>
  <c r="T431" i="5"/>
  <c r="I431" i="5" s="1"/>
  <c r="A431" i="5" s="1"/>
  <c r="T428" i="5"/>
  <c r="I428" i="5" s="1"/>
  <c r="A428" i="5" s="1"/>
  <c r="T427" i="5"/>
  <c r="I427" i="5" s="1"/>
  <c r="A427" i="5" s="1"/>
  <c r="T426" i="5"/>
  <c r="I426" i="5" s="1"/>
  <c r="A426" i="5" s="1"/>
  <c r="T419" i="5"/>
  <c r="I419" i="5" s="1"/>
  <c r="A419" i="5" s="1"/>
  <c r="T422" i="5"/>
  <c r="I422" i="5" s="1"/>
  <c r="A422" i="5" s="1"/>
  <c r="T418" i="5"/>
  <c r="I418" i="5" s="1"/>
  <c r="A418" i="5" s="1"/>
  <c r="T423" i="5"/>
  <c r="I423" i="5" s="1"/>
  <c r="A423" i="5" s="1"/>
  <c r="T420" i="5"/>
  <c r="I420" i="5" s="1"/>
  <c r="A420" i="5" s="1"/>
  <c r="T424" i="5"/>
  <c r="I424" i="5" s="1"/>
  <c r="A424" i="5" s="1"/>
  <c r="T421" i="5"/>
  <c r="I421" i="5" s="1"/>
  <c r="A421" i="5" s="1"/>
  <c r="T425" i="5"/>
  <c r="I425" i="5" s="1"/>
  <c r="A425" i="5" s="1"/>
  <c r="T413" i="5"/>
  <c r="I413" i="5" s="1"/>
  <c r="A413" i="5" s="1"/>
  <c r="T417" i="5"/>
  <c r="I417" i="5" s="1"/>
  <c r="A417" i="5" s="1"/>
  <c r="T407" i="5"/>
  <c r="I407" i="5" s="1"/>
  <c r="A407" i="5" s="1"/>
  <c r="T411" i="5"/>
  <c r="I411" i="5" s="1"/>
  <c r="A411" i="5" s="1"/>
  <c r="T414" i="5"/>
  <c r="I414" i="5" s="1"/>
  <c r="A414" i="5" s="1"/>
  <c r="T408" i="5"/>
  <c r="I408" i="5" s="1"/>
  <c r="A408" i="5" s="1"/>
  <c r="T412" i="5"/>
  <c r="I412" i="5" s="1"/>
  <c r="A412" i="5" s="1"/>
  <c r="T415" i="5"/>
  <c r="I415" i="5" s="1"/>
  <c r="A415" i="5" s="1"/>
  <c r="T409" i="5"/>
  <c r="I409" i="5" s="1"/>
  <c r="A409" i="5" s="1"/>
  <c r="T416" i="5"/>
  <c r="I416" i="5" s="1"/>
  <c r="A416" i="5" s="1"/>
  <c r="T406" i="5"/>
  <c r="I406" i="5" s="1"/>
  <c r="A406" i="5" s="1"/>
  <c r="T410" i="5"/>
  <c r="I410" i="5" s="1"/>
  <c r="A410" i="5" s="1"/>
  <c r="T405" i="5"/>
  <c r="I405" i="5" s="1"/>
  <c r="A405" i="5" s="1"/>
  <c r="T400" i="5"/>
  <c r="I400" i="5" s="1"/>
  <c r="A400" i="5" s="1"/>
  <c r="T404" i="5"/>
  <c r="I404" i="5" s="1"/>
  <c r="A404" i="5" s="1"/>
  <c r="T401" i="5"/>
  <c r="I401" i="5" s="1"/>
  <c r="A401" i="5" s="1"/>
  <c r="T399" i="5"/>
  <c r="I399" i="5" s="1"/>
  <c r="A399" i="5" s="1"/>
  <c r="T396" i="5"/>
  <c r="I396" i="5" s="1"/>
  <c r="A396" i="5" s="1"/>
  <c r="T402" i="5"/>
  <c r="I402" i="5" s="1"/>
  <c r="A402" i="5" s="1"/>
  <c r="T398" i="5"/>
  <c r="I398" i="5" s="1"/>
  <c r="A398" i="5" s="1"/>
  <c r="T397" i="5"/>
  <c r="I397" i="5" s="1"/>
  <c r="A397" i="5" s="1"/>
  <c r="T403" i="5"/>
  <c r="I403" i="5" s="1"/>
  <c r="A403" i="5" s="1"/>
  <c r="T1586" i="5"/>
  <c r="T1821" i="5"/>
  <c r="I1821" i="5" s="1"/>
  <c r="A1821" i="5" s="1"/>
  <c r="T1819" i="5"/>
  <c r="I1819" i="5" s="1"/>
  <c r="A1819" i="5" s="1"/>
  <c r="T1820" i="5"/>
  <c r="I1820" i="5" s="1"/>
  <c r="A1820" i="5" s="1"/>
  <c r="T1818" i="5"/>
  <c r="I1818" i="5" s="1"/>
  <c r="A1818" i="5" s="1"/>
  <c r="T1790" i="5"/>
  <c r="I1790" i="5" s="1"/>
  <c r="A1790" i="5" s="1"/>
  <c r="T1791" i="5"/>
  <c r="I1791" i="5" s="1"/>
  <c r="A1791" i="5" s="1"/>
  <c r="T1787" i="5"/>
  <c r="I1787" i="5" s="1"/>
  <c r="A1787" i="5" s="1"/>
  <c r="T1788" i="5"/>
  <c r="I1788" i="5" s="1"/>
  <c r="A1788" i="5" s="1"/>
  <c r="T1789" i="5"/>
  <c r="I1789" i="5" s="1"/>
  <c r="A1789" i="5" s="1"/>
  <c r="T1786" i="5"/>
  <c r="I1786" i="5" s="1"/>
  <c r="A1786" i="5" s="1"/>
  <c r="T1816" i="5"/>
  <c r="I1816" i="5" s="1"/>
  <c r="A1816" i="5" s="1"/>
  <c r="T1813" i="5"/>
  <c r="I1813" i="5" s="1"/>
  <c r="A1813" i="5" s="1"/>
  <c r="T1814" i="5"/>
  <c r="I1814" i="5" s="1"/>
  <c r="A1814" i="5" s="1"/>
  <c r="T1815" i="5"/>
  <c r="I1815" i="5" s="1"/>
  <c r="A1815" i="5" s="1"/>
  <c r="T1812" i="5"/>
  <c r="I1812" i="5" s="1"/>
  <c r="A1812" i="5" s="1"/>
  <c r="T1817" i="5"/>
  <c r="I1817" i="5" s="1"/>
  <c r="A1817" i="5" s="1"/>
  <c r="T1782" i="5"/>
  <c r="I1782" i="5" s="1"/>
  <c r="A1782" i="5" s="1"/>
  <c r="T1783" i="5"/>
  <c r="I1783" i="5" s="1"/>
  <c r="A1783" i="5" s="1"/>
  <c r="T1761" i="5"/>
  <c r="I1761" i="5" s="1"/>
  <c r="A1761" i="5" s="1"/>
  <c r="T1775" i="5"/>
  <c r="I1775" i="5" s="1"/>
  <c r="A1775" i="5" s="1"/>
  <c r="T1779" i="5"/>
  <c r="I1779" i="5" s="1"/>
  <c r="A1779" i="5" s="1"/>
  <c r="T1773" i="5"/>
  <c r="I1773" i="5" s="1"/>
  <c r="A1773" i="5" s="1"/>
  <c r="T1780" i="5"/>
  <c r="I1780" i="5" s="1"/>
  <c r="A1780" i="5" s="1"/>
  <c r="T1774" i="5"/>
  <c r="I1774" i="5" s="1"/>
  <c r="A1774" i="5" s="1"/>
  <c r="T1781" i="5"/>
  <c r="I1781" i="5" s="1"/>
  <c r="A1781" i="5" s="1"/>
  <c r="T1768" i="5"/>
  <c r="I1768" i="5" s="1"/>
  <c r="A1768" i="5" s="1"/>
  <c r="T1770" i="5"/>
  <c r="I1770" i="5" s="1"/>
  <c r="A1770" i="5" s="1"/>
  <c r="T1771" i="5"/>
  <c r="I1771" i="5" s="1"/>
  <c r="A1771" i="5" s="1"/>
  <c r="T1772" i="5"/>
  <c r="I1772" i="5" s="1"/>
  <c r="A1772" i="5" s="1"/>
  <c r="T1769" i="5"/>
  <c r="I1769" i="5" s="1"/>
  <c r="A1769" i="5" s="1"/>
  <c r="T1765" i="5"/>
  <c r="I1765" i="5" s="1"/>
  <c r="A1765" i="5" s="1"/>
  <c r="T1766" i="5"/>
  <c r="I1766" i="5" s="1"/>
  <c r="A1766" i="5" s="1"/>
  <c r="T1767" i="5"/>
  <c r="I1767" i="5" s="1"/>
  <c r="A1767" i="5" s="1"/>
  <c r="T1764" i="5"/>
  <c r="I1764" i="5" s="1"/>
  <c r="A1764" i="5" s="1"/>
  <c r="T1747" i="5"/>
  <c r="I1747" i="5" s="1"/>
  <c r="A1747" i="5" s="1"/>
  <c r="T1748" i="5"/>
  <c r="I1748" i="5" s="1"/>
  <c r="A1748" i="5" s="1"/>
  <c r="T1751" i="5"/>
  <c r="I1751" i="5" s="1"/>
  <c r="A1751" i="5" s="1"/>
  <c r="T1752" i="5"/>
  <c r="I1752" i="5" s="1"/>
  <c r="A1752" i="5" s="1"/>
  <c r="T1756" i="5"/>
  <c r="I1756" i="5" s="1"/>
  <c r="A1756" i="5" s="1"/>
  <c r="T1760" i="5"/>
  <c r="I1760" i="5" s="1"/>
  <c r="A1760" i="5" s="1"/>
  <c r="T1753" i="5"/>
  <c r="I1753" i="5" s="1"/>
  <c r="A1753" i="5" s="1"/>
  <c r="T1757" i="5"/>
  <c r="I1757" i="5" s="1"/>
  <c r="A1757" i="5" s="1"/>
  <c r="T1762" i="5"/>
  <c r="I1762" i="5" s="1"/>
  <c r="A1762" i="5" s="1"/>
  <c r="T1754" i="5"/>
  <c r="I1754" i="5" s="1"/>
  <c r="A1754" i="5" s="1"/>
  <c r="T1758" i="5"/>
  <c r="I1758" i="5" s="1"/>
  <c r="A1758" i="5" s="1"/>
  <c r="T1763" i="5"/>
  <c r="I1763" i="5" s="1"/>
  <c r="A1763" i="5" s="1"/>
  <c r="T1755" i="5"/>
  <c r="I1755" i="5" s="1"/>
  <c r="A1755" i="5" s="1"/>
  <c r="T1759" i="5"/>
  <c r="I1759" i="5" s="1"/>
  <c r="A1759" i="5" s="1"/>
  <c r="T1750" i="5"/>
  <c r="I1750" i="5" s="1"/>
  <c r="A1750" i="5" s="1"/>
  <c r="T1744" i="5"/>
  <c r="I1744" i="5" s="1"/>
  <c r="A1744" i="5" s="1"/>
  <c r="T1749" i="5"/>
  <c r="I1749" i="5" s="1"/>
  <c r="A1749" i="5" s="1"/>
  <c r="T1743" i="5"/>
  <c r="I1743" i="5" s="1"/>
  <c r="A1743" i="5" s="1"/>
  <c r="T1742" i="5"/>
  <c r="I1742" i="5" s="1"/>
  <c r="A1742" i="5" s="1"/>
  <c r="T1746" i="5"/>
  <c r="I1746" i="5" s="1"/>
  <c r="A1746" i="5" s="1"/>
  <c r="T1745" i="5"/>
  <c r="I1745" i="5" s="1"/>
  <c r="A1745" i="5" s="1"/>
  <c r="T1741" i="5"/>
  <c r="I1741" i="5" s="1"/>
  <c r="A1741" i="5" s="1"/>
  <c r="T1737" i="5"/>
  <c r="I1737" i="5" s="1"/>
  <c r="A1737" i="5" s="1"/>
  <c r="T1739" i="5"/>
  <c r="I1739" i="5" s="1"/>
  <c r="A1739" i="5" s="1"/>
  <c r="T1740" i="5"/>
  <c r="I1740" i="5" s="1"/>
  <c r="A1740" i="5" s="1"/>
  <c r="T1738" i="5"/>
  <c r="I1738" i="5" s="1"/>
  <c r="A1738" i="5" s="1"/>
  <c r="T1733" i="5"/>
  <c r="I1733" i="5" s="1"/>
  <c r="A1733" i="5" s="1"/>
  <c r="T1734" i="5"/>
  <c r="I1734" i="5" s="1"/>
  <c r="A1734" i="5" s="1"/>
  <c r="T1735" i="5"/>
  <c r="I1735" i="5" s="1"/>
  <c r="A1735" i="5" s="1"/>
  <c r="T1736" i="5"/>
  <c r="I1736" i="5" s="1"/>
  <c r="A1736" i="5" s="1"/>
  <c r="T1726" i="5"/>
  <c r="I1726" i="5" s="1"/>
  <c r="A1726" i="5" s="1"/>
  <c r="T1730" i="5"/>
  <c r="I1730" i="5" s="1"/>
  <c r="A1730" i="5" s="1"/>
  <c r="T1729" i="5"/>
  <c r="I1729" i="5" s="1"/>
  <c r="A1729" i="5" s="1"/>
  <c r="T1727" i="5"/>
  <c r="I1727" i="5" s="1"/>
  <c r="A1727" i="5" s="1"/>
  <c r="T1731" i="5"/>
  <c r="I1731" i="5" s="1"/>
  <c r="A1731" i="5" s="1"/>
  <c r="T1728" i="5"/>
  <c r="I1728" i="5" s="1"/>
  <c r="A1728" i="5" s="1"/>
  <c r="T1732" i="5"/>
  <c r="I1732" i="5" s="1"/>
  <c r="A1732" i="5" s="1"/>
  <c r="T1725" i="5"/>
  <c r="I1725" i="5" s="1"/>
  <c r="A1725" i="5" s="1"/>
  <c r="T1721" i="5"/>
  <c r="I1721" i="5" s="1"/>
  <c r="A1721" i="5" s="1"/>
  <c r="T1724" i="5"/>
  <c r="I1724" i="5" s="1"/>
  <c r="A1724" i="5" s="1"/>
  <c r="T1722" i="5"/>
  <c r="I1722" i="5" s="1"/>
  <c r="A1722" i="5" s="1"/>
  <c r="T1719" i="5"/>
  <c r="I1719" i="5" s="1"/>
  <c r="A1719" i="5" s="1"/>
  <c r="T1723" i="5"/>
  <c r="I1723" i="5" s="1"/>
  <c r="A1723" i="5" s="1"/>
  <c r="T1720" i="5"/>
  <c r="I1720" i="5" s="1"/>
  <c r="A1720" i="5" s="1"/>
  <c r="T1707" i="5"/>
  <c r="I1707" i="5" s="1"/>
  <c r="A1707" i="5" s="1"/>
  <c r="T1706" i="5"/>
  <c r="I1706" i="5" s="1"/>
  <c r="A1706" i="5" s="1"/>
  <c r="T1710" i="5"/>
  <c r="I1710" i="5" s="1"/>
  <c r="A1710" i="5" s="1"/>
  <c r="T1699" i="5"/>
  <c r="I1699" i="5" s="1"/>
  <c r="A1699" i="5" s="1"/>
  <c r="T1711" i="5"/>
  <c r="I1711" i="5" s="1"/>
  <c r="A1711" i="5" s="1"/>
  <c r="T1709" i="5"/>
  <c r="I1709" i="5" s="1"/>
  <c r="A1709" i="5" s="1"/>
  <c r="T1684" i="5"/>
  <c r="I1684" i="5" s="1"/>
  <c r="A1684" i="5" s="1"/>
  <c r="T1691" i="5"/>
  <c r="I1691" i="5" s="1"/>
  <c r="A1691" i="5" s="1"/>
  <c r="T1695" i="5"/>
  <c r="I1695" i="5" s="1"/>
  <c r="A1695" i="5" s="1"/>
  <c r="T1700" i="5"/>
  <c r="I1700" i="5" s="1"/>
  <c r="A1700" i="5" s="1"/>
  <c r="T1704" i="5"/>
  <c r="I1704" i="5" s="1"/>
  <c r="A1704" i="5" s="1"/>
  <c r="T1696" i="5"/>
  <c r="I1696" i="5" s="1"/>
  <c r="A1696" i="5" s="1"/>
  <c r="T1701" i="5"/>
  <c r="I1701" i="5" s="1"/>
  <c r="A1701" i="5" s="1"/>
  <c r="T1705" i="5"/>
  <c r="I1705" i="5" s="1"/>
  <c r="A1705" i="5" s="1"/>
  <c r="T1693" i="5"/>
  <c r="I1693" i="5" s="1"/>
  <c r="A1693" i="5" s="1"/>
  <c r="T1697" i="5"/>
  <c r="I1697" i="5" s="1"/>
  <c r="A1697" i="5" s="1"/>
  <c r="T1702" i="5"/>
  <c r="I1702" i="5" s="1"/>
  <c r="A1702" i="5" s="1"/>
  <c r="T1694" i="5"/>
  <c r="I1694" i="5" s="1"/>
  <c r="A1694" i="5" s="1"/>
  <c r="T1698" i="5"/>
  <c r="I1698" i="5" s="1"/>
  <c r="A1698" i="5" s="1"/>
  <c r="T1703" i="5"/>
  <c r="I1703" i="5" s="1"/>
  <c r="A1703" i="5" s="1"/>
  <c r="T1690" i="5"/>
  <c r="I1690" i="5" s="1"/>
  <c r="A1690" i="5" s="1"/>
  <c r="T1692" i="5"/>
  <c r="I1692" i="5" s="1"/>
  <c r="A1692" i="5" s="1"/>
  <c r="T1685" i="5"/>
  <c r="I1685" i="5" s="1"/>
  <c r="A1685" i="5" s="1"/>
  <c r="T1688" i="5"/>
  <c r="I1688" i="5" s="1"/>
  <c r="A1688" i="5" s="1"/>
  <c r="T1686" i="5"/>
  <c r="I1686" i="5" s="1"/>
  <c r="A1686" i="5" s="1"/>
  <c r="T1687" i="5"/>
  <c r="I1687" i="5" s="1"/>
  <c r="A1687" i="5" s="1"/>
  <c r="T1689" i="5"/>
  <c r="I1689" i="5" s="1"/>
  <c r="A1689" i="5" s="1"/>
  <c r="T1683" i="5"/>
  <c r="I1683" i="5" s="1"/>
  <c r="A1683" i="5" s="1"/>
  <c r="T1682" i="5"/>
  <c r="I1682" i="5" s="1"/>
  <c r="A1682" i="5" s="1"/>
  <c r="T1674" i="5"/>
  <c r="I1674" i="5" s="1"/>
  <c r="A1674" i="5" s="1"/>
  <c r="T1678" i="5"/>
  <c r="I1678" i="5" s="1"/>
  <c r="A1678" i="5" s="1"/>
  <c r="T1681" i="5"/>
  <c r="I1681" i="5" s="1"/>
  <c r="A1681" i="5" s="1"/>
  <c r="T1675" i="5"/>
  <c r="I1675" i="5" s="1"/>
  <c r="A1675" i="5" s="1"/>
  <c r="T1679" i="5"/>
  <c r="I1679" i="5" s="1"/>
  <c r="A1679" i="5" s="1"/>
  <c r="T1663" i="5"/>
  <c r="I1663" i="5" s="1"/>
  <c r="A1663" i="5" s="1"/>
  <c r="T1676" i="5"/>
  <c r="I1676" i="5" s="1"/>
  <c r="A1676" i="5" s="1"/>
  <c r="T1680" i="5"/>
  <c r="I1680" i="5" s="1"/>
  <c r="A1680" i="5" s="1"/>
  <c r="T1677" i="5"/>
  <c r="I1677" i="5" s="1"/>
  <c r="A1677" i="5" s="1"/>
  <c r="T1667" i="5"/>
  <c r="I1667" i="5" s="1"/>
  <c r="A1667" i="5" s="1"/>
  <c r="T1671" i="5"/>
  <c r="I1671" i="5" s="1"/>
  <c r="A1671" i="5" s="1"/>
  <c r="T1659" i="5"/>
  <c r="I1659" i="5" s="1"/>
  <c r="A1659" i="5" s="1"/>
  <c r="T1664" i="5"/>
  <c r="I1664" i="5" s="1"/>
  <c r="A1664" i="5" s="1"/>
  <c r="T1651" i="5"/>
  <c r="I1651" i="5" s="1"/>
  <c r="A1651" i="5" s="1"/>
  <c r="T1668" i="5"/>
  <c r="I1668" i="5" s="1"/>
  <c r="A1668" i="5" s="1"/>
  <c r="T1672" i="5"/>
  <c r="I1672" i="5" s="1"/>
  <c r="A1672" i="5" s="1"/>
  <c r="T1656" i="5"/>
  <c r="I1656" i="5" s="1"/>
  <c r="A1656" i="5" s="1"/>
  <c r="T1660" i="5"/>
  <c r="I1660" i="5" s="1"/>
  <c r="A1660" i="5" s="1"/>
  <c r="T1665" i="5"/>
  <c r="I1665" i="5" s="1"/>
  <c r="A1665" i="5" s="1"/>
  <c r="T1669" i="5"/>
  <c r="I1669" i="5" s="1"/>
  <c r="A1669" i="5" s="1"/>
  <c r="T1673" i="5"/>
  <c r="I1673" i="5" s="1"/>
  <c r="A1673" i="5" s="1"/>
  <c r="T1657" i="5"/>
  <c r="I1657" i="5" s="1"/>
  <c r="A1657" i="5" s="1"/>
  <c r="T1661" i="5"/>
  <c r="I1661" i="5" s="1"/>
  <c r="A1661" i="5" s="1"/>
  <c r="T1670" i="5"/>
  <c r="I1670" i="5" s="1"/>
  <c r="A1670" i="5" s="1"/>
  <c r="T1666" i="5"/>
  <c r="I1666" i="5" s="1"/>
  <c r="A1666" i="5" s="1"/>
  <c r="T1658" i="5"/>
  <c r="I1658" i="5" s="1"/>
  <c r="A1658" i="5" s="1"/>
  <c r="T1662" i="5"/>
  <c r="I1662" i="5" s="1"/>
  <c r="A1662" i="5" s="1"/>
  <c r="T1648" i="5"/>
  <c r="I1648" i="5" s="1"/>
  <c r="A1648" i="5" s="1"/>
  <c r="T1647" i="5"/>
  <c r="I1647" i="5" s="1"/>
  <c r="A1647" i="5" s="1"/>
  <c r="T1646" i="5"/>
  <c r="I1646" i="5" s="1"/>
  <c r="A1646" i="5" s="1"/>
  <c r="T1652" i="5"/>
  <c r="I1652" i="5" s="1"/>
  <c r="A1652" i="5" s="1"/>
  <c r="T1653" i="5"/>
  <c r="I1653" i="5" s="1"/>
  <c r="A1653" i="5" s="1"/>
  <c r="T1650" i="5"/>
  <c r="I1650" i="5" s="1"/>
  <c r="A1650" i="5" s="1"/>
  <c r="T1644" i="5"/>
  <c r="I1644" i="5" s="1"/>
  <c r="A1644" i="5" s="1"/>
  <c r="T1649" i="5"/>
  <c r="I1649" i="5" s="1"/>
  <c r="A1649" i="5" s="1"/>
  <c r="T1645" i="5"/>
  <c r="I1645" i="5" s="1"/>
  <c r="A1645" i="5" s="1"/>
  <c r="T1654" i="5"/>
  <c r="I1654" i="5" s="1"/>
  <c r="A1654" i="5" s="1"/>
  <c r="T1655" i="5"/>
  <c r="I1655" i="5" s="1"/>
  <c r="A1655" i="5" s="1"/>
  <c r="T1503" i="5"/>
  <c r="I1503" i="5" s="1"/>
  <c r="A1503" i="5" s="1"/>
  <c r="T871" i="5"/>
  <c r="I871" i="5" s="1"/>
  <c r="A871" i="5" s="1"/>
  <c r="T868" i="5"/>
  <c r="I868" i="5" s="1"/>
  <c r="A868" i="5" s="1"/>
  <c r="T865" i="5"/>
  <c r="I865" i="5" s="1"/>
  <c r="A865" i="5" s="1"/>
  <c r="T880" i="5"/>
  <c r="I880" i="5" s="1"/>
  <c r="A880" i="5" s="1"/>
  <c r="T936" i="5"/>
  <c r="I936" i="5" s="1"/>
  <c r="A936" i="5" s="1"/>
  <c r="T932" i="5"/>
  <c r="I932" i="5" s="1"/>
  <c r="A932" i="5" s="1"/>
  <c r="T934" i="5"/>
  <c r="I934" i="5" s="1"/>
  <c r="A934" i="5" s="1"/>
  <c r="T930" i="5"/>
  <c r="I930" i="5" s="1"/>
  <c r="A930" i="5" s="1"/>
  <c r="T928" i="5"/>
  <c r="I928" i="5" s="1"/>
  <c r="A928" i="5" s="1"/>
  <c r="T926" i="5"/>
  <c r="I926" i="5" s="1"/>
  <c r="A926" i="5" s="1"/>
  <c r="T924" i="5"/>
  <c r="I924" i="5" s="1"/>
  <c r="A924" i="5" s="1"/>
  <c r="T920" i="5"/>
  <c r="I920" i="5" s="1"/>
  <c r="A920" i="5" s="1"/>
  <c r="T922" i="5"/>
  <c r="I922" i="5" s="1"/>
  <c r="A922" i="5" s="1"/>
  <c r="T1012" i="5"/>
  <c r="I1012" i="5" s="1"/>
  <c r="A1012" i="5" s="1"/>
  <c r="T1013" i="5"/>
  <c r="I1013" i="5" s="1"/>
  <c r="A1013" i="5" s="1"/>
  <c r="T1094" i="5"/>
  <c r="I1094" i="5" s="1"/>
  <c r="A1094" i="5" s="1"/>
  <c r="T1633" i="5"/>
  <c r="I1633" i="5" s="1"/>
  <c r="A1633" i="5" s="1"/>
  <c r="T1630" i="5"/>
  <c r="I1630" i="5" s="1"/>
  <c r="A1630" i="5" s="1"/>
  <c r="T1634" i="5"/>
  <c r="I1634" i="5" s="1"/>
  <c r="A1634" i="5" s="1"/>
  <c r="T1632" i="5"/>
  <c r="I1632" i="5" s="1"/>
  <c r="A1632" i="5" s="1"/>
  <c r="T1631" i="5"/>
  <c r="I1631" i="5" s="1"/>
  <c r="A1631" i="5" s="1"/>
  <c r="T1635" i="5"/>
  <c r="I1635" i="5" s="1"/>
  <c r="A1635" i="5" s="1"/>
  <c r="T597" i="5"/>
  <c r="I597" i="5" s="1"/>
  <c r="A597" i="5" s="1"/>
  <c r="T601" i="5"/>
  <c r="I601" i="5" s="1"/>
  <c r="A601" i="5" s="1"/>
  <c r="T1640" i="5"/>
  <c r="I1640" i="5" s="1"/>
  <c r="A1640" i="5" s="1"/>
  <c r="T1642" i="5"/>
  <c r="I1642" i="5" s="1"/>
  <c r="A1642" i="5" s="1"/>
  <c r="T1636" i="5"/>
  <c r="I1636" i="5" s="1"/>
  <c r="A1636" i="5" s="1"/>
  <c r="T1638" i="5"/>
  <c r="I1638" i="5" s="1"/>
  <c r="A1638" i="5" s="1"/>
  <c r="T1639" i="5"/>
  <c r="I1639" i="5" s="1"/>
  <c r="A1639" i="5" s="1"/>
  <c r="T1641" i="5"/>
  <c r="I1641" i="5" s="1"/>
  <c r="A1641" i="5" s="1"/>
  <c r="T1637" i="5"/>
  <c r="I1637" i="5" s="1"/>
  <c r="A1637" i="5" s="1"/>
  <c r="T1627" i="5"/>
  <c r="I1627" i="5" s="1"/>
  <c r="A1627" i="5" s="1"/>
  <c r="T1629" i="5"/>
  <c r="I1629" i="5" s="1"/>
  <c r="A1629" i="5" s="1"/>
  <c r="T1625" i="5"/>
  <c r="I1625" i="5" s="1"/>
  <c r="A1625" i="5" s="1"/>
  <c r="T1626" i="5"/>
  <c r="I1626" i="5" s="1"/>
  <c r="A1626" i="5" s="1"/>
  <c r="T1628" i="5"/>
  <c r="I1628" i="5" s="1"/>
  <c r="A1628" i="5" s="1"/>
  <c r="T1596" i="5"/>
  <c r="I1596" i="5" s="1"/>
  <c r="A1596" i="5" s="1"/>
  <c r="T1598" i="5"/>
  <c r="I1598" i="5" s="1"/>
  <c r="A1598" i="5" s="1"/>
  <c r="T1600" i="5"/>
  <c r="I1600" i="5" s="1"/>
  <c r="A1600" i="5" s="1"/>
  <c r="T1602" i="5"/>
  <c r="I1602" i="5" s="1"/>
  <c r="A1602" i="5" s="1"/>
  <c r="T1605" i="5"/>
  <c r="I1605" i="5" s="1"/>
  <c r="A1605" i="5" s="1"/>
  <c r="T1607" i="5"/>
  <c r="I1607" i="5" s="1"/>
  <c r="A1607" i="5" s="1"/>
  <c r="T1597" i="5"/>
  <c r="I1597" i="5" s="1"/>
  <c r="A1597" i="5" s="1"/>
  <c r="T1599" i="5"/>
  <c r="I1599" i="5" s="1"/>
  <c r="A1599" i="5" s="1"/>
  <c r="T1601" i="5"/>
  <c r="I1601" i="5" s="1"/>
  <c r="A1601" i="5" s="1"/>
  <c r="T1604" i="5"/>
  <c r="I1604" i="5" s="1"/>
  <c r="A1604" i="5" s="1"/>
  <c r="T1606" i="5"/>
  <c r="I1606" i="5" s="1"/>
  <c r="A1606" i="5" s="1"/>
  <c r="T1620" i="5"/>
  <c r="I1620" i="5" s="1"/>
  <c r="A1620" i="5" s="1"/>
  <c r="T1608" i="5"/>
  <c r="I1608" i="5" s="1"/>
  <c r="A1608" i="5" s="1"/>
  <c r="T1616" i="5"/>
  <c r="I1616" i="5" s="1"/>
  <c r="A1616" i="5" s="1"/>
  <c r="T1619" i="5"/>
  <c r="I1619" i="5" s="1"/>
  <c r="A1619" i="5" s="1"/>
  <c r="T1621" i="5"/>
  <c r="I1621" i="5" s="1"/>
  <c r="A1621" i="5" s="1"/>
  <c r="T1611" i="5"/>
  <c r="I1611" i="5" s="1"/>
  <c r="A1611" i="5" s="1"/>
  <c r="T1617" i="5"/>
  <c r="I1617" i="5" s="1"/>
  <c r="A1617" i="5" s="1"/>
  <c r="T1593" i="5"/>
  <c r="I1593" i="5" s="1"/>
  <c r="A1593" i="5" s="1"/>
  <c r="T1589" i="5"/>
  <c r="I1589" i="5" s="1"/>
  <c r="A1589" i="5" s="1"/>
  <c r="T1591" i="5"/>
  <c r="I1591" i="5" s="1"/>
  <c r="A1591" i="5" s="1"/>
  <c r="T1594" i="5"/>
  <c r="I1594" i="5" s="1"/>
  <c r="A1594" i="5" s="1"/>
  <c r="T1588" i="5"/>
  <c r="I1588" i="5" s="1"/>
  <c r="A1588" i="5" s="1"/>
  <c r="T1590" i="5"/>
  <c r="I1590" i="5" s="1"/>
  <c r="A1590" i="5" s="1"/>
  <c r="T1595" i="5"/>
  <c r="I1595" i="5" s="1"/>
  <c r="A1595" i="5" s="1"/>
  <c r="T1592" i="5"/>
  <c r="I1592" i="5" s="1"/>
  <c r="A1592" i="5" s="1"/>
  <c r="T1583" i="5"/>
  <c r="I1583" i="5" s="1"/>
  <c r="A1583" i="5" s="1"/>
  <c r="T1585" i="5"/>
  <c r="T1584" i="5"/>
  <c r="I1584" i="5" s="1"/>
  <c r="A1584" i="5" s="1"/>
  <c r="T1579" i="5"/>
  <c r="I1579" i="5" s="1"/>
  <c r="A1579" i="5" s="1"/>
  <c r="T1576" i="5"/>
  <c r="I1576" i="5" s="1"/>
  <c r="A1576" i="5" s="1"/>
  <c r="T1581" i="5"/>
  <c r="I1581" i="5" s="1"/>
  <c r="A1581" i="5" s="1"/>
  <c r="T1577" i="5"/>
  <c r="I1577" i="5" s="1"/>
  <c r="A1577" i="5" s="1"/>
  <c r="T1580" i="5"/>
  <c r="I1580" i="5" s="1"/>
  <c r="A1580" i="5" s="1"/>
  <c r="T1582" i="5"/>
  <c r="I1582" i="5" s="1"/>
  <c r="A1582" i="5" s="1"/>
  <c r="T1571" i="5"/>
  <c r="I1571" i="5" s="1"/>
  <c r="A1571" i="5" s="1"/>
  <c r="T1578" i="5"/>
  <c r="I1578" i="5" s="1"/>
  <c r="A1578" i="5" s="1"/>
  <c r="T1575" i="5"/>
  <c r="I1575" i="5" s="1"/>
  <c r="A1575" i="5" s="1"/>
  <c r="T1561" i="5"/>
  <c r="I1561" i="5" s="1"/>
  <c r="A1561" i="5" s="1"/>
  <c r="T1566" i="5"/>
  <c r="I1566" i="5" s="1"/>
  <c r="A1566" i="5" s="1"/>
  <c r="T1568" i="5"/>
  <c r="I1568" i="5" s="1"/>
  <c r="A1568" i="5" s="1"/>
  <c r="T1570" i="5"/>
  <c r="I1570" i="5" s="1"/>
  <c r="A1570" i="5" s="1"/>
  <c r="T1573" i="5"/>
  <c r="I1573" i="5" s="1"/>
  <c r="A1573" i="5" s="1"/>
  <c r="T1564" i="5"/>
  <c r="I1564" i="5" s="1"/>
  <c r="A1564" i="5" s="1"/>
  <c r="T1569" i="5"/>
  <c r="I1569" i="5" s="1"/>
  <c r="A1569" i="5" s="1"/>
  <c r="T1572" i="5"/>
  <c r="I1572" i="5" s="1"/>
  <c r="A1572" i="5" s="1"/>
  <c r="T1574" i="5"/>
  <c r="I1574" i="5" s="1"/>
  <c r="A1574" i="5" s="1"/>
  <c r="T1567" i="5"/>
  <c r="I1567" i="5" s="1"/>
  <c r="A1567" i="5" s="1"/>
  <c r="T1560" i="5"/>
  <c r="I1560" i="5" s="1"/>
  <c r="A1560" i="5" s="1"/>
  <c r="T1540" i="5"/>
  <c r="I1540" i="5" s="1"/>
  <c r="A1540" i="5" s="1"/>
  <c r="T1542" i="5"/>
  <c r="I1542" i="5" s="1"/>
  <c r="A1542" i="5" s="1"/>
  <c r="T1544" i="5"/>
  <c r="I1544" i="5" s="1"/>
  <c r="A1544" i="5" s="1"/>
  <c r="T1546" i="5"/>
  <c r="I1546" i="5" s="1"/>
  <c r="A1546" i="5" s="1"/>
  <c r="T1548" i="5"/>
  <c r="I1548" i="5" s="1"/>
  <c r="A1548" i="5" s="1"/>
  <c r="T1550" i="5"/>
  <c r="I1550" i="5" s="1"/>
  <c r="A1550" i="5" s="1"/>
  <c r="T1552" i="5"/>
  <c r="I1552" i="5" s="1"/>
  <c r="A1552" i="5" s="1"/>
  <c r="T1554" i="5"/>
  <c r="I1554" i="5" s="1"/>
  <c r="A1554" i="5" s="1"/>
  <c r="T1558" i="5"/>
  <c r="I1558" i="5" s="1"/>
  <c r="A1558" i="5" s="1"/>
  <c r="T1541" i="5"/>
  <c r="I1541" i="5" s="1"/>
  <c r="A1541" i="5" s="1"/>
  <c r="T1547" i="5"/>
  <c r="I1547" i="5" s="1"/>
  <c r="A1547" i="5" s="1"/>
  <c r="T1551" i="5"/>
  <c r="I1551" i="5" s="1"/>
  <c r="A1551" i="5" s="1"/>
  <c r="T1555" i="5"/>
  <c r="I1555" i="5" s="1"/>
  <c r="A1555" i="5" s="1"/>
  <c r="T1557" i="5"/>
  <c r="I1557" i="5" s="1"/>
  <c r="A1557" i="5" s="1"/>
  <c r="T1559" i="5"/>
  <c r="I1559" i="5" s="1"/>
  <c r="A1559" i="5" s="1"/>
  <c r="T1556" i="5"/>
  <c r="I1556" i="5" s="1"/>
  <c r="A1556" i="5" s="1"/>
  <c r="T1539" i="5"/>
  <c r="I1539" i="5" s="1"/>
  <c r="A1539" i="5" s="1"/>
  <c r="T1543" i="5"/>
  <c r="I1543" i="5" s="1"/>
  <c r="A1543" i="5" s="1"/>
  <c r="T1545" i="5"/>
  <c r="I1545" i="5" s="1"/>
  <c r="A1545" i="5" s="1"/>
  <c r="T1549" i="5"/>
  <c r="I1549" i="5" s="1"/>
  <c r="A1549" i="5" s="1"/>
  <c r="T1553" i="5"/>
  <c r="I1553" i="5" s="1"/>
  <c r="A1553" i="5" s="1"/>
  <c r="T1538" i="5"/>
  <c r="I1538" i="5" s="1"/>
  <c r="A1538" i="5" s="1"/>
  <c r="T1533" i="5"/>
  <c r="I1533" i="5" s="1"/>
  <c r="A1533" i="5" s="1"/>
  <c r="T1537" i="5"/>
  <c r="I1537" i="5" s="1"/>
  <c r="A1537" i="5" s="1"/>
  <c r="T1534" i="5"/>
  <c r="I1534" i="5" s="1"/>
  <c r="A1534" i="5" s="1"/>
  <c r="T1536" i="5"/>
  <c r="I1536" i="5" s="1"/>
  <c r="A1536" i="5" s="1"/>
  <c r="T1532" i="5"/>
  <c r="I1532" i="5" s="1"/>
  <c r="A1532" i="5" s="1"/>
  <c r="T1535" i="5"/>
  <c r="I1535" i="5" s="1"/>
  <c r="A1535" i="5" s="1"/>
  <c r="T1530" i="5"/>
  <c r="I1530" i="5" s="1"/>
  <c r="A1530" i="5" s="1"/>
  <c r="T1527" i="5"/>
  <c r="I1527" i="5" s="1"/>
  <c r="A1527" i="5" s="1"/>
  <c r="T1531" i="5"/>
  <c r="I1531" i="5" s="1"/>
  <c r="A1531" i="5" s="1"/>
  <c r="T1529" i="5"/>
  <c r="I1529" i="5" s="1"/>
  <c r="A1529" i="5" s="1"/>
  <c r="T1517" i="5"/>
  <c r="I1517" i="5" s="1"/>
  <c r="A1517" i="5" s="1"/>
  <c r="T1519" i="5"/>
  <c r="I1519" i="5" s="1"/>
  <c r="A1519" i="5" s="1"/>
  <c r="T1521" i="5"/>
  <c r="I1521" i="5" s="1"/>
  <c r="A1521" i="5" s="1"/>
  <c r="T1523" i="5"/>
  <c r="I1523" i="5" s="1"/>
  <c r="A1523" i="5" s="1"/>
  <c r="T1525" i="5"/>
  <c r="I1525" i="5" s="1"/>
  <c r="A1525" i="5" s="1"/>
  <c r="T1528" i="5"/>
  <c r="I1528" i="5" s="1"/>
  <c r="A1528" i="5" s="1"/>
  <c r="T1518" i="5"/>
  <c r="I1518" i="5" s="1"/>
  <c r="A1518" i="5" s="1"/>
  <c r="T1520" i="5"/>
  <c r="I1520" i="5" s="1"/>
  <c r="A1520" i="5" s="1"/>
  <c r="T1522" i="5"/>
  <c r="I1522" i="5" s="1"/>
  <c r="A1522" i="5" s="1"/>
  <c r="T1524" i="5"/>
  <c r="I1524" i="5" s="1"/>
  <c r="A1524" i="5" s="1"/>
  <c r="T1526" i="5"/>
  <c r="I1526" i="5" s="1"/>
  <c r="A1526" i="5" s="1"/>
  <c r="T1507" i="5"/>
  <c r="I1507" i="5" s="1"/>
  <c r="A1507" i="5" s="1"/>
  <c r="T1506" i="5"/>
  <c r="I1506" i="5" s="1"/>
  <c r="A1506" i="5" s="1"/>
  <c r="T1505" i="5"/>
  <c r="I1505" i="5" s="1"/>
  <c r="A1505" i="5" s="1"/>
  <c r="T1504" i="5"/>
  <c r="I1504" i="5" s="1"/>
  <c r="A1504" i="5" s="1"/>
  <c r="T1495" i="5"/>
  <c r="I1495" i="5" s="1"/>
  <c r="A1495" i="5" s="1"/>
  <c r="T1497" i="5"/>
  <c r="I1497" i="5" s="1"/>
  <c r="A1497" i="5" s="1"/>
  <c r="T1499" i="5"/>
  <c r="I1499" i="5" s="1"/>
  <c r="A1499" i="5" s="1"/>
  <c r="T1501" i="5"/>
  <c r="I1501" i="5" s="1"/>
  <c r="A1501" i="5" s="1"/>
  <c r="T1494" i="5"/>
  <c r="I1494" i="5" s="1"/>
  <c r="A1494" i="5" s="1"/>
  <c r="T1496" i="5"/>
  <c r="I1496" i="5" s="1"/>
  <c r="A1496" i="5" s="1"/>
  <c r="T1498" i="5"/>
  <c r="I1498" i="5" s="1"/>
  <c r="A1498" i="5" s="1"/>
  <c r="T1500" i="5"/>
  <c r="I1500" i="5" s="1"/>
  <c r="A1500" i="5" s="1"/>
  <c r="T1502" i="5"/>
  <c r="I1502" i="5" s="1"/>
  <c r="A1502" i="5" s="1"/>
  <c r="T1097" i="5"/>
  <c r="I1097" i="5" s="1"/>
  <c r="A1097" i="5" s="1"/>
  <c r="T1096" i="5"/>
  <c r="I1096" i="5" s="1"/>
  <c r="A1096" i="5" s="1"/>
  <c r="T1090" i="5"/>
  <c r="I1090" i="5" s="1"/>
  <c r="A1090" i="5" s="1"/>
  <c r="T1089" i="5"/>
  <c r="I1089" i="5" s="1"/>
  <c r="A1089" i="5" s="1"/>
  <c r="T1098" i="5"/>
  <c r="I1098" i="5" s="1"/>
  <c r="A1098" i="5" s="1"/>
  <c r="T1091" i="5"/>
  <c r="I1091" i="5" s="1"/>
  <c r="A1091" i="5" s="1"/>
  <c r="T1099" i="5"/>
  <c r="I1099" i="5" s="1"/>
  <c r="A1099" i="5" s="1"/>
  <c r="T1093" i="5"/>
  <c r="I1093" i="5" s="1"/>
  <c r="A1093" i="5" s="1"/>
  <c r="T903" i="5"/>
  <c r="I903" i="5" s="1"/>
  <c r="A903" i="5" s="1"/>
  <c r="T905" i="5"/>
  <c r="I905" i="5" s="1"/>
  <c r="A905" i="5" s="1"/>
  <c r="T902" i="5"/>
  <c r="I902" i="5" s="1"/>
  <c r="A902" i="5" s="1"/>
  <c r="T904" i="5"/>
  <c r="I904" i="5" s="1"/>
  <c r="A904" i="5" s="1"/>
  <c r="T906" i="5"/>
  <c r="I906" i="5" s="1"/>
  <c r="A906" i="5" s="1"/>
  <c r="T907" i="5"/>
  <c r="I907" i="5" s="1"/>
  <c r="A907" i="5" s="1"/>
  <c r="T898" i="5"/>
  <c r="I898" i="5" s="1"/>
  <c r="A898" i="5" s="1"/>
  <c r="T900" i="5"/>
  <c r="I900" i="5" s="1"/>
  <c r="A900" i="5" s="1"/>
  <c r="T899" i="5"/>
  <c r="I899" i="5" s="1"/>
  <c r="A899" i="5" s="1"/>
  <c r="T901" i="5"/>
  <c r="I901" i="5" s="1"/>
  <c r="A901" i="5" s="1"/>
  <c r="T897" i="5"/>
  <c r="I897" i="5" s="1"/>
  <c r="A897" i="5" s="1"/>
  <c r="T896" i="5"/>
  <c r="I896" i="5" s="1"/>
  <c r="A896" i="5" s="1"/>
  <c r="T876" i="5"/>
  <c r="I876" i="5" s="1"/>
  <c r="A876" i="5" s="1"/>
  <c r="T878" i="5"/>
  <c r="I878" i="5" s="1"/>
  <c r="A878" i="5" s="1"/>
  <c r="T881" i="5"/>
  <c r="I881" i="5" s="1"/>
  <c r="A881" i="5" s="1"/>
  <c r="T883" i="5"/>
  <c r="I883" i="5" s="1"/>
  <c r="A883" i="5" s="1"/>
  <c r="T885" i="5"/>
  <c r="I885" i="5" s="1"/>
  <c r="A885" i="5" s="1"/>
  <c r="T887" i="5"/>
  <c r="I887" i="5" s="1"/>
  <c r="A887" i="5" s="1"/>
  <c r="T889" i="5"/>
  <c r="I889" i="5" s="1"/>
  <c r="A889" i="5" s="1"/>
  <c r="T891" i="5"/>
  <c r="I891" i="5" s="1"/>
  <c r="A891" i="5" s="1"/>
  <c r="T893" i="5"/>
  <c r="I893" i="5" s="1"/>
  <c r="A893" i="5" s="1"/>
  <c r="T895" i="5"/>
  <c r="I895" i="5" s="1"/>
  <c r="A895" i="5" s="1"/>
  <c r="T875" i="5"/>
  <c r="I875" i="5" s="1"/>
  <c r="A875" i="5" s="1"/>
  <c r="T877" i="5"/>
  <c r="I877" i="5" s="1"/>
  <c r="A877" i="5" s="1"/>
  <c r="T879" i="5"/>
  <c r="I879" i="5" s="1"/>
  <c r="A879" i="5" s="1"/>
  <c r="T882" i="5"/>
  <c r="I882" i="5" s="1"/>
  <c r="A882" i="5" s="1"/>
  <c r="T884" i="5"/>
  <c r="I884" i="5" s="1"/>
  <c r="A884" i="5" s="1"/>
  <c r="T886" i="5"/>
  <c r="I886" i="5" s="1"/>
  <c r="A886" i="5" s="1"/>
  <c r="T888" i="5"/>
  <c r="I888" i="5" s="1"/>
  <c r="A888" i="5" s="1"/>
  <c r="T890" i="5"/>
  <c r="I890" i="5" s="1"/>
  <c r="A890" i="5" s="1"/>
  <c r="T892" i="5"/>
  <c r="I892" i="5" s="1"/>
  <c r="A892" i="5" s="1"/>
  <c r="T894" i="5"/>
  <c r="I894" i="5" s="1"/>
  <c r="A894" i="5" s="1"/>
  <c r="T874" i="5"/>
  <c r="I874" i="5" s="1"/>
  <c r="A874" i="5" s="1"/>
  <c r="T869" i="5"/>
  <c r="I869" i="5" s="1"/>
  <c r="A869" i="5" s="1"/>
  <c r="T872" i="5"/>
  <c r="I872" i="5" s="1"/>
  <c r="A872" i="5" s="1"/>
  <c r="T870" i="5"/>
  <c r="I870" i="5" s="1"/>
  <c r="A870" i="5" s="1"/>
  <c r="T873" i="5"/>
  <c r="I873" i="5" s="1"/>
  <c r="A873" i="5" s="1"/>
  <c r="T867" i="5"/>
  <c r="I867" i="5" s="1"/>
  <c r="A867" i="5" s="1"/>
  <c r="T864" i="5"/>
  <c r="I864" i="5" s="1"/>
  <c r="A864" i="5" s="1"/>
  <c r="T866" i="5"/>
  <c r="I866" i="5" s="1"/>
  <c r="A866" i="5" s="1"/>
  <c r="T863" i="5"/>
  <c r="I863" i="5" s="1"/>
  <c r="A863" i="5" s="1"/>
  <c r="T862" i="5"/>
  <c r="I862" i="5" s="1"/>
  <c r="A862" i="5" s="1"/>
  <c r="T859" i="5"/>
  <c r="I859" i="5" s="1"/>
  <c r="A859" i="5" s="1"/>
  <c r="T861" i="5"/>
  <c r="I861" i="5" s="1"/>
  <c r="A861" i="5" s="1"/>
  <c r="T860" i="5"/>
  <c r="I860" i="5" s="1"/>
  <c r="A860" i="5" s="1"/>
  <c r="T1488" i="5"/>
  <c r="I1488" i="5" s="1"/>
  <c r="A1488" i="5" s="1"/>
  <c r="T1490" i="5"/>
  <c r="I1490" i="5" s="1"/>
  <c r="A1490" i="5" s="1"/>
  <c r="T1492" i="5"/>
  <c r="I1492" i="5" s="1"/>
  <c r="A1492" i="5" s="1"/>
  <c r="T1493" i="5"/>
  <c r="I1493" i="5" s="1"/>
  <c r="A1493" i="5" s="1"/>
  <c r="T1489" i="5"/>
  <c r="I1489" i="5" s="1"/>
  <c r="A1489" i="5" s="1"/>
  <c r="T1491" i="5"/>
  <c r="I1491" i="5" s="1"/>
  <c r="A1491" i="5" s="1"/>
  <c r="T848" i="5"/>
  <c r="I848" i="5" s="1"/>
  <c r="A848" i="5" s="1"/>
  <c r="T850" i="5"/>
  <c r="I850" i="5" s="1"/>
  <c r="A850" i="5" s="1"/>
  <c r="T852" i="5"/>
  <c r="I852" i="5" s="1"/>
  <c r="A852" i="5" s="1"/>
  <c r="T854" i="5"/>
  <c r="I854" i="5" s="1"/>
  <c r="A854" i="5" s="1"/>
  <c r="T856" i="5"/>
  <c r="I856" i="5" s="1"/>
  <c r="A856" i="5" s="1"/>
  <c r="T858" i="5"/>
  <c r="I858" i="5" s="1"/>
  <c r="A858" i="5" s="1"/>
  <c r="T843" i="5"/>
  <c r="I843" i="5" s="1"/>
  <c r="A843" i="5" s="1"/>
  <c r="T847" i="5"/>
  <c r="I847" i="5" s="1"/>
  <c r="A847" i="5" s="1"/>
  <c r="T844" i="5"/>
  <c r="I844" i="5" s="1"/>
  <c r="A844" i="5" s="1"/>
  <c r="T846" i="5"/>
  <c r="I846" i="5" s="1"/>
  <c r="A846" i="5" s="1"/>
  <c r="T849" i="5"/>
  <c r="I849" i="5" s="1"/>
  <c r="A849" i="5" s="1"/>
  <c r="T851" i="5"/>
  <c r="I851" i="5" s="1"/>
  <c r="A851" i="5" s="1"/>
  <c r="T853" i="5"/>
  <c r="I853" i="5" s="1"/>
  <c r="A853" i="5" s="1"/>
  <c r="T855" i="5"/>
  <c r="I855" i="5" s="1"/>
  <c r="A855" i="5" s="1"/>
  <c r="T857" i="5"/>
  <c r="I857" i="5" s="1"/>
  <c r="A857" i="5" s="1"/>
  <c r="T845" i="5"/>
  <c r="I845" i="5" s="1"/>
  <c r="A845" i="5" s="1"/>
  <c r="T842" i="5"/>
  <c r="I842" i="5" s="1"/>
  <c r="A842" i="5" s="1"/>
  <c r="T836" i="5"/>
  <c r="I836" i="5" s="1"/>
  <c r="A836" i="5" s="1"/>
  <c r="T833" i="5"/>
  <c r="I833" i="5" s="1"/>
  <c r="A833" i="5" s="1"/>
  <c r="T835" i="5"/>
  <c r="I835" i="5" s="1"/>
  <c r="A835" i="5" s="1"/>
  <c r="T837" i="5"/>
  <c r="I837" i="5" s="1"/>
  <c r="A837" i="5" s="1"/>
  <c r="T839" i="5"/>
  <c r="I839" i="5" s="1"/>
  <c r="A839" i="5" s="1"/>
  <c r="T834" i="5"/>
  <c r="I834" i="5" s="1"/>
  <c r="A834" i="5" s="1"/>
  <c r="T838" i="5"/>
  <c r="I838" i="5" s="1"/>
  <c r="A838" i="5" s="1"/>
  <c r="T840" i="5"/>
  <c r="I840" i="5" s="1"/>
  <c r="A840" i="5" s="1"/>
  <c r="T841" i="5"/>
  <c r="I841" i="5" s="1"/>
  <c r="A841" i="5" s="1"/>
  <c r="T832" i="5"/>
  <c r="I832" i="5" s="1"/>
  <c r="A832" i="5" s="1"/>
  <c r="T830" i="5"/>
  <c r="I830" i="5" s="1"/>
  <c r="A830" i="5" s="1"/>
  <c r="T829" i="5"/>
  <c r="I829" i="5" s="1"/>
  <c r="A829" i="5" s="1"/>
  <c r="T831" i="5"/>
  <c r="I831" i="5" s="1"/>
  <c r="A831" i="5" s="1"/>
  <c r="T828" i="5"/>
  <c r="I828" i="5" s="1"/>
  <c r="A828" i="5" s="1"/>
  <c r="T827" i="5"/>
  <c r="I827" i="5" s="1"/>
  <c r="A827" i="5" s="1"/>
  <c r="T1474" i="5"/>
  <c r="I1474" i="5" s="1"/>
  <c r="A1474" i="5" s="1"/>
  <c r="T1476" i="5"/>
  <c r="I1476" i="5" s="1"/>
  <c r="A1476" i="5" s="1"/>
  <c r="T1478" i="5"/>
  <c r="I1478" i="5" s="1"/>
  <c r="A1478" i="5" s="1"/>
  <c r="T1481" i="5"/>
  <c r="I1481" i="5" s="1"/>
  <c r="A1481" i="5" s="1"/>
  <c r="T1485" i="5"/>
  <c r="I1485" i="5" s="1"/>
  <c r="A1485" i="5" s="1"/>
  <c r="T1475" i="5"/>
  <c r="I1475" i="5" s="1"/>
  <c r="A1475" i="5" s="1"/>
  <c r="T1480" i="5"/>
  <c r="I1480" i="5" s="1"/>
  <c r="A1480" i="5" s="1"/>
  <c r="T1482" i="5"/>
  <c r="I1482" i="5" s="1"/>
  <c r="A1482" i="5" s="1"/>
  <c r="T1484" i="5"/>
  <c r="I1484" i="5" s="1"/>
  <c r="A1484" i="5" s="1"/>
  <c r="T1486" i="5"/>
  <c r="I1486" i="5" s="1"/>
  <c r="A1486" i="5" s="1"/>
  <c r="T1479" i="5"/>
  <c r="I1479" i="5" s="1"/>
  <c r="A1479" i="5" s="1"/>
  <c r="T1483" i="5"/>
  <c r="I1483" i="5" s="1"/>
  <c r="A1483" i="5" s="1"/>
  <c r="T1477" i="5"/>
  <c r="I1477" i="5" s="1"/>
  <c r="A1477" i="5" s="1"/>
  <c r="T1473" i="5"/>
  <c r="I1473" i="5" s="1"/>
  <c r="A1473" i="5" s="1"/>
  <c r="T1472" i="5"/>
  <c r="I1472" i="5" s="1"/>
  <c r="A1472" i="5" s="1"/>
  <c r="T1470" i="5"/>
  <c r="I1470" i="5" s="1"/>
  <c r="A1470" i="5" s="1"/>
  <c r="T1471" i="5"/>
  <c r="I1471" i="5" s="1"/>
  <c r="A1471" i="5" s="1"/>
  <c r="T1447" i="5"/>
  <c r="I1447" i="5" s="1"/>
  <c r="A1447" i="5" s="1"/>
  <c r="T1455" i="5"/>
  <c r="I1455" i="5" s="1"/>
  <c r="A1455" i="5" s="1"/>
  <c r="T1461" i="5"/>
  <c r="I1461" i="5" s="1"/>
  <c r="A1461" i="5" s="1"/>
  <c r="T1465" i="5"/>
  <c r="I1465" i="5" s="1"/>
  <c r="A1465" i="5" s="1"/>
  <c r="T1444" i="5"/>
  <c r="I1444" i="5" s="1"/>
  <c r="A1444" i="5" s="1"/>
  <c r="T1448" i="5"/>
  <c r="I1448" i="5" s="1"/>
  <c r="A1448" i="5" s="1"/>
  <c r="T1450" i="5"/>
  <c r="I1450" i="5" s="1"/>
  <c r="A1450" i="5" s="1"/>
  <c r="T1454" i="5"/>
  <c r="I1454" i="5" s="1"/>
  <c r="A1454" i="5" s="1"/>
  <c r="T1458" i="5"/>
  <c r="I1458" i="5" s="1"/>
  <c r="A1458" i="5" s="1"/>
  <c r="T1460" i="5"/>
  <c r="I1460" i="5" s="1"/>
  <c r="A1460" i="5" s="1"/>
  <c r="T1464" i="5"/>
  <c r="I1464" i="5" s="1"/>
  <c r="A1464" i="5" s="1"/>
  <c r="T1445" i="5"/>
  <c r="I1445" i="5" s="1"/>
  <c r="A1445" i="5" s="1"/>
  <c r="T1449" i="5"/>
  <c r="I1449" i="5" s="1"/>
  <c r="A1449" i="5" s="1"/>
  <c r="T1451" i="5"/>
  <c r="I1451" i="5" s="1"/>
  <c r="A1451" i="5" s="1"/>
  <c r="T1453" i="5"/>
  <c r="I1453" i="5" s="1"/>
  <c r="A1453" i="5" s="1"/>
  <c r="T1457" i="5"/>
  <c r="I1457" i="5" s="1"/>
  <c r="A1457" i="5" s="1"/>
  <c r="T1459" i="5"/>
  <c r="I1459" i="5" s="1"/>
  <c r="A1459" i="5" s="1"/>
  <c r="T1463" i="5"/>
  <c r="I1463" i="5" s="1"/>
  <c r="A1463" i="5" s="1"/>
  <c r="T1446" i="5"/>
  <c r="I1446" i="5" s="1"/>
  <c r="A1446" i="5" s="1"/>
  <c r="T1452" i="5"/>
  <c r="I1452" i="5" s="1"/>
  <c r="A1452" i="5" s="1"/>
  <c r="T1456" i="5"/>
  <c r="I1456" i="5" s="1"/>
  <c r="A1456" i="5" s="1"/>
  <c r="T1462" i="5"/>
  <c r="I1462" i="5" s="1"/>
  <c r="A1462" i="5" s="1"/>
  <c r="T1443" i="5"/>
  <c r="I1443" i="5" s="1"/>
  <c r="A1443" i="5" s="1"/>
  <c r="T1467" i="5"/>
  <c r="I1467" i="5" s="1"/>
  <c r="A1467" i="5" s="1"/>
  <c r="T1466" i="5"/>
  <c r="I1466" i="5" s="1"/>
  <c r="A1466" i="5" s="1"/>
  <c r="T1468" i="5"/>
  <c r="I1468" i="5" s="1"/>
  <c r="A1468" i="5" s="1"/>
  <c r="T1469" i="5"/>
  <c r="I1469" i="5" s="1"/>
  <c r="A1469" i="5" s="1"/>
  <c r="T1435" i="5"/>
  <c r="I1435" i="5" s="1"/>
  <c r="A1435" i="5" s="1"/>
  <c r="T1440" i="5"/>
  <c r="I1440" i="5" s="1"/>
  <c r="A1440" i="5" s="1"/>
  <c r="T1437" i="5"/>
  <c r="I1437" i="5" s="1"/>
  <c r="A1437" i="5" s="1"/>
  <c r="T1439" i="5"/>
  <c r="I1439" i="5" s="1"/>
  <c r="A1439" i="5" s="1"/>
  <c r="T1441" i="5"/>
  <c r="I1441" i="5" s="1"/>
  <c r="A1441" i="5" s="1"/>
  <c r="T1436" i="5"/>
  <c r="I1436" i="5" s="1"/>
  <c r="A1436" i="5" s="1"/>
  <c r="T1438" i="5"/>
  <c r="I1438" i="5" s="1"/>
  <c r="A1438" i="5" s="1"/>
  <c r="T1442" i="5"/>
  <c r="I1442" i="5" s="1"/>
  <c r="A1442" i="5" s="1"/>
  <c r="T1434" i="5"/>
  <c r="I1434" i="5" s="1"/>
  <c r="A1434" i="5" s="1"/>
  <c r="T1428" i="5"/>
  <c r="I1428" i="5" s="1"/>
  <c r="A1428" i="5" s="1"/>
  <c r="T1430" i="5"/>
  <c r="I1430" i="5" s="1"/>
  <c r="A1430" i="5" s="1"/>
  <c r="T1426" i="5"/>
  <c r="I1426" i="5" s="1"/>
  <c r="A1426" i="5" s="1"/>
  <c r="T1433" i="5"/>
  <c r="I1433" i="5" s="1"/>
  <c r="A1433" i="5" s="1"/>
  <c r="T1425" i="5"/>
  <c r="I1425" i="5" s="1"/>
  <c r="A1425" i="5" s="1"/>
  <c r="T1429" i="5"/>
  <c r="I1429" i="5" s="1"/>
  <c r="A1429" i="5" s="1"/>
  <c r="T1431" i="5"/>
  <c r="I1431" i="5" s="1"/>
  <c r="A1431" i="5" s="1"/>
  <c r="T1427" i="5"/>
  <c r="I1427" i="5" s="1"/>
  <c r="A1427" i="5" s="1"/>
  <c r="T1432" i="5"/>
  <c r="I1432" i="5" s="1"/>
  <c r="A1432" i="5" s="1"/>
  <c r="T1404" i="5"/>
  <c r="I1404" i="5" s="1"/>
  <c r="A1404" i="5" s="1"/>
  <c r="T1408" i="5"/>
  <c r="I1408" i="5" s="1"/>
  <c r="A1408" i="5" s="1"/>
  <c r="T1410" i="5"/>
  <c r="I1410" i="5" s="1"/>
  <c r="A1410" i="5" s="1"/>
  <c r="T1412" i="5"/>
  <c r="I1412" i="5" s="1"/>
  <c r="A1412" i="5" s="1"/>
  <c r="T1416" i="5"/>
  <c r="I1416" i="5" s="1"/>
  <c r="A1416" i="5" s="1"/>
  <c r="T1420" i="5"/>
  <c r="I1420" i="5" s="1"/>
  <c r="A1420" i="5" s="1"/>
  <c r="T1424" i="5"/>
  <c r="I1424" i="5" s="1"/>
  <c r="A1424" i="5" s="1"/>
  <c r="T1403" i="5"/>
  <c r="I1403" i="5" s="1"/>
  <c r="A1403" i="5" s="1"/>
  <c r="T1405" i="5"/>
  <c r="I1405" i="5" s="1"/>
  <c r="A1405" i="5" s="1"/>
  <c r="T1407" i="5"/>
  <c r="I1407" i="5" s="1"/>
  <c r="A1407" i="5" s="1"/>
  <c r="T1409" i="5"/>
  <c r="I1409" i="5" s="1"/>
  <c r="A1409" i="5" s="1"/>
  <c r="T1411" i="5"/>
  <c r="I1411" i="5" s="1"/>
  <c r="A1411" i="5" s="1"/>
  <c r="T1413" i="5"/>
  <c r="I1413" i="5" s="1"/>
  <c r="A1413" i="5" s="1"/>
  <c r="T1415" i="5"/>
  <c r="I1415" i="5" s="1"/>
  <c r="A1415" i="5" s="1"/>
  <c r="T1417" i="5"/>
  <c r="I1417" i="5" s="1"/>
  <c r="A1417" i="5" s="1"/>
  <c r="T1419" i="5"/>
  <c r="I1419" i="5" s="1"/>
  <c r="A1419" i="5" s="1"/>
  <c r="T1421" i="5"/>
  <c r="I1421" i="5" s="1"/>
  <c r="A1421" i="5" s="1"/>
  <c r="T1423" i="5"/>
  <c r="I1423" i="5" s="1"/>
  <c r="A1423" i="5" s="1"/>
  <c r="T1406" i="5"/>
  <c r="I1406" i="5" s="1"/>
  <c r="A1406" i="5" s="1"/>
  <c r="T1414" i="5"/>
  <c r="I1414" i="5" s="1"/>
  <c r="A1414" i="5" s="1"/>
  <c r="T1418" i="5"/>
  <c r="I1418" i="5" s="1"/>
  <c r="A1418" i="5" s="1"/>
  <c r="T1422" i="5"/>
  <c r="I1422" i="5" s="1"/>
  <c r="A1422" i="5" s="1"/>
  <c r="T1402" i="5"/>
  <c r="I1402" i="5" s="1"/>
  <c r="A1402" i="5" s="1"/>
  <c r="T1391" i="5"/>
  <c r="I1391" i="5" s="1"/>
  <c r="A1391" i="5" s="1"/>
  <c r="T1393" i="5"/>
  <c r="I1393" i="5" s="1"/>
  <c r="A1393" i="5" s="1"/>
  <c r="T1395" i="5"/>
  <c r="I1395" i="5" s="1"/>
  <c r="A1395" i="5" s="1"/>
  <c r="T1397" i="5"/>
  <c r="I1397" i="5" s="1"/>
  <c r="A1397" i="5" s="1"/>
  <c r="T1399" i="5"/>
  <c r="I1399" i="5" s="1"/>
  <c r="A1399" i="5" s="1"/>
  <c r="T1401" i="5"/>
  <c r="I1401" i="5" s="1"/>
  <c r="A1401" i="5" s="1"/>
  <c r="T1389" i="5"/>
  <c r="I1389" i="5" s="1"/>
  <c r="A1389" i="5" s="1"/>
  <c r="T1392" i="5"/>
  <c r="I1392" i="5" s="1"/>
  <c r="A1392" i="5" s="1"/>
  <c r="T1394" i="5"/>
  <c r="I1394" i="5" s="1"/>
  <c r="A1394" i="5" s="1"/>
  <c r="T1396" i="5"/>
  <c r="I1396" i="5" s="1"/>
  <c r="A1396" i="5" s="1"/>
  <c r="T1398" i="5"/>
  <c r="I1398" i="5" s="1"/>
  <c r="A1398" i="5" s="1"/>
  <c r="T1400" i="5"/>
  <c r="I1400" i="5" s="1"/>
  <c r="A1400" i="5" s="1"/>
  <c r="T1385" i="5"/>
  <c r="I1385" i="5" s="1"/>
  <c r="A1385" i="5" s="1"/>
  <c r="T1387" i="5"/>
  <c r="I1387" i="5" s="1"/>
  <c r="A1387" i="5" s="1"/>
  <c r="T1390" i="5"/>
  <c r="I1390" i="5" s="1"/>
  <c r="A1390" i="5" s="1"/>
  <c r="T1388" i="5"/>
  <c r="I1388" i="5" s="1"/>
  <c r="A1388" i="5" s="1"/>
  <c r="T1386" i="5"/>
  <c r="I1386" i="5" s="1"/>
  <c r="A1386" i="5" s="1"/>
  <c r="T1372" i="5"/>
  <c r="I1372" i="5" s="1"/>
  <c r="A1372" i="5" s="1"/>
  <c r="T1374" i="5"/>
  <c r="I1374" i="5" s="1"/>
  <c r="A1374" i="5" s="1"/>
  <c r="T1376" i="5"/>
  <c r="I1376" i="5" s="1"/>
  <c r="A1376" i="5" s="1"/>
  <c r="T1378" i="5"/>
  <c r="I1378" i="5" s="1"/>
  <c r="A1378" i="5" s="1"/>
  <c r="T1380" i="5"/>
  <c r="I1380" i="5" s="1"/>
  <c r="A1380" i="5" s="1"/>
  <c r="T1382" i="5"/>
  <c r="I1382" i="5" s="1"/>
  <c r="A1382" i="5" s="1"/>
  <c r="T1384" i="5"/>
  <c r="I1384" i="5" s="1"/>
  <c r="A1384" i="5" s="1"/>
  <c r="T1371" i="5"/>
  <c r="I1371" i="5" s="1"/>
  <c r="A1371" i="5" s="1"/>
  <c r="T1375" i="5"/>
  <c r="I1375" i="5" s="1"/>
  <c r="A1375" i="5" s="1"/>
  <c r="T1377" i="5"/>
  <c r="I1377" i="5" s="1"/>
  <c r="A1377" i="5" s="1"/>
  <c r="T1379" i="5"/>
  <c r="I1379" i="5" s="1"/>
  <c r="A1379" i="5" s="1"/>
  <c r="T1381" i="5"/>
  <c r="I1381" i="5" s="1"/>
  <c r="A1381" i="5" s="1"/>
  <c r="T1383" i="5"/>
  <c r="I1383" i="5" s="1"/>
  <c r="A1383" i="5" s="1"/>
  <c r="T1373" i="5"/>
  <c r="I1373" i="5" s="1"/>
  <c r="A1373" i="5" s="1"/>
  <c r="T1370" i="5"/>
  <c r="I1370" i="5" s="1"/>
  <c r="A1370" i="5" s="1"/>
  <c r="T1369" i="5"/>
  <c r="I1369" i="5" s="1"/>
  <c r="A1369" i="5" s="1"/>
  <c r="T1368" i="5"/>
  <c r="I1368" i="5" s="1"/>
  <c r="A1368" i="5" s="1"/>
  <c r="T1364" i="5"/>
  <c r="I1364" i="5" s="1"/>
  <c r="A1364" i="5" s="1"/>
  <c r="T1361" i="5"/>
  <c r="I1361" i="5" s="1"/>
  <c r="A1361" i="5" s="1"/>
  <c r="T1363" i="5"/>
  <c r="I1363" i="5" s="1"/>
  <c r="A1363" i="5" s="1"/>
  <c r="T1365" i="5"/>
  <c r="I1365" i="5" s="1"/>
  <c r="A1365" i="5" s="1"/>
  <c r="T1360" i="5"/>
  <c r="I1360" i="5" s="1"/>
  <c r="A1360" i="5" s="1"/>
  <c r="T1362" i="5"/>
  <c r="I1362" i="5" s="1"/>
  <c r="A1362" i="5" s="1"/>
  <c r="T1366" i="5"/>
  <c r="I1366" i="5" s="1"/>
  <c r="A1366" i="5" s="1"/>
  <c r="T1367" i="5"/>
  <c r="I1367" i="5" s="1"/>
  <c r="A1367" i="5" s="1"/>
  <c r="T1352" i="5"/>
  <c r="I1352" i="5" s="1"/>
  <c r="A1352" i="5" s="1"/>
  <c r="T1351" i="5"/>
  <c r="I1351" i="5" s="1"/>
  <c r="A1351" i="5" s="1"/>
  <c r="T1353" i="5"/>
  <c r="I1353" i="5" s="1"/>
  <c r="A1353" i="5" s="1"/>
  <c r="T1355" i="5"/>
  <c r="I1355" i="5" s="1"/>
  <c r="A1355" i="5" s="1"/>
  <c r="T1357" i="5"/>
  <c r="I1357" i="5" s="1"/>
  <c r="A1357" i="5" s="1"/>
  <c r="T1359" i="5"/>
  <c r="I1359" i="5" s="1"/>
  <c r="A1359" i="5" s="1"/>
  <c r="T1350" i="5"/>
  <c r="I1350" i="5" s="1"/>
  <c r="A1350" i="5" s="1"/>
  <c r="T1354" i="5"/>
  <c r="I1354" i="5" s="1"/>
  <c r="A1354" i="5" s="1"/>
  <c r="T1356" i="5"/>
  <c r="I1356" i="5" s="1"/>
  <c r="A1356" i="5" s="1"/>
  <c r="T1358" i="5"/>
  <c r="I1358" i="5" s="1"/>
  <c r="A1358" i="5" s="1"/>
  <c r="T1347" i="5"/>
  <c r="I1347" i="5" s="1"/>
  <c r="A1347" i="5" s="1"/>
  <c r="T1349" i="5"/>
  <c r="I1349" i="5" s="1"/>
  <c r="A1349" i="5" s="1"/>
  <c r="T1345" i="5"/>
  <c r="I1345" i="5" s="1"/>
  <c r="A1345" i="5" s="1"/>
  <c r="T1346" i="5"/>
  <c r="I1346" i="5" s="1"/>
  <c r="A1346" i="5" s="1"/>
  <c r="T1348" i="5"/>
  <c r="I1348" i="5" s="1"/>
  <c r="A1348" i="5" s="1"/>
  <c r="T1341" i="5"/>
  <c r="I1341" i="5" s="1"/>
  <c r="A1341" i="5" s="1"/>
  <c r="T1337" i="5"/>
  <c r="I1337" i="5" s="1"/>
  <c r="A1337" i="5" s="1"/>
  <c r="T1333" i="5"/>
  <c r="I1333" i="5" s="1"/>
  <c r="A1333" i="5" s="1"/>
  <c r="T1342" i="5"/>
  <c r="I1342" i="5" s="1"/>
  <c r="A1342" i="5" s="1"/>
  <c r="T1334" i="5"/>
  <c r="I1334" i="5" s="1"/>
  <c r="A1334" i="5" s="1"/>
  <c r="T1343" i="5"/>
  <c r="I1343" i="5" s="1"/>
  <c r="A1343" i="5" s="1"/>
  <c r="T1335" i="5"/>
  <c r="I1335" i="5" s="1"/>
  <c r="A1335" i="5" s="1"/>
  <c r="T1344" i="5"/>
  <c r="I1344" i="5" s="1"/>
  <c r="A1344" i="5" s="1"/>
  <c r="T1340" i="5"/>
  <c r="I1340" i="5" s="1"/>
  <c r="A1340" i="5" s="1"/>
  <c r="T1336" i="5"/>
  <c r="I1336" i="5" s="1"/>
  <c r="A1336" i="5" s="1"/>
  <c r="T1332" i="5"/>
  <c r="I1332" i="5" s="1"/>
  <c r="A1332" i="5" s="1"/>
  <c r="T1338" i="5"/>
  <c r="I1338" i="5" s="1"/>
  <c r="A1338" i="5" s="1"/>
  <c r="T1339" i="5"/>
  <c r="I1339" i="5" s="1"/>
  <c r="A1339" i="5" s="1"/>
  <c r="T1331" i="5"/>
  <c r="I1331" i="5" s="1"/>
  <c r="A1331" i="5" s="1"/>
  <c r="T1326" i="5"/>
  <c r="I1326" i="5" s="1"/>
  <c r="A1326" i="5" s="1"/>
  <c r="T1328" i="5"/>
  <c r="I1328" i="5" s="1"/>
  <c r="A1328" i="5" s="1"/>
  <c r="T1330" i="5"/>
  <c r="I1330" i="5" s="1"/>
  <c r="A1330" i="5" s="1"/>
  <c r="T1327" i="5"/>
  <c r="I1327" i="5" s="1"/>
  <c r="A1327" i="5" s="1"/>
  <c r="T1329" i="5"/>
  <c r="I1329" i="5" s="1"/>
  <c r="A1329" i="5" s="1"/>
  <c r="T1323" i="5"/>
  <c r="I1323" i="5" s="1"/>
  <c r="A1323" i="5" s="1"/>
  <c r="T1322" i="5"/>
  <c r="I1322" i="5" s="1"/>
  <c r="A1322" i="5" s="1"/>
  <c r="T1325" i="5"/>
  <c r="I1325" i="5" s="1"/>
  <c r="A1325" i="5" s="1"/>
  <c r="T1321" i="5"/>
  <c r="I1321" i="5" s="1"/>
  <c r="A1321" i="5" s="1"/>
  <c r="T1320" i="5"/>
  <c r="I1320" i="5" s="1"/>
  <c r="A1320" i="5" s="1"/>
  <c r="T1311" i="5"/>
  <c r="I1311" i="5" s="1"/>
  <c r="A1311" i="5" s="1"/>
  <c r="T1313" i="5"/>
  <c r="I1313" i="5" s="1"/>
  <c r="A1313" i="5" s="1"/>
  <c r="T1315" i="5"/>
  <c r="I1315" i="5" s="1"/>
  <c r="A1315" i="5" s="1"/>
  <c r="T1317" i="5"/>
  <c r="I1317" i="5" s="1"/>
  <c r="A1317" i="5" s="1"/>
  <c r="T1319" i="5"/>
  <c r="I1319" i="5" s="1"/>
  <c r="A1319" i="5" s="1"/>
  <c r="T1310" i="5"/>
  <c r="I1310" i="5" s="1"/>
  <c r="A1310" i="5" s="1"/>
  <c r="T1312" i="5"/>
  <c r="I1312" i="5" s="1"/>
  <c r="A1312" i="5" s="1"/>
  <c r="T1314" i="5"/>
  <c r="I1314" i="5" s="1"/>
  <c r="A1314" i="5" s="1"/>
  <c r="T1316" i="5"/>
  <c r="I1316" i="5" s="1"/>
  <c r="A1316" i="5" s="1"/>
  <c r="T1318" i="5"/>
  <c r="I1318" i="5" s="1"/>
  <c r="A1318" i="5" s="1"/>
  <c r="T1304" i="5"/>
  <c r="I1304" i="5" s="1"/>
  <c r="A1304" i="5" s="1"/>
  <c r="T1305" i="5"/>
  <c r="I1305" i="5" s="1"/>
  <c r="A1305" i="5" s="1"/>
  <c r="T1300" i="5"/>
  <c r="I1300" i="5" s="1"/>
  <c r="A1300" i="5" s="1"/>
  <c r="T1302" i="5"/>
  <c r="I1302" i="5" s="1"/>
  <c r="A1302" i="5" s="1"/>
  <c r="T1303" i="5"/>
  <c r="I1303" i="5" s="1"/>
  <c r="A1303" i="5" s="1"/>
  <c r="T1301" i="5"/>
  <c r="I1301" i="5" s="1"/>
  <c r="A1301" i="5" s="1"/>
  <c r="T1309" i="5"/>
  <c r="I1309" i="5" s="1"/>
  <c r="A1309" i="5" s="1"/>
  <c r="T1306" i="5"/>
  <c r="I1306" i="5" s="1"/>
  <c r="A1306" i="5" s="1"/>
  <c r="T1297" i="5"/>
  <c r="I1297" i="5" s="1"/>
  <c r="A1297" i="5" s="1"/>
  <c r="T1299" i="5"/>
  <c r="I1299" i="5" s="1"/>
  <c r="A1299" i="5" s="1"/>
  <c r="T1298" i="5"/>
  <c r="I1298" i="5" s="1"/>
  <c r="A1298" i="5" s="1"/>
  <c r="T1296" i="5"/>
  <c r="I1296" i="5" s="1"/>
  <c r="A1296" i="5" s="1"/>
  <c r="T1286" i="5"/>
  <c r="I1286" i="5" s="1"/>
  <c r="A1286" i="5" s="1"/>
  <c r="T1292" i="5"/>
  <c r="I1292" i="5" s="1"/>
  <c r="A1292" i="5" s="1"/>
  <c r="T1293" i="5"/>
  <c r="I1293" i="5" s="1"/>
  <c r="A1293" i="5" s="1"/>
  <c r="T1295" i="5"/>
  <c r="I1295" i="5" s="1"/>
  <c r="A1295" i="5" s="1"/>
  <c r="T1294" i="5"/>
  <c r="I1294" i="5" s="1"/>
  <c r="A1294" i="5" s="1"/>
  <c r="T1281" i="5"/>
  <c r="I1281" i="5" s="1"/>
  <c r="A1281" i="5" s="1"/>
  <c r="T1283" i="5"/>
  <c r="I1283" i="5" s="1"/>
  <c r="A1283" i="5" s="1"/>
  <c r="T1285" i="5"/>
  <c r="I1285" i="5" s="1"/>
  <c r="A1285" i="5" s="1"/>
  <c r="T1280" i="5"/>
  <c r="I1280" i="5" s="1"/>
  <c r="A1280" i="5" s="1"/>
  <c r="T1282" i="5"/>
  <c r="I1282" i="5" s="1"/>
  <c r="A1282" i="5" s="1"/>
  <c r="T1284" i="5"/>
  <c r="I1284" i="5" s="1"/>
  <c r="A1284" i="5" s="1"/>
  <c r="T1270" i="5"/>
  <c r="I1270" i="5" s="1"/>
  <c r="A1270" i="5" s="1"/>
  <c r="T1275" i="5"/>
  <c r="I1275" i="5" s="1"/>
  <c r="A1275" i="5" s="1"/>
  <c r="T1288" i="5"/>
  <c r="I1288" i="5" s="1"/>
  <c r="A1288" i="5" s="1"/>
  <c r="T1276" i="5"/>
  <c r="I1276" i="5" s="1"/>
  <c r="A1276" i="5" s="1"/>
  <c r="T1278" i="5"/>
  <c r="I1278" i="5" s="1"/>
  <c r="A1278" i="5" s="1"/>
  <c r="T1287" i="5"/>
  <c r="I1287" i="5" s="1"/>
  <c r="A1287" i="5" s="1"/>
  <c r="T1289" i="5"/>
  <c r="I1289" i="5" s="1"/>
  <c r="A1289" i="5" s="1"/>
  <c r="T1291" i="5"/>
  <c r="I1291" i="5" s="1"/>
  <c r="A1291" i="5" s="1"/>
  <c r="T1277" i="5"/>
  <c r="I1277" i="5" s="1"/>
  <c r="A1277" i="5" s="1"/>
  <c r="T1279" i="5"/>
  <c r="I1279" i="5" s="1"/>
  <c r="A1279" i="5" s="1"/>
  <c r="T1290" i="5"/>
  <c r="I1290" i="5" s="1"/>
  <c r="A1290" i="5" s="1"/>
  <c r="T1271" i="5"/>
  <c r="I1271" i="5" s="1"/>
  <c r="A1271" i="5" s="1"/>
  <c r="T1273" i="5"/>
  <c r="I1273" i="5" s="1"/>
  <c r="A1273" i="5" s="1"/>
  <c r="T1274" i="5"/>
  <c r="I1274" i="5" s="1"/>
  <c r="A1274" i="5" s="1"/>
  <c r="T1269" i="5"/>
  <c r="I1269" i="5" s="1"/>
  <c r="A1269" i="5" s="1"/>
  <c r="T1264" i="5"/>
  <c r="I1264" i="5" s="1"/>
  <c r="A1264" i="5" s="1"/>
  <c r="T1267" i="5"/>
  <c r="I1267" i="5" s="1"/>
  <c r="A1267" i="5" s="1"/>
  <c r="T1268" i="5"/>
  <c r="I1268" i="5" s="1"/>
  <c r="A1268" i="5" s="1"/>
  <c r="T1263" i="5"/>
  <c r="I1263" i="5" s="1"/>
  <c r="A1263" i="5" s="1"/>
  <c r="T1249" i="5"/>
  <c r="I1249" i="5" s="1"/>
  <c r="A1249" i="5" s="1"/>
  <c r="T1255" i="5"/>
  <c r="I1255" i="5" s="1"/>
  <c r="A1255" i="5" s="1"/>
  <c r="T1257" i="5"/>
  <c r="I1257" i="5" s="1"/>
  <c r="A1257" i="5" s="1"/>
  <c r="T1259" i="5"/>
  <c r="I1259" i="5" s="1"/>
  <c r="A1259" i="5" s="1"/>
  <c r="T1261" i="5"/>
  <c r="I1261" i="5" s="1"/>
  <c r="A1261" i="5" s="1"/>
  <c r="T1266" i="5"/>
  <c r="I1266" i="5" s="1"/>
  <c r="A1266" i="5" s="1"/>
  <c r="T1254" i="5"/>
  <c r="I1254" i="5" s="1"/>
  <c r="A1254" i="5" s="1"/>
  <c r="T1258" i="5"/>
  <c r="I1258" i="5" s="1"/>
  <c r="A1258" i="5" s="1"/>
  <c r="T1260" i="5"/>
  <c r="I1260" i="5" s="1"/>
  <c r="A1260" i="5" s="1"/>
  <c r="T1265" i="5"/>
  <c r="I1265" i="5" s="1"/>
  <c r="A1265" i="5" s="1"/>
  <c r="T1256" i="5"/>
  <c r="I1256" i="5" s="1"/>
  <c r="A1256" i="5" s="1"/>
  <c r="T1252" i="5"/>
  <c r="I1252" i="5" s="1"/>
  <c r="A1252" i="5" s="1"/>
  <c r="T1253" i="5"/>
  <c r="I1253" i="5" s="1"/>
  <c r="A1253" i="5" s="1"/>
  <c r="T1243" i="5"/>
  <c r="I1243" i="5" s="1"/>
  <c r="A1243" i="5" s="1"/>
  <c r="T1251" i="5"/>
  <c r="I1251" i="5" s="1"/>
  <c r="A1251" i="5" s="1"/>
  <c r="T1250" i="5"/>
  <c r="I1250" i="5" s="1"/>
  <c r="A1250" i="5" s="1"/>
  <c r="T1225" i="5"/>
  <c r="I1225" i="5" s="1"/>
  <c r="A1225" i="5" s="1"/>
  <c r="T1229" i="5"/>
  <c r="I1229" i="5" s="1"/>
  <c r="A1229" i="5" s="1"/>
  <c r="T1231" i="5"/>
  <c r="I1231" i="5" s="1"/>
  <c r="A1231" i="5" s="1"/>
  <c r="T1233" i="5"/>
  <c r="I1233" i="5" s="1"/>
  <c r="A1233" i="5" s="1"/>
  <c r="T1235" i="5"/>
  <c r="I1235" i="5" s="1"/>
  <c r="A1235" i="5" s="1"/>
  <c r="T1237" i="5"/>
  <c r="I1237" i="5" s="1"/>
  <c r="A1237" i="5" s="1"/>
  <c r="T1242" i="5"/>
  <c r="I1242" i="5" s="1"/>
  <c r="A1242" i="5" s="1"/>
  <c r="T1224" i="5"/>
  <c r="I1224" i="5" s="1"/>
  <c r="A1224" i="5" s="1"/>
  <c r="T1232" i="5"/>
  <c r="I1232" i="5" s="1"/>
  <c r="A1232" i="5" s="1"/>
  <c r="T1236" i="5"/>
  <c r="I1236" i="5" s="1"/>
  <c r="A1236" i="5" s="1"/>
  <c r="T1227" i="5"/>
  <c r="I1227" i="5" s="1"/>
  <c r="A1227" i="5" s="1"/>
  <c r="T1239" i="5"/>
  <c r="I1239" i="5" s="1"/>
  <c r="A1239" i="5" s="1"/>
  <c r="T1241" i="5"/>
  <c r="I1241" i="5" s="1"/>
  <c r="A1241" i="5" s="1"/>
  <c r="T1244" i="5"/>
  <c r="I1244" i="5" s="1"/>
  <c r="A1244" i="5" s="1"/>
  <c r="T1246" i="5"/>
  <c r="I1246" i="5" s="1"/>
  <c r="A1246" i="5" s="1"/>
  <c r="T1248" i="5"/>
  <c r="I1248" i="5" s="1"/>
  <c r="A1248" i="5" s="1"/>
  <c r="T1240" i="5"/>
  <c r="I1240" i="5" s="1"/>
  <c r="A1240" i="5" s="1"/>
  <c r="T1245" i="5"/>
  <c r="I1245" i="5" s="1"/>
  <c r="A1245" i="5" s="1"/>
  <c r="T1247" i="5"/>
  <c r="I1247" i="5" s="1"/>
  <c r="A1247" i="5" s="1"/>
  <c r="T1228" i="5"/>
  <c r="I1228" i="5" s="1"/>
  <c r="A1228" i="5" s="1"/>
  <c r="T1226" i="5"/>
  <c r="I1226" i="5" s="1"/>
  <c r="A1226" i="5" s="1"/>
  <c r="T1230" i="5"/>
  <c r="I1230" i="5" s="1"/>
  <c r="A1230" i="5" s="1"/>
  <c r="T1234" i="5"/>
  <c r="I1234" i="5" s="1"/>
  <c r="A1234" i="5" s="1"/>
  <c r="T1215" i="5"/>
  <c r="I1215" i="5" s="1"/>
  <c r="A1215" i="5" s="1"/>
  <c r="T1221" i="5"/>
  <c r="I1221" i="5" s="1"/>
  <c r="A1221" i="5" s="1"/>
  <c r="T1220" i="5"/>
  <c r="I1220" i="5" s="1"/>
  <c r="A1220" i="5" s="1"/>
  <c r="T1222" i="5"/>
  <c r="I1222" i="5" s="1"/>
  <c r="A1222" i="5" s="1"/>
  <c r="T1217" i="5"/>
  <c r="I1217" i="5" s="1"/>
  <c r="A1217" i="5" s="1"/>
  <c r="T1219" i="5"/>
  <c r="I1219" i="5" s="1"/>
  <c r="A1219" i="5" s="1"/>
  <c r="T1218" i="5"/>
  <c r="I1218" i="5" s="1"/>
  <c r="A1218" i="5" s="1"/>
  <c r="T1207" i="5"/>
  <c r="I1207" i="5" s="1"/>
  <c r="A1207" i="5" s="1"/>
  <c r="T1213" i="5"/>
  <c r="I1213" i="5" s="1"/>
  <c r="A1213" i="5" s="1"/>
  <c r="T1216" i="5"/>
  <c r="I1216" i="5" s="1"/>
  <c r="A1216" i="5" s="1"/>
  <c r="T1209" i="5"/>
  <c r="I1209" i="5" s="1"/>
  <c r="A1209" i="5" s="1"/>
  <c r="T1208" i="5"/>
  <c r="I1208" i="5" s="1"/>
  <c r="A1208" i="5" s="1"/>
  <c r="T1210" i="5"/>
  <c r="I1210" i="5" s="1"/>
  <c r="A1210" i="5" s="1"/>
  <c r="T1212" i="5"/>
  <c r="I1212" i="5" s="1"/>
  <c r="A1212" i="5" s="1"/>
  <c r="T1214" i="5"/>
  <c r="I1214" i="5" s="1"/>
  <c r="A1214" i="5" s="1"/>
  <c r="T1211" i="5"/>
  <c r="I1211" i="5" s="1"/>
  <c r="A1211" i="5" s="1"/>
  <c r="T1205" i="5"/>
  <c r="I1205" i="5" s="1"/>
  <c r="A1205" i="5" s="1"/>
  <c r="T1204" i="5"/>
  <c r="I1204" i="5" s="1"/>
  <c r="A1204" i="5" s="1"/>
  <c r="T1199" i="5"/>
  <c r="I1199" i="5" s="1"/>
  <c r="A1199" i="5" s="1"/>
  <c r="T1196" i="5"/>
  <c r="I1196" i="5" s="1"/>
  <c r="A1196" i="5" s="1"/>
  <c r="T1197" i="5"/>
  <c r="I1197" i="5" s="1"/>
  <c r="A1197" i="5" s="1"/>
  <c r="T1198" i="5"/>
  <c r="I1198" i="5" s="1"/>
  <c r="A1198" i="5" s="1"/>
  <c r="T1195" i="5"/>
  <c r="I1195" i="5" s="1"/>
  <c r="A1195" i="5" s="1"/>
  <c r="T1193" i="5"/>
  <c r="I1193" i="5" s="1"/>
  <c r="A1193" i="5" s="1"/>
  <c r="T1192" i="5"/>
  <c r="I1192" i="5" s="1"/>
  <c r="A1192" i="5" s="1"/>
  <c r="T1194" i="5"/>
  <c r="I1194" i="5" s="1"/>
  <c r="A1194" i="5" s="1"/>
  <c r="T1200" i="5"/>
  <c r="I1200" i="5" s="1"/>
  <c r="A1200" i="5" s="1"/>
  <c r="T1201" i="5"/>
  <c r="I1201" i="5" s="1"/>
  <c r="A1201" i="5" s="1"/>
  <c r="T1203" i="5"/>
  <c r="I1203" i="5" s="1"/>
  <c r="A1203" i="5" s="1"/>
  <c r="T1202" i="5"/>
  <c r="I1202" i="5" s="1"/>
  <c r="A1202" i="5" s="1"/>
  <c r="T1206" i="5"/>
  <c r="I1206" i="5" s="1"/>
  <c r="A1206" i="5" s="1"/>
  <c r="T1181" i="5"/>
  <c r="I1181" i="5" s="1"/>
  <c r="A1181" i="5" s="1"/>
  <c r="T1185" i="5"/>
  <c r="I1185" i="5" s="1"/>
  <c r="A1185" i="5" s="1"/>
  <c r="T1187" i="5"/>
  <c r="I1187" i="5" s="1"/>
  <c r="A1187" i="5" s="1"/>
  <c r="T1189" i="5"/>
  <c r="I1189" i="5" s="1"/>
  <c r="A1189" i="5" s="1"/>
  <c r="T1191" i="5"/>
  <c r="I1191" i="5" s="1"/>
  <c r="A1191" i="5" s="1"/>
  <c r="T1184" i="5"/>
  <c r="I1184" i="5" s="1"/>
  <c r="A1184" i="5" s="1"/>
  <c r="T1186" i="5"/>
  <c r="I1186" i="5" s="1"/>
  <c r="A1186" i="5" s="1"/>
  <c r="T1188" i="5"/>
  <c r="I1188" i="5" s="1"/>
  <c r="A1188" i="5" s="1"/>
  <c r="T1190" i="5"/>
  <c r="I1190" i="5" s="1"/>
  <c r="A1190" i="5" s="1"/>
  <c r="T1179" i="5"/>
  <c r="I1179" i="5" s="1"/>
  <c r="A1179" i="5" s="1"/>
  <c r="T1174" i="5"/>
  <c r="I1174" i="5" s="1"/>
  <c r="A1174" i="5" s="1"/>
  <c r="T1173" i="5"/>
  <c r="I1173" i="5" s="1"/>
  <c r="A1173" i="5" s="1"/>
  <c r="T1175" i="5"/>
  <c r="I1175" i="5" s="1"/>
  <c r="A1175" i="5" s="1"/>
  <c r="T1177" i="5"/>
  <c r="I1177" i="5" s="1"/>
  <c r="A1177" i="5" s="1"/>
  <c r="T1180" i="5"/>
  <c r="I1180" i="5" s="1"/>
  <c r="A1180" i="5" s="1"/>
  <c r="T1183" i="5"/>
  <c r="I1183" i="5" s="1"/>
  <c r="A1183" i="5" s="1"/>
  <c r="T1176" i="5"/>
  <c r="I1176" i="5" s="1"/>
  <c r="A1176" i="5" s="1"/>
  <c r="T1178" i="5"/>
  <c r="I1178" i="5" s="1"/>
  <c r="A1178" i="5" s="1"/>
  <c r="T1182" i="5"/>
  <c r="I1182" i="5" s="1"/>
  <c r="A1182" i="5" s="1"/>
  <c r="T1172" i="5"/>
  <c r="I1172" i="5" s="1"/>
  <c r="A1172" i="5" s="1"/>
  <c r="T1154" i="5"/>
  <c r="I1154" i="5" s="1"/>
  <c r="A1154" i="5" s="1"/>
  <c r="T1170" i="5"/>
  <c r="I1170" i="5" s="1"/>
  <c r="A1170" i="5" s="1"/>
  <c r="T1155" i="5"/>
  <c r="I1155" i="5" s="1"/>
  <c r="A1155" i="5" s="1"/>
  <c r="T1167" i="5"/>
  <c r="I1167" i="5" s="1"/>
  <c r="A1167" i="5" s="1"/>
  <c r="T1171" i="5"/>
  <c r="I1171" i="5" s="1"/>
  <c r="A1171" i="5" s="1"/>
  <c r="T1169" i="5"/>
  <c r="I1169" i="5" s="1"/>
  <c r="A1169" i="5" s="1"/>
  <c r="T1166" i="5"/>
  <c r="I1166" i="5" s="1"/>
  <c r="A1166" i="5" s="1"/>
  <c r="T1168" i="5"/>
  <c r="I1168" i="5" s="1"/>
  <c r="A1168" i="5" s="1"/>
  <c r="T1151" i="5"/>
  <c r="I1151" i="5" s="1"/>
  <c r="A1151" i="5" s="1"/>
  <c r="T1152" i="5"/>
  <c r="I1152" i="5" s="1"/>
  <c r="A1152" i="5" s="1"/>
  <c r="T1153" i="5"/>
  <c r="I1153" i="5" s="1"/>
  <c r="A1153" i="5" s="1"/>
  <c r="T1150" i="5"/>
  <c r="I1150" i="5" s="1"/>
  <c r="A1150" i="5" s="1"/>
  <c r="T1149" i="5"/>
  <c r="I1149" i="5" s="1"/>
  <c r="A1149" i="5" s="1"/>
  <c r="T1158" i="5"/>
  <c r="I1158" i="5" s="1"/>
  <c r="A1158" i="5" s="1"/>
  <c r="T1160" i="5"/>
  <c r="I1160" i="5" s="1"/>
  <c r="A1160" i="5" s="1"/>
  <c r="T1162" i="5"/>
  <c r="I1162" i="5" s="1"/>
  <c r="A1162" i="5" s="1"/>
  <c r="T1161" i="5"/>
  <c r="I1161" i="5" s="1"/>
  <c r="A1161" i="5" s="1"/>
  <c r="T1165" i="5"/>
  <c r="I1165" i="5" s="1"/>
  <c r="A1165" i="5" s="1"/>
  <c r="T1164" i="5"/>
  <c r="I1164" i="5" s="1"/>
  <c r="A1164" i="5" s="1"/>
  <c r="T1157" i="5"/>
  <c r="I1157" i="5" s="1"/>
  <c r="A1157" i="5" s="1"/>
  <c r="T1159" i="5"/>
  <c r="I1159" i="5" s="1"/>
  <c r="A1159" i="5" s="1"/>
  <c r="T1163" i="5"/>
  <c r="I1163" i="5" s="1"/>
  <c r="A1163" i="5" s="1"/>
  <c r="T1144" i="5"/>
  <c r="I1144" i="5" s="1"/>
  <c r="A1144" i="5" s="1"/>
  <c r="T1156" i="5"/>
  <c r="I1156" i="5" s="1"/>
  <c r="A1156" i="5" s="1"/>
  <c r="T1141" i="5"/>
  <c r="I1141" i="5" s="1"/>
  <c r="A1141" i="5" s="1"/>
  <c r="T1142" i="5"/>
  <c r="I1142" i="5" s="1"/>
  <c r="A1142" i="5" s="1"/>
  <c r="T1146" i="5"/>
  <c r="I1146" i="5" s="1"/>
  <c r="A1146" i="5" s="1"/>
  <c r="T1145" i="5"/>
  <c r="I1145" i="5" s="1"/>
  <c r="A1145" i="5" s="1"/>
  <c r="T1143" i="5"/>
  <c r="I1143" i="5" s="1"/>
  <c r="A1143" i="5" s="1"/>
  <c r="T1148" i="5"/>
  <c r="I1148" i="5" s="1"/>
  <c r="A1148" i="5" s="1"/>
  <c r="T1147" i="5"/>
  <c r="I1147" i="5" s="1"/>
  <c r="A1147" i="5" s="1"/>
  <c r="T1140" i="5"/>
  <c r="I1140" i="5" s="1"/>
  <c r="A1140" i="5" s="1"/>
  <c r="T1139" i="5"/>
  <c r="I1139" i="5" s="1"/>
  <c r="A1139" i="5" s="1"/>
  <c r="T1132" i="5"/>
  <c r="I1132" i="5" s="1"/>
  <c r="A1132" i="5" s="1"/>
  <c r="T1131" i="5"/>
  <c r="I1131" i="5" s="1"/>
  <c r="A1131" i="5" s="1"/>
  <c r="T1136" i="5"/>
  <c r="I1136" i="5" s="1"/>
  <c r="A1136" i="5" s="1"/>
  <c r="T1138" i="5"/>
  <c r="I1138" i="5" s="1"/>
  <c r="A1138" i="5" s="1"/>
  <c r="T1126" i="5"/>
  <c r="I1126" i="5" s="1"/>
  <c r="A1126" i="5" s="1"/>
  <c r="T1134" i="5"/>
  <c r="I1134" i="5" s="1"/>
  <c r="A1134" i="5" s="1"/>
  <c r="T1133" i="5"/>
  <c r="I1133" i="5" s="1"/>
  <c r="A1133" i="5" s="1"/>
  <c r="T1135" i="5"/>
  <c r="I1135" i="5" s="1"/>
  <c r="A1135" i="5" s="1"/>
  <c r="T1130" i="5"/>
  <c r="I1130" i="5" s="1"/>
  <c r="A1130" i="5" s="1"/>
  <c r="T1137" i="5"/>
  <c r="I1137" i="5" s="1"/>
  <c r="A1137" i="5" s="1"/>
  <c r="T1123" i="5"/>
  <c r="I1123" i="5" s="1"/>
  <c r="A1123" i="5" s="1"/>
  <c r="T1125" i="5"/>
  <c r="I1125" i="5" s="1"/>
  <c r="A1125" i="5" s="1"/>
  <c r="T1127" i="5"/>
  <c r="I1127" i="5" s="1"/>
  <c r="A1127" i="5" s="1"/>
  <c r="T1129" i="5"/>
  <c r="I1129" i="5" s="1"/>
  <c r="A1129" i="5" s="1"/>
  <c r="T1124" i="5"/>
  <c r="I1124" i="5" s="1"/>
  <c r="A1124" i="5" s="1"/>
  <c r="T1128" i="5"/>
  <c r="I1128" i="5" s="1"/>
  <c r="A1128" i="5" s="1"/>
  <c r="T1116" i="5"/>
  <c r="I1116" i="5" s="1"/>
  <c r="A1116" i="5" s="1"/>
  <c r="T1115" i="5"/>
  <c r="I1115" i="5" s="1"/>
  <c r="A1115" i="5" s="1"/>
  <c r="T1114" i="5"/>
  <c r="I1114" i="5" s="1"/>
  <c r="A1114" i="5" s="1"/>
  <c r="T1122" i="5"/>
  <c r="I1122" i="5" s="1"/>
  <c r="A1122" i="5" s="1"/>
  <c r="T1121" i="5"/>
  <c r="I1121" i="5" s="1"/>
  <c r="A1121" i="5" s="1"/>
  <c r="T1120" i="5"/>
  <c r="I1120" i="5" s="1"/>
  <c r="A1120" i="5" s="1"/>
  <c r="T1119" i="5"/>
  <c r="I1119" i="5" s="1"/>
  <c r="A1119" i="5" s="1"/>
  <c r="T1118" i="5"/>
  <c r="I1118" i="5" s="1"/>
  <c r="A1118" i="5" s="1"/>
  <c r="T1112" i="5"/>
  <c r="I1112" i="5" s="1"/>
  <c r="A1112" i="5" s="1"/>
  <c r="T1113" i="5"/>
  <c r="I1113" i="5" s="1"/>
  <c r="A1113" i="5" s="1"/>
  <c r="T1108" i="5"/>
  <c r="I1108" i="5" s="1"/>
  <c r="A1108" i="5" s="1"/>
  <c r="T1103" i="5"/>
  <c r="I1103" i="5" s="1"/>
  <c r="A1103" i="5" s="1"/>
  <c r="T1080" i="5"/>
  <c r="I1080" i="5" s="1"/>
  <c r="A1080" i="5" s="1"/>
  <c r="T1101" i="5"/>
  <c r="I1101" i="5" s="1"/>
  <c r="A1101" i="5" s="1"/>
  <c r="T1110" i="5"/>
  <c r="I1110" i="5" s="1"/>
  <c r="A1110" i="5" s="1"/>
  <c r="T1107" i="5"/>
  <c r="I1107" i="5" s="1"/>
  <c r="A1107" i="5" s="1"/>
  <c r="T1100" i="5"/>
  <c r="I1100" i="5" s="1"/>
  <c r="A1100" i="5" s="1"/>
  <c r="T1102" i="5"/>
  <c r="I1102" i="5" s="1"/>
  <c r="A1102" i="5" s="1"/>
  <c r="T1109" i="5"/>
  <c r="I1109" i="5" s="1"/>
  <c r="A1109" i="5" s="1"/>
  <c r="T1111" i="5"/>
  <c r="I1111" i="5" s="1"/>
  <c r="A1111" i="5" s="1"/>
  <c r="T1104" i="5"/>
  <c r="I1104" i="5" s="1"/>
  <c r="A1104" i="5" s="1"/>
  <c r="T1106" i="5"/>
  <c r="I1106" i="5" s="1"/>
  <c r="A1106" i="5" s="1"/>
  <c r="T1105" i="5"/>
  <c r="I1105" i="5" s="1"/>
  <c r="A1105" i="5" s="1"/>
  <c r="T1079" i="5"/>
  <c r="I1079" i="5" s="1"/>
  <c r="A1079" i="5" s="1"/>
  <c r="T1078" i="5"/>
  <c r="I1078" i="5" s="1"/>
  <c r="A1078" i="5" s="1"/>
  <c r="T1087" i="5"/>
  <c r="I1087" i="5" s="1"/>
  <c r="A1087" i="5" s="1"/>
  <c r="T1086" i="5"/>
  <c r="I1086" i="5" s="1"/>
  <c r="A1086" i="5" s="1"/>
  <c r="T1088" i="5"/>
  <c r="I1088" i="5" s="1"/>
  <c r="A1088" i="5" s="1"/>
  <c r="T1083" i="5"/>
  <c r="I1083" i="5" s="1"/>
  <c r="A1083" i="5" s="1"/>
  <c r="T1082" i="5"/>
  <c r="I1082" i="5" s="1"/>
  <c r="A1082" i="5" s="1"/>
  <c r="T1084" i="5"/>
  <c r="I1084" i="5" s="1"/>
  <c r="A1084" i="5" s="1"/>
  <c r="T1085" i="5"/>
  <c r="I1085" i="5" s="1"/>
  <c r="A1085" i="5" s="1"/>
  <c r="T1029" i="5"/>
  <c r="I1029" i="5" s="1"/>
  <c r="A1029" i="5" s="1"/>
  <c r="T1020" i="5"/>
  <c r="I1020" i="5" s="1"/>
  <c r="A1020" i="5" s="1"/>
  <c r="T1081" i="5"/>
  <c r="I1081" i="5" s="1"/>
  <c r="A1081" i="5" s="1"/>
  <c r="T1056" i="5"/>
  <c r="I1056" i="5" s="1"/>
  <c r="A1056" i="5" s="1"/>
  <c r="T1067" i="5"/>
  <c r="I1067" i="5" s="1"/>
  <c r="A1067" i="5" s="1"/>
  <c r="T1069" i="5"/>
  <c r="I1069" i="5" s="1"/>
  <c r="A1069" i="5" s="1"/>
  <c r="T1066" i="5"/>
  <c r="I1066" i="5" s="1"/>
  <c r="A1066" i="5" s="1"/>
  <c r="T1070" i="5"/>
  <c r="I1070" i="5" s="1"/>
  <c r="A1070" i="5" s="1"/>
  <c r="T1061" i="5"/>
  <c r="I1061" i="5" s="1"/>
  <c r="A1061" i="5" s="1"/>
  <c r="T1072" i="5"/>
  <c r="I1072" i="5" s="1"/>
  <c r="A1072" i="5" s="1"/>
  <c r="T1058" i="5"/>
  <c r="I1058" i="5" s="1"/>
  <c r="A1058" i="5" s="1"/>
  <c r="T1060" i="5"/>
  <c r="I1060" i="5" s="1"/>
  <c r="A1060" i="5" s="1"/>
  <c r="T1062" i="5"/>
  <c r="I1062" i="5" s="1"/>
  <c r="A1062" i="5" s="1"/>
  <c r="T1064" i="5"/>
  <c r="I1064" i="5" s="1"/>
  <c r="A1064" i="5" s="1"/>
  <c r="T1073" i="5"/>
  <c r="I1073" i="5" s="1"/>
  <c r="A1073" i="5" s="1"/>
  <c r="T1065" i="5"/>
  <c r="I1065" i="5" s="1"/>
  <c r="A1065" i="5" s="1"/>
  <c r="T1057" i="5"/>
  <c r="I1057" i="5" s="1"/>
  <c r="A1057" i="5" s="1"/>
  <c r="T1068" i="5"/>
  <c r="I1068" i="5" s="1"/>
  <c r="A1068" i="5" s="1"/>
  <c r="T1071" i="5"/>
  <c r="I1071" i="5" s="1"/>
  <c r="A1071" i="5" s="1"/>
  <c r="T1059" i="5"/>
  <c r="I1059" i="5" s="1"/>
  <c r="A1059" i="5" s="1"/>
  <c r="T1063" i="5"/>
  <c r="I1063" i="5" s="1"/>
  <c r="A1063" i="5" s="1"/>
  <c r="T1054" i="5"/>
  <c r="I1054" i="5" s="1"/>
  <c r="A1054" i="5" s="1"/>
  <c r="T1055" i="5"/>
  <c r="I1055" i="5" s="1"/>
  <c r="A1055" i="5" s="1"/>
  <c r="T1046" i="5"/>
  <c r="I1046" i="5" s="1"/>
  <c r="A1046" i="5" s="1"/>
  <c r="T1048" i="5"/>
  <c r="I1048" i="5" s="1"/>
  <c r="A1048" i="5" s="1"/>
  <c r="T1050" i="5"/>
  <c r="I1050" i="5" s="1"/>
  <c r="A1050" i="5" s="1"/>
  <c r="T1041" i="5"/>
  <c r="I1041" i="5" s="1"/>
  <c r="A1041" i="5" s="1"/>
  <c r="T1043" i="5"/>
  <c r="I1043" i="5" s="1"/>
  <c r="A1043" i="5" s="1"/>
  <c r="T1052" i="5"/>
  <c r="I1052" i="5" s="1"/>
  <c r="A1052" i="5" s="1"/>
  <c r="T1045" i="5"/>
  <c r="I1045" i="5" s="1"/>
  <c r="A1045" i="5" s="1"/>
  <c r="T1049" i="5"/>
  <c r="I1049" i="5" s="1"/>
  <c r="A1049" i="5" s="1"/>
  <c r="T1051" i="5"/>
  <c r="I1051" i="5" s="1"/>
  <c r="A1051" i="5" s="1"/>
  <c r="T1053" i="5"/>
  <c r="I1053" i="5" s="1"/>
  <c r="A1053" i="5" s="1"/>
  <c r="T1044" i="5"/>
  <c r="I1044" i="5" s="1"/>
  <c r="A1044" i="5" s="1"/>
  <c r="T1047" i="5"/>
  <c r="I1047" i="5" s="1"/>
  <c r="A1047" i="5" s="1"/>
  <c r="T1042" i="5"/>
  <c r="I1042" i="5" s="1"/>
  <c r="A1042" i="5" s="1"/>
  <c r="T1031" i="5"/>
  <c r="I1031" i="5" s="1"/>
  <c r="A1031" i="5" s="1"/>
  <c r="T1034" i="5"/>
  <c r="I1034" i="5" s="1"/>
  <c r="A1034" i="5" s="1"/>
  <c r="T1036" i="5"/>
  <c r="I1036" i="5" s="1"/>
  <c r="A1036" i="5" s="1"/>
  <c r="T1035" i="5"/>
  <c r="I1035" i="5" s="1"/>
  <c r="A1035" i="5" s="1"/>
  <c r="T1038" i="5"/>
  <c r="I1038" i="5" s="1"/>
  <c r="A1038" i="5" s="1"/>
  <c r="T1040" i="5"/>
  <c r="I1040" i="5" s="1"/>
  <c r="A1040" i="5" s="1"/>
  <c r="T1037" i="5"/>
  <c r="I1037" i="5" s="1"/>
  <c r="A1037" i="5" s="1"/>
  <c r="T1039" i="5"/>
  <c r="I1039" i="5" s="1"/>
  <c r="A1039" i="5" s="1"/>
  <c r="T976" i="5"/>
  <c r="I976" i="5" s="1"/>
  <c r="A976" i="5" s="1"/>
  <c r="T1022" i="5"/>
  <c r="I1022" i="5" s="1"/>
  <c r="A1022" i="5" s="1"/>
  <c r="T1021" i="5"/>
  <c r="I1021" i="5" s="1"/>
  <c r="A1021" i="5" s="1"/>
  <c r="T981" i="5"/>
  <c r="I981" i="5" s="1"/>
  <c r="A981" i="5" s="1"/>
  <c r="T1024" i="5"/>
  <c r="I1024" i="5" s="1"/>
  <c r="A1024" i="5" s="1"/>
  <c r="T1026" i="5"/>
  <c r="I1026" i="5" s="1"/>
  <c r="A1026" i="5" s="1"/>
  <c r="T1028" i="5"/>
  <c r="I1028" i="5" s="1"/>
  <c r="A1028" i="5" s="1"/>
  <c r="T1032" i="5"/>
  <c r="I1032" i="5" s="1"/>
  <c r="A1032" i="5" s="1"/>
  <c r="T1023" i="5"/>
  <c r="I1023" i="5" s="1"/>
  <c r="A1023" i="5" s="1"/>
  <c r="T1025" i="5"/>
  <c r="I1025" i="5" s="1"/>
  <c r="A1025" i="5" s="1"/>
  <c r="T1027" i="5"/>
  <c r="I1027" i="5" s="1"/>
  <c r="A1027" i="5" s="1"/>
  <c r="T1030" i="5"/>
  <c r="T1033" i="5"/>
  <c r="I1033" i="5" s="1"/>
  <c r="A1033" i="5" s="1"/>
  <c r="T1018" i="5"/>
  <c r="I1018" i="5" s="1"/>
  <c r="A1018" i="5" s="1"/>
  <c r="T1019" i="5"/>
  <c r="I1019" i="5" s="1"/>
  <c r="A1019" i="5" s="1"/>
  <c r="T1011" i="5"/>
  <c r="I1011" i="5" s="1"/>
  <c r="A1011" i="5" s="1"/>
  <c r="T1015" i="5"/>
  <c r="I1015" i="5" s="1"/>
  <c r="A1015" i="5" s="1"/>
  <c r="T1014" i="5"/>
  <c r="I1014" i="5" s="1"/>
  <c r="A1014" i="5" s="1"/>
  <c r="T989" i="5"/>
  <c r="I989" i="5" s="1"/>
  <c r="A989" i="5" s="1"/>
  <c r="T987" i="5"/>
  <c r="I987" i="5" s="1"/>
  <c r="A987" i="5" s="1"/>
  <c r="T988" i="5"/>
  <c r="I988" i="5" s="1"/>
  <c r="A988" i="5" s="1"/>
  <c r="T986" i="5"/>
  <c r="I986" i="5" s="1"/>
  <c r="A986" i="5" s="1"/>
  <c r="T984" i="5"/>
  <c r="I984" i="5" s="1"/>
  <c r="A984" i="5" s="1"/>
  <c r="T985" i="5"/>
  <c r="I985" i="5" s="1"/>
  <c r="A985" i="5" s="1"/>
  <c r="T979" i="5"/>
  <c r="I979" i="5" s="1"/>
  <c r="A979" i="5" s="1"/>
  <c r="T978" i="5"/>
  <c r="I978" i="5" s="1"/>
  <c r="A978" i="5" s="1"/>
  <c r="T975" i="5"/>
  <c r="I975" i="5" s="1"/>
  <c r="A975" i="5" s="1"/>
  <c r="T980" i="5"/>
  <c r="I980" i="5" s="1"/>
  <c r="A980" i="5" s="1"/>
  <c r="T977" i="5"/>
  <c r="I977" i="5" s="1"/>
  <c r="A977" i="5" s="1"/>
  <c r="T983" i="5"/>
  <c r="I983" i="5" s="1"/>
  <c r="A983" i="5" s="1"/>
  <c r="T974" i="5"/>
  <c r="I974" i="5" s="1"/>
  <c r="A974" i="5" s="1"/>
  <c r="T982" i="5"/>
  <c r="I982" i="5" s="1"/>
  <c r="A982" i="5" s="1"/>
  <c r="T908" i="5"/>
  <c r="I908" i="5" s="1"/>
  <c r="A908" i="5" s="1"/>
  <c r="T910" i="5"/>
  <c r="I910" i="5" s="1"/>
  <c r="A910" i="5" s="1"/>
  <c r="T909" i="5"/>
  <c r="I909" i="5" s="1"/>
  <c r="A909" i="5" s="1"/>
  <c r="T912" i="5"/>
  <c r="I912" i="5" s="1"/>
  <c r="A912" i="5" s="1"/>
  <c r="T911" i="5"/>
  <c r="I911" i="5" s="1"/>
  <c r="A911" i="5" s="1"/>
  <c r="T826" i="5"/>
  <c r="I826" i="5" s="1"/>
  <c r="A826" i="5" s="1"/>
  <c r="T809" i="5"/>
  <c r="I809" i="5" s="1"/>
  <c r="A809" i="5" s="1"/>
  <c r="T811" i="5"/>
  <c r="I811" i="5" s="1"/>
  <c r="A811" i="5" s="1"/>
  <c r="T810" i="5"/>
  <c r="I810" i="5" s="1"/>
  <c r="A810" i="5" s="1"/>
  <c r="T823" i="5"/>
  <c r="I823" i="5" s="1"/>
  <c r="A823" i="5" s="1"/>
  <c r="T813" i="5"/>
  <c r="I813" i="5" s="1"/>
  <c r="A813" i="5" s="1"/>
  <c r="T815" i="5"/>
  <c r="I815" i="5" s="1"/>
  <c r="A815" i="5" s="1"/>
  <c r="T822" i="5"/>
  <c r="I822" i="5" s="1"/>
  <c r="A822" i="5" s="1"/>
  <c r="T824" i="5"/>
  <c r="I824" i="5" s="1"/>
  <c r="A824" i="5" s="1"/>
  <c r="T808" i="5"/>
  <c r="I808" i="5" s="1"/>
  <c r="A808" i="5" s="1"/>
  <c r="T812" i="5"/>
  <c r="I812" i="5" s="1"/>
  <c r="A812" i="5" s="1"/>
  <c r="T814" i="5"/>
  <c r="I814" i="5" s="1"/>
  <c r="A814" i="5" s="1"/>
  <c r="T825" i="5"/>
  <c r="I825" i="5" s="1"/>
  <c r="A825" i="5" s="1"/>
  <c r="T801" i="5"/>
  <c r="I801" i="5" s="1"/>
  <c r="A801" i="5" s="1"/>
  <c r="T797" i="5"/>
  <c r="I797" i="5" s="1"/>
  <c r="A797" i="5" s="1"/>
  <c r="T805" i="5"/>
  <c r="I805" i="5" s="1"/>
  <c r="A805" i="5" s="1"/>
  <c r="T807" i="5"/>
  <c r="I807" i="5" s="1"/>
  <c r="A807" i="5" s="1"/>
  <c r="T804" i="5"/>
  <c r="I804" i="5" s="1"/>
  <c r="A804" i="5" s="1"/>
  <c r="T799" i="5"/>
  <c r="I799" i="5" s="1"/>
  <c r="A799" i="5" s="1"/>
  <c r="T802" i="5"/>
  <c r="I802" i="5" s="1"/>
  <c r="A802" i="5" s="1"/>
  <c r="T798" i="5"/>
  <c r="I798" i="5" s="1"/>
  <c r="A798" i="5" s="1"/>
  <c r="T806" i="5"/>
  <c r="I806" i="5" s="1"/>
  <c r="A806" i="5" s="1"/>
  <c r="T796" i="5"/>
  <c r="I796" i="5" s="1"/>
  <c r="A796" i="5" s="1"/>
  <c r="T803" i="5"/>
  <c r="I803" i="5" s="1"/>
  <c r="A803" i="5" s="1"/>
  <c r="T800" i="5"/>
  <c r="I800" i="5" s="1"/>
  <c r="A800" i="5" s="1"/>
  <c r="T795" i="5"/>
  <c r="I795" i="5" s="1"/>
  <c r="A795" i="5" s="1"/>
  <c r="T794" i="5"/>
  <c r="I794" i="5" s="1"/>
  <c r="A794" i="5" s="1"/>
  <c r="T793" i="5"/>
  <c r="I793" i="5" s="1"/>
  <c r="A793" i="5" s="1"/>
  <c r="T787" i="5"/>
  <c r="I787" i="5" s="1"/>
  <c r="A787" i="5" s="1"/>
  <c r="T788" i="5"/>
  <c r="I788" i="5" s="1"/>
  <c r="A788" i="5" s="1"/>
  <c r="T792" i="5"/>
  <c r="I792" i="5" s="1"/>
  <c r="A792" i="5" s="1"/>
  <c r="T789" i="5"/>
  <c r="I789" i="5" s="1"/>
  <c r="A789" i="5" s="1"/>
  <c r="T791" i="5"/>
  <c r="I791" i="5" s="1"/>
  <c r="A791" i="5" s="1"/>
  <c r="T790" i="5"/>
  <c r="I790" i="5" s="1"/>
  <c r="A790" i="5" s="1"/>
  <c r="T786" i="5"/>
  <c r="I786" i="5" s="1"/>
  <c r="A786" i="5" s="1"/>
  <c r="T817" i="5"/>
  <c r="I817" i="5" s="1"/>
  <c r="A817" i="5" s="1"/>
  <c r="T819" i="5"/>
  <c r="I819" i="5" s="1"/>
  <c r="A819" i="5" s="1"/>
  <c r="T821" i="5"/>
  <c r="I821" i="5" s="1"/>
  <c r="A821" i="5" s="1"/>
  <c r="T816" i="5"/>
  <c r="I816" i="5" s="1"/>
  <c r="A816" i="5" s="1"/>
  <c r="T818" i="5"/>
  <c r="I818" i="5" s="1"/>
  <c r="A818" i="5" s="1"/>
  <c r="T820" i="5"/>
  <c r="I820" i="5" s="1"/>
  <c r="A820" i="5" s="1"/>
  <c r="T785" i="5"/>
  <c r="I785" i="5" s="1"/>
  <c r="A785" i="5" s="1"/>
  <c r="T784" i="5"/>
  <c r="I784" i="5" s="1"/>
  <c r="A784" i="5" s="1"/>
  <c r="T783" i="5"/>
  <c r="I783" i="5" s="1"/>
  <c r="A783" i="5" s="1"/>
  <c r="T782" i="5"/>
  <c r="I782" i="5" s="1"/>
  <c r="A782" i="5" s="1"/>
  <c r="T779" i="5"/>
  <c r="I779" i="5" s="1"/>
  <c r="A779" i="5" s="1"/>
  <c r="T778" i="5"/>
  <c r="I778" i="5" s="1"/>
  <c r="A778" i="5" s="1"/>
  <c r="T781" i="5"/>
  <c r="I781" i="5" s="1"/>
  <c r="A781" i="5" s="1"/>
  <c r="T780" i="5"/>
  <c r="I780" i="5" s="1"/>
  <c r="A780" i="5" s="1"/>
  <c r="T970" i="5"/>
  <c r="I970" i="5" s="1"/>
  <c r="A970" i="5" s="1"/>
  <c r="T972" i="5"/>
  <c r="I972" i="5" s="1"/>
  <c r="A972" i="5" s="1"/>
  <c r="T969" i="5"/>
  <c r="I969" i="5" s="1"/>
  <c r="A969" i="5" s="1"/>
  <c r="T971" i="5"/>
  <c r="I971" i="5" s="1"/>
  <c r="A971" i="5" s="1"/>
  <c r="T956" i="5"/>
  <c r="I956" i="5" s="1"/>
  <c r="A956" i="5" s="1"/>
  <c r="T952" i="5"/>
  <c r="I952" i="5" s="1"/>
  <c r="A952" i="5" s="1"/>
  <c r="T954" i="5"/>
  <c r="I954" i="5" s="1"/>
  <c r="A954" i="5" s="1"/>
  <c r="T950" i="5"/>
  <c r="I950" i="5" s="1"/>
  <c r="A950" i="5" s="1"/>
  <c r="T953" i="5"/>
  <c r="I953" i="5" s="1"/>
  <c r="A953" i="5" s="1"/>
  <c r="T955" i="5"/>
  <c r="I955" i="5" s="1"/>
  <c r="A955" i="5" s="1"/>
  <c r="T949" i="5"/>
  <c r="I949" i="5" s="1"/>
  <c r="A949" i="5" s="1"/>
  <c r="T951" i="5"/>
  <c r="I951" i="5" s="1"/>
  <c r="A951" i="5" s="1"/>
  <c r="T947" i="5"/>
  <c r="I947" i="5" s="1"/>
  <c r="A947" i="5" s="1"/>
  <c r="T948" i="5"/>
  <c r="I948" i="5" s="1"/>
  <c r="A948" i="5" s="1"/>
  <c r="T945" i="5"/>
  <c r="I945" i="5" s="1"/>
  <c r="A945" i="5" s="1"/>
  <c r="T946" i="5"/>
  <c r="I946" i="5" s="1"/>
  <c r="A946" i="5" s="1"/>
  <c r="T940" i="5"/>
  <c r="I940" i="5" s="1"/>
  <c r="A940" i="5" s="1"/>
  <c r="T944" i="5"/>
  <c r="I944" i="5" s="1"/>
  <c r="A944" i="5" s="1"/>
  <c r="T957" i="5"/>
  <c r="I957" i="5" s="1"/>
  <c r="A957" i="5" s="1"/>
  <c r="T939" i="5"/>
  <c r="I939" i="5" s="1"/>
  <c r="A939" i="5" s="1"/>
  <c r="T938" i="5"/>
  <c r="I938" i="5" s="1"/>
  <c r="A938" i="5" s="1"/>
  <c r="T937" i="5"/>
  <c r="I937" i="5" s="1"/>
  <c r="A937" i="5" s="1"/>
  <c r="T941" i="5"/>
  <c r="I941" i="5" s="1"/>
  <c r="A941" i="5" s="1"/>
  <c r="T943" i="5"/>
  <c r="I943" i="5" s="1"/>
  <c r="A943" i="5" s="1"/>
  <c r="T942" i="5"/>
  <c r="I942" i="5" s="1"/>
  <c r="A942" i="5" s="1"/>
  <c r="T965" i="5"/>
  <c r="I965" i="5" s="1"/>
  <c r="A965" i="5" s="1"/>
  <c r="T966" i="5"/>
  <c r="I966" i="5" s="1"/>
  <c r="A966" i="5" s="1"/>
  <c r="T967" i="5"/>
  <c r="I967" i="5" s="1"/>
  <c r="A967" i="5" s="1"/>
  <c r="T968" i="5"/>
  <c r="I968" i="5" s="1"/>
  <c r="A968" i="5" s="1"/>
  <c r="T959" i="5"/>
  <c r="I959" i="5" s="1"/>
  <c r="A959" i="5" s="1"/>
  <c r="T958" i="5"/>
  <c r="I958" i="5" s="1"/>
  <c r="A958" i="5" s="1"/>
  <c r="T961" i="5"/>
  <c r="I961" i="5" s="1"/>
  <c r="A961" i="5" s="1"/>
  <c r="T960" i="5"/>
  <c r="I960" i="5" s="1"/>
  <c r="A960" i="5" s="1"/>
  <c r="T964" i="5"/>
  <c r="I964" i="5" s="1"/>
  <c r="A964" i="5" s="1"/>
  <c r="T963" i="5"/>
  <c r="I963" i="5" s="1"/>
  <c r="A963" i="5" s="1"/>
  <c r="T962" i="5"/>
  <c r="I962" i="5" s="1"/>
  <c r="A962" i="5" s="1"/>
  <c r="T935" i="5"/>
  <c r="I935" i="5" s="1"/>
  <c r="A935" i="5" s="1"/>
  <c r="T933" i="5"/>
  <c r="I933" i="5" s="1"/>
  <c r="A933" i="5" s="1"/>
  <c r="T927" i="5"/>
  <c r="I927" i="5" s="1"/>
  <c r="A927" i="5" s="1"/>
  <c r="T923" i="5"/>
  <c r="I923" i="5" s="1"/>
  <c r="A923" i="5" s="1"/>
  <c r="T919" i="5"/>
  <c r="I919" i="5" s="1"/>
  <c r="A919" i="5" s="1"/>
  <c r="T921" i="5"/>
  <c r="I921" i="5" s="1"/>
  <c r="A921" i="5" s="1"/>
  <c r="T929" i="5"/>
  <c r="I929" i="5" s="1"/>
  <c r="A929" i="5" s="1"/>
  <c r="T931" i="5"/>
  <c r="I931" i="5" s="1"/>
  <c r="A931" i="5" s="1"/>
  <c r="T925" i="5"/>
  <c r="I925" i="5" s="1"/>
  <c r="A925" i="5" s="1"/>
  <c r="T917" i="5"/>
  <c r="I917" i="5" s="1"/>
  <c r="A917" i="5" s="1"/>
  <c r="T915" i="5"/>
  <c r="I915" i="5" s="1"/>
  <c r="A915" i="5" s="1"/>
  <c r="T914" i="5"/>
  <c r="I914" i="5" s="1"/>
  <c r="A914" i="5" s="1"/>
  <c r="T999" i="5"/>
  <c r="I999" i="5" s="1"/>
  <c r="A999" i="5" s="1"/>
  <c r="T1001" i="5"/>
  <c r="I1001" i="5" s="1"/>
  <c r="A1001" i="5" s="1"/>
  <c r="T1003" i="5"/>
  <c r="I1003" i="5" s="1"/>
  <c r="A1003" i="5" s="1"/>
  <c r="T1005" i="5"/>
  <c r="I1005" i="5" s="1"/>
  <c r="A1005" i="5" s="1"/>
  <c r="T1007" i="5"/>
  <c r="I1007" i="5" s="1"/>
  <c r="A1007" i="5" s="1"/>
  <c r="T1009" i="5"/>
  <c r="I1009" i="5" s="1"/>
  <c r="A1009" i="5" s="1"/>
  <c r="T1000" i="5"/>
  <c r="I1000" i="5" s="1"/>
  <c r="A1000" i="5" s="1"/>
  <c r="T1002" i="5"/>
  <c r="I1002" i="5" s="1"/>
  <c r="A1002" i="5" s="1"/>
  <c r="T1004" i="5"/>
  <c r="I1004" i="5" s="1"/>
  <c r="A1004" i="5" s="1"/>
  <c r="T1006" i="5"/>
  <c r="I1006" i="5" s="1"/>
  <c r="A1006" i="5" s="1"/>
  <c r="T1008" i="5"/>
  <c r="I1008" i="5" s="1"/>
  <c r="A1008" i="5" s="1"/>
  <c r="T1010" i="5"/>
  <c r="I1010" i="5" s="1"/>
  <c r="A1010" i="5" s="1"/>
  <c r="T998" i="5"/>
  <c r="I998" i="5" s="1"/>
  <c r="A998" i="5" s="1"/>
  <c r="T991" i="5"/>
  <c r="I991" i="5" s="1"/>
  <c r="A991" i="5" s="1"/>
  <c r="T993" i="5"/>
  <c r="I993" i="5" s="1"/>
  <c r="A993" i="5" s="1"/>
  <c r="T995" i="5"/>
  <c r="I995" i="5" s="1"/>
  <c r="A995" i="5" s="1"/>
  <c r="T997" i="5"/>
  <c r="I997" i="5" s="1"/>
  <c r="A997" i="5" s="1"/>
  <c r="T994" i="5"/>
  <c r="I994" i="5" s="1"/>
  <c r="A994" i="5" s="1"/>
  <c r="T992" i="5"/>
  <c r="I992" i="5" s="1"/>
  <c r="A992" i="5" s="1"/>
  <c r="T996" i="5"/>
  <c r="I996" i="5" s="1"/>
  <c r="A996" i="5" s="1"/>
  <c r="T612" i="5"/>
  <c r="I612" i="5" s="1"/>
  <c r="A612" i="5" s="1"/>
  <c r="T773" i="5"/>
  <c r="I773" i="5" s="1"/>
  <c r="A773" i="5" s="1"/>
  <c r="T775" i="5"/>
  <c r="I775" i="5" s="1"/>
  <c r="A775" i="5" s="1"/>
  <c r="T774" i="5"/>
  <c r="I774" i="5" s="1"/>
  <c r="A774" i="5" s="1"/>
  <c r="T776" i="5"/>
  <c r="I776" i="5" s="1"/>
  <c r="A776" i="5" s="1"/>
  <c r="T761" i="5"/>
  <c r="I761" i="5" s="1"/>
  <c r="A761" i="5" s="1"/>
  <c r="T756" i="5"/>
  <c r="I756" i="5" s="1"/>
  <c r="A756" i="5" s="1"/>
  <c r="T760" i="5"/>
  <c r="I760" i="5" s="1"/>
  <c r="A760" i="5" s="1"/>
  <c r="T763" i="5"/>
  <c r="I763" i="5" s="1"/>
  <c r="A763" i="5" s="1"/>
  <c r="T767" i="5"/>
  <c r="I767" i="5" s="1"/>
  <c r="A767" i="5" s="1"/>
  <c r="T757" i="5"/>
  <c r="I757" i="5" s="1"/>
  <c r="A757" i="5" s="1"/>
  <c r="T759" i="5"/>
  <c r="I759" i="5" s="1"/>
  <c r="A759" i="5" s="1"/>
  <c r="T762" i="5"/>
  <c r="I762" i="5" s="1"/>
  <c r="A762" i="5" s="1"/>
  <c r="T764" i="5"/>
  <c r="I764" i="5" s="1"/>
  <c r="A764" i="5" s="1"/>
  <c r="T766" i="5"/>
  <c r="I766" i="5" s="1"/>
  <c r="A766" i="5" s="1"/>
  <c r="T768" i="5"/>
  <c r="I768" i="5" s="1"/>
  <c r="A768" i="5" s="1"/>
  <c r="T770" i="5"/>
  <c r="I770" i="5" s="1"/>
  <c r="A770" i="5" s="1"/>
  <c r="T772" i="5"/>
  <c r="I772" i="5" s="1"/>
  <c r="A772" i="5" s="1"/>
  <c r="T758" i="5"/>
  <c r="I758" i="5" s="1"/>
  <c r="A758" i="5" s="1"/>
  <c r="T765" i="5"/>
  <c r="I765" i="5" s="1"/>
  <c r="A765" i="5" s="1"/>
  <c r="T769" i="5"/>
  <c r="I769" i="5" s="1"/>
  <c r="A769" i="5" s="1"/>
  <c r="T771" i="5"/>
  <c r="I771" i="5" s="1"/>
  <c r="A771" i="5" s="1"/>
  <c r="T745" i="5"/>
  <c r="I745" i="5" s="1"/>
  <c r="A745" i="5" s="1"/>
  <c r="T746" i="5"/>
  <c r="I746" i="5" s="1"/>
  <c r="A746" i="5" s="1"/>
  <c r="T748" i="5"/>
  <c r="I748" i="5" s="1"/>
  <c r="A748" i="5" s="1"/>
  <c r="T750" i="5"/>
  <c r="I750" i="5" s="1"/>
  <c r="A750" i="5" s="1"/>
  <c r="T752" i="5"/>
  <c r="I752" i="5" s="1"/>
  <c r="A752" i="5" s="1"/>
  <c r="T754" i="5"/>
  <c r="I754" i="5" s="1"/>
  <c r="A754" i="5" s="1"/>
  <c r="T744" i="5"/>
  <c r="I744" i="5" s="1"/>
  <c r="A744" i="5" s="1"/>
  <c r="T747" i="5"/>
  <c r="I747" i="5" s="1"/>
  <c r="A747" i="5" s="1"/>
  <c r="T749" i="5"/>
  <c r="I749" i="5" s="1"/>
  <c r="A749" i="5" s="1"/>
  <c r="T751" i="5"/>
  <c r="I751" i="5" s="1"/>
  <c r="A751" i="5" s="1"/>
  <c r="T753" i="5"/>
  <c r="I753" i="5" s="1"/>
  <c r="A753" i="5" s="1"/>
  <c r="T755" i="5"/>
  <c r="I755" i="5" s="1"/>
  <c r="A755" i="5" s="1"/>
  <c r="T743" i="5"/>
  <c r="I743" i="5" s="1"/>
  <c r="A743" i="5" s="1"/>
  <c r="T742" i="5"/>
  <c r="I742" i="5" s="1"/>
  <c r="A742" i="5" s="1"/>
  <c r="T735" i="5"/>
  <c r="I735" i="5" s="1"/>
  <c r="A735" i="5" s="1"/>
  <c r="T734" i="5"/>
  <c r="I734" i="5" s="1"/>
  <c r="A734" i="5" s="1"/>
  <c r="T736" i="5"/>
  <c r="I736" i="5" s="1"/>
  <c r="A736" i="5" s="1"/>
  <c r="T738" i="5"/>
  <c r="I738" i="5" s="1"/>
  <c r="A738" i="5" s="1"/>
  <c r="T740" i="5"/>
  <c r="I740" i="5" s="1"/>
  <c r="A740" i="5" s="1"/>
  <c r="T737" i="5"/>
  <c r="I737" i="5" s="1"/>
  <c r="A737" i="5" s="1"/>
  <c r="T739" i="5"/>
  <c r="I739" i="5" s="1"/>
  <c r="A739" i="5" s="1"/>
  <c r="T741" i="5"/>
  <c r="I741" i="5" s="1"/>
  <c r="A741" i="5" s="1"/>
  <c r="T727" i="5"/>
  <c r="I727" i="5" s="1"/>
  <c r="A727" i="5" s="1"/>
  <c r="T729" i="5"/>
  <c r="I729" i="5" s="1"/>
  <c r="A729" i="5" s="1"/>
  <c r="T731" i="5"/>
  <c r="I731" i="5" s="1"/>
  <c r="A731" i="5" s="1"/>
  <c r="T733" i="5"/>
  <c r="I733" i="5" s="1"/>
  <c r="A733" i="5" s="1"/>
  <c r="T728" i="5"/>
  <c r="I728" i="5" s="1"/>
  <c r="A728" i="5" s="1"/>
  <c r="T730" i="5"/>
  <c r="I730" i="5" s="1"/>
  <c r="A730" i="5" s="1"/>
  <c r="T732" i="5"/>
  <c r="I732" i="5" s="1"/>
  <c r="A732" i="5" s="1"/>
  <c r="T697" i="5"/>
  <c r="I697" i="5" s="1"/>
  <c r="A697" i="5" s="1"/>
  <c r="T699" i="5"/>
  <c r="I699" i="5" s="1"/>
  <c r="A699" i="5" s="1"/>
  <c r="T701" i="5"/>
  <c r="I701" i="5" s="1"/>
  <c r="A701" i="5" s="1"/>
  <c r="T703" i="5"/>
  <c r="I703" i="5" s="1"/>
  <c r="A703" i="5" s="1"/>
  <c r="T705" i="5"/>
  <c r="I705" i="5" s="1"/>
  <c r="A705" i="5" s="1"/>
  <c r="T708" i="5"/>
  <c r="I708" i="5" s="1"/>
  <c r="A708" i="5" s="1"/>
  <c r="T710" i="5"/>
  <c r="I710" i="5" s="1"/>
  <c r="A710" i="5" s="1"/>
  <c r="T712" i="5"/>
  <c r="I712" i="5" s="1"/>
  <c r="A712" i="5" s="1"/>
  <c r="T714" i="5"/>
  <c r="I714" i="5" s="1"/>
  <c r="A714" i="5" s="1"/>
  <c r="T716" i="5"/>
  <c r="I716" i="5" s="1"/>
  <c r="A716" i="5" s="1"/>
  <c r="T718" i="5"/>
  <c r="I718" i="5" s="1"/>
  <c r="A718" i="5" s="1"/>
  <c r="T720" i="5"/>
  <c r="I720" i="5" s="1"/>
  <c r="A720" i="5" s="1"/>
  <c r="T722" i="5"/>
  <c r="I722" i="5" s="1"/>
  <c r="A722" i="5" s="1"/>
  <c r="T724" i="5"/>
  <c r="I724" i="5" s="1"/>
  <c r="A724" i="5" s="1"/>
  <c r="T726" i="5"/>
  <c r="I726" i="5" s="1"/>
  <c r="A726" i="5" s="1"/>
  <c r="T698" i="5"/>
  <c r="I698" i="5" s="1"/>
  <c r="A698" i="5" s="1"/>
  <c r="T700" i="5"/>
  <c r="I700" i="5" s="1"/>
  <c r="A700" i="5" s="1"/>
  <c r="T702" i="5"/>
  <c r="I702" i="5" s="1"/>
  <c r="A702" i="5" s="1"/>
  <c r="T704" i="5"/>
  <c r="I704" i="5" s="1"/>
  <c r="A704" i="5" s="1"/>
  <c r="T706" i="5"/>
  <c r="I706" i="5" s="1"/>
  <c r="A706" i="5" s="1"/>
  <c r="T707" i="5"/>
  <c r="I707" i="5" s="1"/>
  <c r="A707" i="5" s="1"/>
  <c r="T709" i="5"/>
  <c r="I709" i="5" s="1"/>
  <c r="A709" i="5" s="1"/>
  <c r="T711" i="5"/>
  <c r="I711" i="5" s="1"/>
  <c r="A711" i="5" s="1"/>
  <c r="T713" i="5"/>
  <c r="I713" i="5" s="1"/>
  <c r="A713" i="5" s="1"/>
  <c r="T715" i="5"/>
  <c r="I715" i="5" s="1"/>
  <c r="A715" i="5" s="1"/>
  <c r="T717" i="5"/>
  <c r="I717" i="5" s="1"/>
  <c r="A717" i="5" s="1"/>
  <c r="T719" i="5"/>
  <c r="I719" i="5" s="1"/>
  <c r="A719" i="5" s="1"/>
  <c r="T721" i="5"/>
  <c r="I721" i="5" s="1"/>
  <c r="A721" i="5" s="1"/>
  <c r="T723" i="5"/>
  <c r="I723" i="5" s="1"/>
  <c r="A723" i="5" s="1"/>
  <c r="T725" i="5"/>
  <c r="I725" i="5" s="1"/>
  <c r="A725" i="5" s="1"/>
  <c r="T696" i="5"/>
  <c r="I696" i="5" s="1"/>
  <c r="A696" i="5" s="1"/>
  <c r="T673" i="5"/>
  <c r="I673" i="5" s="1"/>
  <c r="A673" i="5" s="1"/>
  <c r="T685" i="5"/>
  <c r="I685" i="5" s="1"/>
  <c r="A685" i="5" s="1"/>
  <c r="T689" i="5"/>
  <c r="I689" i="5" s="1"/>
  <c r="A689" i="5" s="1"/>
  <c r="T693" i="5"/>
  <c r="I693" i="5" s="1"/>
  <c r="A693" i="5" s="1"/>
  <c r="T674" i="5"/>
  <c r="I674" i="5" s="1"/>
  <c r="A674" i="5" s="1"/>
  <c r="T676" i="5"/>
  <c r="I676" i="5" s="1"/>
  <c r="A676" i="5" s="1"/>
  <c r="T678" i="5"/>
  <c r="I678" i="5" s="1"/>
  <c r="A678" i="5" s="1"/>
  <c r="T680" i="5"/>
  <c r="I680" i="5" s="1"/>
  <c r="A680" i="5" s="1"/>
  <c r="T682" i="5"/>
  <c r="I682" i="5" s="1"/>
  <c r="A682" i="5" s="1"/>
  <c r="T684" i="5"/>
  <c r="I684" i="5" s="1"/>
  <c r="A684" i="5" s="1"/>
  <c r="T686" i="5"/>
  <c r="I686" i="5" s="1"/>
  <c r="A686" i="5" s="1"/>
  <c r="T688" i="5"/>
  <c r="I688" i="5" s="1"/>
  <c r="A688" i="5" s="1"/>
  <c r="T690" i="5"/>
  <c r="I690" i="5" s="1"/>
  <c r="A690" i="5" s="1"/>
  <c r="T692" i="5"/>
  <c r="I692" i="5" s="1"/>
  <c r="A692" i="5" s="1"/>
  <c r="T694" i="5"/>
  <c r="I694" i="5" s="1"/>
  <c r="A694" i="5" s="1"/>
  <c r="T675" i="5"/>
  <c r="I675" i="5" s="1"/>
  <c r="A675" i="5" s="1"/>
  <c r="T677" i="5"/>
  <c r="I677" i="5" s="1"/>
  <c r="A677" i="5" s="1"/>
  <c r="T679" i="5"/>
  <c r="I679" i="5" s="1"/>
  <c r="A679" i="5" s="1"/>
  <c r="T681" i="5"/>
  <c r="I681" i="5" s="1"/>
  <c r="A681" i="5" s="1"/>
  <c r="T683" i="5"/>
  <c r="I683" i="5" s="1"/>
  <c r="A683" i="5" s="1"/>
  <c r="T687" i="5"/>
  <c r="I687" i="5" s="1"/>
  <c r="A687" i="5" s="1"/>
  <c r="T691" i="5"/>
  <c r="I691" i="5" s="1"/>
  <c r="A691" i="5" s="1"/>
  <c r="T695" i="5"/>
  <c r="I695" i="5" s="1"/>
  <c r="A695" i="5" s="1"/>
  <c r="T672" i="5"/>
  <c r="I672" i="5" s="1"/>
  <c r="A672" i="5" s="1"/>
  <c r="T668" i="5"/>
  <c r="I668" i="5" s="1"/>
  <c r="A668" i="5" s="1"/>
  <c r="T670" i="5"/>
  <c r="I670" i="5" s="1"/>
  <c r="A670" i="5" s="1"/>
  <c r="T669" i="5"/>
  <c r="I669" i="5" s="1"/>
  <c r="A669" i="5" s="1"/>
  <c r="T671" i="5"/>
  <c r="I671" i="5" s="1"/>
  <c r="A671" i="5" s="1"/>
  <c r="T654" i="5"/>
  <c r="I654" i="5" s="1"/>
  <c r="A654" i="5" s="1"/>
  <c r="T659" i="5"/>
  <c r="I659" i="5" s="1"/>
  <c r="A659" i="5" s="1"/>
  <c r="T662" i="5"/>
  <c r="I662" i="5" s="1"/>
  <c r="A662" i="5" s="1"/>
  <c r="T665" i="5"/>
  <c r="I665" i="5" s="1"/>
  <c r="A665" i="5" s="1"/>
  <c r="T657" i="5"/>
  <c r="I657" i="5" s="1"/>
  <c r="A657" i="5" s="1"/>
  <c r="T663" i="5"/>
  <c r="I663" i="5" s="1"/>
  <c r="A663" i="5" s="1"/>
  <c r="T666" i="5"/>
  <c r="I666" i="5" s="1"/>
  <c r="A666" i="5" s="1"/>
  <c r="T655" i="5"/>
  <c r="I655" i="5" s="1"/>
  <c r="A655" i="5" s="1"/>
  <c r="T660" i="5"/>
  <c r="I660" i="5" s="1"/>
  <c r="A660" i="5" s="1"/>
  <c r="T652" i="5"/>
  <c r="I652" i="5" s="1"/>
  <c r="A652" i="5" s="1"/>
  <c r="T653" i="5"/>
  <c r="I653" i="5" s="1"/>
  <c r="A653" i="5" s="1"/>
  <c r="T656" i="5"/>
  <c r="I656" i="5" s="1"/>
  <c r="A656" i="5" s="1"/>
  <c r="T658" i="5"/>
  <c r="I658" i="5" s="1"/>
  <c r="A658" i="5" s="1"/>
  <c r="T661" i="5"/>
  <c r="I661" i="5" s="1"/>
  <c r="A661" i="5" s="1"/>
  <c r="T664" i="5"/>
  <c r="I664" i="5" s="1"/>
  <c r="A664" i="5" s="1"/>
  <c r="T667" i="5"/>
  <c r="I667" i="5" s="1"/>
  <c r="A667" i="5" s="1"/>
  <c r="T619" i="5"/>
  <c r="I619" i="5" s="1"/>
  <c r="A619" i="5" s="1"/>
  <c r="T621" i="5"/>
  <c r="I621" i="5" s="1"/>
  <c r="A621" i="5" s="1"/>
  <c r="T623" i="5"/>
  <c r="I623" i="5" s="1"/>
  <c r="A623" i="5" s="1"/>
  <c r="T628" i="5"/>
  <c r="I628" i="5" s="1"/>
  <c r="A628" i="5" s="1"/>
  <c r="T633" i="5"/>
  <c r="I633" i="5" s="1"/>
  <c r="A633" i="5" s="1"/>
  <c r="T635" i="5"/>
  <c r="I635" i="5" s="1"/>
  <c r="A635" i="5" s="1"/>
  <c r="T638" i="5"/>
  <c r="I638" i="5" s="1"/>
  <c r="A638" i="5" s="1"/>
  <c r="T643" i="5"/>
  <c r="I643" i="5" s="1"/>
  <c r="A643" i="5" s="1"/>
  <c r="T646" i="5"/>
  <c r="I646" i="5" s="1"/>
  <c r="A646" i="5" s="1"/>
  <c r="T648" i="5"/>
  <c r="I648" i="5" s="1"/>
  <c r="A648" i="5" s="1"/>
  <c r="T651" i="5"/>
  <c r="I651" i="5" s="1"/>
  <c r="A651" i="5" s="1"/>
  <c r="T625" i="5"/>
  <c r="I625" i="5" s="1"/>
  <c r="A625" i="5" s="1"/>
  <c r="T630" i="5"/>
  <c r="I630" i="5" s="1"/>
  <c r="A630" i="5" s="1"/>
  <c r="T640" i="5"/>
  <c r="I640" i="5" s="1"/>
  <c r="A640" i="5" s="1"/>
  <c r="T642" i="5"/>
  <c r="I642" i="5" s="1"/>
  <c r="A642" i="5" s="1"/>
  <c r="T650" i="5"/>
  <c r="I650" i="5" s="1"/>
  <c r="A650" i="5" s="1"/>
  <c r="T620" i="5"/>
  <c r="I620" i="5" s="1"/>
  <c r="A620" i="5" s="1"/>
  <c r="T622" i="5"/>
  <c r="I622" i="5" s="1"/>
  <c r="A622" i="5" s="1"/>
  <c r="T627" i="5"/>
  <c r="I627" i="5" s="1"/>
  <c r="A627" i="5" s="1"/>
  <c r="T632" i="5"/>
  <c r="I632" i="5" s="1"/>
  <c r="A632" i="5" s="1"/>
  <c r="T634" i="5"/>
  <c r="I634" i="5" s="1"/>
  <c r="A634" i="5" s="1"/>
  <c r="T637" i="5"/>
  <c r="I637" i="5" s="1"/>
  <c r="A637" i="5" s="1"/>
  <c r="T645" i="5"/>
  <c r="I645" i="5" s="1"/>
  <c r="A645" i="5" s="1"/>
  <c r="T647" i="5"/>
  <c r="I647" i="5" s="1"/>
  <c r="A647" i="5" s="1"/>
  <c r="T624" i="5"/>
  <c r="I624" i="5" s="1"/>
  <c r="A624" i="5" s="1"/>
  <c r="T626" i="5"/>
  <c r="I626" i="5" s="1"/>
  <c r="A626" i="5" s="1"/>
  <c r="T629" i="5"/>
  <c r="I629" i="5" s="1"/>
  <c r="A629" i="5" s="1"/>
  <c r="T631" i="5"/>
  <c r="I631" i="5" s="1"/>
  <c r="A631" i="5" s="1"/>
  <c r="T636" i="5"/>
  <c r="I636" i="5" s="1"/>
  <c r="A636" i="5" s="1"/>
  <c r="T639" i="5"/>
  <c r="I639" i="5" s="1"/>
  <c r="A639" i="5" s="1"/>
  <c r="T641" i="5"/>
  <c r="I641" i="5" s="1"/>
  <c r="A641" i="5" s="1"/>
  <c r="T644" i="5"/>
  <c r="I644" i="5" s="1"/>
  <c r="A644" i="5" s="1"/>
  <c r="T649" i="5"/>
  <c r="I649" i="5" s="1"/>
  <c r="A649" i="5" s="1"/>
  <c r="T606" i="5"/>
  <c r="I606" i="5" s="1"/>
  <c r="A606" i="5" s="1"/>
  <c r="T608" i="5"/>
  <c r="I608" i="5" s="1"/>
  <c r="A608" i="5" s="1"/>
  <c r="T610" i="5"/>
  <c r="I610" i="5" s="1"/>
  <c r="A610" i="5" s="1"/>
  <c r="T613" i="5"/>
  <c r="T605" i="5"/>
  <c r="I605" i="5" s="1"/>
  <c r="A605" i="5" s="1"/>
  <c r="T607" i="5"/>
  <c r="I607" i="5" s="1"/>
  <c r="A607" i="5" s="1"/>
  <c r="T609" i="5"/>
  <c r="I609" i="5" s="1"/>
  <c r="A609" i="5" s="1"/>
  <c r="T611" i="5"/>
  <c r="I611" i="5" s="1"/>
  <c r="A611" i="5" s="1"/>
  <c r="T587" i="5"/>
  <c r="I587" i="5" s="1"/>
  <c r="A587" i="5" s="1"/>
  <c r="T592" i="5"/>
  <c r="I592" i="5" s="1"/>
  <c r="A592" i="5" s="1"/>
  <c r="T595" i="5"/>
  <c r="I595" i="5" s="1"/>
  <c r="A595" i="5" s="1"/>
  <c r="T589" i="5"/>
  <c r="I589" i="5" s="1"/>
  <c r="A589" i="5" s="1"/>
  <c r="T594" i="5"/>
  <c r="I594" i="5" s="1"/>
  <c r="A594" i="5" s="1"/>
  <c r="T586" i="5"/>
  <c r="I586" i="5" s="1"/>
  <c r="A586" i="5" s="1"/>
  <c r="T591" i="5"/>
  <c r="I591" i="5" s="1"/>
  <c r="A591" i="5" s="1"/>
  <c r="T596" i="5"/>
  <c r="I596" i="5" s="1"/>
  <c r="A596" i="5" s="1"/>
  <c r="T588" i="5"/>
  <c r="I588" i="5" s="1"/>
  <c r="A588" i="5" s="1"/>
  <c r="T590" i="5"/>
  <c r="I590" i="5" s="1"/>
  <c r="A590" i="5" s="1"/>
  <c r="T593" i="5"/>
  <c r="I593" i="5" s="1"/>
  <c r="A593" i="5" s="1"/>
  <c r="T573" i="5"/>
  <c r="I573" i="5" s="1"/>
  <c r="A573" i="5" s="1"/>
  <c r="T575" i="5"/>
  <c r="I575" i="5" s="1"/>
  <c r="A575" i="5" s="1"/>
  <c r="T577" i="5"/>
  <c r="I577" i="5" s="1"/>
  <c r="A577" i="5" s="1"/>
  <c r="T582" i="5"/>
  <c r="I582" i="5" s="1"/>
  <c r="A582" i="5" s="1"/>
  <c r="T584" i="5"/>
  <c r="I584" i="5" s="1"/>
  <c r="A584" i="5" s="1"/>
  <c r="T572" i="5"/>
  <c r="I572" i="5" s="1"/>
  <c r="A572" i="5" s="1"/>
  <c r="T574" i="5"/>
  <c r="I574" i="5" s="1"/>
  <c r="A574" i="5" s="1"/>
  <c r="T576" i="5"/>
  <c r="I576" i="5" s="1"/>
  <c r="A576" i="5" s="1"/>
  <c r="T581" i="5"/>
  <c r="I581" i="5" s="1"/>
  <c r="A581" i="5" s="1"/>
  <c r="T570" i="5"/>
  <c r="I570" i="5" s="1"/>
  <c r="A570" i="5" s="1"/>
  <c r="T571" i="5"/>
  <c r="I571" i="5" s="1"/>
  <c r="A571" i="5" s="1"/>
  <c r="T583" i="5"/>
  <c r="I583" i="5" s="1"/>
  <c r="A583" i="5" s="1"/>
  <c r="T585" i="5"/>
  <c r="I585" i="5" s="1"/>
  <c r="A585" i="5" s="1"/>
  <c r="T559" i="5"/>
  <c r="I559" i="5" s="1"/>
  <c r="A559" i="5" s="1"/>
  <c r="T561" i="5"/>
  <c r="I561" i="5" s="1"/>
  <c r="A561" i="5" s="1"/>
  <c r="T563" i="5"/>
  <c r="I563" i="5" s="1"/>
  <c r="A563" i="5" s="1"/>
  <c r="T565" i="5"/>
  <c r="I565" i="5" s="1"/>
  <c r="A565" i="5" s="1"/>
  <c r="T567" i="5"/>
  <c r="I567" i="5" s="1"/>
  <c r="A567" i="5" s="1"/>
  <c r="T569" i="5"/>
  <c r="I569" i="5" s="1"/>
  <c r="A569" i="5" s="1"/>
  <c r="T560" i="5"/>
  <c r="I560" i="5" s="1"/>
  <c r="A560" i="5" s="1"/>
  <c r="T562" i="5"/>
  <c r="I562" i="5" s="1"/>
  <c r="A562" i="5" s="1"/>
  <c r="T564" i="5"/>
  <c r="I564" i="5" s="1"/>
  <c r="A564" i="5" s="1"/>
  <c r="T566" i="5"/>
  <c r="I566" i="5" s="1"/>
  <c r="A566" i="5" s="1"/>
  <c r="T568" i="5"/>
  <c r="I568" i="5" s="1"/>
  <c r="A568" i="5" s="1"/>
  <c r="T525" i="5"/>
  <c r="I525" i="5" s="1"/>
  <c r="A525" i="5" s="1"/>
  <c r="T527" i="5"/>
  <c r="I527" i="5" s="1"/>
  <c r="A527" i="5" s="1"/>
  <c r="T529" i="5"/>
  <c r="I529" i="5" s="1"/>
  <c r="A529" i="5" s="1"/>
  <c r="T524" i="5"/>
  <c r="I524" i="5" s="1"/>
  <c r="A524" i="5" s="1"/>
  <c r="T526" i="5"/>
  <c r="I526" i="5" s="1"/>
  <c r="A526" i="5" s="1"/>
  <c r="T523" i="5"/>
  <c r="I523" i="5" s="1"/>
  <c r="A523" i="5" s="1"/>
  <c r="T528" i="5"/>
  <c r="I528" i="5" s="1"/>
  <c r="A528" i="5" s="1"/>
  <c r="T541" i="5"/>
  <c r="I541" i="5" s="1"/>
  <c r="A541" i="5" s="1"/>
  <c r="T547" i="5"/>
  <c r="I547" i="5" s="1"/>
  <c r="A547" i="5" s="1"/>
  <c r="T544" i="5"/>
  <c r="I544" i="5" s="1"/>
  <c r="A544" i="5" s="1"/>
  <c r="T549" i="5"/>
  <c r="I549" i="5" s="1"/>
  <c r="A549" i="5" s="1"/>
  <c r="T552" i="5"/>
  <c r="I552" i="5" s="1"/>
  <c r="A552" i="5" s="1"/>
  <c r="T555" i="5"/>
  <c r="I555" i="5" s="1"/>
  <c r="A555" i="5" s="1"/>
  <c r="T557" i="5"/>
  <c r="I557" i="5" s="1"/>
  <c r="A557" i="5" s="1"/>
  <c r="T538" i="5"/>
  <c r="I538" i="5" s="1"/>
  <c r="A538" i="5" s="1"/>
  <c r="T540" i="5"/>
  <c r="I540" i="5" s="1"/>
  <c r="A540" i="5" s="1"/>
  <c r="T543" i="5"/>
  <c r="I543" i="5" s="1"/>
  <c r="A543" i="5" s="1"/>
  <c r="T546" i="5"/>
  <c r="I546" i="5" s="1"/>
  <c r="A546" i="5" s="1"/>
  <c r="T551" i="5"/>
  <c r="I551" i="5" s="1"/>
  <c r="A551" i="5" s="1"/>
  <c r="T554" i="5"/>
  <c r="I554" i="5" s="1"/>
  <c r="A554" i="5" s="1"/>
  <c r="T539" i="5"/>
  <c r="I539" i="5" s="1"/>
  <c r="A539" i="5" s="1"/>
  <c r="T542" i="5"/>
  <c r="I542" i="5" s="1"/>
  <c r="A542" i="5" s="1"/>
  <c r="T545" i="5"/>
  <c r="I545" i="5" s="1"/>
  <c r="A545" i="5" s="1"/>
  <c r="T548" i="5"/>
  <c r="I548" i="5" s="1"/>
  <c r="A548" i="5" s="1"/>
  <c r="T550" i="5"/>
  <c r="I550" i="5" s="1"/>
  <c r="A550" i="5" s="1"/>
  <c r="T553" i="5"/>
  <c r="I553" i="5" s="1"/>
  <c r="A553" i="5" s="1"/>
  <c r="T556" i="5"/>
  <c r="I556" i="5" s="1"/>
  <c r="A556" i="5" s="1"/>
  <c r="T558" i="5"/>
  <c r="I558" i="5" s="1"/>
  <c r="A558" i="5" s="1"/>
  <c r="T532" i="5"/>
  <c r="I532" i="5" s="1"/>
  <c r="A532" i="5" s="1"/>
  <c r="T508" i="5"/>
  <c r="I508" i="5" s="1"/>
  <c r="A508" i="5" s="1"/>
  <c r="T511" i="5"/>
  <c r="I511" i="5" s="1"/>
  <c r="A511" i="5" s="1"/>
  <c r="T520" i="5"/>
  <c r="I520" i="5" s="1"/>
  <c r="A520" i="5" s="1"/>
  <c r="T522" i="5"/>
  <c r="I522" i="5" s="1"/>
  <c r="A522" i="5" s="1"/>
  <c r="T535" i="5"/>
  <c r="I535" i="5" s="1"/>
  <c r="A535" i="5" s="1"/>
  <c r="T504" i="5"/>
  <c r="I504" i="5" s="1"/>
  <c r="A504" i="5" s="1"/>
  <c r="T519" i="5"/>
  <c r="I519" i="5" s="1"/>
  <c r="A519" i="5" s="1"/>
  <c r="T521" i="5"/>
  <c r="I521" i="5" s="1"/>
  <c r="A521" i="5" s="1"/>
  <c r="T531" i="5"/>
  <c r="I531" i="5" s="1"/>
  <c r="A531" i="5" s="1"/>
  <c r="T503" i="5"/>
  <c r="I503" i="5" s="1"/>
  <c r="A503" i="5" s="1"/>
  <c r="T509" i="5"/>
  <c r="I509" i="5" s="1"/>
  <c r="A509" i="5" s="1"/>
  <c r="T512" i="5"/>
  <c r="I512" i="5" s="1"/>
  <c r="A512" i="5" s="1"/>
  <c r="T516" i="5"/>
  <c r="I516" i="5" s="1"/>
  <c r="A516" i="5" s="1"/>
  <c r="T505" i="5"/>
  <c r="I505" i="5" s="1"/>
  <c r="A505" i="5" s="1"/>
  <c r="T533" i="5"/>
  <c r="I533" i="5" s="1"/>
  <c r="A533" i="5" s="1"/>
  <c r="T510" i="5"/>
  <c r="I510" i="5" s="1"/>
  <c r="A510" i="5" s="1"/>
  <c r="T513" i="5"/>
  <c r="I513" i="5" s="1"/>
  <c r="A513" i="5" s="1"/>
  <c r="T515" i="5"/>
  <c r="I515" i="5" s="1"/>
  <c r="A515" i="5" s="1"/>
  <c r="T517" i="5"/>
  <c r="I517" i="5" s="1"/>
  <c r="A517" i="5" s="1"/>
  <c r="T537" i="5"/>
  <c r="I537" i="5" s="1"/>
  <c r="A537" i="5" s="1"/>
  <c r="T506" i="5"/>
  <c r="I506" i="5" s="1"/>
  <c r="A506" i="5" s="1"/>
  <c r="T534" i="5"/>
  <c r="I534" i="5" s="1"/>
  <c r="A534" i="5" s="1"/>
  <c r="T514" i="5"/>
  <c r="I514" i="5" s="1"/>
  <c r="A514" i="5" s="1"/>
  <c r="T518" i="5"/>
  <c r="I518" i="5" s="1"/>
  <c r="A518" i="5" s="1"/>
  <c r="T530" i="5"/>
  <c r="I530" i="5" s="1"/>
  <c r="A530" i="5" s="1"/>
  <c r="T536" i="5"/>
  <c r="I536" i="5" s="1"/>
  <c r="A536" i="5" s="1"/>
  <c r="T507" i="5"/>
  <c r="I507" i="5" s="1"/>
  <c r="A507" i="5" s="1"/>
  <c r="T485" i="5"/>
  <c r="I485" i="5" s="1"/>
  <c r="A485" i="5" s="1"/>
  <c r="T492" i="5"/>
  <c r="I492" i="5" s="1"/>
  <c r="A492" i="5" s="1"/>
  <c r="T495" i="5"/>
  <c r="I495" i="5" s="1"/>
  <c r="A495" i="5" s="1"/>
  <c r="T498" i="5"/>
  <c r="I498" i="5" s="1"/>
  <c r="A498" i="5" s="1"/>
  <c r="T501" i="5"/>
  <c r="I501" i="5" s="1"/>
  <c r="A501" i="5" s="1"/>
  <c r="T484" i="5"/>
  <c r="I484" i="5" s="1"/>
  <c r="A484" i="5" s="1"/>
  <c r="T487" i="5"/>
  <c r="I487" i="5" s="1"/>
  <c r="A487" i="5" s="1"/>
  <c r="T489" i="5"/>
  <c r="I489" i="5" s="1"/>
  <c r="A489" i="5" s="1"/>
  <c r="T491" i="5"/>
  <c r="I491" i="5" s="1"/>
  <c r="A491" i="5" s="1"/>
  <c r="T494" i="5"/>
  <c r="I494" i="5" s="1"/>
  <c r="A494" i="5" s="1"/>
  <c r="T486" i="5"/>
  <c r="I486" i="5" s="1"/>
  <c r="A486" i="5" s="1"/>
  <c r="T497" i="5"/>
  <c r="I497" i="5" s="1"/>
  <c r="A497" i="5" s="1"/>
  <c r="T500" i="5"/>
  <c r="I500" i="5" s="1"/>
  <c r="A500" i="5" s="1"/>
  <c r="T502" i="5"/>
  <c r="I502" i="5" s="1"/>
  <c r="A502" i="5" s="1"/>
  <c r="T488" i="5"/>
  <c r="I488" i="5" s="1"/>
  <c r="A488" i="5" s="1"/>
  <c r="T490" i="5"/>
  <c r="I490" i="5" s="1"/>
  <c r="A490" i="5" s="1"/>
  <c r="T493" i="5"/>
  <c r="I493" i="5" s="1"/>
  <c r="A493" i="5" s="1"/>
  <c r="T496" i="5"/>
  <c r="I496" i="5" s="1"/>
  <c r="A496" i="5" s="1"/>
  <c r="T499" i="5"/>
  <c r="I499" i="5" s="1"/>
  <c r="A499" i="5" s="1"/>
  <c r="T483" i="5"/>
  <c r="I483" i="5" s="1"/>
  <c r="A483" i="5" s="1"/>
  <c r="T473" i="5"/>
  <c r="I473" i="5" s="1"/>
  <c r="A473" i="5" s="1"/>
  <c r="T475" i="5"/>
  <c r="I475" i="5" s="1"/>
  <c r="A475" i="5" s="1"/>
  <c r="T478" i="5"/>
  <c r="I478" i="5" s="1"/>
  <c r="A478" i="5" s="1"/>
  <c r="T480" i="5"/>
  <c r="I480" i="5" s="1"/>
  <c r="A480" i="5" s="1"/>
  <c r="T472" i="5"/>
  <c r="I472" i="5" s="1"/>
  <c r="A472" i="5" s="1"/>
  <c r="T474" i="5"/>
  <c r="I474" i="5" s="1"/>
  <c r="A474" i="5" s="1"/>
  <c r="T477" i="5"/>
  <c r="I477" i="5" s="1"/>
  <c r="A477" i="5" s="1"/>
  <c r="T482" i="5"/>
  <c r="I482" i="5" s="1"/>
  <c r="A482" i="5" s="1"/>
  <c r="T471" i="5"/>
  <c r="I471" i="5" s="1"/>
  <c r="A471" i="5" s="1"/>
  <c r="T476" i="5"/>
  <c r="I476" i="5" s="1"/>
  <c r="A476" i="5" s="1"/>
  <c r="T479" i="5"/>
  <c r="I479" i="5" s="1"/>
  <c r="A479" i="5" s="1"/>
  <c r="T481" i="5"/>
  <c r="I481" i="5" s="1"/>
  <c r="A481" i="5" s="1"/>
  <c r="T470" i="5"/>
  <c r="I470" i="5" s="1"/>
  <c r="A470" i="5" s="1"/>
  <c r="T458" i="5"/>
  <c r="I458" i="5" s="1"/>
  <c r="A458" i="5" s="1"/>
  <c r="T462" i="5"/>
  <c r="I462" i="5" s="1"/>
  <c r="A462" i="5" s="1"/>
  <c r="T466" i="5"/>
  <c r="I466" i="5" s="1"/>
  <c r="A466" i="5" s="1"/>
  <c r="T457" i="5"/>
  <c r="I457" i="5" s="1"/>
  <c r="A457" i="5" s="1"/>
  <c r="T459" i="5"/>
  <c r="I459" i="5" s="1"/>
  <c r="A459" i="5" s="1"/>
  <c r="T463" i="5"/>
  <c r="I463" i="5" s="1"/>
  <c r="A463" i="5" s="1"/>
  <c r="T467" i="5"/>
  <c r="I467" i="5" s="1"/>
  <c r="A467" i="5" s="1"/>
  <c r="T460" i="5"/>
  <c r="I460" i="5" s="1"/>
  <c r="A460" i="5" s="1"/>
  <c r="T464" i="5"/>
  <c r="I464" i="5" s="1"/>
  <c r="A464" i="5" s="1"/>
  <c r="T468" i="5"/>
  <c r="I468" i="5" s="1"/>
  <c r="A468" i="5" s="1"/>
  <c r="T461" i="5"/>
  <c r="I461" i="5" s="1"/>
  <c r="A461" i="5" s="1"/>
  <c r="T465" i="5"/>
  <c r="I465" i="5" s="1"/>
  <c r="A465" i="5" s="1"/>
  <c r="T469" i="5"/>
  <c r="I469" i="5" s="1"/>
  <c r="A469" i="5" s="1"/>
  <c r="T456" i="5"/>
  <c r="I456" i="5" s="1"/>
  <c r="A456" i="5" s="1"/>
  <c r="T440" i="5"/>
  <c r="T444" i="5"/>
  <c r="T448" i="5"/>
  <c r="I448" i="5" s="1"/>
  <c r="A448" i="5" s="1"/>
  <c r="T452" i="5"/>
  <c r="I452" i="5" s="1"/>
  <c r="A452" i="5" s="1"/>
  <c r="T441" i="5"/>
  <c r="T445" i="5"/>
  <c r="T449" i="5"/>
  <c r="I449" i="5" s="1"/>
  <c r="A449" i="5" s="1"/>
  <c r="T453" i="5"/>
  <c r="I453" i="5" s="1"/>
  <c r="A453" i="5" s="1"/>
  <c r="T442" i="5"/>
  <c r="T446" i="5"/>
  <c r="I446" i="5" s="1"/>
  <c r="A446" i="5" s="1"/>
  <c r="T450" i="5"/>
  <c r="I450" i="5" s="1"/>
  <c r="A450" i="5" s="1"/>
  <c r="T454" i="5"/>
  <c r="I454" i="5" s="1"/>
  <c r="A454" i="5" s="1"/>
  <c r="T439" i="5"/>
  <c r="T443" i="5"/>
  <c r="T447" i="5"/>
  <c r="I447" i="5" s="1"/>
  <c r="A447" i="5" s="1"/>
  <c r="T451" i="5"/>
  <c r="I451" i="5" s="1"/>
  <c r="A451" i="5" s="1"/>
  <c r="T455" i="5"/>
  <c r="I455" i="5" s="1"/>
  <c r="A455" i="5" s="1"/>
  <c r="T438" i="5"/>
  <c r="I438" i="5" s="1"/>
  <c r="A438" i="5" s="1"/>
  <c r="T390" i="5"/>
  <c r="I390" i="5" s="1"/>
  <c r="A390" i="5" s="1"/>
  <c r="T394" i="5"/>
  <c r="I394" i="5" s="1"/>
  <c r="A394" i="5" s="1"/>
  <c r="T391" i="5"/>
  <c r="I391" i="5" s="1"/>
  <c r="A391" i="5" s="1"/>
  <c r="T395" i="5"/>
  <c r="I395" i="5" s="1"/>
  <c r="A395" i="5" s="1"/>
  <c r="T392" i="5"/>
  <c r="I392" i="5" s="1"/>
  <c r="A392" i="5" s="1"/>
  <c r="T389" i="5"/>
  <c r="I389" i="5" s="1"/>
  <c r="A389" i="5" s="1"/>
  <c r="T393" i="5"/>
  <c r="I393" i="5" s="1"/>
  <c r="A393" i="5" s="1"/>
  <c r="T386" i="5"/>
  <c r="I386" i="5" s="1"/>
  <c r="A386" i="5" s="1"/>
  <c r="T387" i="5"/>
  <c r="I387" i="5" s="1"/>
  <c r="A387" i="5" s="1"/>
  <c r="T388" i="5"/>
  <c r="I388" i="5" s="1"/>
  <c r="A388" i="5" s="1"/>
  <c r="T379" i="5"/>
  <c r="I379" i="5" s="1"/>
  <c r="A379" i="5" s="1"/>
  <c r="T383" i="5"/>
  <c r="I383" i="5" s="1"/>
  <c r="A383" i="5" s="1"/>
  <c r="T380" i="5"/>
  <c r="I380" i="5" s="1"/>
  <c r="A380" i="5" s="1"/>
  <c r="T384" i="5"/>
  <c r="I384" i="5" s="1"/>
  <c r="A384" i="5" s="1"/>
  <c r="T377" i="5"/>
  <c r="I377" i="5" s="1"/>
  <c r="A377" i="5" s="1"/>
  <c r="T381" i="5"/>
  <c r="I381" i="5" s="1"/>
  <c r="A381" i="5" s="1"/>
  <c r="T385" i="5"/>
  <c r="I385" i="5" s="1"/>
  <c r="A385" i="5" s="1"/>
  <c r="T378" i="5"/>
  <c r="I378" i="5" s="1"/>
  <c r="A378" i="5" s="1"/>
  <c r="T382" i="5"/>
  <c r="I382" i="5" s="1"/>
  <c r="A382" i="5" s="1"/>
  <c r="T308" i="5"/>
  <c r="I308" i="5" s="1"/>
  <c r="A308" i="5" s="1"/>
  <c r="T312" i="5"/>
  <c r="I312" i="5" s="1"/>
  <c r="A312" i="5" s="1"/>
  <c r="T316" i="5"/>
  <c r="I316" i="5" s="1"/>
  <c r="A316" i="5" s="1"/>
  <c r="T320" i="5"/>
  <c r="I320" i="5" s="1"/>
  <c r="A320" i="5" s="1"/>
  <c r="T324" i="5"/>
  <c r="I324" i="5" s="1"/>
  <c r="A324" i="5" s="1"/>
  <c r="T328" i="5"/>
  <c r="I328" i="5" s="1"/>
  <c r="A328" i="5" s="1"/>
  <c r="T332" i="5"/>
  <c r="I332" i="5" s="1"/>
  <c r="A332" i="5" s="1"/>
  <c r="T336" i="5"/>
  <c r="I336" i="5" s="1"/>
  <c r="A336" i="5" s="1"/>
  <c r="T340" i="5"/>
  <c r="I340" i="5" s="1"/>
  <c r="A340" i="5" s="1"/>
  <c r="T344" i="5"/>
  <c r="I344" i="5" s="1"/>
  <c r="A344" i="5" s="1"/>
  <c r="T348" i="5"/>
  <c r="I348" i="5" s="1"/>
  <c r="A348" i="5" s="1"/>
  <c r="T352" i="5"/>
  <c r="I352" i="5" s="1"/>
  <c r="A352" i="5" s="1"/>
  <c r="T356" i="5"/>
  <c r="I356" i="5" s="1"/>
  <c r="A356" i="5" s="1"/>
  <c r="T360" i="5"/>
  <c r="I360" i="5" s="1"/>
  <c r="A360" i="5" s="1"/>
  <c r="T364" i="5"/>
  <c r="I364" i="5" s="1"/>
  <c r="A364" i="5" s="1"/>
  <c r="T368" i="5"/>
  <c r="I368" i="5" s="1"/>
  <c r="A368" i="5" s="1"/>
  <c r="T372" i="5"/>
  <c r="I372" i="5" s="1"/>
  <c r="A372" i="5" s="1"/>
  <c r="T376" i="5"/>
  <c r="I376" i="5" s="1"/>
  <c r="A376" i="5" s="1"/>
  <c r="T307" i="5"/>
  <c r="I307" i="5" s="1"/>
  <c r="A307" i="5" s="1"/>
  <c r="T313" i="5"/>
  <c r="I313" i="5" s="1"/>
  <c r="A313" i="5" s="1"/>
  <c r="T318" i="5"/>
  <c r="I318" i="5" s="1"/>
  <c r="A318" i="5" s="1"/>
  <c r="T323" i="5"/>
  <c r="I323" i="5" s="1"/>
  <c r="A323" i="5" s="1"/>
  <c r="T329" i="5"/>
  <c r="I329" i="5" s="1"/>
  <c r="A329" i="5" s="1"/>
  <c r="T334" i="5"/>
  <c r="I334" i="5" s="1"/>
  <c r="A334" i="5" s="1"/>
  <c r="T339" i="5"/>
  <c r="I339" i="5" s="1"/>
  <c r="A339" i="5" s="1"/>
  <c r="T345" i="5"/>
  <c r="I345" i="5" s="1"/>
  <c r="A345" i="5" s="1"/>
  <c r="T350" i="5"/>
  <c r="I350" i="5" s="1"/>
  <c r="A350" i="5" s="1"/>
  <c r="T355" i="5"/>
  <c r="I355" i="5" s="1"/>
  <c r="A355" i="5" s="1"/>
  <c r="T361" i="5"/>
  <c r="I361" i="5" s="1"/>
  <c r="A361" i="5" s="1"/>
  <c r="T366" i="5"/>
  <c r="I366" i="5" s="1"/>
  <c r="A366" i="5" s="1"/>
  <c r="T371" i="5"/>
  <c r="I371" i="5" s="1"/>
  <c r="A371" i="5" s="1"/>
  <c r="T309" i="5"/>
  <c r="I309" i="5" s="1"/>
  <c r="A309" i="5" s="1"/>
  <c r="T314" i="5"/>
  <c r="I314" i="5" s="1"/>
  <c r="A314" i="5" s="1"/>
  <c r="T319" i="5"/>
  <c r="I319" i="5" s="1"/>
  <c r="A319" i="5" s="1"/>
  <c r="T325" i="5"/>
  <c r="I325" i="5" s="1"/>
  <c r="A325" i="5" s="1"/>
  <c r="T330" i="5"/>
  <c r="I330" i="5" s="1"/>
  <c r="A330" i="5" s="1"/>
  <c r="T335" i="5"/>
  <c r="I335" i="5" s="1"/>
  <c r="A335" i="5" s="1"/>
  <c r="T341" i="5"/>
  <c r="I341" i="5" s="1"/>
  <c r="A341" i="5" s="1"/>
  <c r="T346" i="5"/>
  <c r="I346" i="5" s="1"/>
  <c r="A346" i="5" s="1"/>
  <c r="T351" i="5"/>
  <c r="I351" i="5" s="1"/>
  <c r="A351" i="5" s="1"/>
  <c r="T357" i="5"/>
  <c r="I357" i="5" s="1"/>
  <c r="A357" i="5" s="1"/>
  <c r="T362" i="5"/>
  <c r="I362" i="5" s="1"/>
  <c r="A362" i="5" s="1"/>
  <c r="T367" i="5"/>
  <c r="I367" i="5" s="1"/>
  <c r="A367" i="5" s="1"/>
  <c r="T373" i="5"/>
  <c r="I373" i="5" s="1"/>
  <c r="A373" i="5" s="1"/>
  <c r="T310" i="5"/>
  <c r="I310" i="5" s="1"/>
  <c r="A310" i="5" s="1"/>
  <c r="T315" i="5"/>
  <c r="I315" i="5" s="1"/>
  <c r="A315" i="5" s="1"/>
  <c r="T321" i="5"/>
  <c r="I321" i="5" s="1"/>
  <c r="A321" i="5" s="1"/>
  <c r="T326" i="5"/>
  <c r="I326" i="5" s="1"/>
  <c r="A326" i="5" s="1"/>
  <c r="T331" i="5"/>
  <c r="I331" i="5" s="1"/>
  <c r="A331" i="5" s="1"/>
  <c r="T337" i="5"/>
  <c r="I337" i="5" s="1"/>
  <c r="A337" i="5" s="1"/>
  <c r="T342" i="5"/>
  <c r="I342" i="5" s="1"/>
  <c r="A342" i="5" s="1"/>
  <c r="T347" i="5"/>
  <c r="I347" i="5" s="1"/>
  <c r="A347" i="5" s="1"/>
  <c r="T353" i="5"/>
  <c r="I353" i="5" s="1"/>
  <c r="A353" i="5" s="1"/>
  <c r="T358" i="5"/>
  <c r="I358" i="5" s="1"/>
  <c r="A358" i="5" s="1"/>
  <c r="T363" i="5"/>
  <c r="I363" i="5" s="1"/>
  <c r="A363" i="5" s="1"/>
  <c r="T369" i="5"/>
  <c r="I369" i="5" s="1"/>
  <c r="A369" i="5" s="1"/>
  <c r="T374" i="5"/>
  <c r="I374" i="5" s="1"/>
  <c r="A374" i="5" s="1"/>
  <c r="T311" i="5"/>
  <c r="I311" i="5" s="1"/>
  <c r="A311" i="5" s="1"/>
  <c r="T317" i="5"/>
  <c r="I317" i="5" s="1"/>
  <c r="A317" i="5" s="1"/>
  <c r="T322" i="5"/>
  <c r="I322" i="5" s="1"/>
  <c r="A322" i="5" s="1"/>
  <c r="T327" i="5"/>
  <c r="I327" i="5" s="1"/>
  <c r="A327" i="5" s="1"/>
  <c r="T333" i="5"/>
  <c r="I333" i="5" s="1"/>
  <c r="A333" i="5" s="1"/>
  <c r="T338" i="5"/>
  <c r="I338" i="5" s="1"/>
  <c r="A338" i="5" s="1"/>
  <c r="T343" i="5"/>
  <c r="I343" i="5" s="1"/>
  <c r="A343" i="5" s="1"/>
  <c r="T349" i="5"/>
  <c r="I349" i="5" s="1"/>
  <c r="A349" i="5" s="1"/>
  <c r="T354" i="5"/>
  <c r="I354" i="5" s="1"/>
  <c r="A354" i="5" s="1"/>
  <c r="T359" i="5"/>
  <c r="I359" i="5" s="1"/>
  <c r="A359" i="5" s="1"/>
  <c r="T365" i="5"/>
  <c r="I365" i="5" s="1"/>
  <c r="A365" i="5" s="1"/>
  <c r="T370" i="5"/>
  <c r="I370" i="5" s="1"/>
  <c r="A370" i="5" s="1"/>
  <c r="T375" i="5"/>
  <c r="I375" i="5" s="1"/>
  <c r="A375" i="5" s="1"/>
  <c r="T294" i="5"/>
  <c r="I294" i="5" s="1"/>
  <c r="A294" i="5" s="1"/>
  <c r="T282" i="5"/>
  <c r="I282" i="5" s="1"/>
  <c r="A282" i="5" s="1"/>
  <c r="T287" i="5"/>
  <c r="I287" i="5" s="1"/>
  <c r="A287" i="5" s="1"/>
  <c r="T291" i="5"/>
  <c r="I291" i="5" s="1"/>
  <c r="A291" i="5" s="1"/>
  <c r="T297" i="5"/>
  <c r="I297" i="5" s="1"/>
  <c r="A297" i="5" s="1"/>
  <c r="T301" i="5"/>
  <c r="I301" i="5" s="1"/>
  <c r="A301" i="5" s="1"/>
  <c r="T305" i="5"/>
  <c r="I305" i="5" s="1"/>
  <c r="A305" i="5" s="1"/>
  <c r="T271" i="5"/>
  <c r="I271" i="5" s="1"/>
  <c r="A271" i="5" s="1"/>
  <c r="T275" i="5"/>
  <c r="I275" i="5" s="1"/>
  <c r="A275" i="5" s="1"/>
  <c r="T279" i="5"/>
  <c r="I279" i="5" s="1"/>
  <c r="A279" i="5" s="1"/>
  <c r="T280" i="5"/>
  <c r="I280" i="5" s="1"/>
  <c r="A280" i="5" s="1"/>
  <c r="T283" i="5"/>
  <c r="I283" i="5" s="1"/>
  <c r="A283" i="5" s="1"/>
  <c r="T288" i="5"/>
  <c r="I288" i="5" s="1"/>
  <c r="A288" i="5" s="1"/>
  <c r="T292" i="5"/>
  <c r="I292" i="5" s="1"/>
  <c r="A292" i="5" s="1"/>
  <c r="T298" i="5"/>
  <c r="I298" i="5" s="1"/>
  <c r="A298" i="5" s="1"/>
  <c r="T302" i="5"/>
  <c r="I302" i="5" s="1"/>
  <c r="A302" i="5" s="1"/>
  <c r="T306" i="5"/>
  <c r="I306" i="5" s="1"/>
  <c r="A306" i="5" s="1"/>
  <c r="T272" i="5"/>
  <c r="I272" i="5" s="1"/>
  <c r="A272" i="5" s="1"/>
  <c r="T276" i="5"/>
  <c r="I276" i="5" s="1"/>
  <c r="A276" i="5" s="1"/>
  <c r="T290" i="5"/>
  <c r="I290" i="5" s="1"/>
  <c r="A290" i="5" s="1"/>
  <c r="T285" i="5"/>
  <c r="I285" i="5" s="1"/>
  <c r="A285" i="5" s="1"/>
  <c r="T284" i="5"/>
  <c r="I284" i="5" s="1"/>
  <c r="A284" i="5" s="1"/>
  <c r="T289" i="5"/>
  <c r="I289" i="5" s="1"/>
  <c r="A289" i="5" s="1"/>
  <c r="T295" i="5"/>
  <c r="I295" i="5" s="1"/>
  <c r="A295" i="5" s="1"/>
  <c r="T299" i="5"/>
  <c r="I299" i="5" s="1"/>
  <c r="A299" i="5" s="1"/>
  <c r="T303" i="5"/>
  <c r="I303" i="5" s="1"/>
  <c r="A303" i="5" s="1"/>
  <c r="T273" i="5"/>
  <c r="I273" i="5" s="1"/>
  <c r="A273" i="5" s="1"/>
  <c r="T277" i="5"/>
  <c r="I277" i="5" s="1"/>
  <c r="A277" i="5" s="1"/>
  <c r="T281" i="5"/>
  <c r="I281" i="5" s="1"/>
  <c r="A281" i="5" s="1"/>
  <c r="T300" i="5"/>
  <c r="I300" i="5" s="1"/>
  <c r="A300" i="5" s="1"/>
  <c r="T293" i="5"/>
  <c r="I293" i="5" s="1"/>
  <c r="A293" i="5" s="1"/>
  <c r="T274" i="5"/>
  <c r="I274" i="5" s="1"/>
  <c r="A274" i="5" s="1"/>
  <c r="T296" i="5"/>
  <c r="I296" i="5" s="1"/>
  <c r="A296" i="5" s="1"/>
  <c r="T278" i="5"/>
  <c r="I278" i="5" s="1"/>
  <c r="A278" i="5" s="1"/>
  <c r="T286" i="5"/>
  <c r="I286" i="5" s="1"/>
  <c r="A286" i="5" s="1"/>
  <c r="T304" i="5"/>
  <c r="I304" i="5" s="1"/>
  <c r="A304" i="5" s="1"/>
  <c r="T253" i="5"/>
  <c r="I253" i="5" s="1"/>
  <c r="A253" i="5" s="1"/>
  <c r="T257" i="5"/>
  <c r="I257" i="5" s="1"/>
  <c r="A257" i="5" s="1"/>
  <c r="T261" i="5"/>
  <c r="I261" i="5" s="1"/>
  <c r="A261" i="5" s="1"/>
  <c r="T269" i="5"/>
  <c r="I269" i="5" s="1"/>
  <c r="A269" i="5" s="1"/>
  <c r="T250" i="5"/>
  <c r="I250" i="5" s="1"/>
  <c r="A250" i="5" s="1"/>
  <c r="T246" i="5"/>
  <c r="I246" i="5" s="1"/>
  <c r="A246" i="5" s="1"/>
  <c r="T242" i="5"/>
  <c r="I242" i="5" s="1"/>
  <c r="A242" i="5" s="1"/>
  <c r="T238" i="5"/>
  <c r="I238" i="5" s="1"/>
  <c r="A238" i="5" s="1"/>
  <c r="T228" i="5"/>
  <c r="I228" i="5" s="1"/>
  <c r="A228" i="5" s="1"/>
  <c r="T233" i="5"/>
  <c r="I233" i="5" s="1"/>
  <c r="A233" i="5" s="1"/>
  <c r="T217" i="5"/>
  <c r="I217" i="5" s="1"/>
  <c r="A217" i="5" s="1"/>
  <c r="T224" i="5"/>
  <c r="I224" i="5" s="1"/>
  <c r="A224" i="5" s="1"/>
  <c r="T208" i="5"/>
  <c r="I208" i="5" s="1"/>
  <c r="A208" i="5" s="1"/>
  <c r="T213" i="5"/>
  <c r="I213" i="5" s="1"/>
  <c r="A213" i="5" s="1"/>
  <c r="T199" i="5"/>
  <c r="I199" i="5" s="1"/>
  <c r="A199" i="5" s="1"/>
  <c r="T203" i="5"/>
  <c r="I203" i="5" s="1"/>
  <c r="A203" i="5" s="1"/>
  <c r="T198" i="5"/>
  <c r="I198" i="5" s="1"/>
  <c r="A198" i="5" s="1"/>
  <c r="T254" i="5"/>
  <c r="I254" i="5" s="1"/>
  <c r="A254" i="5" s="1"/>
  <c r="T258" i="5"/>
  <c r="I258" i="5" s="1"/>
  <c r="A258" i="5" s="1"/>
  <c r="T262" i="5"/>
  <c r="I262" i="5" s="1"/>
  <c r="A262" i="5" s="1"/>
  <c r="T270" i="5"/>
  <c r="I270" i="5" s="1"/>
  <c r="A270" i="5" s="1"/>
  <c r="T249" i="5"/>
  <c r="I249" i="5" s="1"/>
  <c r="A249" i="5" s="1"/>
  <c r="T245" i="5"/>
  <c r="I245" i="5" s="1"/>
  <c r="A245" i="5" s="1"/>
  <c r="T241" i="5"/>
  <c r="I241" i="5" s="1"/>
  <c r="A241" i="5" s="1"/>
  <c r="T237" i="5"/>
  <c r="I237" i="5" s="1"/>
  <c r="A237" i="5" s="1"/>
  <c r="T229" i="5"/>
  <c r="I229" i="5" s="1"/>
  <c r="A229" i="5" s="1"/>
  <c r="T234" i="5"/>
  <c r="I234" i="5" s="1"/>
  <c r="A234" i="5" s="1"/>
  <c r="T216" i="5"/>
  <c r="I216" i="5" s="1"/>
  <c r="A216" i="5" s="1"/>
  <c r="T223" i="5"/>
  <c r="I223" i="5" s="1"/>
  <c r="A223" i="5" s="1"/>
  <c r="T205" i="5"/>
  <c r="I205" i="5" s="1"/>
  <c r="A205" i="5" s="1"/>
  <c r="T209" i="5"/>
  <c r="I209" i="5" s="1"/>
  <c r="A209" i="5" s="1"/>
  <c r="T214" i="5"/>
  <c r="I214" i="5" s="1"/>
  <c r="A214" i="5" s="1"/>
  <c r="T196" i="5"/>
  <c r="I196" i="5" s="1"/>
  <c r="A196" i="5" s="1"/>
  <c r="T200" i="5"/>
  <c r="I200" i="5" s="1"/>
  <c r="A200" i="5" s="1"/>
  <c r="T204" i="5"/>
  <c r="I204" i="5" s="1"/>
  <c r="A204" i="5" s="1"/>
  <c r="T255" i="5"/>
  <c r="I255" i="5" s="1"/>
  <c r="A255" i="5" s="1"/>
  <c r="T259" i="5"/>
  <c r="I259" i="5" s="1"/>
  <c r="A259" i="5" s="1"/>
  <c r="T263" i="5"/>
  <c r="I263" i="5" s="1"/>
  <c r="A263" i="5" s="1"/>
  <c r="T248" i="5"/>
  <c r="I248" i="5" s="1"/>
  <c r="A248" i="5" s="1"/>
  <c r="T244" i="5"/>
  <c r="I244" i="5" s="1"/>
  <c r="A244" i="5" s="1"/>
  <c r="T240" i="5"/>
  <c r="I240" i="5" s="1"/>
  <c r="A240" i="5" s="1"/>
  <c r="T236" i="5"/>
  <c r="I236" i="5" s="1"/>
  <c r="A236" i="5" s="1"/>
  <c r="T226" i="5"/>
  <c r="I226" i="5" s="1"/>
  <c r="A226" i="5" s="1"/>
  <c r="T230" i="5"/>
  <c r="I230" i="5" s="1"/>
  <c r="A230" i="5" s="1"/>
  <c r="T219" i="5"/>
  <c r="I219" i="5" s="1"/>
  <c r="A219" i="5" s="1"/>
  <c r="T215" i="5"/>
  <c r="I215" i="5" s="1"/>
  <c r="A215" i="5" s="1"/>
  <c r="T222" i="5"/>
  <c r="I222" i="5" s="1"/>
  <c r="A222" i="5" s="1"/>
  <c r="T206" i="5"/>
  <c r="I206" i="5" s="1"/>
  <c r="A206" i="5" s="1"/>
  <c r="T210" i="5"/>
  <c r="I210" i="5" s="1"/>
  <c r="A210" i="5" s="1"/>
  <c r="T197" i="5"/>
  <c r="I197" i="5" s="1"/>
  <c r="A197" i="5" s="1"/>
  <c r="T201" i="5"/>
  <c r="I201" i="5" s="1"/>
  <c r="A201" i="5" s="1"/>
  <c r="T252" i="5"/>
  <c r="I252" i="5" s="1"/>
  <c r="A252" i="5" s="1"/>
  <c r="T256" i="5"/>
  <c r="I256" i="5" s="1"/>
  <c r="A256" i="5" s="1"/>
  <c r="T260" i="5"/>
  <c r="I260" i="5" s="1"/>
  <c r="A260" i="5" s="1"/>
  <c r="T264" i="5"/>
  <c r="I264" i="5" s="1"/>
  <c r="A264" i="5" s="1"/>
  <c r="T251" i="5"/>
  <c r="I251" i="5" s="1"/>
  <c r="A251" i="5" s="1"/>
  <c r="T247" i="5"/>
  <c r="I247" i="5" s="1"/>
  <c r="A247" i="5" s="1"/>
  <c r="T243" i="5"/>
  <c r="I243" i="5" s="1"/>
  <c r="A243" i="5" s="1"/>
  <c r="T239" i="5"/>
  <c r="I239" i="5" s="1"/>
  <c r="A239" i="5" s="1"/>
  <c r="T235" i="5"/>
  <c r="I235" i="5" s="1"/>
  <c r="A235" i="5" s="1"/>
  <c r="T227" i="5"/>
  <c r="I227" i="5" s="1"/>
  <c r="A227" i="5" s="1"/>
  <c r="T232" i="5"/>
  <c r="I232" i="5" s="1"/>
  <c r="A232" i="5" s="1"/>
  <c r="T218" i="5"/>
  <c r="I218" i="5" s="1"/>
  <c r="A218" i="5" s="1"/>
  <c r="T225" i="5"/>
  <c r="I225" i="5" s="1"/>
  <c r="A225" i="5" s="1"/>
  <c r="T220" i="5"/>
  <c r="I220" i="5" s="1"/>
  <c r="A220" i="5" s="1"/>
  <c r="T207" i="5"/>
  <c r="I207" i="5" s="1"/>
  <c r="A207" i="5" s="1"/>
  <c r="T212" i="5"/>
  <c r="I212" i="5" s="1"/>
  <c r="A212" i="5" s="1"/>
  <c r="T202" i="5"/>
  <c r="I202" i="5" s="1"/>
  <c r="A202" i="5" s="1"/>
  <c r="T190" i="5"/>
  <c r="I190" i="5" s="1"/>
  <c r="A190" i="5" s="1"/>
  <c r="T194" i="5"/>
  <c r="I194" i="5" s="1"/>
  <c r="A194" i="5" s="1"/>
  <c r="T187" i="5"/>
  <c r="I187" i="5" s="1"/>
  <c r="A187" i="5" s="1"/>
  <c r="T189" i="5"/>
  <c r="I189" i="5" s="1"/>
  <c r="A189" i="5" s="1"/>
  <c r="T193" i="5"/>
  <c r="I193" i="5" s="1"/>
  <c r="A193" i="5" s="1"/>
  <c r="T186" i="5"/>
  <c r="I186" i="5" s="1"/>
  <c r="A186" i="5" s="1"/>
  <c r="T192" i="5"/>
  <c r="I192" i="5" s="1"/>
  <c r="A192" i="5" s="1"/>
  <c r="T185" i="5"/>
  <c r="I185" i="5" s="1"/>
  <c r="A185" i="5" s="1"/>
  <c r="T191" i="5"/>
  <c r="I191" i="5" s="1"/>
  <c r="A191" i="5" s="1"/>
  <c r="T195" i="5"/>
  <c r="I195" i="5" s="1"/>
  <c r="A195" i="5" s="1"/>
  <c r="T184" i="5"/>
  <c r="I184" i="5" s="1"/>
  <c r="A184" i="5" s="1"/>
  <c r="T188" i="5"/>
  <c r="I188" i="5" s="1"/>
  <c r="A188" i="5" s="1"/>
  <c r="T154" i="5"/>
  <c r="I154" i="5" s="1"/>
  <c r="A154" i="5" s="1"/>
  <c r="T158" i="5"/>
  <c r="I158" i="5" s="1"/>
  <c r="A158" i="5" s="1"/>
  <c r="T163" i="5"/>
  <c r="I163" i="5" s="1"/>
  <c r="A163" i="5" s="1"/>
  <c r="T167" i="5"/>
  <c r="I167" i="5" s="1"/>
  <c r="A167" i="5" s="1"/>
  <c r="T172" i="5"/>
  <c r="I172" i="5" s="1"/>
  <c r="A172" i="5" s="1"/>
  <c r="T176" i="5"/>
  <c r="I176" i="5" s="1"/>
  <c r="A176" i="5" s="1"/>
  <c r="T180" i="5"/>
  <c r="I180" i="5" s="1"/>
  <c r="A180" i="5" s="1"/>
  <c r="T161" i="5"/>
  <c r="I161" i="5" s="1"/>
  <c r="A161" i="5" s="1"/>
  <c r="T169" i="5"/>
  <c r="I169" i="5" s="1"/>
  <c r="A169" i="5" s="1"/>
  <c r="T178" i="5"/>
  <c r="I178" i="5" s="1"/>
  <c r="A178" i="5" s="1"/>
  <c r="T160" i="5"/>
  <c r="I160" i="5" s="1"/>
  <c r="A160" i="5" s="1"/>
  <c r="T168" i="5"/>
  <c r="I168" i="5" s="1"/>
  <c r="A168" i="5" s="1"/>
  <c r="T177" i="5"/>
  <c r="I177" i="5" s="1"/>
  <c r="A177" i="5" s="1"/>
  <c r="T153" i="5"/>
  <c r="I153" i="5" s="1"/>
  <c r="A153" i="5" s="1"/>
  <c r="T157" i="5"/>
  <c r="I157" i="5" s="1"/>
  <c r="A157" i="5" s="1"/>
  <c r="T162" i="5"/>
  <c r="I162" i="5" s="1"/>
  <c r="A162" i="5" s="1"/>
  <c r="T166" i="5"/>
  <c r="I166" i="5" s="1"/>
  <c r="A166" i="5" s="1"/>
  <c r="T170" i="5"/>
  <c r="I170" i="5" s="1"/>
  <c r="A170" i="5" s="1"/>
  <c r="T175" i="5"/>
  <c r="I175" i="5" s="1"/>
  <c r="A175" i="5" s="1"/>
  <c r="T179" i="5"/>
  <c r="I179" i="5" s="1"/>
  <c r="A179" i="5" s="1"/>
  <c r="T156" i="5"/>
  <c r="I156" i="5" s="1"/>
  <c r="A156" i="5" s="1"/>
  <c r="T165" i="5"/>
  <c r="I165" i="5" s="1"/>
  <c r="A165" i="5" s="1"/>
  <c r="T174" i="5"/>
  <c r="I174" i="5" s="1"/>
  <c r="A174" i="5" s="1"/>
  <c r="T183" i="5"/>
  <c r="I183" i="5" s="1"/>
  <c r="A183" i="5" s="1"/>
  <c r="T155" i="5"/>
  <c r="I155" i="5" s="1"/>
  <c r="A155" i="5" s="1"/>
  <c r="T164" i="5"/>
  <c r="I164" i="5" s="1"/>
  <c r="A164" i="5" s="1"/>
  <c r="T173" i="5"/>
  <c r="I173" i="5" s="1"/>
  <c r="A173" i="5" s="1"/>
  <c r="T182" i="5"/>
  <c r="I182" i="5" s="1"/>
  <c r="A182" i="5" s="1"/>
  <c r="T151" i="5"/>
  <c r="I151" i="5" s="1"/>
  <c r="A151" i="5" s="1"/>
  <c r="T143" i="5"/>
  <c r="I143" i="5" s="1"/>
  <c r="A143" i="5" s="1"/>
  <c r="T147" i="5"/>
  <c r="I147" i="5" s="1"/>
  <c r="A147" i="5" s="1"/>
  <c r="T128" i="5"/>
  <c r="I128" i="5" s="1"/>
  <c r="A128" i="5" s="1"/>
  <c r="T133" i="5"/>
  <c r="I133" i="5" s="1"/>
  <c r="A133" i="5" s="1"/>
  <c r="T137" i="5"/>
  <c r="I137" i="5" s="1"/>
  <c r="A137" i="5" s="1"/>
  <c r="T112" i="5"/>
  <c r="I112" i="5" s="1"/>
  <c r="A112" i="5" s="1"/>
  <c r="T116" i="5"/>
  <c r="I116" i="5" s="1"/>
  <c r="A116" i="5" s="1"/>
  <c r="T120" i="5"/>
  <c r="I120" i="5" s="1"/>
  <c r="A120" i="5" s="1"/>
  <c r="T125" i="5"/>
  <c r="I125" i="5" s="1"/>
  <c r="A125" i="5" s="1"/>
  <c r="T109" i="5"/>
  <c r="I109" i="5" s="1"/>
  <c r="A109" i="5" s="1"/>
  <c r="T97" i="5"/>
  <c r="I97" i="5" s="1"/>
  <c r="A97" i="5" s="1"/>
  <c r="T102" i="5"/>
  <c r="I102" i="5" s="1"/>
  <c r="A102" i="5" s="1"/>
  <c r="T88" i="5"/>
  <c r="I88" i="5" s="1"/>
  <c r="A88" i="5" s="1"/>
  <c r="T93" i="5"/>
  <c r="I93" i="5" s="1"/>
  <c r="A93" i="5" s="1"/>
  <c r="T83" i="5"/>
  <c r="I83" i="5" s="1"/>
  <c r="A83" i="5" s="1"/>
  <c r="T87" i="5"/>
  <c r="I87" i="5" s="1"/>
  <c r="A87" i="5" s="1"/>
  <c r="T69" i="5"/>
  <c r="I69" i="5" s="1"/>
  <c r="A69" i="5" s="1"/>
  <c r="T74" i="5"/>
  <c r="I74" i="5" s="1"/>
  <c r="A74" i="5" s="1"/>
  <c r="T78" i="5"/>
  <c r="I78" i="5" s="1"/>
  <c r="A78" i="5" s="1"/>
  <c r="T62" i="5"/>
  <c r="I62" i="5" s="1"/>
  <c r="A62" i="5" s="1"/>
  <c r="T66" i="5"/>
  <c r="I66" i="5" s="1"/>
  <c r="A66" i="5" s="1"/>
  <c r="T35" i="5"/>
  <c r="I35" i="5" s="1"/>
  <c r="A35" i="5" s="1"/>
  <c r="T41" i="5"/>
  <c r="I41" i="5" s="1"/>
  <c r="A41" i="5" s="1"/>
  <c r="T45" i="5"/>
  <c r="I45" i="5" s="1"/>
  <c r="A45" i="5" s="1"/>
  <c r="T49" i="5"/>
  <c r="I49" i="5" s="1"/>
  <c r="A49" i="5" s="1"/>
  <c r="T55" i="5"/>
  <c r="I55" i="5" s="1"/>
  <c r="A55" i="5" s="1"/>
  <c r="T59" i="5"/>
  <c r="I59" i="5" s="1"/>
  <c r="A59" i="5" s="1"/>
  <c r="T12" i="5"/>
  <c r="I12" i="5" s="1"/>
  <c r="A12" i="5" s="1"/>
  <c r="T16" i="5"/>
  <c r="I16" i="5" s="1"/>
  <c r="A16" i="5" s="1"/>
  <c r="T22" i="5"/>
  <c r="I22" i="5" s="1"/>
  <c r="A22" i="5" s="1"/>
  <c r="T26" i="5"/>
  <c r="I26" i="5" s="1"/>
  <c r="A26" i="5" s="1"/>
  <c r="T32" i="5"/>
  <c r="I32" i="5" s="1"/>
  <c r="A32" i="5" s="1"/>
  <c r="T152" i="5"/>
  <c r="I152" i="5" s="1"/>
  <c r="A152" i="5" s="1"/>
  <c r="T134" i="5"/>
  <c r="I134" i="5" s="1"/>
  <c r="A134" i="5" s="1"/>
  <c r="T117" i="5"/>
  <c r="I117" i="5" s="1"/>
  <c r="A117" i="5" s="1"/>
  <c r="T106" i="5"/>
  <c r="I106" i="5" s="1"/>
  <c r="A106" i="5" s="1"/>
  <c r="T98" i="5"/>
  <c r="I98" i="5" s="1"/>
  <c r="A98" i="5" s="1"/>
  <c r="T103" i="5"/>
  <c r="I103" i="5" s="1"/>
  <c r="A103" i="5" s="1"/>
  <c r="T89" i="5"/>
  <c r="I89" i="5" s="1"/>
  <c r="A89" i="5" s="1"/>
  <c r="T84" i="5"/>
  <c r="I84" i="5" s="1"/>
  <c r="A84" i="5" s="1"/>
  <c r="T70" i="5"/>
  <c r="I70" i="5" s="1"/>
  <c r="A70" i="5" s="1"/>
  <c r="T79" i="5"/>
  <c r="I79" i="5" s="1"/>
  <c r="A79" i="5" s="1"/>
  <c r="T63" i="5"/>
  <c r="I63" i="5" s="1"/>
  <c r="A63" i="5" s="1"/>
  <c r="T36" i="5"/>
  <c r="I36" i="5" s="1"/>
  <c r="A36" i="5" s="1"/>
  <c r="T46" i="5"/>
  <c r="I46" i="5" s="1"/>
  <c r="A46" i="5" s="1"/>
  <c r="T56" i="5"/>
  <c r="I56" i="5" s="1"/>
  <c r="A56" i="5" s="1"/>
  <c r="T13" i="5"/>
  <c r="I13" i="5" s="1"/>
  <c r="A13" i="5" s="1"/>
  <c r="T23" i="5"/>
  <c r="I23" i="5" s="1"/>
  <c r="A23" i="5" s="1"/>
  <c r="T142" i="5"/>
  <c r="I142" i="5" s="1"/>
  <c r="A142" i="5" s="1"/>
  <c r="T146" i="5"/>
  <c r="I146" i="5" s="1"/>
  <c r="A146" i="5" s="1"/>
  <c r="T150" i="5"/>
  <c r="I150" i="5" s="1"/>
  <c r="A150" i="5" s="1"/>
  <c r="T127" i="5"/>
  <c r="I127" i="5" s="1"/>
  <c r="A127" i="5" s="1"/>
  <c r="T132" i="5"/>
  <c r="I132" i="5" s="1"/>
  <c r="A132" i="5" s="1"/>
  <c r="T136" i="5"/>
  <c r="I136" i="5" s="1"/>
  <c r="A136" i="5" s="1"/>
  <c r="T110" i="5"/>
  <c r="I110" i="5" s="1"/>
  <c r="A110" i="5" s="1"/>
  <c r="T115" i="5"/>
  <c r="I115" i="5" s="1"/>
  <c r="A115" i="5" s="1"/>
  <c r="T119" i="5"/>
  <c r="I119" i="5" s="1"/>
  <c r="A119" i="5" s="1"/>
  <c r="T124" i="5"/>
  <c r="I124" i="5" s="1"/>
  <c r="A124" i="5" s="1"/>
  <c r="T108" i="5"/>
  <c r="I108" i="5" s="1"/>
  <c r="A108" i="5" s="1"/>
  <c r="T96" i="5"/>
  <c r="I96" i="5" s="1"/>
  <c r="A96" i="5" s="1"/>
  <c r="T100" i="5"/>
  <c r="I100" i="5" s="1"/>
  <c r="A100" i="5" s="1"/>
  <c r="T105" i="5"/>
  <c r="I105" i="5" s="1"/>
  <c r="A105" i="5" s="1"/>
  <c r="T92" i="5"/>
  <c r="I92" i="5" s="1"/>
  <c r="A92" i="5" s="1"/>
  <c r="T82" i="5"/>
  <c r="I82" i="5" s="1"/>
  <c r="A82" i="5" s="1"/>
  <c r="T86" i="5"/>
  <c r="I86" i="5" s="1"/>
  <c r="A86" i="5" s="1"/>
  <c r="T67" i="5"/>
  <c r="I67" i="5" s="1"/>
  <c r="A67" i="5" s="1"/>
  <c r="T73" i="5"/>
  <c r="I73" i="5" s="1"/>
  <c r="A73" i="5" s="1"/>
  <c r="T77" i="5"/>
  <c r="I77" i="5" s="1"/>
  <c r="A77" i="5" s="1"/>
  <c r="T60" i="5"/>
  <c r="I60" i="5" s="1"/>
  <c r="A60" i="5" s="1"/>
  <c r="T65" i="5"/>
  <c r="I65" i="5" s="1"/>
  <c r="A65" i="5" s="1"/>
  <c r="T38" i="5"/>
  <c r="I38" i="5" s="1"/>
  <c r="A38" i="5" s="1"/>
  <c r="T44" i="5"/>
  <c r="I44" i="5" s="1"/>
  <c r="A44" i="5" s="1"/>
  <c r="T48" i="5"/>
  <c r="I48" i="5" s="1"/>
  <c r="A48" i="5" s="1"/>
  <c r="T54" i="5"/>
  <c r="I54" i="5" s="1"/>
  <c r="A54" i="5" s="1"/>
  <c r="T58" i="5"/>
  <c r="I58" i="5" s="1"/>
  <c r="A58" i="5" s="1"/>
  <c r="T11" i="5"/>
  <c r="I11" i="5" s="1"/>
  <c r="A11" i="5" s="1"/>
  <c r="T15" i="5"/>
  <c r="I15" i="5" s="1"/>
  <c r="A15" i="5" s="1"/>
  <c r="T19" i="5"/>
  <c r="I19" i="5" s="1"/>
  <c r="A19" i="5" s="1"/>
  <c r="T25" i="5"/>
  <c r="I25" i="5" s="1"/>
  <c r="A25" i="5" s="1"/>
  <c r="T31" i="5"/>
  <c r="I31" i="5" s="1"/>
  <c r="A31" i="5" s="1"/>
  <c r="T144" i="5"/>
  <c r="I144" i="5" s="1"/>
  <c r="A144" i="5" s="1"/>
  <c r="T148" i="5"/>
  <c r="I148" i="5" s="1"/>
  <c r="A148" i="5" s="1"/>
  <c r="T129" i="5"/>
  <c r="I129" i="5" s="1"/>
  <c r="A129" i="5" s="1"/>
  <c r="T138" i="5"/>
  <c r="I138" i="5" s="1"/>
  <c r="A138" i="5" s="1"/>
  <c r="T113" i="5"/>
  <c r="I113" i="5" s="1"/>
  <c r="A113" i="5" s="1"/>
  <c r="T122" i="5"/>
  <c r="I122" i="5" s="1"/>
  <c r="A122" i="5" s="1"/>
  <c r="T94" i="5"/>
  <c r="I94" i="5" s="1"/>
  <c r="A94" i="5" s="1"/>
  <c r="T68" i="5"/>
  <c r="I68" i="5" s="1"/>
  <c r="A68" i="5" s="1"/>
  <c r="T75" i="5"/>
  <c r="I75" i="5" s="1"/>
  <c r="A75" i="5" s="1"/>
  <c r="T42" i="5"/>
  <c r="I42" i="5" s="1"/>
  <c r="A42" i="5" s="1"/>
  <c r="T52" i="5"/>
  <c r="I52" i="5" s="1"/>
  <c r="A52" i="5" s="1"/>
  <c r="T9" i="5"/>
  <c r="I9" i="5" s="1"/>
  <c r="A9" i="5" s="1"/>
  <c r="T17" i="5"/>
  <c r="I17" i="5" s="1"/>
  <c r="A17" i="5" s="1"/>
  <c r="T27" i="5"/>
  <c r="I27" i="5" s="1"/>
  <c r="A27" i="5" s="1"/>
  <c r="T33" i="5"/>
  <c r="I33" i="5" s="1"/>
  <c r="A33" i="5" s="1"/>
  <c r="T140" i="5"/>
  <c r="I140" i="5" s="1"/>
  <c r="A140" i="5" s="1"/>
  <c r="T145" i="5"/>
  <c r="I145" i="5" s="1"/>
  <c r="A145" i="5" s="1"/>
  <c r="T149" i="5"/>
  <c r="I149" i="5" s="1"/>
  <c r="A149" i="5" s="1"/>
  <c r="T126" i="5"/>
  <c r="I126" i="5" s="1"/>
  <c r="A126" i="5" s="1"/>
  <c r="T130" i="5"/>
  <c r="I130" i="5" s="1"/>
  <c r="A130" i="5" s="1"/>
  <c r="T135" i="5"/>
  <c r="I135" i="5" s="1"/>
  <c r="A135" i="5" s="1"/>
  <c r="T139" i="5"/>
  <c r="I139" i="5" s="1"/>
  <c r="A139" i="5" s="1"/>
  <c r="T114" i="5"/>
  <c r="I114" i="5" s="1"/>
  <c r="A114" i="5" s="1"/>
  <c r="T118" i="5"/>
  <c r="I118" i="5" s="1"/>
  <c r="A118" i="5" s="1"/>
  <c r="T123" i="5"/>
  <c r="I123" i="5" s="1"/>
  <c r="A123" i="5" s="1"/>
  <c r="T107" i="5"/>
  <c r="I107" i="5" s="1"/>
  <c r="A107" i="5" s="1"/>
  <c r="T99" i="5"/>
  <c r="I99" i="5" s="1"/>
  <c r="A99" i="5" s="1"/>
  <c r="T104" i="5"/>
  <c r="I104" i="5" s="1"/>
  <c r="A104" i="5" s="1"/>
  <c r="T90" i="5"/>
  <c r="I90" i="5" s="1"/>
  <c r="A90" i="5" s="1"/>
  <c r="T95" i="5"/>
  <c r="T85" i="5"/>
  <c r="I85" i="5" s="1"/>
  <c r="A85" i="5" s="1"/>
  <c r="T72" i="5"/>
  <c r="I72" i="5" s="1"/>
  <c r="A72" i="5" s="1"/>
  <c r="T76" i="5"/>
  <c r="I76" i="5" s="1"/>
  <c r="A76" i="5" s="1"/>
  <c r="T80" i="5"/>
  <c r="I80" i="5" s="1"/>
  <c r="A80" i="5" s="1"/>
  <c r="T64" i="5"/>
  <c r="I64" i="5" s="1"/>
  <c r="A64" i="5" s="1"/>
  <c r="T37" i="5"/>
  <c r="I37" i="5" s="1"/>
  <c r="A37" i="5" s="1"/>
  <c r="T43" i="5"/>
  <c r="I43" i="5" s="1"/>
  <c r="A43" i="5" s="1"/>
  <c r="T47" i="5"/>
  <c r="I47" i="5" s="1"/>
  <c r="A47" i="5" s="1"/>
  <c r="T53" i="5"/>
  <c r="I53" i="5" s="1"/>
  <c r="A53" i="5" s="1"/>
  <c r="T57" i="5"/>
  <c r="I57" i="5" s="1"/>
  <c r="A57" i="5" s="1"/>
  <c r="T10" i="5"/>
  <c r="I10" i="5" s="1"/>
  <c r="A10" i="5" s="1"/>
  <c r="T14" i="5"/>
  <c r="I14" i="5" s="1"/>
  <c r="A14" i="5" s="1"/>
  <c r="T18" i="5"/>
  <c r="I18" i="5" s="1"/>
  <c r="A18" i="5" s="1"/>
  <c r="T24" i="5"/>
  <c r="I24" i="5" s="1"/>
  <c r="A24" i="5" s="1"/>
  <c r="T30" i="5"/>
  <c r="I30" i="5" s="1"/>
  <c r="A30" i="5" s="1"/>
  <c r="T34" i="5"/>
  <c r="I34" i="5" s="1"/>
  <c r="A34" i="5" s="1"/>
  <c r="A38" i="19"/>
  <c r="R38" i="19" s="1"/>
  <c r="A39" i="19"/>
  <c r="R39" i="19" s="1"/>
  <c r="A37" i="19"/>
  <c r="R37" i="19" s="1"/>
  <c r="A40" i="19"/>
  <c r="R40" i="19" s="1"/>
  <c r="T8" i="5"/>
  <c r="T7" i="5"/>
  <c r="U9" i="5"/>
  <c r="R40" i="1"/>
  <c r="R32" i="1"/>
  <c r="R24" i="1"/>
  <c r="R16" i="1"/>
  <c r="R41" i="1"/>
  <c r="R33" i="1"/>
  <c r="R25" i="1"/>
  <c r="R17" i="1"/>
  <c r="R45" i="1"/>
  <c r="R37" i="1"/>
  <c r="R29" i="1"/>
  <c r="R21" i="1"/>
  <c r="R12" i="1"/>
  <c r="R8" i="1"/>
  <c r="R7" i="1"/>
  <c r="D340" i="74" l="1"/>
  <c r="D339" i="74"/>
  <c r="D338" i="74"/>
  <c r="D337" i="74"/>
  <c r="D336" i="74"/>
  <c r="D335" i="74"/>
  <c r="D334" i="74"/>
  <c r="D333" i="74"/>
  <c r="D332" i="74"/>
  <c r="D331" i="74"/>
  <c r="D330" i="74"/>
  <c r="D329" i="74"/>
  <c r="D328" i="74"/>
  <c r="D327" i="74"/>
  <c r="D326" i="74"/>
  <c r="D325" i="74"/>
  <c r="D324" i="74"/>
  <c r="D323" i="74"/>
  <c r="D322" i="74"/>
  <c r="D321" i="74"/>
  <c r="D320" i="74"/>
  <c r="D319" i="74"/>
  <c r="D318" i="74"/>
  <c r="D317" i="74"/>
  <c r="D316" i="74"/>
  <c r="D315" i="74"/>
  <c r="D314" i="74"/>
  <c r="D313" i="74"/>
  <c r="D312" i="74"/>
  <c r="D311" i="74"/>
  <c r="D310" i="74"/>
  <c r="D309" i="74"/>
  <c r="D308" i="74"/>
  <c r="D307" i="74"/>
  <c r="D306" i="74"/>
  <c r="D305" i="74"/>
  <c r="D303" i="74"/>
  <c r="D304" i="74"/>
  <c r="D279" i="74"/>
  <c r="D291" i="74"/>
  <c r="D302" i="74"/>
  <c r="D289" i="74"/>
  <c r="D297" i="74"/>
  <c r="D299" i="74"/>
  <c r="D282" i="74"/>
  <c r="D287" i="74"/>
  <c r="D290" i="74"/>
  <c r="D285" i="74"/>
  <c r="D294" i="74"/>
  <c r="D295" i="74"/>
  <c r="D281" i="74"/>
  <c r="D288" i="74"/>
  <c r="D284" i="74"/>
  <c r="D286" i="74"/>
  <c r="D298" i="74"/>
  <c r="D300" i="74"/>
  <c r="D280" i="74"/>
  <c r="D283" i="74"/>
  <c r="D292" i="74"/>
  <c r="D293" i="74"/>
  <c r="D301" i="74"/>
  <c r="D296" i="74"/>
  <c r="D278" i="74"/>
  <c r="I1585" i="5"/>
  <c r="A1585" i="5" s="1"/>
  <c r="I1586" i="5"/>
  <c r="A1586" i="5" s="1"/>
  <c r="I1030" i="5"/>
  <c r="A1030" i="5" s="1"/>
  <c r="I613" i="5"/>
  <c r="A613" i="5" s="1"/>
  <c r="I443" i="5"/>
  <c r="A443" i="5" s="1"/>
  <c r="I1828" i="5"/>
  <c r="A1828" i="5" s="1"/>
  <c r="I445" i="5"/>
  <c r="A445" i="5" s="1"/>
  <c r="I1830" i="5"/>
  <c r="A1830" i="5" s="1"/>
  <c r="I444" i="5"/>
  <c r="A444" i="5" s="1"/>
  <c r="I1829" i="5"/>
  <c r="A1829" i="5" s="1"/>
  <c r="I439" i="5"/>
  <c r="A439" i="5" s="1"/>
  <c r="I1824" i="5"/>
  <c r="A1824" i="5" s="1"/>
  <c r="I442" i="5"/>
  <c r="A442" i="5" s="1"/>
  <c r="I1827" i="5"/>
  <c r="A1827" i="5" s="1"/>
  <c r="I441" i="5"/>
  <c r="A441" i="5" s="1"/>
  <c r="I1826" i="5"/>
  <c r="A1826" i="5" s="1"/>
  <c r="I440" i="5"/>
  <c r="A440" i="5" s="1"/>
  <c r="I1825" i="5"/>
  <c r="A1825" i="5" s="1"/>
  <c r="U8" i="5"/>
  <c r="I8" i="5"/>
  <c r="U7" i="5"/>
  <c r="D12" i="4" l="1"/>
  <c r="K12" i="4"/>
  <c r="E10" i="4"/>
  <c r="D13" i="4"/>
  <c r="B10" i="4"/>
  <c r="K10" i="4"/>
  <c r="E12" i="4"/>
  <c r="D10" i="4"/>
  <c r="K11" i="4"/>
  <c r="K13" i="4"/>
  <c r="B12" i="4"/>
  <c r="D11" i="4"/>
  <c r="A8" i="5"/>
  <c r="F13" i="4" s="1"/>
  <c r="J13" i="4" l="1"/>
  <c r="H13" i="4"/>
  <c r="H11" i="4"/>
  <c r="J11" i="4"/>
  <c r="Z43" i="75"/>
  <c r="AA43" i="75"/>
  <c r="Z25" i="75"/>
  <c r="AA25" i="75"/>
  <c r="AA9" i="75"/>
  <c r="AA10" i="75"/>
  <c r="AA11" i="75"/>
  <c r="AA12" i="75"/>
  <c r="AA13" i="75"/>
  <c r="AA14" i="75"/>
  <c r="AA15" i="75"/>
  <c r="AA16" i="75"/>
  <c r="AA17" i="75"/>
  <c r="AA18" i="75"/>
  <c r="AA19" i="75"/>
  <c r="AA20" i="75"/>
  <c r="AA21" i="75"/>
  <c r="AA22" i="75"/>
  <c r="AA23" i="75"/>
  <c r="AA24" i="75"/>
  <c r="AA26" i="75"/>
  <c r="AA27" i="75"/>
  <c r="AA28" i="75"/>
  <c r="AA29" i="75"/>
  <c r="AA30" i="75"/>
  <c r="AA31" i="75"/>
  <c r="AA32" i="75"/>
  <c r="AA33" i="75"/>
  <c r="AA34" i="75"/>
  <c r="AA35" i="75"/>
  <c r="AA36" i="75"/>
  <c r="AA37" i="75"/>
  <c r="AA38" i="75"/>
  <c r="AA39" i="75"/>
  <c r="AA40" i="75"/>
  <c r="AA41" i="75"/>
  <c r="AA42" i="75"/>
  <c r="AA44" i="75"/>
  <c r="AA45" i="75"/>
  <c r="AA46" i="75"/>
  <c r="AA47" i="75"/>
  <c r="AA48" i="75"/>
  <c r="AA49" i="75"/>
  <c r="AA50" i="75"/>
  <c r="AA51" i="75"/>
  <c r="AA52" i="75"/>
  <c r="AA53" i="75"/>
  <c r="AA54" i="75"/>
  <c r="AA55" i="75"/>
  <c r="AA56" i="75"/>
  <c r="AA57" i="75"/>
  <c r="AA58" i="75"/>
  <c r="AA59" i="75"/>
  <c r="AA60" i="75"/>
  <c r="AA61" i="75"/>
  <c r="AA62" i="75"/>
  <c r="AA63" i="75"/>
  <c r="AA64" i="75"/>
  <c r="AA65" i="75"/>
  <c r="AA66" i="75"/>
  <c r="AA67" i="75"/>
  <c r="AA68" i="75"/>
  <c r="AA69" i="75"/>
  <c r="AA70" i="75"/>
  <c r="AA71" i="75"/>
  <c r="Z69" i="75"/>
  <c r="Z70" i="75"/>
  <c r="Z71" i="75"/>
  <c r="Z64" i="75"/>
  <c r="Z65" i="75"/>
  <c r="Z66" i="75"/>
  <c r="Z67" i="75"/>
  <c r="Z68" i="75"/>
  <c r="Z57" i="75"/>
  <c r="Z58" i="75"/>
  <c r="Z59" i="75"/>
  <c r="Z60" i="75"/>
  <c r="Z61" i="75"/>
  <c r="Z62" i="75"/>
  <c r="Z63" i="75"/>
  <c r="Z51" i="75"/>
  <c r="Z52" i="75"/>
  <c r="Z53" i="75"/>
  <c r="Z54" i="75"/>
  <c r="Z55" i="75"/>
  <c r="Z56" i="75"/>
  <c r="Z9" i="75"/>
  <c r="Z10" i="75"/>
  <c r="Z11" i="75"/>
  <c r="Z12" i="75"/>
  <c r="Z13" i="75"/>
  <c r="Z14" i="75"/>
  <c r="Z15" i="75"/>
  <c r="Z16" i="75"/>
  <c r="Z17" i="75"/>
  <c r="Z18" i="75"/>
  <c r="Z19" i="75"/>
  <c r="Z20" i="75"/>
  <c r="Z21" i="75"/>
  <c r="Z22" i="75"/>
  <c r="Z23" i="75"/>
  <c r="Z24" i="75"/>
  <c r="Z26" i="75"/>
  <c r="Z27" i="75"/>
  <c r="Z28" i="75"/>
  <c r="Z29" i="75"/>
  <c r="Z30" i="75"/>
  <c r="Z31" i="75"/>
  <c r="Z32" i="75"/>
  <c r="Z33" i="75"/>
  <c r="Z34" i="75"/>
  <c r="Z35" i="75"/>
  <c r="Z36" i="75"/>
  <c r="Z37" i="75"/>
  <c r="Z38" i="75"/>
  <c r="Z39" i="75"/>
  <c r="Z40" i="75"/>
  <c r="Z41" i="75"/>
  <c r="Z42" i="75"/>
  <c r="Z44" i="75"/>
  <c r="Z45" i="75"/>
  <c r="Z46" i="75"/>
  <c r="Z47" i="75"/>
  <c r="Z48" i="75"/>
  <c r="Z49" i="75"/>
  <c r="Z50" i="75"/>
  <c r="Z8" i="75"/>
  <c r="AA8" i="75"/>
  <c r="Q7" i="75" l="1"/>
  <c r="A7" i="75" s="1"/>
  <c r="R7" i="75" s="1"/>
  <c r="Q13" i="75"/>
  <c r="A13" i="75" s="1"/>
  <c r="R13" i="75" s="1"/>
  <c r="Q9" i="75"/>
  <c r="A9" i="75" s="1"/>
  <c r="R9" i="75" s="1"/>
  <c r="Q8" i="75"/>
  <c r="A8" i="75" s="1"/>
  <c r="R8" i="75" s="1"/>
  <c r="Q15" i="75"/>
  <c r="A15" i="75" s="1"/>
  <c r="R15" i="75" s="1"/>
  <c r="Q14" i="75"/>
  <c r="A14" i="75" s="1"/>
  <c r="R14" i="75" s="1"/>
  <c r="Q11" i="75"/>
  <c r="A11" i="75" s="1"/>
  <c r="R11" i="75" s="1"/>
  <c r="Q12" i="75"/>
  <c r="A12" i="75" s="1"/>
  <c r="R12" i="75" s="1"/>
  <c r="Q10" i="75"/>
  <c r="A10" i="75" s="1"/>
  <c r="R10" i="75" s="1"/>
</calcChain>
</file>

<file path=xl/sharedStrings.xml><?xml version="1.0" encoding="utf-8"?>
<sst xmlns="http://schemas.openxmlformats.org/spreadsheetml/2006/main" count="35058" uniqueCount="4492">
  <si>
    <t>規格呼称</t>
    <rPh sb="0" eb="2">
      <t>キカク</t>
    </rPh>
    <rPh sb="2" eb="4">
      <t>コショウ</t>
    </rPh>
    <phoneticPr fontId="1"/>
  </si>
  <si>
    <t>(株）クボタ</t>
    <rPh sb="1" eb="2">
      <t>カブ</t>
    </rPh>
    <phoneticPr fontId="1"/>
  </si>
  <si>
    <t>ﾀﾞｸﾀｲﾙ鋳鉄管類</t>
    <rPh sb="6" eb="8">
      <t>チュウテツ</t>
    </rPh>
    <rPh sb="8" eb="9">
      <t>カン</t>
    </rPh>
    <rPh sb="9" eb="10">
      <t>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</si>
  <si>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</si>
  <si>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水道用ﾀﾞｸﾀｲﾙ鋳鉄管</t>
    <rPh sb="0" eb="3">
      <t>スイドウヨウ</t>
    </rPh>
    <rPh sb="9" eb="11">
      <t>チュウテツ</t>
    </rPh>
    <rPh sb="11" eb="12">
      <t>カン</t>
    </rPh>
    <phoneticPr fontId="1"/>
  </si>
  <si>
    <t>GX形ﾀﾞｸﾀｲﾙ鋳鉄管</t>
    <rPh sb="2" eb="3">
      <t>カタ</t>
    </rPh>
    <rPh sb="9" eb="11">
      <t>チュウテツ</t>
    </rPh>
    <rPh sb="11" eb="12">
      <t>カン</t>
    </rPh>
    <phoneticPr fontId="1"/>
  </si>
  <si>
    <t>JWWA</t>
  </si>
  <si>
    <t>JWWA</t>
    <phoneticPr fontId="1"/>
  </si>
  <si>
    <t>JDPA</t>
    <phoneticPr fontId="1"/>
  </si>
  <si>
    <t>PTC</t>
    <phoneticPr fontId="1"/>
  </si>
  <si>
    <t>ﾀﾞｸﾀｲﾙ鋳鉄管類</t>
    <rPh sb="6" eb="8">
      <t>チュウテツ</t>
    </rPh>
    <rPh sb="8" eb="9">
      <t>カン</t>
    </rPh>
    <rPh sb="9" eb="10">
      <t>ルイ</t>
    </rPh>
    <phoneticPr fontId="1"/>
  </si>
  <si>
    <t>水道配水用ﾎﾟﾘｴﾁﾚﾝ管類</t>
    <rPh sb="0" eb="2">
      <t>スイドウ</t>
    </rPh>
    <rPh sb="2" eb="4">
      <t>ハイスイ</t>
    </rPh>
    <rPh sb="4" eb="5">
      <t>ヨウ</t>
    </rPh>
    <rPh sb="12" eb="13">
      <t>カン</t>
    </rPh>
    <rPh sb="13" eb="14">
      <t>ルイ</t>
    </rPh>
    <phoneticPr fontId="1"/>
  </si>
  <si>
    <t>硬質塩化ﾋﾞﾆﾙ管類</t>
    <rPh sb="0" eb="2">
      <t>コウシツ</t>
    </rPh>
    <rPh sb="2" eb="4">
      <t>エンカ</t>
    </rPh>
    <rPh sb="8" eb="9">
      <t>カン</t>
    </rPh>
    <rPh sb="9" eb="10">
      <t>ルイ</t>
    </rPh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</si>
  <si>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</si>
  <si>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弁栓類</t>
    <rPh sb="0" eb="1">
      <t>ベン</t>
    </rPh>
    <rPh sb="1" eb="2">
      <t>セン</t>
    </rPh>
    <rPh sb="2" eb="3">
      <t>ルイ</t>
    </rPh>
    <phoneticPr fontId="1"/>
  </si>
  <si>
    <t>特殊継手類</t>
    <rPh sb="0" eb="2">
      <t>トクシュ</t>
    </rPh>
    <rPh sb="2" eb="3">
      <t>ツギ</t>
    </rPh>
    <rPh sb="3" eb="4">
      <t>テ</t>
    </rPh>
    <rPh sb="4" eb="5">
      <t>ルイ</t>
    </rPh>
    <phoneticPr fontId="1"/>
  </si>
  <si>
    <t>弁筺類</t>
    <rPh sb="0" eb="2">
      <t>ベンバコ</t>
    </rPh>
    <rPh sb="2" eb="3">
      <t>ルイ</t>
    </rPh>
    <phoneticPr fontId="1"/>
  </si>
  <si>
    <t>その他配管資材類</t>
    <rPh sb="2" eb="3">
      <t>タ</t>
    </rPh>
    <rPh sb="3" eb="5">
      <t>ハイカン</t>
    </rPh>
    <rPh sb="5" eb="7">
      <t>シザイ</t>
    </rPh>
    <rPh sb="7" eb="8">
      <t>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</si>
  <si>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</si>
  <si>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</si>
  <si>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品目
番号</t>
    <rPh sb="0" eb="2">
      <t>ヒンモク</t>
    </rPh>
    <rPh sb="3" eb="4">
      <t>バン</t>
    </rPh>
    <rPh sb="4" eb="5">
      <t>ゴウ</t>
    </rPh>
    <phoneticPr fontId="1"/>
  </si>
  <si>
    <t>D</t>
    <phoneticPr fontId="1"/>
  </si>
  <si>
    <t>01</t>
    <phoneticPr fontId="1"/>
  </si>
  <si>
    <t>登録
番号</t>
    <rPh sb="0" eb="2">
      <t>トウロク</t>
    </rPh>
    <rPh sb="3" eb="4">
      <t>バン</t>
    </rPh>
    <rPh sb="4" eb="5">
      <t>ゴウ</t>
    </rPh>
    <phoneticPr fontId="1"/>
  </si>
  <si>
    <t>G</t>
    <phoneticPr fontId="1"/>
  </si>
  <si>
    <t>入力コード
（半角入力）</t>
    <rPh sb="0" eb="2">
      <t>ニュウリョク</t>
    </rPh>
    <rPh sb="7" eb="9">
      <t>ハンカク</t>
    </rPh>
    <rPh sb="9" eb="11">
      <t>ニュウリョク</t>
    </rPh>
    <phoneticPr fontId="1"/>
  </si>
  <si>
    <t>承認
番号</t>
    <rPh sb="0" eb="2">
      <t>ショウニン</t>
    </rPh>
    <rPh sb="3" eb="4">
      <t>バン</t>
    </rPh>
    <rPh sb="4" eb="5">
      <t>ゴウ</t>
    </rPh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</si>
  <si>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</si>
  <si>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仕切弁</t>
    <rPh sb="0" eb="2">
      <t>シキ</t>
    </rPh>
    <rPh sb="2" eb="3">
      <t>ベン</t>
    </rPh>
    <phoneticPr fontId="1"/>
  </si>
  <si>
    <t>空気弁</t>
    <rPh sb="0" eb="2">
      <t>クウキ</t>
    </rPh>
    <rPh sb="2" eb="3">
      <t>ベン</t>
    </rPh>
    <phoneticPr fontId="1"/>
  </si>
  <si>
    <t>補修弁</t>
    <rPh sb="0" eb="2">
      <t>ホシュウ</t>
    </rPh>
    <rPh sb="2" eb="3">
      <t>ベン</t>
    </rPh>
    <phoneticPr fontId="1"/>
  </si>
  <si>
    <t>消火栓</t>
    <rPh sb="0" eb="2">
      <t>ショウカ</t>
    </rPh>
    <rPh sb="2" eb="3">
      <t>セン</t>
    </rPh>
    <phoneticPr fontId="1"/>
  </si>
  <si>
    <t>鉄蓋類</t>
    <rPh sb="0" eb="1">
      <t>テツ</t>
    </rPh>
    <rPh sb="1" eb="2">
      <t>フタ</t>
    </rPh>
    <rPh sb="2" eb="3">
      <t>ルイ</t>
    </rPh>
    <phoneticPr fontId="1"/>
  </si>
  <si>
    <t>弁筺</t>
    <rPh sb="0" eb="2">
      <t>ベンバコ</t>
    </rPh>
    <phoneticPr fontId="1"/>
  </si>
  <si>
    <t>不断水類</t>
    <rPh sb="0" eb="1">
      <t>フ</t>
    </rPh>
    <rPh sb="1" eb="3">
      <t>ダンスイ</t>
    </rPh>
    <rPh sb="3" eb="4">
      <t>ルイ</t>
    </rPh>
    <phoneticPr fontId="1"/>
  </si>
  <si>
    <t>不断水Ｔ字管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</si>
  <si>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不断水簡易ﾊﾞﾙﾌﾞ</t>
    <rPh sb="0" eb="1">
      <t>フ</t>
    </rPh>
    <rPh sb="1" eb="3">
      <t>ダンスイ</t>
    </rPh>
    <rPh sb="3" eb="5">
      <t>カンイ</t>
    </rPh>
    <phoneticPr fontId="1"/>
  </si>
  <si>
    <t>ｲﾝｻｰﾄﾊﾞﾙﾌﾞ</t>
    <phoneticPr fontId="1"/>
  </si>
  <si>
    <t>切換弁</t>
    <rPh sb="0" eb="1">
      <t>キ</t>
    </rPh>
    <rPh sb="1" eb="2">
      <t>カ</t>
    </rPh>
    <rPh sb="2" eb="3">
      <t>ベン</t>
    </rPh>
    <phoneticPr fontId="1"/>
  </si>
  <si>
    <t>仮設配管類</t>
    <rPh sb="0" eb="2">
      <t>カセツ</t>
    </rPh>
    <rPh sb="2" eb="4">
      <t>ハイカン</t>
    </rPh>
    <rPh sb="4" eb="5">
      <t>ルイ</t>
    </rPh>
    <phoneticPr fontId="1"/>
  </si>
  <si>
    <t>その他資材</t>
    <rPh sb="2" eb="3">
      <t>タ</t>
    </rPh>
    <rPh sb="3" eb="5">
      <t>シザイ</t>
    </rPh>
    <phoneticPr fontId="1"/>
  </si>
  <si>
    <t>入力コード
（半角入力）</t>
    <rPh sb="0" eb="2">
      <t>ニュウリョク</t>
    </rPh>
    <rPh sb="7" eb="9">
      <t>ハンカク</t>
    </rPh>
    <rPh sb="9" eb="11">
      <t>ニュウリョク</t>
    </rPh>
    <phoneticPr fontId="5"/>
  </si>
  <si>
    <t>規　格　・　寸　法</t>
    <rPh sb="0" eb="1">
      <t>キ</t>
    </rPh>
    <rPh sb="2" eb="3">
      <t>カク</t>
    </rPh>
    <rPh sb="6" eb="7">
      <t>スン</t>
    </rPh>
    <rPh sb="8" eb="9">
      <t>ホウ</t>
    </rPh>
    <phoneticPr fontId="5"/>
  </si>
  <si>
    <t>承 認 確 認</t>
    <rPh sb="0" eb="1">
      <t>ショウ</t>
    </rPh>
    <rPh sb="2" eb="3">
      <t>シノブ</t>
    </rPh>
    <rPh sb="4" eb="5">
      <t>アキラ</t>
    </rPh>
    <rPh sb="6" eb="7">
      <t>シノブ</t>
    </rPh>
    <phoneticPr fontId="5"/>
  </si>
  <si>
    <t>大
分類</t>
    <rPh sb="0" eb="1">
      <t>ダイ</t>
    </rPh>
    <rPh sb="2" eb="4">
      <t>ブンルイ</t>
    </rPh>
    <phoneticPr fontId="5"/>
  </si>
  <si>
    <t>-</t>
    <phoneticPr fontId="5"/>
  </si>
  <si>
    <t>品目
番号</t>
    <rPh sb="0" eb="2">
      <t>ヒンモク</t>
    </rPh>
    <rPh sb="3" eb="5">
      <t>バンゴウ</t>
    </rPh>
    <phoneticPr fontId="5"/>
  </si>
  <si>
    <t>承認
番号</t>
    <rPh sb="0" eb="2">
      <t>ショウニン</t>
    </rPh>
    <rPh sb="3" eb="5">
      <t>バンゴウ</t>
    </rPh>
    <phoneticPr fontId="5"/>
  </si>
  <si>
    <t>□</t>
    <phoneticPr fontId="5"/>
  </si>
  <si>
    <t>承　認　内　容</t>
    <rPh sb="0" eb="1">
      <t>ショウ</t>
    </rPh>
    <rPh sb="2" eb="3">
      <t>シノブ</t>
    </rPh>
    <rPh sb="4" eb="5">
      <t>ウチ</t>
    </rPh>
    <rPh sb="6" eb="7">
      <t>カタチ</t>
    </rPh>
    <phoneticPr fontId="1"/>
  </si>
  <si>
    <t>承　認　分　類</t>
    <rPh sb="0" eb="1">
      <t>ショウ</t>
    </rPh>
    <rPh sb="2" eb="3">
      <t>ニン</t>
    </rPh>
    <rPh sb="4" eb="5">
      <t>フン</t>
    </rPh>
    <rPh sb="6" eb="7">
      <t>ルイ</t>
    </rPh>
    <phoneticPr fontId="1"/>
  </si>
  <si>
    <t>区　　分</t>
    <rPh sb="0" eb="1">
      <t>ク</t>
    </rPh>
    <rPh sb="3" eb="4">
      <t>フン</t>
    </rPh>
    <phoneticPr fontId="1"/>
  </si>
  <si>
    <t>名　　称</t>
    <rPh sb="0" eb="1">
      <t>ナ</t>
    </rPh>
    <rPh sb="3" eb="4">
      <t>ショウ</t>
    </rPh>
    <phoneticPr fontId="1"/>
  </si>
  <si>
    <t>製　品　名</t>
    <rPh sb="0" eb="1">
      <t>セイ</t>
    </rPh>
    <rPh sb="2" eb="3">
      <t>ヒン</t>
    </rPh>
    <rPh sb="4" eb="5">
      <t>メイ</t>
    </rPh>
    <phoneticPr fontId="1"/>
  </si>
  <si>
    <t>規 格 番 号</t>
    <rPh sb="0" eb="1">
      <t>キ</t>
    </rPh>
    <rPh sb="2" eb="3">
      <t>カク</t>
    </rPh>
    <rPh sb="4" eb="5">
      <t>バン</t>
    </rPh>
    <rPh sb="6" eb="7">
      <t>ゴウ</t>
    </rPh>
    <phoneticPr fontId="1"/>
  </si>
  <si>
    <t>備　　　考</t>
    <rPh sb="0" eb="1">
      <t>ビ</t>
    </rPh>
    <rPh sb="4" eb="5">
      <t>コウ</t>
    </rPh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</si>
  <si>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</si>
  <si>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指定承認</t>
    <rPh sb="0" eb="2">
      <t>シテイ</t>
    </rPh>
    <rPh sb="2" eb="4">
      <t>ショウニン</t>
    </rPh>
    <phoneticPr fontId="1"/>
  </si>
  <si>
    <t>給水装置類</t>
    <rPh sb="0" eb="2">
      <t>キュウスイ</t>
    </rPh>
    <rPh sb="2" eb="4">
      <t>ソウチ</t>
    </rPh>
    <rPh sb="4" eb="5">
      <t>ルイ</t>
    </rPh>
    <phoneticPr fontId="1"/>
  </si>
  <si>
    <t>分類
記号</t>
    <rPh sb="0" eb="1">
      <t>ブン</t>
    </rPh>
    <rPh sb="1" eb="2">
      <t>ルイ</t>
    </rPh>
    <rPh sb="3" eb="5">
      <t>キゴウ</t>
    </rPh>
    <phoneticPr fontId="1"/>
  </si>
  <si>
    <t>登 録 資 材 供 給 者</t>
    <rPh sb="0" eb="1">
      <t>ノボル</t>
    </rPh>
    <rPh sb="2" eb="3">
      <t>ロク</t>
    </rPh>
    <rPh sb="4" eb="5">
      <t>シ</t>
    </rPh>
    <rPh sb="6" eb="7">
      <t>ザイ</t>
    </rPh>
    <rPh sb="8" eb="9">
      <t>トモ</t>
    </rPh>
    <rPh sb="10" eb="11">
      <t>キュウ</t>
    </rPh>
    <rPh sb="12" eb="13">
      <t>シャ</t>
    </rPh>
    <phoneticPr fontId="1"/>
  </si>
  <si>
    <t>資 材 供 給 者 名</t>
    <rPh sb="0" eb="1">
      <t>シ</t>
    </rPh>
    <rPh sb="2" eb="3">
      <t>ザイ</t>
    </rPh>
    <rPh sb="4" eb="5">
      <t>トモ</t>
    </rPh>
    <rPh sb="6" eb="7">
      <t>キュウ</t>
    </rPh>
    <rPh sb="8" eb="9">
      <t>シャ</t>
    </rPh>
    <rPh sb="10" eb="11">
      <t>メイ</t>
    </rPh>
    <phoneticPr fontId="1"/>
  </si>
  <si>
    <t>D</t>
    <phoneticPr fontId="1"/>
  </si>
  <si>
    <t>02</t>
    <phoneticPr fontId="1"/>
  </si>
  <si>
    <t>S種</t>
    <rPh sb="1" eb="2">
      <t>シュ</t>
    </rPh>
    <phoneticPr fontId="1"/>
  </si>
  <si>
    <t>JDPA</t>
  </si>
  <si>
    <t>G</t>
    <phoneticPr fontId="1"/>
  </si>
  <si>
    <t>内面ｴﾎﾟｷｼ粉体塗装</t>
    <rPh sb="0" eb="2">
      <t>ナイメン</t>
    </rPh>
    <rPh sb="7" eb="8">
      <t>フン</t>
    </rPh>
    <rPh sb="8" eb="9">
      <t>タイ</t>
    </rPh>
    <rPh sb="9" eb="11">
      <t>トソウ</t>
    </rPh>
    <phoneticPr fontId="1"/>
  </si>
  <si>
    <t>03</t>
    <phoneticPr fontId="1"/>
  </si>
  <si>
    <t>内面ﾓﾙﾀﾙﾗｲﾆﾝｸﾞ</t>
    <rPh sb="0" eb="2">
      <t>ナイメン</t>
    </rPh>
    <phoneticPr fontId="1"/>
  </si>
  <si>
    <t>04</t>
    <phoneticPr fontId="1"/>
  </si>
  <si>
    <t>05</t>
    <phoneticPr fontId="1"/>
  </si>
  <si>
    <t>NS形ﾀﾞｸﾀｲﾙ鋳鉄管</t>
    <rPh sb="2" eb="3">
      <t>カタ</t>
    </rPh>
    <rPh sb="9" eb="11">
      <t>チュウテツ</t>
    </rPh>
    <rPh sb="11" eb="12">
      <t>カン</t>
    </rPh>
    <phoneticPr fontId="1"/>
  </si>
  <si>
    <t>φ75～φ400</t>
    <phoneticPr fontId="1"/>
  </si>
  <si>
    <t>φ75～φ250</t>
    <phoneticPr fontId="1"/>
  </si>
  <si>
    <t>呼 び 径 ・ 形 状 ・ 規 格 等</t>
    <rPh sb="0" eb="1">
      <t>ヨ</t>
    </rPh>
    <rPh sb="4" eb="5">
      <t>ケイ</t>
    </rPh>
    <rPh sb="8" eb="9">
      <t>カタ</t>
    </rPh>
    <rPh sb="10" eb="11">
      <t>ジョウ</t>
    </rPh>
    <rPh sb="14" eb="15">
      <t>キ</t>
    </rPh>
    <rPh sb="16" eb="17">
      <t>カク</t>
    </rPh>
    <rPh sb="18" eb="19">
      <t>ナド</t>
    </rPh>
    <phoneticPr fontId="1"/>
  </si>
  <si>
    <t>1種</t>
    <rPh sb="1" eb="2">
      <t>シュ</t>
    </rPh>
    <phoneticPr fontId="1"/>
  </si>
  <si>
    <t>06</t>
    <phoneticPr fontId="1"/>
  </si>
  <si>
    <t>07</t>
    <phoneticPr fontId="1"/>
  </si>
  <si>
    <t>K形ﾀﾞｸﾀｲﾙ鋳鉄管</t>
    <rPh sb="1" eb="2">
      <t>カタ</t>
    </rPh>
    <rPh sb="8" eb="10">
      <t>チュウテツ</t>
    </rPh>
    <rPh sb="10" eb="11">
      <t>カン</t>
    </rPh>
    <phoneticPr fontId="1"/>
  </si>
  <si>
    <t>φ75～φ150</t>
    <phoneticPr fontId="1"/>
  </si>
  <si>
    <t>JIS</t>
  </si>
  <si>
    <t>JIS</t>
    <phoneticPr fontId="1"/>
  </si>
  <si>
    <t>JPF</t>
    <phoneticPr fontId="1"/>
  </si>
  <si>
    <t>SAS</t>
    <phoneticPr fontId="1"/>
  </si>
  <si>
    <t>08</t>
    <phoneticPr fontId="1"/>
  </si>
  <si>
    <t>S50形ﾀﾞｸﾀｲﾙ鋳鉄管</t>
    <rPh sb="3" eb="4">
      <t>カタ</t>
    </rPh>
    <rPh sb="10" eb="12">
      <t>チュウテツ</t>
    </rPh>
    <rPh sb="12" eb="13">
      <t>カン</t>
    </rPh>
    <phoneticPr fontId="1"/>
  </si>
  <si>
    <t>φ50</t>
    <phoneticPr fontId="1"/>
  </si>
  <si>
    <t>09</t>
    <phoneticPr fontId="1"/>
  </si>
  <si>
    <t>水道用ﾀﾞｸﾀｲﾙ鋳鉄異形管</t>
    <rPh sb="0" eb="3">
      <t>スイドウヨウ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</si>
  <si>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GX形ﾀﾞｸﾀｲﾙ鋳鉄異形管</t>
    <rPh sb="2" eb="3">
      <t>カタ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</si>
  <si>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φ75～φ250</t>
    <phoneticPr fontId="1"/>
  </si>
  <si>
    <t>10</t>
    <phoneticPr fontId="1"/>
  </si>
  <si>
    <t>11</t>
    <phoneticPr fontId="1"/>
  </si>
  <si>
    <t>φ75～φ300</t>
    <phoneticPr fontId="1"/>
  </si>
  <si>
    <t>GX形短管１号</t>
    <rPh sb="2" eb="3">
      <t>カタ</t>
    </rPh>
    <rPh sb="3" eb="4">
      <t>タン</t>
    </rPh>
    <rPh sb="4" eb="5">
      <t>カン</t>
    </rPh>
    <rPh sb="6" eb="7">
      <t>ゴウ</t>
    </rPh>
    <phoneticPr fontId="1"/>
  </si>
  <si>
    <t>φ75～φ300　GF形</t>
    <rPh sb="11" eb="12">
      <t>カタ</t>
    </rPh>
    <phoneticPr fontId="1"/>
  </si>
  <si>
    <t>7.5K及び10.0K</t>
    <rPh sb="4" eb="5">
      <t>オヨ</t>
    </rPh>
    <phoneticPr fontId="1"/>
  </si>
  <si>
    <t>12</t>
    <phoneticPr fontId="1"/>
  </si>
  <si>
    <t>GX形短管２号</t>
    <rPh sb="2" eb="3">
      <t>カタ</t>
    </rPh>
    <rPh sb="3" eb="4">
      <t>タン</t>
    </rPh>
    <rPh sb="4" eb="5">
      <t>カン</t>
    </rPh>
    <rPh sb="6" eb="7">
      <t>ゴウ</t>
    </rPh>
    <phoneticPr fontId="1"/>
  </si>
  <si>
    <t>13</t>
    <phoneticPr fontId="1"/>
  </si>
  <si>
    <t>NS形ﾀﾞｸﾀｲﾙ鋳鉄異形管</t>
    <rPh sb="2" eb="3">
      <t>カタ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</si>
  <si>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14</t>
    <phoneticPr fontId="1"/>
  </si>
  <si>
    <t>K形ﾀﾞｸﾀｲﾙ鋳鉄異形管</t>
    <rPh sb="1" eb="2">
      <t>カタ</t>
    </rPh>
    <rPh sb="8" eb="10">
      <t>チュウテツ</t>
    </rPh>
    <rPh sb="10" eb="11">
      <t>イ</t>
    </rPh>
    <rPh sb="11" eb="12">
      <t>ケイ</t>
    </rPh>
    <rPh sb="12" eb="13">
      <t>カン</t>
    </rPh>
    <phoneticPr fontId="1"/>
  </si>
  <si>
    <t>15</t>
    <phoneticPr fontId="1"/>
  </si>
  <si>
    <t>S50形ﾀﾞｸﾀｲﾙ鋳鉄異形管</t>
    <rPh sb="3" eb="4">
      <t>カタ</t>
    </rPh>
    <rPh sb="10" eb="12">
      <t>チュウテツ</t>
    </rPh>
    <rPh sb="12" eb="13">
      <t>イ</t>
    </rPh>
    <rPh sb="13" eb="14">
      <t>ケイ</t>
    </rPh>
    <rPh sb="14" eb="15">
      <t>カン</t>
    </rPh>
    <phoneticPr fontId="1"/>
  </si>
  <si>
    <t>16</t>
    <phoneticPr fontId="1"/>
  </si>
  <si>
    <t>管帽</t>
    <rPh sb="0" eb="1">
      <t>カン</t>
    </rPh>
    <rPh sb="1" eb="2">
      <t>ボウ</t>
    </rPh>
    <phoneticPr fontId="1"/>
  </si>
  <si>
    <t>GX形管帽</t>
    <rPh sb="2" eb="3">
      <t>カタ</t>
    </rPh>
    <rPh sb="3" eb="4">
      <t>カン</t>
    </rPh>
    <rPh sb="4" eb="5">
      <t>ボウ</t>
    </rPh>
    <phoneticPr fontId="1"/>
  </si>
  <si>
    <t>SUS304ﾎﾞﾙﾄﾅｯﾄ</t>
    <phoneticPr fontId="1"/>
  </si>
  <si>
    <t>17</t>
    <phoneticPr fontId="1"/>
  </si>
  <si>
    <t>18</t>
    <phoneticPr fontId="1"/>
  </si>
  <si>
    <t>NS形管帽</t>
    <rPh sb="2" eb="3">
      <t>カタ</t>
    </rPh>
    <rPh sb="3" eb="4">
      <t>カン</t>
    </rPh>
    <rPh sb="4" eb="5">
      <t>ボウ</t>
    </rPh>
    <phoneticPr fontId="1"/>
  </si>
  <si>
    <t>K形管帽</t>
    <rPh sb="1" eb="2">
      <t>カタ</t>
    </rPh>
    <rPh sb="2" eb="3">
      <t>カン</t>
    </rPh>
    <rPh sb="3" eb="4">
      <t>ボウ</t>
    </rPh>
    <phoneticPr fontId="1"/>
  </si>
  <si>
    <t>合金ﾎﾞﾙﾄﾅｯﾄ</t>
    <rPh sb="0" eb="2">
      <t>ゴウキン</t>
    </rPh>
    <phoneticPr fontId="1"/>
  </si>
  <si>
    <t>S50形管帽</t>
    <rPh sb="3" eb="4">
      <t>カタ</t>
    </rPh>
    <rPh sb="4" eb="5">
      <t>カン</t>
    </rPh>
    <rPh sb="5" eb="6">
      <t>ボウ</t>
    </rPh>
    <phoneticPr fontId="1"/>
  </si>
  <si>
    <t>栓</t>
    <rPh sb="0" eb="1">
      <t>セン</t>
    </rPh>
    <phoneticPr fontId="1"/>
  </si>
  <si>
    <t>GX形栓</t>
    <rPh sb="2" eb="3">
      <t>カタ</t>
    </rPh>
    <rPh sb="3" eb="4">
      <t>セン</t>
    </rPh>
    <phoneticPr fontId="1"/>
  </si>
  <si>
    <t>NS形栓</t>
    <rPh sb="2" eb="3">
      <t>カタ</t>
    </rPh>
    <rPh sb="3" eb="4">
      <t>セン</t>
    </rPh>
    <phoneticPr fontId="1"/>
  </si>
  <si>
    <t>K形栓</t>
    <rPh sb="1" eb="2">
      <t>カタ</t>
    </rPh>
    <rPh sb="2" eb="3">
      <t>セン</t>
    </rPh>
    <phoneticPr fontId="1"/>
  </si>
  <si>
    <t>ﾌﾗﾝｼﾞ短管</t>
    <rPh sb="5" eb="6">
      <t>タン</t>
    </rPh>
    <rPh sb="6" eb="7">
      <t>カン</t>
    </rPh>
    <phoneticPr fontId="1"/>
  </si>
  <si>
    <t>有効長200を除く</t>
    <rPh sb="0" eb="2">
      <t>ユウコウ</t>
    </rPh>
    <rPh sb="2" eb="3">
      <t>ナガ</t>
    </rPh>
    <rPh sb="7" eb="8">
      <t>ノゾ</t>
    </rPh>
    <phoneticPr fontId="1"/>
  </si>
  <si>
    <t>φ75</t>
    <phoneticPr fontId="1"/>
  </si>
  <si>
    <t>有効長200</t>
    <rPh sb="0" eb="2">
      <t>ユウコウ</t>
    </rPh>
    <rPh sb="2" eb="3">
      <t>ナガ</t>
    </rPh>
    <phoneticPr fontId="1"/>
  </si>
  <si>
    <t>ﾌﾗﾝｼﾞ蓋</t>
    <rPh sb="5" eb="6">
      <t>フタ</t>
    </rPh>
    <phoneticPr fontId="1"/>
  </si>
  <si>
    <t>接合部品</t>
    <rPh sb="0" eb="2">
      <t>セツゴウ</t>
    </rPh>
    <rPh sb="2" eb="4">
      <t>ブヒン</t>
    </rPh>
    <phoneticPr fontId="1"/>
  </si>
  <si>
    <t>ﾀﾞｸﾀｲﾙﾌﾗﾝｼﾞ短管</t>
    <rPh sb="11" eb="12">
      <t>タン</t>
    </rPh>
    <rPh sb="12" eb="13">
      <t>カン</t>
    </rPh>
    <phoneticPr fontId="1"/>
  </si>
  <si>
    <t>蓋</t>
    <rPh sb="0" eb="1">
      <t>フタ</t>
    </rPh>
    <phoneticPr fontId="1"/>
  </si>
  <si>
    <t>附属品含む</t>
    <rPh sb="0" eb="2">
      <t>フゾク</t>
    </rPh>
    <rPh sb="2" eb="3">
      <t>ヒン</t>
    </rPh>
    <rPh sb="3" eb="4">
      <t>フク</t>
    </rPh>
    <phoneticPr fontId="1"/>
  </si>
  <si>
    <t>D</t>
    <phoneticPr fontId="1"/>
  </si>
  <si>
    <t>GX形直管用接合部品</t>
    <rPh sb="2" eb="3">
      <t>カタ</t>
    </rPh>
    <rPh sb="3" eb="4">
      <t>チョク</t>
    </rPh>
    <rPh sb="4" eb="5">
      <t>カン</t>
    </rPh>
    <rPh sb="5" eb="6">
      <t>ヨウ</t>
    </rPh>
    <rPh sb="6" eb="8">
      <t>セツゴウ</t>
    </rPh>
    <rPh sb="8" eb="10">
      <t>ブヒン</t>
    </rPh>
    <phoneticPr fontId="1"/>
  </si>
  <si>
    <t>GX形異形管用接合部品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</si>
  <si>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φ75～φ250</t>
    <phoneticPr fontId="1"/>
  </si>
  <si>
    <t>G</t>
    <phoneticPr fontId="1"/>
  </si>
  <si>
    <t>φ75～φ400</t>
    <phoneticPr fontId="1"/>
  </si>
  <si>
    <t>ﾀｯﾋﾟﾝねじ式</t>
    <rPh sb="7" eb="8">
      <t>シキ</t>
    </rPh>
    <phoneticPr fontId="1"/>
  </si>
  <si>
    <t>NS形直管用接合部品</t>
    <rPh sb="2" eb="3">
      <t>カタ</t>
    </rPh>
    <rPh sb="3" eb="4">
      <t>チョク</t>
    </rPh>
    <rPh sb="4" eb="5">
      <t>カン</t>
    </rPh>
    <rPh sb="5" eb="6">
      <t>ヨウ</t>
    </rPh>
    <rPh sb="6" eb="8">
      <t>セツゴウ</t>
    </rPh>
    <rPh sb="8" eb="10">
      <t>ブヒン</t>
    </rPh>
    <phoneticPr fontId="1"/>
  </si>
  <si>
    <t>NS形異形管用接合部品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</si>
  <si>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S50形直管用接合部品</t>
    <rPh sb="3" eb="4">
      <t>カタ</t>
    </rPh>
    <rPh sb="4" eb="5">
      <t>チョク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</si>
  <si>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φ50</t>
    <phoneticPr fontId="1"/>
  </si>
  <si>
    <t>S50形異形管用接合部品</t>
    <rPh sb="3" eb="4">
      <t>カタ</t>
    </rPh>
    <rPh sb="4" eb="5">
      <t>イ</t>
    </rPh>
    <rPh sb="5" eb="6">
      <t>ケイ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</si>
  <si>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ﾀﾞｸﾀｲﾙ鋳鉄管用切管ﾕﾆｯﾄ</t>
    <rPh sb="6" eb="8">
      <t>チュウテツ</t>
    </rPh>
    <rPh sb="8" eb="9">
      <t>カン</t>
    </rPh>
    <rPh sb="9" eb="10">
      <t>ヨウ</t>
    </rPh>
    <rPh sb="10" eb="11">
      <t>キ</t>
    </rPh>
    <rPh sb="11" eb="12">
      <t>カン</t>
    </rPh>
    <phoneticPr fontId="1"/>
  </si>
  <si>
    <t>ﾗｲﾅ</t>
    <phoneticPr fontId="1"/>
  </si>
  <si>
    <t>GX形用ﾗｲﾅ</t>
    <rPh sb="2" eb="3">
      <t>カタ</t>
    </rPh>
    <rPh sb="3" eb="4">
      <t>ヨウ</t>
    </rPh>
    <phoneticPr fontId="1"/>
  </si>
  <si>
    <t>GX形用G-Link</t>
    <rPh sb="2" eb="3">
      <t>カタ</t>
    </rPh>
    <rPh sb="3" eb="4">
      <t>ヨウ</t>
    </rPh>
    <phoneticPr fontId="1"/>
  </si>
  <si>
    <t>GX形用P-Link</t>
    <rPh sb="2" eb="3">
      <t>カタ</t>
    </rPh>
    <rPh sb="3" eb="4">
      <t>ヨウ</t>
    </rPh>
    <phoneticPr fontId="1"/>
  </si>
  <si>
    <t>内外面ｴﾎﾟｷｼ粉体塗装</t>
    <rPh sb="0" eb="1">
      <t>ナイ</t>
    </rPh>
    <rPh sb="1" eb="3">
      <t>ガイメン</t>
    </rPh>
    <rPh sb="8" eb="9">
      <t>フン</t>
    </rPh>
    <rPh sb="9" eb="10">
      <t>タイ</t>
    </rPh>
    <rPh sb="10" eb="12">
      <t>トソウ</t>
    </rPh>
    <phoneticPr fontId="1"/>
  </si>
  <si>
    <t>NS形用ﾗｲﾅ</t>
    <rPh sb="2" eb="3">
      <t>カタ</t>
    </rPh>
    <rPh sb="3" eb="4">
      <t>ヨウ</t>
    </rPh>
    <phoneticPr fontId="1"/>
  </si>
  <si>
    <t>S50形用ﾗｲﾅ</t>
    <rPh sb="3" eb="4">
      <t>カタ</t>
    </rPh>
    <rPh sb="4" eb="5">
      <t>ヨウ</t>
    </rPh>
    <phoneticPr fontId="1"/>
  </si>
  <si>
    <t>切管用挿口ﾘﾝｸﾞ</t>
    <rPh sb="0" eb="1">
      <t>キ</t>
    </rPh>
    <rPh sb="1" eb="2">
      <t>カン</t>
    </rPh>
    <rPh sb="2" eb="3">
      <t>ヨウ</t>
    </rPh>
    <rPh sb="3" eb="4">
      <t>サ</t>
    </rPh>
    <rPh sb="4" eb="5">
      <t>クチ</t>
    </rPh>
    <phoneticPr fontId="1"/>
  </si>
  <si>
    <t>NS形用切管用挿口ﾘﾝｸﾞ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8" eb="9">
      <t>クチ</t>
    </rPh>
    <phoneticPr fontId="1"/>
  </si>
  <si>
    <t>25</t>
    <phoneticPr fontId="1"/>
  </si>
  <si>
    <t>26</t>
    <phoneticPr fontId="1"/>
  </si>
  <si>
    <t>7.5K及び10.0K</t>
    <rPh sb="4" eb="5">
      <t>オヨ</t>
    </rPh>
    <phoneticPr fontId="1"/>
  </si>
  <si>
    <t>ﾌﾗﾝｼﾞ継手材料</t>
    <rPh sb="5" eb="6">
      <t>テ</t>
    </rPh>
    <rPh sb="6" eb="8">
      <t>ザイリョウ</t>
    </rPh>
    <rPh sb="8" eb="9">
      <t>ザイリョウ</t>
    </rPh>
    <phoneticPr fontId="1"/>
  </si>
  <si>
    <t>D</t>
    <phoneticPr fontId="1"/>
  </si>
  <si>
    <t>ﾌﾗﾝｼﾞ材料</t>
    <rPh sb="5" eb="7">
      <t>ザイリョウ</t>
    </rPh>
    <phoneticPr fontId="1"/>
  </si>
  <si>
    <t>RF形ﾌﾗﾝｼﾞ接合材料</t>
    <rPh sb="2" eb="3">
      <t>ガタ</t>
    </rPh>
    <rPh sb="8" eb="10">
      <t>セツゴウ</t>
    </rPh>
    <rPh sb="10" eb="12">
      <t>ザイリョウ</t>
    </rPh>
    <phoneticPr fontId="1"/>
  </si>
  <si>
    <t>GF形ﾌﾗﾝｼﾞ接合材料</t>
    <rPh sb="2" eb="3">
      <t>カタ</t>
    </rPh>
    <rPh sb="8" eb="10">
      <t>セツゴウ</t>
    </rPh>
    <rPh sb="10" eb="12">
      <t>ザイリョウ</t>
    </rPh>
    <phoneticPr fontId="1"/>
  </si>
  <si>
    <t>φ50～φ300</t>
    <phoneticPr fontId="1"/>
  </si>
  <si>
    <t>V</t>
    <phoneticPr fontId="1"/>
  </si>
  <si>
    <t>ｿﾌﾄｼｰﾙ仕切弁</t>
    <rPh sb="6" eb="8">
      <t>シキ</t>
    </rPh>
    <rPh sb="8" eb="9">
      <t>ベン</t>
    </rPh>
    <phoneticPr fontId="1"/>
  </si>
  <si>
    <t>浅層埋設型含む</t>
    <rPh sb="0" eb="1">
      <t>アサ</t>
    </rPh>
    <rPh sb="1" eb="2">
      <t>ソウ</t>
    </rPh>
    <rPh sb="2" eb="4">
      <t>マイセツ</t>
    </rPh>
    <rPh sb="4" eb="5">
      <t>カタ</t>
    </rPh>
    <rPh sb="5" eb="6">
      <t>フク</t>
    </rPh>
    <phoneticPr fontId="1"/>
  </si>
  <si>
    <t>φ50～φ150</t>
    <phoneticPr fontId="1"/>
  </si>
  <si>
    <t>B</t>
    <phoneticPr fontId="1"/>
  </si>
  <si>
    <t>手動式ﾊﾞﾀﾌﾗｲ弁</t>
    <rPh sb="0" eb="3">
      <t>シュドウシキ</t>
    </rPh>
    <rPh sb="9" eb="10">
      <t>ベン</t>
    </rPh>
    <phoneticPr fontId="1"/>
  </si>
  <si>
    <t>φ300～φ600</t>
    <phoneticPr fontId="1"/>
  </si>
  <si>
    <t>φ450を除く</t>
    <rPh sb="5" eb="6">
      <t>ノゾ</t>
    </rPh>
    <phoneticPr fontId="1"/>
  </si>
  <si>
    <t>水道用ﾌﾗﾝｼﾞ形内ねじ式仕切弁</t>
    <rPh sb="0" eb="3">
      <t>スイドウヨウ</t>
    </rPh>
    <rPh sb="8" eb="9">
      <t>カタ</t>
    </rPh>
    <rPh sb="9" eb="10">
      <t>ウチ</t>
    </rPh>
    <rPh sb="12" eb="13">
      <t>シキ</t>
    </rPh>
    <rPh sb="13" eb="15">
      <t>シキ</t>
    </rPh>
    <rPh sb="15" eb="16">
      <t>ベン</t>
    </rPh>
    <phoneticPr fontId="1"/>
  </si>
  <si>
    <t>ﾀﾞｸﾀｲﾙ鋳鉄製立型仕切弁</t>
    <rPh sb="6" eb="8">
      <t>チュウテツ</t>
    </rPh>
    <rPh sb="8" eb="9">
      <t>セイ</t>
    </rPh>
    <rPh sb="9" eb="10">
      <t>タ</t>
    </rPh>
    <rPh sb="10" eb="11">
      <t>カタ</t>
    </rPh>
    <rPh sb="11" eb="13">
      <t>シキ</t>
    </rPh>
    <rPh sb="13" eb="14">
      <t>ベン</t>
    </rPh>
    <phoneticPr fontId="1"/>
  </si>
  <si>
    <t>水道用両受形内ねじ式仕切弁</t>
    <rPh sb="0" eb="3">
      <t>スイドウヨウ</t>
    </rPh>
    <rPh sb="3" eb="4">
      <t>リョウ</t>
    </rPh>
    <rPh sb="4" eb="5">
      <t>ウ</t>
    </rPh>
    <rPh sb="5" eb="6">
      <t>カタ</t>
    </rPh>
    <rPh sb="6" eb="7">
      <t>ウチ</t>
    </rPh>
    <rPh sb="9" eb="10">
      <t>シキ</t>
    </rPh>
    <rPh sb="10" eb="12">
      <t>シキ</t>
    </rPh>
    <rPh sb="12" eb="13">
      <t>ベン</t>
    </rPh>
    <phoneticPr fontId="1"/>
  </si>
  <si>
    <t>GX形両受型ｿﾌﾄｼｰﾙ仕切弁</t>
    <rPh sb="2" eb="3">
      <t>カタ</t>
    </rPh>
    <rPh sb="3" eb="4">
      <t>リョウ</t>
    </rPh>
    <rPh sb="4" eb="5">
      <t>ウ</t>
    </rPh>
    <rPh sb="5" eb="6">
      <t>カタ</t>
    </rPh>
    <rPh sb="12" eb="14">
      <t>シキ</t>
    </rPh>
    <rPh sb="14" eb="15">
      <t>ベン</t>
    </rPh>
    <phoneticPr fontId="1"/>
  </si>
  <si>
    <t>B</t>
    <phoneticPr fontId="1"/>
  </si>
  <si>
    <t>φ75～φ300</t>
    <phoneticPr fontId="1"/>
  </si>
  <si>
    <t>NS形両受型ｿﾌﾄｼｰﾙ仕切弁</t>
    <rPh sb="2" eb="3">
      <t>カタ</t>
    </rPh>
    <rPh sb="3" eb="4">
      <t>リョウ</t>
    </rPh>
    <rPh sb="4" eb="5">
      <t>ウ</t>
    </rPh>
    <rPh sb="5" eb="6">
      <t>カタ</t>
    </rPh>
    <rPh sb="12" eb="14">
      <t>シキ</t>
    </rPh>
    <rPh sb="14" eb="15">
      <t>ベン</t>
    </rPh>
    <phoneticPr fontId="1"/>
  </si>
  <si>
    <t>φ300～φ400</t>
    <phoneticPr fontId="1"/>
  </si>
  <si>
    <t>水道用受挿し形内ねじ式仕切弁</t>
    <rPh sb="0" eb="3">
      <t>スイドウヨウ</t>
    </rPh>
    <rPh sb="3" eb="4">
      <t>ウ</t>
    </rPh>
    <rPh sb="4" eb="5">
      <t>サ</t>
    </rPh>
    <rPh sb="6" eb="7">
      <t>カタ</t>
    </rPh>
    <rPh sb="7" eb="8">
      <t>ウチ</t>
    </rPh>
    <rPh sb="10" eb="11">
      <t>シキ</t>
    </rPh>
    <rPh sb="11" eb="13">
      <t>シキ</t>
    </rPh>
    <rPh sb="13" eb="14">
      <t>ベン</t>
    </rPh>
    <phoneticPr fontId="1"/>
  </si>
  <si>
    <t>S50形受挿し型ｿﾌﾄｼｰﾙ仕切弁</t>
    <rPh sb="3" eb="4">
      <t>カタ</t>
    </rPh>
    <rPh sb="4" eb="5">
      <t>ウ</t>
    </rPh>
    <rPh sb="5" eb="6">
      <t>サ</t>
    </rPh>
    <rPh sb="7" eb="8">
      <t>カタ</t>
    </rPh>
    <rPh sb="14" eb="16">
      <t>シキ</t>
    </rPh>
    <rPh sb="16" eb="17">
      <t>ベン</t>
    </rPh>
    <phoneticPr fontId="1"/>
  </si>
  <si>
    <t>A</t>
    <phoneticPr fontId="1"/>
  </si>
  <si>
    <t>ﾀﾞｸﾀｲﾙ鋳鉄製急速空気弁</t>
    <rPh sb="6" eb="8">
      <t>チュウテツ</t>
    </rPh>
    <rPh sb="8" eb="9">
      <t>セイ</t>
    </rPh>
    <rPh sb="9" eb="11">
      <t>キュウソク</t>
    </rPh>
    <rPh sb="11" eb="13">
      <t>クウキ</t>
    </rPh>
    <rPh sb="13" eb="14">
      <t>ベン</t>
    </rPh>
    <phoneticPr fontId="1"/>
  </si>
  <si>
    <t>φ20～φ75</t>
    <phoneticPr fontId="1"/>
  </si>
  <si>
    <t>急速空気弁</t>
    <rPh sb="0" eb="2">
      <t>キュウソク</t>
    </rPh>
    <rPh sb="2" eb="4">
      <t>クウキ</t>
    </rPh>
    <rPh sb="4" eb="5">
      <t>ベン</t>
    </rPh>
    <phoneticPr fontId="1"/>
  </si>
  <si>
    <t>ﾀﾞｸﾀｲﾙ鋳鉄製小型急速空気弁</t>
    <rPh sb="6" eb="8">
      <t>チュウテツ</t>
    </rPh>
    <rPh sb="8" eb="9">
      <t>セイ</t>
    </rPh>
    <rPh sb="9" eb="11">
      <t>コガタ</t>
    </rPh>
    <rPh sb="11" eb="13">
      <t>キュウソク</t>
    </rPh>
    <rPh sb="13" eb="15">
      <t>クウキ</t>
    </rPh>
    <rPh sb="15" eb="16">
      <t>ベン</t>
    </rPh>
    <phoneticPr fontId="1"/>
  </si>
  <si>
    <t>補修弁</t>
    <rPh sb="0" eb="2">
      <t>ホシュウ</t>
    </rPh>
    <rPh sb="2" eb="3">
      <t>ベン</t>
    </rPh>
    <phoneticPr fontId="1"/>
  </si>
  <si>
    <t>ﾚﾊﾞｰ式ﾎﾞｰﾙ型補修弁</t>
    <rPh sb="4" eb="5">
      <t>シキ</t>
    </rPh>
    <rPh sb="9" eb="10">
      <t>カタ</t>
    </rPh>
    <rPh sb="10" eb="12">
      <t>ホシュウ</t>
    </rPh>
    <rPh sb="12" eb="13">
      <t>ベン</t>
    </rPh>
    <phoneticPr fontId="1"/>
  </si>
  <si>
    <t>φ75</t>
    <phoneticPr fontId="1"/>
  </si>
  <si>
    <t>F</t>
    <phoneticPr fontId="1"/>
  </si>
  <si>
    <t>ﾀﾞｸﾀｲﾙ鋳鉄製消火栓</t>
    <rPh sb="6" eb="8">
      <t>チュウテツ</t>
    </rPh>
    <rPh sb="8" eb="9">
      <t>セイ</t>
    </rPh>
    <rPh sb="9" eb="11">
      <t>ショウカ</t>
    </rPh>
    <rPh sb="11" eb="12">
      <t>セン</t>
    </rPh>
    <phoneticPr fontId="1"/>
  </si>
  <si>
    <t>ﾀﾞｸﾀｲﾙ鋳鉄製ﾎﾞｰﾙ式消火栓</t>
    <rPh sb="6" eb="8">
      <t>チュウテツ</t>
    </rPh>
    <rPh sb="8" eb="9">
      <t>セイ</t>
    </rPh>
    <rPh sb="13" eb="14">
      <t>シキ</t>
    </rPh>
    <rPh sb="14" eb="16">
      <t>ショウカ</t>
    </rPh>
    <rPh sb="16" eb="17">
      <t>セン</t>
    </rPh>
    <phoneticPr fontId="1"/>
  </si>
  <si>
    <t>単口式地下式消火栓</t>
    <rPh sb="0" eb="1">
      <t>タン</t>
    </rPh>
    <rPh sb="1" eb="2">
      <t>クチ</t>
    </rPh>
    <rPh sb="2" eb="3">
      <t>シキ</t>
    </rPh>
    <rPh sb="3" eb="5">
      <t>チカ</t>
    </rPh>
    <rPh sb="5" eb="6">
      <t>シキ</t>
    </rPh>
    <rPh sb="6" eb="8">
      <t>ショウカ</t>
    </rPh>
    <rPh sb="8" eb="9">
      <t>セン</t>
    </rPh>
    <phoneticPr fontId="1"/>
  </si>
  <si>
    <t>ﾀﾞｸﾀｲﾙ鋳鉄製浅層埋設型消火栓</t>
    <rPh sb="6" eb="8">
      <t>チュウテツ</t>
    </rPh>
    <rPh sb="8" eb="9">
      <t>セイ</t>
    </rPh>
    <rPh sb="9" eb="10">
      <t>アサ</t>
    </rPh>
    <rPh sb="10" eb="11">
      <t>ソウ</t>
    </rPh>
    <rPh sb="11" eb="13">
      <t>マイセツ</t>
    </rPh>
    <rPh sb="13" eb="14">
      <t>ガタ</t>
    </rPh>
    <rPh sb="14" eb="16">
      <t>ショウカ</t>
    </rPh>
    <rPh sb="16" eb="17">
      <t>セン</t>
    </rPh>
    <phoneticPr fontId="1"/>
  </si>
  <si>
    <t>排気弁付ﾀﾞｸﾀｲﾙ鋳鉄製消火栓</t>
    <rPh sb="0" eb="2">
      <t>ハイキ</t>
    </rPh>
    <rPh sb="2" eb="3">
      <t>ベン</t>
    </rPh>
    <rPh sb="3" eb="4">
      <t>ツキ</t>
    </rPh>
    <rPh sb="10" eb="12">
      <t>チュウテツ</t>
    </rPh>
    <rPh sb="12" eb="13">
      <t>セイ</t>
    </rPh>
    <rPh sb="13" eb="15">
      <t>ショウカ</t>
    </rPh>
    <rPh sb="15" eb="16">
      <t>セン</t>
    </rPh>
    <phoneticPr fontId="1"/>
  </si>
  <si>
    <t>E</t>
    <phoneticPr fontId="1"/>
  </si>
  <si>
    <t>ﾎﾟﾘｴﾁﾚﾝｽﾘｰﾌﾞ</t>
    <phoneticPr fontId="1"/>
  </si>
  <si>
    <t>K</t>
    <phoneticPr fontId="1"/>
  </si>
  <si>
    <t>水道用ﾀﾞｸﾀｲﾙ鋳鉄管用ﾎﾟﾘｴﾁﾚﾝｽﾘｰﾌﾞ</t>
    <rPh sb="0" eb="3">
      <t>スイドウヨウ</t>
    </rPh>
    <rPh sb="9" eb="11">
      <t>チュウテツ</t>
    </rPh>
    <rPh sb="11" eb="12">
      <t>カン</t>
    </rPh>
    <rPh sb="12" eb="13">
      <t>ヨウ</t>
    </rPh>
    <phoneticPr fontId="1"/>
  </si>
  <si>
    <t>低密度ﾎﾟﾘｴﾁﾚﾝ製</t>
    <rPh sb="0" eb="1">
      <t>テイ</t>
    </rPh>
    <rPh sb="1" eb="3">
      <t>ミツド</t>
    </rPh>
    <rPh sb="10" eb="11">
      <t>セイ</t>
    </rPh>
    <phoneticPr fontId="1"/>
  </si>
  <si>
    <t>粘着ﾃｰﾌﾟ</t>
    <rPh sb="0" eb="2">
      <t>ネンチャク</t>
    </rPh>
    <phoneticPr fontId="1"/>
  </si>
  <si>
    <t>Z</t>
    <phoneticPr fontId="1"/>
  </si>
  <si>
    <t>防食用ﾎﾟﾘ塩化ﾋﾞﾆﾙ粘着ﾃｰﾌﾟ</t>
    <rPh sb="0" eb="2">
      <t>ボウショク</t>
    </rPh>
    <rPh sb="2" eb="3">
      <t>ヨウ</t>
    </rPh>
    <rPh sb="6" eb="8">
      <t>エンカ</t>
    </rPh>
    <rPh sb="12" eb="14">
      <t>ネンチャク</t>
    </rPh>
    <phoneticPr fontId="1"/>
  </si>
  <si>
    <t>幅50mm　</t>
    <rPh sb="0" eb="1">
      <t>ハバ</t>
    </rPh>
    <phoneticPr fontId="1"/>
  </si>
  <si>
    <t>防食ﾃｰﾌﾟ</t>
    <rPh sb="0" eb="2">
      <t>ボウショク</t>
    </rPh>
    <phoneticPr fontId="1"/>
  </si>
  <si>
    <t>固定用ｺﾞﾑﾊﾞﾝﾄﾞ</t>
    <rPh sb="0" eb="2">
      <t>コテイ</t>
    </rPh>
    <rPh sb="2" eb="3">
      <t>ヨウ</t>
    </rPh>
    <phoneticPr fontId="1"/>
  </si>
  <si>
    <t>固定用ｺﾞﾑﾊﾞﾝﾄﾞ</t>
    <rPh sb="0" eb="3">
      <t>コテイヨウ</t>
    </rPh>
    <phoneticPr fontId="1"/>
  </si>
  <si>
    <t>φ200～φ400</t>
    <phoneticPr fontId="1"/>
  </si>
  <si>
    <t>締め具付</t>
    <rPh sb="0" eb="1">
      <t>シ</t>
    </rPh>
    <rPh sb="2" eb="3">
      <t>グ</t>
    </rPh>
    <rPh sb="3" eb="4">
      <t>ツ</t>
    </rPh>
    <phoneticPr fontId="1"/>
  </si>
  <si>
    <t>幅50mm～幅100mm</t>
    <rPh sb="0" eb="1">
      <t>ハバ</t>
    </rPh>
    <rPh sb="6" eb="7">
      <t>ハバ</t>
    </rPh>
    <phoneticPr fontId="1"/>
  </si>
  <si>
    <t>C</t>
    <phoneticPr fontId="1"/>
  </si>
  <si>
    <t>ﾎﾞﾙﾄﾅｯﾄ</t>
    <phoneticPr fontId="1"/>
  </si>
  <si>
    <t>T頭ﾎﾞﾙﾄﾅｯﾄ</t>
    <rPh sb="1" eb="2">
      <t>アタマ</t>
    </rPh>
    <phoneticPr fontId="1"/>
  </si>
  <si>
    <t>合金ﾎﾞﾙﾄﾅｯﾄ</t>
    <rPh sb="0" eb="2">
      <t>ゴウキン</t>
    </rPh>
    <phoneticPr fontId="1"/>
  </si>
  <si>
    <t>ｺﾞﾑ輪</t>
    <rPh sb="3" eb="4">
      <t>ワ</t>
    </rPh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</si>
  <si>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</si>
  <si>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A形用ｺﾞﾑ輪</t>
    <rPh sb="1" eb="2">
      <t>カタ</t>
    </rPh>
    <rPh sb="2" eb="3">
      <t>ヨウ</t>
    </rPh>
    <rPh sb="6" eb="7">
      <t>ワ</t>
    </rPh>
    <phoneticPr fontId="1"/>
  </si>
  <si>
    <t>27</t>
    <phoneticPr fontId="1"/>
  </si>
  <si>
    <t>28</t>
    <phoneticPr fontId="1"/>
  </si>
  <si>
    <t>E</t>
    <phoneticPr fontId="1"/>
  </si>
  <si>
    <t>補修材</t>
    <rPh sb="0" eb="2">
      <t>ホシュウ</t>
    </rPh>
    <rPh sb="2" eb="3">
      <t>ザイ</t>
    </rPh>
    <phoneticPr fontId="1"/>
  </si>
  <si>
    <t>GX形用外面補修材</t>
    <rPh sb="2" eb="3">
      <t>カタ</t>
    </rPh>
    <rPh sb="3" eb="4">
      <t>ヨウ</t>
    </rPh>
    <rPh sb="4" eb="6">
      <t>ガイメン</t>
    </rPh>
    <rPh sb="6" eb="8">
      <t>ホシュウ</t>
    </rPh>
    <rPh sb="8" eb="9">
      <t>ザイ</t>
    </rPh>
    <phoneticPr fontId="1"/>
  </si>
  <si>
    <t>ｸﾞﾚｰ</t>
    <phoneticPr fontId="1"/>
  </si>
  <si>
    <t>Z</t>
    <phoneticPr fontId="1"/>
  </si>
  <si>
    <t>外面塗装補修用塗料</t>
    <phoneticPr fontId="1"/>
  </si>
  <si>
    <t>切管鉄部用塗料</t>
    <phoneticPr fontId="1"/>
  </si>
  <si>
    <t>滑材</t>
    <rPh sb="0" eb="1">
      <t>カツ</t>
    </rPh>
    <rPh sb="1" eb="2">
      <t>ザイ</t>
    </rPh>
    <phoneticPr fontId="1"/>
  </si>
  <si>
    <t>ﾀﾞｸﾀｲﾙ鋳鉄用滑材</t>
    <phoneticPr fontId="1"/>
  </si>
  <si>
    <t>K形受挿し型ｿﾌﾄｼｰﾙ仕切弁</t>
    <rPh sb="1" eb="2">
      <t>カタ</t>
    </rPh>
    <rPh sb="2" eb="3">
      <t>ウ</t>
    </rPh>
    <rPh sb="3" eb="4">
      <t>サ</t>
    </rPh>
    <rPh sb="5" eb="6">
      <t>カタ</t>
    </rPh>
    <rPh sb="12" eb="14">
      <t>シキ</t>
    </rPh>
    <rPh sb="14" eb="15">
      <t>ベン</t>
    </rPh>
    <phoneticPr fontId="1"/>
  </si>
  <si>
    <t>G</t>
    <phoneticPr fontId="1"/>
  </si>
  <si>
    <t>ﾎﾟﾘ塩化ﾋﾞﾆﾙ粘着ﾃｰﾌﾟ</t>
    <rPh sb="3" eb="5">
      <t>エンカ</t>
    </rPh>
    <rPh sb="9" eb="11">
      <t>ネンチャク</t>
    </rPh>
    <phoneticPr fontId="1"/>
  </si>
  <si>
    <t>M</t>
    <phoneticPr fontId="1"/>
  </si>
  <si>
    <t>M</t>
    <phoneticPr fontId="1"/>
  </si>
  <si>
    <t>NS形受挿し型ｿﾌﾄｼｰﾙ仕切弁</t>
    <rPh sb="2" eb="3">
      <t>カタ</t>
    </rPh>
    <rPh sb="3" eb="4">
      <t>ウ</t>
    </rPh>
    <rPh sb="4" eb="5">
      <t>サ</t>
    </rPh>
    <rPh sb="6" eb="7">
      <t>カタ</t>
    </rPh>
    <rPh sb="13" eb="15">
      <t>シキ</t>
    </rPh>
    <rPh sb="15" eb="16">
      <t>ベン</t>
    </rPh>
    <phoneticPr fontId="1"/>
  </si>
  <si>
    <t>GX形受挿し型ｿﾌﾄｼｰﾙ仕切弁</t>
    <rPh sb="2" eb="3">
      <t>カタ</t>
    </rPh>
    <rPh sb="3" eb="4">
      <t>ウ</t>
    </rPh>
    <rPh sb="4" eb="5">
      <t>サ</t>
    </rPh>
    <rPh sb="6" eb="7">
      <t>カタ</t>
    </rPh>
    <rPh sb="13" eb="15">
      <t>シキ</t>
    </rPh>
    <rPh sb="15" eb="16">
      <t>ベン</t>
    </rPh>
    <phoneticPr fontId="1"/>
  </si>
  <si>
    <t>φ300・φ400</t>
    <phoneticPr fontId="1"/>
  </si>
  <si>
    <t>φ50～φ400</t>
    <phoneticPr fontId="1"/>
  </si>
  <si>
    <t>φ50～φ400</t>
    <phoneticPr fontId="1"/>
  </si>
  <si>
    <t>RF形ﾌﾗﾝｼﾞﾊﾟｯｷﾝ</t>
    <rPh sb="2" eb="3">
      <t>カタ</t>
    </rPh>
    <phoneticPr fontId="1"/>
  </si>
  <si>
    <t>GF形ﾌﾗﾝｼﾞﾊﾟｯｷﾝ</t>
    <rPh sb="2" eb="3">
      <t>カタ</t>
    </rPh>
    <phoneticPr fontId="1"/>
  </si>
  <si>
    <t>φ75～φ300</t>
    <phoneticPr fontId="1"/>
  </si>
  <si>
    <t>SBR</t>
    <phoneticPr fontId="1"/>
  </si>
  <si>
    <t>ﾌﾗﾝｼﾞ接合用六角ﾎﾞﾙﾄﾅｯﾄ</t>
    <rPh sb="5" eb="7">
      <t>セツゴウ</t>
    </rPh>
    <rPh sb="7" eb="8">
      <t>ヨウ</t>
    </rPh>
    <rPh sb="8" eb="10">
      <t>ロッカク</t>
    </rPh>
    <phoneticPr fontId="1"/>
  </si>
  <si>
    <t>　水道用資材指定承認一覧表</t>
    <rPh sb="1" eb="4">
      <t>スイドウヨウ</t>
    </rPh>
    <rPh sb="4" eb="6">
      <t>シザイ</t>
    </rPh>
    <rPh sb="6" eb="8">
      <t>シテイ</t>
    </rPh>
    <rPh sb="8" eb="10">
      <t>ショウニン</t>
    </rPh>
    <rPh sb="10" eb="12">
      <t>イチラン</t>
    </rPh>
    <rPh sb="12" eb="13">
      <t>ヒョウ</t>
    </rPh>
    <phoneticPr fontId="1"/>
  </si>
  <si>
    <t>JWWA認証</t>
    <rPh sb="4" eb="6">
      <t>ニンショウ</t>
    </rPh>
    <phoneticPr fontId="1"/>
  </si>
  <si>
    <t>細　　別</t>
    <rPh sb="0" eb="1">
      <t>ホソ</t>
    </rPh>
    <rPh sb="3" eb="4">
      <t>ベツ</t>
    </rPh>
    <phoneticPr fontId="5"/>
  </si>
  <si>
    <t>No.２</t>
    <phoneticPr fontId="1"/>
  </si>
  <si>
    <t>C</t>
    <phoneticPr fontId="1"/>
  </si>
  <si>
    <t>再生加熱ｱｽﾌｧﾙﾄ混合物</t>
    <rPh sb="0" eb="2">
      <t>サイセイ</t>
    </rPh>
    <rPh sb="2" eb="4">
      <t>カネツ</t>
    </rPh>
    <rPh sb="10" eb="12">
      <t>コンゴウ</t>
    </rPh>
    <rPh sb="12" eb="13">
      <t>ブツ</t>
    </rPh>
    <phoneticPr fontId="1"/>
  </si>
  <si>
    <t>再生粗粒度ｱｽﾌｧﾙﾄ混合物</t>
    <rPh sb="0" eb="2">
      <t>サイセイ</t>
    </rPh>
    <rPh sb="2" eb="3">
      <t>ソ</t>
    </rPh>
    <rPh sb="3" eb="5">
      <t>リュウド</t>
    </rPh>
    <rPh sb="11" eb="13">
      <t>コンゴウ</t>
    </rPh>
    <rPh sb="13" eb="14">
      <t>ブツ</t>
    </rPh>
    <phoneticPr fontId="1"/>
  </si>
  <si>
    <t>最大粒径20mm</t>
    <rPh sb="0" eb="2">
      <t>サイダイ</t>
    </rPh>
    <rPh sb="2" eb="3">
      <t>リュウ</t>
    </rPh>
    <rPh sb="3" eb="4">
      <t>ケイ</t>
    </rPh>
    <phoneticPr fontId="1"/>
  </si>
  <si>
    <t>広島県登録ﾘｻｲｸﾙ製品</t>
    <rPh sb="0" eb="3">
      <t>ヒロシマケン</t>
    </rPh>
    <rPh sb="3" eb="5">
      <t>トウロク</t>
    </rPh>
    <rPh sb="10" eb="12">
      <t>セイヒン</t>
    </rPh>
    <phoneticPr fontId="1"/>
  </si>
  <si>
    <t>C</t>
    <phoneticPr fontId="1"/>
  </si>
  <si>
    <t>再生密粒度ｱｽﾌｧﾙﾄ混合物</t>
    <rPh sb="0" eb="2">
      <t>サイセイ</t>
    </rPh>
    <rPh sb="2" eb="3">
      <t>ミツ</t>
    </rPh>
    <rPh sb="3" eb="5">
      <t>リュウド</t>
    </rPh>
    <rPh sb="11" eb="13">
      <t>コンゴウ</t>
    </rPh>
    <rPh sb="13" eb="14">
      <t>ブツ</t>
    </rPh>
    <phoneticPr fontId="1"/>
  </si>
  <si>
    <t>最大粒径13mm</t>
    <rPh sb="0" eb="2">
      <t>サイダイ</t>
    </rPh>
    <rPh sb="2" eb="3">
      <t>リュウ</t>
    </rPh>
    <rPh sb="3" eb="4">
      <t>ケイ</t>
    </rPh>
    <phoneticPr fontId="1"/>
  </si>
  <si>
    <t>再生細粒度ｱｽﾌｧﾙﾄ混合物</t>
    <rPh sb="0" eb="2">
      <t>サイセイ</t>
    </rPh>
    <rPh sb="2" eb="3">
      <t>サイ</t>
    </rPh>
    <rPh sb="3" eb="5">
      <t>リュウド</t>
    </rPh>
    <rPh sb="11" eb="13">
      <t>コンゴウ</t>
    </rPh>
    <rPh sb="13" eb="14">
      <t>ブツ</t>
    </rPh>
    <phoneticPr fontId="1"/>
  </si>
  <si>
    <t>再生粒度調整砕石</t>
    <rPh sb="0" eb="2">
      <t>サイセイ</t>
    </rPh>
    <rPh sb="2" eb="4">
      <t>リュウド</t>
    </rPh>
    <rPh sb="4" eb="6">
      <t>チョウセイ</t>
    </rPh>
    <rPh sb="6" eb="8">
      <t>サイセキ</t>
    </rPh>
    <phoneticPr fontId="1"/>
  </si>
  <si>
    <t>最大粒径30mm</t>
    <rPh sb="0" eb="2">
      <t>サイダイ</t>
    </rPh>
    <rPh sb="2" eb="3">
      <t>リュウ</t>
    </rPh>
    <rPh sb="3" eb="4">
      <t>ケイ</t>
    </rPh>
    <phoneticPr fontId="1"/>
  </si>
  <si>
    <t>RC-30</t>
    <phoneticPr fontId="1"/>
  </si>
  <si>
    <t>再生砕石</t>
    <rPh sb="0" eb="2">
      <t>サイセイ</t>
    </rPh>
    <rPh sb="2" eb="4">
      <t>サイセキ</t>
    </rPh>
    <phoneticPr fontId="1"/>
  </si>
  <si>
    <t>最大粒径40mm</t>
    <rPh sb="0" eb="2">
      <t>サイダイ</t>
    </rPh>
    <rPh sb="2" eb="3">
      <t>リュウ</t>
    </rPh>
    <rPh sb="3" eb="4">
      <t>ケイ</t>
    </rPh>
    <phoneticPr fontId="1"/>
  </si>
  <si>
    <t>RC-40</t>
    <phoneticPr fontId="1"/>
  </si>
  <si>
    <t>再生砂</t>
    <rPh sb="0" eb="2">
      <t>サイセイ</t>
    </rPh>
    <rPh sb="2" eb="3">
      <t>スナ</t>
    </rPh>
    <phoneticPr fontId="1"/>
  </si>
  <si>
    <t>RS</t>
    <phoneticPr fontId="1"/>
  </si>
  <si>
    <t>礫質土</t>
    <rPh sb="0" eb="1">
      <t>レキ</t>
    </rPh>
    <rPh sb="1" eb="2">
      <t>シツ</t>
    </rPh>
    <rPh sb="2" eb="3">
      <t>ツチ</t>
    </rPh>
    <phoneticPr fontId="1"/>
  </si>
  <si>
    <t>真砂土</t>
    <rPh sb="0" eb="1">
      <t>シン</t>
    </rPh>
    <rPh sb="1" eb="2">
      <t>スナ</t>
    </rPh>
    <rPh sb="2" eb="3">
      <t>ツチ</t>
    </rPh>
    <phoneticPr fontId="1"/>
  </si>
  <si>
    <t>Z</t>
    <phoneticPr fontId="1"/>
  </si>
  <si>
    <t>φ75～φ300</t>
    <phoneticPr fontId="1"/>
  </si>
  <si>
    <t>切管端面防食材料</t>
    <rPh sb="0" eb="1">
      <t>キ</t>
    </rPh>
    <rPh sb="1" eb="2">
      <t>カン</t>
    </rPh>
    <rPh sb="2" eb="3">
      <t>ハシ</t>
    </rPh>
    <rPh sb="3" eb="4">
      <t>メン</t>
    </rPh>
    <rPh sb="4" eb="6">
      <t>ボウショク</t>
    </rPh>
    <rPh sb="6" eb="7">
      <t>ザイ</t>
    </rPh>
    <rPh sb="7" eb="8">
      <t>リョウ</t>
    </rPh>
    <phoneticPr fontId="1"/>
  </si>
  <si>
    <t>SBR</t>
    <phoneticPr fontId="1"/>
  </si>
  <si>
    <t>GX形防食ｺﾞﾑ</t>
    <rPh sb="2" eb="3">
      <t>カタ</t>
    </rPh>
    <rPh sb="3" eb="5">
      <t>ボウショク</t>
    </rPh>
    <phoneticPr fontId="1"/>
  </si>
  <si>
    <t>固定ﾘﾝｸﾞ含む</t>
    <rPh sb="0" eb="2">
      <t>コテイ</t>
    </rPh>
    <rPh sb="6" eb="7">
      <t>フク</t>
    </rPh>
    <phoneticPr fontId="1"/>
  </si>
  <si>
    <t>登 録 資 材 製 造 者</t>
    <rPh sb="0" eb="1">
      <t>ノボル</t>
    </rPh>
    <rPh sb="2" eb="3">
      <t>ロク</t>
    </rPh>
    <rPh sb="4" eb="5">
      <t>シ</t>
    </rPh>
    <rPh sb="6" eb="7">
      <t>ザイ</t>
    </rPh>
    <rPh sb="8" eb="9">
      <t>セイ</t>
    </rPh>
    <rPh sb="10" eb="11">
      <t>ヅクリ</t>
    </rPh>
    <rPh sb="12" eb="13">
      <t>シャ</t>
    </rPh>
    <phoneticPr fontId="1"/>
  </si>
  <si>
    <t>購入土砂</t>
    <rPh sb="0" eb="2">
      <t>コウニュウ</t>
    </rPh>
    <rPh sb="2" eb="4">
      <t>ドシャ</t>
    </rPh>
    <phoneticPr fontId="1"/>
  </si>
  <si>
    <t>粒度調整砕石</t>
    <rPh sb="0" eb="2">
      <t>リュウド</t>
    </rPh>
    <rPh sb="2" eb="4">
      <t>チョウセイ</t>
    </rPh>
    <rPh sb="4" eb="6">
      <t>サイセキ</t>
    </rPh>
    <phoneticPr fontId="1"/>
  </si>
  <si>
    <t>M-30</t>
    <phoneticPr fontId="1"/>
  </si>
  <si>
    <t>RM-30</t>
    <phoneticPr fontId="1"/>
  </si>
  <si>
    <t>日</t>
    <rPh sb="0" eb="1">
      <t>ニチ</t>
    </rPh>
    <phoneticPr fontId="1"/>
  </si>
  <si>
    <t>月</t>
    <rPh sb="0" eb="1">
      <t>ガツ</t>
    </rPh>
    <phoneticPr fontId="1"/>
  </si>
  <si>
    <t>年</t>
    <rPh sb="0" eb="1">
      <t>ネン</t>
    </rPh>
    <phoneticPr fontId="1"/>
  </si>
  <si>
    <t>（受注者）</t>
    <rPh sb="1" eb="4">
      <t>ジュチュウシャ</t>
    </rPh>
    <phoneticPr fontId="1"/>
  </si>
  <si>
    <t>事業所の所在地</t>
    <rPh sb="0" eb="3">
      <t>ジギョウショ</t>
    </rPh>
    <rPh sb="4" eb="7">
      <t>ショザイチ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</si>
  <si>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</si>
  <si>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代表者名</t>
    <rPh sb="0" eb="3">
      <t>ダイヒョウシャ</t>
    </rPh>
    <rPh sb="3" eb="4">
      <t>メイ</t>
    </rPh>
    <phoneticPr fontId="1"/>
  </si>
  <si>
    <t>回）</t>
    <rPh sb="0" eb="1">
      <t>カイ</t>
    </rPh>
    <phoneticPr fontId="1"/>
  </si>
  <si>
    <t>工事名称</t>
    <rPh sb="0" eb="2">
      <t>コウジ</t>
    </rPh>
    <rPh sb="2" eb="4">
      <t>メイショウ</t>
    </rPh>
    <phoneticPr fontId="1"/>
  </si>
  <si>
    <t>工事場所</t>
    <rPh sb="0" eb="2">
      <t>コウジ</t>
    </rPh>
    <rPh sb="2" eb="4">
      <t>バショ</t>
    </rPh>
    <phoneticPr fontId="1"/>
  </si>
  <si>
    <t>河川</t>
    <rPh sb="0" eb="2">
      <t>カセン</t>
    </rPh>
    <phoneticPr fontId="1"/>
  </si>
  <si>
    <t>路線</t>
    <rPh sb="0" eb="2">
      <t>ロセン</t>
    </rPh>
    <phoneticPr fontId="1"/>
  </si>
  <si>
    <t>名</t>
    <rPh sb="0" eb="1">
      <t>メイ</t>
    </rPh>
    <phoneticPr fontId="1"/>
  </si>
  <si>
    <t>-</t>
    <phoneticPr fontId="5"/>
  </si>
  <si>
    <t>使 用 資 材 名 称</t>
    <rPh sb="0" eb="1">
      <t>シ</t>
    </rPh>
    <rPh sb="2" eb="3">
      <t>ヨウ</t>
    </rPh>
    <rPh sb="4" eb="5">
      <t>シ</t>
    </rPh>
    <rPh sb="6" eb="7">
      <t>ザイ</t>
    </rPh>
    <rPh sb="8" eb="9">
      <t>メイ</t>
    </rPh>
    <rPh sb="10" eb="11">
      <t>ショウ</t>
    </rPh>
    <phoneticPr fontId="5"/>
  </si>
  <si>
    <t>登 録 番 号</t>
    <rPh sb="0" eb="1">
      <t>ノボル</t>
    </rPh>
    <rPh sb="2" eb="3">
      <t>ロク</t>
    </rPh>
    <rPh sb="4" eb="5">
      <t>バン</t>
    </rPh>
    <rPh sb="6" eb="7">
      <t>ゴウ</t>
    </rPh>
    <phoneticPr fontId="5"/>
  </si>
  <si>
    <t>-</t>
    <phoneticPr fontId="5"/>
  </si>
  <si>
    <t>□</t>
    <phoneticPr fontId="5"/>
  </si>
  <si>
    <t>資 材 製 造 者</t>
    <rPh sb="0" eb="1">
      <t>シ</t>
    </rPh>
    <rPh sb="2" eb="3">
      <t>ザイ</t>
    </rPh>
    <rPh sb="4" eb="5">
      <t>セイ</t>
    </rPh>
    <rPh sb="6" eb="7">
      <t>ヅクリ</t>
    </rPh>
    <rPh sb="8" eb="9">
      <t>シャ</t>
    </rPh>
    <phoneticPr fontId="5"/>
  </si>
  <si>
    <t>No.１</t>
    <phoneticPr fontId="1"/>
  </si>
  <si>
    <t>資　材　承　認　一　覧　表</t>
    <rPh sb="0" eb="1">
      <t>シ</t>
    </rPh>
    <rPh sb="2" eb="3">
      <t>ザイ</t>
    </rPh>
    <rPh sb="4" eb="5">
      <t>ショウ</t>
    </rPh>
    <rPh sb="6" eb="7">
      <t>シノブ</t>
    </rPh>
    <rPh sb="8" eb="9">
      <t>イッ</t>
    </rPh>
    <rPh sb="10" eb="11">
      <t>ラン</t>
    </rPh>
    <rPh sb="12" eb="13">
      <t>ヒョウ</t>
    </rPh>
    <phoneticPr fontId="1"/>
  </si>
  <si>
    <t>細　　別（１）</t>
    <rPh sb="0" eb="1">
      <t>ホソ</t>
    </rPh>
    <rPh sb="3" eb="4">
      <t>ベツ</t>
    </rPh>
    <phoneticPr fontId="1"/>
  </si>
  <si>
    <t>細　　別（２）</t>
    <rPh sb="0" eb="1">
      <t>ホソ</t>
    </rPh>
    <rPh sb="3" eb="4">
      <t>ベツ</t>
    </rPh>
    <phoneticPr fontId="1"/>
  </si>
  <si>
    <t>（株）栗本鐵工所</t>
    <rPh sb="1" eb="2">
      <t>カブ</t>
    </rPh>
    <rPh sb="3" eb="4">
      <t>クリ</t>
    </rPh>
    <rPh sb="4" eb="5">
      <t>モト</t>
    </rPh>
    <rPh sb="5" eb="7">
      <t>テッコウ</t>
    </rPh>
    <rPh sb="7" eb="8">
      <t>ショ</t>
    </rPh>
    <phoneticPr fontId="1"/>
  </si>
  <si>
    <t>No.３</t>
    <phoneticPr fontId="1"/>
  </si>
  <si>
    <t>指定承認
品外の有無</t>
    <rPh sb="0" eb="1">
      <t>ユビ</t>
    </rPh>
    <rPh sb="1" eb="2">
      <t>サダム</t>
    </rPh>
    <rPh sb="2" eb="4">
      <t>ショウニン</t>
    </rPh>
    <rPh sb="5" eb="6">
      <t>ヒン</t>
    </rPh>
    <rPh sb="6" eb="7">
      <t>ガイ</t>
    </rPh>
    <rPh sb="8" eb="10">
      <t>ウム</t>
    </rPh>
    <phoneticPr fontId="1"/>
  </si>
  <si>
    <t>□</t>
    <phoneticPr fontId="1"/>
  </si>
  <si>
    <t>有</t>
    <rPh sb="0" eb="1">
      <t>アリ</t>
    </rPh>
    <phoneticPr fontId="1"/>
  </si>
  <si>
    <t>無</t>
    <rPh sb="0" eb="1">
      <t>ナ</t>
    </rPh>
    <phoneticPr fontId="1"/>
  </si>
  <si>
    <t>H</t>
    <phoneticPr fontId="1"/>
  </si>
  <si>
    <t>ｱｲﾎﾟﾘｰ水道用二層管</t>
    <rPh sb="6" eb="9">
      <t>スイドウヨウ</t>
    </rPh>
    <rPh sb="9" eb="10">
      <t>ニ</t>
    </rPh>
    <rPh sb="10" eb="11">
      <t>ソウ</t>
    </rPh>
    <rPh sb="11" eb="12">
      <t>カン</t>
    </rPh>
    <phoneticPr fontId="1"/>
  </si>
  <si>
    <t>φ20～φ50</t>
    <phoneticPr fontId="1"/>
  </si>
  <si>
    <t>１種管</t>
    <rPh sb="1" eb="2">
      <t>シュ</t>
    </rPh>
    <rPh sb="2" eb="3">
      <t>カン</t>
    </rPh>
    <phoneticPr fontId="1"/>
  </si>
  <si>
    <t>資 材 製 造 者 名</t>
    <rPh sb="0" eb="1">
      <t>シ</t>
    </rPh>
    <rPh sb="2" eb="3">
      <t>ザイ</t>
    </rPh>
    <rPh sb="4" eb="5">
      <t>セイ</t>
    </rPh>
    <rPh sb="6" eb="7">
      <t>ヅクリ</t>
    </rPh>
    <rPh sb="8" eb="9">
      <t>シャ</t>
    </rPh>
    <rPh sb="10" eb="11">
      <t>メイ</t>
    </rPh>
    <phoneticPr fontId="1"/>
  </si>
  <si>
    <t>保温筒</t>
    <rPh sb="0" eb="2">
      <t>ホオン</t>
    </rPh>
    <rPh sb="2" eb="3">
      <t>ツツ</t>
    </rPh>
    <phoneticPr fontId="1"/>
  </si>
  <si>
    <t>配管保温保冷筒ﾗｲﾄﾁｭｰﾌﾞ</t>
    <rPh sb="0" eb="2">
      <t>ハイカン</t>
    </rPh>
    <rPh sb="2" eb="4">
      <t>ホオン</t>
    </rPh>
    <rPh sb="4" eb="6">
      <t>ホレイ</t>
    </rPh>
    <rPh sb="6" eb="7">
      <t>ツツ</t>
    </rPh>
    <phoneticPr fontId="1"/>
  </si>
  <si>
    <t>厚10mm</t>
    <rPh sb="0" eb="1">
      <t>アツ</t>
    </rPh>
    <phoneticPr fontId="1"/>
  </si>
  <si>
    <t>指定承認
番　　号</t>
    <rPh sb="0" eb="2">
      <t>シテイ</t>
    </rPh>
    <rPh sb="2" eb="4">
      <t>ショウニン</t>
    </rPh>
    <rPh sb="5" eb="6">
      <t>バン</t>
    </rPh>
    <rPh sb="8" eb="9">
      <t>ゴウ</t>
    </rPh>
    <phoneticPr fontId="1"/>
  </si>
  <si>
    <t>製 品 名 称</t>
    <rPh sb="0" eb="1">
      <t>セイ</t>
    </rPh>
    <rPh sb="2" eb="3">
      <t>ヒン</t>
    </rPh>
    <rPh sb="4" eb="5">
      <t>メイ</t>
    </rPh>
    <rPh sb="6" eb="7">
      <t>ショウ</t>
    </rPh>
    <phoneticPr fontId="5"/>
  </si>
  <si>
    <t>草竹コンクリート工業（株）</t>
  </si>
  <si>
    <t>鉄蓋</t>
    <rPh sb="0" eb="1">
      <t>テツ</t>
    </rPh>
    <rPh sb="1" eb="2">
      <t>フタ</t>
    </rPh>
    <phoneticPr fontId="1"/>
  </si>
  <si>
    <t>円形１号H仕切弁水青口径止無</t>
    <rPh sb="0" eb="1">
      <t>エン</t>
    </rPh>
    <rPh sb="1" eb="2">
      <t>ケイ</t>
    </rPh>
    <rPh sb="3" eb="4">
      <t>ゴウ</t>
    </rPh>
    <rPh sb="5" eb="7">
      <t>シキ</t>
    </rPh>
    <rPh sb="7" eb="8">
      <t>ベン</t>
    </rPh>
    <rPh sb="8" eb="9">
      <t>ミズ</t>
    </rPh>
    <rPh sb="9" eb="10">
      <t>アオ</t>
    </rPh>
    <rPh sb="10" eb="11">
      <t>コウ</t>
    </rPh>
    <rPh sb="11" eb="12">
      <t>ケイ</t>
    </rPh>
    <rPh sb="12" eb="13">
      <t>ト</t>
    </rPh>
    <rPh sb="13" eb="14">
      <t>ム</t>
    </rPh>
    <phoneticPr fontId="1"/>
  </si>
  <si>
    <t>B</t>
    <phoneticPr fontId="1"/>
  </si>
  <si>
    <t>円形２号H仕切弁水青口径止無</t>
    <rPh sb="0" eb="1">
      <t>エン</t>
    </rPh>
    <rPh sb="1" eb="2">
      <t>ケイ</t>
    </rPh>
    <rPh sb="3" eb="4">
      <t>ゴウ</t>
    </rPh>
    <rPh sb="5" eb="7">
      <t>シキ</t>
    </rPh>
    <rPh sb="7" eb="8">
      <t>ベン</t>
    </rPh>
    <rPh sb="8" eb="9">
      <t>ミズ</t>
    </rPh>
    <rPh sb="9" eb="10">
      <t>アオ</t>
    </rPh>
    <rPh sb="10" eb="11">
      <t>コウ</t>
    </rPh>
    <rPh sb="11" eb="12">
      <t>ケイ</t>
    </rPh>
    <rPh sb="12" eb="13">
      <t>ト</t>
    </rPh>
    <rPh sb="13" eb="14">
      <t>ム</t>
    </rPh>
    <phoneticPr fontId="1"/>
  </si>
  <si>
    <t>RB25K5(REC)</t>
    <phoneticPr fontId="1"/>
  </si>
  <si>
    <t>高50mm</t>
    <rPh sb="0" eb="1">
      <t>タカ</t>
    </rPh>
    <phoneticPr fontId="1"/>
  </si>
  <si>
    <t>RB25K10(REC)</t>
    <phoneticPr fontId="1"/>
  </si>
  <si>
    <t>高100mm</t>
    <rPh sb="0" eb="1">
      <t>タカ</t>
    </rPh>
    <phoneticPr fontId="1"/>
  </si>
  <si>
    <t>RB35K5(REC)</t>
    <phoneticPr fontId="1"/>
  </si>
  <si>
    <t>RB25K5</t>
    <phoneticPr fontId="1"/>
  </si>
  <si>
    <t>RB25K1</t>
    <phoneticPr fontId="1"/>
  </si>
  <si>
    <t>RB25K3</t>
    <phoneticPr fontId="1"/>
  </si>
  <si>
    <t>高10mm</t>
    <rPh sb="0" eb="1">
      <t>タカ</t>
    </rPh>
    <phoneticPr fontId="1"/>
  </si>
  <si>
    <t>高30mm</t>
    <rPh sb="0" eb="1">
      <t>タカ</t>
    </rPh>
    <phoneticPr fontId="1"/>
  </si>
  <si>
    <t>RB25K3%</t>
    <phoneticPr fontId="1"/>
  </si>
  <si>
    <t>RB25K5%</t>
    <phoneticPr fontId="1"/>
  </si>
  <si>
    <t>高10/21mm　3%勾配</t>
    <rPh sb="0" eb="1">
      <t>タカ</t>
    </rPh>
    <rPh sb="11" eb="13">
      <t>コウバイ</t>
    </rPh>
    <phoneticPr fontId="1"/>
  </si>
  <si>
    <t>高10/28mm　5%勾配</t>
    <rPh sb="0" eb="1">
      <t>タカ</t>
    </rPh>
    <rPh sb="11" eb="13">
      <t>コウバイ</t>
    </rPh>
    <phoneticPr fontId="1"/>
  </si>
  <si>
    <t>RB35K1</t>
    <phoneticPr fontId="1"/>
  </si>
  <si>
    <t>RB35K3</t>
    <phoneticPr fontId="1"/>
  </si>
  <si>
    <t>RB35K5</t>
    <phoneticPr fontId="1"/>
  </si>
  <si>
    <t>RB35K3%</t>
    <phoneticPr fontId="1"/>
  </si>
  <si>
    <t>RB35K5%</t>
    <phoneticPr fontId="1"/>
  </si>
  <si>
    <t>高15/29mm　3%勾配</t>
    <rPh sb="0" eb="1">
      <t>タカ</t>
    </rPh>
    <rPh sb="11" eb="13">
      <t>コウバイ</t>
    </rPh>
    <phoneticPr fontId="1"/>
  </si>
  <si>
    <t>高15/39mm　5%勾配</t>
    <rPh sb="0" eb="1">
      <t>タカ</t>
    </rPh>
    <rPh sb="11" eb="13">
      <t>コウバイ</t>
    </rPh>
    <phoneticPr fontId="1"/>
  </si>
  <si>
    <t>RB50K1</t>
    <phoneticPr fontId="1"/>
  </si>
  <si>
    <t>RB50K3</t>
    <phoneticPr fontId="1"/>
  </si>
  <si>
    <t>RB50K5</t>
    <phoneticPr fontId="1"/>
  </si>
  <si>
    <t>RB50K3%</t>
    <phoneticPr fontId="1"/>
  </si>
  <si>
    <t>RB50K5%</t>
    <phoneticPr fontId="1"/>
  </si>
  <si>
    <t>高10/30mm　3%勾配</t>
    <rPh sb="0" eb="1">
      <t>タカ</t>
    </rPh>
    <rPh sb="11" eb="13">
      <t>コウバイ</t>
    </rPh>
    <phoneticPr fontId="1"/>
  </si>
  <si>
    <t>高10/43mm　5%勾配</t>
    <rPh sb="0" eb="1">
      <t>タカ</t>
    </rPh>
    <rPh sb="11" eb="13">
      <t>コウバイ</t>
    </rPh>
    <phoneticPr fontId="1"/>
  </si>
  <si>
    <t>RB25A15(M12)</t>
    <phoneticPr fontId="1"/>
  </si>
  <si>
    <t>高150mm</t>
    <rPh sb="0" eb="1">
      <t>タカ</t>
    </rPh>
    <phoneticPr fontId="1"/>
  </si>
  <si>
    <t>上部壁</t>
    <rPh sb="0" eb="2">
      <t>ジョウブ</t>
    </rPh>
    <rPh sb="2" eb="3">
      <t>ヘキ</t>
    </rPh>
    <phoneticPr fontId="1"/>
  </si>
  <si>
    <t>RB25AC30(M12)</t>
    <phoneticPr fontId="1"/>
  </si>
  <si>
    <t>上下部壁</t>
    <rPh sb="0" eb="2">
      <t>ジョウゲ</t>
    </rPh>
    <rPh sb="2" eb="3">
      <t>ブ</t>
    </rPh>
    <rPh sb="3" eb="4">
      <t>カベ</t>
    </rPh>
    <phoneticPr fontId="1"/>
  </si>
  <si>
    <t>RB25AC15(M12)</t>
    <phoneticPr fontId="1"/>
  </si>
  <si>
    <t>高300mm</t>
    <rPh sb="0" eb="1">
      <t>タカ</t>
    </rPh>
    <phoneticPr fontId="1"/>
  </si>
  <si>
    <t>RB25B10</t>
    <phoneticPr fontId="1"/>
  </si>
  <si>
    <t>RB25B20</t>
    <phoneticPr fontId="1"/>
  </si>
  <si>
    <t>RB25B30</t>
    <phoneticPr fontId="1"/>
  </si>
  <si>
    <t>中間部壁</t>
    <rPh sb="0" eb="2">
      <t>チュウカン</t>
    </rPh>
    <rPh sb="2" eb="3">
      <t>ブ</t>
    </rPh>
    <rPh sb="3" eb="4">
      <t>ヘキ</t>
    </rPh>
    <phoneticPr fontId="1"/>
  </si>
  <si>
    <t>高200mm</t>
    <rPh sb="0" eb="1">
      <t>タカ</t>
    </rPh>
    <phoneticPr fontId="1"/>
  </si>
  <si>
    <t>RB25C30</t>
    <phoneticPr fontId="1"/>
  </si>
  <si>
    <t>下部壁</t>
    <rPh sb="0" eb="2">
      <t>カブ</t>
    </rPh>
    <rPh sb="2" eb="3">
      <t>ヘキ</t>
    </rPh>
    <phoneticPr fontId="1"/>
  </si>
  <si>
    <t>RB25P4</t>
    <phoneticPr fontId="1"/>
  </si>
  <si>
    <t>高40mm</t>
    <rPh sb="0" eb="1">
      <t>タカ</t>
    </rPh>
    <phoneticPr fontId="1"/>
  </si>
  <si>
    <t>RB35A15(M12)</t>
    <phoneticPr fontId="1"/>
  </si>
  <si>
    <t>RB35AC30(M12)</t>
    <phoneticPr fontId="1"/>
  </si>
  <si>
    <t>RB35B10</t>
    <phoneticPr fontId="1"/>
  </si>
  <si>
    <t>RB35B20</t>
    <phoneticPr fontId="1"/>
  </si>
  <si>
    <t>RB35B30</t>
    <phoneticPr fontId="1"/>
  </si>
  <si>
    <t>RB35C30</t>
    <phoneticPr fontId="1"/>
  </si>
  <si>
    <t>RB35P4</t>
    <phoneticPr fontId="1"/>
  </si>
  <si>
    <t>RB50A20(M16)</t>
    <phoneticPr fontId="1"/>
  </si>
  <si>
    <t>RB50B10</t>
    <phoneticPr fontId="1"/>
  </si>
  <si>
    <t>RB50B20</t>
    <phoneticPr fontId="1"/>
  </si>
  <si>
    <t>RB50B30</t>
    <phoneticPr fontId="1"/>
  </si>
  <si>
    <t>RB50C30</t>
    <phoneticPr fontId="1"/>
  </si>
  <si>
    <t>RB50C20</t>
    <phoneticPr fontId="1"/>
  </si>
  <si>
    <t>RB50C20凹</t>
    <rPh sb="7" eb="8">
      <t>ボコ</t>
    </rPh>
    <phoneticPr fontId="1"/>
  </si>
  <si>
    <t>RB50C50</t>
    <phoneticPr fontId="1"/>
  </si>
  <si>
    <t>高500mm</t>
    <rPh sb="0" eb="1">
      <t>タカ</t>
    </rPh>
    <phoneticPr fontId="1"/>
  </si>
  <si>
    <t>RB50P4</t>
    <phoneticPr fontId="1"/>
  </si>
  <si>
    <t>RB50P4 1/2</t>
    <phoneticPr fontId="1"/>
  </si>
  <si>
    <t>円形底版</t>
    <rPh sb="0" eb="1">
      <t>エン</t>
    </rPh>
    <rPh sb="1" eb="2">
      <t>ケイ</t>
    </rPh>
    <rPh sb="2" eb="3">
      <t>ソコ</t>
    </rPh>
    <rPh sb="3" eb="4">
      <t>ハン</t>
    </rPh>
    <phoneticPr fontId="1"/>
  </si>
  <si>
    <t>分割底版</t>
    <rPh sb="0" eb="2">
      <t>ブンカツ</t>
    </rPh>
    <rPh sb="2" eb="3">
      <t>ソコ</t>
    </rPh>
    <rPh sb="3" eb="4">
      <t>ハン</t>
    </rPh>
    <phoneticPr fontId="1"/>
  </si>
  <si>
    <t>ﾜﾝﾀｯﾁ式　ﾎﾟﾘｴﾁﾚﾝﾌｫｰﾑ</t>
    <rPh sb="5" eb="6">
      <t>シキ</t>
    </rPh>
    <phoneticPr fontId="1"/>
  </si>
  <si>
    <t>（株）清水鐵工所</t>
  </si>
  <si>
    <t>φ50～φ300</t>
    <phoneticPr fontId="1"/>
  </si>
  <si>
    <t>内外面ｴﾎﾟｷｼ樹脂粉体塗装</t>
    <rPh sb="0" eb="1">
      <t>ナイ</t>
    </rPh>
    <rPh sb="1" eb="3">
      <t>ガイメン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</si>
  <si>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B</t>
    <phoneticPr fontId="1"/>
  </si>
  <si>
    <t>内ねじ式　2種</t>
    <rPh sb="0" eb="1">
      <t>ウチ</t>
    </rPh>
    <rPh sb="3" eb="4">
      <t>シキ</t>
    </rPh>
    <rPh sb="6" eb="7">
      <t>シュ</t>
    </rPh>
    <phoneticPr fontId="1"/>
  </si>
  <si>
    <t>内ねじ式　3種</t>
    <rPh sb="0" eb="1">
      <t>ウチ</t>
    </rPh>
    <rPh sb="3" eb="4">
      <t>シキ</t>
    </rPh>
    <rPh sb="6" eb="7">
      <t>シュ</t>
    </rPh>
    <phoneticPr fontId="1"/>
  </si>
  <si>
    <t>φ50～φ150</t>
    <phoneticPr fontId="1"/>
  </si>
  <si>
    <t>内面ｴﾎﾟｷｼ樹脂粉体塗装</t>
    <rPh sb="0" eb="1">
      <t>ナイ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</si>
  <si>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φ300～φ600</t>
    <phoneticPr fontId="1"/>
  </si>
  <si>
    <t>GX形両受ｿﾌﾄｼｰﾙ仕切弁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phoneticPr fontId="1"/>
  </si>
  <si>
    <t>ｿﾌﾄｼｰﾙ仕切弁(SS-F型)</t>
    <rPh sb="6" eb="8">
      <t>シキ</t>
    </rPh>
    <rPh sb="8" eb="9">
      <t>ベン</t>
    </rPh>
    <rPh sb="14" eb="15">
      <t>カタ</t>
    </rPh>
    <phoneticPr fontId="1"/>
  </si>
  <si>
    <t>ﾀﾞｸﾀｲﾙ鋳鉄仕切弁(STS-HS形)</t>
    <rPh sb="6" eb="8">
      <t>チュウテツ</t>
    </rPh>
    <rPh sb="8" eb="10">
      <t>シキ</t>
    </rPh>
    <rPh sb="10" eb="11">
      <t>ベン</t>
    </rPh>
    <rPh sb="18" eb="19">
      <t>カタ</t>
    </rPh>
    <phoneticPr fontId="1"/>
  </si>
  <si>
    <t>水道用ﾊﾞﾀﾌﾗｲ弁(SP形)</t>
    <rPh sb="0" eb="3">
      <t>スイドウヨウ</t>
    </rPh>
    <rPh sb="9" eb="10">
      <t>ベン</t>
    </rPh>
    <rPh sb="13" eb="14">
      <t>カタ</t>
    </rPh>
    <phoneticPr fontId="1"/>
  </si>
  <si>
    <t>GX形両受ｿﾌﾄｼｰﾙ仕切弁(SS-GXZ型)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rPh sb="21" eb="22">
      <t>カタ</t>
    </rPh>
    <phoneticPr fontId="1"/>
  </si>
  <si>
    <t>φ75～φ250</t>
    <phoneticPr fontId="1"/>
  </si>
  <si>
    <t>φ300</t>
    <phoneticPr fontId="1"/>
  </si>
  <si>
    <t>NS形両受ｿﾌﾄｼｰﾙ仕切弁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phoneticPr fontId="1"/>
  </si>
  <si>
    <t>B</t>
    <phoneticPr fontId="1"/>
  </si>
  <si>
    <t>φ300～φ400</t>
    <phoneticPr fontId="1"/>
  </si>
  <si>
    <t>JWWA B 120準拠品</t>
    <rPh sb="10" eb="12">
      <t>ジュンキョ</t>
    </rPh>
    <rPh sb="12" eb="13">
      <t>ヒン</t>
    </rPh>
    <phoneticPr fontId="1"/>
  </si>
  <si>
    <t>V</t>
    <phoneticPr fontId="1"/>
  </si>
  <si>
    <t>GX形受挿しｿﾌﾄｼｰﾙ仕切弁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phoneticPr fontId="1"/>
  </si>
  <si>
    <t>耐震NS形両受ｿﾌﾄｼｰﾙ仕切弁(SS-NSZ型)</t>
    <rPh sb="0" eb="2">
      <t>タイシン</t>
    </rPh>
    <rPh sb="4" eb="5">
      <t>カタ</t>
    </rPh>
    <rPh sb="5" eb="6">
      <t>リョウ</t>
    </rPh>
    <rPh sb="6" eb="7">
      <t>ウ</t>
    </rPh>
    <rPh sb="13" eb="15">
      <t>シキ</t>
    </rPh>
    <rPh sb="15" eb="16">
      <t>ベン</t>
    </rPh>
    <rPh sb="23" eb="24">
      <t>カタ</t>
    </rPh>
    <phoneticPr fontId="1"/>
  </si>
  <si>
    <t>φ75～φ300</t>
    <phoneticPr fontId="1"/>
  </si>
  <si>
    <t>NS形受挿しｿﾌﾄｼｰﾙ仕切弁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phoneticPr fontId="1"/>
  </si>
  <si>
    <t>GX形受挿しｿﾌﾄｼｰﾙ仕切弁(SS-GXT型)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rPh sb="22" eb="23">
      <t>カタ</t>
    </rPh>
    <phoneticPr fontId="1"/>
  </si>
  <si>
    <t>耐震NS形受挿しｿﾌﾄｼｰﾙ仕切弁(SS-NST型)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rPh sb="24" eb="25">
      <t>カタ</t>
    </rPh>
    <phoneticPr fontId="1"/>
  </si>
  <si>
    <t>K形受挿しｿﾌﾄｼｰﾙ仕切弁</t>
    <rPh sb="1" eb="2">
      <t>カタ</t>
    </rPh>
    <rPh sb="2" eb="3">
      <t>ウ</t>
    </rPh>
    <rPh sb="3" eb="4">
      <t>サ</t>
    </rPh>
    <rPh sb="11" eb="13">
      <t>シキ</t>
    </rPh>
    <rPh sb="13" eb="14">
      <t>ベン</t>
    </rPh>
    <phoneticPr fontId="1"/>
  </si>
  <si>
    <t>水道用K形受挿しｿﾌﾄｼｰﾙ仕切弁(SS-K型)</t>
    <rPh sb="0" eb="3">
      <t>スイドウヨウ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rPh sb="22" eb="23">
      <t>カタ</t>
    </rPh>
    <phoneticPr fontId="1"/>
  </si>
  <si>
    <t>φ75～φ150</t>
    <phoneticPr fontId="1"/>
  </si>
  <si>
    <t>ﾎﾟﾘｴﾁﾚﾝ管用ｿﾌﾄｼｰﾙ仕切弁(SS-PE型)</t>
    <rPh sb="7" eb="8">
      <t>カン</t>
    </rPh>
    <rPh sb="8" eb="9">
      <t>ヨウ</t>
    </rPh>
    <rPh sb="15" eb="17">
      <t>シキ</t>
    </rPh>
    <rPh sb="17" eb="18">
      <t>ベン</t>
    </rPh>
    <rPh sb="24" eb="25">
      <t>カタ</t>
    </rPh>
    <phoneticPr fontId="1"/>
  </si>
  <si>
    <t>甲型　2種</t>
    <rPh sb="0" eb="1">
      <t>コウ</t>
    </rPh>
    <rPh sb="1" eb="2">
      <t>カタ</t>
    </rPh>
    <rPh sb="4" eb="5">
      <t>シュ</t>
    </rPh>
    <phoneticPr fontId="1"/>
  </si>
  <si>
    <t>乙型　2種</t>
    <rPh sb="0" eb="1">
      <t>オツ</t>
    </rPh>
    <rPh sb="1" eb="2">
      <t>カタ</t>
    </rPh>
    <rPh sb="4" eb="5">
      <t>シュ</t>
    </rPh>
    <phoneticPr fontId="1"/>
  </si>
  <si>
    <t>浅層埋設形水道用急速空気弁</t>
    <rPh sb="0" eb="1">
      <t>アサ</t>
    </rPh>
    <rPh sb="1" eb="2">
      <t>ソウ</t>
    </rPh>
    <rPh sb="2" eb="4">
      <t>マイセツ</t>
    </rPh>
    <rPh sb="4" eb="5">
      <t>カタ</t>
    </rPh>
    <rPh sb="5" eb="8">
      <t>スイドウヨウ</t>
    </rPh>
    <rPh sb="8" eb="10">
      <t>キュウソク</t>
    </rPh>
    <rPh sb="10" eb="12">
      <t>クウキ</t>
    </rPh>
    <rPh sb="12" eb="13">
      <t>ベン</t>
    </rPh>
    <phoneticPr fontId="1"/>
  </si>
  <si>
    <t>甲型　3種</t>
    <rPh sb="0" eb="1">
      <t>コウ</t>
    </rPh>
    <rPh sb="1" eb="2">
      <t>カタ</t>
    </rPh>
    <rPh sb="4" eb="5">
      <t>シュ</t>
    </rPh>
    <phoneticPr fontId="1"/>
  </si>
  <si>
    <t>乙型　3種</t>
    <rPh sb="0" eb="1">
      <t>オツ</t>
    </rPh>
    <rPh sb="1" eb="2">
      <t>カタ</t>
    </rPh>
    <rPh sb="4" eb="5">
      <t>シュ</t>
    </rPh>
    <phoneticPr fontId="1"/>
  </si>
  <si>
    <t>不凍式急速空気弁</t>
    <rPh sb="0" eb="1">
      <t>フ</t>
    </rPh>
    <rPh sb="1" eb="2">
      <t>コオ</t>
    </rPh>
    <rPh sb="2" eb="3">
      <t>シキ</t>
    </rPh>
    <rPh sb="3" eb="5">
      <t>キュウソク</t>
    </rPh>
    <rPh sb="5" eb="7">
      <t>クウキ</t>
    </rPh>
    <rPh sb="7" eb="8">
      <t>ベン</t>
    </rPh>
    <phoneticPr fontId="1"/>
  </si>
  <si>
    <t>φ25・φ75</t>
    <phoneticPr fontId="1"/>
  </si>
  <si>
    <t>2種</t>
    <rPh sb="1" eb="2">
      <t>シュ</t>
    </rPh>
    <phoneticPr fontId="1"/>
  </si>
  <si>
    <t>JWWA B 137準拠品</t>
    <rPh sb="10" eb="12">
      <t>ジュンキョ</t>
    </rPh>
    <rPh sb="12" eb="13">
      <t>ヒン</t>
    </rPh>
    <phoneticPr fontId="1"/>
  </si>
  <si>
    <t>φ75×H100～H200</t>
    <phoneticPr fontId="1"/>
  </si>
  <si>
    <t>水道用地下式単口消火栓</t>
    <rPh sb="0" eb="3">
      <t>スイドウヨウ</t>
    </rPh>
    <rPh sb="3" eb="5">
      <t>チカ</t>
    </rPh>
    <rPh sb="5" eb="6">
      <t>シキ</t>
    </rPh>
    <rPh sb="6" eb="7">
      <t>タン</t>
    </rPh>
    <rPh sb="7" eb="8">
      <t>クチ</t>
    </rPh>
    <rPh sb="8" eb="10">
      <t>ショウカ</t>
    </rPh>
    <rPh sb="10" eb="11">
      <t>セン</t>
    </rPh>
    <phoneticPr fontId="1"/>
  </si>
  <si>
    <t>ﾐﾆｴﾎﾟﾗﾝﾄ(SER-MINI型)</t>
    <rPh sb="17" eb="18">
      <t>カタ</t>
    </rPh>
    <phoneticPr fontId="1"/>
  </si>
  <si>
    <t>ｴﾎﾟﾗﾝﾄL形(SER-Ⅲ型L形)</t>
    <rPh sb="7" eb="8">
      <t>カタ</t>
    </rPh>
    <rPh sb="14" eb="15">
      <t>カタ</t>
    </rPh>
    <rPh sb="16" eb="17">
      <t>カタ</t>
    </rPh>
    <phoneticPr fontId="1"/>
  </si>
  <si>
    <t>空気弁付ｴﾎﾟﾗﾝﾄL形(SER-ⅢL形)</t>
    <rPh sb="0" eb="2">
      <t>クウキ</t>
    </rPh>
    <rPh sb="2" eb="3">
      <t>ベン</t>
    </rPh>
    <rPh sb="3" eb="4">
      <t>ツ</t>
    </rPh>
    <rPh sb="11" eb="12">
      <t>カタ</t>
    </rPh>
    <rPh sb="19" eb="20">
      <t>カタ</t>
    </rPh>
    <phoneticPr fontId="1"/>
  </si>
  <si>
    <t>φ75×φ25</t>
    <phoneticPr fontId="1"/>
  </si>
  <si>
    <t>排気弁付ｴﾎﾟﾗﾝﾄL形(SER-ⅢLE形)</t>
    <rPh sb="0" eb="2">
      <t>ハイキ</t>
    </rPh>
    <rPh sb="2" eb="3">
      <t>ベン</t>
    </rPh>
    <rPh sb="3" eb="4">
      <t>ツ</t>
    </rPh>
    <rPh sb="11" eb="12">
      <t>カタ</t>
    </rPh>
    <rPh sb="20" eb="21">
      <t>カタ</t>
    </rPh>
    <phoneticPr fontId="1"/>
  </si>
  <si>
    <t>幡豆工業（株）</t>
  </si>
  <si>
    <t>D</t>
    <phoneticPr fontId="1"/>
  </si>
  <si>
    <t>GX形二受T字管</t>
    <rPh sb="2" eb="3">
      <t>カタ</t>
    </rPh>
    <rPh sb="3" eb="4">
      <t>ニ</t>
    </rPh>
    <rPh sb="4" eb="5">
      <t>ウ</t>
    </rPh>
    <rPh sb="6" eb="7">
      <t>ジ</t>
    </rPh>
    <rPh sb="7" eb="8">
      <t>カン</t>
    </rPh>
    <phoneticPr fontId="1"/>
  </si>
  <si>
    <t>耐震GX形ﾀﾞｸﾀｲﾙ二受T字管</t>
    <rPh sb="0" eb="2">
      <t>タイシン</t>
    </rPh>
    <rPh sb="4" eb="5">
      <t>カタ</t>
    </rPh>
    <rPh sb="11" eb="12">
      <t>ニ</t>
    </rPh>
    <rPh sb="12" eb="13">
      <t>ウ</t>
    </rPh>
    <rPh sb="14" eb="15">
      <t>ジ</t>
    </rPh>
    <rPh sb="15" eb="16">
      <t>カン</t>
    </rPh>
    <phoneticPr fontId="1"/>
  </si>
  <si>
    <t>φ75×φ75～φ250×φ250</t>
    <phoneticPr fontId="1"/>
  </si>
  <si>
    <t>内面ｴﾎﾟｷｼ樹脂粉体塗装</t>
    <rPh sb="0" eb="2">
      <t>ナイメン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</si>
  <si>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GX形受挿し片落管</t>
    <rPh sb="2" eb="3">
      <t>カタ</t>
    </rPh>
    <rPh sb="3" eb="4">
      <t>ウ</t>
    </rPh>
    <rPh sb="4" eb="5">
      <t>サ</t>
    </rPh>
    <rPh sb="6" eb="7">
      <t>カタ</t>
    </rPh>
    <rPh sb="7" eb="8">
      <t>オ</t>
    </rPh>
    <rPh sb="8" eb="9">
      <t>カン</t>
    </rPh>
    <phoneticPr fontId="1"/>
  </si>
  <si>
    <t>耐震GX形ﾀﾞｸﾀｲﾙ受挿し片落管</t>
    <rPh sb="0" eb="2">
      <t>タイシン</t>
    </rPh>
    <rPh sb="4" eb="5">
      <t>カタ</t>
    </rPh>
    <rPh sb="11" eb="12">
      <t>ウ</t>
    </rPh>
    <rPh sb="12" eb="13">
      <t>サ</t>
    </rPh>
    <rPh sb="14" eb="15">
      <t>カタ</t>
    </rPh>
    <rPh sb="15" eb="16">
      <t>オ</t>
    </rPh>
    <rPh sb="16" eb="17">
      <t>カン</t>
    </rPh>
    <phoneticPr fontId="1"/>
  </si>
  <si>
    <t>φ100×φ75～φ250×φ200</t>
    <phoneticPr fontId="1"/>
  </si>
  <si>
    <t>GX形挿し受片落管</t>
    <rPh sb="2" eb="3">
      <t>カタ</t>
    </rPh>
    <rPh sb="3" eb="4">
      <t>サ</t>
    </rPh>
    <rPh sb="5" eb="6">
      <t>ウ</t>
    </rPh>
    <rPh sb="6" eb="7">
      <t>カタ</t>
    </rPh>
    <rPh sb="7" eb="8">
      <t>オ</t>
    </rPh>
    <rPh sb="8" eb="9">
      <t>カン</t>
    </rPh>
    <phoneticPr fontId="1"/>
  </si>
  <si>
    <t>耐震GX形ﾀﾞｸﾀｲﾙ挿し受片落管</t>
    <rPh sb="0" eb="2">
      <t>タイシン</t>
    </rPh>
    <rPh sb="4" eb="5">
      <t>カタ</t>
    </rPh>
    <rPh sb="11" eb="12">
      <t>サ</t>
    </rPh>
    <rPh sb="13" eb="14">
      <t>ウ</t>
    </rPh>
    <rPh sb="14" eb="15">
      <t>カタ</t>
    </rPh>
    <rPh sb="15" eb="16">
      <t>オ</t>
    </rPh>
    <rPh sb="16" eb="17">
      <t>カン</t>
    </rPh>
    <phoneticPr fontId="1"/>
  </si>
  <si>
    <t>GX形45°両受曲管</t>
    <rPh sb="2" eb="3">
      <t>カタ</t>
    </rPh>
    <rPh sb="6" eb="7">
      <t>リョウ</t>
    </rPh>
    <rPh sb="7" eb="8">
      <t>ウ</t>
    </rPh>
    <rPh sb="8" eb="9">
      <t>キョク</t>
    </rPh>
    <rPh sb="9" eb="10">
      <t>カン</t>
    </rPh>
    <phoneticPr fontId="1"/>
  </si>
  <si>
    <t>耐震GX形ﾀﾞｸﾀｲﾙ45°両受曲管</t>
    <rPh sb="0" eb="2">
      <t>タイシン</t>
    </rPh>
    <rPh sb="4" eb="5">
      <t>カタ</t>
    </rPh>
    <rPh sb="14" eb="15">
      <t>リョウ</t>
    </rPh>
    <rPh sb="15" eb="16">
      <t>ウ</t>
    </rPh>
    <rPh sb="16" eb="17">
      <t>キョク</t>
    </rPh>
    <rPh sb="17" eb="18">
      <t>カン</t>
    </rPh>
    <phoneticPr fontId="1"/>
  </si>
  <si>
    <t>GX形22 1/2°両受曲管</t>
    <rPh sb="2" eb="3">
      <t>カタ</t>
    </rPh>
    <rPh sb="10" eb="11">
      <t>リョウ</t>
    </rPh>
    <rPh sb="11" eb="12">
      <t>ウ</t>
    </rPh>
    <rPh sb="12" eb="13">
      <t>キョク</t>
    </rPh>
    <rPh sb="13" eb="14">
      <t>カン</t>
    </rPh>
    <phoneticPr fontId="1"/>
  </si>
  <si>
    <t>耐震GX形ﾀﾞｸﾀｲﾙ22 1/2°両受曲管</t>
    <rPh sb="0" eb="2">
      <t>タイシン</t>
    </rPh>
    <rPh sb="4" eb="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</si>
  <si>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GX形90°曲管</t>
    <rPh sb="2" eb="3">
      <t>カタ</t>
    </rPh>
    <rPh sb="6" eb="7">
      <t>キョク</t>
    </rPh>
    <rPh sb="7" eb="8">
      <t>カン</t>
    </rPh>
    <phoneticPr fontId="1"/>
  </si>
  <si>
    <t>耐震GX形ﾀﾞｸﾀｲﾙ90°曲管</t>
    <rPh sb="0" eb="2">
      <t>タイシン</t>
    </rPh>
    <rPh sb="4" eb="5">
      <t>カタ</t>
    </rPh>
    <rPh sb="14" eb="15">
      <t>キョク</t>
    </rPh>
    <rPh sb="15" eb="16">
      <t>カン</t>
    </rPh>
    <phoneticPr fontId="1"/>
  </si>
  <si>
    <t>φ300×φ100～φ300</t>
    <phoneticPr fontId="1"/>
  </si>
  <si>
    <t>φ300×φ100～φ250</t>
    <phoneticPr fontId="1"/>
  </si>
  <si>
    <t>φ300</t>
    <phoneticPr fontId="1"/>
  </si>
  <si>
    <t>GX形22 1/2°曲管</t>
    <rPh sb="2" eb="3">
      <t>カタ</t>
    </rPh>
    <rPh sb="10" eb="11">
      <t>キョク</t>
    </rPh>
    <rPh sb="11" eb="12">
      <t>カン</t>
    </rPh>
    <phoneticPr fontId="1"/>
  </si>
  <si>
    <t>耐震GX形ﾀﾞｸﾀｲﾙ22 1/2°曲管</t>
    <rPh sb="0" eb="2">
      <t>タイシン</t>
    </rPh>
    <rPh sb="4" eb="5">
      <t>カタ</t>
    </rPh>
    <rPh sb="18" eb="19">
      <t>キョク</t>
    </rPh>
    <rPh sb="19" eb="20">
      <t>カン</t>
    </rPh>
    <phoneticPr fontId="1"/>
  </si>
  <si>
    <t>GX形11 1/4°曲管</t>
    <rPh sb="2" eb="3">
      <t>カタ</t>
    </rPh>
    <rPh sb="10" eb="11">
      <t>キョク</t>
    </rPh>
    <rPh sb="11" eb="12">
      <t>カン</t>
    </rPh>
    <phoneticPr fontId="1"/>
  </si>
  <si>
    <t>耐震GX形ﾀﾞｸﾀｲﾙ11 1/4°曲管</t>
    <rPh sb="0" eb="2">
      <t>タイシン</t>
    </rPh>
    <rPh sb="4" eb="5">
      <t>カタ</t>
    </rPh>
    <rPh sb="18" eb="19">
      <t>キョク</t>
    </rPh>
    <rPh sb="19" eb="20">
      <t>カン</t>
    </rPh>
    <phoneticPr fontId="1"/>
  </si>
  <si>
    <t>GX形5 5/8°曲管</t>
    <rPh sb="2" eb="3">
      <t>カタ</t>
    </rPh>
    <rPh sb="9" eb="10">
      <t>キョク</t>
    </rPh>
    <rPh sb="10" eb="11">
      <t>カン</t>
    </rPh>
    <phoneticPr fontId="1"/>
  </si>
  <si>
    <t>耐震GX形ﾀﾞｸﾀｲﾙ5 5/8°曲管</t>
    <rPh sb="0" eb="2">
      <t>タイシン</t>
    </rPh>
    <rPh sb="4" eb="5">
      <t>カタ</t>
    </rPh>
    <rPh sb="17" eb="18">
      <t>キョク</t>
    </rPh>
    <rPh sb="18" eb="19">
      <t>カン</t>
    </rPh>
    <phoneticPr fontId="1"/>
  </si>
  <si>
    <t>GX形ﾌﾗﾝｼﾞ付きT字管</t>
    <rPh sb="2" eb="3">
      <t>カタ</t>
    </rPh>
    <rPh sb="8" eb="9">
      <t>ツキ</t>
    </rPh>
    <rPh sb="11" eb="12">
      <t>ジ</t>
    </rPh>
    <rPh sb="12" eb="13">
      <t>カン</t>
    </rPh>
    <phoneticPr fontId="1"/>
  </si>
  <si>
    <t>耐震GX形ﾌﾗﾝｼﾞ付きT字管</t>
    <rPh sb="0" eb="2">
      <t>タイシン</t>
    </rPh>
    <rPh sb="4" eb="5">
      <t>カタ</t>
    </rPh>
    <rPh sb="10" eb="11">
      <t>ツキ</t>
    </rPh>
    <rPh sb="13" eb="14">
      <t>ジ</t>
    </rPh>
    <rPh sb="14" eb="15">
      <t>カン</t>
    </rPh>
    <phoneticPr fontId="1"/>
  </si>
  <si>
    <t>φ75～φ250×φ75</t>
    <phoneticPr fontId="1"/>
  </si>
  <si>
    <t>φ300×φ75</t>
    <phoneticPr fontId="1"/>
  </si>
  <si>
    <t>GX形浅層埋設形ﾌﾗﾝｼﾞ付きT字管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phoneticPr fontId="1"/>
  </si>
  <si>
    <t>耐震GX形浅層埋設形ﾌﾗﾝｼﾞ付きT字管</t>
    <rPh sb="0" eb="2">
      <t>タイシン</t>
    </rPh>
    <rPh sb="4" eb="5">
      <t>カタ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8" eb="19">
      <t>ジ</t>
    </rPh>
    <rPh sb="19" eb="20">
      <t>カン</t>
    </rPh>
    <phoneticPr fontId="1"/>
  </si>
  <si>
    <t>7.5K　形式2</t>
    <rPh sb="5" eb="7">
      <t>ケイシキ</t>
    </rPh>
    <phoneticPr fontId="1"/>
  </si>
  <si>
    <t>10K　形式2</t>
    <rPh sb="4" eb="6">
      <t>ケイシキ</t>
    </rPh>
    <phoneticPr fontId="1"/>
  </si>
  <si>
    <t>耐震GX形浅層埋設形ﾌﾗﾝｼﾞ付きT字管(特殊)</t>
    <rPh sb="0" eb="2">
      <t>タイシン</t>
    </rPh>
    <rPh sb="4" eb="5">
      <t>カタ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8" eb="19">
      <t>ジ</t>
    </rPh>
    <rPh sb="19" eb="20">
      <t>カン</t>
    </rPh>
    <rPh sb="21" eb="23">
      <t>トクシュ</t>
    </rPh>
    <phoneticPr fontId="1"/>
  </si>
  <si>
    <t>JWWA G 121準拠品</t>
    <rPh sb="10" eb="12">
      <t>ジュンキョ</t>
    </rPh>
    <rPh sb="12" eb="13">
      <t>ヒン</t>
    </rPh>
    <phoneticPr fontId="1"/>
  </si>
  <si>
    <t>GX形うず巻式ﾌﾗﾝｼﾞ付きT字管</t>
    <rPh sb="2" eb="3">
      <t>カタ</t>
    </rPh>
    <rPh sb="5" eb="6">
      <t>マ</t>
    </rPh>
    <rPh sb="6" eb="7">
      <t>シキ</t>
    </rPh>
    <rPh sb="12" eb="13">
      <t>ツキ</t>
    </rPh>
    <rPh sb="15" eb="16">
      <t>ジ</t>
    </rPh>
    <rPh sb="16" eb="17">
      <t>カン</t>
    </rPh>
    <phoneticPr fontId="1"/>
  </si>
  <si>
    <t>耐震GX形うず巻式ﾌﾗﾝｼﾞ付きT字管</t>
    <rPh sb="0" eb="2">
      <t>タイシン</t>
    </rPh>
    <rPh sb="4" eb="5">
      <t>カタ</t>
    </rPh>
    <rPh sb="7" eb="8">
      <t>マ</t>
    </rPh>
    <rPh sb="8" eb="9">
      <t>シキ</t>
    </rPh>
    <rPh sb="14" eb="15">
      <t>ツキ</t>
    </rPh>
    <rPh sb="17" eb="18">
      <t>ジ</t>
    </rPh>
    <rPh sb="18" eb="19">
      <t>カン</t>
    </rPh>
    <phoneticPr fontId="1"/>
  </si>
  <si>
    <t>耐震GX形うず巻式ﾌﾗﾝｼﾞ付きT字管(特殊)</t>
    <rPh sb="0" eb="2">
      <t>タイシン</t>
    </rPh>
    <rPh sb="4" eb="5">
      <t>カタ</t>
    </rPh>
    <rPh sb="7" eb="8">
      <t>マ</t>
    </rPh>
    <rPh sb="8" eb="9">
      <t>シキ</t>
    </rPh>
    <rPh sb="14" eb="15">
      <t>ツキ</t>
    </rPh>
    <rPh sb="17" eb="18">
      <t>ジ</t>
    </rPh>
    <rPh sb="18" eb="19">
      <t>カン</t>
    </rPh>
    <rPh sb="20" eb="22">
      <t>トクシュ</t>
    </rPh>
    <phoneticPr fontId="1"/>
  </si>
  <si>
    <t>GX形継ぎ輪</t>
    <rPh sb="2" eb="3">
      <t>カタ</t>
    </rPh>
    <rPh sb="3" eb="4">
      <t>ツギ</t>
    </rPh>
    <rPh sb="5" eb="6">
      <t>ワ</t>
    </rPh>
    <phoneticPr fontId="1"/>
  </si>
  <si>
    <t>耐震GX形継ぎ輪</t>
    <rPh sb="0" eb="2">
      <t>タイシン</t>
    </rPh>
    <rPh sb="4" eb="5">
      <t>カタ</t>
    </rPh>
    <rPh sb="5" eb="6">
      <t>ツ</t>
    </rPh>
    <rPh sb="7" eb="8">
      <t>ワ</t>
    </rPh>
    <phoneticPr fontId="1"/>
  </si>
  <si>
    <t>GX形両受短管</t>
    <rPh sb="2" eb="3">
      <t>カタ</t>
    </rPh>
    <rPh sb="3" eb="4">
      <t>リョウ</t>
    </rPh>
    <rPh sb="4" eb="5">
      <t>ウ</t>
    </rPh>
    <rPh sb="5" eb="6">
      <t>タン</t>
    </rPh>
    <rPh sb="6" eb="7">
      <t>カン</t>
    </rPh>
    <phoneticPr fontId="1"/>
  </si>
  <si>
    <t>耐震GX形両受短管</t>
    <rPh sb="0" eb="2">
      <t>タイシン</t>
    </rPh>
    <rPh sb="4" eb="5">
      <t>カタ</t>
    </rPh>
    <rPh sb="5" eb="6">
      <t>リョウ</t>
    </rPh>
    <rPh sb="6" eb="7">
      <t>ウ</t>
    </rPh>
    <rPh sb="7" eb="8">
      <t>タン</t>
    </rPh>
    <rPh sb="8" eb="9">
      <t>カン</t>
    </rPh>
    <phoneticPr fontId="1"/>
  </si>
  <si>
    <t>GX形短管1号</t>
    <rPh sb="2" eb="3">
      <t>カタ</t>
    </rPh>
    <rPh sb="3" eb="4">
      <t>タン</t>
    </rPh>
    <rPh sb="4" eb="5">
      <t>カン</t>
    </rPh>
    <rPh sb="6" eb="7">
      <t>ゴウ</t>
    </rPh>
    <phoneticPr fontId="1"/>
  </si>
  <si>
    <t>耐震GX形短管1号(特殊)</t>
    <rPh sb="0" eb="2">
      <t>タイシン</t>
    </rPh>
    <rPh sb="4" eb="5">
      <t>カタ</t>
    </rPh>
    <rPh sb="5" eb="6">
      <t>タン</t>
    </rPh>
    <rPh sb="6" eb="7">
      <t>カン</t>
    </rPh>
    <rPh sb="8" eb="9">
      <t>ゴウ</t>
    </rPh>
    <rPh sb="10" eb="12">
      <t>トクシュ</t>
    </rPh>
    <phoneticPr fontId="1"/>
  </si>
  <si>
    <t>GX形短管2号</t>
    <rPh sb="2" eb="3">
      <t>カタ</t>
    </rPh>
    <rPh sb="3" eb="4">
      <t>タン</t>
    </rPh>
    <rPh sb="4" eb="5">
      <t>カン</t>
    </rPh>
    <rPh sb="6" eb="7">
      <t>ゴウ</t>
    </rPh>
    <phoneticPr fontId="1"/>
  </si>
  <si>
    <t>耐震GX形短管2号(特殊)</t>
    <rPh sb="0" eb="2">
      <t>タイシン</t>
    </rPh>
    <rPh sb="4" eb="5">
      <t>カタ</t>
    </rPh>
    <rPh sb="5" eb="6">
      <t>タン</t>
    </rPh>
    <rPh sb="6" eb="7">
      <t>カン</t>
    </rPh>
    <rPh sb="8" eb="9">
      <t>ゴウ</t>
    </rPh>
    <rPh sb="10" eb="12">
      <t>トクシュ</t>
    </rPh>
    <phoneticPr fontId="1"/>
  </si>
  <si>
    <t>GX形乙字管</t>
    <rPh sb="2" eb="3">
      <t>カタ</t>
    </rPh>
    <rPh sb="3" eb="4">
      <t>オツ</t>
    </rPh>
    <rPh sb="4" eb="5">
      <t>ジ</t>
    </rPh>
    <rPh sb="5" eb="6">
      <t>カン</t>
    </rPh>
    <phoneticPr fontId="1"/>
  </si>
  <si>
    <t>耐震GX形乙字管</t>
    <rPh sb="0" eb="2">
      <t>タイシン</t>
    </rPh>
    <rPh sb="4" eb="5">
      <t>カタ</t>
    </rPh>
    <rPh sb="5" eb="6">
      <t>オツ</t>
    </rPh>
    <rPh sb="6" eb="7">
      <t>ジ</t>
    </rPh>
    <rPh sb="7" eb="8">
      <t>カン</t>
    </rPh>
    <phoneticPr fontId="1"/>
  </si>
  <si>
    <t>φ75～φ250×H300</t>
    <phoneticPr fontId="1"/>
  </si>
  <si>
    <t>φ75～φ250×H450</t>
    <phoneticPr fontId="1"/>
  </si>
  <si>
    <t>φ300×H300</t>
    <phoneticPr fontId="1"/>
  </si>
  <si>
    <t>φ300×H450</t>
    <phoneticPr fontId="1"/>
  </si>
  <si>
    <t>GX形帽</t>
    <rPh sb="2" eb="3">
      <t>カタ</t>
    </rPh>
    <rPh sb="3" eb="4">
      <t>ボウ</t>
    </rPh>
    <phoneticPr fontId="1"/>
  </si>
  <si>
    <t>耐震GX形帽</t>
    <rPh sb="0" eb="2">
      <t>タイシン</t>
    </rPh>
    <rPh sb="4" eb="5">
      <t>カタ</t>
    </rPh>
    <rPh sb="5" eb="6">
      <t>ボウ</t>
    </rPh>
    <phoneticPr fontId="1"/>
  </si>
  <si>
    <t>NS形三受十字管</t>
    <rPh sb="2" eb="3">
      <t>カタ</t>
    </rPh>
    <rPh sb="3" eb="4">
      <t>サン</t>
    </rPh>
    <rPh sb="4" eb="5">
      <t>ウ</t>
    </rPh>
    <rPh sb="5" eb="6">
      <t>ジュウ</t>
    </rPh>
    <rPh sb="6" eb="7">
      <t>ジ</t>
    </rPh>
    <rPh sb="7" eb="8">
      <t>カン</t>
    </rPh>
    <phoneticPr fontId="1"/>
  </si>
  <si>
    <t>NS形二受T字管</t>
    <rPh sb="2" eb="3">
      <t>カタ</t>
    </rPh>
    <rPh sb="3" eb="4">
      <t>ニ</t>
    </rPh>
    <rPh sb="4" eb="5">
      <t>ウ</t>
    </rPh>
    <rPh sb="6" eb="7">
      <t>ジ</t>
    </rPh>
    <rPh sb="7" eb="8">
      <t>カン</t>
    </rPh>
    <phoneticPr fontId="1"/>
  </si>
  <si>
    <t>NS形受挿し片落管</t>
    <rPh sb="2" eb="3">
      <t>カタ</t>
    </rPh>
    <rPh sb="3" eb="4">
      <t>ウ</t>
    </rPh>
    <rPh sb="4" eb="5">
      <t>サ</t>
    </rPh>
    <rPh sb="6" eb="7">
      <t>カタ</t>
    </rPh>
    <rPh sb="7" eb="8">
      <t>オ</t>
    </rPh>
    <rPh sb="8" eb="9">
      <t>カン</t>
    </rPh>
    <phoneticPr fontId="1"/>
  </si>
  <si>
    <t>NS形挿し受片落管</t>
    <rPh sb="2" eb="3">
      <t>カタ</t>
    </rPh>
    <rPh sb="3" eb="4">
      <t>サ</t>
    </rPh>
    <rPh sb="5" eb="6">
      <t>ウ</t>
    </rPh>
    <rPh sb="6" eb="7">
      <t>カタ</t>
    </rPh>
    <rPh sb="7" eb="8">
      <t>オ</t>
    </rPh>
    <rPh sb="8" eb="9">
      <t>カン</t>
    </rPh>
    <phoneticPr fontId="1"/>
  </si>
  <si>
    <t>NS形45°両受曲管</t>
    <rPh sb="2" eb="3">
      <t>カタ</t>
    </rPh>
    <rPh sb="6" eb="7">
      <t>リョウ</t>
    </rPh>
    <rPh sb="7" eb="8">
      <t>ウ</t>
    </rPh>
    <rPh sb="8" eb="9">
      <t>キョク</t>
    </rPh>
    <rPh sb="9" eb="10">
      <t>カン</t>
    </rPh>
    <phoneticPr fontId="1"/>
  </si>
  <si>
    <t>NS形22 1/2°両受曲管</t>
    <rPh sb="2" eb="3">
      <t>カタ</t>
    </rPh>
    <rPh sb="10" eb="11">
      <t>リョウ</t>
    </rPh>
    <rPh sb="11" eb="12">
      <t>ウ</t>
    </rPh>
    <rPh sb="12" eb="13">
      <t>キョク</t>
    </rPh>
    <rPh sb="13" eb="14">
      <t>カン</t>
    </rPh>
    <phoneticPr fontId="1"/>
  </si>
  <si>
    <t>φ75～φ400</t>
    <phoneticPr fontId="1"/>
  </si>
  <si>
    <t>NS形90°曲管</t>
    <rPh sb="2" eb="3">
      <t>カタ</t>
    </rPh>
    <rPh sb="6" eb="7">
      <t>キョク</t>
    </rPh>
    <rPh sb="7" eb="8">
      <t>カン</t>
    </rPh>
    <phoneticPr fontId="1"/>
  </si>
  <si>
    <t>NS形22 1/2°曲管</t>
    <rPh sb="2" eb="3">
      <t>カタ</t>
    </rPh>
    <rPh sb="10" eb="11">
      <t>キョク</t>
    </rPh>
    <rPh sb="11" eb="12">
      <t>カン</t>
    </rPh>
    <phoneticPr fontId="1"/>
  </si>
  <si>
    <t>NS形11 1/4°曲管</t>
    <rPh sb="2" eb="3">
      <t>カタ</t>
    </rPh>
    <rPh sb="10" eb="11">
      <t>キョク</t>
    </rPh>
    <rPh sb="11" eb="12">
      <t>カン</t>
    </rPh>
    <phoneticPr fontId="1"/>
  </si>
  <si>
    <t>NS形5 5/8°曲管</t>
    <rPh sb="2" eb="3">
      <t>カタ</t>
    </rPh>
    <rPh sb="9" eb="10">
      <t>キョク</t>
    </rPh>
    <rPh sb="10" eb="11">
      <t>カン</t>
    </rPh>
    <phoneticPr fontId="1"/>
  </si>
  <si>
    <t>NS形ﾌﾗﾝｼﾞ付きT字管</t>
    <rPh sb="2" eb="3">
      <t>カタ</t>
    </rPh>
    <rPh sb="8" eb="9">
      <t>ツキ</t>
    </rPh>
    <rPh sb="11" eb="12">
      <t>ジ</t>
    </rPh>
    <rPh sb="12" eb="13">
      <t>カン</t>
    </rPh>
    <phoneticPr fontId="1"/>
  </si>
  <si>
    <t>φ75～φ400×φ75</t>
    <phoneticPr fontId="1"/>
  </si>
  <si>
    <t>NS形浅層埋設形ﾌﾗﾝｼﾞ付きT字管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phoneticPr fontId="1"/>
  </si>
  <si>
    <t>NS形渦巻式ﾌﾗﾝｼﾞ付きT字管</t>
    <rPh sb="2" eb="3">
      <t>カタ</t>
    </rPh>
    <rPh sb="3" eb="4">
      <t>ウズ</t>
    </rPh>
    <rPh sb="4" eb="5">
      <t>マ</t>
    </rPh>
    <rPh sb="5" eb="6">
      <t>シキ</t>
    </rPh>
    <rPh sb="11" eb="12">
      <t>ツキ</t>
    </rPh>
    <rPh sb="14" eb="15">
      <t>ジ</t>
    </rPh>
    <rPh sb="15" eb="16">
      <t>カン</t>
    </rPh>
    <phoneticPr fontId="1"/>
  </si>
  <si>
    <t>φ75～φ350×φ75</t>
    <phoneticPr fontId="1"/>
  </si>
  <si>
    <t>NS形排水T字管</t>
    <rPh sb="2" eb="3">
      <t>カタ</t>
    </rPh>
    <rPh sb="3" eb="5">
      <t>ハイスイ</t>
    </rPh>
    <rPh sb="6" eb="7">
      <t>ジ</t>
    </rPh>
    <rPh sb="7" eb="8">
      <t>カン</t>
    </rPh>
    <phoneticPr fontId="1"/>
  </si>
  <si>
    <t>φ200～φ400×φ100・φ150</t>
    <phoneticPr fontId="1"/>
  </si>
  <si>
    <t>NS形継ぎ輪</t>
    <rPh sb="2" eb="3">
      <t>カタ</t>
    </rPh>
    <rPh sb="3" eb="4">
      <t>ツ</t>
    </rPh>
    <rPh sb="5" eb="6">
      <t>ワ</t>
    </rPh>
    <phoneticPr fontId="1"/>
  </si>
  <si>
    <t>NS形短管1号</t>
    <rPh sb="2" eb="3">
      <t>カタ</t>
    </rPh>
    <rPh sb="3" eb="4">
      <t>タン</t>
    </rPh>
    <rPh sb="4" eb="5">
      <t>カン</t>
    </rPh>
    <rPh sb="6" eb="7">
      <t>ゴウ</t>
    </rPh>
    <phoneticPr fontId="1"/>
  </si>
  <si>
    <t>NS形短管2号</t>
    <rPh sb="2" eb="3">
      <t>カタ</t>
    </rPh>
    <rPh sb="3" eb="4">
      <t>タン</t>
    </rPh>
    <rPh sb="4" eb="5">
      <t>カン</t>
    </rPh>
    <rPh sb="6" eb="7">
      <t>ゴウ</t>
    </rPh>
    <phoneticPr fontId="1"/>
  </si>
  <si>
    <t>NS形帽</t>
    <rPh sb="2" eb="3">
      <t>カタ</t>
    </rPh>
    <rPh sb="3" eb="4">
      <t>ボウ</t>
    </rPh>
    <phoneticPr fontId="1"/>
  </si>
  <si>
    <t>K形二受T字管</t>
    <rPh sb="1" eb="2">
      <t>カタ</t>
    </rPh>
    <phoneticPr fontId="1"/>
  </si>
  <si>
    <t>K形受挿し片落管</t>
    <rPh sb="1" eb="2">
      <t>カタ</t>
    </rPh>
    <rPh sb="2" eb="3">
      <t>ウ</t>
    </rPh>
    <rPh sb="3" eb="4">
      <t>サ</t>
    </rPh>
    <rPh sb="5" eb="6">
      <t>カタ</t>
    </rPh>
    <rPh sb="6" eb="7">
      <t>オ</t>
    </rPh>
    <rPh sb="7" eb="8">
      <t>カン</t>
    </rPh>
    <phoneticPr fontId="1"/>
  </si>
  <si>
    <t>K形挿し受片落管</t>
    <rPh sb="1" eb="2">
      <t>カタ</t>
    </rPh>
    <rPh sb="2" eb="3">
      <t>サ</t>
    </rPh>
    <rPh sb="4" eb="5">
      <t>ウ</t>
    </rPh>
    <rPh sb="5" eb="6">
      <t>カタ</t>
    </rPh>
    <rPh sb="6" eb="7">
      <t>オ</t>
    </rPh>
    <rPh sb="7" eb="8">
      <t>カン</t>
    </rPh>
    <phoneticPr fontId="1"/>
  </si>
  <si>
    <t>φ100×φ75～φ200×φ150</t>
    <phoneticPr fontId="1"/>
  </si>
  <si>
    <t>K形90°曲管</t>
    <rPh sb="1" eb="2">
      <t>カタ</t>
    </rPh>
    <rPh sb="5" eb="6">
      <t>キョク</t>
    </rPh>
    <rPh sb="6" eb="7">
      <t>カン</t>
    </rPh>
    <phoneticPr fontId="1"/>
  </si>
  <si>
    <t>K形22 1/2°曲管</t>
    <rPh sb="1" eb="2">
      <t>カタ</t>
    </rPh>
    <rPh sb="9" eb="10">
      <t>キョク</t>
    </rPh>
    <rPh sb="10" eb="11">
      <t>カン</t>
    </rPh>
    <phoneticPr fontId="1"/>
  </si>
  <si>
    <t>K形11 1/4°曲管</t>
    <rPh sb="1" eb="2">
      <t>カタ</t>
    </rPh>
    <rPh sb="9" eb="10">
      <t>キョク</t>
    </rPh>
    <rPh sb="10" eb="11">
      <t>カン</t>
    </rPh>
    <phoneticPr fontId="1"/>
  </si>
  <si>
    <t>K形5 5/8°曲管</t>
    <rPh sb="1" eb="2">
      <t>カタ</t>
    </rPh>
    <rPh sb="8" eb="9">
      <t>キョク</t>
    </rPh>
    <rPh sb="9" eb="10">
      <t>カン</t>
    </rPh>
    <phoneticPr fontId="1"/>
  </si>
  <si>
    <t>φ75～φ200</t>
    <phoneticPr fontId="1"/>
  </si>
  <si>
    <t>K形ﾌﾗﾝｼﾞ付きT字管</t>
    <rPh sb="1" eb="2">
      <t>カタ</t>
    </rPh>
    <rPh sb="7" eb="8">
      <t>ツキ</t>
    </rPh>
    <rPh sb="10" eb="11">
      <t>ジ</t>
    </rPh>
    <rPh sb="11" eb="12">
      <t>カン</t>
    </rPh>
    <phoneticPr fontId="1"/>
  </si>
  <si>
    <t>K形浅層埋設形ﾌﾗﾝｼﾞ付きT字管</t>
    <rPh sb="1" eb="2">
      <t>カタ</t>
    </rPh>
    <rPh sb="2" eb="3">
      <t>アサ</t>
    </rPh>
    <rPh sb="3" eb="4">
      <t>ソウ</t>
    </rPh>
    <rPh sb="4" eb="6">
      <t>マイセツ</t>
    </rPh>
    <rPh sb="6" eb="7">
      <t>カタ</t>
    </rPh>
    <rPh sb="12" eb="13">
      <t>ツキ</t>
    </rPh>
    <rPh sb="15" eb="16">
      <t>ジ</t>
    </rPh>
    <rPh sb="16" eb="17">
      <t>カン</t>
    </rPh>
    <phoneticPr fontId="1"/>
  </si>
  <si>
    <t>φ75～φ200×φ75</t>
    <phoneticPr fontId="1"/>
  </si>
  <si>
    <t>K形継ぎ輪</t>
    <rPh sb="1" eb="2">
      <t>カタ</t>
    </rPh>
    <rPh sb="2" eb="3">
      <t>ツ</t>
    </rPh>
    <rPh sb="4" eb="5">
      <t>ワ</t>
    </rPh>
    <phoneticPr fontId="1"/>
  </si>
  <si>
    <t>K形短管1号</t>
    <rPh sb="1" eb="2">
      <t>カタ</t>
    </rPh>
    <rPh sb="2" eb="3">
      <t>タン</t>
    </rPh>
    <rPh sb="3" eb="4">
      <t>カン</t>
    </rPh>
    <rPh sb="5" eb="6">
      <t>ゴウ</t>
    </rPh>
    <phoneticPr fontId="1"/>
  </si>
  <si>
    <t>K形短管2号</t>
    <rPh sb="1" eb="2">
      <t>カタ</t>
    </rPh>
    <rPh sb="2" eb="3">
      <t>タン</t>
    </rPh>
    <rPh sb="3" eb="4">
      <t>カン</t>
    </rPh>
    <rPh sb="5" eb="6">
      <t>ゴウ</t>
    </rPh>
    <phoneticPr fontId="1"/>
  </si>
  <si>
    <t>SUS304ﾎﾞﾙﾄﾅｯﾄ・水抜き用ﾎﾞﾙﾄ・ｼｰﾙﾘﾝｸﾞ含む</t>
    <rPh sb="14" eb="15">
      <t>ミズ</t>
    </rPh>
    <rPh sb="15" eb="16">
      <t>ヌ</t>
    </rPh>
    <rPh sb="17" eb="18">
      <t>ヨウ</t>
    </rPh>
    <rPh sb="30" eb="31">
      <t>フク</t>
    </rPh>
    <phoneticPr fontId="1"/>
  </si>
  <si>
    <t>φ75×L100～L500</t>
    <phoneticPr fontId="1"/>
  </si>
  <si>
    <t>接水部ｴﾎﾟｷｼ樹脂粉体塗装</t>
    <rPh sb="0" eb="1">
      <t>セッ</t>
    </rPh>
    <rPh sb="1" eb="2">
      <t>スイ</t>
    </rPh>
    <rPh sb="2" eb="3">
      <t>ブ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</si>
  <si>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接水部ｴﾎﾟｷｼ樹脂粉体塗装</t>
    <rPh sb="0" eb="1">
      <t>セツ</t>
    </rPh>
    <rPh sb="1" eb="2">
      <t>スイ</t>
    </rPh>
    <rPh sb="2" eb="3">
      <t>ブ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</si>
  <si>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7.5K　形式1</t>
    <rPh sb="5" eb="7">
      <t>ケイシキ</t>
    </rPh>
    <phoneticPr fontId="1"/>
  </si>
  <si>
    <t>10K　形式1</t>
    <rPh sb="4" eb="6">
      <t>ケイシキ</t>
    </rPh>
    <phoneticPr fontId="1"/>
  </si>
  <si>
    <t>（株）水研</t>
  </si>
  <si>
    <t>FT</t>
    <phoneticPr fontId="1"/>
  </si>
  <si>
    <t>不断水T字管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</si>
  <si>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ｴｽﾌﾞﾝｷﾊﾞﾙﾌﾞ</t>
    <phoneticPr fontId="1"/>
  </si>
  <si>
    <t>φ75～φ200×φ75～φ200</t>
    <phoneticPr fontId="1"/>
  </si>
  <si>
    <t>FV</t>
    <phoneticPr fontId="1"/>
  </si>
  <si>
    <t>JWWA G 114準拠品</t>
    <rPh sb="10" eb="12">
      <t>ジュンキョ</t>
    </rPh>
    <rPh sb="12" eb="13">
      <t>ヒン</t>
    </rPh>
    <phoneticPr fontId="1"/>
  </si>
  <si>
    <t>ｴｽｹﾞｰﾄEX</t>
    <phoneticPr fontId="1"/>
  </si>
  <si>
    <t>鋳鉄・鋼管用 内面ｴﾎﾟｷｼ粉体樹脂塗装</t>
    <rPh sb="0" eb="2">
      <t>チュウテツ</t>
    </rPh>
    <rPh sb="3" eb="4">
      <t>ハガネ</t>
    </rPh>
    <rPh sb="4" eb="5">
      <t>カン</t>
    </rPh>
    <rPh sb="5" eb="6">
      <t>ヨウ</t>
    </rPh>
    <rPh sb="7" eb="8">
      <t>ナイ</t>
    </rPh>
    <rPh sb="14" eb="15">
      <t>フン</t>
    </rPh>
    <rPh sb="15" eb="16">
      <t>タイ</t>
    </rPh>
    <rPh sb="16" eb="18">
      <t>ジュシ</t>
    </rPh>
    <rPh sb="18" eb="20">
      <t>トソウ</t>
    </rPh>
    <phoneticPr fontId="1"/>
  </si>
  <si>
    <t>ｴｽｹﾞｰﾄ</t>
    <phoneticPr fontId="1"/>
  </si>
  <si>
    <t>ｴｽｹﾞｰﾄVP</t>
    <phoneticPr fontId="1"/>
  </si>
  <si>
    <t>塩ﾋﾞ管用 内外面ｴﾎﾟｷｼ粉体樹脂塗装</t>
    <rPh sb="0" eb="1">
      <t>エン</t>
    </rPh>
    <rPh sb="3" eb="4">
      <t>カン</t>
    </rPh>
    <rPh sb="4" eb="5">
      <t>ヨウ</t>
    </rPh>
    <rPh sb="6" eb="7">
      <t>ナイ</t>
    </rPh>
    <rPh sb="7" eb="9">
      <t>ガイメン</t>
    </rPh>
    <rPh sb="14" eb="15">
      <t>フン</t>
    </rPh>
    <rPh sb="15" eb="16">
      <t>タイ</t>
    </rPh>
    <rPh sb="16" eb="18">
      <t>ジュシ</t>
    </rPh>
    <rPh sb="18" eb="20">
      <t>トソウ</t>
    </rPh>
    <phoneticPr fontId="1"/>
  </si>
  <si>
    <t>ｴｽｹﾞｰﾄMN</t>
    <phoneticPr fontId="1"/>
  </si>
  <si>
    <t>塩ﾋﾞ・鋼管用 内面ｴﾎﾟｷｼ粉体樹脂塗装</t>
    <rPh sb="0" eb="1">
      <t>エン</t>
    </rPh>
    <rPh sb="4" eb="5">
      <t>ハガネ</t>
    </rPh>
    <rPh sb="5" eb="6">
      <t>カン</t>
    </rPh>
    <rPh sb="6" eb="7">
      <t>ヨウ</t>
    </rPh>
    <rPh sb="8" eb="9">
      <t>ナイ</t>
    </rPh>
    <rPh sb="9" eb="13">
      <t>エポキシ</t>
    </rPh>
    <rPh sb="15" eb="16">
      <t>フン</t>
    </rPh>
    <rPh sb="16" eb="17">
      <t>タイ</t>
    </rPh>
    <rPh sb="17" eb="19">
      <t>ジュシ</t>
    </rPh>
    <rPh sb="19" eb="21">
      <t>トソウ</t>
    </rPh>
    <phoneticPr fontId="1"/>
  </si>
  <si>
    <t>クロダイト工業（株）</t>
  </si>
  <si>
    <t>φ50～φ400</t>
    <phoneticPr fontId="1"/>
  </si>
  <si>
    <t>G</t>
    <phoneticPr fontId="1"/>
  </si>
  <si>
    <t>φ20</t>
    <phoneticPr fontId="1"/>
  </si>
  <si>
    <t>φ25</t>
    <phoneticPr fontId="1"/>
  </si>
  <si>
    <t>SUS304</t>
    <phoneticPr fontId="1"/>
  </si>
  <si>
    <t>ｽﾃﾝﾚｽ製空気弁用保護ｶﾊﾞｰ</t>
    <rPh sb="5" eb="6">
      <t>セイ</t>
    </rPh>
    <rPh sb="6" eb="8">
      <t>クウキ</t>
    </rPh>
    <rPh sb="8" eb="9">
      <t>ベン</t>
    </rPh>
    <rPh sb="9" eb="10">
      <t>ヨウ</t>
    </rPh>
    <rPh sb="10" eb="12">
      <t>ホゴ</t>
    </rPh>
    <phoneticPr fontId="1"/>
  </si>
  <si>
    <t>ﾎﾞｰﾙ式補修弁(SBV型)</t>
    <rPh sb="4" eb="5">
      <t>シキ</t>
    </rPh>
    <rPh sb="5" eb="7">
      <t>ホシュウ</t>
    </rPh>
    <rPh sb="7" eb="8">
      <t>ベン</t>
    </rPh>
    <rPh sb="12" eb="13">
      <t>カタ</t>
    </rPh>
    <phoneticPr fontId="1"/>
  </si>
  <si>
    <t>ﾎﾞｰﾙ式補修弁(SBVG型)</t>
    <rPh sb="4" eb="5">
      <t>シキ</t>
    </rPh>
    <rPh sb="5" eb="7">
      <t>ホシュウ</t>
    </rPh>
    <rPh sb="7" eb="8">
      <t>ベン</t>
    </rPh>
    <rPh sb="13" eb="14">
      <t>カタ</t>
    </rPh>
    <phoneticPr fontId="1"/>
  </si>
  <si>
    <t>急速空気弁用防寒ｶﾊﾞｰ</t>
    <rPh sb="0" eb="2">
      <t>キュウソク</t>
    </rPh>
    <rPh sb="2" eb="4">
      <t>クウキ</t>
    </rPh>
    <rPh sb="4" eb="5">
      <t>ベン</t>
    </rPh>
    <rPh sb="5" eb="6">
      <t>ヨウ</t>
    </rPh>
    <rPh sb="6" eb="8">
      <t>ボウカン</t>
    </rPh>
    <phoneticPr fontId="1"/>
  </si>
  <si>
    <t>φ20用～φ75用</t>
    <rPh sb="3" eb="4">
      <t>ヨウ</t>
    </rPh>
    <rPh sb="8" eb="9">
      <t>ヨウ</t>
    </rPh>
    <phoneticPr fontId="1"/>
  </si>
  <si>
    <t>ﾌﾗﾝｼﾞ接合用合金六角ﾎﾞﾙﾄﾅｯﾄ</t>
    <rPh sb="5" eb="7">
      <t>セツゴウ</t>
    </rPh>
    <rPh sb="7" eb="8">
      <t>ヨウ</t>
    </rPh>
    <rPh sb="8" eb="10">
      <t>ゴウキン</t>
    </rPh>
    <rPh sb="10" eb="12">
      <t>ロッカク</t>
    </rPh>
    <phoneticPr fontId="1"/>
  </si>
  <si>
    <t>SA耐食合金ﾎﾞﾙﾄﾅｯﾄ</t>
    <rPh sb="2" eb="3">
      <t>タイ</t>
    </rPh>
    <rPh sb="3" eb="4">
      <t>ショク</t>
    </rPh>
    <rPh sb="4" eb="6">
      <t>ゴウキン</t>
    </rPh>
    <phoneticPr fontId="1"/>
  </si>
  <si>
    <t>修繕関係資材類</t>
    <rPh sb="0" eb="2">
      <t>シュウゼン</t>
    </rPh>
    <rPh sb="2" eb="4">
      <t>カンケイ</t>
    </rPh>
    <rPh sb="4" eb="6">
      <t>シザイ</t>
    </rPh>
    <rPh sb="6" eb="7">
      <t>ルイ</t>
    </rPh>
    <phoneticPr fontId="1"/>
  </si>
  <si>
    <t>ｶﾐｯｸ40L</t>
    <phoneticPr fontId="1"/>
  </si>
  <si>
    <t>φ75～φ300</t>
    <phoneticPr fontId="1"/>
  </si>
  <si>
    <t>φ75～φ150</t>
    <phoneticPr fontId="1"/>
  </si>
  <si>
    <t>T形用離脱防止金具</t>
    <rPh sb="1" eb="2">
      <t>カタ</t>
    </rPh>
    <rPh sb="2" eb="3">
      <t>ヨウ</t>
    </rPh>
    <rPh sb="3" eb="5">
      <t>リダツ</t>
    </rPh>
    <rPh sb="5" eb="7">
      <t>ボウシ</t>
    </rPh>
    <rPh sb="7" eb="9">
      <t>カナグ</t>
    </rPh>
    <phoneticPr fontId="1"/>
  </si>
  <si>
    <t>（株）ティーム</t>
  </si>
  <si>
    <t>ﾀﾞｸﾀｲﾙ鋳鉄製継足しﾛｯﾄﾞ</t>
    <rPh sb="6" eb="8">
      <t>チュウテツ</t>
    </rPh>
    <rPh sb="8" eb="9">
      <t>セイ</t>
    </rPh>
    <rPh sb="9" eb="10">
      <t>ツギ</t>
    </rPh>
    <rPh sb="10" eb="11">
      <t>タ</t>
    </rPh>
    <phoneticPr fontId="1"/>
  </si>
  <si>
    <t>φ30×L300～L1000</t>
    <phoneticPr fontId="1"/>
  </si>
  <si>
    <t>仕切弁用中間軸</t>
    <rPh sb="0" eb="2">
      <t>シキ</t>
    </rPh>
    <rPh sb="2" eb="3">
      <t>ベン</t>
    </rPh>
    <rPh sb="3" eb="4">
      <t>ヨウ</t>
    </rPh>
    <rPh sb="4" eb="6">
      <t>チュウカン</t>
    </rPh>
    <rPh sb="6" eb="7">
      <t>ジク</t>
    </rPh>
    <phoneticPr fontId="1"/>
  </si>
  <si>
    <t>差込み式</t>
    <rPh sb="0" eb="2">
      <t>サシコミ</t>
    </rPh>
    <rPh sb="3" eb="4">
      <t>シキ</t>
    </rPh>
    <phoneticPr fontId="1"/>
  </si>
  <si>
    <t>四方向固定式</t>
    <rPh sb="0" eb="1">
      <t>ヨン</t>
    </rPh>
    <rPh sb="1" eb="3">
      <t>ホウコウ</t>
    </rPh>
    <rPh sb="3" eb="5">
      <t>コテイ</t>
    </rPh>
    <rPh sb="5" eb="6">
      <t>シキ</t>
    </rPh>
    <phoneticPr fontId="1"/>
  </si>
  <si>
    <t>日本鋳鉄管（株）</t>
  </si>
  <si>
    <t>φ75～φ400</t>
    <phoneticPr fontId="1"/>
  </si>
  <si>
    <t>φ75～φ200</t>
    <phoneticPr fontId="1"/>
  </si>
  <si>
    <t>GX形両受曲管45°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</si>
  <si>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GX形両受曲管22 1/2°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</si>
  <si>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GX形曲管90°</t>
    <rPh sb="2" eb="3">
      <t>カタ</t>
    </rPh>
    <rPh sb="3" eb="4">
      <t>キョク</t>
    </rPh>
    <rPh sb="4" eb="5">
      <t>カン</t>
    </rPh>
    <phoneticPr fontId="1"/>
  </si>
  <si>
    <t>GX形45°曲管</t>
    <rPh sb="2" eb="3">
      <t>カタ</t>
    </rPh>
    <rPh sb="6" eb="7">
      <t>キョク</t>
    </rPh>
    <rPh sb="7" eb="8">
      <t>カン</t>
    </rPh>
    <phoneticPr fontId="1"/>
  </si>
  <si>
    <t>耐震GX形ﾀﾞｸﾀｲﾙ45°曲管</t>
    <rPh sb="0" eb="2">
      <t>タイシン</t>
    </rPh>
    <rPh sb="4" eb="5">
      <t>カタ</t>
    </rPh>
    <rPh sb="14" eb="15">
      <t>キョク</t>
    </rPh>
    <rPh sb="15" eb="16">
      <t>カン</t>
    </rPh>
    <phoneticPr fontId="1"/>
  </si>
  <si>
    <t>NS形45°曲管</t>
    <rPh sb="2" eb="3">
      <t>カタ</t>
    </rPh>
    <rPh sb="6" eb="7">
      <t>キョク</t>
    </rPh>
    <rPh sb="7" eb="8">
      <t>カン</t>
    </rPh>
    <phoneticPr fontId="1"/>
  </si>
  <si>
    <t>K形45°曲管</t>
    <rPh sb="1" eb="2">
      <t>カタ</t>
    </rPh>
    <rPh sb="5" eb="6">
      <t>キョク</t>
    </rPh>
    <rPh sb="6" eb="7">
      <t>カン</t>
    </rPh>
    <phoneticPr fontId="1"/>
  </si>
  <si>
    <t>GX形曲管45°</t>
    <rPh sb="2" eb="3">
      <t>カタ</t>
    </rPh>
    <rPh sb="3" eb="4">
      <t>キョク</t>
    </rPh>
    <rPh sb="4" eb="5">
      <t>カン</t>
    </rPh>
    <phoneticPr fontId="1"/>
  </si>
  <si>
    <t>GX形曲管22 1/2°</t>
    <rPh sb="2" eb="3">
      <t>カタ</t>
    </rPh>
    <rPh sb="3" eb="4">
      <t>キョク</t>
    </rPh>
    <rPh sb="4" eb="5">
      <t>カン</t>
    </rPh>
    <phoneticPr fontId="1"/>
  </si>
  <si>
    <t>GX形曲管11 1/4°</t>
    <rPh sb="2" eb="3">
      <t>カタ</t>
    </rPh>
    <rPh sb="3" eb="4">
      <t>キョク</t>
    </rPh>
    <rPh sb="4" eb="5">
      <t>カン</t>
    </rPh>
    <phoneticPr fontId="1"/>
  </si>
  <si>
    <t>GX形曲管5 5/8°</t>
    <rPh sb="2" eb="3">
      <t>カタ</t>
    </rPh>
    <rPh sb="3" eb="4">
      <t>キョク</t>
    </rPh>
    <rPh sb="4" eb="5">
      <t>カン</t>
    </rPh>
    <phoneticPr fontId="1"/>
  </si>
  <si>
    <t>NS形両受曲管45°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</si>
  <si>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φ300～φ400</t>
    <phoneticPr fontId="1"/>
  </si>
  <si>
    <t>NS形両受曲管22 1/2°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</si>
  <si>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NS形曲管90°</t>
    <rPh sb="2" eb="3">
      <t>カタ</t>
    </rPh>
    <rPh sb="3" eb="4">
      <t>キョク</t>
    </rPh>
    <rPh sb="4" eb="5">
      <t>カン</t>
    </rPh>
    <phoneticPr fontId="1"/>
  </si>
  <si>
    <t>NS形曲管45°</t>
    <rPh sb="2" eb="3">
      <t>カタ</t>
    </rPh>
    <rPh sb="3" eb="4">
      <t>キョク</t>
    </rPh>
    <rPh sb="4" eb="5">
      <t>カン</t>
    </rPh>
    <phoneticPr fontId="1"/>
  </si>
  <si>
    <t>NS形曲管5 5/8°</t>
    <rPh sb="2" eb="3">
      <t>カタ</t>
    </rPh>
    <rPh sb="3" eb="4">
      <t>キョク</t>
    </rPh>
    <rPh sb="4" eb="5">
      <t>カン</t>
    </rPh>
    <phoneticPr fontId="1"/>
  </si>
  <si>
    <t>φ300～φ400×φ75</t>
    <phoneticPr fontId="1"/>
  </si>
  <si>
    <t>NS形うず巻式ﾌﾗﾝｼﾞ付きT字管</t>
    <rPh sb="2" eb="3">
      <t>カタ</t>
    </rPh>
    <rPh sb="5" eb="6">
      <t>マ</t>
    </rPh>
    <rPh sb="6" eb="7">
      <t>シキ</t>
    </rPh>
    <rPh sb="12" eb="13">
      <t>ツキ</t>
    </rPh>
    <rPh sb="15" eb="16">
      <t>ジ</t>
    </rPh>
    <rPh sb="16" eb="17">
      <t>カン</t>
    </rPh>
    <phoneticPr fontId="1"/>
  </si>
  <si>
    <t>φ300～φ400×φ100・φ150</t>
    <phoneticPr fontId="1"/>
  </si>
  <si>
    <t>NS-K形異種継手管</t>
    <rPh sb="4" eb="5">
      <t>カタ</t>
    </rPh>
    <rPh sb="5" eb="7">
      <t>イシュ</t>
    </rPh>
    <rPh sb="7" eb="8">
      <t>ツギ</t>
    </rPh>
    <rPh sb="8" eb="9">
      <t>テ</t>
    </rPh>
    <rPh sb="9" eb="10">
      <t>カン</t>
    </rPh>
    <phoneticPr fontId="1"/>
  </si>
  <si>
    <t>NS×K形ﾀﾞｸﾀｲﾙ鋳鉄異種管継手</t>
    <rPh sb="4" eb="5">
      <t>カタ</t>
    </rPh>
    <rPh sb="11" eb="13">
      <t>チュウテツ</t>
    </rPh>
    <rPh sb="13" eb="15">
      <t>イシュ</t>
    </rPh>
    <rPh sb="15" eb="16">
      <t>カン</t>
    </rPh>
    <rPh sb="16" eb="17">
      <t>ツギ</t>
    </rPh>
    <rPh sb="17" eb="18">
      <t>テ</t>
    </rPh>
    <phoneticPr fontId="1"/>
  </si>
  <si>
    <t>φ75～250</t>
    <phoneticPr fontId="1"/>
  </si>
  <si>
    <t>GX形用接合部品G-Link</t>
    <rPh sb="2" eb="3">
      <t>カタ</t>
    </rPh>
    <rPh sb="3" eb="4">
      <t>ヨウ</t>
    </rPh>
    <rPh sb="4" eb="6">
      <t>セツゴウ</t>
    </rPh>
    <rPh sb="6" eb="8">
      <t>ブヒン</t>
    </rPh>
    <phoneticPr fontId="1"/>
  </si>
  <si>
    <t>GX形用接合部品P-Link</t>
    <rPh sb="2" eb="3">
      <t>カタ</t>
    </rPh>
    <rPh sb="3" eb="4">
      <t>ヨウ</t>
    </rPh>
    <rPh sb="4" eb="6">
      <t>セツゴウ</t>
    </rPh>
    <rPh sb="6" eb="8">
      <t>ブヒン</t>
    </rPh>
    <phoneticPr fontId="1"/>
  </si>
  <si>
    <t>GX形ﾗｲﾅ</t>
    <rPh sb="2" eb="3">
      <t>カタ</t>
    </rPh>
    <phoneticPr fontId="1"/>
  </si>
  <si>
    <t>GX形用接合部品ﾗｲﾅ及びﾗｲﾅﾎﾞｰﾄﾞ</t>
    <rPh sb="2" eb="3">
      <t>カタ</t>
    </rPh>
    <rPh sb="3" eb="4">
      <t>ヨウ</t>
    </rPh>
    <rPh sb="4" eb="6">
      <t>セツゴウ</t>
    </rPh>
    <rPh sb="6" eb="8">
      <t>ブヒン</t>
    </rPh>
    <rPh sb="11" eb="12">
      <t>オヨ</t>
    </rPh>
    <phoneticPr fontId="1"/>
  </si>
  <si>
    <t>内外面ｴﾎﾟｷｼ樹脂粉体塗装</t>
    <rPh sb="0" eb="2">
      <t>ナイガイ</t>
    </rPh>
    <rPh sb="2" eb="3">
      <t>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</si>
  <si>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NS形ﾗｲﾅ</t>
    <rPh sb="2" eb="3">
      <t>カタ</t>
    </rPh>
    <phoneticPr fontId="1"/>
  </si>
  <si>
    <t>１種管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</si>
  <si>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NS形用接合部品ﾗｲﾅ及び心出し用ｺﾞﾑﾞ</t>
    <rPh sb="2" eb="3">
      <t>カタ</t>
    </rPh>
    <rPh sb="3" eb="4">
      <t>ヨウ</t>
    </rPh>
    <rPh sb="4" eb="6">
      <t>セツゴウ</t>
    </rPh>
    <rPh sb="6" eb="8">
      <t>ブヒン</t>
    </rPh>
    <rPh sb="11" eb="12">
      <t>オヨ</t>
    </rPh>
    <rPh sb="13" eb="14">
      <t>ココロ</t>
    </rPh>
    <rPh sb="14" eb="15">
      <t>ダ</t>
    </rPh>
    <rPh sb="16" eb="17">
      <t>ヨウ</t>
    </rPh>
    <phoneticPr fontId="1"/>
  </si>
  <si>
    <t>NS形用接合部品切管用挿し口ﾘﾝｸﾞ</t>
    <rPh sb="2" eb="3">
      <t>カタ</t>
    </rPh>
    <rPh sb="3" eb="4">
      <t>ヨウ</t>
    </rPh>
    <rPh sb="4" eb="6">
      <t>セツゴウ</t>
    </rPh>
    <rPh sb="6" eb="8">
      <t>ブヒン</t>
    </rPh>
    <rPh sb="8" eb="9">
      <t>キ</t>
    </rPh>
    <rPh sb="9" eb="10">
      <t>カン</t>
    </rPh>
    <rPh sb="10" eb="11">
      <t>ヨウ</t>
    </rPh>
    <rPh sb="11" eb="12">
      <t>サ</t>
    </rPh>
    <rPh sb="13" eb="14">
      <t>クチ</t>
    </rPh>
    <phoneticPr fontId="1"/>
  </si>
  <si>
    <t>ﾀｯﾋﾟﾝねじﾀｲﾌﾟ</t>
    <phoneticPr fontId="1"/>
  </si>
  <si>
    <t>ﾀﾞｸﾀｲﾙ鋳鉄管継手用滑剤</t>
    <rPh sb="6" eb="8">
      <t>チュウテツ</t>
    </rPh>
    <rPh sb="8" eb="9">
      <t>カン</t>
    </rPh>
    <rPh sb="9" eb="10">
      <t>ツギ</t>
    </rPh>
    <rPh sb="10" eb="11">
      <t>テ</t>
    </rPh>
    <rPh sb="11" eb="12">
      <t>ヨウ</t>
    </rPh>
    <rPh sb="12" eb="13">
      <t>カツ</t>
    </rPh>
    <rPh sb="13" eb="14">
      <t>ザイ</t>
    </rPh>
    <phoneticPr fontId="1"/>
  </si>
  <si>
    <t>ﾀﾞｸﾀｲﾙ鋳鉄外面塗装補修用塗料</t>
    <rPh sb="6" eb="8">
      <t>チュウテツ</t>
    </rPh>
    <rPh sb="8" eb="10">
      <t>ガイメン</t>
    </rPh>
    <rPh sb="10" eb="12">
      <t>トソウ</t>
    </rPh>
    <rPh sb="12" eb="14">
      <t>ホシュウ</t>
    </rPh>
    <rPh sb="14" eb="15">
      <t>ヨウ</t>
    </rPh>
    <rPh sb="15" eb="17">
      <t>トリョウ</t>
    </rPh>
    <phoneticPr fontId="1"/>
  </si>
  <si>
    <t>ﾀﾞｸﾀｲﾙ鋳鉄切管鉄部用塗料</t>
    <rPh sb="6" eb="8">
      <t>チュウテツ</t>
    </rPh>
    <rPh sb="8" eb="9">
      <t>キ</t>
    </rPh>
    <rPh sb="9" eb="10">
      <t>カン</t>
    </rPh>
    <rPh sb="10" eb="11">
      <t>テツ</t>
    </rPh>
    <rPh sb="11" eb="12">
      <t>ブ</t>
    </rPh>
    <rPh sb="12" eb="13">
      <t>ヨウ</t>
    </rPh>
    <rPh sb="13" eb="15">
      <t>トリョウ</t>
    </rPh>
    <phoneticPr fontId="1"/>
  </si>
  <si>
    <t>（株）川西水道機器</t>
  </si>
  <si>
    <t>　水道用資材等指定承認一覧表（（株）川西水道機器）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カワニシ</t>
    </rPh>
    <rPh sb="20" eb="22">
      <t>スイドウ</t>
    </rPh>
    <rPh sb="22" eb="24">
      <t>キキ</t>
    </rPh>
    <phoneticPr fontId="1"/>
  </si>
  <si>
    <t>D</t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</si>
  <si>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</si>
  <si>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K形帽</t>
    <rPh sb="1" eb="2">
      <t>カタ</t>
    </rPh>
    <rPh sb="2" eb="3">
      <t>ボウ</t>
    </rPh>
    <phoneticPr fontId="1"/>
  </si>
  <si>
    <t>ｽｯﾎﾟﾝMDﾒｶ形ｷｬｯﾌﾟⅡ</t>
    <rPh sb="9" eb="10">
      <t>カタ</t>
    </rPh>
    <phoneticPr fontId="1"/>
  </si>
  <si>
    <t>φ75～φ150</t>
    <phoneticPr fontId="1"/>
  </si>
  <si>
    <t>防食ﾎﾞﾙﾄﾅｯﾄ</t>
    <rPh sb="0" eb="2">
      <t>ボウショク</t>
    </rPh>
    <phoneticPr fontId="1"/>
  </si>
  <si>
    <t>JWWA G 114準拠品</t>
    <rPh sb="10" eb="12">
      <t>ジュンキョ</t>
    </rPh>
    <rPh sb="12" eb="13">
      <t>ヒン</t>
    </rPh>
    <phoneticPr fontId="1"/>
  </si>
  <si>
    <t>D</t>
    <phoneticPr fontId="1"/>
  </si>
  <si>
    <t>MCﾒｶ形ｷｬｯﾌﾟⅡ</t>
    <rPh sb="4" eb="5">
      <t>カタ</t>
    </rPh>
    <phoneticPr fontId="1"/>
  </si>
  <si>
    <t>φ200</t>
    <phoneticPr fontId="1"/>
  </si>
  <si>
    <t>ｽｯﾎﾟﾝMVD</t>
    <phoneticPr fontId="1"/>
  </si>
  <si>
    <t>φ50</t>
    <phoneticPr fontId="1"/>
  </si>
  <si>
    <t>ｽｯﾎﾟﾝMD-V</t>
    <phoneticPr fontId="1"/>
  </si>
  <si>
    <t>ｽｯﾎﾟﾝMD-V-K</t>
    <phoneticPr fontId="1"/>
  </si>
  <si>
    <t>φ75×φ50～φ150×φ100</t>
    <phoneticPr fontId="1"/>
  </si>
  <si>
    <t>ｽｯﾎﾟﾝMVC</t>
    <phoneticPr fontId="1"/>
  </si>
  <si>
    <t>φ200～φ300</t>
    <phoneticPr fontId="1"/>
  </si>
  <si>
    <t>ｽｯﾎﾟﾝMCV-K</t>
    <phoneticPr fontId="1"/>
  </si>
  <si>
    <t>φ200×φ50～φ150</t>
    <phoneticPr fontId="1"/>
  </si>
  <si>
    <t>D</t>
    <phoneticPr fontId="1"/>
  </si>
  <si>
    <t>ｽｯﾎﾟﾝMP-D</t>
    <phoneticPr fontId="1"/>
  </si>
  <si>
    <t>φ50～φ150</t>
    <phoneticPr fontId="1"/>
  </si>
  <si>
    <t>防食ﾎﾞﾙﾄﾅｯﾄ　ｺｱ不要型</t>
    <rPh sb="0" eb="2">
      <t>ボウショク</t>
    </rPh>
    <rPh sb="12" eb="14">
      <t>フヨウ</t>
    </rPh>
    <rPh sb="14" eb="15">
      <t>カタ</t>
    </rPh>
    <phoneticPr fontId="1"/>
  </si>
  <si>
    <t>PTC G 30準拠品</t>
    <rPh sb="8" eb="10">
      <t>ジュンキョ</t>
    </rPh>
    <rPh sb="10" eb="11">
      <t>ヒン</t>
    </rPh>
    <phoneticPr fontId="1"/>
  </si>
  <si>
    <t>D</t>
    <phoneticPr fontId="1"/>
  </si>
  <si>
    <t>ｽｯﾎﾟﾝMP-C</t>
    <phoneticPr fontId="1"/>
  </si>
  <si>
    <t>φ200</t>
    <phoneticPr fontId="1"/>
  </si>
  <si>
    <t>ｽｯﾎﾟﾝMP-C-Ⅱ</t>
    <phoneticPr fontId="1"/>
  </si>
  <si>
    <t>P</t>
    <phoneticPr fontId="1"/>
  </si>
  <si>
    <t>水道配水用ﾎﾟﾘｴﾁﾚﾝ管類</t>
    <rPh sb="0" eb="2">
      <t>スイドウ</t>
    </rPh>
    <rPh sb="2" eb="5">
      <t>ハイスイヨウ</t>
    </rPh>
    <rPh sb="12" eb="13">
      <t>カン</t>
    </rPh>
    <rPh sb="13" eb="14">
      <t>ルイ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</si>
  <si>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</si>
  <si>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ｽｯﾎﾟﾝMPﾒｶ形ｷｬｯﾌﾟⅡ</t>
    <rPh sb="9" eb="10">
      <t>カタ</t>
    </rPh>
    <phoneticPr fontId="1"/>
  </si>
  <si>
    <t>ｽｯﾎﾟﾝMP-P</t>
    <phoneticPr fontId="1"/>
  </si>
  <si>
    <t>ｽｯﾎﾟﾝMP-K</t>
    <phoneticPr fontId="1"/>
  </si>
  <si>
    <t>φ75×φ50～φ150×φ100</t>
    <phoneticPr fontId="1"/>
  </si>
  <si>
    <t>ｽｯﾎﾟﾝｼｮｰﾄMP-B90°</t>
    <phoneticPr fontId="1"/>
  </si>
  <si>
    <t>ｽｯﾎﾟﾝｼｮｰﾄMP-B45°</t>
    <phoneticPr fontId="1"/>
  </si>
  <si>
    <t>ｽｯﾎﾟﾝｼｮｰﾄMP-B22 1/2°</t>
    <phoneticPr fontId="1"/>
  </si>
  <si>
    <t>ｽｯﾎﾟﾝｼｮｰﾄMP-B11 1/4°</t>
    <phoneticPr fontId="1"/>
  </si>
  <si>
    <t>VCｼﾞｮｲﾝﾄ　離脱防止付</t>
    <rPh sb="9" eb="11">
      <t>リダツ</t>
    </rPh>
    <rPh sb="11" eb="13">
      <t>ボウシ</t>
    </rPh>
    <rPh sb="13" eb="14">
      <t>ツ</t>
    </rPh>
    <phoneticPr fontId="1"/>
  </si>
  <si>
    <t>VCｼﾞｮｲﾝﾄ片落管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</si>
  <si>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PCｼﾞｮｲﾝﾄ　離脱防止付</t>
    <rPh sb="9" eb="11">
      <t>リダツ</t>
    </rPh>
    <rPh sb="11" eb="13">
      <t>ボウシ</t>
    </rPh>
    <rPh sb="13" eb="14">
      <t>ツ</t>
    </rPh>
    <phoneticPr fontId="1"/>
  </si>
  <si>
    <t>PCｼﾞｮｲﾝﾄ片落管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</si>
  <si>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PPｼﾞｮｲﾝﾄ片落管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</si>
  <si>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水道配水用ﾎﾟﾘｴﾁﾚﾝﾒｶ形90°両受曲管</t>
    <rPh sb="0" eb="2">
      <t>スイドウ</t>
    </rPh>
    <rPh sb="2" eb="5">
      <t>ハイスイヨウ</t>
    </rPh>
    <rPh sb="14" eb="1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</si>
  <si>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水道配水用ﾎﾟﾘｴﾁﾚﾝﾒｶ形45°両受曲管</t>
    <rPh sb="0" eb="2">
      <t>スイドウ</t>
    </rPh>
    <rPh sb="2" eb="5">
      <t>ハイスイヨウ</t>
    </rPh>
    <rPh sb="14" eb="1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</si>
  <si>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水道配水用ﾎﾟﾘｴﾁﾚﾝﾒｶ形22 1/2°両受曲管</t>
    <rPh sb="0" eb="2">
      <t>スイドウ</t>
    </rPh>
    <rPh sb="2" eb="5">
      <t>ハイスイヨウ</t>
    </rPh>
    <rPh sb="14" eb="15">
      <t>カタ</t>
    </rPh>
    <rPh sb="22" eb="23">
      <t>リョウ</t>
    </rPh>
    <rPh sb="23" eb="24">
      <t>ウ</t>
    </rPh>
    <rPh sb="24" eb="25">
      <t>キョク</t>
    </rPh>
    <rPh sb="25" eb="26">
      <t>カン</t>
    </rPh>
    <phoneticPr fontId="1"/>
  </si>
  <si>
    <t>水道配水用ﾎﾟﾘｴﾁﾚﾝﾒｶ形11 1/4°両受曲管</t>
    <rPh sb="0" eb="2">
      <t>スイドウ</t>
    </rPh>
    <rPh sb="2" eb="5">
      <t>ハイスイヨウ</t>
    </rPh>
    <rPh sb="14" eb="15">
      <t>カタ</t>
    </rPh>
    <rPh sb="22" eb="23">
      <t>リョウ</t>
    </rPh>
    <rPh sb="23" eb="24">
      <t>ウ</t>
    </rPh>
    <rPh sb="24" eb="25">
      <t>キョク</t>
    </rPh>
    <rPh sb="25" eb="26">
      <t>カン</t>
    </rPh>
    <phoneticPr fontId="1"/>
  </si>
  <si>
    <t>水道配水用ﾎﾟﾘｴﾁﾚﾝﾒｶﾆｶﾙ帽</t>
    <rPh sb="0" eb="2">
      <t>スイドウ</t>
    </rPh>
    <rPh sb="2" eb="5">
      <t>ハイスイヨウ</t>
    </rPh>
    <rPh sb="17" eb="18">
      <t>ボウ</t>
    </rPh>
    <phoneticPr fontId="1"/>
  </si>
  <si>
    <t>防食ﾎﾞﾙﾄﾅｯﾄ</t>
    <rPh sb="0" eb="2">
      <t>ボウショク</t>
    </rPh>
    <phoneticPr fontId="1"/>
  </si>
  <si>
    <t>水道配水用ﾎﾟﾘｴﾁﾚﾝﾒｶ形ﾁｰｽﾞ</t>
    <rPh sb="0" eb="2">
      <t>スイドウ</t>
    </rPh>
    <rPh sb="2" eb="5">
      <t>ハイスイヨウ</t>
    </rPh>
    <rPh sb="14" eb="15">
      <t>カタ</t>
    </rPh>
    <phoneticPr fontId="1"/>
  </si>
  <si>
    <t>ｽｯﾎﾟﾝMP-T</t>
    <phoneticPr fontId="1"/>
  </si>
  <si>
    <t>φ50×φ50～φ150×φ150</t>
    <phoneticPr fontId="1"/>
  </si>
  <si>
    <t>水道配水用ﾎﾟﾘｴﾁﾚﾝﾒｶ形ﾌﾗﾝｼﾞ付T字管</t>
    <rPh sb="0" eb="2">
      <t>スイドウ</t>
    </rPh>
    <rPh sb="2" eb="5">
      <t>ハイスイヨウ</t>
    </rPh>
    <rPh sb="14" eb="15">
      <t>カタ</t>
    </rPh>
    <rPh sb="20" eb="21">
      <t>ツ</t>
    </rPh>
    <rPh sb="22" eb="23">
      <t>ジ</t>
    </rPh>
    <rPh sb="23" eb="24">
      <t>カン</t>
    </rPh>
    <phoneticPr fontId="1"/>
  </si>
  <si>
    <t>ｽｯﾎﾟﾝMP-TF</t>
    <phoneticPr fontId="1"/>
  </si>
  <si>
    <t>φ50～φ150×φ50・φ75</t>
    <phoneticPr fontId="1"/>
  </si>
  <si>
    <t>PVｼﾞｮｲﾝﾄ　離脱防止付</t>
    <rPh sb="9" eb="11">
      <t>リダツ</t>
    </rPh>
    <rPh sb="11" eb="13">
      <t>ボウシ</t>
    </rPh>
    <rPh sb="13" eb="14">
      <t>ツ</t>
    </rPh>
    <phoneticPr fontId="1"/>
  </si>
  <si>
    <t>PPｼﾞｮｲﾝﾄ　離脱防止付</t>
    <rPh sb="9" eb="11">
      <t>リダツ</t>
    </rPh>
    <rPh sb="11" eb="13">
      <t>ボウシ</t>
    </rPh>
    <rPh sb="13" eb="14">
      <t>ツ</t>
    </rPh>
    <phoneticPr fontId="1"/>
  </si>
  <si>
    <t>ｽｯﾎﾟﾝMP-V</t>
    <phoneticPr fontId="1"/>
  </si>
  <si>
    <t>PVｼﾞｮｲﾝﾄ片落管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</si>
  <si>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ｽｯﾎﾟﾝMP-V-K</t>
    <phoneticPr fontId="1"/>
  </si>
  <si>
    <t>φ50×φ40～φ150×φ100</t>
    <phoneticPr fontId="1"/>
  </si>
  <si>
    <t>W</t>
    <phoneticPr fontId="1"/>
  </si>
  <si>
    <t>硬質ﾎﾟﾘ塩化ﾋﾞﾆﾙ管類</t>
    <rPh sb="0" eb="2">
      <t>コウシツ</t>
    </rPh>
    <rPh sb="5" eb="7">
      <t>エンカ</t>
    </rPh>
    <rPh sb="11" eb="12">
      <t>カン</t>
    </rPh>
    <rPh sb="12" eb="13">
      <t>ルイ</t>
    </rPh>
    <phoneticPr fontId="1"/>
  </si>
  <si>
    <t>塩ﾋﾞ管用ﾒｶﾆｶﾙ帽</t>
    <rPh sb="0" eb="1">
      <t>エン</t>
    </rPh>
    <rPh sb="3" eb="4">
      <t>カン</t>
    </rPh>
    <rPh sb="4" eb="5">
      <t>ヨウ</t>
    </rPh>
    <rPh sb="10" eb="11">
      <t>ボウ</t>
    </rPh>
    <phoneticPr fontId="1"/>
  </si>
  <si>
    <t>ｽｯﾎﾟﾝMVｷｬｯﾌﾟⅠ</t>
    <phoneticPr fontId="1"/>
  </si>
  <si>
    <t>JWWA K 131準拠品</t>
    <rPh sb="10" eb="12">
      <t>ジュンキョ</t>
    </rPh>
    <rPh sb="12" eb="13">
      <t>ヒン</t>
    </rPh>
    <phoneticPr fontId="1"/>
  </si>
  <si>
    <t>S</t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</si>
  <si>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</si>
  <si>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鋼管用ﾒｶﾆｶﾙ帽</t>
    <rPh sb="0" eb="1">
      <t>コウ</t>
    </rPh>
    <rPh sb="1" eb="2">
      <t>カン</t>
    </rPh>
    <rPh sb="2" eb="3">
      <t>ヨウ</t>
    </rPh>
    <rPh sb="8" eb="9">
      <t>ボウ</t>
    </rPh>
    <phoneticPr fontId="1"/>
  </si>
  <si>
    <t>ｽｯﾎﾟﾝMVｷｬｯﾌﾟⅡ</t>
    <phoneticPr fontId="1"/>
  </si>
  <si>
    <t>φ50～φ200</t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</si>
  <si>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</si>
  <si>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ｽｯﾎﾟﾝMVD</t>
    <phoneticPr fontId="1"/>
  </si>
  <si>
    <t>ｽｯﾎﾟﾝﾛﾝｸﾞMVD</t>
    <phoneticPr fontId="1"/>
  </si>
  <si>
    <t>VSｼﾞｮｲﾝﾄ　離脱防止付</t>
    <rPh sb="9" eb="11">
      <t>リダツ</t>
    </rPh>
    <rPh sb="11" eb="13">
      <t>ボウシ</t>
    </rPh>
    <rPh sb="13" eb="14">
      <t>ツ</t>
    </rPh>
    <phoneticPr fontId="1"/>
  </si>
  <si>
    <t>VSﾛﾝｸﾞｼﾞｮｲﾝﾄ　離脱防止付</t>
    <rPh sb="13" eb="15">
      <t>リダツ</t>
    </rPh>
    <rPh sb="15" eb="17">
      <t>ボウシ</t>
    </rPh>
    <rPh sb="17" eb="18">
      <t>ツ</t>
    </rPh>
    <phoneticPr fontId="1"/>
  </si>
  <si>
    <t>VSｼﾞｮｲﾝﾄ片落管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</si>
  <si>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ｽｯﾎﾟﾝｼｮｰﾄMVK（片落ち）</t>
    <rPh sb="13" eb="14">
      <t>カタ</t>
    </rPh>
    <rPh sb="14" eb="15">
      <t>オ</t>
    </rPh>
    <phoneticPr fontId="1"/>
  </si>
  <si>
    <t>φ75×φ50～φ200×φ150</t>
    <phoneticPr fontId="1"/>
  </si>
  <si>
    <t>ｽｯﾎﾟﾝMVK（片落ち）</t>
    <rPh sb="9" eb="10">
      <t>カタ</t>
    </rPh>
    <rPh sb="10" eb="11">
      <t>オ</t>
    </rPh>
    <phoneticPr fontId="1"/>
  </si>
  <si>
    <t>φ75×φ50～φ150×φ100</t>
    <phoneticPr fontId="1"/>
  </si>
  <si>
    <t>塩ﾋﾞ･鋼管用ﾒｶ形ﾌﾗﾝｼﾞ付T字管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5" eb="16">
      <t>ツキ</t>
    </rPh>
    <rPh sb="17" eb="18">
      <t>ジ</t>
    </rPh>
    <rPh sb="18" eb="19">
      <t>カン</t>
    </rPh>
    <phoneticPr fontId="1"/>
  </si>
  <si>
    <t>ｽｯﾎﾟﾝMVFT</t>
    <phoneticPr fontId="1"/>
  </si>
  <si>
    <t>塩ﾋﾞ･鋼管用ﾒｶ形90°両受曲管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3" eb="14">
      <t>リョウ</t>
    </rPh>
    <rPh sb="14" eb="15">
      <t>ウ</t>
    </rPh>
    <rPh sb="15" eb="16">
      <t>キョク</t>
    </rPh>
    <rPh sb="16" eb="17">
      <t>カン</t>
    </rPh>
    <phoneticPr fontId="1"/>
  </si>
  <si>
    <t>ｽｯﾎﾟﾝｼｮｰﾄMVD90°</t>
    <phoneticPr fontId="1"/>
  </si>
  <si>
    <t>φ40～φ200</t>
    <phoneticPr fontId="1"/>
  </si>
  <si>
    <t>塩ﾋﾞ･鋼管用ﾒｶ形45°両受曲管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3" eb="14">
      <t>リョウ</t>
    </rPh>
    <rPh sb="14" eb="15">
      <t>ウ</t>
    </rPh>
    <rPh sb="15" eb="16">
      <t>キョク</t>
    </rPh>
    <rPh sb="16" eb="17">
      <t>カン</t>
    </rPh>
    <phoneticPr fontId="1"/>
  </si>
  <si>
    <t>ｽｯﾎﾟﾝｼｮｰﾄMVD45°</t>
    <phoneticPr fontId="1"/>
  </si>
  <si>
    <t>塩ﾋﾞ･鋼管用ﾒｶ形22 1/2°両受曲管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</si>
  <si>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ｽｯﾎﾟﾝｼｮｰﾄMVD22 1/2°</t>
    <phoneticPr fontId="1"/>
  </si>
  <si>
    <t>塩ﾋﾞ･鋼管用ﾒｶ形11 1/4°両受曲管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</si>
  <si>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ｽｯﾎﾟﾝｼｮｰﾄMVD11 1/4°</t>
    <phoneticPr fontId="1"/>
  </si>
  <si>
    <t>塩ﾋﾞ･鋼管用ﾒｶ形5 5/8°両受曲管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6" eb="17">
      <t>リョウ</t>
    </rPh>
    <rPh sb="17" eb="18">
      <t>ウ</t>
    </rPh>
    <rPh sb="18" eb="19">
      <t>キョク</t>
    </rPh>
    <rPh sb="19" eb="20">
      <t>カン</t>
    </rPh>
    <phoneticPr fontId="1"/>
  </si>
  <si>
    <t>ｽｯﾎﾟﾝｼｮｰﾄMVD5 5/8°</t>
    <phoneticPr fontId="1"/>
  </si>
  <si>
    <t>2種　RF-RF形式</t>
    <rPh sb="1" eb="2">
      <t>シュ</t>
    </rPh>
    <phoneticPr fontId="1"/>
  </si>
  <si>
    <t>3種　GF-RF形式</t>
    <rPh sb="1" eb="2">
      <t>シュ</t>
    </rPh>
    <phoneticPr fontId="1"/>
  </si>
  <si>
    <t>ﾋﾞﾆｽﾄｯﾊﾟｰVN</t>
    <phoneticPr fontId="1"/>
  </si>
  <si>
    <t>φ50～φ150</t>
    <phoneticPr fontId="1"/>
  </si>
  <si>
    <t>RR形塩ﾋﾞ管用離脱防止金具</t>
    <rPh sb="2" eb="3">
      <t>カタ</t>
    </rPh>
    <rPh sb="3" eb="4">
      <t>エン</t>
    </rPh>
    <rPh sb="6" eb="7">
      <t>カン</t>
    </rPh>
    <rPh sb="7" eb="8">
      <t>ヨウ</t>
    </rPh>
    <rPh sb="8" eb="10">
      <t>リダツ</t>
    </rPh>
    <rPh sb="10" eb="12">
      <t>ボウシ</t>
    </rPh>
    <rPh sb="12" eb="14">
      <t>カナグ</t>
    </rPh>
    <phoneticPr fontId="1"/>
  </si>
  <si>
    <t>水道配水用ﾎﾟﾘｴﾁﾚﾝﾒｶ形ｿﾌﾄｼｰﾙ仕切弁</t>
    <rPh sb="0" eb="2">
      <t>スイドウ</t>
    </rPh>
    <rPh sb="2" eb="5">
      <t>ハイスイヨウ</t>
    </rPh>
    <rPh sb="14" eb="15">
      <t>カタ</t>
    </rPh>
    <rPh sb="21" eb="23">
      <t>シキ</t>
    </rPh>
    <rPh sb="23" eb="24">
      <t>ベン</t>
    </rPh>
    <phoneticPr fontId="1"/>
  </si>
  <si>
    <t>ｽｯﾎﾟﾝMPｿﾌﾄ</t>
    <phoneticPr fontId="1"/>
  </si>
  <si>
    <t>水道用ﾎﾟﾘｴﾁﾚﾝ二層管類</t>
    <rPh sb="0" eb="3">
      <t>スイドウヨウ</t>
    </rPh>
    <rPh sb="10" eb="12">
      <t>ニソウ</t>
    </rPh>
    <rPh sb="12" eb="13">
      <t>カン</t>
    </rPh>
    <rPh sb="13" eb="14">
      <t>ルイ</t>
    </rPh>
    <phoneticPr fontId="1"/>
  </si>
  <si>
    <t>SKXｿｹｯﾄ（ﾎﾟﾘ用）</t>
    <rPh sb="11" eb="12">
      <t>ヨウ</t>
    </rPh>
    <phoneticPr fontId="1"/>
  </si>
  <si>
    <t>外面ｴﾎﾟｷｼ樹脂粉体塗装</t>
    <rPh sb="0" eb="2">
      <t>ガイメン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</si>
  <si>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SKXおねじ付ｿｹｯﾄ（ﾎﾟﾘ用）</t>
    <rPh sb="6" eb="7">
      <t>ツ</t>
    </rPh>
    <rPh sb="15" eb="16">
      <t>ヨウ</t>
    </rPh>
    <phoneticPr fontId="1"/>
  </si>
  <si>
    <t>SKXめねじ付ｿｹｯﾄ（ﾎﾟﾘ用）</t>
    <rPh sb="6" eb="7">
      <t>ツ</t>
    </rPh>
    <rPh sb="15" eb="16">
      <t>ヨウ</t>
    </rPh>
    <phoneticPr fontId="1"/>
  </si>
  <si>
    <t>ﾎﾟﾘｴﾁﾚﾝ管用離脱付ｿｹｯﾄ</t>
    <rPh sb="7" eb="8">
      <t>カン</t>
    </rPh>
    <rPh sb="8" eb="9">
      <t>ヨウ</t>
    </rPh>
    <rPh sb="9" eb="11">
      <t>リダツ</t>
    </rPh>
    <rPh sb="11" eb="12">
      <t>ツキ</t>
    </rPh>
    <phoneticPr fontId="1"/>
  </si>
  <si>
    <t>ﾎﾟﾘｴﾁﾚﾝ管用離脱付内ﾈｼﾞ付ｿｹｯﾄ</t>
    <rPh sb="7" eb="8">
      <t>カン</t>
    </rPh>
    <rPh sb="8" eb="9">
      <t>ヨウ</t>
    </rPh>
    <rPh sb="9" eb="11">
      <t>リダツ</t>
    </rPh>
    <rPh sb="11" eb="12">
      <t>ツキ</t>
    </rPh>
    <rPh sb="12" eb="13">
      <t>ウチ</t>
    </rPh>
    <rPh sb="16" eb="17">
      <t>ツ</t>
    </rPh>
    <phoneticPr fontId="1"/>
  </si>
  <si>
    <t>ﾎﾟﾘｴﾁﾚﾝ管用離脱付外ﾈｼﾞ付ｿｹｯﾄ</t>
    <rPh sb="7" eb="8">
      <t>カン</t>
    </rPh>
    <rPh sb="8" eb="9">
      <t>ヨウ</t>
    </rPh>
    <rPh sb="9" eb="11">
      <t>リダツ</t>
    </rPh>
    <rPh sb="11" eb="12">
      <t>ツキ</t>
    </rPh>
    <rPh sb="12" eb="13">
      <t>ソト</t>
    </rPh>
    <rPh sb="16" eb="17">
      <t>ツ</t>
    </rPh>
    <phoneticPr fontId="1"/>
  </si>
  <si>
    <t>ﾎﾟﾘｴﾁﾚﾝ管用離脱付90°ｴﾙﾎﾞ</t>
    <rPh sb="7" eb="8">
      <t>カン</t>
    </rPh>
    <rPh sb="8" eb="9">
      <t>ヨウ</t>
    </rPh>
    <rPh sb="9" eb="11">
      <t>リダツ</t>
    </rPh>
    <rPh sb="11" eb="12">
      <t>ツキ</t>
    </rPh>
    <phoneticPr fontId="1"/>
  </si>
  <si>
    <t>SKXｴﾙﾎﾞ（ﾎﾟﾘ用）</t>
    <rPh sb="11" eb="12">
      <t>ヨウ</t>
    </rPh>
    <phoneticPr fontId="1"/>
  </si>
  <si>
    <t>S</t>
    <phoneticPr fontId="1"/>
  </si>
  <si>
    <t>塩ﾋﾞ･鋼管用離脱付ｿｹｯﾄ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phoneticPr fontId="1"/>
  </si>
  <si>
    <t>SKXｿｹｯﾄ（塩ﾋﾞ･鋼管用）</t>
    <rPh sb="8" eb="9">
      <t>エン</t>
    </rPh>
    <rPh sb="12" eb="13">
      <t>ハガネ</t>
    </rPh>
    <rPh sb="13" eb="14">
      <t>カン</t>
    </rPh>
    <rPh sb="14" eb="15">
      <t>ヨウ</t>
    </rPh>
    <phoneticPr fontId="1"/>
  </si>
  <si>
    <t>φ13～φ75</t>
    <phoneticPr fontId="1"/>
  </si>
  <si>
    <t>塩ﾋﾞ･鋼管用離脱付外ﾈｼﾞ付ｿｹｯﾄ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0" eb="11">
      <t>ソト</t>
    </rPh>
    <rPh sb="14" eb="15">
      <t>ツ</t>
    </rPh>
    <phoneticPr fontId="1"/>
  </si>
  <si>
    <t>塩ﾋﾞ･鋼管用離脱付内ﾈｼﾞ付ｿｹｯﾄ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0" eb="11">
      <t>ウチ</t>
    </rPh>
    <rPh sb="14" eb="15">
      <t>ツ</t>
    </rPh>
    <phoneticPr fontId="1"/>
  </si>
  <si>
    <t>SKXおねじ付ｿｹｯﾄ（塩ﾋﾞ･鋼管用）</t>
    <rPh sb="6" eb="7">
      <t>ツ</t>
    </rPh>
    <rPh sb="12" eb="13">
      <t>エン</t>
    </rPh>
    <rPh sb="16" eb="17">
      <t>コウ</t>
    </rPh>
    <rPh sb="17" eb="18">
      <t>カン</t>
    </rPh>
    <rPh sb="18" eb="19">
      <t>ヨウ</t>
    </rPh>
    <phoneticPr fontId="1"/>
  </si>
  <si>
    <t>SKXめねじ付ｿｹｯﾄ（塩ﾋﾞ･鋼管用）</t>
    <rPh sb="6" eb="7">
      <t>ツ</t>
    </rPh>
    <rPh sb="12" eb="13">
      <t>エン</t>
    </rPh>
    <rPh sb="16" eb="17">
      <t>コウ</t>
    </rPh>
    <rPh sb="17" eb="18">
      <t>カン</t>
    </rPh>
    <rPh sb="18" eb="19">
      <t>ヨウ</t>
    </rPh>
    <phoneticPr fontId="1"/>
  </si>
  <si>
    <t>φ13～φ50</t>
    <phoneticPr fontId="1"/>
  </si>
  <si>
    <t>浅層埋設形急速空気弁</t>
    <rPh sb="0" eb="1">
      <t>アサ</t>
    </rPh>
    <rPh sb="1" eb="2">
      <t>ソウ</t>
    </rPh>
    <rPh sb="2" eb="4">
      <t>マイセツ</t>
    </rPh>
    <rPh sb="4" eb="5">
      <t>カタ</t>
    </rPh>
    <rPh sb="5" eb="7">
      <t>キュウソク</t>
    </rPh>
    <rPh sb="7" eb="9">
      <t>クウキ</t>
    </rPh>
    <rPh sb="9" eb="10">
      <t>ベン</t>
    </rPh>
    <phoneticPr fontId="1"/>
  </si>
  <si>
    <t>FCDﾚﾊﾞｰ式ﾎﾞｰﾙ形補修弁</t>
    <rPh sb="7" eb="8">
      <t>シキ</t>
    </rPh>
    <rPh sb="12" eb="13">
      <t>カタ</t>
    </rPh>
    <rPh sb="13" eb="15">
      <t>ホシュウ</t>
    </rPh>
    <rPh sb="15" eb="16">
      <t>ベン</t>
    </rPh>
    <phoneticPr fontId="1"/>
  </si>
  <si>
    <t>FCDｷｬｯﾌﾟ式ﾎﾞｰﾙ形補修弁</t>
    <rPh sb="8" eb="9">
      <t>シキ</t>
    </rPh>
    <rPh sb="13" eb="14">
      <t>カタ</t>
    </rPh>
    <rPh sb="14" eb="16">
      <t>ホシュウ</t>
    </rPh>
    <rPh sb="16" eb="17">
      <t>ベン</t>
    </rPh>
    <phoneticPr fontId="1"/>
  </si>
  <si>
    <t>FCD地下式単口消火栓</t>
    <rPh sb="3" eb="5">
      <t>チカ</t>
    </rPh>
    <rPh sb="4" eb="5">
      <t>チカ</t>
    </rPh>
    <rPh sb="5" eb="6">
      <t>シキ</t>
    </rPh>
    <rPh sb="6" eb="7">
      <t>タン</t>
    </rPh>
    <rPh sb="7" eb="8">
      <t>クチ</t>
    </rPh>
    <rPh sb="8" eb="10">
      <t>ショウカ</t>
    </rPh>
    <rPh sb="10" eb="11">
      <t>セン</t>
    </rPh>
    <phoneticPr fontId="1"/>
  </si>
  <si>
    <t>FCDﾎﾞｰﾙ式単口消火栓</t>
    <rPh sb="7" eb="8">
      <t>シキ</t>
    </rPh>
    <rPh sb="8" eb="9">
      <t>タン</t>
    </rPh>
    <rPh sb="9" eb="10">
      <t>クチ</t>
    </rPh>
    <rPh sb="12" eb="13">
      <t>セン</t>
    </rPh>
    <phoneticPr fontId="1"/>
  </si>
  <si>
    <t>浅層埋設形FCD地下式単口消火栓</t>
    <rPh sb="0" eb="1">
      <t>アサ</t>
    </rPh>
    <rPh sb="1" eb="2">
      <t>ソウ</t>
    </rPh>
    <rPh sb="2" eb="4">
      <t>マイセツ</t>
    </rPh>
    <rPh sb="4" eb="5">
      <t>カタ</t>
    </rPh>
    <rPh sb="8" eb="10">
      <t>チカ</t>
    </rPh>
    <rPh sb="10" eb="11">
      <t>シキ</t>
    </rPh>
    <rPh sb="11" eb="12">
      <t>タン</t>
    </rPh>
    <rPh sb="12" eb="13">
      <t>クチ</t>
    </rPh>
    <rPh sb="13" eb="15">
      <t>ショウカ</t>
    </rPh>
    <rPh sb="15" eb="16">
      <t>セン</t>
    </rPh>
    <phoneticPr fontId="1"/>
  </si>
  <si>
    <t>急速空気弁付FCD地下式単口消火栓</t>
    <rPh sb="0" eb="2">
      <t>キュウソク</t>
    </rPh>
    <rPh sb="2" eb="4">
      <t>クウキ</t>
    </rPh>
    <rPh sb="4" eb="5">
      <t>ベン</t>
    </rPh>
    <rPh sb="5" eb="6">
      <t>ツ</t>
    </rPh>
    <rPh sb="9" eb="11">
      <t>チカ</t>
    </rPh>
    <rPh sb="11" eb="12">
      <t>シキ</t>
    </rPh>
    <rPh sb="12" eb="13">
      <t>タン</t>
    </rPh>
    <rPh sb="13" eb="14">
      <t>クチ</t>
    </rPh>
    <rPh sb="14" eb="16">
      <t>ショウカ</t>
    </rPh>
    <rPh sb="16" eb="17">
      <t>セン</t>
    </rPh>
    <phoneticPr fontId="1"/>
  </si>
  <si>
    <t>水道用ﾚｼﾞﾝｺﾝｸﾘｰﾄ製ﾎﾞｯｸｽ</t>
    <rPh sb="0" eb="3">
      <t>スイドウヨウ</t>
    </rPh>
    <rPh sb="13" eb="14">
      <t>セイ</t>
    </rPh>
    <phoneticPr fontId="1"/>
  </si>
  <si>
    <t>水道用ﾚｼﾞﾝｺﾝｸﾘｰﾄ製調整ﾘﾝｸﾞ</t>
    <rPh sb="0" eb="3">
      <t>スイドウヨウ</t>
    </rPh>
    <rPh sb="13" eb="14">
      <t>セイ</t>
    </rPh>
    <rPh sb="14" eb="16">
      <t>チョウセイ</t>
    </rPh>
    <phoneticPr fontId="1"/>
  </si>
  <si>
    <t>水道用再生ﾌﾟﾗｽﾁｯｸ製調整ﾘﾝｸﾞ</t>
    <rPh sb="0" eb="3">
      <t>スイドウヨウ</t>
    </rPh>
    <rPh sb="3" eb="5">
      <t>サイセイ</t>
    </rPh>
    <rPh sb="12" eb="13">
      <t>セイ</t>
    </rPh>
    <rPh sb="13" eb="15">
      <t>チョウセイ</t>
    </rPh>
    <phoneticPr fontId="1"/>
  </si>
  <si>
    <t>水道用再生ﾌﾟﾗｽﾁｯｸ製傾斜付調整ﾘﾝｸﾞ</t>
    <rPh sb="0" eb="3">
      <t>スイドウヨウ</t>
    </rPh>
    <rPh sb="3" eb="5">
      <t>サイセイ</t>
    </rPh>
    <rPh sb="12" eb="13">
      <t>セイ</t>
    </rPh>
    <rPh sb="13" eb="15">
      <t>ケイシャ</t>
    </rPh>
    <rPh sb="15" eb="16">
      <t>ツ</t>
    </rPh>
    <rPh sb="16" eb="18">
      <t>チョウセイ</t>
    </rPh>
    <phoneticPr fontId="1"/>
  </si>
  <si>
    <t>円形１号（φ250）</t>
    <rPh sb="0" eb="1">
      <t>エン</t>
    </rPh>
    <rPh sb="1" eb="2">
      <t>ケイ</t>
    </rPh>
    <rPh sb="3" eb="4">
      <t>ゴウ</t>
    </rPh>
    <phoneticPr fontId="1"/>
  </si>
  <si>
    <t>円形２号（φ350）</t>
    <rPh sb="0" eb="1">
      <t>エン</t>
    </rPh>
    <rPh sb="1" eb="2">
      <t>ケイ</t>
    </rPh>
    <rPh sb="3" eb="4">
      <t>ゴウ</t>
    </rPh>
    <phoneticPr fontId="1"/>
  </si>
  <si>
    <t>円形３号（φ500）</t>
    <rPh sb="0" eb="1">
      <t>エン</t>
    </rPh>
    <rPh sb="1" eb="2">
      <t>ケイ</t>
    </rPh>
    <rPh sb="3" eb="4">
      <t>ゴウ</t>
    </rPh>
    <phoneticPr fontId="1"/>
  </si>
  <si>
    <t>SKXﾅｯﾄ付ﾁｰｽﾞ（ﾎﾟﾘ用）</t>
    <rPh sb="6" eb="7">
      <t>ツ</t>
    </rPh>
    <rPh sb="15" eb="16">
      <t>ヨウ</t>
    </rPh>
    <phoneticPr fontId="1"/>
  </si>
  <si>
    <t>φ20×φ20～φ50×φ50</t>
    <phoneticPr fontId="1"/>
  </si>
  <si>
    <t>S</t>
    <phoneticPr fontId="1"/>
  </si>
  <si>
    <t>ﾎﾟﾘｴﾁﾚﾝ管用離脱付ﾅｯﾄ付ﾁｰｽﾞ</t>
    <rPh sb="7" eb="8">
      <t>カン</t>
    </rPh>
    <rPh sb="8" eb="9">
      <t>ヨウ</t>
    </rPh>
    <rPh sb="9" eb="11">
      <t>リダツ</t>
    </rPh>
    <rPh sb="11" eb="12">
      <t>ツキ</t>
    </rPh>
    <rPh sb="15" eb="16">
      <t>ツ</t>
    </rPh>
    <phoneticPr fontId="1"/>
  </si>
  <si>
    <t>塩ﾋﾞ･鋼管用離脱付90°ｴﾙﾎﾞ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phoneticPr fontId="1"/>
  </si>
  <si>
    <t>SKXｴﾙﾎﾞ（塩ﾋﾞ･鋼管用）</t>
    <rPh sb="8" eb="9">
      <t>エン</t>
    </rPh>
    <rPh sb="12" eb="13">
      <t>ハガネ</t>
    </rPh>
    <rPh sb="13" eb="14">
      <t>カン</t>
    </rPh>
    <rPh sb="14" eb="15">
      <t>ヨウ</t>
    </rPh>
    <phoneticPr fontId="1"/>
  </si>
  <si>
    <t>全管種対応形締付ｿｹｯﾄ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7">
      <t>シ</t>
    </rPh>
    <rPh sb="7" eb="8">
      <t>ツ</t>
    </rPh>
    <phoneticPr fontId="1"/>
  </si>
  <si>
    <t>全管種対応形離脱付締付ｿｹｯﾄ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8">
      <t>リダツ</t>
    </rPh>
    <rPh sb="8" eb="9">
      <t>ツ</t>
    </rPh>
    <rPh sb="9" eb="10">
      <t>シ</t>
    </rPh>
    <rPh sb="10" eb="11">
      <t>ツ</t>
    </rPh>
    <phoneticPr fontId="1"/>
  </si>
  <si>
    <t>SKXｿｹｯﾄ</t>
    <phoneticPr fontId="1"/>
  </si>
  <si>
    <t>φ13～φ50</t>
    <phoneticPr fontId="1"/>
  </si>
  <si>
    <t>Q</t>
    <phoneticPr fontId="1"/>
  </si>
  <si>
    <t>ﾎﾟﾘｴﾁﾚﾝ管用分止水栓用離脱付ｿｹｯﾄ</t>
    <rPh sb="7" eb="8">
      <t>カン</t>
    </rPh>
    <rPh sb="8" eb="9">
      <t>ヨウ</t>
    </rPh>
    <rPh sb="9" eb="10">
      <t>ブン</t>
    </rPh>
    <rPh sb="10" eb="12">
      <t>シスイ</t>
    </rPh>
    <rPh sb="12" eb="13">
      <t>セン</t>
    </rPh>
    <rPh sb="13" eb="14">
      <t>ヨウ</t>
    </rPh>
    <rPh sb="14" eb="16">
      <t>リダツ</t>
    </rPh>
    <rPh sb="16" eb="17">
      <t>ツ</t>
    </rPh>
    <phoneticPr fontId="1"/>
  </si>
  <si>
    <t>SKX分止水栓用ｿｹｯﾄ（ﾎﾟﾘ用）</t>
    <rPh sb="3" eb="4">
      <t>ブン</t>
    </rPh>
    <rPh sb="4" eb="6">
      <t>シスイ</t>
    </rPh>
    <rPh sb="6" eb="7">
      <t>セン</t>
    </rPh>
    <rPh sb="7" eb="8">
      <t>ヨウ</t>
    </rPh>
    <rPh sb="16" eb="17">
      <t>ヨウ</t>
    </rPh>
    <phoneticPr fontId="1"/>
  </si>
  <si>
    <t>φ20～φ50</t>
    <phoneticPr fontId="1"/>
  </si>
  <si>
    <t>給水装置関係資材類</t>
    <rPh sb="0" eb="2">
      <t>キュウスイ</t>
    </rPh>
    <rPh sb="2" eb="4">
      <t>ソウチ</t>
    </rPh>
    <rPh sb="4" eb="6">
      <t>カンケイ</t>
    </rPh>
    <rPh sb="6" eb="8">
      <t>シザイ</t>
    </rPh>
    <rPh sb="8" eb="9">
      <t>ルイ</t>
    </rPh>
    <phoneticPr fontId="1"/>
  </si>
  <si>
    <t>ﾎﾟﾘｴﾁﾚﾝ管用ﾒｰﾀｰ用離脱付ｿｹｯﾄ</t>
    <rPh sb="7" eb="8">
      <t>カン</t>
    </rPh>
    <rPh sb="8" eb="9">
      <t>ヨウ</t>
    </rPh>
    <rPh sb="13" eb="14">
      <t>ヨウ</t>
    </rPh>
    <rPh sb="14" eb="16">
      <t>リダツ</t>
    </rPh>
    <rPh sb="16" eb="17">
      <t>ツ</t>
    </rPh>
    <phoneticPr fontId="1"/>
  </si>
  <si>
    <t>SKXﾒｰﾀｰ用（ﾎﾟﾘ用）</t>
    <rPh sb="7" eb="8">
      <t>ヨウ</t>
    </rPh>
    <rPh sb="12" eb="13">
      <t>ヨウ</t>
    </rPh>
    <phoneticPr fontId="1"/>
  </si>
  <si>
    <t>φ20・φ25</t>
    <phoneticPr fontId="1"/>
  </si>
  <si>
    <t>塩ﾋﾞ･鋼管用分止水栓用離脱付ｿｹｯﾄ</t>
    <rPh sb="0" eb="1">
      <t>エン</t>
    </rPh>
    <rPh sb="4" eb="5">
      <t>ハガネ</t>
    </rPh>
    <rPh sb="5" eb="6">
      <t>カン</t>
    </rPh>
    <rPh sb="6" eb="7">
      <t>ヨウ</t>
    </rPh>
    <rPh sb="7" eb="8">
      <t>ブン</t>
    </rPh>
    <rPh sb="8" eb="10">
      <t>シスイ</t>
    </rPh>
    <rPh sb="10" eb="11">
      <t>セン</t>
    </rPh>
    <rPh sb="11" eb="12">
      <t>ヨウ</t>
    </rPh>
    <rPh sb="12" eb="14">
      <t>リダツ</t>
    </rPh>
    <rPh sb="14" eb="15">
      <t>ツ</t>
    </rPh>
    <phoneticPr fontId="1"/>
  </si>
  <si>
    <t>SKX分止水栓用ｿｹｯﾄ（塩ﾋﾞ･鋼管用）</t>
    <rPh sb="3" eb="4">
      <t>ブン</t>
    </rPh>
    <rPh sb="4" eb="6">
      <t>シスイ</t>
    </rPh>
    <rPh sb="6" eb="7">
      <t>セン</t>
    </rPh>
    <rPh sb="7" eb="8">
      <t>ヨウ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</si>
  <si>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SKXﾒｰﾀｰ用（塩ﾋﾞ･鋼管用）</t>
    <rPh sb="7" eb="8">
      <t>ヨウ</t>
    </rPh>
    <rPh sb="9" eb="10">
      <t>エン</t>
    </rPh>
    <rPh sb="13" eb="14">
      <t>コウ</t>
    </rPh>
    <rPh sb="14" eb="15">
      <t>カン</t>
    </rPh>
    <rPh sb="15" eb="16">
      <t>ヨウ</t>
    </rPh>
    <phoneticPr fontId="1"/>
  </si>
  <si>
    <t>φ13～φ25</t>
    <phoneticPr fontId="1"/>
  </si>
  <si>
    <t>塩ﾋﾞ･鋼管用ﾒｰﾀｰ用離脱付ｿｹｯﾄ</t>
    <rPh sb="0" eb="1">
      <t>エン</t>
    </rPh>
    <rPh sb="4" eb="5">
      <t>ハガネ</t>
    </rPh>
    <rPh sb="5" eb="6">
      <t>カン</t>
    </rPh>
    <rPh sb="6" eb="7">
      <t>ヨウ</t>
    </rPh>
    <rPh sb="11" eb="12">
      <t>ヨウ</t>
    </rPh>
    <rPh sb="12" eb="14">
      <t>リダツ</t>
    </rPh>
    <rPh sb="14" eb="15">
      <t>ツ</t>
    </rPh>
    <phoneticPr fontId="1"/>
  </si>
  <si>
    <t>全管種対応形分止水栓用離脱付ｿｹｯﾄ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7">
      <t>ブン</t>
    </rPh>
    <rPh sb="7" eb="9">
      <t>シスイ</t>
    </rPh>
    <rPh sb="9" eb="10">
      <t>セン</t>
    </rPh>
    <rPh sb="10" eb="11">
      <t>ヨウ</t>
    </rPh>
    <rPh sb="11" eb="13">
      <t>リダツ</t>
    </rPh>
    <rPh sb="13" eb="14">
      <t>ツ</t>
    </rPh>
    <phoneticPr fontId="1"/>
  </si>
  <si>
    <t>全管種対応形ﾒｰﾀｰ用離脱付ｿｹｯﾄ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10" eb="11">
      <t>ヨウ</t>
    </rPh>
    <rPh sb="11" eb="13">
      <t>リダツ</t>
    </rPh>
    <rPh sb="13" eb="14">
      <t>ツ</t>
    </rPh>
    <phoneticPr fontId="1"/>
  </si>
  <si>
    <t>SKX分止水栓用ｿｹｯﾄ</t>
    <rPh sb="3" eb="4">
      <t>ブン</t>
    </rPh>
    <rPh sb="4" eb="6">
      <t>シスイ</t>
    </rPh>
    <rPh sb="6" eb="7">
      <t>セン</t>
    </rPh>
    <rPh sb="7" eb="8">
      <t>ヨウ</t>
    </rPh>
    <phoneticPr fontId="1"/>
  </si>
  <si>
    <t>SKXﾒｰﾀｰ用</t>
    <rPh sb="7" eb="8">
      <t>ヨウ</t>
    </rPh>
    <phoneticPr fontId="1"/>
  </si>
  <si>
    <t>塩ﾋﾞ･鋼管用離脱付ﾅｯﾄ付ﾁｰｽﾞ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3" eb="14">
      <t>ツ</t>
    </rPh>
    <phoneticPr fontId="1"/>
  </si>
  <si>
    <t>SKXﾅｯﾄ付ﾁｰｽﾞ（塩ﾋﾞ･鋼管用）</t>
    <rPh sb="6" eb="7">
      <t>ツ</t>
    </rPh>
    <rPh sb="12" eb="13">
      <t>エン</t>
    </rPh>
    <rPh sb="16" eb="17">
      <t>ハガネ</t>
    </rPh>
    <rPh sb="17" eb="18">
      <t>カン</t>
    </rPh>
    <rPh sb="18" eb="19">
      <t>ヨウ</t>
    </rPh>
    <phoneticPr fontId="1"/>
  </si>
  <si>
    <t>M</t>
    <phoneticPr fontId="1"/>
  </si>
  <si>
    <t>塩ﾋﾞ･鋼管用締付ｿｹｯﾄ</t>
    <rPh sb="0" eb="1">
      <t>エン</t>
    </rPh>
    <rPh sb="4" eb="5">
      <t>コウ</t>
    </rPh>
    <rPh sb="5" eb="6">
      <t>カン</t>
    </rPh>
    <rPh sb="6" eb="7">
      <t>ヨウ</t>
    </rPh>
    <rPh sb="7" eb="8">
      <t>シ</t>
    </rPh>
    <rPh sb="8" eb="9">
      <t>ツ</t>
    </rPh>
    <phoneticPr fontId="1"/>
  </si>
  <si>
    <t>ﾈｵSKｿｹｯﾄ（塩ﾋﾞ･鋼管用）</t>
    <rPh sb="9" eb="10">
      <t>エン</t>
    </rPh>
    <rPh sb="13" eb="14">
      <t>コウ</t>
    </rPh>
    <rPh sb="14" eb="15">
      <t>カン</t>
    </rPh>
    <rPh sb="15" eb="16">
      <t>ヨウ</t>
    </rPh>
    <phoneticPr fontId="1"/>
  </si>
  <si>
    <t>ﾈｵSKｿｹｯﾄ</t>
    <phoneticPr fontId="1"/>
  </si>
  <si>
    <t>GX形ﾌﾗﾝｼﾞ付T字管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</si>
  <si>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GX形浅層埋設形ﾌﾗﾝｼﾞ付T字管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5" eb="16">
      <t>ジ</t>
    </rPh>
    <rPh sb="16" eb="17">
      <t>カン</t>
    </rPh>
    <phoneticPr fontId="1"/>
  </si>
  <si>
    <t>GX形うず巻式ﾌﾗﾝｼﾞ付T字管</t>
    <rPh sb="2" eb="3">
      <t>カタ</t>
    </rPh>
    <rPh sb="5" eb="6">
      <t>マ</t>
    </rPh>
    <rPh sb="6" eb="7">
      <t>シキ</t>
    </rPh>
    <rPh sb="12" eb="13">
      <t>ツキ</t>
    </rPh>
    <rPh sb="14" eb="15">
      <t>ジ</t>
    </rPh>
    <rPh sb="15" eb="16">
      <t>カン</t>
    </rPh>
    <phoneticPr fontId="1"/>
  </si>
  <si>
    <t>NS形浅層埋設形ﾌﾗﾝｼﾞ付T字管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5" eb="16">
      <t>ジ</t>
    </rPh>
    <rPh sb="16" eb="17">
      <t>カン</t>
    </rPh>
    <phoneticPr fontId="1"/>
  </si>
  <si>
    <t>NS形うず巻式ﾌﾗﾝｼﾞ付T字管</t>
    <rPh sb="2" eb="3">
      <t>カタ</t>
    </rPh>
    <rPh sb="5" eb="6">
      <t>マ</t>
    </rPh>
    <rPh sb="6" eb="7">
      <t>シキ</t>
    </rPh>
    <rPh sb="12" eb="13">
      <t>ツキ</t>
    </rPh>
    <rPh sb="14" eb="15">
      <t>ジ</t>
    </rPh>
    <rPh sb="15" eb="16">
      <t>カン</t>
    </rPh>
    <phoneticPr fontId="1"/>
  </si>
  <si>
    <t>K形浅層埋設形ﾌﾗﾝｼﾞ付T字管</t>
    <rPh sb="1" eb="2">
      <t>カタ</t>
    </rPh>
    <rPh sb="2" eb="3">
      <t>アサ</t>
    </rPh>
    <rPh sb="3" eb="4">
      <t>ソウ</t>
    </rPh>
    <rPh sb="4" eb="6">
      <t>マイセツ</t>
    </rPh>
    <rPh sb="6" eb="7">
      <t>カタ</t>
    </rPh>
    <rPh sb="12" eb="13">
      <t>ツキ</t>
    </rPh>
    <rPh sb="14" eb="15">
      <t>ジ</t>
    </rPh>
    <rPh sb="15" eb="16">
      <t>カン</t>
    </rPh>
    <phoneticPr fontId="1"/>
  </si>
  <si>
    <t>NS形ﾌﾗﾝｼﾞ付T字管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</si>
  <si>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GX形継輪</t>
    <rPh sb="2" eb="3">
      <t>カタ</t>
    </rPh>
    <rPh sb="3" eb="4">
      <t>ツギ</t>
    </rPh>
    <rPh sb="4" eb="5">
      <t>ワ</t>
    </rPh>
    <phoneticPr fontId="1"/>
  </si>
  <si>
    <t>NS形継輪</t>
    <rPh sb="2" eb="3">
      <t>カタ</t>
    </rPh>
    <rPh sb="3" eb="4">
      <t>ツ</t>
    </rPh>
    <rPh sb="4" eb="5">
      <t>ワ</t>
    </rPh>
    <phoneticPr fontId="1"/>
  </si>
  <si>
    <t>K形ﾌﾗﾝｼﾞ付T字管</t>
    <rPh sb="1" eb="2">
      <t>カタ</t>
    </rPh>
    <rPh sb="7" eb="8">
      <t>ツキ</t>
    </rPh>
    <rPh sb="9" eb="10">
      <t>ジ</t>
    </rPh>
    <rPh sb="10" eb="11">
      <t>カン</t>
    </rPh>
    <phoneticPr fontId="1"/>
  </si>
  <si>
    <t>K形継輪</t>
    <rPh sb="1" eb="2">
      <t>カタ</t>
    </rPh>
    <rPh sb="2" eb="3">
      <t>ツ</t>
    </rPh>
    <rPh sb="3" eb="4">
      <t>ワ</t>
    </rPh>
    <phoneticPr fontId="1"/>
  </si>
  <si>
    <t>S種管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</si>
  <si>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GX形接合部品（異形管用）</t>
    <rPh sb="2" eb="3">
      <t>カタ</t>
    </rPh>
    <rPh sb="3" eb="5">
      <t>セツゴウ</t>
    </rPh>
    <rPh sb="5" eb="7">
      <t>ブヒン</t>
    </rPh>
    <rPh sb="8" eb="9">
      <t>イ</t>
    </rPh>
    <rPh sb="9" eb="10">
      <t>ケイ</t>
    </rPh>
    <rPh sb="10" eb="11">
      <t>カン</t>
    </rPh>
    <rPh sb="11" eb="12">
      <t>ヨウ</t>
    </rPh>
    <phoneticPr fontId="1"/>
  </si>
  <si>
    <t>GX形G-Link</t>
    <rPh sb="2" eb="3">
      <t>カタ</t>
    </rPh>
    <phoneticPr fontId="1"/>
  </si>
  <si>
    <t>GX形P-Link</t>
    <rPh sb="2" eb="3">
      <t>カタ</t>
    </rPh>
    <phoneticPr fontId="1"/>
  </si>
  <si>
    <t>ｺﾞﾑ輪含む</t>
    <rPh sb="3" eb="4">
      <t>ワ</t>
    </rPh>
    <rPh sb="4" eb="5">
      <t>フク</t>
    </rPh>
    <phoneticPr fontId="1"/>
  </si>
  <si>
    <t>NS形挿し口ﾘﾝｸﾞ</t>
    <rPh sb="2" eb="3">
      <t>カタ</t>
    </rPh>
    <rPh sb="3" eb="4">
      <t>サ</t>
    </rPh>
    <rPh sb="5" eb="6">
      <t>クチ</t>
    </rPh>
    <phoneticPr fontId="1"/>
  </si>
  <si>
    <t>水道用ｿﾌﾄｼｰﾙ仕切弁</t>
    <rPh sb="0" eb="2">
      <t>スイドウ</t>
    </rPh>
    <rPh sb="2" eb="3">
      <t>ヨウ</t>
    </rPh>
    <rPh sb="9" eb="11">
      <t>シキ</t>
    </rPh>
    <rPh sb="11" eb="12">
      <t>ベン</t>
    </rPh>
    <phoneticPr fontId="1"/>
  </si>
  <si>
    <t>水道用ｿﾌﾄｼｰﾙ仕切弁</t>
    <rPh sb="0" eb="3">
      <t>スイドウヨウ</t>
    </rPh>
    <rPh sb="9" eb="11">
      <t>シキ</t>
    </rPh>
    <rPh sb="11" eb="12">
      <t>ベン</t>
    </rPh>
    <phoneticPr fontId="1"/>
  </si>
  <si>
    <t>ﾀﾞｸﾀｲﾙ鋳鉄立型仕切弁</t>
    <rPh sb="6" eb="8">
      <t>チュウテツ</t>
    </rPh>
    <rPh sb="8" eb="9">
      <t>タ</t>
    </rPh>
    <rPh sb="9" eb="10">
      <t>カタ</t>
    </rPh>
    <rPh sb="10" eb="12">
      <t>シキ</t>
    </rPh>
    <rPh sb="12" eb="13">
      <t>ベン</t>
    </rPh>
    <phoneticPr fontId="1"/>
  </si>
  <si>
    <t>ﾀﾞｸﾀｲﾙ鋳鉄ﾊﾞﾀﾌﾗｲ弁</t>
    <rPh sb="6" eb="8">
      <t>チュウテツ</t>
    </rPh>
    <rPh sb="14" eb="15">
      <t>ベン</t>
    </rPh>
    <phoneticPr fontId="1"/>
  </si>
  <si>
    <t>ｽﾃﾝﾚｽ製不凍結形急速空気弁</t>
    <rPh sb="5" eb="6">
      <t>セイ</t>
    </rPh>
    <rPh sb="6" eb="7">
      <t>フ</t>
    </rPh>
    <rPh sb="7" eb="9">
      <t>トウケツ</t>
    </rPh>
    <rPh sb="9" eb="10">
      <t>カタ</t>
    </rPh>
    <rPh sb="10" eb="12">
      <t>キュウソク</t>
    </rPh>
    <rPh sb="12" eb="14">
      <t>クウキ</t>
    </rPh>
    <rPh sb="14" eb="15">
      <t>ベン</t>
    </rPh>
    <phoneticPr fontId="1"/>
  </si>
  <si>
    <t>FCD鋳鉄用ｿﾌﾄｼｰﾙ仕切弁付不断水T字管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</si>
  <si>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内外面ｴﾎﾟｷｼ粉体樹脂塗装　全周ﾊﾟｯｷﾝ</t>
    <rPh sb="0" eb="1">
      <t>ナイ</t>
    </rPh>
    <rPh sb="1" eb="3">
      <t>ガイメン</t>
    </rPh>
    <rPh sb="8" eb="9">
      <t>フン</t>
    </rPh>
    <rPh sb="9" eb="10">
      <t>タイ</t>
    </rPh>
    <rPh sb="10" eb="12">
      <t>ジュシ</t>
    </rPh>
    <rPh sb="12" eb="14">
      <t>トソウ</t>
    </rPh>
    <rPh sb="15" eb="16">
      <t>ゼン</t>
    </rPh>
    <rPh sb="16" eb="17">
      <t>シュウ</t>
    </rPh>
    <phoneticPr fontId="1"/>
  </si>
  <si>
    <t>FCD塩ﾋﾞ･鋼管用ｿﾌﾄｼｰﾙ仕切弁付不断水T字管</t>
    <rPh sb="3" eb="4">
      <t>エン</t>
    </rPh>
    <rPh sb="7" eb="8">
      <t>コウ</t>
    </rPh>
    <rPh sb="8" eb="9">
      <t>カン</t>
    </rPh>
    <rPh sb="9" eb="10">
      <t>ヨウ</t>
    </rPh>
    <rPh sb="15" eb="17">
      <t>シキ</t>
    </rPh>
    <rPh sb="16" eb="18">
      <t>シキ</t>
    </rPh>
    <rPh sb="18" eb="19">
      <t>ベン</t>
    </rPh>
    <rPh sb="19" eb="20">
      <t>ツ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</si>
  <si>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溝状穿孔型不断水簡易仕切弁</t>
    <rPh sb="0" eb="1">
      <t>ミゾ</t>
    </rPh>
    <rPh sb="1" eb="2">
      <t>ジョウ</t>
    </rPh>
    <rPh sb="2" eb="4">
      <t>センコウ</t>
    </rPh>
    <rPh sb="4" eb="5">
      <t>カタ</t>
    </rPh>
    <rPh sb="5" eb="6">
      <t>フ</t>
    </rPh>
    <rPh sb="6" eb="8">
      <t>ダンスイ</t>
    </rPh>
    <rPh sb="8" eb="10">
      <t>カンイ</t>
    </rPh>
    <rPh sb="10" eb="12">
      <t>シキ</t>
    </rPh>
    <rPh sb="12" eb="13">
      <t>ベン</t>
    </rPh>
    <phoneticPr fontId="1"/>
  </si>
  <si>
    <t>清水工業（株）</t>
  </si>
  <si>
    <t>ｴｸｾﾙｿﾌﾄ仕切弁</t>
    <rPh sb="7" eb="9">
      <t>シキ</t>
    </rPh>
    <rPh sb="9" eb="10">
      <t>ベン</t>
    </rPh>
    <phoneticPr fontId="1"/>
  </si>
  <si>
    <t>水道用ﾀﾞｸﾀｲﾙ鋳鉄仕切弁</t>
    <rPh sb="0" eb="3">
      <t>スイドウヨウ</t>
    </rPh>
    <rPh sb="9" eb="11">
      <t>チュウテツ</t>
    </rPh>
    <rPh sb="11" eb="13">
      <t>シキ</t>
    </rPh>
    <rPh sb="13" eb="14">
      <t>ベン</t>
    </rPh>
    <phoneticPr fontId="1"/>
  </si>
  <si>
    <t>水道用ﾊﾞﾀﾌﾗｲ弁</t>
    <rPh sb="0" eb="3">
      <t>スイドウヨウ</t>
    </rPh>
    <rPh sb="9" eb="10">
      <t>ベン</t>
    </rPh>
    <phoneticPr fontId="1"/>
  </si>
  <si>
    <t>K形ｴｸｾﾙｿﾌﾄ仕切弁</t>
    <rPh sb="1" eb="2">
      <t>カタ</t>
    </rPh>
    <rPh sb="9" eb="11">
      <t>シキ</t>
    </rPh>
    <rPh sb="11" eb="12">
      <t>ベン</t>
    </rPh>
    <phoneticPr fontId="1"/>
  </si>
  <si>
    <t>PE挿し口付FCDｿﾌﾄｼｰﾙ仕切弁</t>
    <rPh sb="2" eb="3">
      <t>サ</t>
    </rPh>
    <rPh sb="4" eb="5">
      <t>クチ</t>
    </rPh>
    <rPh sb="5" eb="6">
      <t>ツ</t>
    </rPh>
    <rPh sb="15" eb="17">
      <t>シキ</t>
    </rPh>
    <rPh sb="17" eb="18">
      <t>ベン</t>
    </rPh>
    <phoneticPr fontId="1"/>
  </si>
  <si>
    <t>ｽﾃﾝﾚｽ製凍結破損防止形急速空気弁</t>
    <rPh sb="5" eb="6">
      <t>セイ</t>
    </rPh>
    <rPh sb="6" eb="8">
      <t>トウケツ</t>
    </rPh>
    <rPh sb="8" eb="10">
      <t>ハソン</t>
    </rPh>
    <rPh sb="10" eb="12">
      <t>ボウシ</t>
    </rPh>
    <rPh sb="12" eb="13">
      <t>カタ</t>
    </rPh>
    <rPh sb="13" eb="15">
      <t>キュウソク</t>
    </rPh>
    <rPh sb="15" eb="17">
      <t>クウキ</t>
    </rPh>
    <rPh sb="17" eb="18">
      <t>ベン</t>
    </rPh>
    <phoneticPr fontId="1"/>
  </si>
  <si>
    <t>水道用空気弁用保護ｶﾊﾞｰ</t>
    <rPh sb="0" eb="3">
      <t>スイドウヨウ</t>
    </rPh>
    <rPh sb="3" eb="5">
      <t>クウキ</t>
    </rPh>
    <rPh sb="5" eb="6">
      <t>ベン</t>
    </rPh>
    <rPh sb="6" eb="7">
      <t>ヨウ</t>
    </rPh>
    <rPh sb="7" eb="9">
      <t>ホゴ</t>
    </rPh>
    <phoneticPr fontId="1"/>
  </si>
  <si>
    <t>ｽﾃﾝﾚｽ製排気弁用保護ｶﾊﾞｰ</t>
    <rPh sb="5" eb="6">
      <t>セイ</t>
    </rPh>
    <rPh sb="6" eb="8">
      <t>ハイキ</t>
    </rPh>
    <rPh sb="8" eb="9">
      <t>ベン</t>
    </rPh>
    <rPh sb="9" eb="10">
      <t>ヨウ</t>
    </rPh>
    <rPh sb="10" eb="12">
      <t>ホゴ</t>
    </rPh>
    <phoneticPr fontId="1"/>
  </si>
  <si>
    <t>排気弁用保温ｶﾊﾞｰ</t>
    <rPh sb="0" eb="2">
      <t>ハイキ</t>
    </rPh>
    <rPh sb="2" eb="3">
      <t>ベン</t>
    </rPh>
    <rPh sb="3" eb="4">
      <t>ヨウ</t>
    </rPh>
    <rPh sb="4" eb="6">
      <t>ホオン</t>
    </rPh>
    <phoneticPr fontId="1"/>
  </si>
  <si>
    <t>地下式消火栓</t>
    <rPh sb="0" eb="2">
      <t>チカ</t>
    </rPh>
    <rPh sb="2" eb="3">
      <t>シキ</t>
    </rPh>
    <rPh sb="3" eb="5">
      <t>ショウカ</t>
    </rPh>
    <rPh sb="5" eb="6">
      <t>セン</t>
    </rPh>
    <phoneticPr fontId="1"/>
  </si>
  <si>
    <t>ｳｫｰﾀｰﾎﾞｰﾙ消火栓</t>
    <rPh sb="9" eb="11">
      <t>ショウカ</t>
    </rPh>
    <rPh sb="11" eb="12">
      <t>セン</t>
    </rPh>
    <phoneticPr fontId="1"/>
  </si>
  <si>
    <t>地下式単口消火栓ｷｬﾒﾙ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</si>
  <si>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地下式単口消火栓ｴｱｷｬﾒﾙ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</si>
  <si>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地下式単口消火栓ﾘﾄﾙｷｬﾒﾙ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</si>
  <si>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ﾚﾊﾞｰ式水道用補修弁</t>
    <rPh sb="4" eb="5">
      <t>シキ</t>
    </rPh>
    <rPh sb="5" eb="8">
      <t>スイドウヨウ</t>
    </rPh>
    <rPh sb="8" eb="10">
      <t>ホシュウ</t>
    </rPh>
    <rPh sb="10" eb="11">
      <t>ベン</t>
    </rPh>
    <phoneticPr fontId="1"/>
  </si>
  <si>
    <t>2種　GF-RF形式</t>
    <rPh sb="1" eb="2">
      <t>シュ</t>
    </rPh>
    <phoneticPr fontId="1"/>
  </si>
  <si>
    <t>ｷｬｯﾌﾟ式水道用補修弁</t>
    <rPh sb="5" eb="6">
      <t>シキ</t>
    </rPh>
    <rPh sb="6" eb="9">
      <t>スイドウヨウ</t>
    </rPh>
    <rPh sb="9" eb="11">
      <t>ホシュウ</t>
    </rPh>
    <rPh sb="11" eb="12">
      <t>ベン</t>
    </rPh>
    <phoneticPr fontId="1"/>
  </si>
  <si>
    <t>宮部鉄工（株）</t>
  </si>
  <si>
    <t>MS-C型C-ﾀｲﾄﾊﾞﾙﾌﾞﾌﾗﾝｼﾞ形</t>
    <rPh sb="4" eb="5">
      <t>カタ</t>
    </rPh>
    <rPh sb="20" eb="21">
      <t>カタ</t>
    </rPh>
    <phoneticPr fontId="1"/>
  </si>
  <si>
    <t>MS-CⅡ型C-ﾀｲﾄﾊﾞﾙﾌﾞﾌﾗﾝｼﾞ形</t>
    <rPh sb="5" eb="6">
      <t>カタ</t>
    </rPh>
    <rPh sb="21" eb="22">
      <t>カタ</t>
    </rPh>
    <phoneticPr fontId="1"/>
  </si>
  <si>
    <t>MM-C型水道用ﾀﾞｸﾀｲﾙ鋳鉄仕切弁</t>
    <rPh sb="4" eb="5">
      <t>カタ</t>
    </rPh>
    <rPh sb="5" eb="8">
      <t>スイドウヨウ</t>
    </rPh>
    <rPh sb="14" eb="16">
      <t>チュウテツ</t>
    </rPh>
    <rPh sb="16" eb="18">
      <t>シキ</t>
    </rPh>
    <rPh sb="18" eb="19">
      <t>ベン</t>
    </rPh>
    <phoneticPr fontId="1"/>
  </si>
  <si>
    <t>MS-GX型C-ﾀｲﾄGX両受け</t>
    <rPh sb="5" eb="6">
      <t>カタ</t>
    </rPh>
    <rPh sb="13" eb="14">
      <t>リョウ</t>
    </rPh>
    <rPh sb="14" eb="15">
      <t>ウ</t>
    </rPh>
    <phoneticPr fontId="1"/>
  </si>
  <si>
    <t>MS-NX型C-ﾀｲﾄNX両受け</t>
    <rPh sb="5" eb="6">
      <t>カタ</t>
    </rPh>
    <rPh sb="13" eb="14">
      <t>リョウ</t>
    </rPh>
    <rPh sb="14" eb="15">
      <t>ウ</t>
    </rPh>
    <phoneticPr fontId="1"/>
  </si>
  <si>
    <t>MS-GY型C-ﾀｲﾄGX受挿し</t>
    <rPh sb="5" eb="6">
      <t>カタ</t>
    </rPh>
    <rPh sb="13" eb="14">
      <t>ウ</t>
    </rPh>
    <rPh sb="14" eb="15">
      <t>サ</t>
    </rPh>
    <phoneticPr fontId="1"/>
  </si>
  <si>
    <t>MS-NY型C-ﾀｲﾄNS受挿し</t>
    <rPh sb="5" eb="6">
      <t>カタ</t>
    </rPh>
    <rPh sb="13" eb="14">
      <t>ウ</t>
    </rPh>
    <rPh sb="14" eb="15">
      <t>サ</t>
    </rPh>
    <phoneticPr fontId="1"/>
  </si>
  <si>
    <t>MS-KY型C-ﾀｲﾄK形受挿し</t>
    <rPh sb="5" eb="6">
      <t>カタ</t>
    </rPh>
    <rPh sb="12" eb="13">
      <t>カタ</t>
    </rPh>
    <rPh sb="13" eb="14">
      <t>ウ</t>
    </rPh>
    <rPh sb="14" eb="15">
      <t>サ</t>
    </rPh>
    <phoneticPr fontId="1"/>
  </si>
  <si>
    <t>PTC</t>
  </si>
  <si>
    <t>MS-PYB型C-ﾀｲﾄﾎﾟﾘ管両挿し</t>
    <rPh sb="6" eb="7">
      <t>カタ</t>
    </rPh>
    <rPh sb="15" eb="16">
      <t>カン</t>
    </rPh>
    <rPh sb="16" eb="17">
      <t>リョウ</t>
    </rPh>
    <rPh sb="17" eb="18">
      <t>サ</t>
    </rPh>
    <phoneticPr fontId="1"/>
  </si>
  <si>
    <t>MS-PX型C-ﾀｲﾄﾎﾟﾘ管両受け</t>
    <rPh sb="5" eb="6">
      <t>カタ</t>
    </rPh>
    <rPh sb="14" eb="15">
      <t>カン</t>
    </rPh>
    <rPh sb="15" eb="16">
      <t>リョウ</t>
    </rPh>
    <rPh sb="16" eb="17">
      <t>ウ</t>
    </rPh>
    <phoneticPr fontId="1"/>
  </si>
  <si>
    <t>MA-SDⅡ型ﾆｭｰｺﾝﾊﾟｸﾄ</t>
    <rPh sb="6" eb="7">
      <t>カタ</t>
    </rPh>
    <phoneticPr fontId="1"/>
  </si>
  <si>
    <t>MA-AfⅡｴｱｽﾀｰ2</t>
    <phoneticPr fontId="1"/>
  </si>
  <si>
    <t>急速空気弁用保護ｶﾊﾞｰ</t>
    <rPh sb="0" eb="2">
      <t>キュウソク</t>
    </rPh>
    <rPh sb="2" eb="4">
      <t>クウキ</t>
    </rPh>
    <rPh sb="4" eb="5">
      <t>ベン</t>
    </rPh>
    <rPh sb="5" eb="6">
      <t>ヨウ</t>
    </rPh>
    <rPh sb="6" eb="8">
      <t>ホゴ</t>
    </rPh>
    <phoneticPr fontId="1"/>
  </si>
  <si>
    <t>水道用補修弁(ﾚﾊﾞｰ式ﾎﾞｰﾙ弁)</t>
    <rPh sb="0" eb="3">
      <t>スイドウヨウ</t>
    </rPh>
    <rPh sb="3" eb="5">
      <t>ホシュウ</t>
    </rPh>
    <rPh sb="5" eb="6">
      <t>ベン</t>
    </rPh>
    <rPh sb="11" eb="12">
      <t>シキ</t>
    </rPh>
    <rPh sb="16" eb="17">
      <t>ベン</t>
    </rPh>
    <phoneticPr fontId="1"/>
  </si>
  <si>
    <t>φ75×H100・H150</t>
    <phoneticPr fontId="1"/>
  </si>
  <si>
    <t>3種　RF-RF形式</t>
    <rPh sb="1" eb="2">
      <t>シュ</t>
    </rPh>
    <phoneticPr fontId="1"/>
  </si>
  <si>
    <t>水道用補修弁(ｷｬｯﾌﾟ式ﾎﾞｰﾙ弁)</t>
    <rPh sb="0" eb="3">
      <t>スイドウヨウ</t>
    </rPh>
    <rPh sb="3" eb="5">
      <t>ホシュウ</t>
    </rPh>
    <rPh sb="5" eb="6">
      <t>ベン</t>
    </rPh>
    <rPh sb="12" eb="13">
      <t>シキ</t>
    </rPh>
    <rPh sb="17" eb="18">
      <t>ベン</t>
    </rPh>
    <phoneticPr fontId="1"/>
  </si>
  <si>
    <t>BS-S型こがた消火栓</t>
    <rPh sb="4" eb="5">
      <t>カタ</t>
    </rPh>
    <rPh sb="8" eb="10">
      <t>ショウカ</t>
    </rPh>
    <rPh sb="10" eb="11">
      <t>セン</t>
    </rPh>
    <phoneticPr fontId="1"/>
  </si>
  <si>
    <t>MS-NⅡ型ﾈｸｽﾄ消火栓</t>
    <rPh sb="5" eb="6">
      <t>カタ</t>
    </rPh>
    <rPh sb="10" eb="12">
      <t>ショウカ</t>
    </rPh>
    <rPh sb="12" eb="13">
      <t>セン</t>
    </rPh>
    <phoneticPr fontId="1"/>
  </si>
  <si>
    <t>MS-NaⅠｴｱﾈｸｽﾄ消火栓(急速空気弁付)</t>
    <rPh sb="12" eb="14">
      <t>ショウカ</t>
    </rPh>
    <rPh sb="14" eb="15">
      <t>セン</t>
    </rPh>
    <rPh sb="16" eb="18">
      <t>キュウソク</t>
    </rPh>
    <rPh sb="18" eb="20">
      <t>クウキ</t>
    </rPh>
    <rPh sb="20" eb="21">
      <t>ベン</t>
    </rPh>
    <rPh sb="21" eb="22">
      <t>ツ</t>
    </rPh>
    <phoneticPr fontId="1"/>
  </si>
  <si>
    <t>　水道用資材等指定承認一覧表（（株）タブチ）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</si>
  <si>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水道用ﾎﾟﾘｴﾁﾚﾝ管砲金製ｴﾙﾎﾞ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</si>
  <si>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（株）タブチ</t>
  </si>
  <si>
    <t>水道用ﾎﾟﾘｴﾁﾚﾝ管砲金製45°ｴﾙﾎﾞ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</si>
  <si>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水道用ﾎﾟﾘｴﾁﾚﾝ管砲金製ｿｹｯﾄ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</si>
  <si>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水道用ﾎﾟﾘｴﾁﾚﾝ管砲金製ﾁｰｽﾞ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</si>
  <si>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水道用ﾎﾟﾘｴﾁﾚﾝ管砲金製ｵﾈｼﾞ付ｿｹｯﾄ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</si>
  <si>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SPｼﾞｮｲﾝﾄGP用ｵﾈｼﾞ</t>
    <rPh sb="10" eb="11">
      <t>ヨウ</t>
    </rPh>
    <phoneticPr fontId="1"/>
  </si>
  <si>
    <t>水道用ﾎﾟﾘｴﾁﾚﾝ管砲金製ﾒﾈｼﾞ付ｿｹｯﾄ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</si>
  <si>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SPｼﾞｮｲﾝﾄGP用ﾒﾈｼﾞ</t>
    <rPh sb="10" eb="11">
      <t>ヨウ</t>
    </rPh>
    <phoneticPr fontId="1"/>
  </si>
  <si>
    <t>水道用ﾎﾟﾘｴﾁﾚﾝ管砲金製ﾒｰﾀｰ用ｿｹｯﾄ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ヨウ</t>
    </rPh>
    <phoneticPr fontId="1"/>
  </si>
  <si>
    <t>SPｼﾞｮｲﾝﾄﾒｰﾀｰ用ｿｹｯﾄ</t>
    <rPh sb="12" eb="13">
      <t>ヨウ</t>
    </rPh>
    <phoneticPr fontId="1"/>
  </si>
  <si>
    <t>水道用ﾎﾟﾘｴﾁﾚﾝ管砲金製分･止水栓用ｿｹｯﾄ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ブン</t>
    </rPh>
    <rPh sb="16" eb="18">
      <t>シスイ</t>
    </rPh>
    <rPh sb="18" eb="19">
      <t>セン</t>
    </rPh>
    <rPh sb="19" eb="20">
      <t>ヨウ</t>
    </rPh>
    <phoneticPr fontId="1"/>
  </si>
  <si>
    <t>SPｼﾞｮｲﾝﾄ分･止水栓用ｿｹｯﾄ</t>
    <rPh sb="8" eb="9">
      <t>ブン</t>
    </rPh>
    <rPh sb="10" eb="12">
      <t>シスイ</t>
    </rPh>
    <rPh sb="12" eb="13">
      <t>セン</t>
    </rPh>
    <rPh sb="13" eb="14">
      <t>ヨウ</t>
    </rPh>
    <phoneticPr fontId="1"/>
  </si>
  <si>
    <t>水道用ﾎﾟﾘｴﾁﾚﾝ管砲金製径違いｿｹｯﾄ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phoneticPr fontId="1"/>
  </si>
  <si>
    <t>φ20×φ13～φ50×φ40</t>
    <phoneticPr fontId="1"/>
  </si>
  <si>
    <t>水道用ﾎﾟﾘｴﾁﾚﾝ管砲金製径違いﾁｰｽﾞ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phoneticPr fontId="1"/>
  </si>
  <si>
    <t>ﾎﾟﾘﾜﾝ継手ｴﾙﾎﾞ</t>
    <rPh sb="5" eb="6">
      <t>ツギ</t>
    </rPh>
    <rPh sb="6" eb="7">
      <t>テ</t>
    </rPh>
    <phoneticPr fontId="1"/>
  </si>
  <si>
    <t>挿込形</t>
    <rPh sb="0" eb="1">
      <t>ソウ</t>
    </rPh>
    <rPh sb="1" eb="2">
      <t>コミ</t>
    </rPh>
    <rPh sb="2" eb="3">
      <t>カタ</t>
    </rPh>
    <phoneticPr fontId="1"/>
  </si>
  <si>
    <t>水道用ﾎﾟﾘｴﾁﾚﾝ管砲金製回転ｵｽｴﾙﾎﾞ</t>
    <rPh sb="0" eb="3">
      <t>スイドウヨウ</t>
    </rPh>
    <rPh sb="10" eb="11">
      <t>カン</t>
    </rPh>
    <rPh sb="11" eb="13">
      <t>ホウキン</t>
    </rPh>
    <rPh sb="13" eb="14">
      <t>セイ</t>
    </rPh>
    <rPh sb="14" eb="16">
      <t>カイテン</t>
    </rPh>
    <phoneticPr fontId="1"/>
  </si>
  <si>
    <t>ﾎﾟﾘﾜﾝ継手回転ｵｽｴﾙﾎﾞ</t>
    <rPh sb="5" eb="6">
      <t>ツギ</t>
    </rPh>
    <rPh sb="6" eb="7">
      <t>テ</t>
    </rPh>
    <rPh sb="7" eb="9">
      <t>カイテン</t>
    </rPh>
    <phoneticPr fontId="1"/>
  </si>
  <si>
    <t>管端防食ｺｱ対応型</t>
    <rPh sb="0" eb="1">
      <t>カン</t>
    </rPh>
    <rPh sb="1" eb="2">
      <t>ハシ</t>
    </rPh>
    <rPh sb="2" eb="4">
      <t>ボウショク</t>
    </rPh>
    <rPh sb="6" eb="8">
      <t>タイオウ</t>
    </rPh>
    <rPh sb="8" eb="9">
      <t>ガタ</t>
    </rPh>
    <phoneticPr fontId="1"/>
  </si>
  <si>
    <t>ﾎﾟﾘﾜﾝ継手ｿｹｯﾄ</t>
    <rPh sb="5" eb="6">
      <t>ツギ</t>
    </rPh>
    <rPh sb="6" eb="7">
      <t>テ</t>
    </rPh>
    <phoneticPr fontId="1"/>
  </si>
  <si>
    <t>ﾎﾟﾘﾜﾝ継手ﾁｰｽﾞ</t>
    <rPh sb="5" eb="6">
      <t>ツギ</t>
    </rPh>
    <rPh sb="6" eb="7">
      <t>テ</t>
    </rPh>
    <phoneticPr fontId="1"/>
  </si>
  <si>
    <t>ﾎﾟﾘﾜﾝ継手ｵｽｱﾀﾞﾌﾟﾀｰ</t>
    <rPh sb="5" eb="6">
      <t>ツギ</t>
    </rPh>
    <rPh sb="6" eb="7">
      <t>テ</t>
    </rPh>
    <phoneticPr fontId="1"/>
  </si>
  <si>
    <t>ﾎﾟﾘﾜﾝ継手ﾒｽｱﾀﾞﾌﾟﾀｰ</t>
    <rPh sb="5" eb="6">
      <t>ツギ</t>
    </rPh>
    <rPh sb="6" eb="7">
      <t>テ</t>
    </rPh>
    <phoneticPr fontId="1"/>
  </si>
  <si>
    <t>ﾎﾟﾘﾜﾝ継手ﾒｰﾀｰ用</t>
    <rPh sb="5" eb="6">
      <t>ツギ</t>
    </rPh>
    <rPh sb="6" eb="7">
      <t>テ</t>
    </rPh>
    <rPh sb="11" eb="12">
      <t>ヨウ</t>
    </rPh>
    <phoneticPr fontId="1"/>
  </si>
  <si>
    <t>ﾎﾟﾘﾜﾝ継手分･止水栓用</t>
    <rPh sb="5" eb="6">
      <t>ツギ</t>
    </rPh>
    <rPh sb="6" eb="7">
      <t>テ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</si>
  <si>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水道用ﾎﾟﾘｴﾁﾚﾝ管砲金製PVｼﾞｮｲﾝﾄ</t>
    <phoneticPr fontId="1"/>
  </si>
  <si>
    <t>ﾎﾟﾘﾜﾝ継手PVｿｹｯﾄ</t>
    <rPh sb="5" eb="6">
      <t>ツギ</t>
    </rPh>
    <rPh sb="6" eb="7">
      <t>テ</t>
    </rPh>
    <phoneticPr fontId="1"/>
  </si>
  <si>
    <t>水道用ﾎﾟﾘｴﾁﾚﾝ管砲金製径違いPVｼﾞｮｲﾝﾄ</t>
    <rPh sb="14" eb="15">
      <t>ケイ</t>
    </rPh>
    <rPh sb="15" eb="16">
      <t>チガ</t>
    </rPh>
    <phoneticPr fontId="1"/>
  </si>
  <si>
    <t>水道用ﾎﾟﾘｴﾁﾚﾝ管砲金製径違いﾒｰﾀｰ用ｿｹｯﾄ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rPh sb="21" eb="22">
      <t>ヨウ</t>
    </rPh>
    <phoneticPr fontId="1"/>
  </si>
  <si>
    <t>登録資材製造者</t>
    <rPh sb="0" eb="2">
      <t>トウロク</t>
    </rPh>
    <rPh sb="2" eb="4">
      <t>シザイ</t>
    </rPh>
    <rPh sb="4" eb="7">
      <t>セイゾウシャ</t>
    </rPh>
    <phoneticPr fontId="1"/>
  </si>
  <si>
    <t>登録番号</t>
    <rPh sb="0" eb="2">
      <t>トウロク</t>
    </rPh>
    <rPh sb="2" eb="4">
      <t>バンゴウ</t>
    </rPh>
    <phoneticPr fontId="1"/>
  </si>
  <si>
    <t>　水道用資材等指定承認一覧表（（株）清水合金製作所）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シミズ</t>
    </rPh>
    <rPh sb="20" eb="22">
      <t>ゴウキン</t>
    </rPh>
    <rPh sb="22" eb="25">
      <t>セイサクショ</t>
    </rPh>
    <phoneticPr fontId="1"/>
  </si>
  <si>
    <t>（株）清水合金製作所</t>
  </si>
  <si>
    <t>D</t>
    <phoneticPr fontId="1"/>
  </si>
  <si>
    <t>ﾏﾙﾁｶﾞｽｹｯﾄ</t>
    <phoneticPr fontId="1"/>
  </si>
  <si>
    <t>φ75</t>
    <phoneticPr fontId="1"/>
  </si>
  <si>
    <t>緩み止めﾎﾞﾙﾄﾅｯﾄ</t>
    <rPh sb="0" eb="1">
      <t>ユル</t>
    </rPh>
    <rPh sb="2" eb="3">
      <t>ト</t>
    </rPh>
    <phoneticPr fontId="1"/>
  </si>
  <si>
    <t>SUS304</t>
    <phoneticPr fontId="1"/>
  </si>
  <si>
    <t>G</t>
    <phoneticPr fontId="1"/>
  </si>
  <si>
    <t>P</t>
    <phoneticPr fontId="1"/>
  </si>
  <si>
    <t>PE挿口付FCDﾌﾗﾝｼﾞ付T字管</t>
    <rPh sb="2" eb="3">
      <t>サ</t>
    </rPh>
    <rPh sb="3" eb="4">
      <t>クチ</t>
    </rPh>
    <rPh sb="4" eb="5">
      <t>ツ</t>
    </rPh>
    <rPh sb="13" eb="14">
      <t>ツキ</t>
    </rPh>
    <rPh sb="15" eb="16">
      <t>ジ</t>
    </rPh>
    <rPh sb="16" eb="17">
      <t>カン</t>
    </rPh>
    <phoneticPr fontId="1"/>
  </si>
  <si>
    <t>PE挿し口付T字管</t>
    <rPh sb="2" eb="3">
      <t>サ</t>
    </rPh>
    <rPh sb="4" eb="5">
      <t>クチ</t>
    </rPh>
    <rPh sb="5" eb="6">
      <t>ツ</t>
    </rPh>
    <rPh sb="7" eb="8">
      <t>ジ</t>
    </rPh>
    <rPh sb="8" eb="9">
      <t>カン</t>
    </rPh>
    <phoneticPr fontId="1"/>
  </si>
  <si>
    <t>φ75～φ150×φ75</t>
    <phoneticPr fontId="1"/>
  </si>
  <si>
    <t>形式2</t>
    <rPh sb="0" eb="2">
      <t>ケイシキ</t>
    </rPh>
    <phoneticPr fontId="1"/>
  </si>
  <si>
    <t>ﾆｭｰﾎﾞﾌﾞ</t>
    <phoneticPr fontId="1"/>
  </si>
  <si>
    <t>B-122仕切弁</t>
    <rPh sb="5" eb="7">
      <t>シキ</t>
    </rPh>
    <rPh sb="7" eb="8">
      <t>ベン</t>
    </rPh>
    <phoneticPr fontId="1"/>
  </si>
  <si>
    <t>規格ﾊﾞﾀ弁</t>
    <rPh sb="0" eb="2">
      <t>キカク</t>
    </rPh>
    <rPh sb="5" eb="6">
      <t>ベン</t>
    </rPh>
    <phoneticPr fontId="1"/>
  </si>
  <si>
    <t>GXｿﾌﾄ両受形</t>
    <rPh sb="5" eb="6">
      <t>リョウ</t>
    </rPh>
    <rPh sb="6" eb="7">
      <t>ウ</t>
    </rPh>
    <rPh sb="7" eb="8">
      <t>カタ</t>
    </rPh>
    <phoneticPr fontId="1"/>
  </si>
  <si>
    <t>NSｿﾌﾄ両受形</t>
    <rPh sb="5" eb="6">
      <t>リョウ</t>
    </rPh>
    <rPh sb="6" eb="7">
      <t>ウ</t>
    </rPh>
    <rPh sb="7" eb="8">
      <t>カタ</t>
    </rPh>
    <phoneticPr fontId="1"/>
  </si>
  <si>
    <t>GXｿﾌﾄ受挿し形</t>
    <rPh sb="5" eb="6">
      <t>ウ</t>
    </rPh>
    <rPh sb="6" eb="7">
      <t>サ</t>
    </rPh>
    <rPh sb="8" eb="9">
      <t>カタ</t>
    </rPh>
    <phoneticPr fontId="1"/>
  </si>
  <si>
    <t>NSｿﾌﾄ受挿し形</t>
    <rPh sb="5" eb="6">
      <t>ウ</t>
    </rPh>
    <rPh sb="6" eb="7">
      <t>サ</t>
    </rPh>
    <rPh sb="8" eb="9">
      <t>カタ</t>
    </rPh>
    <phoneticPr fontId="1"/>
  </si>
  <si>
    <t>φ50</t>
    <phoneticPr fontId="1"/>
  </si>
  <si>
    <t>S50形受挿しｿﾌﾄｼｰﾙ仕切弁</t>
    <rPh sb="3" eb="4">
      <t>カタ</t>
    </rPh>
    <rPh sb="4" eb="5">
      <t>ウ</t>
    </rPh>
    <rPh sb="5" eb="6">
      <t>サ</t>
    </rPh>
    <rPh sb="13" eb="15">
      <t>シキ</t>
    </rPh>
    <rPh sb="15" eb="16">
      <t>ベン</t>
    </rPh>
    <phoneticPr fontId="1"/>
  </si>
  <si>
    <t>S50形ｿﾌﾄ</t>
    <rPh sb="3" eb="4">
      <t>カタ</t>
    </rPh>
    <phoneticPr fontId="1"/>
  </si>
  <si>
    <t>K形ｿﾌﾄ</t>
    <rPh sb="1" eb="2">
      <t>カタ</t>
    </rPh>
    <phoneticPr fontId="1"/>
  </si>
  <si>
    <t>B</t>
    <phoneticPr fontId="1"/>
  </si>
  <si>
    <t>ﾎﾟﾘﾊﾟｲｿﾌﾄ</t>
    <phoneticPr fontId="1"/>
  </si>
  <si>
    <t>PE-NOVO形ｿﾌﾄ</t>
    <rPh sb="7" eb="8">
      <t>カタ</t>
    </rPh>
    <phoneticPr fontId="1"/>
  </si>
  <si>
    <t>小型急速空気弁</t>
    <rPh sb="0" eb="2">
      <t>コガタ</t>
    </rPh>
    <rPh sb="2" eb="4">
      <t>キュウソク</t>
    </rPh>
    <rPh sb="4" eb="6">
      <t>クウキ</t>
    </rPh>
    <rPh sb="6" eb="7">
      <t>ベン</t>
    </rPh>
    <phoneticPr fontId="1"/>
  </si>
  <si>
    <t>ﾗｸｴｱ</t>
    <phoneticPr fontId="1"/>
  </si>
  <si>
    <t>φ25</t>
    <phoneticPr fontId="1"/>
  </si>
  <si>
    <t>凍結破損防止形急速空気弁</t>
    <rPh sb="0" eb="2">
      <t>トウケツ</t>
    </rPh>
    <rPh sb="2" eb="4">
      <t>ハソン</t>
    </rPh>
    <rPh sb="4" eb="6">
      <t>ボウシ</t>
    </rPh>
    <rPh sb="6" eb="7">
      <t>カタ</t>
    </rPh>
    <rPh sb="7" eb="9">
      <t>キュウソク</t>
    </rPh>
    <rPh sb="9" eb="11">
      <t>クウキ</t>
    </rPh>
    <rPh sb="11" eb="12">
      <t>ベン</t>
    </rPh>
    <phoneticPr fontId="1"/>
  </si>
  <si>
    <t>ﾆｭｰﾌｧﾉｯｸ甲型</t>
    <rPh sb="8" eb="9">
      <t>コウ</t>
    </rPh>
    <rPh sb="9" eb="10">
      <t>カタ</t>
    </rPh>
    <phoneticPr fontId="1"/>
  </si>
  <si>
    <t>φ20・φ25</t>
    <phoneticPr fontId="1"/>
  </si>
  <si>
    <t>ﾆｭｰﾌｧﾉｯｸ乙型</t>
    <rPh sb="8" eb="9">
      <t>オツ</t>
    </rPh>
    <rPh sb="9" eb="10">
      <t>カタ</t>
    </rPh>
    <phoneticPr fontId="1"/>
  </si>
  <si>
    <t>SUS304 副弁機能付</t>
    <rPh sb="7" eb="8">
      <t>フク</t>
    </rPh>
    <rPh sb="8" eb="9">
      <t>ベン</t>
    </rPh>
    <rPh sb="9" eb="11">
      <t>キノウ</t>
    </rPh>
    <rPh sb="11" eb="12">
      <t>ツ</t>
    </rPh>
    <phoneticPr fontId="1"/>
  </si>
  <si>
    <t>SUS304 補修弁機能付</t>
    <rPh sb="7" eb="9">
      <t>ホシュウ</t>
    </rPh>
    <rPh sb="9" eb="10">
      <t>ベン</t>
    </rPh>
    <rPh sb="10" eb="12">
      <t>キノウ</t>
    </rPh>
    <rPh sb="12" eb="13">
      <t>ツ</t>
    </rPh>
    <phoneticPr fontId="1"/>
  </si>
  <si>
    <t>ｴｱｼﾐｰﾈ</t>
    <phoneticPr fontId="1"/>
  </si>
  <si>
    <t>空気弁用保護ｹｰｽ</t>
    <rPh sb="0" eb="2">
      <t>クウキ</t>
    </rPh>
    <rPh sb="2" eb="3">
      <t>ベン</t>
    </rPh>
    <rPh sb="3" eb="4">
      <t>ヨウ</t>
    </rPh>
    <rPh sb="4" eb="6">
      <t>ホゴ</t>
    </rPh>
    <phoneticPr fontId="1"/>
  </si>
  <si>
    <t>ﾎﾞｰﾙ形補修弁(ﾚﾊﾞｰ式)</t>
    <rPh sb="4" eb="5">
      <t>カタ</t>
    </rPh>
    <rPh sb="5" eb="7">
      <t>ホシュウ</t>
    </rPh>
    <rPh sb="7" eb="8">
      <t>ベン</t>
    </rPh>
    <rPh sb="13" eb="14">
      <t>シキ</t>
    </rPh>
    <phoneticPr fontId="1"/>
  </si>
  <si>
    <t>ﾎﾞｰﾙ形補修弁(ｷｬｯﾌﾟ式)</t>
    <rPh sb="4" eb="5">
      <t>カタ</t>
    </rPh>
    <rPh sb="5" eb="7">
      <t>ホシュウ</t>
    </rPh>
    <rPh sb="7" eb="8">
      <t>ベン</t>
    </rPh>
    <rPh sb="14" eb="15">
      <t>シキ</t>
    </rPh>
    <phoneticPr fontId="1"/>
  </si>
  <si>
    <t>B-103 2000</t>
    <phoneticPr fontId="1"/>
  </si>
  <si>
    <t>ﾌｧｲﾔｰﾎﾞｰﾙ</t>
    <phoneticPr fontId="1"/>
  </si>
  <si>
    <t>ﾆｭｰBR消火栓</t>
    <rPh sb="5" eb="7">
      <t>ショウカ</t>
    </rPh>
    <rPh sb="7" eb="8">
      <t>セン</t>
    </rPh>
    <phoneticPr fontId="1"/>
  </si>
  <si>
    <t>空気弁付ﾆｭｰBR消火栓</t>
    <rPh sb="0" eb="2">
      <t>クウキ</t>
    </rPh>
    <rPh sb="2" eb="3">
      <t>ベン</t>
    </rPh>
    <rPh sb="3" eb="4">
      <t>ツ</t>
    </rPh>
    <rPh sb="9" eb="11">
      <t>ショウカ</t>
    </rPh>
    <rPh sb="11" eb="12">
      <t>セン</t>
    </rPh>
    <phoneticPr fontId="1"/>
  </si>
  <si>
    <t>EX消火栓</t>
    <rPh sb="2" eb="4">
      <t>ショウカ</t>
    </rPh>
    <rPh sb="4" eb="5">
      <t>セン</t>
    </rPh>
    <phoneticPr fontId="1"/>
  </si>
  <si>
    <t>2種　逆流防止機能付</t>
    <rPh sb="1" eb="2">
      <t>シュ</t>
    </rPh>
    <rPh sb="3" eb="5">
      <t>ギャクリュウ</t>
    </rPh>
    <rPh sb="5" eb="7">
      <t>ボウシ</t>
    </rPh>
    <rPh sb="7" eb="9">
      <t>キノウ</t>
    </rPh>
    <rPh sb="9" eb="10">
      <t>ツ</t>
    </rPh>
    <phoneticPr fontId="1"/>
  </si>
  <si>
    <t>φ75×H200</t>
    <phoneticPr fontId="1"/>
  </si>
  <si>
    <t>前澤工業（株）</t>
  </si>
  <si>
    <t>（株）協成</t>
  </si>
  <si>
    <t>水道用硬質塩化ﾋﾞﾆﾙﾗｲﾆﾝｸﾞ鋼管</t>
    <rPh sb="0" eb="3">
      <t>スイドウヨウ</t>
    </rPh>
    <rPh sb="3" eb="5">
      <t>コウシツ</t>
    </rPh>
    <rPh sb="5" eb="7">
      <t>エンカ</t>
    </rPh>
    <rPh sb="17" eb="18">
      <t>コウ</t>
    </rPh>
    <rPh sb="18" eb="19">
      <t>カン</t>
    </rPh>
    <phoneticPr fontId="1"/>
  </si>
  <si>
    <t>ｷｰﾛﾝLP-VB</t>
    <phoneticPr fontId="1"/>
  </si>
  <si>
    <t>φ15A～φ200A</t>
    <phoneticPr fontId="1"/>
  </si>
  <si>
    <t>K</t>
    <phoneticPr fontId="1"/>
  </si>
  <si>
    <t>水道用内外面硬質塩化ﾋﾞﾆﾙﾗｲﾆﾝｸﾞ鋼管</t>
    <rPh sb="0" eb="3">
      <t>スイドウヨウ</t>
    </rPh>
    <rPh sb="3" eb="4">
      <t>ナイ</t>
    </rPh>
    <rPh sb="4" eb="6">
      <t>ガイメン</t>
    </rPh>
    <rPh sb="6" eb="8">
      <t>コウシツ</t>
    </rPh>
    <rPh sb="8" eb="10">
      <t>エンカ</t>
    </rPh>
    <rPh sb="20" eb="21">
      <t>コウ</t>
    </rPh>
    <rPh sb="21" eb="22">
      <t>カン</t>
    </rPh>
    <phoneticPr fontId="1"/>
  </si>
  <si>
    <t>ｷｰﾛﾝLP-VD</t>
    <phoneticPr fontId="1"/>
  </si>
  <si>
    <t>外面亜鉛めっき</t>
    <rPh sb="0" eb="2">
      <t>ガイメン</t>
    </rPh>
    <rPh sb="2" eb="4">
      <t>アエン</t>
    </rPh>
    <phoneticPr fontId="1"/>
  </si>
  <si>
    <t>ねじ無し</t>
    <rPh sb="2" eb="3">
      <t>ナ</t>
    </rPh>
    <phoneticPr fontId="1"/>
  </si>
  <si>
    <t>φ15A～φ50A</t>
    <phoneticPr fontId="1"/>
  </si>
  <si>
    <t>止水栓</t>
    <rPh sb="0" eb="3">
      <t>シスイセン</t>
    </rPh>
    <phoneticPr fontId="1"/>
  </si>
  <si>
    <t>両内ねじ　長蝶ﾊﾝﾄﾞﾙ</t>
    <rPh sb="0" eb="1">
      <t>リョウ</t>
    </rPh>
    <rPh sb="1" eb="2">
      <t>ウチ</t>
    </rPh>
    <rPh sb="5" eb="6">
      <t>ナガ</t>
    </rPh>
    <rPh sb="6" eb="7">
      <t>チョウ</t>
    </rPh>
    <phoneticPr fontId="1"/>
  </si>
  <si>
    <t>（株）タブチ</t>
    <phoneticPr fontId="1"/>
  </si>
  <si>
    <t>φ40</t>
    <phoneticPr fontId="1"/>
  </si>
  <si>
    <t>丸ﾊﾝﾄﾞﾙ</t>
    <rPh sb="0" eb="1">
      <t>マル</t>
    </rPh>
    <phoneticPr fontId="1"/>
  </si>
  <si>
    <t>その他資材</t>
    <rPh sb="2" eb="3">
      <t>ホカ</t>
    </rPh>
    <rPh sb="3" eb="5">
      <t>シザイ</t>
    </rPh>
    <phoneticPr fontId="1"/>
  </si>
  <si>
    <t>ﾒｰﾀｰ設置器</t>
    <phoneticPr fontId="1"/>
  </si>
  <si>
    <t>φ13用～φ25用</t>
    <rPh sb="3" eb="4">
      <t>ヨウ</t>
    </rPh>
    <rPh sb="8" eb="9">
      <t>ヨウ</t>
    </rPh>
    <phoneticPr fontId="1"/>
  </si>
  <si>
    <t>一体構造型</t>
    <rPh sb="0" eb="2">
      <t>イッタイ</t>
    </rPh>
    <rPh sb="2" eb="5">
      <t>コウゾウガタ</t>
    </rPh>
    <phoneticPr fontId="1"/>
  </si>
  <si>
    <t>戸建用</t>
    <rPh sb="0" eb="1">
      <t>ト</t>
    </rPh>
    <rPh sb="1" eb="2">
      <t>タ</t>
    </rPh>
    <rPh sb="2" eb="3">
      <t>ヨウ</t>
    </rPh>
    <phoneticPr fontId="1"/>
  </si>
  <si>
    <t>集合住宅用</t>
    <rPh sb="0" eb="2">
      <t>シュウゴウ</t>
    </rPh>
    <rPh sb="2" eb="5">
      <t>ジュウタクヨウ</t>
    </rPh>
    <phoneticPr fontId="1"/>
  </si>
  <si>
    <t>協和工業（株）</t>
  </si>
  <si>
    <t>ﾌﾗﾝｼﾞ結合補強具LSP型</t>
    <rPh sb="5" eb="7">
      <t>ケツゴウ</t>
    </rPh>
    <rPh sb="7" eb="9">
      <t>ホキョウ</t>
    </rPh>
    <rPh sb="9" eb="10">
      <t>グ</t>
    </rPh>
    <rPh sb="13" eb="14">
      <t>カタ</t>
    </rPh>
    <phoneticPr fontId="1"/>
  </si>
  <si>
    <t>RF･GF兼用形ｽﾃﾝﾚｽ入りﾌﾗﾝｼﾞｶﾞｽｹｯﾄ</t>
    <rPh sb="13" eb="14">
      <t>イ</t>
    </rPh>
    <phoneticPr fontId="1"/>
  </si>
  <si>
    <t>10K　</t>
    <phoneticPr fontId="1"/>
  </si>
  <si>
    <t>SUS304緩み止めﾎﾞﾙﾄﾅｯﾄ付</t>
    <phoneticPr fontId="1"/>
  </si>
  <si>
    <t>7.5K</t>
    <phoneticPr fontId="1"/>
  </si>
  <si>
    <t>ﾚﾊﾞｰﾛｯｸ式浅層埋設形急速空気弁</t>
    <rPh sb="7" eb="8">
      <t>シキ</t>
    </rPh>
    <rPh sb="8" eb="9">
      <t>アサ</t>
    </rPh>
    <rPh sb="9" eb="10">
      <t>ソウ</t>
    </rPh>
    <rPh sb="10" eb="12">
      <t>マイセツ</t>
    </rPh>
    <rPh sb="12" eb="13">
      <t>カタ</t>
    </rPh>
    <rPh sb="13" eb="15">
      <t>キュウソク</t>
    </rPh>
    <rPh sb="15" eb="17">
      <t>クウキ</t>
    </rPh>
    <rPh sb="17" eb="18">
      <t>ベン</t>
    </rPh>
    <phoneticPr fontId="1"/>
  </si>
  <si>
    <t>ｶﾏﾝｴｱA260F型</t>
    <rPh sb="10" eb="11">
      <t>カタ</t>
    </rPh>
    <phoneticPr fontId="1"/>
  </si>
  <si>
    <t>ｶﾏﾝｴｱA75-247型</t>
    <rPh sb="12" eb="13">
      <t>カタ</t>
    </rPh>
    <phoneticPr fontId="1"/>
  </si>
  <si>
    <t>φ75用</t>
    <rPh sb="3" eb="4">
      <t>ヨウ</t>
    </rPh>
    <phoneticPr fontId="1"/>
  </si>
  <si>
    <t>ﾚﾊﾞｰﾛｯｸ式凍結破損防止形急速空気弁</t>
    <rPh sb="7" eb="8">
      <t>シキ</t>
    </rPh>
    <rPh sb="8" eb="10">
      <t>トウケツ</t>
    </rPh>
    <rPh sb="10" eb="12">
      <t>ハソン</t>
    </rPh>
    <rPh sb="12" eb="14">
      <t>ボウシ</t>
    </rPh>
    <rPh sb="14" eb="15">
      <t>カタ</t>
    </rPh>
    <rPh sb="15" eb="17">
      <t>キュウソク</t>
    </rPh>
    <rPh sb="17" eb="19">
      <t>クウキ</t>
    </rPh>
    <rPh sb="19" eb="20">
      <t>ベン</t>
    </rPh>
    <phoneticPr fontId="1"/>
  </si>
  <si>
    <t>ｶﾏﾝｴｱF250型</t>
    <rPh sb="9" eb="10">
      <t>カタ</t>
    </rPh>
    <phoneticPr fontId="1"/>
  </si>
  <si>
    <t>ｽﾃﾝﾚｽ製分水栓用動作確認付排気弁</t>
    <rPh sb="5" eb="6">
      <t>セイ</t>
    </rPh>
    <rPh sb="6" eb="8">
      <t>ブンスイ</t>
    </rPh>
    <rPh sb="8" eb="9">
      <t>セン</t>
    </rPh>
    <rPh sb="9" eb="10">
      <t>ヨウ</t>
    </rPh>
    <rPh sb="10" eb="12">
      <t>ドウサ</t>
    </rPh>
    <rPh sb="12" eb="14">
      <t>カクニン</t>
    </rPh>
    <rPh sb="14" eb="15">
      <t>ツ</t>
    </rPh>
    <rPh sb="15" eb="17">
      <t>ハイキ</t>
    </rPh>
    <rPh sb="17" eb="18">
      <t>ベン</t>
    </rPh>
    <phoneticPr fontId="1"/>
  </si>
  <si>
    <t>C200ｼﾘｰｽﾞ ｼﾝえもん</t>
    <phoneticPr fontId="1"/>
  </si>
  <si>
    <t>SUS304 ｺｯｸ付</t>
    <rPh sb="10" eb="11">
      <t>ツ</t>
    </rPh>
    <phoneticPr fontId="1"/>
  </si>
  <si>
    <t>φ13用～φ2０用</t>
    <rPh sb="3" eb="4">
      <t>ヨウ</t>
    </rPh>
    <rPh sb="8" eb="9">
      <t>ヨウ</t>
    </rPh>
    <phoneticPr fontId="1"/>
  </si>
  <si>
    <t>ﾒｰﾀﾕﾆｯﾄｱﾝｸﾞﾙ減圧弁付</t>
    <rPh sb="12" eb="15">
      <t>ゲンアツベン</t>
    </rPh>
    <rPh sb="15" eb="16">
      <t>ツキ</t>
    </rPh>
    <phoneticPr fontId="1"/>
  </si>
  <si>
    <t>ﾒｰﾀﾕﾆｯﾄｽﾄﾚｰﾄ減圧弁付</t>
    <rPh sb="12" eb="15">
      <t>ゲンアツベン</t>
    </rPh>
    <rPh sb="15" eb="16">
      <t>ツキ</t>
    </rPh>
    <phoneticPr fontId="1"/>
  </si>
  <si>
    <t>φ25用</t>
    <rPh sb="3" eb="4">
      <t>ヨウ</t>
    </rPh>
    <phoneticPr fontId="1"/>
  </si>
  <si>
    <t>分岐類</t>
    <rPh sb="0" eb="2">
      <t>ブンキ</t>
    </rPh>
    <rPh sb="2" eb="3">
      <t>タグイ</t>
    </rPh>
    <phoneticPr fontId="1"/>
  </si>
  <si>
    <t>ﾎﾞｰﾙｻﾄﾞﾙ規格形</t>
    <rPh sb="8" eb="10">
      <t>キカク</t>
    </rPh>
    <rPh sb="10" eb="11">
      <t>カタチ</t>
    </rPh>
    <phoneticPr fontId="1"/>
  </si>
  <si>
    <t>鋳鉄製</t>
    <rPh sb="0" eb="2">
      <t>チュウテツ</t>
    </rPh>
    <rPh sb="2" eb="3">
      <t>セイ</t>
    </rPh>
    <phoneticPr fontId="1"/>
  </si>
  <si>
    <t>鋳鉄管用</t>
    <rPh sb="0" eb="1">
      <t>チュウ</t>
    </rPh>
    <rPh sb="1" eb="3">
      <t>テッカン</t>
    </rPh>
    <rPh sb="3" eb="4">
      <t>ヨウ</t>
    </rPh>
    <phoneticPr fontId="1"/>
  </si>
  <si>
    <t>ﾎﾞｰﾙｻﾄﾞﾙ規格形中口径鉛ﾚｽ銅合金</t>
    <rPh sb="8" eb="10">
      <t>キカク</t>
    </rPh>
    <rPh sb="10" eb="11">
      <t>カタチ</t>
    </rPh>
    <rPh sb="11" eb="14">
      <t>チュウコウケイ</t>
    </rPh>
    <rPh sb="14" eb="15">
      <t>ナマリ</t>
    </rPh>
    <rPh sb="17" eb="18">
      <t>ドウ</t>
    </rPh>
    <rPh sb="18" eb="20">
      <t>ゴウキン</t>
    </rPh>
    <phoneticPr fontId="1"/>
  </si>
  <si>
    <t>配水用ﾎﾟﾘｴﾁﾚﾝ管ｻﾄﾞﾙ分水栓</t>
    <rPh sb="0" eb="3">
      <t>ハイスイヨウ</t>
    </rPh>
    <rPh sb="10" eb="11">
      <t>カン</t>
    </rPh>
    <rPh sb="15" eb="18">
      <t>ブンスイセン</t>
    </rPh>
    <phoneticPr fontId="1"/>
  </si>
  <si>
    <t>水道配水用ﾎﾟﾘｴﾁﾚﾝ管用</t>
    <phoneticPr fontId="1"/>
  </si>
  <si>
    <t>塩ﾋﾞ・鋼管用</t>
    <rPh sb="0" eb="1">
      <t>シオ</t>
    </rPh>
    <rPh sb="4" eb="6">
      <t>コウカン</t>
    </rPh>
    <rPh sb="6" eb="7">
      <t>ヨウ</t>
    </rPh>
    <phoneticPr fontId="1"/>
  </si>
  <si>
    <t>ﾎﾞｰﾙｻﾄﾞﾙ規格形</t>
    <rPh sb="8" eb="10">
      <t>キカク</t>
    </rPh>
    <rPh sb="10" eb="11">
      <t>カタ</t>
    </rPh>
    <phoneticPr fontId="1"/>
  </si>
  <si>
    <t>ﾎﾞｰﾙｻﾄﾞﾙ規格形中口径鉛ﾚｽ銅合金</t>
    <rPh sb="8" eb="10">
      <t>キカク</t>
    </rPh>
    <rPh sb="10" eb="11">
      <t>カタ</t>
    </rPh>
    <rPh sb="11" eb="14">
      <t>チュウコウケイ</t>
    </rPh>
    <rPh sb="14" eb="15">
      <t>ナマリ</t>
    </rPh>
    <rPh sb="17" eb="18">
      <t>ドウ</t>
    </rPh>
    <rPh sb="18" eb="20">
      <t>ゴウキン</t>
    </rPh>
    <phoneticPr fontId="1"/>
  </si>
  <si>
    <t>φ75×φ50</t>
    <phoneticPr fontId="1"/>
  </si>
  <si>
    <t>φ40×φ25</t>
    <phoneticPr fontId="1"/>
  </si>
  <si>
    <t>砲金製</t>
    <rPh sb="0" eb="2">
      <t>ホウキン</t>
    </rPh>
    <rPh sb="2" eb="3">
      <t>セイ</t>
    </rPh>
    <phoneticPr fontId="1"/>
  </si>
  <si>
    <t>NBｷｬｯﾌﾟｾｯﾄ</t>
    <phoneticPr fontId="1"/>
  </si>
  <si>
    <t>両ﾒﾈｼﾞﾎﾞｰﾙ止水Lｽﾃﾑ</t>
    <rPh sb="0" eb="1">
      <t>リョウ</t>
    </rPh>
    <rPh sb="9" eb="11">
      <t>シスイ</t>
    </rPh>
    <phoneticPr fontId="1"/>
  </si>
  <si>
    <t>両内ねじ　長丸ﾊﾝﾄﾞﾙ</t>
    <rPh sb="6" eb="7">
      <t>マル</t>
    </rPh>
    <phoneticPr fontId="1"/>
  </si>
  <si>
    <t>両ﾒﾈｼﾞﾎﾞｰﾙ止水LMﾊﾝﾄﾞﾙ水検</t>
    <rPh sb="0" eb="1">
      <t>リョウ</t>
    </rPh>
    <rPh sb="9" eb="11">
      <t>シスイ</t>
    </rPh>
    <phoneticPr fontId="1"/>
  </si>
  <si>
    <t>継手類</t>
    <rPh sb="0" eb="2">
      <t>ツギテ</t>
    </rPh>
    <rPh sb="2" eb="3">
      <t>ルイ</t>
    </rPh>
    <phoneticPr fontId="1"/>
  </si>
  <si>
    <t>ﾒｰﾀｰﾕﾆｯﾄ</t>
    <phoneticPr fontId="1"/>
  </si>
  <si>
    <t>砲金製漏水補修金具</t>
    <rPh sb="0" eb="2">
      <t>ホウキン</t>
    </rPh>
    <rPh sb="2" eb="3">
      <t>セイ</t>
    </rPh>
    <rPh sb="3" eb="5">
      <t>ロウスイ</t>
    </rPh>
    <rPh sb="5" eb="7">
      <t>ホシュウ</t>
    </rPh>
    <rPh sb="7" eb="9">
      <t>カナグ</t>
    </rPh>
    <phoneticPr fontId="1"/>
  </si>
  <si>
    <t>補修ﾊﾞﾝﾄﾞPE・VP・GP管兼用水検</t>
    <rPh sb="0" eb="2">
      <t>ホシュウ</t>
    </rPh>
    <rPh sb="15" eb="16">
      <t>カン</t>
    </rPh>
    <rPh sb="16" eb="18">
      <t>ケンヨウ</t>
    </rPh>
    <rPh sb="18" eb="19">
      <t>ミズ</t>
    </rPh>
    <phoneticPr fontId="1"/>
  </si>
  <si>
    <t>全周ﾊﾟｯｷﾝ</t>
    <rPh sb="0" eb="1">
      <t>ゼン</t>
    </rPh>
    <rPh sb="1" eb="2">
      <t>シュウ</t>
    </rPh>
    <phoneticPr fontId="1"/>
  </si>
  <si>
    <t>SUS304ﾎﾞﾙﾄﾅｯﾄ仕様</t>
    <rPh sb="13" eb="15">
      <t>シヨウ</t>
    </rPh>
    <phoneticPr fontId="1"/>
  </si>
  <si>
    <t>水道用補修弁ﾚﾊﾞｰ式ﾎﾞｰﾙ弁</t>
    <rPh sb="0" eb="3">
      <t>スイドウヨウ</t>
    </rPh>
    <rPh sb="3" eb="5">
      <t>ホシュウ</t>
    </rPh>
    <rPh sb="5" eb="6">
      <t>ベン</t>
    </rPh>
    <rPh sb="10" eb="11">
      <t>シキ</t>
    </rPh>
    <rPh sb="15" eb="16">
      <t>ベン</t>
    </rPh>
    <phoneticPr fontId="1"/>
  </si>
  <si>
    <t>水道用補修弁ｷｬｯﾌﾟ式ﾎﾞｰﾙ弁</t>
    <rPh sb="0" eb="3">
      <t>スイドウヨウ</t>
    </rPh>
    <rPh sb="3" eb="5">
      <t>ホシュウ</t>
    </rPh>
    <rPh sb="5" eb="6">
      <t>ベン</t>
    </rPh>
    <rPh sb="11" eb="12">
      <t>シキ</t>
    </rPh>
    <rPh sb="16" eb="17">
      <t>ベン</t>
    </rPh>
    <phoneticPr fontId="1"/>
  </si>
  <si>
    <t>浅埋S255Air型</t>
    <rPh sb="0" eb="1">
      <t>アサ</t>
    </rPh>
    <rPh sb="1" eb="2">
      <t>マイ</t>
    </rPh>
    <rPh sb="9" eb="10">
      <t>カタ</t>
    </rPh>
    <phoneticPr fontId="1"/>
  </si>
  <si>
    <t>急速空気弁内蔵型FCD地下式単口消火栓</t>
    <rPh sb="0" eb="2">
      <t>キュウソク</t>
    </rPh>
    <rPh sb="2" eb="4">
      <t>クウキ</t>
    </rPh>
    <rPh sb="4" eb="5">
      <t>ベン</t>
    </rPh>
    <rPh sb="5" eb="7">
      <t>ナイゾウ</t>
    </rPh>
    <rPh sb="7" eb="8">
      <t>カタ</t>
    </rPh>
    <rPh sb="11" eb="13">
      <t>チカ</t>
    </rPh>
    <rPh sb="13" eb="14">
      <t>シキ</t>
    </rPh>
    <rPh sb="14" eb="15">
      <t>タン</t>
    </rPh>
    <rPh sb="15" eb="16">
      <t>クチ</t>
    </rPh>
    <rPh sb="16" eb="18">
      <t>ショウカ</t>
    </rPh>
    <rPh sb="18" eb="19">
      <t>セン</t>
    </rPh>
    <phoneticPr fontId="1"/>
  </si>
  <si>
    <t>空消ﾄﾞﾙﾌｨﾝAHD型</t>
    <rPh sb="0" eb="1">
      <t>クウ</t>
    </rPh>
    <rPh sb="1" eb="2">
      <t>ショウ</t>
    </rPh>
    <phoneticPr fontId="1"/>
  </si>
  <si>
    <t>　水道用資材等指定承認一覧表（積水化学工業（株））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セキスイ</t>
    </rPh>
    <rPh sb="17" eb="19">
      <t>カガク</t>
    </rPh>
    <rPh sb="19" eb="21">
      <t>コウギョウ</t>
    </rPh>
    <rPh sb="22" eb="23">
      <t>カブ</t>
    </rPh>
    <phoneticPr fontId="1"/>
  </si>
  <si>
    <t>P</t>
    <phoneticPr fontId="1"/>
  </si>
  <si>
    <t>水道配水用ﾎﾟﾘｴﾁﾚﾝﾌﾟﾚｰﾝｴﾝﾄﾞ直管</t>
    <rPh sb="0" eb="2">
      <t>スイドウ</t>
    </rPh>
    <rPh sb="2" eb="5">
      <t>ハイスイヨウ</t>
    </rPh>
    <rPh sb="21" eb="22">
      <t>チョク</t>
    </rPh>
    <rPh sb="22" eb="23">
      <t>カン</t>
    </rPh>
    <phoneticPr fontId="1"/>
  </si>
  <si>
    <t>ｴｽﾛﾝﾊｲﾊﾟｰJW 直管</t>
    <rPh sb="12" eb="13">
      <t>チョク</t>
    </rPh>
    <rPh sb="13" eb="14">
      <t>カン</t>
    </rPh>
    <phoneticPr fontId="1"/>
  </si>
  <si>
    <t>φ50～φ150</t>
    <phoneticPr fontId="1"/>
  </si>
  <si>
    <t>K</t>
    <phoneticPr fontId="1"/>
  </si>
  <si>
    <t>積水化学工業（株）</t>
  </si>
  <si>
    <t>P</t>
    <phoneticPr fontId="1"/>
  </si>
  <si>
    <t>水道配水用ﾎﾟﾘｴﾁﾚﾝEF受口付直管</t>
    <rPh sb="0" eb="2">
      <t>スイドウ</t>
    </rPh>
    <rPh sb="2" eb="5">
      <t>ハイスイヨウ</t>
    </rPh>
    <rPh sb="14" eb="15">
      <t>ウ</t>
    </rPh>
    <rPh sb="15" eb="16">
      <t>クチ</t>
    </rPh>
    <rPh sb="16" eb="17">
      <t>ツ</t>
    </rPh>
    <rPh sb="17" eb="18">
      <t>チョク</t>
    </rPh>
    <rPh sb="18" eb="19">
      <t>カン</t>
    </rPh>
    <phoneticPr fontId="1"/>
  </si>
  <si>
    <t>ｴｽﾛﾝﾊｲﾊﾟｰJW EF受口付直管</t>
    <rPh sb="14" eb="15">
      <t>ウ</t>
    </rPh>
    <rPh sb="15" eb="16">
      <t>クチ</t>
    </rPh>
    <rPh sb="16" eb="17">
      <t>ツ</t>
    </rPh>
    <rPh sb="17" eb="18">
      <t>チョク</t>
    </rPh>
    <rPh sb="18" eb="19">
      <t>カン</t>
    </rPh>
    <phoneticPr fontId="1"/>
  </si>
  <si>
    <t>φ50</t>
    <phoneticPr fontId="1"/>
  </si>
  <si>
    <t>φ75～φ150</t>
    <phoneticPr fontId="1"/>
  </si>
  <si>
    <t>水道配水用ﾎﾟﾘｴﾁﾚﾝEFｿｹｯﾄ</t>
    <rPh sb="0" eb="2">
      <t>スイドウ</t>
    </rPh>
    <rPh sb="2" eb="5">
      <t>ハイスイヨウ</t>
    </rPh>
    <phoneticPr fontId="1"/>
  </si>
  <si>
    <t>ｴｽﾛﾝﾊｲﾊﾟｰJW EFｿｹｯﾄ</t>
    <phoneticPr fontId="1"/>
  </si>
  <si>
    <t>水道配水用ﾎﾟﾘｴﾁﾚﾝEF両受ﾁｰｽﾞ</t>
    <rPh sb="0" eb="2">
      <t>スイドウ</t>
    </rPh>
    <rPh sb="2" eb="5">
      <t>ハイスイヨウ</t>
    </rPh>
    <rPh sb="14" eb="15">
      <t>リョウ</t>
    </rPh>
    <rPh sb="15" eb="16">
      <t>ウ</t>
    </rPh>
    <phoneticPr fontId="1"/>
  </si>
  <si>
    <t>ｴｽﾛﾝﾊｲﾊﾟｰJW EFﾁｰｽﾞ</t>
    <phoneticPr fontId="1"/>
  </si>
  <si>
    <t>φ50×φ50</t>
    <phoneticPr fontId="1"/>
  </si>
  <si>
    <t>φ75×φ50～φ150×φ150</t>
    <phoneticPr fontId="1"/>
  </si>
  <si>
    <t>水道配水用ﾎﾟﾘｴﾁﾚﾝEF片受ﾁｰｽﾞ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</si>
  <si>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EF片受ﾁｰｽﾞ</t>
    <rPh sb="14" eb="15">
      <t>カタ</t>
    </rPh>
    <rPh sb="15" eb="16">
      <t>ウ</t>
    </rPh>
    <phoneticPr fontId="1"/>
  </si>
  <si>
    <t>φ150×φ75～φ150×φ150</t>
    <phoneticPr fontId="1"/>
  </si>
  <si>
    <t>水道配水用ﾎﾟﾘｴﾁﾚﾝｽﾋﾟｺﾞｯﾄﾁｰｽﾞ</t>
    <rPh sb="0" eb="2">
      <t>スイドウ</t>
    </rPh>
    <rPh sb="2" eb="5">
      <t>ハイスイヨウ</t>
    </rPh>
    <phoneticPr fontId="1"/>
  </si>
  <si>
    <t>ｴｽﾛﾝﾊｲﾊﾟｰJW SPﾁｰｽﾞ</t>
    <phoneticPr fontId="1"/>
  </si>
  <si>
    <t>水道配水用ﾎﾟﾘｴﾁﾚﾝﾌﾗﾝｼﾞ付EF両受ﾁｰｽﾞ</t>
    <rPh sb="0" eb="2">
      <t>スイドウ</t>
    </rPh>
    <rPh sb="2" eb="5">
      <t>ハイスイヨウ</t>
    </rPh>
    <rPh sb="17" eb="18">
      <t>ツ</t>
    </rPh>
    <rPh sb="20" eb="21">
      <t>リョウ</t>
    </rPh>
    <rPh sb="21" eb="22">
      <t>ウ</t>
    </rPh>
    <phoneticPr fontId="1"/>
  </si>
  <si>
    <t>RF形SUSﾌﾗﾝｼﾞ</t>
    <rPh sb="2" eb="3">
      <t>カタ</t>
    </rPh>
    <phoneticPr fontId="1"/>
  </si>
  <si>
    <t>7.5K  RFｶﾞｽｹｯﾄ含む</t>
    <rPh sb="14" eb="15">
      <t>フク</t>
    </rPh>
    <phoneticPr fontId="1"/>
  </si>
  <si>
    <t>10K  RFｶﾞｽｹｯﾄ含む</t>
    <rPh sb="13" eb="14">
      <t>フク</t>
    </rPh>
    <phoneticPr fontId="1"/>
  </si>
  <si>
    <t>ｴｽﾛﾝﾊｲﾊﾟｰJW ﾌﾗﾝｼﾞ付EFﾁｰｽﾞF形</t>
    <rPh sb="17" eb="18">
      <t>ツキ</t>
    </rPh>
    <rPh sb="25" eb="26">
      <t>カタ</t>
    </rPh>
    <phoneticPr fontId="1"/>
  </si>
  <si>
    <t>ｴｽﾛﾝﾊｲﾊﾟｰJW ﾌﾗﾝｼﾞ付EFﾁｰｽﾞG形</t>
    <rPh sb="17" eb="18">
      <t>ツキ</t>
    </rPh>
    <rPh sb="25" eb="26">
      <t>カタ</t>
    </rPh>
    <phoneticPr fontId="1"/>
  </si>
  <si>
    <t>GF形SUSﾌﾗﾝｼﾞ</t>
    <rPh sb="2" eb="3">
      <t>カタ</t>
    </rPh>
    <phoneticPr fontId="1"/>
  </si>
  <si>
    <t>7.5K  GFｶﾞｽｹｯﾄ含む</t>
    <rPh sb="14" eb="15">
      <t>フク</t>
    </rPh>
    <phoneticPr fontId="1"/>
  </si>
  <si>
    <t>10K  GFｶﾞｽｹｯﾄ含む</t>
    <rPh sb="13" eb="14">
      <t>フク</t>
    </rPh>
    <phoneticPr fontId="1"/>
  </si>
  <si>
    <t>φ75×φ75～φ150×φ100</t>
    <phoneticPr fontId="1"/>
  </si>
  <si>
    <t>ｴｽﾛﾝﾊｲﾊﾟｰJW ﾌﾗﾝｼﾞ付EF片受ﾁｰｽﾞF形</t>
    <rPh sb="17" eb="18">
      <t>ツキ</t>
    </rPh>
    <rPh sb="20" eb="21">
      <t>カタ</t>
    </rPh>
    <rPh sb="21" eb="22">
      <t>ウ</t>
    </rPh>
    <rPh sb="27" eb="28">
      <t>カタ</t>
    </rPh>
    <phoneticPr fontId="1"/>
  </si>
  <si>
    <t>φ150×φ75・φ150×φ100</t>
    <phoneticPr fontId="1"/>
  </si>
  <si>
    <t>水道配水用ﾎﾟﾘｴﾁﾚﾝﾌﾗﾝｼﾞ付EF片受ﾁｰｽﾞ</t>
    <rPh sb="0" eb="2">
      <t>スイドウ</t>
    </rPh>
    <rPh sb="2" eb="5">
      <t>ハイスイヨウ</t>
    </rPh>
    <rPh sb="17" eb="18">
      <t>ツ</t>
    </rPh>
    <rPh sb="20" eb="21">
      <t>カタ</t>
    </rPh>
    <rPh sb="21" eb="22">
      <t>ウ</t>
    </rPh>
    <phoneticPr fontId="1"/>
  </si>
  <si>
    <t>ｴｽﾛﾝﾊｲﾊﾟｰJW ﾌﾗﾝｼﾞ付EF片受ﾁｰｽﾞG形</t>
    <rPh sb="17" eb="18">
      <t>ツキ</t>
    </rPh>
    <rPh sb="20" eb="21">
      <t>カタ</t>
    </rPh>
    <rPh sb="21" eb="22">
      <t>ウ</t>
    </rPh>
    <rPh sb="27" eb="28">
      <t>カタ</t>
    </rPh>
    <phoneticPr fontId="1"/>
  </si>
  <si>
    <t>水道配水用ﾎﾟﾘｴﾁﾚﾝEF片受ﾚｼﾞｭｰｻｰ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</si>
  <si>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EF片受ﾚﾃﾞｭｰｻ</t>
    <rPh sb="14" eb="15">
      <t>カタ</t>
    </rPh>
    <rPh sb="15" eb="16">
      <t>ウ</t>
    </rPh>
    <phoneticPr fontId="1"/>
  </si>
  <si>
    <t>φ75×φ50～φ150×φ100</t>
    <phoneticPr fontId="1"/>
  </si>
  <si>
    <t>水道配水用ﾎﾟﾘｴﾁﾚﾝｽﾋﾟｺﾞｯﾄﾚｼﾞｭｰｻｰ</t>
    <rPh sb="0" eb="2">
      <t>スイドウ</t>
    </rPh>
    <rPh sb="2" eb="5">
      <t>ハイスイヨウ</t>
    </rPh>
    <phoneticPr fontId="1"/>
  </si>
  <si>
    <t>ｴｽﾛﾝﾊｲﾊﾟｰJW ﾚﾃﾞｭｰｻ</t>
    <phoneticPr fontId="1"/>
  </si>
  <si>
    <t>水道配水用ﾎﾟﾘｴﾁﾚﾝEF90°両受曲管</t>
    <rPh sb="0" eb="2">
      <t>スイドウ</t>
    </rPh>
    <rPh sb="2" eb="5">
      <t>ハイスイヨウ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</si>
  <si>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ｴｽﾛﾝﾊｲﾊﾟｰJW EF90°ﾍﾞﾝﾄﾞ</t>
    <phoneticPr fontId="1"/>
  </si>
  <si>
    <t>水道配水用ﾎﾟﾘｴﾁﾚﾝEF45°両受曲管</t>
    <rPh sb="0" eb="2">
      <t>スイドウ</t>
    </rPh>
    <rPh sb="2" eb="5">
      <t>ハイスイヨウ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</si>
  <si>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ｴｽﾛﾝﾊｲﾊﾟｰJW EF45°ﾍﾞﾝﾄﾞ</t>
    <phoneticPr fontId="1"/>
  </si>
  <si>
    <t>水道配水用ﾎﾟﾘｴﾁﾚﾝEF22 1/2°両受曲管</t>
    <rPh sb="0" eb="2">
      <t>スイドウ</t>
    </rPh>
    <rPh sb="2" eb="5">
      <t>ハイスイヨウ</t>
    </rPh>
    <rPh sb="21" eb="22">
      <t>リョウ</t>
    </rPh>
    <rPh sb="22" eb="23">
      <t>ウ</t>
    </rPh>
    <rPh sb="23" eb="24">
      <t>キョク</t>
    </rPh>
    <rPh sb="24" eb="25">
      <t>カン</t>
    </rPh>
    <phoneticPr fontId="1"/>
  </si>
  <si>
    <t>ｴｽﾛﾝﾊｲﾊﾟｰJW EF22 1/2°ﾍﾞﾝﾄﾞ</t>
    <phoneticPr fontId="1"/>
  </si>
  <si>
    <t>水道配水用ﾎﾟﾘｴﾁﾚﾝEF11 1/4°両受曲管</t>
    <rPh sb="0" eb="2">
      <t>スイドウ</t>
    </rPh>
    <rPh sb="2" eb="5">
      <t>ハイスイヨウ</t>
    </rPh>
    <rPh sb="21" eb="22">
      <t>リョウ</t>
    </rPh>
    <rPh sb="22" eb="23">
      <t>ウ</t>
    </rPh>
    <rPh sb="23" eb="24">
      <t>キョク</t>
    </rPh>
    <rPh sb="24" eb="25">
      <t>カン</t>
    </rPh>
    <phoneticPr fontId="1"/>
  </si>
  <si>
    <t>ｴｽﾛﾝﾊｲﾊﾟｰJW EF11 1/4°ﾍﾞﾝﾄﾞ</t>
    <phoneticPr fontId="1"/>
  </si>
  <si>
    <t>水道配水用ﾎﾟﾘｴﾁﾚﾝEF90°片受曲管</t>
    <rPh sb="0" eb="2">
      <t>スイドウ</t>
    </rPh>
    <rPh sb="2" eb="5">
      <t>ハイスイヨウ</t>
    </rPh>
    <rPh sb="17" eb="18">
      <t>カタ</t>
    </rPh>
    <rPh sb="18" eb="19">
      <t>ウ</t>
    </rPh>
    <rPh sb="19" eb="20">
      <t>キョク</t>
    </rPh>
    <rPh sb="20" eb="21">
      <t>カン</t>
    </rPh>
    <phoneticPr fontId="1"/>
  </si>
  <si>
    <t>ｴｽﾛﾝﾊｲﾊﾟｰJW EF片受90°ﾍﾞﾝﾄﾞ</t>
    <rPh sb="14" eb="15">
      <t>カタ</t>
    </rPh>
    <rPh sb="15" eb="16">
      <t>ウ</t>
    </rPh>
    <phoneticPr fontId="1"/>
  </si>
  <si>
    <t>水道配水用ﾎﾟﾘｴﾁﾚﾝEF45°片受曲管</t>
    <rPh sb="0" eb="2">
      <t>スイドウ</t>
    </rPh>
    <rPh sb="2" eb="5">
      <t>ハイスイヨウ</t>
    </rPh>
    <rPh sb="17" eb="18">
      <t>カタ</t>
    </rPh>
    <rPh sb="18" eb="19">
      <t>ウ</t>
    </rPh>
    <rPh sb="19" eb="20">
      <t>キョク</t>
    </rPh>
    <rPh sb="20" eb="21">
      <t>カン</t>
    </rPh>
    <phoneticPr fontId="1"/>
  </si>
  <si>
    <t>ｴｽﾛﾝﾊｲﾊﾟｰJW EF片受45°ﾍﾞﾝﾄﾞ</t>
    <rPh sb="14" eb="15">
      <t>カタ</t>
    </rPh>
    <rPh sb="15" eb="16">
      <t>ウ</t>
    </rPh>
    <phoneticPr fontId="1"/>
  </si>
  <si>
    <t>水道配水用ﾎﾟﾘｴﾁﾚﾝEF22 1/2°片受曲管</t>
    <rPh sb="0" eb="2">
      <t>スイドウ</t>
    </rPh>
    <rPh sb="2" eb="5">
      <t>ハイスイヨウ</t>
    </rPh>
    <rPh sb="21" eb="22">
      <t>カタ</t>
    </rPh>
    <rPh sb="22" eb="23">
      <t>ウ</t>
    </rPh>
    <rPh sb="23" eb="24">
      <t>キョク</t>
    </rPh>
    <rPh sb="24" eb="25">
      <t>カン</t>
    </rPh>
    <phoneticPr fontId="1"/>
  </si>
  <si>
    <t>ｴｽﾛﾝﾊｲﾊﾟｰJW EF片受22 1/2°ﾍﾞﾝﾄﾞ</t>
    <rPh sb="14" eb="15">
      <t>カタ</t>
    </rPh>
    <rPh sb="15" eb="16">
      <t>ウ</t>
    </rPh>
    <phoneticPr fontId="1"/>
  </si>
  <si>
    <t>水道配水用ﾎﾟﾘｴﾁﾚﾝEF11 1/4°片受曲管</t>
    <rPh sb="0" eb="2">
      <t>スイドウ</t>
    </rPh>
    <rPh sb="2" eb="5">
      <t>ハイスイヨウ</t>
    </rPh>
    <rPh sb="21" eb="22">
      <t>カタ</t>
    </rPh>
    <rPh sb="22" eb="23">
      <t>ウ</t>
    </rPh>
    <rPh sb="23" eb="24">
      <t>キョク</t>
    </rPh>
    <rPh sb="24" eb="25">
      <t>カン</t>
    </rPh>
    <phoneticPr fontId="1"/>
  </si>
  <si>
    <t>ｴｽﾛﾝﾊｲﾊﾟｰJW EF片受11 1/4°ﾍﾞﾝﾄﾞ</t>
    <rPh sb="14" eb="15">
      <t>カタ</t>
    </rPh>
    <rPh sb="15" eb="16">
      <t>ウ</t>
    </rPh>
    <phoneticPr fontId="1"/>
  </si>
  <si>
    <t>水道配水用ﾎﾟﾘｴﾁﾚﾝ90°ｽﾋﾟｺﾞｯﾄ曲管</t>
    <rPh sb="0" eb="2">
      <t>スイドウ</t>
    </rPh>
    <rPh sb="2" eb="5">
      <t>ハイスイヨウ</t>
    </rPh>
    <rPh sb="22" eb="23">
      <t>キョク</t>
    </rPh>
    <rPh sb="23" eb="24">
      <t>カン</t>
    </rPh>
    <phoneticPr fontId="1"/>
  </si>
  <si>
    <t>ｴｽﾛﾝﾊｲﾊﾟｰJW 90°ﾍﾞﾝﾄﾞ</t>
    <phoneticPr fontId="1"/>
  </si>
  <si>
    <t>水道配水用ﾎﾟﾘｴﾁﾚﾝ45°ｽﾋﾟｺﾞｯﾄ曲管</t>
    <rPh sb="0" eb="2">
      <t>スイドウ</t>
    </rPh>
    <rPh sb="2" eb="5">
      <t>ハイスイヨウ</t>
    </rPh>
    <rPh sb="22" eb="23">
      <t>キョク</t>
    </rPh>
    <rPh sb="23" eb="24">
      <t>カン</t>
    </rPh>
    <phoneticPr fontId="1"/>
  </si>
  <si>
    <t>ｴｽﾛﾝﾊｲﾊﾟｰJW 45°ﾍﾞﾝﾄﾞ</t>
    <phoneticPr fontId="1"/>
  </si>
  <si>
    <t>水道配水用ﾎﾟﾘｴﾁﾚﾝ22 1/2°ｽﾋﾟｺﾞｯﾄ曲管</t>
    <rPh sb="0" eb="2">
      <t>スイドウ</t>
    </rPh>
    <rPh sb="2" eb="5">
      <t>ハイスイヨウ</t>
    </rPh>
    <rPh sb="26" eb="27">
      <t>キョク</t>
    </rPh>
    <rPh sb="27" eb="28">
      <t>カン</t>
    </rPh>
    <phoneticPr fontId="1"/>
  </si>
  <si>
    <t>ｴｽﾛﾝﾊｲﾊﾟｰJW 22 1/2°ﾍﾞﾝﾄﾞ</t>
    <phoneticPr fontId="1"/>
  </si>
  <si>
    <t>水道配水用ﾎﾟﾘｴﾁﾚﾝ11 1/4°ｽﾋﾟｺﾞｯﾄ曲管</t>
    <rPh sb="0" eb="2">
      <t>スイドウ</t>
    </rPh>
    <rPh sb="2" eb="5">
      <t>ハイスイヨウ</t>
    </rPh>
    <rPh sb="26" eb="27">
      <t>キョク</t>
    </rPh>
    <rPh sb="27" eb="28">
      <t>カン</t>
    </rPh>
    <phoneticPr fontId="1"/>
  </si>
  <si>
    <t>ｴｽﾛﾝﾊｲﾊﾟｰJW 11 1/4°ﾍﾞﾝﾄﾞ</t>
    <phoneticPr fontId="1"/>
  </si>
  <si>
    <t>水道配水用ﾎﾟﾘｴﾁﾚﾝEF両受Sﾍﾞﾝﾄﾞ</t>
    <rPh sb="0" eb="2">
      <t>スイドウ</t>
    </rPh>
    <rPh sb="2" eb="5">
      <t>ハイスイヨウ</t>
    </rPh>
    <rPh sb="14" eb="15">
      <t>リョウ</t>
    </rPh>
    <rPh sb="15" eb="16">
      <t>ウ</t>
    </rPh>
    <phoneticPr fontId="1"/>
  </si>
  <si>
    <t>ｴｽﾛﾝﾊｲﾊﾟｰJW EF両受Sﾍﾞﾝﾄﾞ</t>
    <rPh sb="14" eb="15">
      <t>リョウ</t>
    </rPh>
    <rPh sb="15" eb="16">
      <t>ウ</t>
    </rPh>
    <phoneticPr fontId="1"/>
  </si>
  <si>
    <t>φ50×H300～H600</t>
    <phoneticPr fontId="1"/>
  </si>
  <si>
    <t>φ75～φ150×H300～H600</t>
    <phoneticPr fontId="1"/>
  </si>
  <si>
    <t>水道配水用ﾎﾟﾘｴﾁﾚﾝEF片受Sﾍﾞﾝﾄﾞ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</si>
  <si>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EF片受Sﾍﾞﾝﾄﾞ</t>
    <rPh sb="14" eb="15">
      <t>カタ</t>
    </rPh>
    <rPh sb="15" eb="16">
      <t>ウ</t>
    </rPh>
    <phoneticPr fontId="1"/>
  </si>
  <si>
    <t>水道配水用ﾎﾟﾘｴﾁﾚﾝｽﾋﾟｺﾞｯﾄSﾍﾞﾝﾄﾞ</t>
    <rPh sb="0" eb="2">
      <t>スイドウ</t>
    </rPh>
    <rPh sb="2" eb="5">
      <t>ハイスイヨウ</t>
    </rPh>
    <phoneticPr fontId="1"/>
  </si>
  <si>
    <t>ｴｽﾛﾝﾊｲﾊﾟｰJW ｽﾋﾟｺﾞｯﾄSﾍﾞﾝﾄﾞ</t>
    <phoneticPr fontId="1"/>
  </si>
  <si>
    <t>水道配水用ﾎﾟﾘｴﾁﾚﾝEF短管1号</t>
    <rPh sb="0" eb="2">
      <t>スイドウ</t>
    </rPh>
    <rPh sb="2" eb="5">
      <t>ハイスイヨウ</t>
    </rPh>
    <rPh sb="14" eb="15">
      <t>タン</t>
    </rPh>
    <rPh sb="15" eb="16">
      <t>カン</t>
    </rPh>
    <rPh sb="17" eb="18">
      <t>ゴウ</t>
    </rPh>
    <phoneticPr fontId="1"/>
  </si>
  <si>
    <t>ｴｽﾛﾝﾊｲﾊﾟｰJW EFﾌﾗﾝｼﾞ短管F形</t>
    <rPh sb="19" eb="20">
      <t>タン</t>
    </rPh>
    <rPh sb="20" eb="21">
      <t>カン</t>
    </rPh>
    <rPh sb="22" eb="23">
      <t>カタ</t>
    </rPh>
    <phoneticPr fontId="1"/>
  </si>
  <si>
    <t>ｴｽﾛﾝﾊｲﾊﾟｰJW EFﾌﾗﾝｼﾞ短管G形</t>
    <rPh sb="19" eb="20">
      <t>タン</t>
    </rPh>
    <rPh sb="20" eb="21">
      <t>カン</t>
    </rPh>
    <rPh sb="22" eb="23">
      <t>カタ</t>
    </rPh>
    <phoneticPr fontId="1"/>
  </si>
  <si>
    <t>水道配水用ﾎﾟﾘｴﾁﾚﾝ短管2号</t>
    <rPh sb="0" eb="2">
      <t>スイドウ</t>
    </rPh>
    <rPh sb="2" eb="5">
      <t>ハイスイヨウ</t>
    </rPh>
    <rPh sb="12" eb="13">
      <t>タン</t>
    </rPh>
    <rPh sb="13" eb="14">
      <t>カン</t>
    </rPh>
    <rPh sb="15" eb="16">
      <t>ゴウ</t>
    </rPh>
    <phoneticPr fontId="1"/>
  </si>
  <si>
    <t>ｴｽﾛﾝﾊｲﾊﾟｰJW ﾌﾗﾝｼﾞ短管F形</t>
    <rPh sb="17" eb="18">
      <t>タン</t>
    </rPh>
    <rPh sb="18" eb="19">
      <t>カン</t>
    </rPh>
    <rPh sb="20" eb="21">
      <t>カタ</t>
    </rPh>
    <phoneticPr fontId="1"/>
  </si>
  <si>
    <t>ｴｽﾛﾝﾊｲﾊﾟｰJW ﾌﾗﾝｼﾞ短管G形</t>
    <rPh sb="17" eb="18">
      <t>タン</t>
    </rPh>
    <rPh sb="18" eb="19">
      <t>カン</t>
    </rPh>
    <rPh sb="20" eb="21">
      <t>カタ</t>
    </rPh>
    <phoneticPr fontId="1"/>
  </si>
  <si>
    <t>水道配水用ﾎﾟﾘｴﾁﾚﾝEFｷｬｯﾌﾟ</t>
    <rPh sb="0" eb="2">
      <t>スイドウ</t>
    </rPh>
    <rPh sb="2" eb="5">
      <t>ハイスイヨウ</t>
    </rPh>
    <phoneticPr fontId="1"/>
  </si>
  <si>
    <t>ｴｽﾛﾝﾊｲﾊﾟｰJW EFｷｬｯﾌﾟ</t>
    <phoneticPr fontId="1"/>
  </si>
  <si>
    <t>φ50×φ20・φ25</t>
    <phoneticPr fontId="1"/>
  </si>
  <si>
    <t>鋳鉄用水道用A形ﾎﾞｰﾙ式ｻﾄﾞﾙ付分水栓</t>
    <rPh sb="0" eb="2">
      <t>チュウテツ</t>
    </rPh>
    <rPh sb="2" eb="3">
      <t>ヨウ</t>
    </rPh>
    <rPh sb="3" eb="6">
      <t>スイドウヨウ</t>
    </rPh>
    <rPh sb="7" eb="8">
      <t>カタチ</t>
    </rPh>
    <rPh sb="12" eb="13">
      <t>シキ</t>
    </rPh>
    <rPh sb="17" eb="18">
      <t>ツキ</t>
    </rPh>
    <rPh sb="18" eb="21">
      <t>ブンスイセン</t>
    </rPh>
    <phoneticPr fontId="1"/>
  </si>
  <si>
    <t>砲金製閉栓ｷｬｯﾌﾟ</t>
    <rPh sb="0" eb="2">
      <t>ホウキン</t>
    </rPh>
    <rPh sb="2" eb="3">
      <t>セイ</t>
    </rPh>
    <rPh sb="3" eb="5">
      <t>ヘイセン</t>
    </rPh>
    <phoneticPr fontId="1"/>
  </si>
  <si>
    <t>銅ｺｱ</t>
    <rPh sb="0" eb="1">
      <t>ドウ</t>
    </rPh>
    <phoneticPr fontId="1"/>
  </si>
  <si>
    <t>ﾎﾟﾘｴﾁﾚﾝ用水道用A形ﾎﾞｰﾙ式ｻﾄﾞﾙ付分水栓</t>
    <rPh sb="7" eb="8">
      <t>ヨウ</t>
    </rPh>
    <rPh sb="8" eb="11">
      <t>スイドウヨウ</t>
    </rPh>
    <rPh sb="12" eb="13">
      <t>カタチ</t>
    </rPh>
    <rPh sb="17" eb="18">
      <t>シキ</t>
    </rPh>
    <rPh sb="22" eb="23">
      <t>ツキ</t>
    </rPh>
    <rPh sb="23" eb="26">
      <t>ブンスイセン</t>
    </rPh>
    <phoneticPr fontId="1"/>
  </si>
  <si>
    <t>塩ﾋﾞ・鋼管用水道用A形ﾎﾞｰﾙ式ｻﾄﾞﾙ付分水栓</t>
    <rPh sb="0" eb="1">
      <t>シオ</t>
    </rPh>
    <rPh sb="3" eb="5">
      <t>コウカン</t>
    </rPh>
    <rPh sb="5" eb="6">
      <t>ヨウ</t>
    </rPh>
    <rPh sb="6" eb="7">
      <t>ヨウ</t>
    </rPh>
    <rPh sb="7" eb="10">
      <t>スイドウヨウ</t>
    </rPh>
    <rPh sb="11" eb="12">
      <t>カタチ</t>
    </rPh>
    <rPh sb="16" eb="17">
      <t>シキ</t>
    </rPh>
    <rPh sb="21" eb="22">
      <t>ツキ</t>
    </rPh>
    <rPh sb="22" eb="25">
      <t>ブンスイセン</t>
    </rPh>
    <phoneticPr fontId="1"/>
  </si>
  <si>
    <t>水道用鉛ﾚｽ砲金製両めねじ式ﾎﾞｰﾙ止水栓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9" eb="10">
      <t>リョウ</t>
    </rPh>
    <rPh sb="13" eb="14">
      <t>シキ</t>
    </rPh>
    <rPh sb="18" eb="21">
      <t>シスイセン</t>
    </rPh>
    <phoneticPr fontId="1"/>
  </si>
  <si>
    <t>P</t>
    <phoneticPr fontId="1"/>
  </si>
  <si>
    <t>K形鋳鉄用異種管継手</t>
    <rPh sb="1" eb="2">
      <t>カタ</t>
    </rPh>
    <rPh sb="2" eb="4">
      <t>チュウテツ</t>
    </rPh>
    <rPh sb="4" eb="5">
      <t>ヨウ</t>
    </rPh>
    <rPh sb="5" eb="7">
      <t>イシュ</t>
    </rPh>
    <rPh sb="7" eb="8">
      <t>カン</t>
    </rPh>
    <rPh sb="8" eb="9">
      <t>ツギ</t>
    </rPh>
    <rPh sb="9" eb="10">
      <t>テ</t>
    </rPh>
    <phoneticPr fontId="1"/>
  </si>
  <si>
    <t>ｴｽﾛﾝﾊｲﾊﾟｰJW ﾀﾞｸﾀｲﾙ鋳鉄管用異種管継手K形</t>
    <rPh sb="18" eb="20">
      <t>チュウテツ</t>
    </rPh>
    <rPh sb="20" eb="21">
      <t>カン</t>
    </rPh>
    <rPh sb="21" eb="22">
      <t>ヨウ</t>
    </rPh>
    <rPh sb="22" eb="24">
      <t>イシュ</t>
    </rPh>
    <rPh sb="24" eb="25">
      <t>カン</t>
    </rPh>
    <rPh sb="25" eb="26">
      <t>ツギ</t>
    </rPh>
    <rPh sb="26" eb="27">
      <t>テ</t>
    </rPh>
    <rPh sb="28" eb="29">
      <t>カタ</t>
    </rPh>
    <phoneticPr fontId="1"/>
  </si>
  <si>
    <t>G</t>
    <phoneticPr fontId="1"/>
  </si>
  <si>
    <t>φ75～φ150</t>
    <phoneticPr fontId="1"/>
  </si>
  <si>
    <t>PE挿口付FCDﾌﾗﾝｼﾞ付T字管</t>
    <rPh sb="2" eb="3">
      <t>サ</t>
    </rPh>
    <rPh sb="3" eb="4">
      <t>クチ</t>
    </rPh>
    <rPh sb="4" eb="5">
      <t>ツ</t>
    </rPh>
    <rPh sb="13" eb="14">
      <t>ツキ</t>
    </rPh>
    <rPh sb="15" eb="16">
      <t>ジ</t>
    </rPh>
    <rPh sb="16" eb="17">
      <t>カン</t>
    </rPh>
    <phoneticPr fontId="1"/>
  </si>
  <si>
    <t>ｴｽﾛﾝﾊｲﾊﾟｰJW PE挿し口付鋳鉄製T字管F形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2" eb="23">
      <t>ジ</t>
    </rPh>
    <rPh sb="23" eb="24">
      <t>カン</t>
    </rPh>
    <rPh sb="25" eb="26">
      <t>カタ</t>
    </rPh>
    <phoneticPr fontId="1"/>
  </si>
  <si>
    <t>φ75～φ150×φ75</t>
    <phoneticPr fontId="1"/>
  </si>
  <si>
    <t>ｴｽﾛﾝﾊｲﾊﾟｰJW PE挿し口付鋳鉄製T字管G形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2" eb="23">
      <t>ジ</t>
    </rPh>
    <rPh sb="23" eb="24">
      <t>カン</t>
    </rPh>
    <rPh sb="25" eb="26">
      <t>カタ</t>
    </rPh>
    <phoneticPr fontId="1"/>
  </si>
  <si>
    <t>PE挿口付FCDﾌﾗﾝｼﾞ短管</t>
    <rPh sb="2" eb="3">
      <t>サ</t>
    </rPh>
    <rPh sb="3" eb="4">
      <t>クチ</t>
    </rPh>
    <rPh sb="4" eb="5">
      <t>ツ</t>
    </rPh>
    <rPh sb="13" eb="14">
      <t>タン</t>
    </rPh>
    <rPh sb="14" eb="15">
      <t>カン</t>
    </rPh>
    <phoneticPr fontId="1"/>
  </si>
  <si>
    <t>ｴｽﾛﾝﾊｲﾊﾟｰJW PE挿し口付鋳鉄製ﾌﾗﾝｼﾞ短管G形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6" eb="27">
      <t>タン</t>
    </rPh>
    <rPh sb="27" eb="28">
      <t>カン</t>
    </rPh>
    <rPh sb="29" eb="30">
      <t>カタ</t>
    </rPh>
    <phoneticPr fontId="1"/>
  </si>
  <si>
    <t>φ50～φ150</t>
    <phoneticPr fontId="1"/>
  </si>
  <si>
    <t>ｴｽﾛﾝﾊｲﾊﾟｰJW PE挿し口付鋳鉄製ﾌﾗﾝｼﾞ短管F形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6" eb="27">
      <t>タン</t>
    </rPh>
    <rPh sb="27" eb="28">
      <t>カン</t>
    </rPh>
    <rPh sb="29" eb="30">
      <t>カタ</t>
    </rPh>
    <phoneticPr fontId="1"/>
  </si>
  <si>
    <t>GX形鋳鉄用異種管継手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phoneticPr fontId="1"/>
  </si>
  <si>
    <t>ｴｽﾛﾝﾊｲﾊﾟｰJW GX形ﾀﾞｸﾀｲﾙ鋳鉄管用異種管継手</t>
    <rPh sb="14" eb="15">
      <t>カタ</t>
    </rPh>
    <rPh sb="21" eb="23">
      <t>チュウテツ</t>
    </rPh>
    <rPh sb="23" eb="24">
      <t>カン</t>
    </rPh>
    <rPh sb="24" eb="25">
      <t>ヨウ</t>
    </rPh>
    <rPh sb="25" eb="27">
      <t>イシュ</t>
    </rPh>
    <rPh sb="27" eb="28">
      <t>カン</t>
    </rPh>
    <rPh sb="28" eb="29">
      <t>ツギ</t>
    </rPh>
    <rPh sb="29" eb="30">
      <t>テ</t>
    </rPh>
    <phoneticPr fontId="1"/>
  </si>
  <si>
    <t>JWWA G 121準拠品</t>
    <rPh sb="10" eb="12">
      <t>ジュンキョ</t>
    </rPh>
    <rPh sb="12" eb="13">
      <t>ヒン</t>
    </rPh>
    <phoneticPr fontId="1"/>
  </si>
  <si>
    <t>GX形鋳鉄用異種管継手片落管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rPh sb="11" eb="12">
      <t>カタ</t>
    </rPh>
    <rPh sb="12" eb="13">
      <t>オ</t>
    </rPh>
    <rPh sb="13" eb="14">
      <t>カン</t>
    </rPh>
    <phoneticPr fontId="1"/>
  </si>
  <si>
    <t>φ75（D）×φ50（P）</t>
    <phoneticPr fontId="1"/>
  </si>
  <si>
    <t>W</t>
    <phoneticPr fontId="1"/>
  </si>
  <si>
    <t>硬質ﾎﾟﾘ塩化ﾋﾞﾆﾙ管類</t>
    <rPh sb="0" eb="2">
      <t>コウシツ</t>
    </rPh>
    <rPh sb="5" eb="7">
      <t>エンカ</t>
    </rPh>
    <rPh sb="11" eb="12">
      <t>カン</t>
    </rPh>
    <rPh sb="12" eb="13">
      <t>ルイ</t>
    </rPh>
    <phoneticPr fontId="1"/>
  </si>
  <si>
    <t>水道用硬質ﾎﾟﾘ塩化ﾋﾞﾆﾙ管</t>
    <rPh sb="0" eb="3">
      <t>スイドウヨウ</t>
    </rPh>
    <rPh sb="3" eb="5">
      <t>コウシツ</t>
    </rPh>
    <rPh sb="8" eb="10">
      <t>エンカ</t>
    </rPh>
    <rPh sb="14" eb="15">
      <t>カン</t>
    </rPh>
    <phoneticPr fontId="1"/>
  </si>
  <si>
    <t>K</t>
    <phoneticPr fontId="1"/>
  </si>
  <si>
    <t>φ13～φ150</t>
    <phoneticPr fontId="1"/>
  </si>
  <si>
    <t>水道用耐衝撃性硬質ﾎﾟﾘ塩化ﾋﾞﾆﾙ管</t>
    <rPh sb="0" eb="3">
      <t>スイドウヨウ</t>
    </rPh>
    <rPh sb="3" eb="4">
      <t>タイ</t>
    </rPh>
    <rPh sb="4" eb="6">
      <t>ショウゲキ</t>
    </rPh>
    <rPh sb="6" eb="7">
      <t>セイ</t>
    </rPh>
    <rPh sb="7" eb="9">
      <t>コウシツ</t>
    </rPh>
    <rPh sb="12" eb="14">
      <t>エンカ</t>
    </rPh>
    <rPh sb="18" eb="19">
      <t>カン</t>
    </rPh>
    <phoneticPr fontId="1"/>
  </si>
  <si>
    <t>水道用ｴｽﾛﾝHIﾊﾟｲﾌﾟ･ｺﾞｰﾙﾄﾞ+</t>
    <rPh sb="0" eb="3">
      <t>スイドウヨウ</t>
    </rPh>
    <phoneticPr fontId="1"/>
  </si>
  <si>
    <t>水道用ｴｽﾛﾝﾊﾟｲﾌﾟ</t>
    <rPh sb="0" eb="3">
      <t>スイドウヨウ</t>
    </rPh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</si>
  <si>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</si>
  <si>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水道用TSｴﾙﾎﾞ</t>
    <rPh sb="0" eb="3">
      <t>スイドウヨウ</t>
    </rPh>
    <phoneticPr fontId="1"/>
  </si>
  <si>
    <t>水道用ｴｽﾛﾝTS継手ｿｹｯﾄ</t>
    <rPh sb="0" eb="3">
      <t>スイドウヨウ</t>
    </rPh>
    <rPh sb="9" eb="10">
      <t>ツギ</t>
    </rPh>
    <rPh sb="10" eb="11">
      <t>テ</t>
    </rPh>
    <phoneticPr fontId="1"/>
  </si>
  <si>
    <t>水道用TSｿｹｯﾄ</t>
    <rPh sb="0" eb="3">
      <t>スイドウヨウ</t>
    </rPh>
    <phoneticPr fontId="1"/>
  </si>
  <si>
    <t>水道用ｴｽﾛﾝTS継手ｴﾙﾎﾞ</t>
    <rPh sb="0" eb="3">
      <t>スイドウヨウ</t>
    </rPh>
    <rPh sb="9" eb="10">
      <t>ツギ</t>
    </rPh>
    <rPh sb="10" eb="11">
      <t>テ</t>
    </rPh>
    <phoneticPr fontId="1"/>
  </si>
  <si>
    <t>φ13～φ50</t>
    <phoneticPr fontId="1"/>
  </si>
  <si>
    <t>水道用TS45°ｴﾙﾎﾞ</t>
    <rPh sb="0" eb="3">
      <t>スイドウヨウ</t>
    </rPh>
    <phoneticPr fontId="1"/>
  </si>
  <si>
    <t>水道用ｴｽﾛﾝTS継手45°ｴﾙﾎﾞ</t>
    <rPh sb="0" eb="3">
      <t>スイドウヨウ</t>
    </rPh>
    <rPh sb="9" eb="10">
      <t>ツギ</t>
    </rPh>
    <rPh sb="10" eb="11">
      <t>テ</t>
    </rPh>
    <phoneticPr fontId="1"/>
  </si>
  <si>
    <t>水道用TSﾁｰｽﾞ</t>
    <rPh sb="0" eb="3">
      <t>スイドウヨウ</t>
    </rPh>
    <phoneticPr fontId="1"/>
  </si>
  <si>
    <t>水道用ｴｽﾛﾝTS継手ﾁｰｽﾞ</t>
    <rPh sb="0" eb="3">
      <t>スイドウヨウ</t>
    </rPh>
    <rPh sb="9" eb="10">
      <t>ツギ</t>
    </rPh>
    <rPh sb="10" eb="11">
      <t>テ</t>
    </rPh>
    <phoneticPr fontId="1"/>
  </si>
  <si>
    <t>φ13×φ13～φ50×φ50</t>
    <phoneticPr fontId="1"/>
  </si>
  <si>
    <t>水道用TS径違いｿｹｯﾄ</t>
    <rPh sb="0" eb="3">
      <t>スイドウヨウ</t>
    </rPh>
    <rPh sb="5" eb="6">
      <t>ケイ</t>
    </rPh>
    <rPh sb="6" eb="7">
      <t>チガ</t>
    </rPh>
    <phoneticPr fontId="1"/>
  </si>
  <si>
    <t>水道用ｴｽﾛﾝTS継手径違いｿｹｯﾄ</t>
    <rPh sb="0" eb="3">
      <t>スイドウヨウ</t>
    </rPh>
    <rPh sb="9" eb="10">
      <t>ツギ</t>
    </rPh>
    <rPh sb="10" eb="11">
      <t>テ</t>
    </rPh>
    <rPh sb="11" eb="12">
      <t>ケイ</t>
    </rPh>
    <rPh sb="12" eb="13">
      <t>チガ</t>
    </rPh>
    <phoneticPr fontId="1"/>
  </si>
  <si>
    <t>φ20×φ13～φ50×φ40</t>
    <phoneticPr fontId="1"/>
  </si>
  <si>
    <t>φ20×φ13～φ25×φ20</t>
    <phoneticPr fontId="1"/>
  </si>
  <si>
    <t>φ40×φ25</t>
    <phoneticPr fontId="1"/>
  </si>
  <si>
    <t>φ50×φ40</t>
    <phoneticPr fontId="1"/>
  </si>
  <si>
    <t>水道用TS径違いﾁｰｽﾞ</t>
    <rPh sb="0" eb="3">
      <t>スイドウヨウ</t>
    </rPh>
    <rPh sb="5" eb="6">
      <t>ケイ</t>
    </rPh>
    <rPh sb="6" eb="7">
      <t>チガ</t>
    </rPh>
    <phoneticPr fontId="1"/>
  </si>
  <si>
    <t>水道用ｴｽﾛﾝTS継手径違いﾁｰｽﾞ</t>
    <rPh sb="0" eb="3">
      <t>スイドウヨウ</t>
    </rPh>
    <rPh sb="9" eb="10">
      <t>ツギ</t>
    </rPh>
    <rPh sb="10" eb="11">
      <t>テ</t>
    </rPh>
    <rPh sb="11" eb="12">
      <t>ケイ</t>
    </rPh>
    <rPh sb="12" eb="13">
      <t>チガ</t>
    </rPh>
    <phoneticPr fontId="1"/>
  </si>
  <si>
    <t>水道用TSﾊﾞﾙﾌﾞｿｹｯﾄ</t>
    <rPh sb="0" eb="3">
      <t>スイドウヨウ</t>
    </rPh>
    <phoneticPr fontId="1"/>
  </si>
  <si>
    <t>水道用ｴｽﾛﾝTS継手ｲﾝｻｰﾄﾊﾞﾙﾌﾞｿｹｯﾄⅠ型</t>
    <rPh sb="0" eb="3">
      <t>スイドウヨウ</t>
    </rPh>
    <rPh sb="9" eb="10">
      <t>ツギ</t>
    </rPh>
    <rPh sb="10" eb="11">
      <t>テ</t>
    </rPh>
    <rPh sb="26" eb="27">
      <t>カタ</t>
    </rPh>
    <phoneticPr fontId="1"/>
  </si>
  <si>
    <t>水道用TSｷｬｯﾌﾟ</t>
    <rPh sb="0" eb="3">
      <t>スイドウヨウ</t>
    </rPh>
    <phoneticPr fontId="1"/>
  </si>
  <si>
    <t>水道用ｴｽﾛﾝTS継手ｷｬｯﾌﾟ</t>
    <rPh sb="0" eb="3">
      <t>スイドウヨウ</t>
    </rPh>
    <rPh sb="9" eb="10">
      <t>ツギ</t>
    </rPh>
    <rPh sb="10" eb="11">
      <t>テ</t>
    </rPh>
    <phoneticPr fontId="1"/>
  </si>
  <si>
    <t>水道用HIｿｹｯﾄ</t>
    <rPh sb="0" eb="3">
      <t>スイドウヨウ</t>
    </rPh>
    <phoneticPr fontId="1"/>
  </si>
  <si>
    <t>水道用ｴｽﾛﾝHI-TS継手ｺﾞｰﾙﾄﾞｿｹｯﾄ</t>
    <rPh sb="0" eb="3">
      <t>スイドウヨウ</t>
    </rPh>
    <rPh sb="12" eb="13">
      <t>ツギ</t>
    </rPh>
    <rPh sb="13" eb="14">
      <t>テ</t>
    </rPh>
    <phoneticPr fontId="1"/>
  </si>
  <si>
    <t>水道用HIｴﾙﾎﾞ</t>
    <rPh sb="0" eb="3">
      <t>スイドウヨウ</t>
    </rPh>
    <phoneticPr fontId="1"/>
  </si>
  <si>
    <t>水道用ｴｽﾛﾝHI-TS継手ｺﾞｰﾙﾄﾞｴﾙﾎﾞ</t>
    <rPh sb="0" eb="3">
      <t>スイドウヨウ</t>
    </rPh>
    <rPh sb="12" eb="13">
      <t>ツギ</t>
    </rPh>
    <rPh sb="13" eb="14">
      <t>テ</t>
    </rPh>
    <phoneticPr fontId="1"/>
  </si>
  <si>
    <t>水道用HI45°ｴﾙﾎﾞ</t>
    <rPh sb="0" eb="3">
      <t>スイドウヨウ</t>
    </rPh>
    <phoneticPr fontId="1"/>
  </si>
  <si>
    <t>水道用ｴｽﾛﾝHI-TS継手ｺﾞｰﾙﾄﾞ45°ｴﾙﾎﾞ</t>
    <rPh sb="0" eb="3">
      <t>スイドウヨウ</t>
    </rPh>
    <rPh sb="12" eb="13">
      <t>ツギ</t>
    </rPh>
    <rPh sb="13" eb="14">
      <t>テ</t>
    </rPh>
    <phoneticPr fontId="1"/>
  </si>
  <si>
    <t>水道用HIﾁｰｽﾞ</t>
    <rPh sb="0" eb="3">
      <t>スイドウヨウ</t>
    </rPh>
    <phoneticPr fontId="1"/>
  </si>
  <si>
    <t>水道用ｴｽﾛﾝHI-TS継手ｺﾞｰﾙﾄﾞﾁｰｽﾞ</t>
    <rPh sb="0" eb="3">
      <t>スイドウヨウ</t>
    </rPh>
    <rPh sb="12" eb="13">
      <t>ツギ</t>
    </rPh>
    <rPh sb="13" eb="14">
      <t>テ</t>
    </rPh>
    <phoneticPr fontId="1"/>
  </si>
  <si>
    <t>水道用HIﾊﾞﾙﾌﾞｿｹｯﾄ</t>
    <rPh sb="0" eb="3">
      <t>スイドウヨウ</t>
    </rPh>
    <phoneticPr fontId="1"/>
  </si>
  <si>
    <t>水道用ｴｽﾛﾝHI-TS継手ｲﾝｻｰﾄﾊﾞﾙﾌﾞｿｹｯﾄ</t>
    <rPh sb="0" eb="3">
      <t>スイドウヨウ</t>
    </rPh>
    <rPh sb="12" eb="13">
      <t>ツギ</t>
    </rPh>
    <rPh sb="13" eb="14">
      <t>テ</t>
    </rPh>
    <phoneticPr fontId="1"/>
  </si>
  <si>
    <t>水道用HIｷｬｯﾌﾟ</t>
    <rPh sb="0" eb="3">
      <t>スイドウヨウ</t>
    </rPh>
    <phoneticPr fontId="1"/>
  </si>
  <si>
    <t>水道用ｴｽﾛﾝHI-TS継手ｺﾞｰﾙﾄﾞｷｬｯﾌﾟ</t>
    <rPh sb="0" eb="3">
      <t>スイドウヨウ</t>
    </rPh>
    <rPh sb="12" eb="13">
      <t>ツギ</t>
    </rPh>
    <rPh sb="13" eb="14">
      <t>テ</t>
    </rPh>
    <phoneticPr fontId="1"/>
  </si>
  <si>
    <t>W</t>
    <phoneticPr fontId="1"/>
  </si>
  <si>
    <t>水道用HI径違いｿｹｯﾄ</t>
    <rPh sb="0" eb="3">
      <t>スイドウヨウ</t>
    </rPh>
    <rPh sb="5" eb="6">
      <t>ケイ</t>
    </rPh>
    <rPh sb="6" eb="7">
      <t>チガ</t>
    </rPh>
    <phoneticPr fontId="1"/>
  </si>
  <si>
    <t>水道用ｴｽﾛﾝHI-TS継手ｺﾞｰﾙﾄﾞ径違いｿｹｯﾄ</t>
    <rPh sb="0" eb="3">
      <t>スイドウヨウ</t>
    </rPh>
    <rPh sb="12" eb="13">
      <t>ツギ</t>
    </rPh>
    <rPh sb="13" eb="14">
      <t>テ</t>
    </rPh>
    <rPh sb="20" eb="21">
      <t>ケイ</t>
    </rPh>
    <rPh sb="21" eb="22">
      <t>チガ</t>
    </rPh>
    <phoneticPr fontId="1"/>
  </si>
  <si>
    <t>水道用HI径違いﾁｰｽﾞ</t>
    <rPh sb="0" eb="3">
      <t>スイドウヨウ</t>
    </rPh>
    <rPh sb="5" eb="6">
      <t>ケイ</t>
    </rPh>
    <rPh sb="6" eb="7">
      <t>チガ</t>
    </rPh>
    <phoneticPr fontId="1"/>
  </si>
  <si>
    <t>水道用ｴｽﾛﾝHI-TS継手ｺﾞｰﾙﾄﾞ径違いﾁｰｽﾞ</t>
    <rPh sb="0" eb="3">
      <t>スイドウヨウ</t>
    </rPh>
    <rPh sb="12" eb="13">
      <t>ツギ</t>
    </rPh>
    <rPh sb="13" eb="14">
      <t>テ</t>
    </rPh>
    <rPh sb="20" eb="21">
      <t>ケイ</t>
    </rPh>
    <rPh sb="21" eb="22">
      <t>チガ</t>
    </rPh>
    <phoneticPr fontId="1"/>
  </si>
  <si>
    <t>水道用ｴｽﾛﾝHI継手透明ﾌﾞﾙｰｿｹｯﾄ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</si>
  <si>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JIS K 6743準拠品</t>
    <rPh sb="10" eb="12">
      <t>ジュンキョ</t>
    </rPh>
    <rPh sb="12" eb="13">
      <t>ヒン</t>
    </rPh>
    <phoneticPr fontId="1"/>
  </si>
  <si>
    <t>水道用HI透明ｿｹｯﾄ</t>
    <rPh sb="0" eb="3">
      <t>スイドウヨウ</t>
    </rPh>
    <rPh sb="5" eb="7">
      <t>トウメイ</t>
    </rPh>
    <phoneticPr fontId="1"/>
  </si>
  <si>
    <t>水道用HI透明ｴﾙﾎﾞ</t>
    <rPh sb="0" eb="3">
      <t>スイドウヨウ</t>
    </rPh>
    <rPh sb="5" eb="7">
      <t>トウメイ</t>
    </rPh>
    <phoneticPr fontId="1"/>
  </si>
  <si>
    <t>水道用ｴｽﾛﾝHI継手透明ﾌﾞﾙｰｴﾙﾎﾞ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</si>
  <si>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水道用HI透明45°ｴﾙﾎﾞ</t>
    <rPh sb="0" eb="3">
      <t>スイドウヨウ</t>
    </rPh>
    <rPh sb="5" eb="7">
      <t>トウメイ</t>
    </rPh>
    <phoneticPr fontId="1"/>
  </si>
  <si>
    <t>水道用ｴｽﾛﾝHI継手透明ﾌﾞﾙｰ45°ｴﾙﾎﾞ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</si>
  <si>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水道用HI透明ﾁｰｽﾞ</t>
    <rPh sb="0" eb="3">
      <t>スイドウヨウ</t>
    </rPh>
    <rPh sb="5" eb="7">
      <t>トウメイ</t>
    </rPh>
    <phoneticPr fontId="1"/>
  </si>
  <si>
    <t>水道用ｴｽﾛﾝHI継手透明ﾌﾞﾙｰﾁｰｽﾞ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</si>
  <si>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水道用HI透明ﾊﾞﾙﾌﾞｿｹｯﾄ</t>
    <rPh sb="0" eb="3">
      <t>スイドウヨウ</t>
    </rPh>
    <rPh sb="5" eb="7">
      <t>トウメイ</t>
    </rPh>
    <phoneticPr fontId="1"/>
  </si>
  <si>
    <t>水道用ｴｽﾛﾝHI継手透明ﾌﾞﾙｰｲﾝｻｰﾄﾊﾞﾙﾌﾞｿｹｯﾄ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</si>
  <si>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水道用HI透明ｷｬｯﾌﾟ</t>
    <rPh sb="0" eb="3">
      <t>スイドウヨウ</t>
    </rPh>
    <rPh sb="5" eb="7">
      <t>トウメイ</t>
    </rPh>
    <phoneticPr fontId="1"/>
  </si>
  <si>
    <t>水道用ｴｽﾛﾝHI継手透明ﾌﾞﾙｰｷｬｯﾌﾟ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</si>
  <si>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水道用HI透明径違いｿｹｯﾄ</t>
    <rPh sb="0" eb="3">
      <t>スイドウヨウ</t>
    </rPh>
    <rPh sb="5" eb="7">
      <t>トウメイ</t>
    </rPh>
    <rPh sb="7" eb="8">
      <t>ケイ</t>
    </rPh>
    <rPh sb="8" eb="9">
      <t>チガ</t>
    </rPh>
    <phoneticPr fontId="1"/>
  </si>
  <si>
    <t>水道用ｴｽﾛﾝHI継手透明ﾌﾞﾙｰ径違いｿｹｯﾄ</t>
    <rPh sb="0" eb="3">
      <t>スイドウヨウ</t>
    </rPh>
    <rPh sb="9" eb="10">
      <t>ツギ</t>
    </rPh>
    <rPh sb="10" eb="11">
      <t>テ</t>
    </rPh>
    <rPh sb="11" eb="13">
      <t>トウメイ</t>
    </rPh>
    <rPh sb="17" eb="18">
      <t>ケイ</t>
    </rPh>
    <rPh sb="18" eb="19">
      <t>チガ</t>
    </rPh>
    <phoneticPr fontId="1"/>
  </si>
  <si>
    <t>φ20×φ13～φ50×φ40</t>
    <phoneticPr fontId="1"/>
  </si>
  <si>
    <t>水道用HI透明径違いｿﾁｰｽﾞ</t>
    <rPh sb="0" eb="3">
      <t>スイドウヨウ</t>
    </rPh>
    <rPh sb="5" eb="7">
      <t>トウメイ</t>
    </rPh>
    <rPh sb="7" eb="8">
      <t>ケイ</t>
    </rPh>
    <rPh sb="8" eb="9">
      <t>チガ</t>
    </rPh>
    <phoneticPr fontId="1"/>
  </si>
  <si>
    <t>水道用ｴｽﾛﾝHI継手透明ﾌﾞﾙｰ径違いﾁｰｽﾞ</t>
    <rPh sb="0" eb="3">
      <t>スイドウヨウ</t>
    </rPh>
    <rPh sb="9" eb="10">
      <t>ツギ</t>
    </rPh>
    <rPh sb="10" eb="11">
      <t>テ</t>
    </rPh>
    <rPh sb="11" eb="13">
      <t>トウメイ</t>
    </rPh>
    <rPh sb="17" eb="18">
      <t>ケイ</t>
    </rPh>
    <rPh sb="18" eb="19">
      <t>チガ</t>
    </rPh>
    <phoneticPr fontId="1"/>
  </si>
  <si>
    <t>S</t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</si>
  <si>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</si>
  <si>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水道用硬質塩化ﾋﾞﾆﾙﾗｲﾆﾝｸﾞ鋼管</t>
    <rPh sb="0" eb="3">
      <t>スイドウヨウ</t>
    </rPh>
    <rPh sb="3" eb="5">
      <t>コウシツ</t>
    </rPh>
    <rPh sb="5" eb="7">
      <t>エンカ</t>
    </rPh>
    <rPh sb="17" eb="18">
      <t>コウ</t>
    </rPh>
    <rPh sb="18" eb="19">
      <t>カン</t>
    </rPh>
    <phoneticPr fontId="1"/>
  </si>
  <si>
    <t>ｴｽﾛﾝLP(SGP-VB)</t>
    <phoneticPr fontId="1"/>
  </si>
  <si>
    <t>φ15A～φ150A</t>
    <phoneticPr fontId="1"/>
  </si>
  <si>
    <t>K</t>
    <phoneticPr fontId="1"/>
  </si>
  <si>
    <t>水道用内外面硬質塩化ﾋﾞﾆﾙﾗｲﾆﾝｸﾞ鋼管</t>
    <rPh sb="0" eb="3">
      <t>スイドウヨウ</t>
    </rPh>
    <rPh sb="3" eb="4">
      <t>ナイ</t>
    </rPh>
    <rPh sb="4" eb="6">
      <t>ガイメン</t>
    </rPh>
    <rPh sb="6" eb="8">
      <t>コウシツ</t>
    </rPh>
    <rPh sb="8" eb="10">
      <t>エンカ</t>
    </rPh>
    <rPh sb="20" eb="21">
      <t>コウ</t>
    </rPh>
    <rPh sb="21" eb="22">
      <t>カン</t>
    </rPh>
    <phoneticPr fontId="1"/>
  </si>
  <si>
    <t>ｴｽﾛﾝWVLP(SGP-VD)</t>
    <phoneticPr fontId="1"/>
  </si>
  <si>
    <t>水道用ﾗｲﾆﾝｸﾞ鋼管用管端防食形ｴﾙﾎﾞ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</si>
  <si>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JWWA K 150準拠品</t>
    <rPh sb="10" eb="12">
      <t>ジュンキョ</t>
    </rPh>
    <rPh sb="12" eb="13">
      <t>ヒン</t>
    </rPh>
    <phoneticPr fontId="1"/>
  </si>
  <si>
    <t>ｴｽﾛﾝｴｽﾛｺｰﾄLX継手ｴﾙﾎﾞ</t>
    <rPh sb="12" eb="13">
      <t>ツギ</t>
    </rPh>
    <rPh sb="13" eb="14">
      <t>テ</t>
    </rPh>
    <phoneticPr fontId="1"/>
  </si>
  <si>
    <t>φ15A～φ100A</t>
    <phoneticPr fontId="1"/>
  </si>
  <si>
    <t>S</t>
    <phoneticPr fontId="1"/>
  </si>
  <si>
    <t>水道用ﾗｲﾆﾝｸﾞ鋼管用管端防食形45°ｴﾙﾎﾞ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</si>
  <si>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ｴｽﾛﾝｴｽﾛｺｰﾄLX継手45°ｴﾙﾎﾞ</t>
    <rPh sb="12" eb="13">
      <t>ツギ</t>
    </rPh>
    <rPh sb="13" eb="14">
      <t>テ</t>
    </rPh>
    <phoneticPr fontId="1"/>
  </si>
  <si>
    <t>水道用ﾗｲﾆﾝｸﾞ鋼管用管端防食形ｿｹｯﾄ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</si>
  <si>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ｴｽﾛﾝｴｽﾛｺｰﾄLX継手ｿｹｯﾄ</t>
    <rPh sb="12" eb="13">
      <t>ツギ</t>
    </rPh>
    <rPh sb="13" eb="14">
      <t>テ</t>
    </rPh>
    <phoneticPr fontId="1"/>
  </si>
  <si>
    <t>水道用ﾗｲﾆﾝｸﾞ鋼管用管端防食形ﾁｰｽﾞ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</si>
  <si>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ｴｽﾛﾝｴｽﾛｺｰﾄLX継手ﾁｰｽﾞ</t>
    <rPh sb="12" eb="13">
      <t>ツギ</t>
    </rPh>
    <rPh sb="13" eb="14">
      <t>テ</t>
    </rPh>
    <phoneticPr fontId="1"/>
  </si>
  <si>
    <t>φ15A×φ15A～φ100A×φ100A</t>
    <phoneticPr fontId="1"/>
  </si>
  <si>
    <t>水道用ﾗｲﾆﾝｸﾞ鋼管用管端防食形ﾆｯﾌﾟﾙ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</si>
  <si>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ｴｽﾛﾝｴｽﾛｺｰﾄLX継手ﾆｯﾌﾟﾙ</t>
    <rPh sb="12" eb="13">
      <t>ツギ</t>
    </rPh>
    <rPh sb="13" eb="14">
      <t>テ</t>
    </rPh>
    <phoneticPr fontId="1"/>
  </si>
  <si>
    <t>水道用ﾗｲﾆﾝｸﾞ鋼管用管端防食形ﾌﾟﾗｸﾞ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</si>
  <si>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ｴｽﾛﾝｴｽﾛｺｰﾄLX継手ﾌﾟﾗｸﾞ</t>
    <rPh sb="12" eb="13">
      <t>ツギ</t>
    </rPh>
    <rPh sb="13" eb="14">
      <t>テ</t>
    </rPh>
    <phoneticPr fontId="1"/>
  </si>
  <si>
    <t>水道用ﾗｲﾆﾝｸﾞ鋼管用管端防食形径違いｿｹｯﾄ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</si>
  <si>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ｴｽﾛﾝｴｽﾛｺｰﾄLX継手径違いｿｹｯﾄ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</si>
  <si>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φ20A×φ15A～φ100A×φ80A</t>
    <phoneticPr fontId="1"/>
  </si>
  <si>
    <t>水道用ﾗｲﾆﾝｸﾞ鋼管用管端防食形径違いｴﾙﾎﾞ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</si>
  <si>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ｴｽﾛﾝｴｽﾛｺｰﾄLX継手径違いｴﾙﾎﾞ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</si>
  <si>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水道用ﾗｲﾆﾝｸﾞ鋼管用管端防食形径違いﾁｰｽﾞ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</si>
  <si>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ｴｽﾛﾝｴｽﾛｺｰﾄLX継手径違いﾁｰｽﾞ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</si>
  <si>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ｴｽﾛﾝ保温ﾁｭｰﾌﾞｶｯﾄﾜﾝ</t>
    <rPh sb="4" eb="6">
      <t>ホオン</t>
    </rPh>
    <phoneticPr fontId="1"/>
  </si>
  <si>
    <t>E</t>
    <phoneticPr fontId="1"/>
  </si>
  <si>
    <t>硬質ﾎﾟﾘ塩化ﾋﾞﾆﾙ管用接着剤</t>
    <rPh sb="0" eb="2">
      <t>コウシツ</t>
    </rPh>
    <rPh sb="5" eb="7">
      <t>エンカ</t>
    </rPh>
    <rPh sb="11" eb="12">
      <t>カン</t>
    </rPh>
    <rPh sb="12" eb="13">
      <t>ヨウ</t>
    </rPh>
    <rPh sb="13" eb="15">
      <t>セッチャク</t>
    </rPh>
    <rPh sb="15" eb="16">
      <t>ザイ</t>
    </rPh>
    <phoneticPr fontId="1"/>
  </si>
  <si>
    <t>ｴｽﾛﾝ接着剤</t>
    <rPh sb="4" eb="6">
      <t>セッチャク</t>
    </rPh>
    <rPh sb="6" eb="7">
      <t>ザイ</t>
    </rPh>
    <phoneticPr fontId="1"/>
  </si>
  <si>
    <t>JWWA S 101準拠品</t>
    <rPh sb="10" eb="12">
      <t>ジュンキョ</t>
    </rPh>
    <rPh sb="12" eb="13">
      <t>ヒン</t>
    </rPh>
    <phoneticPr fontId="1"/>
  </si>
  <si>
    <t>ﾎﾟﾘｴﾁﾚﾝ二層管用水道用A形ﾎﾞｰﾙ式ｻﾄﾞﾙ付分水栓</t>
    <rPh sb="7" eb="8">
      <t>ニ</t>
    </rPh>
    <rPh sb="8" eb="9">
      <t>ソウ</t>
    </rPh>
    <rPh sb="9" eb="10">
      <t>ヨウ</t>
    </rPh>
    <rPh sb="10" eb="11">
      <t>ヨウ</t>
    </rPh>
    <rPh sb="11" eb="14">
      <t>スイドウヨウ</t>
    </rPh>
    <rPh sb="15" eb="16">
      <t>カタチ</t>
    </rPh>
    <rPh sb="20" eb="21">
      <t>シキ</t>
    </rPh>
    <rPh sb="25" eb="26">
      <t>ツキ</t>
    </rPh>
    <rPh sb="26" eb="29">
      <t>ブンスイセン</t>
    </rPh>
    <phoneticPr fontId="1"/>
  </si>
  <si>
    <t>ﾎﾟﾘｴﾁﾚﾝ二層管用</t>
    <rPh sb="7" eb="8">
      <t>ニ</t>
    </rPh>
    <rPh sb="8" eb="9">
      <t>ソウ</t>
    </rPh>
    <rPh sb="9" eb="10">
      <t>カン</t>
    </rPh>
    <rPh sb="10" eb="11">
      <t>ヨウ</t>
    </rPh>
    <phoneticPr fontId="1"/>
  </si>
  <si>
    <t>（株）岡本</t>
  </si>
  <si>
    <t>D</t>
    <phoneticPr fontId="1"/>
  </si>
  <si>
    <t>φ75～φ75～φ400×φ400</t>
    <phoneticPr fontId="1"/>
  </si>
  <si>
    <t>φ100×φ75～φ400×φ350</t>
    <phoneticPr fontId="1"/>
  </si>
  <si>
    <t>φ75×φ75～φ200×φ200</t>
    <phoneticPr fontId="1"/>
  </si>
  <si>
    <t>φ300×φ200～φ400×φ400</t>
    <phoneticPr fontId="1"/>
  </si>
  <si>
    <t>φ300×φ100～φ400×φ400</t>
    <phoneticPr fontId="1"/>
  </si>
  <si>
    <t>φ300×φ100～φ400×φ350</t>
    <phoneticPr fontId="1"/>
  </si>
  <si>
    <t>φ75×φ75～φ400×φ400</t>
    <phoneticPr fontId="1"/>
  </si>
  <si>
    <t>　水道用資材等指定承認一覧表（（株）竹村製作所）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タケムラ</t>
    </rPh>
    <rPh sb="20" eb="23">
      <t>セイサクショ</t>
    </rPh>
    <phoneticPr fontId="1"/>
  </si>
  <si>
    <t>（株）竹村製作所</t>
  </si>
  <si>
    <t>ﾒｰﾀｰｼﾞｮｲﾝﾄCME-Z1UG</t>
    <phoneticPr fontId="1"/>
  </si>
  <si>
    <t>（株）ＳＤＣ田中</t>
  </si>
  <si>
    <t>ﾌﾗﾝｼﾞ接合用絶縁六角ﾎﾞﾙﾄﾅｯﾄ</t>
    <rPh sb="5" eb="7">
      <t>セツゴウ</t>
    </rPh>
    <rPh sb="7" eb="8">
      <t>ヨウ</t>
    </rPh>
    <rPh sb="8" eb="10">
      <t>ゼツエン</t>
    </rPh>
    <rPh sb="10" eb="12">
      <t>ロッカク</t>
    </rPh>
    <phoneticPr fontId="1"/>
  </si>
  <si>
    <t>SDC防食ﾎﾞﾙﾄ</t>
    <rPh sb="3" eb="5">
      <t>ボウショク</t>
    </rPh>
    <phoneticPr fontId="1"/>
  </si>
  <si>
    <t>SUS304(焼付防止)</t>
    <rPh sb="7" eb="9">
      <t>ヤキツ</t>
    </rPh>
    <rPh sb="9" eb="11">
      <t>ボウシ</t>
    </rPh>
    <phoneticPr fontId="1"/>
  </si>
  <si>
    <t>7.5K</t>
    <phoneticPr fontId="1"/>
  </si>
  <si>
    <t>φ50～φ400</t>
    <phoneticPr fontId="1"/>
  </si>
  <si>
    <t>10K</t>
    <phoneticPr fontId="1"/>
  </si>
  <si>
    <t>ﾌﾗﾝｼﾞ接合用六角ﾎﾞﾙﾄﾅｯﾄ</t>
    <rPh sb="5" eb="7">
      <t>セツゴウ</t>
    </rPh>
    <rPh sb="7" eb="8">
      <t>ヨウ</t>
    </rPh>
    <rPh sb="9" eb="10">
      <t>ムスミ</t>
    </rPh>
    <phoneticPr fontId="1"/>
  </si>
  <si>
    <t>SDCﾎﾞﾙﾄ</t>
    <phoneticPr fontId="1"/>
  </si>
  <si>
    <t>G</t>
    <phoneticPr fontId="1"/>
  </si>
  <si>
    <t>SUS304/TOM絶縁六角ﾎﾞﾙﾄﾅｯﾄ</t>
    <rPh sb="10" eb="12">
      <t>ゼツエン</t>
    </rPh>
    <rPh sb="12" eb="14">
      <t>ロッカク</t>
    </rPh>
    <phoneticPr fontId="1"/>
  </si>
  <si>
    <t>（株）巴製作所</t>
  </si>
  <si>
    <t>ﾀｲｶﾐｯｸ40</t>
    <phoneticPr fontId="1"/>
  </si>
  <si>
    <t>（株）日邦バルブ</t>
  </si>
  <si>
    <t>　水道用資材等指定承認一覧表（（株）日邦バルブ）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ニチ</t>
    </rPh>
    <rPh sb="19" eb="20">
      <t>ホウ</t>
    </rPh>
    <phoneticPr fontId="1"/>
  </si>
  <si>
    <t>（株）クボタケミックス</t>
  </si>
  <si>
    <t>ｽｰﾊﾟｰﾀﾌﾎﾟﾘ直管</t>
    <rPh sb="10" eb="11">
      <t>チョク</t>
    </rPh>
    <rPh sb="11" eb="12">
      <t>カン</t>
    </rPh>
    <phoneticPr fontId="1"/>
  </si>
  <si>
    <t>ｽｰﾊﾟｰﾀﾌﾎﾟﾘEF受口付直管</t>
    <rPh sb="12" eb="13">
      <t>ウ</t>
    </rPh>
    <rPh sb="13" eb="14">
      <t>クチ</t>
    </rPh>
    <rPh sb="14" eb="15">
      <t>ツ</t>
    </rPh>
    <rPh sb="15" eb="16">
      <t>チョク</t>
    </rPh>
    <rPh sb="16" eb="17">
      <t>カン</t>
    </rPh>
    <phoneticPr fontId="1"/>
  </si>
  <si>
    <t>ｽｰﾊﾟｰﾀﾌﾎﾟﾘEFｿｹｯﾄ</t>
    <phoneticPr fontId="1"/>
  </si>
  <si>
    <t>ｽｰﾊﾟｰﾀﾌﾎﾟﾘEFﾁｰｽﾞ</t>
    <phoneticPr fontId="1"/>
  </si>
  <si>
    <t>ｽｰﾊﾟｰﾀﾌﾎﾟﾘEF90°ﾍﾞﾝﾄﾞ</t>
    <phoneticPr fontId="1"/>
  </si>
  <si>
    <t>ｽｰﾊﾟｰﾀﾌﾎﾟﾘEF45°ﾍﾞﾝﾄﾞ</t>
    <phoneticPr fontId="1"/>
  </si>
  <si>
    <t>ｽｰﾊﾟｰﾀﾌﾎﾟﾘEF22 1/2°ﾍﾞﾝﾄﾞ</t>
    <phoneticPr fontId="1"/>
  </si>
  <si>
    <t>ｽｰﾊﾟｰﾀﾌﾎﾟﾘEF11 1/4°ﾍﾞﾝﾄﾞ</t>
    <phoneticPr fontId="1"/>
  </si>
  <si>
    <t>ｽｰﾊﾟｰﾀﾌﾎﾟﾘEF片受け90°ﾍﾞﾝﾄﾞ</t>
    <rPh sb="12" eb="13">
      <t>カタ</t>
    </rPh>
    <rPh sb="13" eb="14">
      <t>ウ</t>
    </rPh>
    <phoneticPr fontId="1"/>
  </si>
  <si>
    <t>ｽｰﾊﾟｰﾀﾌﾎﾟﾘEF片受け45°ﾍﾞﾝﾄﾞ</t>
    <rPh sb="12" eb="13">
      <t>カタ</t>
    </rPh>
    <rPh sb="13" eb="14">
      <t>ウ</t>
    </rPh>
    <phoneticPr fontId="1"/>
  </si>
  <si>
    <t>ｽｰﾊﾟｰﾀﾌﾎﾟﾘEF片受け22 1/2°ﾍﾞﾝﾄﾞ</t>
    <rPh sb="12" eb="13">
      <t>カタ</t>
    </rPh>
    <rPh sb="13" eb="14">
      <t>ウ</t>
    </rPh>
    <phoneticPr fontId="1"/>
  </si>
  <si>
    <t>ｽｰﾊﾟｰﾀﾌﾎﾟﾘEF片受け11 1/4°ﾍﾞﾝﾄﾞ</t>
    <rPh sb="12" eb="13">
      <t>カタ</t>
    </rPh>
    <rPh sb="13" eb="14">
      <t>ウ</t>
    </rPh>
    <phoneticPr fontId="1"/>
  </si>
  <si>
    <t>ｽｰﾊﾟｰﾀﾌﾎﾟﾘEFSﾍﾞﾝﾄﾞ</t>
    <phoneticPr fontId="1"/>
  </si>
  <si>
    <t>ｽｰﾊﾟｰﾀﾌﾎﾟﾘEF片受Sﾍﾞﾝﾄﾞ</t>
    <rPh sb="12" eb="13">
      <t>カタ</t>
    </rPh>
    <rPh sb="13" eb="14">
      <t>ウ</t>
    </rPh>
    <phoneticPr fontId="1"/>
  </si>
  <si>
    <t>ｽｰﾊﾟｰﾀﾌﾎﾟﾘEF片受ﾚﾃﾞｭｰｻ</t>
    <rPh sb="12" eb="13">
      <t>カタ</t>
    </rPh>
    <rPh sb="13" eb="14">
      <t>ウ</t>
    </rPh>
    <phoneticPr fontId="1"/>
  </si>
  <si>
    <t>ｽｰﾊﾟｰﾀﾌﾎﾟﾘEFｷｬｯﾌﾟ</t>
    <phoneticPr fontId="1"/>
  </si>
  <si>
    <t>RF形FCDﾌﾗﾝｼﾞ</t>
    <rPh sb="2" eb="3">
      <t>カタ</t>
    </rPh>
    <phoneticPr fontId="1"/>
  </si>
  <si>
    <t>GF形FCDﾌﾗﾝｼﾞ</t>
    <rPh sb="2" eb="3">
      <t>カタ</t>
    </rPh>
    <phoneticPr fontId="1"/>
  </si>
  <si>
    <t>ｽｰﾊﾟｰﾀﾌﾎﾟﾘﾌﾗﾝｼﾞ付EFﾁｰｽﾞ</t>
    <rPh sb="15" eb="16">
      <t>ツキ</t>
    </rPh>
    <phoneticPr fontId="1"/>
  </si>
  <si>
    <t>ｽｰﾊﾟｰﾀﾌﾎﾟﾘEF片受ﾌﾗﾝｼﾞ付ﾁｰｽﾞ</t>
    <rPh sb="12" eb="13">
      <t>カタ</t>
    </rPh>
    <rPh sb="13" eb="14">
      <t>ウ</t>
    </rPh>
    <rPh sb="19" eb="20">
      <t>ツキ</t>
    </rPh>
    <phoneticPr fontId="1"/>
  </si>
  <si>
    <t>φ50×φ50</t>
    <phoneticPr fontId="1"/>
  </si>
  <si>
    <t>ｽｰﾊﾟｰﾀﾌﾎﾟﾘEF片受ﾁｰｽﾞ</t>
    <rPh sb="12" eb="13">
      <t>カタ</t>
    </rPh>
    <rPh sb="13" eb="14">
      <t>ウ</t>
    </rPh>
    <phoneticPr fontId="1"/>
  </si>
  <si>
    <t>ｽｰﾊﾟｰﾀﾌﾎﾟﾘﾁｰｽﾞ</t>
    <phoneticPr fontId="1"/>
  </si>
  <si>
    <t>ｽｰﾊﾟｰﾀﾌﾎﾟﾘﾚﾃﾞｭｰｻ</t>
    <phoneticPr fontId="1"/>
  </si>
  <si>
    <t>ｽｰﾊﾟｰﾀﾌﾎﾟﾘSﾍﾞﾝﾄﾞ</t>
    <phoneticPr fontId="1"/>
  </si>
  <si>
    <t>ｽｰﾊﾟｰﾀﾌﾎﾟﾘEFﾌﾗﾝｼﾞRF形</t>
    <rPh sb="19" eb="20">
      <t>カタ</t>
    </rPh>
    <phoneticPr fontId="1"/>
  </si>
  <si>
    <t>ｽｰﾊﾟｰﾀﾌﾎﾟﾘEFﾌﾗﾝｼﾞGF形</t>
    <rPh sb="19" eb="20">
      <t>カタ</t>
    </rPh>
    <phoneticPr fontId="1"/>
  </si>
  <si>
    <t>ｽｰﾊﾟｰﾀﾌﾎﾟﾘEFSUSﾌﾗﾝｼﾞRF形</t>
    <rPh sb="22" eb="23">
      <t>カタ</t>
    </rPh>
    <phoneticPr fontId="1"/>
  </si>
  <si>
    <t>ｽｰﾊﾟｰﾀﾌﾎﾟﾘEFSUSﾌﾗﾝｼﾞGF形</t>
    <rPh sb="22" eb="23">
      <t>カタ</t>
    </rPh>
    <phoneticPr fontId="1"/>
  </si>
  <si>
    <t>ｽｰﾊﾟｰﾀﾌﾎﾟﾘ90°ｼｮｰﾄﾍﾞﾝﾄﾞ</t>
    <phoneticPr fontId="1"/>
  </si>
  <si>
    <t>ｽｰﾊﾟｰﾀﾌﾎﾟﾘ45°ｼｮｰﾄﾍﾞﾝﾄﾞ</t>
    <phoneticPr fontId="1"/>
  </si>
  <si>
    <t>ｽｰﾊﾟｰﾀﾌﾎﾟﾘ22 1/2°ｼｮｰﾄﾍﾞﾝﾄﾞ</t>
    <phoneticPr fontId="1"/>
  </si>
  <si>
    <t>ｽｰﾊﾟｰﾀﾌﾎﾟﾘ11 1/4°ｼｮｰﾄﾍﾞﾝﾄﾞ</t>
    <phoneticPr fontId="1"/>
  </si>
  <si>
    <t>ｽｰﾊﾟｰﾀﾌﾎﾟﾘﾌﾗﾝｼﾞRF形</t>
    <rPh sb="17" eb="18">
      <t>カタ</t>
    </rPh>
    <phoneticPr fontId="1"/>
  </si>
  <si>
    <t>ｽｰﾊﾟｰﾀﾌﾎﾟﾘﾌﾗﾝｼﾞGF形</t>
    <rPh sb="17" eb="18">
      <t>カタ</t>
    </rPh>
    <phoneticPr fontId="1"/>
  </si>
  <si>
    <t>ｽｰﾊﾟｰﾀﾌﾎﾟﾘPE挿し口付鋳鉄製T字管</t>
    <rPh sb="12" eb="13">
      <t>サ</t>
    </rPh>
    <rPh sb="14" eb="15">
      <t>クチ</t>
    </rPh>
    <rPh sb="15" eb="16">
      <t>ツ</t>
    </rPh>
    <rPh sb="16" eb="18">
      <t>チュウテツ</t>
    </rPh>
    <rPh sb="18" eb="19">
      <t>セイ</t>
    </rPh>
    <rPh sb="20" eb="21">
      <t>ジ</t>
    </rPh>
    <rPh sb="21" eb="22">
      <t>カン</t>
    </rPh>
    <phoneticPr fontId="1"/>
  </si>
  <si>
    <t>ｽｰﾊﾟｰﾀﾌﾎﾟﾘPE挿し口付ﾌﾗﾝｼﾞ短管</t>
    <rPh sb="12" eb="13">
      <t>サ</t>
    </rPh>
    <rPh sb="14" eb="15">
      <t>クチ</t>
    </rPh>
    <rPh sb="15" eb="16">
      <t>ツ</t>
    </rPh>
    <rPh sb="21" eb="22">
      <t>タン</t>
    </rPh>
    <rPh sb="22" eb="23">
      <t>カン</t>
    </rPh>
    <phoneticPr fontId="1"/>
  </si>
  <si>
    <t>ｽｰﾊﾟｰﾀﾌﾎﾟﾘPE挿し口付ｿﾌﾄｼｰﾙ仕切弁</t>
    <rPh sb="12" eb="13">
      <t>サ</t>
    </rPh>
    <rPh sb="14" eb="15">
      <t>クチ</t>
    </rPh>
    <rPh sb="15" eb="16">
      <t>ツ</t>
    </rPh>
    <rPh sb="22" eb="24">
      <t>シキ</t>
    </rPh>
    <rPh sb="24" eb="25">
      <t>ベン</t>
    </rPh>
    <phoneticPr fontId="1"/>
  </si>
  <si>
    <t>ｽｰﾊﾟｰﾀﾌﾎﾟﾘK形ﾀﾞｸﾀｲﾙ鋳鉄管用異種管継手</t>
    <rPh sb="11" eb="12">
      <t>カタ</t>
    </rPh>
    <rPh sb="18" eb="20">
      <t>チュウテツ</t>
    </rPh>
    <rPh sb="20" eb="21">
      <t>カン</t>
    </rPh>
    <rPh sb="21" eb="22">
      <t>ヨウ</t>
    </rPh>
    <rPh sb="22" eb="24">
      <t>イシュ</t>
    </rPh>
    <rPh sb="24" eb="25">
      <t>カン</t>
    </rPh>
    <rPh sb="25" eb="26">
      <t>ツギ</t>
    </rPh>
    <rPh sb="26" eb="27">
      <t>テ</t>
    </rPh>
    <phoneticPr fontId="1"/>
  </si>
  <si>
    <t>K形鋳鉄用異種管継手片落管</t>
    <rPh sb="1" eb="2">
      <t>カタ</t>
    </rPh>
    <rPh sb="2" eb="4">
      <t>チュウテツ</t>
    </rPh>
    <rPh sb="4" eb="5">
      <t>ヨウ</t>
    </rPh>
    <rPh sb="5" eb="7">
      <t>イシュ</t>
    </rPh>
    <rPh sb="7" eb="8">
      <t>カン</t>
    </rPh>
    <rPh sb="8" eb="9">
      <t>ツギ</t>
    </rPh>
    <rPh sb="9" eb="10">
      <t>テ</t>
    </rPh>
    <rPh sb="10" eb="11">
      <t>カタ</t>
    </rPh>
    <rPh sb="11" eb="12">
      <t>オ</t>
    </rPh>
    <rPh sb="12" eb="13">
      <t>カン</t>
    </rPh>
    <phoneticPr fontId="1"/>
  </si>
  <si>
    <t>φ75(D)×φ50(P)～φ150(D)×φ100(P)</t>
    <phoneticPr fontId="1"/>
  </si>
  <si>
    <t>NS形鋳鉄用異種管継手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phoneticPr fontId="1"/>
  </si>
  <si>
    <t>NS形鋳鉄用異種管継手片落管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rPh sb="11" eb="12">
      <t>カタ</t>
    </rPh>
    <rPh sb="12" eb="13">
      <t>オ</t>
    </rPh>
    <rPh sb="13" eb="14">
      <t>カン</t>
    </rPh>
    <phoneticPr fontId="1"/>
  </si>
  <si>
    <t>EF片受ｿﾌﾄｼｰﾙ仕切弁</t>
    <rPh sb="2" eb="3">
      <t>カタ</t>
    </rPh>
    <rPh sb="3" eb="4">
      <t>ウ</t>
    </rPh>
    <rPh sb="10" eb="12">
      <t>シキ</t>
    </rPh>
    <rPh sb="12" eb="13">
      <t>ベン</t>
    </rPh>
    <phoneticPr fontId="1"/>
  </si>
  <si>
    <t>R</t>
    <phoneticPr fontId="1"/>
  </si>
  <si>
    <t>仮設配管資材類</t>
    <rPh sb="0" eb="2">
      <t>カセツ</t>
    </rPh>
    <rPh sb="2" eb="4">
      <t>ハイカン</t>
    </rPh>
    <rPh sb="4" eb="6">
      <t>シザイ</t>
    </rPh>
    <rPh sb="6" eb="7">
      <t>ルイ</t>
    </rPh>
    <phoneticPr fontId="1"/>
  </si>
  <si>
    <t>ｸﾞﾛｰ型仮設配管用ｽﾃﾝﾚｽ直管</t>
    <rPh sb="4" eb="5">
      <t>カタ</t>
    </rPh>
    <rPh sb="5" eb="7">
      <t>カセツ</t>
    </rPh>
    <rPh sb="7" eb="9">
      <t>ハイカン</t>
    </rPh>
    <rPh sb="9" eb="10">
      <t>ヨウ</t>
    </rPh>
    <rPh sb="15" eb="16">
      <t>チョク</t>
    </rPh>
    <rPh sb="16" eb="17">
      <t>カン</t>
    </rPh>
    <phoneticPr fontId="1"/>
  </si>
  <si>
    <t>ﾚﾋﾟｯｸｽG型直管</t>
    <rPh sb="7" eb="8">
      <t>カタ</t>
    </rPh>
    <rPh sb="8" eb="9">
      <t>チョク</t>
    </rPh>
    <rPh sb="9" eb="10">
      <t>カン</t>
    </rPh>
    <phoneticPr fontId="1"/>
  </si>
  <si>
    <t>φ50A～φ250A×L300</t>
    <phoneticPr fontId="1"/>
  </si>
  <si>
    <t>明和工業（株）</t>
  </si>
  <si>
    <t>φ50A～φ250A×L500</t>
    <phoneticPr fontId="1"/>
  </si>
  <si>
    <t>φ50A～φ250A×L1000</t>
    <phoneticPr fontId="1"/>
  </si>
  <si>
    <t>φ50A～φ250A×L2000</t>
    <phoneticPr fontId="1"/>
  </si>
  <si>
    <t>φ50A～φ250A×L4000</t>
    <phoneticPr fontId="1"/>
  </si>
  <si>
    <t>φ50A～φ100A×L1000</t>
    <phoneticPr fontId="1"/>
  </si>
  <si>
    <t>φ150A～φ250A×L1600</t>
    <phoneticPr fontId="1"/>
  </si>
  <si>
    <t>ﾚﾋﾟｯｸｽG型ﾌﾚｷ管</t>
    <rPh sb="7" eb="8">
      <t>カタ</t>
    </rPh>
    <rPh sb="11" eb="12">
      <t>カン</t>
    </rPh>
    <phoneticPr fontId="1"/>
  </si>
  <si>
    <t>ｸﾞﾛｰ型仮設配管用ｽﾃﾝﾚｽ撤去用直管</t>
    <rPh sb="4" eb="5">
      <t>カタ</t>
    </rPh>
    <rPh sb="5" eb="7">
      <t>カセツ</t>
    </rPh>
    <rPh sb="7" eb="9">
      <t>ハイカン</t>
    </rPh>
    <rPh sb="9" eb="10">
      <t>ヨウ</t>
    </rPh>
    <rPh sb="15" eb="17">
      <t>テッキョ</t>
    </rPh>
    <rPh sb="17" eb="18">
      <t>ヨウ</t>
    </rPh>
    <rPh sb="18" eb="19">
      <t>チョク</t>
    </rPh>
    <rPh sb="19" eb="20">
      <t>カン</t>
    </rPh>
    <phoneticPr fontId="1"/>
  </si>
  <si>
    <t>ﾚﾋﾟｯｸｽG型撤去用直管</t>
    <rPh sb="7" eb="8">
      <t>カタ</t>
    </rPh>
    <rPh sb="8" eb="10">
      <t>テッキョ</t>
    </rPh>
    <rPh sb="10" eb="11">
      <t>ヨウ</t>
    </rPh>
    <rPh sb="11" eb="12">
      <t>チョク</t>
    </rPh>
    <rPh sb="12" eb="13">
      <t>カン</t>
    </rPh>
    <phoneticPr fontId="1"/>
  </si>
  <si>
    <t>φ50A～φ250A</t>
    <phoneticPr fontId="1"/>
  </si>
  <si>
    <t>ｸﾞﾛｰ型仮設配管用ｽﾃﾝﾚｽ90°ｴﾙﾎﾞ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</si>
  <si>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ﾚﾋﾟｯｸｽG型90°ｴﾙﾎﾞ</t>
    <rPh sb="7" eb="8">
      <t>カタ</t>
    </rPh>
    <phoneticPr fontId="1"/>
  </si>
  <si>
    <t>ｸﾞﾛｰ型仮設配管用ｽﾃﾝﾚｽ45°ｴﾙﾎﾞ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</si>
  <si>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ﾚﾋﾟｯｸｽG型45°ｴﾙﾎﾞ</t>
    <rPh sb="7" eb="8">
      <t>カタ</t>
    </rPh>
    <phoneticPr fontId="1"/>
  </si>
  <si>
    <t>φ80A～φ250A</t>
    <phoneticPr fontId="1"/>
  </si>
  <si>
    <t>ｸﾞﾛｰ型仮設配管用ｽﾃﾝﾚｽ22°ｴﾙﾎﾞ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</si>
  <si>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ﾚﾋﾟｯｸｽG型22°ｴﾙﾎﾞ</t>
    <rPh sb="7" eb="8">
      <t>カタ</t>
    </rPh>
    <phoneticPr fontId="1"/>
  </si>
  <si>
    <t>φ150A～φ250A</t>
    <phoneticPr fontId="1"/>
  </si>
  <si>
    <t>ｸﾞﾛｰ型仮設配管用ｽﾃﾝﾚｽﾁｰｽﾞ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</si>
  <si>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ﾚﾋﾟｯｸｽG型ﾁｰｽﾞ</t>
    <rPh sb="7" eb="8">
      <t>カタ</t>
    </rPh>
    <phoneticPr fontId="1"/>
  </si>
  <si>
    <t>φ50A×φ50A～φ250A×φ250A</t>
    <phoneticPr fontId="1"/>
  </si>
  <si>
    <t>ｸﾞﾛｰ型仮設配管用ｽﾃﾝﾚｽﾚｼﾞｭｰｻｰ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</si>
  <si>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ﾚﾋﾟｯｸｽG型ﾚｼﾞｭｰｻｰ</t>
    <rPh sb="7" eb="8">
      <t>カタ</t>
    </rPh>
    <phoneticPr fontId="1"/>
  </si>
  <si>
    <t>φ80A×φ50A～φ250A×φ200A</t>
    <phoneticPr fontId="1"/>
  </si>
  <si>
    <t>ｸﾞﾛｰ型仮設配管用ｽﾃﾝﾚｽ取出し短管</t>
    <rPh sb="4" eb="5">
      <t>カタ</t>
    </rPh>
    <rPh sb="5" eb="7">
      <t>カセツ</t>
    </rPh>
    <rPh sb="7" eb="9">
      <t>ハイカン</t>
    </rPh>
    <rPh sb="9" eb="10">
      <t>ヨウ</t>
    </rPh>
    <rPh sb="15" eb="17">
      <t>トリダ</t>
    </rPh>
    <rPh sb="18" eb="19">
      <t>タン</t>
    </rPh>
    <rPh sb="19" eb="20">
      <t>カン</t>
    </rPh>
    <phoneticPr fontId="1"/>
  </si>
  <si>
    <t>ﾚﾋﾟｯｸｽG型取出し短管</t>
    <rPh sb="7" eb="8">
      <t>カタ</t>
    </rPh>
    <rPh sb="8" eb="10">
      <t>トリダ</t>
    </rPh>
    <rPh sb="11" eb="12">
      <t>タン</t>
    </rPh>
    <rPh sb="12" eb="13">
      <t>カン</t>
    </rPh>
    <phoneticPr fontId="1"/>
  </si>
  <si>
    <t>φ50A～φ250A×φ20A・φ25A</t>
    <phoneticPr fontId="1"/>
  </si>
  <si>
    <t>ｸﾞﾛｰ型仮設配管用ｽﾃﾝﾚｽﾌﾟﾚｰﾝｴﾝﾄﾞ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</si>
  <si>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ﾚﾋﾟｯｸｽG型接続短管ﾌﾟﾚｰﾝｴﾝﾄﾞ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</si>
  <si>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ｸﾞﾛｰ型仮設配管用ｽﾃﾝﾚｽﾈｼﾞ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</si>
  <si>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ﾚﾋﾟｯｸｽG型接続短管ﾈｼﾞ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</si>
  <si>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φ50A・φ80A</t>
    <phoneticPr fontId="1"/>
  </si>
  <si>
    <t>ｸﾞﾛｰ型仮設配管用ｽﾃﾝﾚｽﾒｶｻｼ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</si>
  <si>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ﾚﾋﾟｯｸｽG型接続短管ﾒｶｻｼ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</si>
  <si>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ｸﾞﾛｰ型仮設配管用ｽﾃﾝﾚｽﾌﾗﾝｼﾞ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</si>
  <si>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ﾚﾋﾟｯｸｽG型接続短管上水ﾌﾗﾝｼﾞ</t>
    <rPh sb="7" eb="8">
      <t>カタ</t>
    </rPh>
    <rPh sb="8" eb="10">
      <t>セツゾク</t>
    </rPh>
    <rPh sb="10" eb="11">
      <t>タン</t>
    </rPh>
    <rPh sb="11" eb="12">
      <t>カン</t>
    </rPh>
    <rPh sb="12" eb="14">
      <t>ジョウスイ</t>
    </rPh>
    <phoneticPr fontId="1"/>
  </si>
  <si>
    <t>ﾚﾋﾟｯｸｽG型接続短管10Kﾌﾗﾝｼﾞ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</si>
  <si>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ｸﾞﾛｰ型仮設配管用ｽﾃﾝﾚｽ受け×受け</t>
    <rPh sb="4" eb="5">
      <t>カタ</t>
    </rPh>
    <rPh sb="5" eb="7">
      <t>カセツ</t>
    </rPh>
    <rPh sb="7" eb="9">
      <t>ハイカン</t>
    </rPh>
    <rPh sb="9" eb="10">
      <t>ヨウ</t>
    </rPh>
    <rPh sb="15" eb="16">
      <t>ウ</t>
    </rPh>
    <rPh sb="18" eb="19">
      <t>ウ</t>
    </rPh>
    <phoneticPr fontId="1"/>
  </si>
  <si>
    <t>ﾚﾋﾟｯｸｽG型接続短管受け×受け</t>
    <rPh sb="7" eb="8">
      <t>カタ</t>
    </rPh>
    <rPh sb="8" eb="10">
      <t>セツゾク</t>
    </rPh>
    <rPh sb="10" eb="11">
      <t>タン</t>
    </rPh>
    <rPh sb="11" eb="12">
      <t>カン</t>
    </rPh>
    <rPh sb="12" eb="13">
      <t>ウ</t>
    </rPh>
    <rPh sb="15" eb="16">
      <t>ウ</t>
    </rPh>
    <phoneticPr fontId="1"/>
  </si>
  <si>
    <t>ｸﾞﾛｰ型仮設配管用ｽﾃﾝﾚｽ挿し×挿し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rPh sb="18" eb="19">
      <t>サ</t>
    </rPh>
    <phoneticPr fontId="1"/>
  </si>
  <si>
    <t>ﾚﾋﾟｯｸｽG型接続短管挿し×挿し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rPh sb="15" eb="16">
      <t>サ</t>
    </rPh>
    <phoneticPr fontId="1"/>
  </si>
  <si>
    <t>ｸﾞﾛｰ型仮設配管用ｽﾃﾝﾚｽﾎﾞｰﾙﾊﾞﾙﾌﾞ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</si>
  <si>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ﾚﾋﾟｯｸｽG型ﾎﾞｰﾙﾊﾞﾙﾌﾞ</t>
    <rPh sb="7" eb="8">
      <t>カタ</t>
    </rPh>
    <phoneticPr fontId="1"/>
  </si>
  <si>
    <t>φ50A～φ100A</t>
    <phoneticPr fontId="1"/>
  </si>
  <si>
    <t>ｸﾞﾛｰ型仮設配管用ｽﾃﾝﾚｽﾊﾞﾀﾌﾗｲﾊﾞﾙﾌﾞ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</si>
  <si>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ﾚﾋﾟｯｸｽG型ﾊﾞﾀﾌﾗｲﾊﾞﾙﾌﾞ</t>
    <rPh sb="7" eb="8">
      <t>カタ</t>
    </rPh>
    <phoneticPr fontId="1"/>
  </si>
  <si>
    <t>ｸﾞﾛｰ型仮設配管用ｽﾃﾝﾚｽ空気弁</t>
    <rPh sb="4" eb="5">
      <t>カタ</t>
    </rPh>
    <rPh sb="5" eb="7">
      <t>カセツ</t>
    </rPh>
    <rPh sb="7" eb="9">
      <t>ハイカン</t>
    </rPh>
    <rPh sb="9" eb="10">
      <t>ヨウ</t>
    </rPh>
    <rPh sb="15" eb="17">
      <t>クウキ</t>
    </rPh>
    <rPh sb="17" eb="18">
      <t>ベン</t>
    </rPh>
    <phoneticPr fontId="1"/>
  </si>
  <si>
    <t>ﾚﾋﾟｯｸｽG型空気弁</t>
    <rPh sb="7" eb="8">
      <t>カタ</t>
    </rPh>
    <rPh sb="8" eb="10">
      <t>クウキ</t>
    </rPh>
    <rPh sb="10" eb="11">
      <t>ベン</t>
    </rPh>
    <phoneticPr fontId="1"/>
  </si>
  <si>
    <t>ｸﾞﾛｰ型仮設配管用ｽﾃﾝﾚｽ露出型消火栓</t>
    <rPh sb="4" eb="5">
      <t>カタ</t>
    </rPh>
    <rPh sb="5" eb="7">
      <t>カセツ</t>
    </rPh>
    <rPh sb="7" eb="9">
      <t>ハイカン</t>
    </rPh>
    <rPh sb="9" eb="10">
      <t>ヨウ</t>
    </rPh>
    <rPh sb="15" eb="17">
      <t>ロシュツ</t>
    </rPh>
    <rPh sb="17" eb="18">
      <t>カタ</t>
    </rPh>
    <rPh sb="18" eb="20">
      <t>ショウカ</t>
    </rPh>
    <rPh sb="20" eb="21">
      <t>セン</t>
    </rPh>
    <phoneticPr fontId="1"/>
  </si>
  <si>
    <t>ﾚﾋﾟｯｸｽG型消火栓</t>
    <rPh sb="7" eb="8">
      <t>カタ</t>
    </rPh>
    <rPh sb="8" eb="10">
      <t>ショウカ</t>
    </rPh>
    <rPh sb="10" eb="11">
      <t>セン</t>
    </rPh>
    <phoneticPr fontId="1"/>
  </si>
  <si>
    <t>φ80A</t>
    <phoneticPr fontId="1"/>
  </si>
  <si>
    <t>φ80A×φ65A</t>
    <phoneticPr fontId="1"/>
  </si>
  <si>
    <t>ｸﾞﾛｰ型仮設配管用ｽﾃﾝﾚｽ埋設型消火栓</t>
    <rPh sb="4" eb="5">
      <t>カタ</t>
    </rPh>
    <rPh sb="5" eb="7">
      <t>カセツ</t>
    </rPh>
    <rPh sb="7" eb="9">
      <t>ハイカン</t>
    </rPh>
    <rPh sb="9" eb="10">
      <t>ヨウ</t>
    </rPh>
    <rPh sb="15" eb="17">
      <t>マイセツ</t>
    </rPh>
    <rPh sb="17" eb="18">
      <t>カタ</t>
    </rPh>
    <rPh sb="18" eb="20">
      <t>ショウカ</t>
    </rPh>
    <rPh sb="20" eb="21">
      <t>セン</t>
    </rPh>
    <phoneticPr fontId="1"/>
  </si>
  <si>
    <t>　水道用資材等指定承認一覧表（コスモ工機（株））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19">
      <t>コウ</t>
    </rPh>
    <rPh sb="19" eb="20">
      <t>キ</t>
    </rPh>
    <rPh sb="21" eb="22">
      <t>カブ</t>
    </rPh>
    <phoneticPr fontId="1"/>
  </si>
  <si>
    <t>D</t>
    <phoneticPr fontId="1"/>
  </si>
  <si>
    <t>K形特殊押輪付帽</t>
    <rPh sb="1" eb="2">
      <t>カタ</t>
    </rPh>
    <rPh sb="2" eb="4">
      <t>トクシュ</t>
    </rPh>
    <rPh sb="4" eb="5">
      <t>オシ</t>
    </rPh>
    <rPh sb="5" eb="6">
      <t>ワ</t>
    </rPh>
    <rPh sb="6" eb="7">
      <t>ツ</t>
    </rPh>
    <rPh sb="7" eb="8">
      <t>ボウ</t>
    </rPh>
    <phoneticPr fontId="1"/>
  </si>
  <si>
    <t>φ75～φ200</t>
    <phoneticPr fontId="1"/>
  </si>
  <si>
    <t>合金ﾎﾞﾙﾄﾅｯﾄ　ｺﾞﾑ輪含む</t>
    <rPh sb="0" eb="2">
      <t>ゴウキン</t>
    </rPh>
    <rPh sb="13" eb="14">
      <t>ワ</t>
    </rPh>
    <rPh sb="14" eb="15">
      <t>フク</t>
    </rPh>
    <phoneticPr fontId="1"/>
  </si>
  <si>
    <t>コスモ工機（株）</t>
  </si>
  <si>
    <t>管帽鋳鉄管用K形</t>
    <rPh sb="0" eb="1">
      <t>カン</t>
    </rPh>
    <rPh sb="1" eb="2">
      <t>ボウ</t>
    </rPh>
    <rPh sb="2" eb="4">
      <t>チュウテツ</t>
    </rPh>
    <rPh sb="4" eb="5">
      <t>カン</t>
    </rPh>
    <rPh sb="5" eb="6">
      <t>ヨウ</t>
    </rPh>
    <rPh sb="7" eb="8">
      <t>カタ</t>
    </rPh>
    <phoneticPr fontId="1"/>
  </si>
  <si>
    <t>管栓鋳鉄管用GX形</t>
    <rPh sb="0" eb="1">
      <t>カン</t>
    </rPh>
    <rPh sb="1" eb="2">
      <t>セン</t>
    </rPh>
    <rPh sb="2" eb="4">
      <t>チュウテツ</t>
    </rPh>
    <rPh sb="4" eb="5">
      <t>カン</t>
    </rPh>
    <rPh sb="5" eb="6">
      <t>ヨウ</t>
    </rPh>
    <rPh sb="8" eb="9">
      <t>カタ</t>
    </rPh>
    <phoneticPr fontId="1"/>
  </si>
  <si>
    <t>φ75～φ400</t>
    <phoneticPr fontId="1"/>
  </si>
  <si>
    <t>GX形直管用栓</t>
    <rPh sb="2" eb="3">
      <t>カタ</t>
    </rPh>
    <rPh sb="3" eb="4">
      <t>チョク</t>
    </rPh>
    <rPh sb="4" eb="5">
      <t>カン</t>
    </rPh>
    <rPh sb="5" eb="6">
      <t>ヨウ</t>
    </rPh>
    <rPh sb="6" eb="7">
      <t>セン</t>
    </rPh>
    <phoneticPr fontId="1"/>
  </si>
  <si>
    <t>SUS304ﾎﾞﾙﾄﾅｯﾄ含む</t>
    <rPh sb="13" eb="14">
      <t>フク</t>
    </rPh>
    <phoneticPr fontId="1"/>
  </si>
  <si>
    <t>GX形異形管用栓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8">
      <t>セン</t>
    </rPh>
    <phoneticPr fontId="1"/>
  </si>
  <si>
    <t>NS形直管用栓</t>
    <rPh sb="2" eb="3">
      <t>カタ</t>
    </rPh>
    <rPh sb="3" eb="4">
      <t>チョク</t>
    </rPh>
    <rPh sb="4" eb="5">
      <t>カン</t>
    </rPh>
    <rPh sb="5" eb="6">
      <t>ヨウ</t>
    </rPh>
    <rPh sb="6" eb="7">
      <t>セン</t>
    </rPh>
    <phoneticPr fontId="1"/>
  </si>
  <si>
    <t>管栓鋳鉄管用NS形</t>
    <rPh sb="0" eb="1">
      <t>カン</t>
    </rPh>
    <rPh sb="1" eb="2">
      <t>セン</t>
    </rPh>
    <rPh sb="2" eb="4">
      <t>チュウテツ</t>
    </rPh>
    <rPh sb="4" eb="5">
      <t>カン</t>
    </rPh>
    <rPh sb="5" eb="6">
      <t>ヨウ</t>
    </rPh>
    <rPh sb="8" eb="9">
      <t>カタ</t>
    </rPh>
    <phoneticPr fontId="1"/>
  </si>
  <si>
    <t>NS形異形管用栓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8">
      <t>セン</t>
    </rPh>
    <phoneticPr fontId="1"/>
  </si>
  <si>
    <t>管栓鋳鉄異形管用NS形</t>
    <rPh sb="0" eb="1">
      <t>カン</t>
    </rPh>
    <rPh sb="1" eb="2">
      <t>セン</t>
    </rPh>
    <rPh sb="2" eb="4">
      <t>チュウテツ</t>
    </rPh>
    <rPh sb="4" eb="5">
      <t>イ</t>
    </rPh>
    <rPh sb="5" eb="6">
      <t>ケイ</t>
    </rPh>
    <rPh sb="6" eb="7">
      <t>カン</t>
    </rPh>
    <rPh sb="7" eb="8">
      <t>ヨウ</t>
    </rPh>
    <rPh sb="10" eb="11">
      <t>カタ</t>
    </rPh>
    <phoneticPr fontId="1"/>
  </si>
  <si>
    <t>管栓鋳鉄異形管用GX形</t>
    <rPh sb="0" eb="1">
      <t>カン</t>
    </rPh>
    <rPh sb="1" eb="2">
      <t>セン</t>
    </rPh>
    <rPh sb="2" eb="4">
      <t>チュウテツ</t>
    </rPh>
    <rPh sb="4" eb="5">
      <t>イ</t>
    </rPh>
    <rPh sb="5" eb="6">
      <t>ケイ</t>
    </rPh>
    <rPh sb="6" eb="7">
      <t>カン</t>
    </rPh>
    <rPh sb="7" eb="8">
      <t>ヨウ</t>
    </rPh>
    <rPh sb="10" eb="11">
      <t>カタ</t>
    </rPh>
    <phoneticPr fontId="1"/>
  </si>
  <si>
    <t>管帽吋管用K形</t>
    <rPh sb="0" eb="1">
      <t>カン</t>
    </rPh>
    <rPh sb="1" eb="2">
      <t>ボウ</t>
    </rPh>
    <rPh sb="2" eb="3">
      <t>インチ</t>
    </rPh>
    <rPh sb="3" eb="4">
      <t>カン</t>
    </rPh>
    <rPh sb="4" eb="5">
      <t>ヨウ</t>
    </rPh>
    <rPh sb="6" eb="7">
      <t>カタ</t>
    </rPh>
    <phoneticPr fontId="1"/>
  </si>
  <si>
    <t>3B～12B</t>
    <phoneticPr fontId="1"/>
  </si>
  <si>
    <t>ｲﾝﾁ管用K形特殊押輪付帽</t>
    <rPh sb="3" eb="4">
      <t>カン</t>
    </rPh>
    <rPh sb="4" eb="5">
      <t>ヨウ</t>
    </rPh>
    <rPh sb="6" eb="7">
      <t>カタ</t>
    </rPh>
    <rPh sb="7" eb="9">
      <t>トクシュ</t>
    </rPh>
    <rPh sb="9" eb="10">
      <t>オシ</t>
    </rPh>
    <rPh sb="10" eb="11">
      <t>ワ</t>
    </rPh>
    <rPh sb="11" eb="12">
      <t>ツ</t>
    </rPh>
    <rPh sb="12" eb="13">
      <t>ボウ</t>
    </rPh>
    <phoneticPr fontId="1"/>
  </si>
  <si>
    <t>　水道用資材等指定承認一覧表（（株）光明製作所）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ヒカリ</t>
    </rPh>
    <rPh sb="19" eb="20">
      <t>アカ</t>
    </rPh>
    <rPh sb="20" eb="23">
      <t>セイサクショ</t>
    </rPh>
    <phoneticPr fontId="1"/>
  </si>
  <si>
    <t>（株）光明製作所</t>
  </si>
  <si>
    <t>PPｼﾞｮｲﾝﾄおねじ付ｿｹｯﾄ</t>
    <rPh sb="11" eb="12">
      <t>ツキ</t>
    </rPh>
    <phoneticPr fontId="1"/>
  </si>
  <si>
    <t>PPｼﾞｮｲﾝﾄめねじ付ｿｹｯﾄ</t>
    <rPh sb="11" eb="12">
      <t>ツキ</t>
    </rPh>
    <phoneticPr fontId="1"/>
  </si>
  <si>
    <t>PPｼﾞｮｲﾝﾄ異形ｿｹｯﾄ</t>
    <rPh sb="8" eb="10">
      <t>イケイ</t>
    </rPh>
    <phoneticPr fontId="1"/>
  </si>
  <si>
    <t>PPｼﾞｮｲﾝﾄ分止水栓用ｿｹｯﾄ</t>
    <rPh sb="8" eb="9">
      <t>ブン</t>
    </rPh>
    <rPh sb="9" eb="12">
      <t>シスイセン</t>
    </rPh>
    <rPh sb="12" eb="13">
      <t>ヨウ</t>
    </rPh>
    <phoneticPr fontId="1"/>
  </si>
  <si>
    <t>PPｼﾞｮｲﾝﾄおねじ付ｴﾙﾎﾞ</t>
    <rPh sb="11" eb="12">
      <t>ツキ</t>
    </rPh>
    <phoneticPr fontId="1"/>
  </si>
  <si>
    <t>PPｼﾞｮｲﾝﾄめねじ付ｴﾙﾎﾞ</t>
    <rPh sb="11" eb="12">
      <t>ツキ</t>
    </rPh>
    <phoneticPr fontId="1"/>
  </si>
  <si>
    <t>ﾎﾟﾘ管用継手おねじ付ｿｹｯﾄ</t>
    <rPh sb="3" eb="5">
      <t>カンヨウ</t>
    </rPh>
    <rPh sb="5" eb="7">
      <t>ツギテ</t>
    </rPh>
    <rPh sb="10" eb="11">
      <t>ツキ</t>
    </rPh>
    <phoneticPr fontId="1"/>
  </si>
  <si>
    <t>ﾎﾟﾘ管用継手めねじ付ｿｹｯﾄ</t>
    <rPh sb="3" eb="5">
      <t>カンヨウ</t>
    </rPh>
    <rPh sb="5" eb="7">
      <t>ツギテ</t>
    </rPh>
    <rPh sb="10" eb="11">
      <t>ツキ</t>
    </rPh>
    <phoneticPr fontId="1"/>
  </si>
  <si>
    <t>ﾎﾟﾘ管用継手ｿｹｯﾄ</t>
    <rPh sb="3" eb="5">
      <t>カンヨウ</t>
    </rPh>
    <rPh sb="5" eb="7">
      <t>ツギテ</t>
    </rPh>
    <phoneticPr fontId="1"/>
  </si>
  <si>
    <t>ﾎﾟﾘ管用継手分止水栓用ｿｹｯﾄ</t>
    <rPh sb="3" eb="5">
      <t>カンヨウ</t>
    </rPh>
    <rPh sb="5" eb="7">
      <t>ツギテ</t>
    </rPh>
    <rPh sb="7" eb="8">
      <t>ブン</t>
    </rPh>
    <rPh sb="8" eb="11">
      <t>シスイセン</t>
    </rPh>
    <rPh sb="11" eb="12">
      <t>ヨウ</t>
    </rPh>
    <phoneticPr fontId="1"/>
  </si>
  <si>
    <t>ﾎﾟﾘ管用継手ｴﾙﾎﾞ</t>
    <rPh sb="3" eb="5">
      <t>カンヨウ</t>
    </rPh>
    <rPh sb="5" eb="7">
      <t>ツギテ</t>
    </rPh>
    <phoneticPr fontId="1"/>
  </si>
  <si>
    <t>分岐類</t>
    <rPh sb="0" eb="2">
      <t>ブンキ</t>
    </rPh>
    <rPh sb="2" eb="3">
      <t>ルイ</t>
    </rPh>
    <phoneticPr fontId="1"/>
  </si>
  <si>
    <t>DIP型ｻﾄﾞﾙ付分水栓ﾎﾞｰﾙ式</t>
    <rPh sb="3" eb="4">
      <t>カタ</t>
    </rPh>
    <rPh sb="8" eb="9">
      <t>ツキ</t>
    </rPh>
    <rPh sb="9" eb="12">
      <t>ブンスイセン</t>
    </rPh>
    <rPh sb="16" eb="17">
      <t>シキ</t>
    </rPh>
    <phoneticPr fontId="1"/>
  </si>
  <si>
    <t>水道配水用ﾎﾟﾘｴﾁﾚﾝ管用</t>
    <rPh sb="0" eb="2">
      <t>スイドウ</t>
    </rPh>
    <rPh sb="2" eb="4">
      <t>ハイスイ</t>
    </rPh>
    <rPh sb="4" eb="5">
      <t>ヨウ</t>
    </rPh>
    <rPh sb="12" eb="13">
      <t>ヨウ</t>
    </rPh>
    <rPh sb="13" eb="14">
      <t>ヨウ</t>
    </rPh>
    <phoneticPr fontId="1"/>
  </si>
  <si>
    <t>配水ﾎﾟﾘｴﾁﾚﾝ管用ｻﾄﾞﾙ付分水栓</t>
    <rPh sb="0" eb="2">
      <t>ハイスイ</t>
    </rPh>
    <rPh sb="9" eb="10">
      <t>ヨウ</t>
    </rPh>
    <rPh sb="10" eb="13">
      <t>サドル</t>
    </rPh>
    <rPh sb="15" eb="16">
      <t>ツキ</t>
    </rPh>
    <rPh sb="16" eb="19">
      <t>ブンスイセン</t>
    </rPh>
    <phoneticPr fontId="1"/>
  </si>
  <si>
    <t>VP・SP併用型ｻﾄﾞﾙ付分水栓ﾎﾞｰﾙ式</t>
    <rPh sb="5" eb="7">
      <t>ヘイヨウ</t>
    </rPh>
    <rPh sb="7" eb="8">
      <t>ガタ</t>
    </rPh>
    <rPh sb="12" eb="13">
      <t>ツキ</t>
    </rPh>
    <rPh sb="13" eb="16">
      <t>ブンスイセン</t>
    </rPh>
    <rPh sb="20" eb="21">
      <t>シキ</t>
    </rPh>
    <phoneticPr fontId="1"/>
  </si>
  <si>
    <t>塩ビ・鋼管用</t>
    <rPh sb="0" eb="1">
      <t>エン</t>
    </rPh>
    <rPh sb="3" eb="5">
      <t>コウカン</t>
    </rPh>
    <rPh sb="5" eb="6">
      <t>ヨウ</t>
    </rPh>
    <phoneticPr fontId="1"/>
  </si>
  <si>
    <t>φ75×φ40</t>
    <phoneticPr fontId="1"/>
  </si>
  <si>
    <t>銅ｽﾘｰﾌﾞ</t>
    <rPh sb="0" eb="1">
      <t>ドウ</t>
    </rPh>
    <phoneticPr fontId="1"/>
  </si>
  <si>
    <t>密着ｺｱ（W）</t>
    <rPh sb="0" eb="2">
      <t>ミッチャク</t>
    </rPh>
    <phoneticPr fontId="1"/>
  </si>
  <si>
    <t>分水栓用閉栓ｷｬｯﾌﾟ</t>
    <rPh sb="0" eb="3">
      <t>ブンスイセン</t>
    </rPh>
    <rPh sb="3" eb="4">
      <t>ヨウ</t>
    </rPh>
    <rPh sb="4" eb="6">
      <t>ヘイセン</t>
    </rPh>
    <phoneticPr fontId="1"/>
  </si>
  <si>
    <t>内ねじﾎﾞｰﾙ止水栓蝶ﾊﾝﾄﾞﾙﾛﾝｸﾞｽﾋﾟﾝﾄﾞﾙ</t>
    <rPh sb="0" eb="1">
      <t>ウチ</t>
    </rPh>
    <rPh sb="7" eb="9">
      <t>シスイ</t>
    </rPh>
    <rPh sb="9" eb="10">
      <t>セン</t>
    </rPh>
    <rPh sb="10" eb="11">
      <t>チョウ</t>
    </rPh>
    <phoneticPr fontId="1"/>
  </si>
  <si>
    <t>φ20用</t>
    <rPh sb="3" eb="4">
      <t>ヨウ</t>
    </rPh>
    <phoneticPr fontId="1"/>
  </si>
  <si>
    <t>ﾒｰﾀﾕﾆｯﾄ減圧弁付</t>
    <rPh sb="7" eb="10">
      <t>ゲンアツベン</t>
    </rPh>
    <rPh sb="10" eb="11">
      <t>ツキ</t>
    </rPh>
    <phoneticPr fontId="1"/>
  </si>
  <si>
    <t>ﾒｰﾀﾕﾆｯﾄ伸縮付</t>
    <rPh sb="7" eb="9">
      <t>シンシュク</t>
    </rPh>
    <rPh sb="9" eb="10">
      <t>ツキ</t>
    </rPh>
    <phoneticPr fontId="1"/>
  </si>
  <si>
    <t>ﾒｰﾀﾕﾆｯﾄ伸縮付，減圧弁付</t>
    <rPh sb="7" eb="9">
      <t>シンシュク</t>
    </rPh>
    <rPh sb="9" eb="10">
      <t>ツキ</t>
    </rPh>
    <rPh sb="11" eb="14">
      <t>ゲンアツベン</t>
    </rPh>
    <rPh sb="14" eb="15">
      <t>ツキ</t>
    </rPh>
    <phoneticPr fontId="1"/>
  </si>
  <si>
    <t>ﾎﾟﾘｴﾁﾚﾝ管用ｻﾄﾞﾙ付分水栓ﾎﾞｰﾙ式</t>
    <rPh sb="7" eb="8">
      <t>ヨウ</t>
    </rPh>
    <rPh sb="8" eb="11">
      <t>サドル</t>
    </rPh>
    <rPh sb="13" eb="14">
      <t>ツキ</t>
    </rPh>
    <rPh sb="14" eb="17">
      <t>ブンスイセン</t>
    </rPh>
    <rPh sb="21" eb="22">
      <t>シキ</t>
    </rPh>
    <phoneticPr fontId="1"/>
  </si>
  <si>
    <t>水道用ﾎﾟﾘｴﾁﾚﾝ二層管用</t>
    <rPh sb="0" eb="2">
      <t>スイドウ</t>
    </rPh>
    <rPh sb="2" eb="3">
      <t>ヨウ</t>
    </rPh>
    <rPh sb="10" eb="12">
      <t>ニソウ</t>
    </rPh>
    <rPh sb="12" eb="13">
      <t>ヨウ</t>
    </rPh>
    <rPh sb="13" eb="14">
      <t>ヨウ</t>
    </rPh>
    <phoneticPr fontId="1"/>
  </si>
  <si>
    <t>水道用ﾎﾟﾘｴﾁﾚﾝ二層管類</t>
    <rPh sb="0" eb="3">
      <t>スイドウヨウ</t>
    </rPh>
    <rPh sb="10" eb="13">
      <t>ニソウカン</t>
    </rPh>
    <rPh sb="13" eb="14">
      <t>ルイ</t>
    </rPh>
    <phoneticPr fontId="1"/>
  </si>
  <si>
    <t>D</t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</si>
  <si>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</si>
  <si>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接合部品</t>
    <rPh sb="0" eb="2">
      <t>セツゴウ</t>
    </rPh>
    <rPh sb="2" eb="4">
      <t>ブヒン</t>
    </rPh>
    <phoneticPr fontId="1"/>
  </si>
  <si>
    <t>離脱防止押輪GX形継ぎ輪用</t>
    <rPh sb="0" eb="2">
      <t>リダツ</t>
    </rPh>
    <rPh sb="2" eb="4">
      <t>ボウシ</t>
    </rPh>
    <rPh sb="4" eb="5">
      <t>オシ</t>
    </rPh>
    <rPh sb="5" eb="6">
      <t>ワ</t>
    </rPh>
    <rPh sb="8" eb="9">
      <t>カタ</t>
    </rPh>
    <rPh sb="9" eb="10">
      <t>ツ</t>
    </rPh>
    <rPh sb="11" eb="12">
      <t>ワ</t>
    </rPh>
    <rPh sb="12" eb="13">
      <t>ヨウ</t>
    </rPh>
    <phoneticPr fontId="1"/>
  </si>
  <si>
    <t>GX形継輪用特殊押輪</t>
    <rPh sb="2" eb="3">
      <t>カタ</t>
    </rPh>
    <rPh sb="3" eb="4">
      <t>ツギ</t>
    </rPh>
    <rPh sb="4" eb="5">
      <t>ワ</t>
    </rPh>
    <rPh sb="5" eb="6">
      <t>ヨウ</t>
    </rPh>
    <rPh sb="6" eb="8">
      <t>トクシュ</t>
    </rPh>
    <rPh sb="8" eb="9">
      <t>オシ</t>
    </rPh>
    <rPh sb="9" eb="10">
      <t>ワ</t>
    </rPh>
    <phoneticPr fontId="1"/>
  </si>
  <si>
    <t>φ75～φ300</t>
    <phoneticPr fontId="1"/>
  </si>
  <si>
    <t>NS形継輪用特殊割押輪</t>
    <rPh sb="2" eb="3">
      <t>カタ</t>
    </rPh>
    <rPh sb="3" eb="4">
      <t>ツギ</t>
    </rPh>
    <rPh sb="4" eb="5">
      <t>ワ</t>
    </rPh>
    <rPh sb="5" eb="6">
      <t>ヨウ</t>
    </rPh>
    <rPh sb="6" eb="8">
      <t>トクシュ</t>
    </rPh>
    <rPh sb="8" eb="9">
      <t>ワリ</t>
    </rPh>
    <rPh sb="9" eb="10">
      <t>オシ</t>
    </rPh>
    <rPh sb="10" eb="11">
      <t>ワ</t>
    </rPh>
    <phoneticPr fontId="1"/>
  </si>
  <si>
    <t>二つ割離脱防止押輪NS形継ぎ輪用</t>
    <rPh sb="0" eb="1">
      <t>ニ</t>
    </rPh>
    <rPh sb="2" eb="3">
      <t>ワリ</t>
    </rPh>
    <rPh sb="3" eb="5">
      <t>リダツ</t>
    </rPh>
    <rPh sb="5" eb="7">
      <t>ボウシ</t>
    </rPh>
    <rPh sb="7" eb="8">
      <t>オシ</t>
    </rPh>
    <rPh sb="8" eb="9">
      <t>ワ</t>
    </rPh>
    <rPh sb="11" eb="12">
      <t>カタ</t>
    </rPh>
    <rPh sb="12" eb="13">
      <t>ツ</t>
    </rPh>
    <rPh sb="14" eb="15">
      <t>ワ</t>
    </rPh>
    <rPh sb="15" eb="16">
      <t>ヨウ</t>
    </rPh>
    <phoneticPr fontId="1"/>
  </si>
  <si>
    <t>φ75～φ400</t>
    <phoneticPr fontId="1"/>
  </si>
  <si>
    <t>VCｼﾞｮｲﾝﾄ 離脱防止付</t>
    <rPh sb="9" eb="11">
      <t>リダツ</t>
    </rPh>
    <rPh sb="11" eb="13">
      <t>ボウシ</t>
    </rPh>
    <rPh sb="13" eb="14">
      <t>ツ</t>
    </rPh>
    <phoneticPr fontId="1"/>
  </si>
  <si>
    <t>ｽｰﾊﾟｰｸｲｯｸVCｼﾞｮｲﾝﾄK形</t>
    <rPh sb="18" eb="19">
      <t>カタ</t>
    </rPh>
    <phoneticPr fontId="1"/>
  </si>
  <si>
    <t>ｽｰﾊﾟｰｸｲｯｸCVｼﾞｮｲﾝﾄ片落型K形</t>
    <rPh sb="17" eb="18">
      <t>カタ</t>
    </rPh>
    <rPh sb="18" eb="19">
      <t>オ</t>
    </rPh>
    <rPh sb="19" eb="20">
      <t>カタ</t>
    </rPh>
    <rPh sb="21" eb="22">
      <t>カタ</t>
    </rPh>
    <phoneticPr fontId="1"/>
  </si>
  <si>
    <t>φ75×φ50～φ200×φ150</t>
    <phoneticPr fontId="1"/>
  </si>
  <si>
    <t>ｽｰﾊﾟｰｸｲｯｸVCｼﾞｮｲﾝﾄﾛﾝｸﾞ型K形</t>
    <rPh sb="21" eb="22">
      <t>カタ</t>
    </rPh>
    <rPh sb="23" eb="24">
      <t>カタ</t>
    </rPh>
    <phoneticPr fontId="1"/>
  </si>
  <si>
    <t>φ75～φ150</t>
    <phoneticPr fontId="1"/>
  </si>
  <si>
    <t>PCｼﾞｮｲﾝﾄ 離脱防止付</t>
    <rPh sb="9" eb="11">
      <t>リダツ</t>
    </rPh>
    <rPh sb="11" eb="13">
      <t>ボウシ</t>
    </rPh>
    <rPh sb="13" eb="14">
      <t>ツ</t>
    </rPh>
    <phoneticPr fontId="1"/>
  </si>
  <si>
    <t>PCｼﾞｮｲﾝﾄ</t>
    <phoneticPr fontId="1"/>
  </si>
  <si>
    <t>G</t>
    <phoneticPr fontId="1"/>
  </si>
  <si>
    <t>PCｼﾞｮｲﾝﾄ片落管</t>
    <rPh sb="8" eb="9">
      <t>カタ</t>
    </rPh>
    <rPh sb="9" eb="10">
      <t>オ</t>
    </rPh>
    <rPh sb="10" eb="11">
      <t>カン</t>
    </rPh>
    <phoneticPr fontId="1"/>
  </si>
  <si>
    <t>PCｼﾞｮｲﾝﾄ2型</t>
    <rPh sb="9" eb="10">
      <t>カタ</t>
    </rPh>
    <phoneticPr fontId="1"/>
  </si>
  <si>
    <t>φ75・φ100×φ50</t>
    <phoneticPr fontId="1"/>
  </si>
  <si>
    <t>ﾌｯ素樹脂塗装合金ﾎﾞﾙﾄﾅｯﾄ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</si>
  <si>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P</t>
    <phoneticPr fontId="1"/>
  </si>
  <si>
    <t>水道配水用ﾎﾟﾘｴﾁﾚﾝﾒｶﾆｶﾙ帽</t>
    <rPh sb="0" eb="2">
      <t>スイドウ</t>
    </rPh>
    <rPh sb="2" eb="5">
      <t>ハイスイヨウ</t>
    </rPh>
    <rPh sb="17" eb="18">
      <t>ボウ</t>
    </rPh>
    <phoneticPr fontId="1"/>
  </si>
  <si>
    <t>P管帽</t>
    <rPh sb="1" eb="2">
      <t>カン</t>
    </rPh>
    <rPh sb="2" eb="3">
      <t>ボウ</t>
    </rPh>
    <phoneticPr fontId="1"/>
  </si>
  <si>
    <t>φ50～φ150</t>
    <phoneticPr fontId="1"/>
  </si>
  <si>
    <t>PPｼﾞｮｲﾝﾄ</t>
    <phoneticPr fontId="1"/>
  </si>
  <si>
    <t>PE継輪</t>
    <rPh sb="2" eb="3">
      <t>ツギ</t>
    </rPh>
    <rPh sb="3" eb="4">
      <t>ワ</t>
    </rPh>
    <phoneticPr fontId="1"/>
  </si>
  <si>
    <t>φ75×φ50～φ150×φ100</t>
    <phoneticPr fontId="1"/>
  </si>
  <si>
    <t>PPｼﾞｮｲﾝﾄ片落管</t>
    <rPh sb="8" eb="9">
      <t>カタ</t>
    </rPh>
    <rPh sb="9" eb="10">
      <t>オ</t>
    </rPh>
    <rPh sb="10" eb="11">
      <t>カン</t>
    </rPh>
    <phoneticPr fontId="1"/>
  </si>
  <si>
    <t>PE継輪片落型</t>
    <rPh sb="2" eb="3">
      <t>ツギ</t>
    </rPh>
    <rPh sb="3" eb="4">
      <t>ワ</t>
    </rPh>
    <rPh sb="4" eb="5">
      <t>カタ</t>
    </rPh>
    <rPh sb="5" eb="6">
      <t>オ</t>
    </rPh>
    <rPh sb="6" eb="7">
      <t>カタ</t>
    </rPh>
    <phoneticPr fontId="1"/>
  </si>
  <si>
    <t>水道配水用ﾎﾟﾘｴﾁﾚﾝFCDﾌﾗﾝｼﾞﾒｶﾆｶﾙ短管1号</t>
    <rPh sb="0" eb="2">
      <t>スイドウ</t>
    </rPh>
    <rPh sb="2" eb="5">
      <t>ハイスイヨウ</t>
    </rPh>
    <rPh sb="25" eb="26">
      <t>タン</t>
    </rPh>
    <rPh sb="26" eb="27">
      <t>カン</t>
    </rPh>
    <rPh sb="28" eb="29">
      <t>ゴウ</t>
    </rPh>
    <phoneticPr fontId="1"/>
  </si>
  <si>
    <t>Pﾒｶﾌﾗﾝｼﾞ</t>
    <phoneticPr fontId="1"/>
  </si>
  <si>
    <t>水道配水用ﾎﾟﾘｴﾁﾚﾝFCDﾌﾗﾝｼﾞﾒｶﾆｶﾙ短管1号片落</t>
    <rPh sb="0" eb="2">
      <t>スイドウ</t>
    </rPh>
    <rPh sb="2" eb="5">
      <t>ハイスイヨウ</t>
    </rPh>
    <rPh sb="25" eb="26">
      <t>タン</t>
    </rPh>
    <rPh sb="26" eb="27">
      <t>カン</t>
    </rPh>
    <rPh sb="28" eb="29">
      <t>ゴウ</t>
    </rPh>
    <rPh sb="29" eb="30">
      <t>カタ</t>
    </rPh>
    <rPh sb="30" eb="31">
      <t>オ</t>
    </rPh>
    <phoneticPr fontId="1"/>
  </si>
  <si>
    <t>Pﾒｶﾌﾗﾝｼﾞ片落型</t>
    <rPh sb="8" eb="9">
      <t>カタ</t>
    </rPh>
    <rPh sb="9" eb="10">
      <t>オ</t>
    </rPh>
    <rPh sb="10" eb="11">
      <t>カタ</t>
    </rPh>
    <phoneticPr fontId="1"/>
  </si>
  <si>
    <t>ﾌｯ素樹脂塗装合金ﾎﾞﾙﾄﾅｯﾄ　7.5K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</si>
  <si>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水道配水用ﾎﾟﾘｴﾁﾚﾝﾒｶﾆｶﾙﾁｰｽﾞ</t>
    <rPh sb="0" eb="2">
      <t>スイドウ</t>
    </rPh>
    <rPh sb="2" eb="5">
      <t>ハイスイヨウ</t>
    </rPh>
    <phoneticPr fontId="1"/>
  </si>
  <si>
    <t>Pﾒｶﾁｰｽﾞ3型</t>
    <rPh sb="8" eb="9">
      <t>カタ</t>
    </rPh>
    <phoneticPr fontId="1"/>
  </si>
  <si>
    <t>φ50×φ50～φ150×φ150</t>
    <phoneticPr fontId="1"/>
  </si>
  <si>
    <t>水道配水用ﾎﾟﾘｴﾁﾚﾝFCDﾌﾗﾝｼﾞ付ﾒｶﾆｶﾙT字管</t>
    <rPh sb="0" eb="2">
      <t>スイドウ</t>
    </rPh>
    <rPh sb="2" eb="5">
      <t>ハイスイヨウ</t>
    </rPh>
    <rPh sb="20" eb="21">
      <t>ツキ</t>
    </rPh>
    <rPh sb="27" eb="28">
      <t>ジ</t>
    </rPh>
    <rPh sb="28" eb="29">
      <t>カン</t>
    </rPh>
    <phoneticPr fontId="1"/>
  </si>
  <si>
    <t>PﾒｶﾁｰｽﾞF型</t>
    <rPh sb="8" eb="9">
      <t>カタ</t>
    </rPh>
    <phoneticPr fontId="1"/>
  </si>
  <si>
    <t>φ75×φ50～φ150×φ150</t>
    <phoneticPr fontId="1"/>
  </si>
  <si>
    <t>Pﾒｶﾍﾞﾝﾄﾞ</t>
    <phoneticPr fontId="1"/>
  </si>
  <si>
    <t>PVｼﾞｮｲﾝﾄ</t>
    <phoneticPr fontId="1"/>
  </si>
  <si>
    <t>PVｼﾞｮｲﾝﾄ片落型</t>
    <rPh sb="8" eb="9">
      <t>カタ</t>
    </rPh>
    <rPh sb="9" eb="10">
      <t>オ</t>
    </rPh>
    <rPh sb="10" eb="11">
      <t>カタ</t>
    </rPh>
    <phoneticPr fontId="1"/>
  </si>
  <si>
    <t>ﾋﾞﾆﾛｯｸ筒型</t>
    <rPh sb="6" eb="7">
      <t>ツツ</t>
    </rPh>
    <rPh sb="7" eb="8">
      <t>カタ</t>
    </rPh>
    <phoneticPr fontId="1"/>
  </si>
  <si>
    <t>ｽｰﾊﾟｰｸｲｯｸ管帽</t>
    <rPh sb="9" eb="10">
      <t>カン</t>
    </rPh>
    <rPh sb="10" eb="11">
      <t>ボウ</t>
    </rPh>
    <phoneticPr fontId="1"/>
  </si>
  <si>
    <t>塩ﾋﾞ･鋼管用ﾒｶﾆｶﾙﾁｰｽﾞ</t>
    <rPh sb="0" eb="1">
      <t>エン</t>
    </rPh>
    <rPh sb="4" eb="5">
      <t>コウ</t>
    </rPh>
    <rPh sb="5" eb="6">
      <t>カン</t>
    </rPh>
    <rPh sb="6" eb="7">
      <t>ヨウ</t>
    </rPh>
    <phoneticPr fontId="1"/>
  </si>
  <si>
    <t>ｽｰﾊﾟｰｸｲｯｸﾒｶﾁｰｽﾞ3型</t>
    <rPh sb="16" eb="17">
      <t>カタ</t>
    </rPh>
    <phoneticPr fontId="1"/>
  </si>
  <si>
    <t>φ50×φ40～φ200×φ200</t>
    <phoneticPr fontId="1"/>
  </si>
  <si>
    <t>塩ﾋﾞ･鋼管用ﾌﾗﾝｼﾞ付ﾒｶﾆｶﾙT字管</t>
    <rPh sb="0" eb="1">
      <t>エン</t>
    </rPh>
    <rPh sb="4" eb="5">
      <t>コウ</t>
    </rPh>
    <rPh sb="5" eb="6">
      <t>カン</t>
    </rPh>
    <rPh sb="6" eb="7">
      <t>ヨウ</t>
    </rPh>
    <rPh sb="12" eb="13">
      <t>ツキ</t>
    </rPh>
    <rPh sb="19" eb="20">
      <t>ジ</t>
    </rPh>
    <rPh sb="20" eb="21">
      <t>カン</t>
    </rPh>
    <phoneticPr fontId="1"/>
  </si>
  <si>
    <t>ｽｰﾊﾟｰｸｲｯｸﾒｶﾁｰｽﾞF型</t>
    <rPh sb="16" eb="17">
      <t>カタ</t>
    </rPh>
    <phoneticPr fontId="1"/>
  </si>
  <si>
    <t>φ50×φ50～φ200×φ200</t>
    <phoneticPr fontId="1"/>
  </si>
  <si>
    <t>VC短管1号 離脱防止付</t>
    <rPh sb="2" eb="3">
      <t>タン</t>
    </rPh>
    <rPh sb="3" eb="4">
      <t>カン</t>
    </rPh>
    <rPh sb="5" eb="6">
      <t>ゴウ</t>
    </rPh>
    <rPh sb="7" eb="9">
      <t>リダツ</t>
    </rPh>
    <rPh sb="9" eb="11">
      <t>ボウシ</t>
    </rPh>
    <rPh sb="11" eb="12">
      <t>ツ</t>
    </rPh>
    <phoneticPr fontId="1"/>
  </si>
  <si>
    <t>ｽｰﾊﾟｰｸｲｯｸﾒｶﾌﾗﾝｼﾞ</t>
    <phoneticPr fontId="1"/>
  </si>
  <si>
    <t>φ50～φ200</t>
    <phoneticPr fontId="1"/>
  </si>
  <si>
    <t>ｽｰﾊﾟｰｸｲｯｸﾒｶﾌﾗﾝｼﾞﾛﾝｸﾞ型</t>
    <rPh sb="20" eb="21">
      <t>カタ</t>
    </rPh>
    <phoneticPr fontId="1"/>
  </si>
  <si>
    <t>VC短管1号片落 離脱防止付</t>
    <rPh sb="2" eb="3">
      <t>タン</t>
    </rPh>
    <rPh sb="3" eb="4">
      <t>カン</t>
    </rPh>
    <rPh sb="5" eb="6">
      <t>ゴウ</t>
    </rPh>
    <rPh sb="6" eb="7">
      <t>カタ</t>
    </rPh>
    <rPh sb="7" eb="8">
      <t>オ</t>
    </rPh>
    <rPh sb="9" eb="11">
      <t>リダツ</t>
    </rPh>
    <rPh sb="11" eb="13">
      <t>ボウシ</t>
    </rPh>
    <rPh sb="13" eb="14">
      <t>ツ</t>
    </rPh>
    <phoneticPr fontId="1"/>
  </si>
  <si>
    <t>ｽｰﾊﾟｰｸｲｯｸﾒｶﾌﾗﾝｼﾞ片落型</t>
    <rPh sb="16" eb="17">
      <t>カタ</t>
    </rPh>
    <rPh sb="17" eb="18">
      <t>オ</t>
    </rPh>
    <rPh sb="18" eb="19">
      <t>カタ</t>
    </rPh>
    <phoneticPr fontId="1"/>
  </si>
  <si>
    <t>φ50×φ40～φ150×φ100</t>
    <phoneticPr fontId="1"/>
  </si>
  <si>
    <t>ｽｰﾊﾟｰｸｲｯｸVSｼﾞｮｲﾝﾄ</t>
    <phoneticPr fontId="1"/>
  </si>
  <si>
    <t>VSｼﾞｮｲﾝﾄ 離脱防止付</t>
    <rPh sb="9" eb="11">
      <t>リダツ</t>
    </rPh>
    <rPh sb="11" eb="13">
      <t>ボウシ</t>
    </rPh>
    <rPh sb="13" eb="14">
      <t>ツ</t>
    </rPh>
    <phoneticPr fontId="1"/>
  </si>
  <si>
    <t>PVｼﾞｮｲﾝﾄ 離脱防止付</t>
    <rPh sb="9" eb="11">
      <t>リダツ</t>
    </rPh>
    <rPh sb="11" eb="13">
      <t>ボウシ</t>
    </rPh>
    <rPh sb="13" eb="14">
      <t>ツ</t>
    </rPh>
    <phoneticPr fontId="1"/>
  </si>
  <si>
    <t>PVｼﾞｮｲﾝﾄ片落管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</si>
  <si>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ｽｰﾊﾟｰｸｲｯｸVSｼﾞｮｲﾝﾄ(ｼｮｰﾄ)</t>
    <phoneticPr fontId="1"/>
  </si>
  <si>
    <t>VCｼﾞｮｲﾝﾄ片落管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</si>
  <si>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PCｼﾞｮｲﾝﾄ片落管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</si>
  <si>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VSｼﾞｮｲﾝﾄ片落管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</si>
  <si>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ｽｰﾊﾟｰｸｲｯｸVSｼﾞｮｲﾝﾄ片落型</t>
    <rPh sb="17" eb="18">
      <t>カタ</t>
    </rPh>
    <rPh sb="18" eb="19">
      <t>オ</t>
    </rPh>
    <rPh sb="19" eb="20">
      <t>カタ</t>
    </rPh>
    <phoneticPr fontId="1"/>
  </si>
  <si>
    <t>φ50×φ40～φ200×φ150</t>
    <phoneticPr fontId="1"/>
  </si>
  <si>
    <t>ｺﾞﾑ輪形塩ﾋﾞ管用離脱防止金具</t>
    <rPh sb="3" eb="4">
      <t>ワ</t>
    </rPh>
    <rPh sb="4" eb="5">
      <t>カタ</t>
    </rPh>
    <rPh sb="5" eb="6">
      <t>エン</t>
    </rPh>
    <rPh sb="8" eb="9">
      <t>カン</t>
    </rPh>
    <rPh sb="9" eb="10">
      <t>ヨウ</t>
    </rPh>
    <rPh sb="10" eb="12">
      <t>リダツ</t>
    </rPh>
    <rPh sb="12" eb="14">
      <t>ボウシ</t>
    </rPh>
    <rPh sb="14" eb="16">
      <t>カナグ</t>
    </rPh>
    <phoneticPr fontId="1"/>
  </si>
  <si>
    <t>水道配水用ﾎﾟﾘｴﾁﾚﾝﾒｶﾆｶﾙ90°両受曲管</t>
    <rPh sb="0" eb="2">
      <t>スイドウ</t>
    </rPh>
    <rPh sb="2" eb="5">
      <t>ハイスイヨウ</t>
    </rPh>
    <rPh sb="20" eb="21">
      <t>リョウ</t>
    </rPh>
    <rPh sb="21" eb="22">
      <t>ウ</t>
    </rPh>
    <rPh sb="22" eb="23">
      <t>キョク</t>
    </rPh>
    <rPh sb="23" eb="24">
      <t>カン</t>
    </rPh>
    <phoneticPr fontId="1"/>
  </si>
  <si>
    <t>水道配水用ﾎﾟﾘｴﾁﾚﾝﾒｶﾆｶﾙ45°両受曲管</t>
    <rPh sb="0" eb="2">
      <t>スイドウ</t>
    </rPh>
    <rPh sb="2" eb="5">
      <t>ハイスイヨウ</t>
    </rPh>
    <rPh sb="20" eb="21">
      <t>リョウ</t>
    </rPh>
    <rPh sb="21" eb="22">
      <t>ウ</t>
    </rPh>
    <rPh sb="22" eb="23">
      <t>キョク</t>
    </rPh>
    <rPh sb="23" eb="24">
      <t>カン</t>
    </rPh>
    <phoneticPr fontId="1"/>
  </si>
  <si>
    <t>水道配水用ﾎﾟﾘｴﾁﾚﾝﾒｶﾆｶﾙ22 1/2°両受曲管</t>
    <rPh sb="0" eb="2">
      <t>スイドウ</t>
    </rPh>
    <rPh sb="2" eb="5">
      <t>ハイスイヨウ</t>
    </rPh>
    <rPh sb="24" eb="25">
      <t>リョウ</t>
    </rPh>
    <rPh sb="25" eb="26">
      <t>ウ</t>
    </rPh>
    <rPh sb="26" eb="27">
      <t>キョク</t>
    </rPh>
    <rPh sb="27" eb="28">
      <t>カン</t>
    </rPh>
    <phoneticPr fontId="1"/>
  </si>
  <si>
    <t>水道配水用ﾎﾟﾘｴﾁﾚﾝﾒｶﾆｶﾙ11 1/4°両受曲管</t>
    <rPh sb="0" eb="2">
      <t>スイドウ</t>
    </rPh>
    <rPh sb="2" eb="5">
      <t>ハイスイヨウ</t>
    </rPh>
    <rPh sb="24" eb="25">
      <t>リョウ</t>
    </rPh>
    <rPh sb="25" eb="26">
      <t>ウ</t>
    </rPh>
    <rPh sb="26" eb="27">
      <t>キョク</t>
    </rPh>
    <rPh sb="27" eb="28">
      <t>カン</t>
    </rPh>
    <phoneticPr fontId="1"/>
  </si>
  <si>
    <t>塩ﾋﾞ･鋼管用ﾒｶﾆｶﾙ90°両受曲管</t>
    <rPh sb="0" eb="1">
      <t>エン</t>
    </rPh>
    <rPh sb="4" eb="5">
      <t>コウ</t>
    </rPh>
    <rPh sb="5" eb="6">
      <t>カン</t>
    </rPh>
    <rPh sb="6" eb="7">
      <t>ヨウ</t>
    </rPh>
    <rPh sb="15" eb="16">
      <t>リョウ</t>
    </rPh>
    <rPh sb="16" eb="17">
      <t>ウ</t>
    </rPh>
    <rPh sb="17" eb="18">
      <t>キョク</t>
    </rPh>
    <rPh sb="18" eb="19">
      <t>カン</t>
    </rPh>
    <phoneticPr fontId="1"/>
  </si>
  <si>
    <t>ｽｰﾊﾟｰｸｲｯｸﾒｶﾍﾞﾝﾄﾞ</t>
    <phoneticPr fontId="1"/>
  </si>
  <si>
    <t>塩ﾋﾞ･鋼管用ﾒｶﾆｶﾙ45°両受曲管</t>
    <rPh sb="0" eb="1">
      <t>エン</t>
    </rPh>
    <rPh sb="4" eb="5">
      <t>コウ</t>
    </rPh>
    <rPh sb="5" eb="6">
      <t>カン</t>
    </rPh>
    <rPh sb="6" eb="7">
      <t>ヨウ</t>
    </rPh>
    <rPh sb="15" eb="16">
      <t>リョウ</t>
    </rPh>
    <rPh sb="16" eb="17">
      <t>ウ</t>
    </rPh>
    <rPh sb="17" eb="18">
      <t>キョク</t>
    </rPh>
    <rPh sb="18" eb="19">
      <t>カン</t>
    </rPh>
    <phoneticPr fontId="1"/>
  </si>
  <si>
    <t>塩ﾋﾞ･鋼管用ﾒｶﾆｶﾙ22 1/2°両受曲管</t>
    <rPh sb="0" eb="1">
      <t>エン</t>
    </rPh>
    <rPh sb="4" eb="5">
      <t>コウ</t>
    </rPh>
    <rPh sb="5" eb="6">
      <t>カン</t>
    </rPh>
    <rPh sb="6" eb="7">
      <t>ヨウ</t>
    </rPh>
    <rPh sb="19" eb="20">
      <t>リョウ</t>
    </rPh>
    <rPh sb="20" eb="21">
      <t>ウ</t>
    </rPh>
    <rPh sb="21" eb="22">
      <t>キョク</t>
    </rPh>
    <rPh sb="22" eb="23">
      <t>カン</t>
    </rPh>
    <phoneticPr fontId="1"/>
  </si>
  <si>
    <t>塩ﾋﾞ･鋼管用ﾒｶﾆｶﾙ11 1/4°両受曲管</t>
    <rPh sb="0" eb="1">
      <t>エン</t>
    </rPh>
    <rPh sb="4" eb="5">
      <t>コウ</t>
    </rPh>
    <rPh sb="5" eb="6">
      <t>カン</t>
    </rPh>
    <rPh sb="6" eb="7">
      <t>ヨウ</t>
    </rPh>
    <rPh sb="19" eb="20">
      <t>リョウ</t>
    </rPh>
    <rPh sb="20" eb="21">
      <t>ウ</t>
    </rPh>
    <rPh sb="21" eb="22">
      <t>キョク</t>
    </rPh>
    <rPh sb="22" eb="23">
      <t>カン</t>
    </rPh>
    <phoneticPr fontId="1"/>
  </si>
  <si>
    <t>塩ﾋﾞ･鋼管用ﾒｶﾆｶﾙ5 5/8°両受曲管</t>
    <rPh sb="0" eb="1">
      <t>エン</t>
    </rPh>
    <rPh sb="4" eb="5">
      <t>コウ</t>
    </rPh>
    <rPh sb="5" eb="6">
      <t>カン</t>
    </rPh>
    <rPh sb="6" eb="7">
      <t>ヨウ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</si>
  <si>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ｽｰﾊﾟｰｸｲｯｸﾒｶﾍﾞﾝﾄﾞｼｮｰﾄ型</t>
    <rPh sb="20" eb="21">
      <t>カタ</t>
    </rPh>
    <phoneticPr fontId="1"/>
  </si>
  <si>
    <t>φ40～φ150</t>
    <phoneticPr fontId="1"/>
  </si>
  <si>
    <t>鋼管用ﾒｶﾆｶﾙ帽</t>
    <rPh sb="0" eb="1">
      <t>ハガネ</t>
    </rPh>
    <rPh sb="1" eb="2">
      <t>カン</t>
    </rPh>
    <rPh sb="2" eb="3">
      <t>ヨウ</t>
    </rPh>
    <rPh sb="8" eb="9">
      <t>ボウ</t>
    </rPh>
    <phoneticPr fontId="1"/>
  </si>
  <si>
    <t>FT</t>
    <phoneticPr fontId="1"/>
  </si>
  <si>
    <t>不断水類</t>
    <rPh sb="0" eb="1">
      <t>フ</t>
    </rPh>
    <rPh sb="1" eb="3">
      <t>ダンスイ</t>
    </rPh>
    <rPh sb="3" eb="4">
      <t>ルイ</t>
    </rPh>
    <phoneticPr fontId="1"/>
  </si>
  <si>
    <t>不断水T字管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</si>
  <si>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φ75～φ200×φ50</t>
    <phoneticPr fontId="1"/>
  </si>
  <si>
    <t>内外面耐食塗装</t>
    <rPh sb="0" eb="1">
      <t>ナイ</t>
    </rPh>
    <rPh sb="1" eb="3">
      <t>ガイメン</t>
    </rPh>
    <rPh sb="3" eb="5">
      <t>タイショク</t>
    </rPh>
    <rPh sb="5" eb="7">
      <t>トソウ</t>
    </rPh>
    <phoneticPr fontId="1"/>
  </si>
  <si>
    <t>FT</t>
    <phoneticPr fontId="1"/>
  </si>
  <si>
    <t>φ75～φ200×φ40・φ50</t>
    <phoneticPr fontId="1"/>
  </si>
  <si>
    <t>ｺｽﾓﾊﾞﾙﾌﾞSTｿﾌﾄ型全周F式鋳鉄管用</t>
    <rPh sb="13" eb="14">
      <t>カタ</t>
    </rPh>
    <rPh sb="14" eb="15">
      <t>ゼン</t>
    </rPh>
    <rPh sb="15" eb="16">
      <t>シュウ</t>
    </rPh>
    <rPh sb="17" eb="18">
      <t>シキ</t>
    </rPh>
    <rPh sb="18" eb="20">
      <t>チュウテツ</t>
    </rPh>
    <rPh sb="20" eb="21">
      <t>カン</t>
    </rPh>
    <rPh sb="21" eb="22">
      <t>ヨウ</t>
    </rPh>
    <phoneticPr fontId="1"/>
  </si>
  <si>
    <t>ｺｽﾓﾊﾞﾙﾌﾞST型全周F式鋳鉄管用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</si>
  <si>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ｺｽﾓﾊﾞﾙﾌﾞST型全周N式鋳鉄管用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</si>
  <si>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ｺｽﾓﾊﾞﾙﾌﾞST型全周U式鋳鉄管用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</si>
  <si>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φ75～φ200×φ75</t>
    <phoneticPr fontId="1"/>
  </si>
  <si>
    <t>FCD鋳鉄用副弁付ﾌﾗﾝｼﾞ式全周型不断水T字管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14" eb="15">
      <t>シキ</t>
    </rPh>
    <rPh sb="15" eb="16">
      <t>ゼン</t>
    </rPh>
    <rPh sb="16" eb="17">
      <t>シュウ</t>
    </rPh>
    <rPh sb="17" eb="18">
      <t>カタ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</si>
  <si>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FCD鋳鉄用副弁付内ﾈｼﾞ式全周型不断水T字管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9" eb="10">
      <t>ウチ</t>
    </rPh>
    <rPh sb="13" eb="14">
      <t>シキ</t>
    </rPh>
    <rPh sb="14" eb="15">
      <t>ゼン</t>
    </rPh>
    <rPh sb="15" eb="16">
      <t>シュウ</t>
    </rPh>
    <rPh sb="16" eb="17">
      <t>カタ</t>
    </rPh>
    <rPh sb="17" eb="18">
      <t>フ</t>
    </rPh>
    <rPh sb="18" eb="20">
      <t>ダンスイ</t>
    </rPh>
    <rPh sb="21" eb="22">
      <t>ジ</t>
    </rPh>
    <rPh sb="22" eb="23">
      <t>カン</t>
    </rPh>
    <phoneticPr fontId="1"/>
  </si>
  <si>
    <t>FCD鋳鉄用副弁付外ﾈｼﾞ式全周型不断水T字管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9" eb="10">
      <t>ソト</t>
    </rPh>
    <rPh sb="13" eb="14">
      <t>シキ</t>
    </rPh>
    <rPh sb="14" eb="15">
      <t>ゼン</t>
    </rPh>
    <rPh sb="15" eb="16">
      <t>シュウ</t>
    </rPh>
    <rPh sb="16" eb="17">
      <t>カタ</t>
    </rPh>
    <rPh sb="17" eb="18">
      <t>フ</t>
    </rPh>
    <rPh sb="18" eb="20">
      <t>ダンスイ</t>
    </rPh>
    <rPh sb="21" eb="22">
      <t>ジ</t>
    </rPh>
    <rPh sb="22" eb="23">
      <t>カン</t>
    </rPh>
    <phoneticPr fontId="1"/>
  </si>
  <si>
    <t>FCD鋳鉄用ｿﾌﾄｼｰﾙ仕切弁付全周型不断水T字管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ゼン</t>
    </rPh>
    <rPh sb="17" eb="18">
      <t>シュウ</t>
    </rPh>
    <rPh sb="18" eb="19">
      <t>カタ</t>
    </rPh>
    <rPh sb="19" eb="20">
      <t>フ</t>
    </rPh>
    <rPh sb="20" eb="22">
      <t>ダンスイ</t>
    </rPh>
    <rPh sb="23" eb="24">
      <t>ジ</t>
    </rPh>
    <rPh sb="24" eb="25">
      <t>カン</t>
    </rPh>
    <phoneticPr fontId="1"/>
  </si>
  <si>
    <t>φ100～φ200×φ100</t>
    <phoneticPr fontId="1"/>
  </si>
  <si>
    <t>φ150･φ200×φ150</t>
    <phoneticPr fontId="1"/>
  </si>
  <si>
    <t>φ200×φ200</t>
    <phoneticPr fontId="1"/>
  </si>
  <si>
    <t>ﾌｯ素樹脂塗装合金ﾎﾞﾙﾄﾅｯﾄ 7.5K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</si>
  <si>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3B～8B×φ75</t>
    <phoneticPr fontId="1"/>
  </si>
  <si>
    <t>4B～8B×φ100</t>
    <phoneticPr fontId="1"/>
  </si>
  <si>
    <t>6B･8B×φ150</t>
    <phoneticPr fontId="1"/>
  </si>
  <si>
    <t>FT</t>
    <phoneticPr fontId="1"/>
  </si>
  <si>
    <t>8B×φ200</t>
    <phoneticPr fontId="1"/>
  </si>
  <si>
    <t>FCD鋳鉄用ｿﾌﾄｼｰﾙ仕切弁付全周型K形受口不断水T字管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ゼン</t>
    </rPh>
    <rPh sb="17" eb="18">
      <t>シュウ</t>
    </rPh>
    <rPh sb="18" eb="19">
      <t>カタ</t>
    </rPh>
    <rPh sb="20" eb="21">
      <t>カタ</t>
    </rPh>
    <rPh sb="21" eb="22">
      <t>ウ</t>
    </rPh>
    <rPh sb="22" eb="23">
      <t>クチ</t>
    </rPh>
    <rPh sb="23" eb="24">
      <t>フ</t>
    </rPh>
    <rPh sb="24" eb="26">
      <t>ダンスイ</t>
    </rPh>
    <rPh sb="27" eb="28">
      <t>ジ</t>
    </rPh>
    <rPh sb="28" eb="29">
      <t>カン</t>
    </rPh>
    <phoneticPr fontId="1"/>
  </si>
  <si>
    <t>ｺｽﾓﾊﾞﾙﾌﾞSTｿﾌﾄ型全周K受鋳鉄管用</t>
    <rPh sb="13" eb="14">
      <t>カタ</t>
    </rPh>
    <rPh sb="14" eb="15">
      <t>ゼン</t>
    </rPh>
    <rPh sb="15" eb="16">
      <t>シュウ</t>
    </rPh>
    <rPh sb="17" eb="18">
      <t>ウ</t>
    </rPh>
    <rPh sb="18" eb="20">
      <t>チュウテツ</t>
    </rPh>
    <rPh sb="20" eb="21">
      <t>カン</t>
    </rPh>
    <rPh sb="21" eb="22">
      <t>ヨウ</t>
    </rPh>
    <phoneticPr fontId="1"/>
  </si>
  <si>
    <t>φ75～φ200×φ75</t>
    <phoneticPr fontId="1"/>
  </si>
  <si>
    <t>φ100～φ200×φ100</t>
    <phoneticPr fontId="1"/>
  </si>
  <si>
    <t>ｺｽﾓﾊﾞﾙﾌﾞSTｿﾌﾄ型F式吋管用</t>
    <rPh sb="13" eb="14">
      <t>カタ</t>
    </rPh>
    <rPh sb="15" eb="16">
      <t>シキ</t>
    </rPh>
    <rPh sb="16" eb="17">
      <t>ヨウ</t>
    </rPh>
    <rPh sb="17" eb="18">
      <t>カン</t>
    </rPh>
    <rPh sb="18" eb="19">
      <t>ヨウ</t>
    </rPh>
    <phoneticPr fontId="1"/>
  </si>
  <si>
    <t>ｺｽﾓﾊﾞﾙﾌﾞSTｿﾌﾄ型K受吋管用</t>
    <rPh sb="13" eb="14">
      <t>カタ</t>
    </rPh>
    <rPh sb="14" eb="16">
      <t>チュウテツ</t>
    </rPh>
    <rPh sb="15" eb="16">
      <t>ウ</t>
    </rPh>
    <rPh sb="16" eb="17">
      <t>インチ</t>
    </rPh>
    <rPh sb="17" eb="18">
      <t>カン</t>
    </rPh>
    <rPh sb="18" eb="19">
      <t>ヨウ</t>
    </rPh>
    <phoneticPr fontId="1"/>
  </si>
  <si>
    <t>FCDﾎﾟﾘｴﾁﾚﾝ管用ｿﾌﾄｼｰﾙ仕切弁付全周型不断水T字管</t>
    <rPh sb="10" eb="11">
      <t>カン</t>
    </rPh>
    <rPh sb="11" eb="12">
      <t>ヨウ</t>
    </rPh>
    <rPh sb="18" eb="20">
      <t>シキ</t>
    </rPh>
    <rPh sb="20" eb="21">
      <t>ベン</t>
    </rPh>
    <rPh sb="21" eb="22">
      <t>ツ</t>
    </rPh>
    <rPh sb="22" eb="23">
      <t>ゼン</t>
    </rPh>
    <rPh sb="23" eb="24">
      <t>シュウ</t>
    </rPh>
    <rPh sb="24" eb="25">
      <t>カタ</t>
    </rPh>
    <rPh sb="25" eb="26">
      <t>フ</t>
    </rPh>
    <rPh sb="26" eb="28">
      <t>ダンスイ</t>
    </rPh>
    <rPh sb="29" eb="30">
      <t>ジ</t>
    </rPh>
    <rPh sb="30" eb="31">
      <t>カン</t>
    </rPh>
    <phoneticPr fontId="1"/>
  </si>
  <si>
    <t>ｺｽﾓﾊﾞﾙﾌﾞSTｿﾌﾄ型全周F式ﾎﾟﾘｴﾁﾚﾝ管用</t>
    <rPh sb="13" eb="14">
      <t>カタ</t>
    </rPh>
    <rPh sb="14" eb="15">
      <t>ゼン</t>
    </rPh>
    <rPh sb="15" eb="16">
      <t>シュウ</t>
    </rPh>
    <rPh sb="17" eb="18">
      <t>シキ</t>
    </rPh>
    <rPh sb="25" eb="26">
      <t>カン</t>
    </rPh>
    <rPh sb="26" eb="27">
      <t>ヨウ</t>
    </rPh>
    <phoneticPr fontId="1"/>
  </si>
  <si>
    <t>φ50～φ150×φ50</t>
    <phoneticPr fontId="1"/>
  </si>
  <si>
    <t>FCDﾎﾟﾘｴﾁﾚﾝ用副弁付内ﾈｼﾞ式全周型不断水T字管</t>
    <rPh sb="10" eb="11">
      <t>ヨウ</t>
    </rPh>
    <rPh sb="11" eb="12">
      <t>フク</t>
    </rPh>
    <rPh sb="12" eb="13">
      <t>ベン</t>
    </rPh>
    <rPh sb="13" eb="14">
      <t>ツ</t>
    </rPh>
    <rPh sb="14" eb="15">
      <t>ウチ</t>
    </rPh>
    <rPh sb="18" eb="19">
      <t>シキ</t>
    </rPh>
    <rPh sb="19" eb="20">
      <t>ゼン</t>
    </rPh>
    <rPh sb="20" eb="21">
      <t>シュウ</t>
    </rPh>
    <rPh sb="21" eb="22">
      <t>カタ</t>
    </rPh>
    <rPh sb="22" eb="23">
      <t>フ</t>
    </rPh>
    <rPh sb="23" eb="25">
      <t>ダンスイ</t>
    </rPh>
    <rPh sb="26" eb="27">
      <t>ジ</t>
    </rPh>
    <rPh sb="27" eb="28">
      <t>カン</t>
    </rPh>
    <phoneticPr fontId="1"/>
  </si>
  <si>
    <t>ｺｽﾓﾊﾞﾙﾌﾞST型全周N式ﾎﾟﾘｴﾁﾚﾝ管用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</si>
  <si>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ｺｽﾓﾊﾞﾙﾌﾞST型全周U式ﾎﾟﾘｴﾁﾚﾝ管用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</si>
  <si>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FCDﾎﾟﾘｴﾁﾚﾝ用副弁付外ﾈｼﾞ式全周型不断水T字管</t>
    <rPh sb="10" eb="11">
      <t>ヨウ</t>
    </rPh>
    <rPh sb="11" eb="12">
      <t>フク</t>
    </rPh>
    <rPh sb="12" eb="13">
      <t>ベン</t>
    </rPh>
    <rPh sb="13" eb="14">
      <t>ツ</t>
    </rPh>
    <rPh sb="14" eb="15">
      <t>ソト</t>
    </rPh>
    <rPh sb="18" eb="19">
      <t>シキ</t>
    </rPh>
    <rPh sb="19" eb="20">
      <t>ゼン</t>
    </rPh>
    <rPh sb="20" eb="21">
      <t>シュウ</t>
    </rPh>
    <rPh sb="21" eb="22">
      <t>カタ</t>
    </rPh>
    <rPh sb="22" eb="23">
      <t>フ</t>
    </rPh>
    <rPh sb="23" eb="25">
      <t>ダンスイ</t>
    </rPh>
    <rPh sb="26" eb="27">
      <t>ジ</t>
    </rPh>
    <rPh sb="27" eb="28">
      <t>カン</t>
    </rPh>
    <phoneticPr fontId="1"/>
  </si>
  <si>
    <t>φ50～φ150×φ40･φ50</t>
    <phoneticPr fontId="1"/>
  </si>
  <si>
    <t>FCDﾎﾟﾘｴﾁﾚﾝ用副弁付ﾌﾗﾝｼﾞ式全周型不断水T字管</t>
    <rPh sb="10" eb="11">
      <t>ヨウ</t>
    </rPh>
    <rPh sb="11" eb="12">
      <t>フク</t>
    </rPh>
    <rPh sb="12" eb="13">
      <t>ベン</t>
    </rPh>
    <rPh sb="13" eb="14">
      <t>ツ</t>
    </rPh>
    <rPh sb="19" eb="20">
      <t>シキ</t>
    </rPh>
    <rPh sb="20" eb="21">
      <t>ゼン</t>
    </rPh>
    <rPh sb="21" eb="22">
      <t>シュウ</t>
    </rPh>
    <rPh sb="22" eb="23">
      <t>カタ</t>
    </rPh>
    <rPh sb="23" eb="24">
      <t>フ</t>
    </rPh>
    <rPh sb="24" eb="26">
      <t>ダンスイ</t>
    </rPh>
    <rPh sb="27" eb="28">
      <t>ジ</t>
    </rPh>
    <rPh sb="28" eb="29">
      <t>カン</t>
    </rPh>
    <phoneticPr fontId="1"/>
  </si>
  <si>
    <t>ｺｽﾓﾊﾞﾙﾌﾞST型全周F式ﾎﾟﾘｴﾁﾚﾝ管用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</si>
  <si>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φ75～φ150×φ75</t>
    <phoneticPr fontId="1"/>
  </si>
  <si>
    <t>φ100×φ100</t>
    <phoneticPr fontId="1"/>
  </si>
  <si>
    <t>φ150×φ100･φ150</t>
    <phoneticPr fontId="1"/>
  </si>
  <si>
    <t>ｺｽﾓﾊﾞﾙﾌﾞST型F式塩ﾋﾞ･鋼管用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</si>
  <si>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FCD吋管用ｿﾌﾄｼｰﾙ仕切弁付不断水T字管</t>
    <rPh sb="3" eb="4">
      <t>インチ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</si>
  <si>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FCD吋管用ｿﾌﾄｼｰﾙ仕切弁付K形受口不断水T字管</t>
    <rPh sb="3" eb="4">
      <t>インチ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7" eb="18">
      <t>カタ</t>
    </rPh>
    <rPh sb="18" eb="19">
      <t>ウ</t>
    </rPh>
    <rPh sb="19" eb="20">
      <t>クチ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</si>
  <si>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FCD塩ﾋﾞ･鋼管用副弁付ﾌﾗﾝｼﾞ式不断水T字管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8" eb="19">
      <t>シキ</t>
    </rPh>
    <rPh sb="19" eb="20">
      <t>フ</t>
    </rPh>
    <rPh sb="20" eb="22">
      <t>ダンスイ</t>
    </rPh>
    <rPh sb="23" eb="24">
      <t>ジ</t>
    </rPh>
    <rPh sb="24" eb="25">
      <t>カン</t>
    </rPh>
    <phoneticPr fontId="1"/>
  </si>
  <si>
    <t>φ50～φ200×φ50</t>
    <phoneticPr fontId="1"/>
  </si>
  <si>
    <t>合金ﾎﾞﾙﾄﾅｯﾄ 7.5K</t>
    <rPh sb="0" eb="2">
      <t>ゴウキン</t>
    </rPh>
    <phoneticPr fontId="1"/>
  </si>
  <si>
    <t>FCD塩ﾋﾞ･鋼管用副弁付内ﾈｼﾞ式不断水T字管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3" eb="14">
      <t>ウチ</t>
    </rPh>
    <rPh sb="17" eb="18">
      <t>シキ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</si>
  <si>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ｺｽﾓﾊﾞﾙﾌﾞST型N式塩ﾋﾞ･鋼管用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</si>
  <si>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FCD塩ﾋﾞ･鋼管用副弁付外ﾈｼﾞ式不断水T字管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3" eb="14">
      <t>ソト</t>
    </rPh>
    <rPh sb="17" eb="18">
      <t>シキ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</si>
  <si>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ｺｽﾓﾊﾞﾙﾌﾞST型U式塩ﾋﾞ･鋼管用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</si>
  <si>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φ50～φ200×φ40･φ50</t>
    <phoneticPr fontId="1"/>
  </si>
  <si>
    <t>FT</t>
    <phoneticPr fontId="1"/>
  </si>
  <si>
    <t>FCD塩ﾋﾞ･鋼管用ｿﾌﾄｼｰﾙ仕切弁付不断水T字管</t>
    <rPh sb="3" eb="4">
      <t>エン</t>
    </rPh>
    <rPh sb="7" eb="8">
      <t>コウ</t>
    </rPh>
    <rPh sb="8" eb="9">
      <t>カン</t>
    </rPh>
    <rPh sb="9" eb="10">
      <t>ヨウ</t>
    </rPh>
    <rPh sb="16" eb="18">
      <t>シキ</t>
    </rPh>
    <rPh sb="18" eb="19">
      <t>ベン</t>
    </rPh>
    <rPh sb="19" eb="20">
      <t>ツ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</si>
  <si>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ｺｽﾓﾊﾞﾙﾌﾞSTｿﾌﾄ型F式塩ﾋﾞ･鋼管用</t>
    <rPh sb="13" eb="14">
      <t>カタ</t>
    </rPh>
    <rPh sb="15" eb="16">
      <t>シキ</t>
    </rPh>
    <rPh sb="16" eb="17">
      <t>エン</t>
    </rPh>
    <rPh sb="20" eb="21">
      <t>コウ</t>
    </rPh>
    <rPh sb="21" eb="22">
      <t>カン</t>
    </rPh>
    <rPh sb="22" eb="23">
      <t>ヨウ</t>
    </rPh>
    <phoneticPr fontId="1"/>
  </si>
  <si>
    <t>φ75～φ200×φ75</t>
    <phoneticPr fontId="1"/>
  </si>
  <si>
    <t>φ100～φ200×φ100</t>
    <phoneticPr fontId="1"/>
  </si>
  <si>
    <t>φ150･φ200×φ150</t>
    <phoneticPr fontId="1"/>
  </si>
  <si>
    <t>FCD塩ﾋﾞ･鋼管用ｿﾌﾄｼｰﾙ仕切弁付K形受口不断水T字管</t>
    <rPh sb="3" eb="4">
      <t>エン</t>
    </rPh>
    <rPh sb="7" eb="8">
      <t>コウ</t>
    </rPh>
    <rPh sb="8" eb="9">
      <t>カン</t>
    </rPh>
    <rPh sb="9" eb="10">
      <t>ヨウ</t>
    </rPh>
    <rPh sb="16" eb="18">
      <t>シキ</t>
    </rPh>
    <rPh sb="18" eb="19">
      <t>ベン</t>
    </rPh>
    <rPh sb="19" eb="20">
      <t>ツ</t>
    </rPh>
    <rPh sb="21" eb="22">
      <t>カタ</t>
    </rPh>
    <rPh sb="22" eb="23">
      <t>ウ</t>
    </rPh>
    <rPh sb="23" eb="24">
      <t>クチ</t>
    </rPh>
    <rPh sb="24" eb="25">
      <t>フ</t>
    </rPh>
    <rPh sb="25" eb="27">
      <t>ダンスイ</t>
    </rPh>
    <rPh sb="28" eb="29">
      <t>ジ</t>
    </rPh>
    <rPh sb="29" eb="30">
      <t>カン</t>
    </rPh>
    <phoneticPr fontId="1"/>
  </si>
  <si>
    <t>ｺｽﾓﾊﾞﾙﾌﾞSTｿﾌﾄ型K受塩ﾋﾞ･鋼管用</t>
    <rPh sb="13" eb="14">
      <t>カタ</t>
    </rPh>
    <rPh sb="14" eb="16">
      <t>チュウテツ</t>
    </rPh>
    <rPh sb="15" eb="16">
      <t>ウ</t>
    </rPh>
    <rPh sb="16" eb="17">
      <t>エン</t>
    </rPh>
    <rPh sb="20" eb="21">
      <t>コウ</t>
    </rPh>
    <rPh sb="21" eb="22">
      <t>カン</t>
    </rPh>
    <rPh sb="22" eb="23">
      <t>ヨウ</t>
    </rPh>
    <phoneticPr fontId="1"/>
  </si>
  <si>
    <t>銅ｺｱ</t>
    <rPh sb="0" eb="1">
      <t>ドウ</t>
    </rPh>
    <phoneticPr fontId="1"/>
  </si>
  <si>
    <t>銅製ｺｱ</t>
    <rPh sb="0" eb="1">
      <t>ドウ</t>
    </rPh>
    <rPh sb="1" eb="2">
      <t>セイ</t>
    </rPh>
    <phoneticPr fontId="1"/>
  </si>
  <si>
    <t>φ40～φ100</t>
    <phoneticPr fontId="1"/>
  </si>
  <si>
    <t>JWWA B 117準拠品</t>
    <rPh sb="10" eb="12">
      <t>ジュンキョ</t>
    </rPh>
    <rPh sb="12" eb="13">
      <t>ヒン</t>
    </rPh>
    <phoneticPr fontId="1"/>
  </si>
  <si>
    <t>密着銅ｺｱ</t>
    <rPh sb="0" eb="2">
      <t>ミッチャク</t>
    </rPh>
    <rPh sb="2" eb="3">
      <t>ドウ</t>
    </rPh>
    <phoneticPr fontId="1"/>
  </si>
  <si>
    <t>銅製密着ｺｱ</t>
    <rPh sb="0" eb="1">
      <t>ドウ</t>
    </rPh>
    <rPh sb="1" eb="2">
      <t>セイ</t>
    </rPh>
    <rPh sb="2" eb="4">
      <t>ミッチャク</t>
    </rPh>
    <phoneticPr fontId="1"/>
  </si>
  <si>
    <t>φ75～φ150</t>
    <phoneticPr fontId="1"/>
  </si>
  <si>
    <t>樹脂製ｺｱ</t>
    <rPh sb="0" eb="2">
      <t>ジュシ</t>
    </rPh>
    <rPh sb="2" eb="3">
      <t>セイ</t>
    </rPh>
    <phoneticPr fontId="1"/>
  </si>
  <si>
    <t>樹脂ｺｱ</t>
    <rPh sb="0" eb="2">
      <t>ジュシ</t>
    </rPh>
    <phoneticPr fontId="1"/>
  </si>
  <si>
    <t>φ40～φ150</t>
    <phoneticPr fontId="1"/>
  </si>
  <si>
    <t>FV</t>
    <phoneticPr fontId="1"/>
  </si>
  <si>
    <t>不断水簡易ﾊﾞﾙﾌﾞ</t>
    <rPh sb="0" eb="1">
      <t>フ</t>
    </rPh>
    <rPh sb="1" eb="3">
      <t>ダンスイ</t>
    </rPh>
    <rPh sb="3" eb="5">
      <t>カンイ</t>
    </rPh>
    <phoneticPr fontId="1"/>
  </si>
  <si>
    <t>垂直穿孔型鋳鉄用不断水簡易仕切弁</t>
    <rPh sb="0" eb="2">
      <t>スイチョク</t>
    </rPh>
    <rPh sb="2" eb="4">
      <t>センコウ</t>
    </rPh>
    <rPh sb="4" eb="5">
      <t>カタ</t>
    </rPh>
    <rPh sb="5" eb="7">
      <t>チュウテツ</t>
    </rPh>
    <rPh sb="7" eb="8">
      <t>ヨウ</t>
    </rPh>
    <rPh sb="8" eb="9">
      <t>フ</t>
    </rPh>
    <rPh sb="9" eb="11">
      <t>ダンスイ</t>
    </rPh>
    <rPh sb="11" eb="13">
      <t>カンイ</t>
    </rPh>
    <rPh sb="13" eb="15">
      <t>シキ</t>
    </rPh>
    <rPh sb="15" eb="16">
      <t>ベン</t>
    </rPh>
    <phoneticPr fontId="1"/>
  </si>
  <si>
    <t>ﾌﾟﾗｸﾞ3型全周式鋳鉄管用</t>
    <rPh sb="6" eb="7">
      <t>カタ</t>
    </rPh>
    <rPh sb="7" eb="8">
      <t>ゼン</t>
    </rPh>
    <rPh sb="8" eb="9">
      <t>シュウ</t>
    </rPh>
    <rPh sb="9" eb="10">
      <t>シキ</t>
    </rPh>
    <rPh sb="10" eb="12">
      <t>チュウテツ</t>
    </rPh>
    <rPh sb="12" eb="13">
      <t>カン</t>
    </rPh>
    <rPh sb="13" eb="14">
      <t>ヨウ</t>
    </rPh>
    <phoneticPr fontId="1"/>
  </si>
  <si>
    <t>φ75～φ300</t>
    <phoneticPr fontId="1"/>
  </si>
  <si>
    <t>ﾌﾟﾗｸﾞ4型全周式吋管用</t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</si>
  <si>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3B～8B</t>
    <phoneticPr fontId="1"/>
  </si>
  <si>
    <t>垂直穿孔型ﾎﾟﾘｴﾁﾚﾝ管用不断水簡易仕切弁</t>
    <rPh sb="0" eb="2">
      <t>スイチョク</t>
    </rPh>
    <rPh sb="2" eb="4">
      <t>センコウ</t>
    </rPh>
    <rPh sb="4" eb="5">
      <t>カタ</t>
    </rPh>
    <rPh sb="12" eb="13">
      <t>カン</t>
    </rPh>
    <rPh sb="13" eb="14">
      <t>ヨウ</t>
    </rPh>
    <rPh sb="14" eb="15">
      <t>フ</t>
    </rPh>
    <rPh sb="15" eb="17">
      <t>ダンスイ</t>
    </rPh>
    <rPh sb="17" eb="19">
      <t>カンイ</t>
    </rPh>
    <rPh sb="19" eb="21">
      <t>シキ</t>
    </rPh>
    <rPh sb="21" eb="22">
      <t>ベン</t>
    </rPh>
    <phoneticPr fontId="1"/>
  </si>
  <si>
    <t>ﾌﾟﾗｸﾞ3型ﾎﾟﾘｴﾁﾚﾝ管用</t>
    <rPh sb="6" eb="7">
      <t>カタ</t>
    </rPh>
    <rPh sb="14" eb="15">
      <t>カン</t>
    </rPh>
    <rPh sb="15" eb="16">
      <t>ヨウ</t>
    </rPh>
    <phoneticPr fontId="1"/>
  </si>
  <si>
    <t>ﾌﾟﾗｸﾞ3型塩ﾋﾞ･鋼管用</t>
    <rPh sb="6" eb="7">
      <t>カタ</t>
    </rPh>
    <rPh sb="7" eb="8">
      <t>エン</t>
    </rPh>
    <rPh sb="11" eb="12">
      <t>ハガネ</t>
    </rPh>
    <rPh sb="12" eb="13">
      <t>カン</t>
    </rPh>
    <rPh sb="13" eb="14">
      <t>ヨウ</t>
    </rPh>
    <phoneticPr fontId="1"/>
  </si>
  <si>
    <t>φ75～φ200</t>
    <phoneticPr fontId="1"/>
  </si>
  <si>
    <t>M</t>
    <phoneticPr fontId="1"/>
  </si>
  <si>
    <t>修繕関係資材類</t>
    <rPh sb="0" eb="2">
      <t>シュウゼン</t>
    </rPh>
    <rPh sb="2" eb="4">
      <t>カンケイ</t>
    </rPh>
    <rPh sb="4" eb="6">
      <t>シザイ</t>
    </rPh>
    <rPh sb="6" eb="7">
      <t>ルイ</t>
    </rPh>
    <phoneticPr fontId="1"/>
  </si>
  <si>
    <t>A･K形特殊割押輪</t>
    <rPh sb="3" eb="4">
      <t>カタ</t>
    </rPh>
    <rPh sb="4" eb="6">
      <t>トクシュ</t>
    </rPh>
    <rPh sb="6" eb="7">
      <t>ワリ</t>
    </rPh>
    <rPh sb="7" eb="8">
      <t>オシ</t>
    </rPh>
    <rPh sb="8" eb="9">
      <t>ワ</t>
    </rPh>
    <phoneticPr fontId="1"/>
  </si>
  <si>
    <t>合金ﾎﾞﾙﾄﾅｯﾄ</t>
    <rPh sb="0" eb="2">
      <t>ゴウキン</t>
    </rPh>
    <phoneticPr fontId="1"/>
  </si>
  <si>
    <t>K形半周型特殊押輪</t>
    <rPh sb="1" eb="2">
      <t>カタ</t>
    </rPh>
    <rPh sb="2" eb="3">
      <t>ハン</t>
    </rPh>
    <rPh sb="3" eb="4">
      <t>シュウ</t>
    </rPh>
    <rPh sb="4" eb="5">
      <t>カタ</t>
    </rPh>
    <rPh sb="5" eb="7">
      <t>トクシュ</t>
    </rPh>
    <rPh sb="7" eb="8">
      <t>オシ</t>
    </rPh>
    <rPh sb="8" eb="9">
      <t>ワ</t>
    </rPh>
    <phoneticPr fontId="1"/>
  </si>
  <si>
    <t>K形全周型特殊押輪</t>
    <rPh sb="1" eb="2">
      <t>カタ</t>
    </rPh>
    <rPh sb="2" eb="3">
      <t>ゼン</t>
    </rPh>
    <rPh sb="3" eb="4">
      <t>シュウ</t>
    </rPh>
    <rPh sb="4" eb="5">
      <t>カタ</t>
    </rPh>
    <rPh sb="5" eb="7">
      <t>トクシュ</t>
    </rPh>
    <rPh sb="7" eb="8">
      <t>オシ</t>
    </rPh>
    <rPh sb="8" eb="9">
      <t>ワ</t>
    </rPh>
    <phoneticPr fontId="1"/>
  </si>
  <si>
    <t>二つ割離脱防止押輪ﾜｲﾄﾞ型</t>
    <rPh sb="0" eb="1">
      <t>フタ</t>
    </rPh>
    <rPh sb="2" eb="3">
      <t>ワリ</t>
    </rPh>
    <rPh sb="3" eb="5">
      <t>リダツ</t>
    </rPh>
    <rPh sb="5" eb="7">
      <t>ボウシ</t>
    </rPh>
    <rPh sb="7" eb="8">
      <t>オシ</t>
    </rPh>
    <rPh sb="8" eb="9">
      <t>ワ</t>
    </rPh>
    <rPh sb="13" eb="14">
      <t>カタ</t>
    </rPh>
    <phoneticPr fontId="1"/>
  </si>
  <si>
    <t>離脱防止押輪ﾜｲﾄﾞ型</t>
    <rPh sb="0" eb="2">
      <t>リダツ</t>
    </rPh>
    <rPh sb="2" eb="4">
      <t>ボウシ</t>
    </rPh>
    <rPh sb="4" eb="5">
      <t>オシ</t>
    </rPh>
    <rPh sb="5" eb="6">
      <t>ワ</t>
    </rPh>
    <rPh sb="10" eb="11">
      <t>カタ</t>
    </rPh>
    <phoneticPr fontId="1"/>
  </si>
  <si>
    <t>離脱防止押輪ｽｰﾊﾟｰﾎｰﾙﾄﾞ</t>
    <rPh sb="0" eb="2">
      <t>リダツ</t>
    </rPh>
    <rPh sb="2" eb="4">
      <t>ボウシ</t>
    </rPh>
    <rPh sb="4" eb="5">
      <t>オシ</t>
    </rPh>
    <rPh sb="5" eb="6">
      <t>ワ</t>
    </rPh>
    <phoneticPr fontId="1"/>
  </si>
  <si>
    <t>離脱防止力3DkN</t>
    <rPh sb="0" eb="2">
      <t>リダツ</t>
    </rPh>
    <rPh sb="2" eb="4">
      <t>ボウシ</t>
    </rPh>
    <rPh sb="4" eb="5">
      <t>リョク</t>
    </rPh>
    <phoneticPr fontId="1"/>
  </si>
  <si>
    <t>SUS403/合金ﾎﾞﾙﾄﾅｯﾄ</t>
    <rPh sb="7" eb="9">
      <t>ゴウキン</t>
    </rPh>
    <phoneticPr fontId="1"/>
  </si>
  <si>
    <t>T形用離脱防止金具</t>
    <rPh sb="1" eb="2">
      <t>カタ</t>
    </rPh>
    <rPh sb="2" eb="3">
      <t>ヨウ</t>
    </rPh>
    <rPh sb="3" eb="5">
      <t>リダツ</t>
    </rPh>
    <rPh sb="5" eb="7">
      <t>ボウシ</t>
    </rPh>
    <rPh sb="7" eb="9">
      <t>カナグ</t>
    </rPh>
    <phoneticPr fontId="1"/>
  </si>
  <si>
    <t>ﾀｲﾄﾝﾛｯｸ</t>
    <phoneticPr fontId="1"/>
  </si>
  <si>
    <t>鋳鉄管継手部用ｶﾊﾞｰｼﾞｮｲﾝﾄ</t>
    <rPh sb="0" eb="2">
      <t>チュウテツ</t>
    </rPh>
    <rPh sb="2" eb="3">
      <t>カン</t>
    </rPh>
    <rPh sb="3" eb="4">
      <t>ツギ</t>
    </rPh>
    <rPh sb="4" eb="5">
      <t>テ</t>
    </rPh>
    <rPh sb="5" eb="6">
      <t>ブ</t>
    </rPh>
    <rPh sb="6" eb="7">
      <t>ヨウ</t>
    </rPh>
    <phoneticPr fontId="1"/>
  </si>
  <si>
    <t>ﾀﾞｸﾀｲﾙ鋳鉄製ﾌｸﾛｼﾞｮｲﾝﾄ</t>
    <rPh sb="6" eb="8">
      <t>チュウテツ</t>
    </rPh>
    <rPh sb="8" eb="9">
      <t>セイ</t>
    </rPh>
    <phoneticPr fontId="1"/>
  </si>
  <si>
    <t>漏水防止ﾊﾞﾝﾄﾞ鋳鉄管用</t>
    <rPh sb="0" eb="2">
      <t>ロウスイ</t>
    </rPh>
    <rPh sb="2" eb="4">
      <t>ボウシ</t>
    </rPh>
    <rPh sb="9" eb="11">
      <t>チュウテツ</t>
    </rPh>
    <rPh sb="11" eb="12">
      <t>カン</t>
    </rPh>
    <rPh sb="12" eb="13">
      <t>ヨウ</t>
    </rPh>
    <phoneticPr fontId="1"/>
  </si>
  <si>
    <t>内面ｴﾎﾟｷｼ樹脂粉体塗装</t>
    <rPh sb="0" eb="2">
      <t>ナイメン</t>
    </rPh>
    <rPh sb="1" eb="2">
      <t>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</si>
  <si>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ﾀﾞｸﾀｲﾙ鋳鉄製ﾌﾗﾝｼﾞ補強金具</t>
    <rPh sb="6" eb="8">
      <t>チュウテツ</t>
    </rPh>
    <rPh sb="8" eb="9">
      <t>セイ</t>
    </rPh>
    <rPh sb="14" eb="16">
      <t>ホキョウ</t>
    </rPh>
    <rPh sb="16" eb="18">
      <t>カナグ</t>
    </rPh>
    <phoneticPr fontId="1"/>
  </si>
  <si>
    <t>ﾌﾗﾝｼﾞ接合部補強金具</t>
    <rPh sb="5" eb="7">
      <t>セツゴウ</t>
    </rPh>
    <rPh sb="7" eb="8">
      <t>ブ</t>
    </rPh>
    <rPh sb="8" eb="10">
      <t>ホキョウ</t>
    </rPh>
    <rPh sb="10" eb="12">
      <t>カナグ</t>
    </rPh>
    <phoneticPr fontId="1"/>
  </si>
  <si>
    <t>SUS304ﾎﾞﾙﾄﾅｯﾄ 7.5K</t>
    <phoneticPr fontId="1"/>
  </si>
  <si>
    <t>内外面ｴﾎﾟｷｼ樹脂粉体塗装</t>
    <rPh sb="0" eb="1">
      <t>ナイ</t>
    </rPh>
    <rPh sb="1" eb="2">
      <t>ソト</t>
    </rPh>
    <rPh sb="2" eb="3">
      <t>メン</t>
    </rPh>
    <rPh sb="3" eb="4">
      <t>ナイメン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</si>
  <si>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T頭合金ﾎﾞﾙﾄﾅｯﾄ</t>
    <rPh sb="1" eb="2">
      <t>アタマ</t>
    </rPh>
    <rPh sb="2" eb="4">
      <t>ゴウキン</t>
    </rPh>
    <phoneticPr fontId="1"/>
  </si>
  <si>
    <t>漏水防止ﾊﾞﾝﾄﾞﾎﾟﾘｴﾁﾚﾝ管用</t>
    <rPh sb="0" eb="2">
      <t>ロウスイ</t>
    </rPh>
    <rPh sb="2" eb="4">
      <t>ボウシ</t>
    </rPh>
    <rPh sb="16" eb="17">
      <t>カン</t>
    </rPh>
    <rPh sb="17" eb="18">
      <t>ヨウ</t>
    </rPh>
    <phoneticPr fontId="1"/>
  </si>
  <si>
    <t>φ50～φ200</t>
    <phoneticPr fontId="1"/>
  </si>
  <si>
    <t>ﾀﾞｸﾀｲﾙ鋳鉄製ﾌﾗﾝｼﾞ固定金具</t>
    <rPh sb="6" eb="8">
      <t>チュウテツ</t>
    </rPh>
    <rPh sb="8" eb="9">
      <t>セイ</t>
    </rPh>
    <rPh sb="14" eb="16">
      <t>コテイ</t>
    </rPh>
    <rPh sb="16" eb="18">
      <t>カナグ</t>
    </rPh>
    <phoneticPr fontId="1"/>
  </si>
  <si>
    <t>ﾌﾗﾝｼﾞ接合部固定金具</t>
    <rPh sb="5" eb="7">
      <t>セツゴウ</t>
    </rPh>
    <rPh sb="7" eb="8">
      <t>ブ</t>
    </rPh>
    <rPh sb="8" eb="10">
      <t>コテイ</t>
    </rPh>
    <rPh sb="10" eb="12">
      <t>カナグ</t>
    </rPh>
    <phoneticPr fontId="1"/>
  </si>
  <si>
    <t>外面ﾅｲﾛﾝｺｰﾄ塗装</t>
    <rPh sb="0" eb="2">
      <t>ガイメン</t>
    </rPh>
    <rPh sb="9" eb="11">
      <t>トソウ</t>
    </rPh>
    <phoneticPr fontId="1"/>
  </si>
  <si>
    <t>ﾀﾞｸﾀｲﾙ鋳鉄製浅層F付T字管用ﾌﾗﾝｼﾞ固定金具</t>
    <rPh sb="6" eb="8">
      <t>チュウテツ</t>
    </rPh>
    <rPh sb="8" eb="9">
      <t>セイ</t>
    </rPh>
    <rPh sb="9" eb="10">
      <t>アサ</t>
    </rPh>
    <rPh sb="10" eb="11">
      <t>ソウ</t>
    </rPh>
    <rPh sb="12" eb="13">
      <t>ツ</t>
    </rPh>
    <rPh sb="14" eb="15">
      <t>ジ</t>
    </rPh>
    <rPh sb="15" eb="16">
      <t>カン</t>
    </rPh>
    <rPh sb="16" eb="17">
      <t>ヨウ</t>
    </rPh>
    <rPh sb="22" eb="24">
      <t>コテイ</t>
    </rPh>
    <rPh sb="24" eb="26">
      <t>カナグ</t>
    </rPh>
    <phoneticPr fontId="1"/>
  </si>
  <si>
    <t>浅層T字管用ﾌﾗﾝｼﾞ補強金具</t>
    <rPh sb="0" eb="1">
      <t>アサ</t>
    </rPh>
    <rPh sb="1" eb="2">
      <t>ソウ</t>
    </rPh>
    <rPh sb="3" eb="4">
      <t>ジ</t>
    </rPh>
    <rPh sb="4" eb="5">
      <t>カン</t>
    </rPh>
    <rPh sb="5" eb="6">
      <t>ヨウ</t>
    </rPh>
    <rPh sb="12" eb="14">
      <t>カナグ</t>
    </rPh>
    <rPh sb="14" eb="15">
      <t>カナグ</t>
    </rPh>
    <phoneticPr fontId="1"/>
  </si>
  <si>
    <t>φ75×H100･H150</t>
    <phoneticPr fontId="1"/>
  </si>
  <si>
    <t>T頭ﾎﾞﾙﾄﾅｯﾄﾁﾀﾝ合金</t>
    <rPh sb="1" eb="2">
      <t>アタマ</t>
    </rPh>
    <rPh sb="12" eb="14">
      <t>ゴウキン</t>
    </rPh>
    <phoneticPr fontId="1"/>
  </si>
  <si>
    <t>φ75～φ150用</t>
    <rPh sb="8" eb="9">
      <t>ヨウ</t>
    </rPh>
    <phoneticPr fontId="1"/>
  </si>
  <si>
    <t>G</t>
    <phoneticPr fontId="1"/>
  </si>
  <si>
    <t>K形ｺﾞﾑ輪</t>
    <rPh sb="1" eb="2">
      <t>カタ</t>
    </rPh>
    <rPh sb="5" eb="6">
      <t>ワ</t>
    </rPh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</si>
  <si>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</si>
  <si>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W</t>
    <phoneticPr fontId="1"/>
  </si>
  <si>
    <t>水道用硬質ﾎﾟﾘ塩化ﾋﾞﾆﾙ管</t>
    <rPh sb="0" eb="2">
      <t>スイドウ</t>
    </rPh>
    <rPh sb="2" eb="3">
      <t>ヨウ</t>
    </rPh>
    <rPh sb="3" eb="5">
      <t>コウシツ</t>
    </rPh>
    <rPh sb="8" eb="10">
      <t>エンカ</t>
    </rPh>
    <rPh sb="14" eb="15">
      <t>カン</t>
    </rPh>
    <phoneticPr fontId="1"/>
  </si>
  <si>
    <t>水道用耐衝撃性硬質ﾎﾟﾘ塩化ﾋﾞﾆﾙ管</t>
    <rPh sb="0" eb="3">
      <t>スイドウヨウ</t>
    </rPh>
    <rPh sb="3" eb="4">
      <t>タイ</t>
    </rPh>
    <rPh sb="4" eb="7">
      <t>ショウゲキセイ</t>
    </rPh>
    <rPh sb="7" eb="9">
      <t>コウシツ</t>
    </rPh>
    <rPh sb="11" eb="13">
      <t>エンカ</t>
    </rPh>
    <rPh sb="13" eb="16">
      <t>ビニル</t>
    </rPh>
    <phoneticPr fontId="1"/>
  </si>
  <si>
    <t>　水道用資材等指定承認一覧表（アロン化成（株））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20">
      <t>カセイ</t>
    </rPh>
    <rPh sb="21" eb="22">
      <t>カブ</t>
    </rPh>
    <phoneticPr fontId="1"/>
  </si>
  <si>
    <t>アロン化成（株）</t>
  </si>
  <si>
    <t>（株）イノアック住環境</t>
  </si>
  <si>
    <t>Q</t>
    <phoneticPr fontId="1"/>
  </si>
  <si>
    <t>弁筐</t>
    <rPh sb="0" eb="1">
      <t>ベン</t>
    </rPh>
    <phoneticPr fontId="1"/>
  </si>
  <si>
    <t>量水器ﾎﾞｯｸｽ</t>
    <rPh sb="0" eb="3">
      <t>リョウスイキ</t>
    </rPh>
    <phoneticPr fontId="1"/>
  </si>
  <si>
    <t>φ13～φ25</t>
    <phoneticPr fontId="1"/>
  </si>
  <si>
    <t>樹脂製</t>
    <rPh sb="0" eb="2">
      <t>ジュシ</t>
    </rPh>
    <rPh sb="2" eb="3">
      <t>セイ</t>
    </rPh>
    <phoneticPr fontId="1"/>
  </si>
  <si>
    <t>MCｸﾞﾘｰﾝ　ﾒｰﾀｰﾎﾞｯｸｽ　耐寒用</t>
    <rPh sb="18" eb="19">
      <t>タイ</t>
    </rPh>
    <rPh sb="19" eb="20">
      <t>サム</t>
    </rPh>
    <rPh sb="20" eb="21">
      <t>ヨウ</t>
    </rPh>
    <phoneticPr fontId="1"/>
  </si>
  <si>
    <t>弁筐</t>
    <rPh sb="0" eb="2">
      <t>ベンキョウ</t>
    </rPh>
    <phoneticPr fontId="1"/>
  </si>
  <si>
    <t>水道用止水栓筐</t>
    <rPh sb="0" eb="3">
      <t>スイドウヨウ</t>
    </rPh>
    <rPh sb="3" eb="6">
      <t>シスイセン</t>
    </rPh>
    <rPh sb="6" eb="7">
      <t>ガタミ</t>
    </rPh>
    <phoneticPr fontId="1"/>
  </si>
  <si>
    <t>１号～３号</t>
    <rPh sb="1" eb="2">
      <t>ゴウ</t>
    </rPh>
    <rPh sb="4" eb="5">
      <t>ゴウ</t>
    </rPh>
    <phoneticPr fontId="1"/>
  </si>
  <si>
    <t>ﾀﾞｸﾀｲﾙ鋳鉄製</t>
    <rPh sb="6" eb="8">
      <t>チュウテツ</t>
    </rPh>
    <rPh sb="8" eb="9">
      <t>セイ</t>
    </rPh>
    <phoneticPr fontId="1"/>
  </si>
  <si>
    <t>MSS止水栓ﾎﾞｯｸｽ（固定型）FCD製ふた</t>
    <rPh sb="3" eb="6">
      <t>シスイセン</t>
    </rPh>
    <rPh sb="12" eb="15">
      <t>コテイガタ</t>
    </rPh>
    <rPh sb="19" eb="20">
      <t>セイ</t>
    </rPh>
    <phoneticPr fontId="1"/>
  </si>
  <si>
    <t>MSS止水栓ﾎﾞｯｸｽ（固定型）R-PET製ふた</t>
    <rPh sb="3" eb="6">
      <t>シスイセン</t>
    </rPh>
    <rPh sb="12" eb="15">
      <t>コテイガタ</t>
    </rPh>
    <rPh sb="21" eb="22">
      <t>セイ</t>
    </rPh>
    <phoneticPr fontId="1"/>
  </si>
  <si>
    <t>　水道用資材等指定承認一覧表（前澤給装工業（株））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マエザワ</t>
    </rPh>
    <rPh sb="17" eb="19">
      <t>キュウソウ</t>
    </rPh>
    <rPh sb="19" eb="21">
      <t>コウギョウ</t>
    </rPh>
    <rPh sb="22" eb="23">
      <t>カブ</t>
    </rPh>
    <phoneticPr fontId="1"/>
  </si>
  <si>
    <t>前澤給装工業（株）</t>
  </si>
  <si>
    <t>異形管類</t>
    <rPh sb="0" eb="3">
      <t>イケイカン</t>
    </rPh>
    <rPh sb="3" eb="4">
      <t>ルイ</t>
    </rPh>
    <phoneticPr fontId="1"/>
  </si>
  <si>
    <t>ﾀﾞｸﾀｲﾙ鋳鉄管類</t>
    <rPh sb="6" eb="7">
      <t>チュウ</t>
    </rPh>
    <rPh sb="7" eb="9">
      <t>テッカン</t>
    </rPh>
    <rPh sb="9" eb="10">
      <t>ルイ</t>
    </rPh>
    <phoneticPr fontId="1"/>
  </si>
  <si>
    <t>ﾒﾀﾙ入りﾌﾗﾝｼﾞ　JIS</t>
    <rPh sb="3" eb="4">
      <t>イ</t>
    </rPh>
    <phoneticPr fontId="1"/>
  </si>
  <si>
    <t>ﾒﾀﾙ入りﾌﾗﾝｼﾞ　上水</t>
    <rPh sb="3" eb="4">
      <t>イ</t>
    </rPh>
    <rPh sb="11" eb="13">
      <t>ジョウスイ</t>
    </rPh>
    <phoneticPr fontId="1"/>
  </si>
  <si>
    <t>水道用ﾎﾟﾘｴﾁﾚﾝ管金属継手（PE継手）鋼管用めねじ付ｿｹｯﾄ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3">
      <t>コウカン</t>
    </rPh>
    <rPh sb="23" eb="24">
      <t>ヨウ</t>
    </rPh>
    <rPh sb="27" eb="28">
      <t>ツキ</t>
    </rPh>
    <phoneticPr fontId="1"/>
  </si>
  <si>
    <t>水道用ﾎﾟﾘｴﾁﾚﾝ管金属継手（PE継手）おねじ付ｿｹｯﾄ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ツキ</t>
    </rPh>
    <phoneticPr fontId="1"/>
  </si>
  <si>
    <t>水道用ﾎﾟﾘｴﾁﾚﾝ管金属継手（PE継手）ｿｹｯﾄ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</si>
  <si>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水道用ﾎﾟﾘｴﾁﾚﾝ管金属継手（PE継手）ｴﾙﾎﾞ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</si>
  <si>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Pﾜﾝ継手B型おねじ付ｿｹｯﾄ</t>
    <rPh sb="3" eb="5">
      <t>ツギテ</t>
    </rPh>
    <rPh sb="6" eb="7">
      <t>カタ</t>
    </rPh>
    <rPh sb="10" eb="11">
      <t>ツキ</t>
    </rPh>
    <phoneticPr fontId="1"/>
  </si>
  <si>
    <t>Pﾜﾝ継手C型おねじ付ｿｹｯﾄ</t>
    <rPh sb="3" eb="5">
      <t>ツギテ</t>
    </rPh>
    <rPh sb="6" eb="7">
      <t>カタ</t>
    </rPh>
    <rPh sb="10" eb="11">
      <t>ツキ</t>
    </rPh>
    <phoneticPr fontId="1"/>
  </si>
  <si>
    <t>φ40～φ50</t>
    <phoneticPr fontId="1"/>
  </si>
  <si>
    <t>Pﾜﾝ継手C型分･止水栓用ｿｹｯﾄ</t>
    <rPh sb="3" eb="4">
      <t>ツギ</t>
    </rPh>
    <rPh sb="4" eb="5">
      <t>テ</t>
    </rPh>
    <rPh sb="6" eb="7">
      <t>カタ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</si>
  <si>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Pﾜﾝ継手B型分･止水栓用ｿｹｯﾄ</t>
    <rPh sb="3" eb="4">
      <t>ツギ</t>
    </rPh>
    <rPh sb="4" eb="5">
      <t>テ</t>
    </rPh>
    <rPh sb="6" eb="7">
      <t>カタ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</si>
  <si>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Pﾜﾝ継手C型ｿｹｯﾄ</t>
    <rPh sb="3" eb="5">
      <t>ツギテ</t>
    </rPh>
    <rPh sb="6" eb="7">
      <t>カタ</t>
    </rPh>
    <phoneticPr fontId="1"/>
  </si>
  <si>
    <t>Pﾜﾝ継手B型ｿｹｯﾄ</t>
    <rPh sb="3" eb="5">
      <t>ツギテ</t>
    </rPh>
    <rPh sb="6" eb="7">
      <t>カタ</t>
    </rPh>
    <phoneticPr fontId="1"/>
  </si>
  <si>
    <t>合金ﾎﾞﾙﾄﾅｯﾄ 10K</t>
    <rPh sb="0" eb="2">
      <t>ゴウキン</t>
    </rPh>
    <phoneticPr fontId="1"/>
  </si>
  <si>
    <t>ﾌｯ素樹脂塗装合金ﾎﾞﾙﾄﾅｯﾄ 10K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</si>
  <si>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FV</t>
    <phoneticPr fontId="1"/>
  </si>
  <si>
    <t>垂直穿孔型塩ﾋﾞ･鋼管用不断水簡易仕切弁</t>
    <rPh sb="0" eb="2">
      <t>スイチョク</t>
    </rPh>
    <rPh sb="2" eb="4">
      <t>センコウ</t>
    </rPh>
    <rPh sb="4" eb="5">
      <t>カタ</t>
    </rPh>
    <rPh sb="5" eb="6">
      <t>エン</t>
    </rPh>
    <rPh sb="9" eb="10">
      <t>ハガネ</t>
    </rPh>
    <rPh sb="10" eb="11">
      <t>カン</t>
    </rPh>
    <rPh sb="11" eb="12">
      <t>ヨウ</t>
    </rPh>
    <rPh sb="12" eb="13">
      <t>フ</t>
    </rPh>
    <rPh sb="13" eb="15">
      <t>ダンスイ</t>
    </rPh>
    <rPh sb="15" eb="17">
      <t>カンイ</t>
    </rPh>
    <rPh sb="17" eb="19">
      <t>シキ</t>
    </rPh>
    <rPh sb="19" eb="20">
      <t>ベン</t>
    </rPh>
    <phoneticPr fontId="1"/>
  </si>
  <si>
    <t>垂直穿孔型鋳鉄･塩ﾋﾞ･鋼管用不断水簡易仕切弁</t>
    <rPh sb="0" eb="2">
      <t>スイチョク</t>
    </rPh>
    <rPh sb="2" eb="4">
      <t>センコウ</t>
    </rPh>
    <rPh sb="4" eb="5">
      <t>カタ</t>
    </rPh>
    <rPh sb="5" eb="7">
      <t>チュウテツ</t>
    </rPh>
    <rPh sb="8" eb="9">
      <t>エン</t>
    </rPh>
    <rPh sb="12" eb="13">
      <t>ハガネ</t>
    </rPh>
    <rPh sb="13" eb="14">
      <t>カン</t>
    </rPh>
    <rPh sb="14" eb="15">
      <t>ヨウ</t>
    </rPh>
    <rPh sb="15" eb="16">
      <t>フ</t>
    </rPh>
    <rPh sb="16" eb="18">
      <t>ダンスイ</t>
    </rPh>
    <rPh sb="18" eb="20">
      <t>カンイ</t>
    </rPh>
    <rPh sb="20" eb="22">
      <t>シキ</t>
    </rPh>
    <rPh sb="22" eb="23">
      <t>ベン</t>
    </rPh>
    <phoneticPr fontId="1"/>
  </si>
  <si>
    <t>ｼｬｯﾄﾏﾝ</t>
    <phoneticPr fontId="1"/>
  </si>
  <si>
    <t>φ50</t>
    <phoneticPr fontId="1"/>
  </si>
  <si>
    <t>Pﾜﾝ継手B型90°ｵｽｴﾙﾎﾞ回転</t>
    <rPh sb="3" eb="5">
      <t>ツギテ</t>
    </rPh>
    <rPh sb="6" eb="7">
      <t>ガタ</t>
    </rPh>
    <rPh sb="15" eb="17">
      <t>カイテン</t>
    </rPh>
    <rPh sb="16" eb="18">
      <t>カイテン</t>
    </rPh>
    <phoneticPr fontId="1"/>
  </si>
  <si>
    <t>　水道用資材等指定承認一覧表（サンエス護謨工業（株））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9" eb="21">
      <t>ゴム</t>
    </rPh>
    <rPh sb="21" eb="23">
      <t>コウギョウ</t>
    </rPh>
    <rPh sb="24" eb="25">
      <t>カブ</t>
    </rPh>
    <phoneticPr fontId="1"/>
  </si>
  <si>
    <t>RF形ﾌﾗﾝｼﾞｶﾞｽｹｯﾄ</t>
    <rPh sb="2" eb="3">
      <t>カタ</t>
    </rPh>
    <phoneticPr fontId="1"/>
  </si>
  <si>
    <t>上水全面ﾌﾗﾝｼﾞｶﾞｽｹｯﾄ</t>
    <rPh sb="0" eb="2">
      <t>ジョウスイ</t>
    </rPh>
    <rPh sb="2" eb="4">
      <t>ゼンメン</t>
    </rPh>
    <phoneticPr fontId="1"/>
  </si>
  <si>
    <t>全面ﾌﾗﾝｼﾞｶﾞｽｹｯﾄ</t>
    <rPh sb="0" eb="2">
      <t>ゼンメン</t>
    </rPh>
    <phoneticPr fontId="1"/>
  </si>
  <si>
    <t>サンエス護謨工業（株）</t>
  </si>
  <si>
    <t>RF形ﾘﾌﾞ付ﾌﾗﾝｼﾞｶﾞｽｹｯﾄ</t>
    <rPh sb="2" eb="3">
      <t>カタ</t>
    </rPh>
    <rPh sb="6" eb="7">
      <t>ツ</t>
    </rPh>
    <phoneticPr fontId="1"/>
  </si>
  <si>
    <t>上水全面ﾘﾌﾞ付ﾌﾗﾝｼﾞｶﾞｽｹｯﾄ</t>
    <rPh sb="0" eb="2">
      <t>ジョウスイ</t>
    </rPh>
    <rPh sb="2" eb="4">
      <t>ゼンメン</t>
    </rPh>
    <rPh sb="7" eb="8">
      <t>ツ</t>
    </rPh>
    <phoneticPr fontId="1"/>
  </si>
  <si>
    <t>全面ﾘﾌﾞ付ﾌﾗﾝｼﾞｶﾞｽｹｯﾄ</t>
    <rPh sb="0" eb="2">
      <t>ゼンメン</t>
    </rPh>
    <rPh sb="5" eb="6">
      <t>ツ</t>
    </rPh>
    <phoneticPr fontId="1"/>
  </si>
  <si>
    <t>GF形ﾌﾗﾝｼﾞｶﾞｽｹｯﾄ1号</t>
    <rPh sb="2" eb="3">
      <t>カタ</t>
    </rPh>
    <rPh sb="15" eb="16">
      <t>ゴウ</t>
    </rPh>
    <phoneticPr fontId="1"/>
  </si>
  <si>
    <t>GF形ﾌﾗﾝｼﾞｶﾞｽｹｯﾄ2号</t>
    <rPh sb="2" eb="3">
      <t>カタ</t>
    </rPh>
    <rPh sb="15" eb="16">
      <t>ゴウ</t>
    </rPh>
    <phoneticPr fontId="1"/>
  </si>
  <si>
    <t>A形ｺﾞﾑ輪</t>
    <rPh sb="1" eb="2">
      <t>カタ</t>
    </rPh>
    <rPh sb="5" eb="6">
      <t>ワ</t>
    </rPh>
    <phoneticPr fontId="1"/>
  </si>
  <si>
    <t>ﾀﾞｸﾀｲﾙ管用K形ｺﾞﾑ輪</t>
    <rPh sb="6" eb="7">
      <t>カン</t>
    </rPh>
    <rPh sb="7" eb="8">
      <t>ヨウ</t>
    </rPh>
    <rPh sb="9" eb="10">
      <t>カタ</t>
    </rPh>
    <rPh sb="13" eb="14">
      <t>ワ</t>
    </rPh>
    <phoneticPr fontId="1"/>
  </si>
  <si>
    <t>ﾀﾞｸﾀｲﾙ管用A形ｺﾞﾑ輪</t>
    <rPh sb="6" eb="7">
      <t>カン</t>
    </rPh>
    <rPh sb="7" eb="8">
      <t>ヨウ</t>
    </rPh>
    <rPh sb="9" eb="10">
      <t>カタ</t>
    </rPh>
    <rPh sb="13" eb="14">
      <t>ワ</t>
    </rPh>
    <phoneticPr fontId="1"/>
  </si>
  <si>
    <t>水道用ﾎﾟﾘｴﾁﾚﾝｽﾘｰﾌﾞ</t>
    <rPh sb="0" eb="3">
      <t>スイドウヨウ</t>
    </rPh>
    <phoneticPr fontId="1"/>
  </si>
  <si>
    <t>ﾎﾟﾘｴﾁﾚﾝｽﾘｰﾌﾞﾗｲﾝ</t>
    <phoneticPr fontId="1"/>
  </si>
  <si>
    <t>ﾎﾟﾘｴﾁﾚﾝ管用溶剤浸透防護ｽﾘｰﾌﾞ</t>
    <rPh sb="7" eb="8">
      <t>カン</t>
    </rPh>
    <rPh sb="8" eb="9">
      <t>ヨウ</t>
    </rPh>
    <rPh sb="9" eb="11">
      <t>ヨウザイ</t>
    </rPh>
    <rPh sb="11" eb="13">
      <t>シントウ</t>
    </rPh>
    <rPh sb="13" eb="15">
      <t>ボウゴ</t>
    </rPh>
    <phoneticPr fontId="1"/>
  </si>
  <si>
    <t>溶剤浸透防護ｽﾘｰﾌﾞ</t>
    <rPh sb="0" eb="2">
      <t>ヨウザイ</t>
    </rPh>
    <rPh sb="2" eb="4">
      <t>シントウ</t>
    </rPh>
    <rPh sb="4" eb="6">
      <t>ボウゴ</t>
    </rPh>
    <phoneticPr fontId="1"/>
  </si>
  <si>
    <t>固定用締具付ｺﾞﾑﾊﾞﾝﾄﾞ</t>
    <rPh sb="0" eb="3">
      <t>コテイヨウ</t>
    </rPh>
    <rPh sb="3" eb="4">
      <t>シ</t>
    </rPh>
    <rPh sb="4" eb="5">
      <t>グ</t>
    </rPh>
    <rPh sb="5" eb="6">
      <t>ツ</t>
    </rPh>
    <phoneticPr fontId="1"/>
  </si>
  <si>
    <t>ﾎﾟﾘｴﾁﾚﾝｽﾘｰﾌﾞ固定用ｺﾞﾑﾊﾞﾝﾄﾞ</t>
    <rPh sb="12" eb="14">
      <t>コテイ</t>
    </rPh>
    <rPh sb="14" eb="15">
      <t>ヨウ</t>
    </rPh>
    <phoneticPr fontId="1"/>
  </si>
  <si>
    <t>溶剤浸透防護ｽﾘｰﾌﾞ用ﾅｲﾛﾝﾃｰﾌﾟ</t>
    <rPh sb="0" eb="2">
      <t>ヨウザイ</t>
    </rPh>
    <rPh sb="2" eb="4">
      <t>シントウ</t>
    </rPh>
    <rPh sb="4" eb="6">
      <t>ボウゴ</t>
    </rPh>
    <rPh sb="11" eb="12">
      <t>ヨウ</t>
    </rPh>
    <phoneticPr fontId="1"/>
  </si>
  <si>
    <t>幅50mm</t>
    <rPh sb="0" eb="1">
      <t>ハバ</t>
    </rPh>
    <phoneticPr fontId="1"/>
  </si>
  <si>
    <t>防食用ﾋﾞﾆﾙ粘着ﾃｰﾌﾟ</t>
    <rPh sb="0" eb="2">
      <t>ボウショク</t>
    </rPh>
    <rPh sb="2" eb="3">
      <t>ヨウ</t>
    </rPh>
    <phoneticPr fontId="1"/>
  </si>
  <si>
    <t>埋設管表示ﾃｰﾌﾟ上水道用</t>
    <rPh sb="0" eb="2">
      <t>マイセツ</t>
    </rPh>
    <rPh sb="2" eb="3">
      <t>カン</t>
    </rPh>
    <rPh sb="3" eb="5">
      <t>ヒョウジ</t>
    </rPh>
    <rPh sb="9" eb="12">
      <t>ジョウスイドウ</t>
    </rPh>
    <rPh sb="12" eb="13">
      <t>ヨウ</t>
    </rPh>
    <phoneticPr fontId="1"/>
  </si>
  <si>
    <t>水道用埋設管表示ﾃｰﾌﾟ</t>
    <rPh sb="0" eb="3">
      <t>スイドウヨウ</t>
    </rPh>
    <rPh sb="3" eb="5">
      <t>マイセツ</t>
    </rPh>
    <rPh sb="5" eb="6">
      <t>カン</t>
    </rPh>
    <rPh sb="6" eb="8">
      <t>ヒョウジ</t>
    </rPh>
    <phoneticPr fontId="1"/>
  </si>
  <si>
    <t>年号入り</t>
    <rPh sb="0" eb="2">
      <t>ネンゴウ</t>
    </rPh>
    <rPh sb="2" eb="3">
      <t>イ</t>
    </rPh>
    <phoneticPr fontId="1"/>
  </si>
  <si>
    <t>幅50mm･100mm</t>
    <rPh sb="0" eb="1">
      <t>ハバ</t>
    </rPh>
    <phoneticPr fontId="1"/>
  </si>
  <si>
    <t>水道用埋設標識ｼｰﾄ</t>
    <rPh sb="0" eb="3">
      <t>スイドウヨウ</t>
    </rPh>
    <rPh sb="3" eb="5">
      <t>マイセツ</t>
    </rPh>
    <rPh sb="5" eb="7">
      <t>ヒョウシキ</t>
    </rPh>
    <phoneticPr fontId="1"/>
  </si>
  <si>
    <t>水道管用埋設ｸﾛｽｼｰﾄ</t>
    <rPh sb="0" eb="2">
      <t>スイドウ</t>
    </rPh>
    <rPh sb="2" eb="3">
      <t>カン</t>
    </rPh>
    <rPh sb="3" eb="4">
      <t>ヨウ</t>
    </rPh>
    <rPh sb="4" eb="6">
      <t>マイセツ</t>
    </rPh>
    <phoneticPr fontId="1"/>
  </si>
  <si>
    <t>幅150mm</t>
    <rPh sb="0" eb="1">
      <t>ハバ</t>
    </rPh>
    <phoneticPr fontId="1"/>
  </si>
  <si>
    <t>2倍折込</t>
    <rPh sb="1" eb="2">
      <t>バイ</t>
    </rPh>
    <rPh sb="2" eb="4">
      <t>オリコミ</t>
    </rPh>
    <phoneticPr fontId="1"/>
  </si>
  <si>
    <t>水道用埋設標識ｱﾙﾐｼｰﾄ</t>
    <rPh sb="0" eb="3">
      <t>スイドウヨウ</t>
    </rPh>
    <rPh sb="3" eb="5">
      <t>マイセツ</t>
    </rPh>
    <rPh sb="5" eb="7">
      <t>ヒョウシキ</t>
    </rPh>
    <phoneticPr fontId="1"/>
  </si>
  <si>
    <t>水道管用埋設ｱﾙﾐｸﾛｽｼｰﾄ</t>
    <rPh sb="0" eb="2">
      <t>スイドウ</t>
    </rPh>
    <rPh sb="2" eb="3">
      <t>カン</t>
    </rPh>
    <rPh sb="3" eb="4">
      <t>ヨウ</t>
    </rPh>
    <rPh sb="4" eb="6">
      <t>マイセツ</t>
    </rPh>
    <phoneticPr fontId="1"/>
  </si>
  <si>
    <t>給水管用埋設標識ｼｰﾄ</t>
    <rPh sb="0" eb="2">
      <t>キュウスイ</t>
    </rPh>
    <rPh sb="2" eb="3">
      <t>カン</t>
    </rPh>
    <rPh sb="3" eb="4">
      <t>ヨウ</t>
    </rPh>
    <rPh sb="4" eb="6">
      <t>マイセツ</t>
    </rPh>
    <rPh sb="6" eb="8">
      <t>ヒョウシキ</t>
    </rPh>
    <phoneticPr fontId="1"/>
  </si>
  <si>
    <t>給水管用埋設標識ｱﾙﾐｼｰﾄ</t>
    <rPh sb="0" eb="2">
      <t>キュウスイ</t>
    </rPh>
    <rPh sb="2" eb="3">
      <t>カン</t>
    </rPh>
    <rPh sb="3" eb="4">
      <t>ヨウ</t>
    </rPh>
    <rPh sb="4" eb="6">
      <t>マイセツ</t>
    </rPh>
    <rPh sb="6" eb="8">
      <t>ヒョウシキ</t>
    </rPh>
    <phoneticPr fontId="1"/>
  </si>
  <si>
    <t>給水管用埋設ｸﾛｽｼｰﾄ</t>
    <rPh sb="0" eb="2">
      <t>キュウスイ</t>
    </rPh>
    <rPh sb="2" eb="3">
      <t>カン</t>
    </rPh>
    <rPh sb="3" eb="4">
      <t>ヨウ</t>
    </rPh>
    <rPh sb="4" eb="6">
      <t>マイセツ</t>
    </rPh>
    <phoneticPr fontId="1"/>
  </si>
  <si>
    <t>給水管用埋設ｱﾙﾐｸﾛｽｼｰﾄ</t>
    <rPh sb="0" eb="2">
      <t>キュウスイ</t>
    </rPh>
    <rPh sb="2" eb="3">
      <t>カン</t>
    </rPh>
    <rPh sb="3" eb="4">
      <t>ヨウ</t>
    </rPh>
    <rPh sb="4" eb="6">
      <t>マイセツ</t>
    </rPh>
    <phoneticPr fontId="1"/>
  </si>
  <si>
    <t>耐震GX形両受ｿﾌﾄｼｰﾙ仕切弁</t>
    <rPh sb="0" eb="2">
      <t>タイシン</t>
    </rPh>
    <rPh sb="4" eb="5">
      <t>カタ</t>
    </rPh>
    <rPh sb="5" eb="6">
      <t>リョウ</t>
    </rPh>
    <rPh sb="6" eb="7">
      <t>ウ</t>
    </rPh>
    <rPh sb="13" eb="15">
      <t>シキ</t>
    </rPh>
    <rPh sb="15" eb="16">
      <t>ベン</t>
    </rPh>
    <phoneticPr fontId="1"/>
  </si>
  <si>
    <t>浅層埋設対応形急速空気弁</t>
    <rPh sb="0" eb="1">
      <t>アサ</t>
    </rPh>
    <rPh sb="1" eb="2">
      <t>ソウ</t>
    </rPh>
    <rPh sb="2" eb="4">
      <t>マイセツ</t>
    </rPh>
    <rPh sb="4" eb="6">
      <t>タイオウ</t>
    </rPh>
    <rPh sb="6" eb="7">
      <t>カタ</t>
    </rPh>
    <rPh sb="7" eb="9">
      <t>キュウソク</t>
    </rPh>
    <rPh sb="9" eb="11">
      <t>クウキ</t>
    </rPh>
    <rPh sb="11" eb="12">
      <t>ベン</t>
    </rPh>
    <phoneticPr fontId="1"/>
  </si>
  <si>
    <t>急排ﾐﾆ(ねじこみ形)</t>
    <rPh sb="0" eb="1">
      <t>キュウ</t>
    </rPh>
    <rPh sb="1" eb="2">
      <t>ハイ</t>
    </rPh>
    <rPh sb="9" eb="10">
      <t>カタ</t>
    </rPh>
    <phoneticPr fontId="1"/>
  </si>
  <si>
    <t>急排ﾐﾆ(ﾌﾗﾝｼﾞ形)</t>
    <rPh sb="0" eb="1">
      <t>キュウ</t>
    </rPh>
    <rPh sb="1" eb="2">
      <t>ハイ</t>
    </rPh>
    <rPh sb="10" eb="11">
      <t>カタ</t>
    </rPh>
    <phoneticPr fontId="1"/>
  </si>
  <si>
    <t>ﾆｭｰｴｱﾘｽ</t>
    <phoneticPr fontId="1"/>
  </si>
  <si>
    <t>φ100～φ300×φ50</t>
    <phoneticPr fontId="1"/>
  </si>
  <si>
    <t>φ40～φ50×φ20</t>
    <phoneticPr fontId="1"/>
  </si>
  <si>
    <t>φ75～φ150×φ20～φ40</t>
    <phoneticPr fontId="1"/>
  </si>
  <si>
    <t>φ100～φ150×φ50</t>
    <phoneticPr fontId="1"/>
  </si>
  <si>
    <t>水道配水用ﾎﾟﾘｴﾁﾚﾝ管鋳鉄ｻﾄﾞﾙ付分水栓</t>
    <rPh sb="0" eb="2">
      <t>スイドウ</t>
    </rPh>
    <rPh sb="2" eb="5">
      <t>ハイスイヨウ</t>
    </rPh>
    <rPh sb="12" eb="13">
      <t>カン</t>
    </rPh>
    <rPh sb="13" eb="15">
      <t>チュウテツ</t>
    </rPh>
    <rPh sb="19" eb="20">
      <t>ツキ</t>
    </rPh>
    <rPh sb="20" eb="23">
      <t>ブンスイセン</t>
    </rPh>
    <phoneticPr fontId="1"/>
  </si>
  <si>
    <t>ｲﾝｻｰﾄﾘﾝｸﾞ</t>
    <phoneticPr fontId="1"/>
  </si>
  <si>
    <t>水道用ｻﾄﾞﾙ付分水栓閉栓ｷｬｯﾌﾟ</t>
    <rPh sb="0" eb="3">
      <t>スイドウヨウ</t>
    </rPh>
    <rPh sb="7" eb="8">
      <t>ツキ</t>
    </rPh>
    <rPh sb="8" eb="11">
      <t>ブンスイセン</t>
    </rPh>
    <rPh sb="11" eb="13">
      <t>ヘイセン</t>
    </rPh>
    <phoneticPr fontId="1"/>
  </si>
  <si>
    <t>水道用ﾎﾞｰﾙ甲形止水栓ﾃｰﾊﾟめねじ蝶ﾊﾝﾄﾞﾙL</t>
    <rPh sb="0" eb="3">
      <t>スイドウヨウ</t>
    </rPh>
    <rPh sb="7" eb="8">
      <t>カタチ</t>
    </rPh>
    <rPh sb="8" eb="11">
      <t>シスイセン</t>
    </rPh>
    <rPh sb="11" eb="14">
      <t>テーパ</t>
    </rPh>
    <rPh sb="18" eb="22">
      <t>ハンドル</t>
    </rPh>
    <phoneticPr fontId="1"/>
  </si>
  <si>
    <t>水道用ﾎﾞｰﾙ止水栓甲形ﾃｰﾊﾟめねじ丸HL（管端防食ｺｱ対応型）</t>
    <rPh sb="0" eb="3">
      <t>スイドウヨウ</t>
    </rPh>
    <rPh sb="9" eb="10">
      <t>コウ</t>
    </rPh>
    <rPh sb="10" eb="11">
      <t>カタチ</t>
    </rPh>
    <rPh sb="11" eb="14">
      <t>テーパ</t>
    </rPh>
    <rPh sb="18" eb="20">
      <t>ＨＬ</t>
    </rPh>
    <rPh sb="23" eb="25">
      <t>カンタン</t>
    </rPh>
    <rPh sb="25" eb="27">
      <t>ボウショク</t>
    </rPh>
    <rPh sb="29" eb="31">
      <t>タイオウ</t>
    </rPh>
    <rPh sb="31" eb="32">
      <t>カタ</t>
    </rPh>
    <phoneticPr fontId="1"/>
  </si>
  <si>
    <t>伸縮可とう継手</t>
    <rPh sb="0" eb="2">
      <t>シンシュク</t>
    </rPh>
    <rPh sb="2" eb="3">
      <t>カ</t>
    </rPh>
    <rPh sb="5" eb="7">
      <t>ツギテ</t>
    </rPh>
    <phoneticPr fontId="1"/>
  </si>
  <si>
    <t>分水栓用</t>
    <rPh sb="0" eb="3">
      <t>ブンスイセン</t>
    </rPh>
    <rPh sb="3" eb="4">
      <t>ヨウ</t>
    </rPh>
    <phoneticPr fontId="1"/>
  </si>
  <si>
    <t>ろくろ継手　GP　分止水栓</t>
    <rPh sb="3" eb="5">
      <t>ツギテ</t>
    </rPh>
    <rPh sb="9" eb="10">
      <t>ブン</t>
    </rPh>
    <rPh sb="10" eb="13">
      <t>シスイセン</t>
    </rPh>
    <phoneticPr fontId="1"/>
  </si>
  <si>
    <t>ﾒｰﾀｾｯﾄ-3（埋設用）逆止弁CA型ﾎﾞｰﾙ止開防2型</t>
    <rPh sb="9" eb="11">
      <t>マイセツ</t>
    </rPh>
    <rPh sb="11" eb="12">
      <t>ヨウ</t>
    </rPh>
    <rPh sb="13" eb="16">
      <t>ギャクシベン</t>
    </rPh>
    <rPh sb="18" eb="19">
      <t>カタ</t>
    </rPh>
    <rPh sb="23" eb="24">
      <t>ト</t>
    </rPh>
    <rPh sb="24" eb="25">
      <t>ヒラ</t>
    </rPh>
    <rPh sb="25" eb="26">
      <t>ボウ</t>
    </rPh>
    <rPh sb="27" eb="28">
      <t>カタ</t>
    </rPh>
    <phoneticPr fontId="1"/>
  </si>
  <si>
    <t>ﾒｰﾀﾊﾞｲﾊﾟｽﾕﾆｯﾄ4型逆止弁付</t>
    <rPh sb="14" eb="15">
      <t>カタ</t>
    </rPh>
    <rPh sb="15" eb="18">
      <t>ギャクシベン</t>
    </rPh>
    <rPh sb="18" eb="19">
      <t>ツキ</t>
    </rPh>
    <phoneticPr fontId="1"/>
  </si>
  <si>
    <t>φ25用～φ50用</t>
    <rPh sb="3" eb="4">
      <t>ヨウ</t>
    </rPh>
    <rPh sb="8" eb="9">
      <t>ヨウ</t>
    </rPh>
    <phoneticPr fontId="1"/>
  </si>
  <si>
    <t>PE補修ﾊﾞﾝﾄﾞGP兼用</t>
    <rPh sb="2" eb="4">
      <t>ホシュウ</t>
    </rPh>
    <rPh sb="11" eb="13">
      <t>ケンヨウ</t>
    </rPh>
    <phoneticPr fontId="1"/>
  </si>
  <si>
    <t>VP補修ﾊﾞﾝﾄﾞ</t>
    <rPh sb="2" eb="4">
      <t>ホシュウ</t>
    </rPh>
    <phoneticPr fontId="1"/>
  </si>
  <si>
    <t>ﾎﾞｰﾙ式補修弁(ﾚﾊﾞｰ式)</t>
    <rPh sb="4" eb="5">
      <t>シキ</t>
    </rPh>
    <rPh sb="5" eb="7">
      <t>ホシュウ</t>
    </rPh>
    <rPh sb="7" eb="8">
      <t>ベン</t>
    </rPh>
    <rPh sb="13" eb="14">
      <t>シキ</t>
    </rPh>
    <phoneticPr fontId="1"/>
  </si>
  <si>
    <t>JWWA B 132準拠品</t>
    <rPh sb="10" eb="12">
      <t>ジュンキョ</t>
    </rPh>
    <rPh sb="12" eb="13">
      <t>ヒン</t>
    </rPh>
    <phoneticPr fontId="1"/>
  </si>
  <si>
    <t>B</t>
    <phoneticPr fontId="1"/>
  </si>
  <si>
    <t>仕切弁用ねじ式弁筺</t>
    <rPh sb="0" eb="2">
      <t>シキ</t>
    </rPh>
    <rPh sb="2" eb="3">
      <t>ベン</t>
    </rPh>
    <rPh sb="3" eb="4">
      <t>ヨウ</t>
    </rPh>
    <rPh sb="6" eb="7">
      <t>シキ</t>
    </rPh>
    <rPh sb="7" eb="9">
      <t>ベンバコ</t>
    </rPh>
    <phoneticPr fontId="1"/>
  </si>
  <si>
    <t>C形1号（φ250）</t>
    <rPh sb="1" eb="2">
      <t>カタ</t>
    </rPh>
    <rPh sb="3" eb="4">
      <t>ゴウ</t>
    </rPh>
    <phoneticPr fontId="1"/>
  </si>
  <si>
    <t>JWWA B 110準拠品</t>
    <rPh sb="10" eb="12">
      <t>ジュンキョ</t>
    </rPh>
    <rPh sb="12" eb="13">
      <t>ヒン</t>
    </rPh>
    <phoneticPr fontId="1"/>
  </si>
  <si>
    <t>（株）ダイモン</t>
  </si>
  <si>
    <t>仕切弁用ﾊｯﾄ式円形鉄蓋</t>
    <rPh sb="0" eb="2">
      <t>シキ</t>
    </rPh>
    <rPh sb="2" eb="3">
      <t>ベン</t>
    </rPh>
    <rPh sb="3" eb="4">
      <t>ヨウ</t>
    </rPh>
    <rPh sb="7" eb="8">
      <t>シキ</t>
    </rPh>
    <rPh sb="8" eb="9">
      <t>エン</t>
    </rPh>
    <rPh sb="9" eb="10">
      <t>ケイ</t>
    </rPh>
    <rPh sb="10" eb="11">
      <t>テツ</t>
    </rPh>
    <rPh sb="11" eb="12">
      <t>フタ</t>
    </rPh>
    <phoneticPr fontId="1"/>
  </si>
  <si>
    <t>ﾊﾞﾀﾌﾗｲ弁用ﾊｯﾄ式円形鉄蓋</t>
    <rPh sb="6" eb="7">
      <t>ベン</t>
    </rPh>
    <rPh sb="7" eb="8">
      <t>ヨウ</t>
    </rPh>
    <rPh sb="11" eb="12">
      <t>シキ</t>
    </rPh>
    <rPh sb="12" eb="13">
      <t>エン</t>
    </rPh>
    <rPh sb="13" eb="14">
      <t>ケイ</t>
    </rPh>
    <rPh sb="14" eb="15">
      <t>テツ</t>
    </rPh>
    <rPh sb="15" eb="16">
      <t>フタ</t>
    </rPh>
    <phoneticPr fontId="1"/>
  </si>
  <si>
    <t>円形4号（φ600）</t>
    <rPh sb="0" eb="1">
      <t>エン</t>
    </rPh>
    <rPh sb="1" eb="2">
      <t>ケイ</t>
    </rPh>
    <rPh sb="3" eb="4">
      <t>ゴウ</t>
    </rPh>
    <phoneticPr fontId="1"/>
  </si>
  <si>
    <t>空気弁用ﾛｯｸ式円形鉄蓋</t>
    <rPh sb="0" eb="2">
      <t>クウキ</t>
    </rPh>
    <rPh sb="2" eb="3">
      <t>ベン</t>
    </rPh>
    <rPh sb="3" eb="4">
      <t>ヨウ</t>
    </rPh>
    <rPh sb="7" eb="8">
      <t>シキ</t>
    </rPh>
    <rPh sb="8" eb="9">
      <t>エン</t>
    </rPh>
    <rPh sb="9" eb="10">
      <t>ケイ</t>
    </rPh>
    <rPh sb="10" eb="11">
      <t>テツ</t>
    </rPh>
    <rPh sb="11" eb="12">
      <t>フタ</t>
    </rPh>
    <phoneticPr fontId="1"/>
  </si>
  <si>
    <t>角形1号（□500×400）</t>
    <rPh sb="0" eb="1">
      <t>カク</t>
    </rPh>
    <rPh sb="1" eb="2">
      <t>カタ</t>
    </rPh>
    <rPh sb="3" eb="4">
      <t>ゴウ</t>
    </rPh>
    <phoneticPr fontId="1"/>
  </si>
  <si>
    <t>JWWA B 133準拠品</t>
    <rPh sb="10" eb="12">
      <t>ジュンキョ</t>
    </rPh>
    <rPh sb="12" eb="13">
      <t>ヒン</t>
    </rPh>
    <phoneticPr fontId="1"/>
  </si>
  <si>
    <t>空気弁用ﾛｯｸ式角形鉄蓋</t>
    <rPh sb="0" eb="2">
      <t>クウキ</t>
    </rPh>
    <rPh sb="2" eb="3">
      <t>ベン</t>
    </rPh>
    <rPh sb="3" eb="4">
      <t>ヨウ</t>
    </rPh>
    <rPh sb="7" eb="8">
      <t>シキ</t>
    </rPh>
    <rPh sb="8" eb="9">
      <t>カク</t>
    </rPh>
    <rPh sb="9" eb="10">
      <t>ケイ</t>
    </rPh>
    <rPh sb="10" eb="11">
      <t>テツ</t>
    </rPh>
    <rPh sb="11" eb="12">
      <t>フタ</t>
    </rPh>
    <phoneticPr fontId="1"/>
  </si>
  <si>
    <t>消火栓用ﾊｯﾄ式角形鉄蓋</t>
    <rPh sb="0" eb="2">
      <t>ショウカ</t>
    </rPh>
    <rPh sb="2" eb="3">
      <t>セン</t>
    </rPh>
    <rPh sb="3" eb="4">
      <t>ヨウ</t>
    </rPh>
    <rPh sb="7" eb="8">
      <t>シキ</t>
    </rPh>
    <rPh sb="8" eb="9">
      <t>カク</t>
    </rPh>
    <rPh sb="9" eb="10">
      <t>カタ</t>
    </rPh>
    <rPh sb="10" eb="11">
      <t>テツ</t>
    </rPh>
    <rPh sb="11" eb="12">
      <t>フタ</t>
    </rPh>
    <phoneticPr fontId="1"/>
  </si>
  <si>
    <t>ｶﾗｰ着色（青色）</t>
    <rPh sb="3" eb="5">
      <t>チャクショク</t>
    </rPh>
    <rPh sb="6" eb="7">
      <t>アオ</t>
    </rPh>
    <rPh sb="7" eb="8">
      <t>イロ</t>
    </rPh>
    <phoneticPr fontId="1"/>
  </si>
  <si>
    <t>ｶﾗｰ着色（橙色）</t>
    <rPh sb="3" eb="5">
      <t>チャクショク</t>
    </rPh>
    <rPh sb="6" eb="7">
      <t>ダイダイ</t>
    </rPh>
    <rPh sb="7" eb="8">
      <t>イロ</t>
    </rPh>
    <phoneticPr fontId="1"/>
  </si>
  <si>
    <t>φ130×H360</t>
    <phoneticPr fontId="1"/>
  </si>
  <si>
    <t>FCD止水栓ﾎﾞｯｸｽ</t>
    <rPh sb="3" eb="6">
      <t>シスイセン</t>
    </rPh>
    <phoneticPr fontId="1"/>
  </si>
  <si>
    <t>市章入</t>
    <rPh sb="0" eb="2">
      <t>シショウ</t>
    </rPh>
    <rPh sb="2" eb="3">
      <t>イ</t>
    </rPh>
    <phoneticPr fontId="1"/>
  </si>
  <si>
    <t>Q</t>
    <phoneticPr fontId="1"/>
  </si>
  <si>
    <t>水道用ｻﾄﾞﾙ付分水栓（WXD）</t>
    <rPh sb="0" eb="3">
      <t>スイドウヨウ</t>
    </rPh>
    <rPh sb="7" eb="8">
      <t>ツキ</t>
    </rPh>
    <rPh sb="8" eb="11">
      <t>ブンスイセン</t>
    </rPh>
    <phoneticPr fontId="1"/>
  </si>
  <si>
    <t>φ75～φ300×φ20～φ40</t>
    <phoneticPr fontId="1"/>
  </si>
  <si>
    <t>B</t>
    <phoneticPr fontId="1"/>
  </si>
  <si>
    <t>φ75×φ50</t>
    <phoneticPr fontId="1"/>
  </si>
  <si>
    <t>Q</t>
    <phoneticPr fontId="1"/>
  </si>
  <si>
    <t>水道用ｻﾄﾞﾙ付分水栓（WXVS）</t>
    <rPh sb="0" eb="3">
      <t>スイドウヨウ</t>
    </rPh>
    <rPh sb="7" eb="8">
      <t>ツキ</t>
    </rPh>
    <rPh sb="8" eb="11">
      <t>ブンスイセン</t>
    </rPh>
    <phoneticPr fontId="1"/>
  </si>
  <si>
    <t>銅ｺｱ（WX-IM）</t>
    <rPh sb="0" eb="1">
      <t>ドウ</t>
    </rPh>
    <phoneticPr fontId="1"/>
  </si>
  <si>
    <t>水道用ｻﾄﾞﾙ付分水栓用ｷｬｯﾌﾟ（WX-C）</t>
    <rPh sb="0" eb="3">
      <t>スイドウヨウ</t>
    </rPh>
    <rPh sb="7" eb="8">
      <t>ツキ</t>
    </rPh>
    <rPh sb="8" eb="11">
      <t>ブンスイセン</t>
    </rPh>
    <rPh sb="11" eb="12">
      <t>ヨウ</t>
    </rPh>
    <phoneticPr fontId="1"/>
  </si>
  <si>
    <t>（株）キッツ</t>
  </si>
  <si>
    <t>減圧弁付ﾒｰﾀｰﾕﾆｯﾄ（WUR-CLGM）</t>
    <rPh sb="0" eb="3">
      <t>ゲンアツベン</t>
    </rPh>
    <rPh sb="3" eb="4">
      <t>ツキ</t>
    </rPh>
    <phoneticPr fontId="1"/>
  </si>
  <si>
    <t>減圧弁付ﾒｰﾀｰﾕﾆｯﾄ（WUR-CLGH）</t>
    <rPh sb="0" eb="3">
      <t>ゲンアツベン</t>
    </rPh>
    <rPh sb="3" eb="4">
      <t>ツキ</t>
    </rPh>
    <phoneticPr fontId="1"/>
  </si>
  <si>
    <t>ﾒｰﾀｰﾕﾆｯﾄ（WUR-CLG）</t>
    <phoneticPr fontId="1"/>
  </si>
  <si>
    <t>　水道用資材等指定承認一覧表（（株）キッツ）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</si>
  <si>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鉛ﾚｽ砲金製ﾎﾞｰﾙﾊﾞﾙﾌﾞ</t>
    <rPh sb="0" eb="1">
      <t>ナマリ</t>
    </rPh>
    <rPh sb="3" eb="5">
      <t>ホウキン</t>
    </rPh>
    <rPh sb="5" eb="6">
      <t>セイ</t>
    </rPh>
    <phoneticPr fontId="1"/>
  </si>
  <si>
    <t>φ15～φ50</t>
    <phoneticPr fontId="1"/>
  </si>
  <si>
    <t>ﾛﾝｸﾞﾈｯｸﾎﾞｰﾙ（TLN）</t>
    <phoneticPr fontId="1"/>
  </si>
  <si>
    <t>ﾛﾝｸﾞﾈｯｸﾎﾞｰﾙ（TLNT）</t>
    <phoneticPr fontId="1"/>
  </si>
  <si>
    <t>ﾛﾝｸﾞﾈｯｸﾎﾞｰﾙ（TLNF）</t>
    <phoneticPr fontId="1"/>
  </si>
  <si>
    <t>ﾛﾝｸﾞﾈｯｸﾎﾞｰﾙ（TLNFT）</t>
    <phoneticPr fontId="1"/>
  </si>
  <si>
    <t>ﾛﾝｸﾞﾈｯｸﾎﾞｰﾙ（CTLN）</t>
    <phoneticPr fontId="1"/>
  </si>
  <si>
    <t>鉛ﾚｽ</t>
    <rPh sb="0" eb="1">
      <t>ナマリ</t>
    </rPh>
    <phoneticPr fontId="1"/>
  </si>
  <si>
    <t>鉛ﾚｽ砲金製ｹﾞｰﾄﾊﾞﾙﾌﾞ</t>
    <rPh sb="0" eb="1">
      <t>ナマリ</t>
    </rPh>
    <rPh sb="3" eb="5">
      <t>ホウキン</t>
    </rPh>
    <rPh sb="5" eb="6">
      <t>セイ</t>
    </rPh>
    <phoneticPr fontId="1"/>
  </si>
  <si>
    <t>埋設用ｹﾞｰﾄ（WN）</t>
    <rPh sb="0" eb="2">
      <t>マイセツ</t>
    </rPh>
    <rPh sb="2" eb="3">
      <t>ヨウ</t>
    </rPh>
    <phoneticPr fontId="1"/>
  </si>
  <si>
    <t>　水道用資材等指定承認一覧表（（株）栗本鐵工所）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クリ</t>
    </rPh>
    <rPh sb="19" eb="20">
      <t>モト</t>
    </rPh>
    <rPh sb="20" eb="22">
      <t>テッコウ</t>
    </rPh>
    <rPh sb="22" eb="23">
      <t>ショ</t>
    </rPh>
    <phoneticPr fontId="1"/>
  </si>
  <si>
    <t>（株）栗本鐵工所</t>
  </si>
  <si>
    <t>GX形直管</t>
    <rPh sb="2" eb="3">
      <t>カタ</t>
    </rPh>
    <rPh sb="3" eb="4">
      <t>チョク</t>
    </rPh>
    <rPh sb="4" eb="5">
      <t>カン</t>
    </rPh>
    <phoneticPr fontId="1"/>
  </si>
  <si>
    <t>NS形直管</t>
    <rPh sb="2" eb="3">
      <t>カタ</t>
    </rPh>
    <rPh sb="3" eb="4">
      <t>チョク</t>
    </rPh>
    <rPh sb="4" eb="5">
      <t>カン</t>
    </rPh>
    <phoneticPr fontId="1"/>
  </si>
  <si>
    <t>D</t>
    <phoneticPr fontId="1"/>
  </si>
  <si>
    <t>S50形直管</t>
    <rPh sb="3" eb="4">
      <t>カタ</t>
    </rPh>
    <rPh sb="4" eb="5">
      <t>チョク</t>
    </rPh>
    <rPh sb="5" eb="6">
      <t>カン</t>
    </rPh>
    <phoneticPr fontId="1"/>
  </si>
  <si>
    <t>φ50</t>
    <phoneticPr fontId="1"/>
  </si>
  <si>
    <t>K形直管</t>
    <rPh sb="1" eb="2">
      <t>カタ</t>
    </rPh>
    <rPh sb="2" eb="3">
      <t>チョク</t>
    </rPh>
    <rPh sb="3" eb="4">
      <t>カン</t>
    </rPh>
    <phoneticPr fontId="1"/>
  </si>
  <si>
    <t>JDPA  G 1049準拠品</t>
    <rPh sb="12" eb="14">
      <t>ジュンキョ</t>
    </rPh>
    <rPh sb="14" eb="15">
      <t>ヒン</t>
    </rPh>
    <phoneticPr fontId="1"/>
  </si>
  <si>
    <t>φ75×φ75～φ400×φ400</t>
    <phoneticPr fontId="1"/>
  </si>
  <si>
    <t>φ75×φ75～φ400×φ400</t>
    <phoneticPr fontId="1"/>
  </si>
  <si>
    <t>D</t>
    <phoneticPr fontId="1"/>
  </si>
  <si>
    <t>φ100×φ75～φ400×φ350</t>
    <phoneticPr fontId="1"/>
  </si>
  <si>
    <t>φ75～φ400</t>
    <phoneticPr fontId="1"/>
  </si>
  <si>
    <t>φ75～φ400×φ75</t>
    <phoneticPr fontId="1"/>
  </si>
  <si>
    <t>φ75～φ350×φ75</t>
    <phoneticPr fontId="1"/>
  </si>
  <si>
    <t>φ300･φ350×φ75</t>
    <phoneticPr fontId="1"/>
  </si>
  <si>
    <t>φ200～φ400×φ100・φ150</t>
    <phoneticPr fontId="1"/>
  </si>
  <si>
    <t>S50形二受T字管</t>
    <rPh sb="3" eb="4">
      <t>カタ</t>
    </rPh>
    <rPh sb="4" eb="5">
      <t>ニ</t>
    </rPh>
    <rPh sb="5" eb="6">
      <t>ウ</t>
    </rPh>
    <rPh sb="7" eb="8">
      <t>ジ</t>
    </rPh>
    <rPh sb="8" eb="9">
      <t>カン</t>
    </rPh>
    <phoneticPr fontId="1"/>
  </si>
  <si>
    <t>φ50×φ50</t>
    <phoneticPr fontId="1"/>
  </si>
  <si>
    <t>G</t>
    <phoneticPr fontId="1"/>
  </si>
  <si>
    <t>S50形90°曲管</t>
    <rPh sb="3" eb="4">
      <t>カタ</t>
    </rPh>
    <rPh sb="7" eb="8">
      <t>キョク</t>
    </rPh>
    <rPh sb="8" eb="9">
      <t>カン</t>
    </rPh>
    <phoneticPr fontId="1"/>
  </si>
  <si>
    <t>φ50</t>
    <phoneticPr fontId="1"/>
  </si>
  <si>
    <t>S50形45°曲管</t>
    <rPh sb="3" eb="4">
      <t>カタ</t>
    </rPh>
    <rPh sb="7" eb="8">
      <t>キョク</t>
    </rPh>
    <rPh sb="8" eb="9">
      <t>カン</t>
    </rPh>
    <phoneticPr fontId="1"/>
  </si>
  <si>
    <t>S50形22 1/2°曲管</t>
    <rPh sb="3" eb="4">
      <t>カタ</t>
    </rPh>
    <rPh sb="11" eb="12">
      <t>キョク</t>
    </rPh>
    <rPh sb="12" eb="13">
      <t>カン</t>
    </rPh>
    <phoneticPr fontId="1"/>
  </si>
  <si>
    <t>S50形11 1/4°曲管</t>
    <rPh sb="3" eb="4">
      <t>カタ</t>
    </rPh>
    <rPh sb="11" eb="12">
      <t>キョク</t>
    </rPh>
    <rPh sb="12" eb="13">
      <t>カン</t>
    </rPh>
    <phoneticPr fontId="1"/>
  </si>
  <si>
    <t>S50形ﾌﾗﾝｼﾞ付T字管</t>
    <rPh sb="3" eb="4">
      <t>カタ</t>
    </rPh>
    <rPh sb="9" eb="10">
      <t>ツキ</t>
    </rPh>
    <rPh sb="11" eb="12">
      <t>ジ</t>
    </rPh>
    <rPh sb="12" eb="13">
      <t>カン</t>
    </rPh>
    <phoneticPr fontId="1"/>
  </si>
  <si>
    <t>S50形両受短管</t>
    <rPh sb="3" eb="4">
      <t>カタ</t>
    </rPh>
    <rPh sb="4" eb="5">
      <t>リョウ</t>
    </rPh>
    <rPh sb="5" eb="6">
      <t>ウ</t>
    </rPh>
    <rPh sb="6" eb="7">
      <t>タン</t>
    </rPh>
    <rPh sb="7" eb="8">
      <t>カン</t>
    </rPh>
    <phoneticPr fontId="1"/>
  </si>
  <si>
    <t>S50形継輪</t>
    <rPh sb="3" eb="4">
      <t>カタ</t>
    </rPh>
    <rPh sb="4" eb="5">
      <t>ツ</t>
    </rPh>
    <rPh sb="5" eb="6">
      <t>ワ</t>
    </rPh>
    <phoneticPr fontId="1"/>
  </si>
  <si>
    <t>GX×S50形ﾀﾞｸﾀｲﾙ鋳鉄異種管継手</t>
    <rPh sb="6" eb="7">
      <t>カタ</t>
    </rPh>
    <rPh sb="13" eb="15">
      <t>チュウテツ</t>
    </rPh>
    <rPh sb="15" eb="17">
      <t>イシュ</t>
    </rPh>
    <rPh sb="17" eb="18">
      <t>カン</t>
    </rPh>
    <rPh sb="18" eb="19">
      <t>ツギ</t>
    </rPh>
    <rPh sb="19" eb="20">
      <t>テ</t>
    </rPh>
    <phoneticPr fontId="1"/>
  </si>
  <si>
    <t>JDPA G 1052準拠品</t>
    <rPh sb="11" eb="13">
      <t>ジュンキョ</t>
    </rPh>
    <rPh sb="13" eb="14">
      <t>ヒン</t>
    </rPh>
    <phoneticPr fontId="1"/>
  </si>
  <si>
    <t>GX-S50形受挿し片落管</t>
    <rPh sb="6" eb="7">
      <t>カタ</t>
    </rPh>
    <rPh sb="7" eb="8">
      <t>ウ</t>
    </rPh>
    <rPh sb="8" eb="9">
      <t>サ</t>
    </rPh>
    <rPh sb="10" eb="11">
      <t>カタ</t>
    </rPh>
    <rPh sb="11" eb="12">
      <t>オ</t>
    </rPh>
    <rPh sb="12" eb="13">
      <t>カン</t>
    </rPh>
    <phoneticPr fontId="1"/>
  </si>
  <si>
    <t>φ75×φ50</t>
    <phoneticPr fontId="1"/>
  </si>
  <si>
    <t>GX-S50形挿し受片落管</t>
    <rPh sb="6" eb="7">
      <t>カタ</t>
    </rPh>
    <rPh sb="7" eb="8">
      <t>サ</t>
    </rPh>
    <rPh sb="9" eb="10">
      <t>ウ</t>
    </rPh>
    <rPh sb="10" eb="11">
      <t>カタ</t>
    </rPh>
    <rPh sb="11" eb="12">
      <t>オ</t>
    </rPh>
    <rPh sb="12" eb="13">
      <t>カン</t>
    </rPh>
    <phoneticPr fontId="1"/>
  </si>
  <si>
    <t>S50形短管1号</t>
    <rPh sb="3" eb="4">
      <t>カタ</t>
    </rPh>
    <rPh sb="4" eb="5">
      <t>タン</t>
    </rPh>
    <rPh sb="5" eb="6">
      <t>カン</t>
    </rPh>
    <rPh sb="7" eb="8">
      <t>ゴウ</t>
    </rPh>
    <phoneticPr fontId="1"/>
  </si>
  <si>
    <t>S50形短管2号</t>
    <rPh sb="3" eb="4">
      <t>カタ</t>
    </rPh>
    <rPh sb="4" eb="5">
      <t>タン</t>
    </rPh>
    <rPh sb="5" eb="6">
      <t>カン</t>
    </rPh>
    <rPh sb="7" eb="8">
      <t>ゴウ</t>
    </rPh>
    <phoneticPr fontId="1"/>
  </si>
  <si>
    <t>S50形栓</t>
    <rPh sb="3" eb="4">
      <t>カタ</t>
    </rPh>
    <rPh sb="4" eb="5">
      <t>セン</t>
    </rPh>
    <phoneticPr fontId="1"/>
  </si>
  <si>
    <t>S50形用接合部品</t>
    <rPh sb="3" eb="4">
      <t>カタ</t>
    </rPh>
    <rPh sb="4" eb="5">
      <t>ヨウ</t>
    </rPh>
    <rPh sb="5" eb="7">
      <t>セツゴウ</t>
    </rPh>
    <rPh sb="7" eb="9">
      <t>ブヒン</t>
    </rPh>
    <phoneticPr fontId="1"/>
  </si>
  <si>
    <t>S50形ﾗｲﾅ</t>
    <rPh sb="3" eb="4">
      <t>カタ</t>
    </rPh>
    <phoneticPr fontId="1"/>
  </si>
  <si>
    <t>S50形用接合部品ﾗｲﾅ及び心出し用ｺﾞﾑﾞ</t>
    <rPh sb="3" eb="4">
      <t>カタ</t>
    </rPh>
    <rPh sb="4" eb="5">
      <t>ヨウ</t>
    </rPh>
    <rPh sb="5" eb="7">
      <t>セツゴウ</t>
    </rPh>
    <rPh sb="7" eb="9">
      <t>ブヒン</t>
    </rPh>
    <rPh sb="12" eb="13">
      <t>オヨ</t>
    </rPh>
    <rPh sb="14" eb="15">
      <t>ココロ</t>
    </rPh>
    <rPh sb="15" eb="16">
      <t>ダ</t>
    </rPh>
    <rPh sb="17" eb="18">
      <t>ヨウ</t>
    </rPh>
    <phoneticPr fontId="1"/>
  </si>
  <si>
    <t>S50形抜止押輪</t>
    <rPh sb="3" eb="4">
      <t>カタ</t>
    </rPh>
    <rPh sb="4" eb="5">
      <t>ヌ</t>
    </rPh>
    <rPh sb="5" eb="6">
      <t>ト</t>
    </rPh>
    <rPh sb="6" eb="7">
      <t>オシ</t>
    </rPh>
    <rPh sb="7" eb="8">
      <t>ワ</t>
    </rPh>
    <phoneticPr fontId="1"/>
  </si>
  <si>
    <t>S50形抜け止め押輪</t>
    <rPh sb="3" eb="4">
      <t>カタ</t>
    </rPh>
    <rPh sb="4" eb="5">
      <t>ヌ</t>
    </rPh>
    <rPh sb="6" eb="7">
      <t>ト</t>
    </rPh>
    <rPh sb="8" eb="9">
      <t>オシ</t>
    </rPh>
    <rPh sb="9" eb="10">
      <t>ワ</t>
    </rPh>
    <phoneticPr fontId="1"/>
  </si>
  <si>
    <t>ｸﾘﾓﾄｺｰﾄ</t>
    <phoneticPr fontId="1"/>
  </si>
  <si>
    <t>ﾀﾞｸﾀｲﾙ鋳鉄管継手用滑剤</t>
    <rPh sb="6" eb="8">
      <t>チュウテツ</t>
    </rPh>
    <rPh sb="8" eb="9">
      <t>カン</t>
    </rPh>
    <rPh sb="9" eb="10">
      <t>ツギ</t>
    </rPh>
    <rPh sb="10" eb="11">
      <t>テ</t>
    </rPh>
    <rPh sb="11" eb="12">
      <t>ヨウ</t>
    </rPh>
    <rPh sb="12" eb="13">
      <t>カツ</t>
    </rPh>
    <rPh sb="13" eb="14">
      <t>ザイ</t>
    </rPh>
    <phoneticPr fontId="1"/>
  </si>
  <si>
    <t>SUS304ﾎﾞﾙﾄﾅｯﾄ</t>
    <phoneticPr fontId="1"/>
  </si>
  <si>
    <t>V</t>
    <phoneticPr fontId="1"/>
  </si>
  <si>
    <t>ﾀﾞｸﾀｲﾙ鋳鉄製ﾊﾞﾀﾌﾗｲ弁</t>
    <rPh sb="6" eb="8">
      <t>チュウテツ</t>
    </rPh>
    <rPh sb="8" eb="9">
      <t>セイ</t>
    </rPh>
    <rPh sb="15" eb="16">
      <t>ベン</t>
    </rPh>
    <phoneticPr fontId="1"/>
  </si>
  <si>
    <t>φ300～φ600</t>
    <phoneticPr fontId="1"/>
  </si>
  <si>
    <t>耐震GX形両受けｿﾌﾄｼｰﾙ仕切弁</t>
    <rPh sb="0" eb="2">
      <t>タイシン</t>
    </rPh>
    <rPh sb="4" eb="5">
      <t>カタ</t>
    </rPh>
    <rPh sb="5" eb="6">
      <t>リョウ</t>
    </rPh>
    <rPh sb="6" eb="7">
      <t>ウ</t>
    </rPh>
    <rPh sb="14" eb="16">
      <t>シキ</t>
    </rPh>
    <rPh sb="16" eb="17">
      <t>ベン</t>
    </rPh>
    <phoneticPr fontId="1"/>
  </si>
  <si>
    <t>耐震NS形両受けｿﾌﾄｼｰﾙ仕切弁</t>
    <rPh sb="0" eb="2">
      <t>タイシン</t>
    </rPh>
    <rPh sb="4" eb="5">
      <t>カタ</t>
    </rPh>
    <rPh sb="5" eb="6">
      <t>リョウ</t>
    </rPh>
    <rPh sb="6" eb="7">
      <t>ウ</t>
    </rPh>
    <rPh sb="14" eb="16">
      <t>シキ</t>
    </rPh>
    <rPh sb="16" eb="17">
      <t>ベン</t>
    </rPh>
    <phoneticPr fontId="1"/>
  </si>
  <si>
    <t>耐震GX形受挿しｿﾌﾄｼｰﾙ仕切弁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</si>
  <si>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耐震NS形受挿しｿﾌﾄｼｰﾙ仕切弁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</si>
  <si>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水道用ﾎﾟﾘｴﾁﾚﾝ管金属継手　NPJ　おねじ</t>
    <rPh sb="11" eb="13">
      <t>キンゾク</t>
    </rPh>
    <rPh sb="13" eb="15">
      <t>ツギテ</t>
    </rPh>
    <phoneticPr fontId="1"/>
  </si>
  <si>
    <t>水道用ﾎﾟﾘｴﾁﾚﾝ管金属継手　NPJ　分止水栓用</t>
    <rPh sb="20" eb="21">
      <t>ブン</t>
    </rPh>
    <rPh sb="21" eb="24">
      <t>シスイセン</t>
    </rPh>
    <rPh sb="24" eb="25">
      <t>ヨウ</t>
    </rPh>
    <phoneticPr fontId="1"/>
  </si>
  <si>
    <t>水道用ﾎﾟﾘｴﾁﾚﾝ管金属継手　NPJ　めねじ付ｴﾙﾎﾞ</t>
    <rPh sb="23" eb="24">
      <t>ツキ</t>
    </rPh>
    <phoneticPr fontId="1"/>
  </si>
  <si>
    <t>水道用ﾎﾟﾘｴﾁﾚﾝ管金属継手　NPJ　おねじ付ｴﾙﾎﾞ</t>
    <rPh sb="23" eb="24">
      <t>ツキ</t>
    </rPh>
    <phoneticPr fontId="1"/>
  </si>
  <si>
    <t>ﾜﾝﾀｯﾁ継手　NOJ　おねじ</t>
    <rPh sb="5" eb="6">
      <t>ツギ</t>
    </rPh>
    <rPh sb="6" eb="7">
      <t>テ</t>
    </rPh>
    <phoneticPr fontId="1"/>
  </si>
  <si>
    <t>ﾜﾝﾀｯﾁ継手　NOJ　めねじ</t>
    <rPh sb="5" eb="6">
      <t>ツギ</t>
    </rPh>
    <rPh sb="6" eb="7">
      <t>テ</t>
    </rPh>
    <phoneticPr fontId="1"/>
  </si>
  <si>
    <t>ﾜﾝﾀｯﾁ継手　NOJ　ｿｹｯﾄ</t>
    <rPh sb="5" eb="6">
      <t>ツギ</t>
    </rPh>
    <rPh sb="6" eb="7">
      <t>テ</t>
    </rPh>
    <phoneticPr fontId="1"/>
  </si>
  <si>
    <t>ﾜﾝﾀｯﾁ継手　NOJ　ｴﾙﾎﾞ</t>
    <rPh sb="5" eb="6">
      <t>ツギ</t>
    </rPh>
    <rPh sb="6" eb="7">
      <t>テ</t>
    </rPh>
    <phoneticPr fontId="1"/>
  </si>
  <si>
    <t>ﾜﾝﾀｯﾁ継手　NOJ　分･止水栓用</t>
    <rPh sb="5" eb="7">
      <t>ツギテ</t>
    </rPh>
    <rPh sb="12" eb="13">
      <t>ブン</t>
    </rPh>
    <rPh sb="14" eb="16">
      <t>シスイ</t>
    </rPh>
    <rPh sb="16" eb="17">
      <t>セン</t>
    </rPh>
    <rPh sb="17" eb="18">
      <t>ヨウ</t>
    </rPh>
    <phoneticPr fontId="1"/>
  </si>
  <si>
    <t>ﾜﾝﾀｯﾁ継手　NOJ　回転式おねじ付ｴﾙﾎﾞ</t>
    <rPh sb="12" eb="14">
      <t>カイテン</t>
    </rPh>
    <rPh sb="14" eb="15">
      <t>シキ</t>
    </rPh>
    <rPh sb="18" eb="19">
      <t>ツキ</t>
    </rPh>
    <phoneticPr fontId="1"/>
  </si>
  <si>
    <t>水道用ｻﾄﾞﾙ付分水栓　A形</t>
    <rPh sb="0" eb="3">
      <t>スイドウヨウ</t>
    </rPh>
    <rPh sb="7" eb="8">
      <t>ツキ</t>
    </rPh>
    <rPh sb="8" eb="11">
      <t>ブンスイセン</t>
    </rPh>
    <rPh sb="13" eb="14">
      <t>カタチ</t>
    </rPh>
    <phoneticPr fontId="1"/>
  </si>
  <si>
    <t>水道用ｻﾄﾞﾙ付分水栓　A形</t>
    <rPh sb="0" eb="3">
      <t>スイドウヨウ</t>
    </rPh>
    <rPh sb="7" eb="8">
      <t>ツキ</t>
    </rPh>
    <rPh sb="8" eb="11">
      <t>ブンスイセン</t>
    </rPh>
    <phoneticPr fontId="1"/>
  </si>
  <si>
    <t>水道用ｻﾄﾞﾙ付分水栓　AS-DIP</t>
    <rPh sb="0" eb="3">
      <t>スイドウヨウ</t>
    </rPh>
    <rPh sb="7" eb="8">
      <t>ツキ</t>
    </rPh>
    <rPh sb="8" eb="11">
      <t>ブンスイセン</t>
    </rPh>
    <phoneticPr fontId="1"/>
  </si>
  <si>
    <t>配水ﾎﾟﾘｴﾁﾚﾝ管用ｻﾄﾞﾙ付分水栓　A型</t>
    <rPh sb="0" eb="2">
      <t>ハイスイ</t>
    </rPh>
    <rPh sb="9" eb="10">
      <t>カン</t>
    </rPh>
    <rPh sb="10" eb="11">
      <t>ヨウ</t>
    </rPh>
    <rPh sb="15" eb="16">
      <t>ツキ</t>
    </rPh>
    <rPh sb="16" eb="19">
      <t>ブンスイセン</t>
    </rPh>
    <rPh sb="21" eb="22">
      <t>カタ</t>
    </rPh>
    <phoneticPr fontId="1"/>
  </si>
  <si>
    <t>ﾎﾞｰﾙ止水栓（内ねじ）</t>
    <rPh sb="4" eb="7">
      <t>シスイセン</t>
    </rPh>
    <rPh sb="8" eb="9">
      <t>ウチ</t>
    </rPh>
    <phoneticPr fontId="1"/>
  </si>
  <si>
    <t>ﾎﾞｰﾙ止水栓　内ねじ（Kｺｱ対応）</t>
    <rPh sb="4" eb="7">
      <t>シスイセン</t>
    </rPh>
    <rPh sb="8" eb="9">
      <t>ウチ</t>
    </rPh>
    <rPh sb="15" eb="17">
      <t>タイオウ</t>
    </rPh>
    <phoneticPr fontId="1"/>
  </si>
  <si>
    <t>FEJ（分止水栓用×鋼管用）</t>
    <rPh sb="4" eb="5">
      <t>ブン</t>
    </rPh>
    <rPh sb="5" eb="8">
      <t>シスイセン</t>
    </rPh>
    <rPh sb="8" eb="9">
      <t>ヨウ</t>
    </rPh>
    <rPh sb="10" eb="12">
      <t>コウカン</t>
    </rPh>
    <rPh sb="12" eb="13">
      <t>ヨウ</t>
    </rPh>
    <phoneticPr fontId="1"/>
  </si>
  <si>
    <t>埋設用ﾒｰﾀﾕﾆｯﾄ　MUG</t>
    <rPh sb="0" eb="2">
      <t>マイセツ</t>
    </rPh>
    <rPh sb="2" eb="3">
      <t>ヨウ</t>
    </rPh>
    <phoneticPr fontId="1"/>
  </si>
  <si>
    <t>仕切弁　B-WGI</t>
    <rPh sb="0" eb="3">
      <t>シキリベン</t>
    </rPh>
    <phoneticPr fontId="1"/>
  </si>
  <si>
    <t>φ50～φ150×φ25～φ40</t>
    <phoneticPr fontId="1"/>
  </si>
  <si>
    <t>耐震S50形受挿しｿﾌﾄｼｰﾙ仕切弁</t>
    <rPh sb="0" eb="2">
      <t>タイシン</t>
    </rPh>
    <rPh sb="5" eb="6">
      <t>カタ</t>
    </rPh>
    <rPh sb="6" eb="7">
      <t>ウ</t>
    </rPh>
    <rPh sb="7" eb="8">
      <t>サ</t>
    </rPh>
    <rPh sb="15" eb="17">
      <t>シキ</t>
    </rPh>
    <rPh sb="17" eb="18">
      <t>ベン</t>
    </rPh>
    <phoneticPr fontId="1"/>
  </si>
  <si>
    <t>φ50</t>
    <phoneticPr fontId="1"/>
  </si>
  <si>
    <t>V</t>
    <phoneticPr fontId="1"/>
  </si>
  <si>
    <t>φ13～φ150</t>
    <phoneticPr fontId="1"/>
  </si>
  <si>
    <t>K</t>
    <phoneticPr fontId="1"/>
  </si>
  <si>
    <t>耐衝撃性硬質ﾎﾟﾘ塩化ﾋﾞﾆﾙ管</t>
    <rPh sb="0" eb="1">
      <t>タイ</t>
    </rPh>
    <rPh sb="1" eb="4">
      <t>ショウゲキセイ</t>
    </rPh>
    <rPh sb="4" eb="6">
      <t>コウシツ</t>
    </rPh>
    <rPh sb="9" eb="11">
      <t>エンカ</t>
    </rPh>
    <rPh sb="15" eb="16">
      <t>カン</t>
    </rPh>
    <phoneticPr fontId="1"/>
  </si>
  <si>
    <t>　水道用資材等指定承認一覧表（（株）ダイモン）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</si>
  <si>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　水道用資材等指定承認一覧表（日之出水道機器（株））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8">
      <t>ヒノデ</t>
    </rPh>
    <rPh sb="18" eb="20">
      <t>スイドウ</t>
    </rPh>
    <rPh sb="20" eb="22">
      <t>キキ</t>
    </rPh>
    <rPh sb="23" eb="24">
      <t>カブ</t>
    </rPh>
    <phoneticPr fontId="1"/>
  </si>
  <si>
    <t>V</t>
    <phoneticPr fontId="1"/>
  </si>
  <si>
    <t>日之出水道機器（株）</t>
  </si>
  <si>
    <t>ﾎﾞｰﾙﾎﾟｲﾝﾄﾛｯﾄﾞBPR</t>
    <phoneticPr fontId="1"/>
  </si>
  <si>
    <t>CVONS-20G-25LNU</t>
    <phoneticPr fontId="1"/>
  </si>
  <si>
    <t>CVOS-21G-15L</t>
    <phoneticPr fontId="1"/>
  </si>
  <si>
    <t>CVOS-32G-15L</t>
    <phoneticPr fontId="1"/>
  </si>
  <si>
    <t>CVOS-60G-10L</t>
    <phoneticPr fontId="1"/>
  </si>
  <si>
    <t>T-25</t>
    <phoneticPr fontId="1"/>
  </si>
  <si>
    <t>T-25</t>
    <phoneticPr fontId="1"/>
  </si>
  <si>
    <t>T-25　市章入</t>
    <rPh sb="5" eb="6">
      <t>シ</t>
    </rPh>
    <rPh sb="6" eb="7">
      <t>ショウ</t>
    </rPh>
    <rPh sb="7" eb="8">
      <t>イ</t>
    </rPh>
    <phoneticPr fontId="1"/>
  </si>
  <si>
    <t>CVOS-50G-10L</t>
    <phoneticPr fontId="1"/>
  </si>
  <si>
    <t>ROS-50G-10C</t>
    <phoneticPr fontId="1"/>
  </si>
  <si>
    <t>消火栓用ﾊｯﾄ式円形鉄蓋</t>
    <rPh sb="0" eb="2">
      <t>ショウカ</t>
    </rPh>
    <rPh sb="2" eb="3">
      <t>セン</t>
    </rPh>
    <rPh sb="3" eb="4">
      <t>ヨウ</t>
    </rPh>
    <rPh sb="7" eb="8">
      <t>シキ</t>
    </rPh>
    <rPh sb="8" eb="9">
      <t>エン</t>
    </rPh>
    <rPh sb="9" eb="10">
      <t>カタ</t>
    </rPh>
    <rPh sb="10" eb="11">
      <t>テツ</t>
    </rPh>
    <rPh sb="11" eb="12">
      <t>フタ</t>
    </rPh>
    <phoneticPr fontId="1"/>
  </si>
  <si>
    <t>NVK-25-50K</t>
    <phoneticPr fontId="1"/>
  </si>
  <si>
    <t>NVK-25-100K</t>
    <phoneticPr fontId="1"/>
  </si>
  <si>
    <t>NVK-35-50K</t>
    <phoneticPr fontId="1"/>
  </si>
  <si>
    <t>WO-50-50K</t>
    <phoneticPr fontId="1"/>
  </si>
  <si>
    <t>WO-60-50K</t>
    <phoneticPr fontId="1"/>
  </si>
  <si>
    <t>B</t>
    <phoneticPr fontId="1"/>
  </si>
  <si>
    <t>REP NVK-25-10K</t>
    <phoneticPr fontId="1"/>
  </si>
  <si>
    <t>REP NVK-25-30K</t>
    <phoneticPr fontId="1"/>
  </si>
  <si>
    <t>REP NVK-25-10K(P3)</t>
    <phoneticPr fontId="1"/>
  </si>
  <si>
    <t>REP NVK-25-10K(P5)</t>
    <phoneticPr fontId="1"/>
  </si>
  <si>
    <t>REP NVK-35-10K</t>
    <phoneticPr fontId="1"/>
  </si>
  <si>
    <t>REP NVK-35-30K</t>
    <phoneticPr fontId="1"/>
  </si>
  <si>
    <t>REP NVK-35-10K(P3)</t>
    <phoneticPr fontId="1"/>
  </si>
  <si>
    <t>REP NVK-35-10K(P5)</t>
    <phoneticPr fontId="1"/>
  </si>
  <si>
    <t>高10/24.5mm　3%勾配</t>
    <rPh sb="0" eb="1">
      <t>タカ</t>
    </rPh>
    <rPh sb="13" eb="15">
      <t>コウバイ</t>
    </rPh>
    <phoneticPr fontId="1"/>
  </si>
  <si>
    <t>高10/34mm　5%勾配</t>
    <rPh sb="0" eb="1">
      <t>タカ</t>
    </rPh>
    <rPh sb="11" eb="13">
      <t>コウバイ</t>
    </rPh>
    <phoneticPr fontId="1"/>
  </si>
  <si>
    <t>REP WO-50-10K</t>
    <phoneticPr fontId="1"/>
  </si>
  <si>
    <t>REP WO-50-30K</t>
    <phoneticPr fontId="1"/>
  </si>
  <si>
    <t>REP NVK-50-10K(P3)</t>
    <phoneticPr fontId="1"/>
  </si>
  <si>
    <t>REP NVK-50-10K(P5)</t>
    <phoneticPr fontId="1"/>
  </si>
  <si>
    <t>高10/43｡2mm　5%勾配</t>
    <rPh sb="0" eb="1">
      <t>タカ</t>
    </rPh>
    <rPh sb="13" eb="15">
      <t>コウバイ</t>
    </rPh>
    <phoneticPr fontId="1"/>
  </si>
  <si>
    <t>円形４号（φ600）</t>
    <rPh sb="0" eb="1">
      <t>エン</t>
    </rPh>
    <rPh sb="1" eb="2">
      <t>ケイ</t>
    </rPh>
    <rPh sb="3" eb="4">
      <t>ゴウ</t>
    </rPh>
    <phoneticPr fontId="1"/>
  </si>
  <si>
    <t>REP WO-60-10K</t>
    <phoneticPr fontId="1"/>
  </si>
  <si>
    <t>REP WO-60-30K</t>
    <phoneticPr fontId="1"/>
  </si>
  <si>
    <t>REP NVK-60-10K(P3)</t>
    <phoneticPr fontId="1"/>
  </si>
  <si>
    <t>REP NVK-60-10K(P5)</t>
    <phoneticPr fontId="1"/>
  </si>
  <si>
    <t>高10/32.9mm　3%勾配</t>
    <rPh sb="0" eb="1">
      <t>タカ</t>
    </rPh>
    <rPh sb="13" eb="15">
      <t>コウバイ</t>
    </rPh>
    <phoneticPr fontId="1"/>
  </si>
  <si>
    <t>高10/48｡2mm　5%勾配</t>
    <rPh sb="0" eb="1">
      <t>タカ</t>
    </rPh>
    <rPh sb="13" eb="15">
      <t>コウバイ</t>
    </rPh>
    <phoneticPr fontId="1"/>
  </si>
  <si>
    <t>NVK-25-150A</t>
    <phoneticPr fontId="1"/>
  </si>
  <si>
    <t>NVK-25-150CA</t>
    <phoneticPr fontId="1"/>
  </si>
  <si>
    <t>NVK-25-300CA</t>
    <phoneticPr fontId="1"/>
  </si>
  <si>
    <t>φ13～φ150</t>
    <phoneticPr fontId="1"/>
  </si>
  <si>
    <t>信越ポリマー（株）</t>
  </si>
  <si>
    <t>W</t>
    <phoneticPr fontId="1"/>
  </si>
  <si>
    <t>VPﾊﾟｲﾌﾟ</t>
    <phoneticPr fontId="1"/>
  </si>
  <si>
    <t>φ13～φ150</t>
    <phoneticPr fontId="1"/>
  </si>
  <si>
    <t>K</t>
    <phoneticPr fontId="1"/>
  </si>
  <si>
    <t>前澤化成工業（株）</t>
  </si>
  <si>
    <t>HIVPﾊﾟｲﾌﾟ</t>
    <phoneticPr fontId="1"/>
  </si>
  <si>
    <t>Q</t>
    <phoneticPr fontId="1"/>
  </si>
  <si>
    <t>止水栓ﾎﾞｯｸｽ　SSDD100×300</t>
    <rPh sb="0" eb="3">
      <t>シスイセン</t>
    </rPh>
    <phoneticPr fontId="1"/>
  </si>
  <si>
    <t>樹脂製</t>
    <rPh sb="0" eb="3">
      <t>ジュシセイ</t>
    </rPh>
    <phoneticPr fontId="1"/>
  </si>
  <si>
    <t>止水栓ﾎﾞｯｸｽ　SSDD100×300三原市</t>
    <rPh sb="0" eb="3">
      <t>シスイセン</t>
    </rPh>
    <rPh sb="20" eb="23">
      <t>ミハラシ</t>
    </rPh>
    <phoneticPr fontId="1"/>
  </si>
  <si>
    <t>量水器ﾎﾞｯｸｽ　MB-20S×80-70三原市＃</t>
    <rPh sb="0" eb="3">
      <t>リョウスイキ</t>
    </rPh>
    <rPh sb="21" eb="24">
      <t>ミハラシ</t>
    </rPh>
    <phoneticPr fontId="1"/>
  </si>
  <si>
    <t>φ13～φ25</t>
    <phoneticPr fontId="1"/>
  </si>
  <si>
    <t>Q</t>
    <phoneticPr fontId="1"/>
  </si>
  <si>
    <t>量水器ﾎﾞｯｸｽ　MB-25S×80-70三原市＃</t>
    <rPh sb="0" eb="3">
      <t>リョウスイキ</t>
    </rPh>
    <rPh sb="21" eb="24">
      <t>ミハラシ</t>
    </rPh>
    <phoneticPr fontId="1"/>
  </si>
  <si>
    <t>　水道用資材等指定承認一覧表（前澤化成工業（株））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マエサワ</t>
    </rPh>
    <rPh sb="17" eb="19">
      <t>カセイ</t>
    </rPh>
    <rPh sb="19" eb="21">
      <t>コウギョウ</t>
    </rPh>
    <rPh sb="22" eb="23">
      <t>カブ</t>
    </rPh>
    <phoneticPr fontId="1"/>
  </si>
  <si>
    <t>2号・3号</t>
    <rPh sb="1" eb="2">
      <t>ゴウ</t>
    </rPh>
    <rPh sb="4" eb="5">
      <t>ゴウ</t>
    </rPh>
    <phoneticPr fontId="1"/>
  </si>
  <si>
    <t>NVK-35-150A</t>
    <phoneticPr fontId="1"/>
  </si>
  <si>
    <t>NVK-35-150CA</t>
    <phoneticPr fontId="1"/>
  </si>
  <si>
    <t>NVK-35-300CA</t>
    <phoneticPr fontId="1"/>
  </si>
  <si>
    <t>NNVO-35-40S</t>
    <phoneticPr fontId="1"/>
  </si>
  <si>
    <t>NHVO-25-100B</t>
    <phoneticPr fontId="1"/>
  </si>
  <si>
    <t>NHVO-25-200B</t>
    <phoneticPr fontId="1"/>
  </si>
  <si>
    <t>NHVO-25-300B</t>
    <phoneticPr fontId="1"/>
  </si>
  <si>
    <t>NHVO-25-300C</t>
    <phoneticPr fontId="1"/>
  </si>
  <si>
    <t>NHVO-25-40S</t>
    <phoneticPr fontId="1"/>
  </si>
  <si>
    <t>NHVO-35-100B</t>
    <phoneticPr fontId="1"/>
  </si>
  <si>
    <t>NHVO-35-200B</t>
    <phoneticPr fontId="1"/>
  </si>
  <si>
    <t>NHVO-35-300B</t>
    <phoneticPr fontId="1"/>
  </si>
  <si>
    <t>NHVO-35-300C</t>
    <phoneticPr fontId="1"/>
  </si>
  <si>
    <t>WO-50-200A</t>
    <phoneticPr fontId="1"/>
  </si>
  <si>
    <t>NHVO-50-100B</t>
    <phoneticPr fontId="1"/>
  </si>
  <si>
    <t>NHVO-50-200B</t>
    <phoneticPr fontId="1"/>
  </si>
  <si>
    <t>NHVO-50-300B</t>
    <phoneticPr fontId="1"/>
  </si>
  <si>
    <t>NHVO-50-200C</t>
    <phoneticPr fontId="1"/>
  </si>
  <si>
    <t>NHVO-50-300C</t>
    <phoneticPr fontId="1"/>
  </si>
  <si>
    <t>NHVO-50-500C</t>
    <phoneticPr fontId="1"/>
  </si>
  <si>
    <t>分割底版用下部壁</t>
    <rPh sb="0" eb="2">
      <t>ブンカツ</t>
    </rPh>
    <rPh sb="2" eb="3">
      <t>ソコ</t>
    </rPh>
    <rPh sb="3" eb="4">
      <t>バン</t>
    </rPh>
    <rPh sb="4" eb="6">
      <t>ヨウシモ</t>
    </rPh>
    <rPh sb="5" eb="7">
      <t>カブ</t>
    </rPh>
    <rPh sb="7" eb="8">
      <t>ヘキ</t>
    </rPh>
    <phoneticPr fontId="1"/>
  </si>
  <si>
    <t>NHVO-50-200CH</t>
    <phoneticPr fontId="1"/>
  </si>
  <si>
    <t>NNVO-50-40S</t>
    <phoneticPr fontId="1"/>
  </si>
  <si>
    <t>NNVO-50-40S(1/2)</t>
    <phoneticPr fontId="1"/>
  </si>
  <si>
    <t>NHVO-60-200A</t>
    <phoneticPr fontId="1"/>
  </si>
  <si>
    <t>NHVO-60-100B</t>
    <phoneticPr fontId="1"/>
  </si>
  <si>
    <t>NHVO-60-200B</t>
    <phoneticPr fontId="1"/>
  </si>
  <si>
    <t>NHVO-60-300B</t>
    <phoneticPr fontId="1"/>
  </si>
  <si>
    <t>NHVO-60-200C</t>
    <phoneticPr fontId="1"/>
  </si>
  <si>
    <t>NHVO-60-300C</t>
    <phoneticPr fontId="1"/>
  </si>
  <si>
    <t>NHVO-60-500C</t>
    <phoneticPr fontId="1"/>
  </si>
  <si>
    <t>NHVO-60-200CH</t>
    <phoneticPr fontId="1"/>
  </si>
  <si>
    <t>NNVO-60-40S</t>
    <phoneticPr fontId="1"/>
  </si>
  <si>
    <t>NNVO-60-40S(1/2)</t>
    <phoneticPr fontId="1"/>
  </si>
  <si>
    <t>水道用二層ﾎﾟﾘｴﾁﾚﾝ管</t>
    <rPh sb="0" eb="3">
      <t>スイドウヨウ</t>
    </rPh>
    <rPh sb="3" eb="5">
      <t>ニソウ</t>
    </rPh>
    <rPh sb="12" eb="13">
      <t>カン</t>
    </rPh>
    <phoneticPr fontId="1"/>
  </si>
  <si>
    <t>水道用ﾎﾟﾘｴﾁﾚﾝ二層管（ﾎﾟﾘﾆｸｽ ﾆｿｳｶﾝ）</t>
    <rPh sb="0" eb="3">
      <t>スイドウヨウ</t>
    </rPh>
    <phoneticPr fontId="1"/>
  </si>
  <si>
    <t>SENZ8SJA</t>
    <phoneticPr fontId="1"/>
  </si>
  <si>
    <t>SENZ10SJA</t>
    <phoneticPr fontId="1"/>
  </si>
  <si>
    <t>C形2号（φ350）</t>
    <rPh sb="1" eb="2">
      <t>カタ</t>
    </rPh>
    <rPh sb="3" eb="4">
      <t>ゴウ</t>
    </rPh>
    <phoneticPr fontId="1"/>
  </si>
  <si>
    <t>B</t>
    <phoneticPr fontId="1"/>
  </si>
  <si>
    <t>SE10SJAC</t>
    <phoneticPr fontId="1"/>
  </si>
  <si>
    <t>SE8SJAC</t>
    <phoneticPr fontId="1"/>
  </si>
  <si>
    <t>SE60MC</t>
    <phoneticPr fontId="1"/>
  </si>
  <si>
    <t>SE53LC</t>
    <phoneticPr fontId="1"/>
  </si>
  <si>
    <t>SYL5QA</t>
    <phoneticPr fontId="1"/>
  </si>
  <si>
    <t>SY5HAC</t>
    <phoneticPr fontId="1"/>
  </si>
  <si>
    <t>A-BK10</t>
    <phoneticPr fontId="1"/>
  </si>
  <si>
    <t>DRB50K-5</t>
    <phoneticPr fontId="1"/>
  </si>
  <si>
    <t>DRB60K-5</t>
    <phoneticPr fontId="1"/>
  </si>
  <si>
    <t>A-BK1</t>
    <phoneticPr fontId="1"/>
  </si>
  <si>
    <t>A-BK3</t>
    <phoneticPr fontId="1"/>
  </si>
  <si>
    <t>A-BK5</t>
    <phoneticPr fontId="1"/>
  </si>
  <si>
    <t>A-P3%</t>
    <phoneticPr fontId="1"/>
  </si>
  <si>
    <t>A-P5%</t>
    <phoneticPr fontId="1"/>
  </si>
  <si>
    <t>高10/20mm　3%勾配</t>
    <rPh sb="0" eb="1">
      <t>タカ</t>
    </rPh>
    <rPh sb="11" eb="13">
      <t>コウバイ</t>
    </rPh>
    <phoneticPr fontId="1"/>
  </si>
  <si>
    <t>高10/27mm　5%勾配</t>
    <rPh sb="0" eb="1">
      <t>タカ</t>
    </rPh>
    <rPh sb="11" eb="13">
      <t>コウバイ</t>
    </rPh>
    <phoneticPr fontId="1"/>
  </si>
  <si>
    <t>高30/40mm　3%勾配</t>
    <rPh sb="0" eb="1">
      <t>タカ</t>
    </rPh>
    <rPh sb="11" eb="13">
      <t>コウバイ</t>
    </rPh>
    <phoneticPr fontId="1"/>
  </si>
  <si>
    <t>高30/53mm　5%勾配</t>
    <rPh sb="0" eb="1">
      <t>タカ</t>
    </rPh>
    <rPh sb="11" eb="13">
      <t>コウバイ</t>
    </rPh>
    <phoneticPr fontId="1"/>
  </si>
  <si>
    <t>B-BK1</t>
    <phoneticPr fontId="1"/>
  </si>
  <si>
    <t>B-BK3</t>
    <phoneticPr fontId="1"/>
  </si>
  <si>
    <t>B-BK5</t>
    <phoneticPr fontId="1"/>
  </si>
  <si>
    <t>B-BK3%</t>
    <phoneticPr fontId="1"/>
  </si>
  <si>
    <t>B-BK5%</t>
    <phoneticPr fontId="1"/>
  </si>
  <si>
    <t>DRB50K-1</t>
    <phoneticPr fontId="1"/>
  </si>
  <si>
    <t>DRB50K-3</t>
    <phoneticPr fontId="1"/>
  </si>
  <si>
    <t>DRB60K-3</t>
    <phoneticPr fontId="1"/>
  </si>
  <si>
    <t>角形１号（□500×400）</t>
    <rPh sb="0" eb="1">
      <t>カク</t>
    </rPh>
    <rPh sb="1" eb="2">
      <t>カタ</t>
    </rPh>
    <rPh sb="3" eb="4">
      <t>ゴウ</t>
    </rPh>
    <phoneticPr fontId="1"/>
  </si>
  <si>
    <t>DRB5040K-1</t>
    <phoneticPr fontId="1"/>
  </si>
  <si>
    <t>DRB5040K-3</t>
    <phoneticPr fontId="1"/>
  </si>
  <si>
    <t>DRB5040K-5</t>
    <phoneticPr fontId="1"/>
  </si>
  <si>
    <t>DRB25A-15</t>
    <phoneticPr fontId="1"/>
  </si>
  <si>
    <t>DRB25CA-15</t>
    <phoneticPr fontId="1"/>
  </si>
  <si>
    <t>DRB25CA-30</t>
    <phoneticPr fontId="1"/>
  </si>
  <si>
    <t>DRB25B-10</t>
    <phoneticPr fontId="1"/>
  </si>
  <si>
    <t>DRB25B-20</t>
    <phoneticPr fontId="1"/>
  </si>
  <si>
    <t>DRB25B-30</t>
    <phoneticPr fontId="1"/>
  </si>
  <si>
    <t>DRB25C-30</t>
    <phoneticPr fontId="1"/>
  </si>
  <si>
    <t>DRB25P-40</t>
    <phoneticPr fontId="1"/>
  </si>
  <si>
    <t>DRB35A-15</t>
    <phoneticPr fontId="1"/>
  </si>
  <si>
    <t>DRB35CA-15</t>
    <phoneticPr fontId="1"/>
  </si>
  <si>
    <t>DRB35CA-30</t>
    <phoneticPr fontId="1"/>
  </si>
  <si>
    <t>DRB35B-10</t>
    <phoneticPr fontId="1"/>
  </si>
  <si>
    <t>DRB35B-20</t>
    <phoneticPr fontId="1"/>
  </si>
  <si>
    <t>DRB35B-30</t>
    <phoneticPr fontId="1"/>
  </si>
  <si>
    <t>DRB35C-30</t>
    <phoneticPr fontId="1"/>
  </si>
  <si>
    <t>DRB35P-40</t>
    <phoneticPr fontId="1"/>
  </si>
  <si>
    <t>DRB50A-20</t>
    <phoneticPr fontId="1"/>
  </si>
  <si>
    <t>DRB50B-10</t>
    <phoneticPr fontId="1"/>
  </si>
  <si>
    <t>DRB50B-20</t>
    <phoneticPr fontId="1"/>
  </si>
  <si>
    <t>DRB50B-30</t>
    <phoneticPr fontId="1"/>
  </si>
  <si>
    <t>DRB50C-20</t>
    <phoneticPr fontId="1"/>
  </si>
  <si>
    <t>DRB50C-30</t>
    <phoneticPr fontId="1"/>
  </si>
  <si>
    <t>DRB50C-50</t>
    <phoneticPr fontId="1"/>
  </si>
  <si>
    <t>DRB50P-40</t>
    <phoneticPr fontId="1"/>
  </si>
  <si>
    <t>DRB60A-20</t>
    <phoneticPr fontId="1"/>
  </si>
  <si>
    <t>DRB60B-10</t>
    <phoneticPr fontId="1"/>
  </si>
  <si>
    <t>DRB60B-20</t>
    <phoneticPr fontId="1"/>
  </si>
  <si>
    <t>DRB60B-30</t>
    <phoneticPr fontId="1"/>
  </si>
  <si>
    <t>DRB60C-20</t>
    <phoneticPr fontId="1"/>
  </si>
  <si>
    <t>DRB60C-30</t>
    <phoneticPr fontId="1"/>
  </si>
  <si>
    <t>DRB60C-50</t>
    <phoneticPr fontId="1"/>
  </si>
  <si>
    <t>DRB60P-40</t>
    <phoneticPr fontId="1"/>
  </si>
  <si>
    <t>DRB5040K3%S</t>
    <phoneticPr fontId="1"/>
  </si>
  <si>
    <t>DRB5040K5%S</t>
    <phoneticPr fontId="1"/>
  </si>
  <si>
    <t>DRB5040K3%L</t>
    <phoneticPr fontId="1"/>
  </si>
  <si>
    <t>DRB5040K5%L</t>
    <phoneticPr fontId="1"/>
  </si>
  <si>
    <t>高30/46mm　短辺3%勾配</t>
    <rPh sb="0" eb="1">
      <t>タカ</t>
    </rPh>
    <rPh sb="9" eb="11">
      <t>タンペン</t>
    </rPh>
    <rPh sb="13" eb="15">
      <t>コウバイ</t>
    </rPh>
    <phoneticPr fontId="1"/>
  </si>
  <si>
    <t>高30/56mm　短辺5%勾配</t>
    <rPh sb="0" eb="1">
      <t>タカ</t>
    </rPh>
    <rPh sb="9" eb="11">
      <t>タンペン</t>
    </rPh>
    <rPh sb="13" eb="15">
      <t>コウバイ</t>
    </rPh>
    <phoneticPr fontId="1"/>
  </si>
  <si>
    <t>高30/49mm　長辺3%勾配</t>
    <rPh sb="0" eb="1">
      <t>タカ</t>
    </rPh>
    <rPh sb="9" eb="11">
      <t>チョウヘン</t>
    </rPh>
    <rPh sb="13" eb="15">
      <t>コウバイ</t>
    </rPh>
    <phoneticPr fontId="1"/>
  </si>
  <si>
    <t>高30/61mm　長辺5%勾配</t>
    <rPh sb="0" eb="1">
      <t>タカ</t>
    </rPh>
    <rPh sb="9" eb="11">
      <t>チョウヘン</t>
    </rPh>
    <rPh sb="13" eb="15">
      <t>コウバイ</t>
    </rPh>
    <phoneticPr fontId="1"/>
  </si>
  <si>
    <t>DRB5040A-20</t>
    <phoneticPr fontId="1"/>
  </si>
  <si>
    <t>DRB5040B-20</t>
    <phoneticPr fontId="1"/>
  </si>
  <si>
    <t>DRB5040B-10</t>
    <phoneticPr fontId="1"/>
  </si>
  <si>
    <t>DRB5040C-20</t>
    <phoneticPr fontId="1"/>
  </si>
  <si>
    <t>DRB5040C-40</t>
    <phoneticPr fontId="1"/>
  </si>
  <si>
    <t>高400mm</t>
    <rPh sb="0" eb="1">
      <t>タカ</t>
    </rPh>
    <phoneticPr fontId="1"/>
  </si>
  <si>
    <t>DRB5040P-40</t>
    <phoneticPr fontId="1"/>
  </si>
  <si>
    <t>角形底版</t>
    <rPh sb="0" eb="1">
      <t>カク</t>
    </rPh>
    <rPh sb="1" eb="2">
      <t>カタ</t>
    </rPh>
    <rPh sb="2" eb="3">
      <t>テイ</t>
    </rPh>
    <rPh sb="3" eb="4">
      <t>バン</t>
    </rPh>
    <phoneticPr fontId="1"/>
  </si>
  <si>
    <t>T-8 市章入</t>
    <rPh sb="4" eb="6">
      <t>シショウ</t>
    </rPh>
    <rPh sb="6" eb="7">
      <t>イ</t>
    </rPh>
    <phoneticPr fontId="1"/>
  </si>
  <si>
    <t>T-8</t>
    <phoneticPr fontId="1"/>
  </si>
  <si>
    <t>T-2</t>
    <phoneticPr fontId="1"/>
  </si>
  <si>
    <t>FCD量水器ﾎﾞｯｸｽ</t>
    <rPh sb="3" eb="6">
      <t>リョウスイキ</t>
    </rPh>
    <phoneticPr fontId="1"/>
  </si>
  <si>
    <t>三原市型保温板・ﾌﾟﾚｰﾄ付</t>
    <phoneticPr fontId="1"/>
  </si>
  <si>
    <t>R50B</t>
    <phoneticPr fontId="1"/>
  </si>
  <si>
    <t>SHD</t>
    <phoneticPr fontId="1"/>
  </si>
  <si>
    <t>RS25BH</t>
    <phoneticPr fontId="1"/>
  </si>
  <si>
    <t>RF50</t>
    <phoneticPr fontId="1"/>
  </si>
  <si>
    <t>空気弁用ﾊｯﾄ式角形鉄蓋</t>
    <rPh sb="0" eb="2">
      <t>クウキ</t>
    </rPh>
    <rPh sb="2" eb="3">
      <t>ベン</t>
    </rPh>
    <rPh sb="3" eb="4">
      <t>ヨウ</t>
    </rPh>
    <rPh sb="7" eb="8">
      <t>シキ</t>
    </rPh>
    <rPh sb="8" eb="9">
      <t>カク</t>
    </rPh>
    <rPh sb="9" eb="10">
      <t>カタ</t>
    </rPh>
    <rPh sb="10" eb="11">
      <t>テツ</t>
    </rPh>
    <rPh sb="11" eb="12">
      <t>フタ</t>
    </rPh>
    <phoneticPr fontId="1"/>
  </si>
  <si>
    <t>SYE1A</t>
    <phoneticPr fontId="1"/>
  </si>
  <si>
    <t>角形1号（□550×350）</t>
    <rPh sb="0" eb="1">
      <t>カク</t>
    </rPh>
    <rPh sb="1" eb="2">
      <t>カタ</t>
    </rPh>
    <rPh sb="3" eb="4">
      <t>ゴウ</t>
    </rPh>
    <phoneticPr fontId="1"/>
  </si>
  <si>
    <t>SYE1AC</t>
    <phoneticPr fontId="1"/>
  </si>
  <si>
    <t>ｽｰﾊﾟｰﾀﾌﾎﾟﾘGX形ﾀﾞｸﾀｲﾙ鋳鉄管用異種管継手</t>
    <rPh sb="12" eb="13">
      <t>カタ</t>
    </rPh>
    <rPh sb="19" eb="21">
      <t>チュウテツ</t>
    </rPh>
    <rPh sb="21" eb="22">
      <t>カン</t>
    </rPh>
    <rPh sb="22" eb="23">
      <t>ヨウ</t>
    </rPh>
    <rPh sb="23" eb="25">
      <t>イシュ</t>
    </rPh>
    <rPh sb="25" eb="26">
      <t>カン</t>
    </rPh>
    <rPh sb="26" eb="27">
      <t>ツギ</t>
    </rPh>
    <rPh sb="27" eb="28">
      <t>テ</t>
    </rPh>
    <phoneticPr fontId="1"/>
  </si>
  <si>
    <t>ｽｰﾊﾟｰﾀﾌﾎﾟﾘNS形ﾀﾞｸﾀｲﾙ鋳鉄管用異種管継手</t>
    <rPh sb="12" eb="13">
      <t>カタ</t>
    </rPh>
    <rPh sb="19" eb="21">
      <t>チュウテツ</t>
    </rPh>
    <rPh sb="21" eb="22">
      <t>カン</t>
    </rPh>
    <rPh sb="22" eb="23">
      <t>ヨウ</t>
    </rPh>
    <rPh sb="23" eb="25">
      <t>イシュ</t>
    </rPh>
    <rPh sb="25" eb="26">
      <t>カン</t>
    </rPh>
    <rPh sb="26" eb="27">
      <t>ツギ</t>
    </rPh>
    <rPh sb="27" eb="28">
      <t>テ</t>
    </rPh>
    <phoneticPr fontId="1"/>
  </si>
  <si>
    <t>ｽｰﾊﾟｰﾀﾌﾎﾟﾘEF片受ｿﾌﾄｼｰﾙ仕切弁</t>
    <rPh sb="12" eb="13">
      <t>カタ</t>
    </rPh>
    <rPh sb="13" eb="14">
      <t>ウ</t>
    </rPh>
    <rPh sb="20" eb="22">
      <t>シキ</t>
    </rPh>
    <rPh sb="22" eb="23">
      <t>ベン</t>
    </rPh>
    <phoneticPr fontId="1"/>
  </si>
  <si>
    <t>ｴｱﾘｽ･ﾈｵ</t>
    <phoneticPr fontId="1"/>
  </si>
  <si>
    <t>SUS316 副弁機能付</t>
    <rPh sb="7" eb="8">
      <t>フク</t>
    </rPh>
    <rPh sb="8" eb="9">
      <t>ベン</t>
    </rPh>
    <rPh sb="9" eb="11">
      <t>キノウ</t>
    </rPh>
    <rPh sb="11" eb="12">
      <t>ツ</t>
    </rPh>
    <phoneticPr fontId="1"/>
  </si>
  <si>
    <t>ｴｱﾘｽ</t>
    <phoneticPr fontId="1"/>
  </si>
  <si>
    <t>　水道用資材等指定承認一覧表（（株）クボタ）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</si>
  <si>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（株）クボタ</t>
  </si>
  <si>
    <t>GX形渦巻式ﾌﾗﾝｼﾞ付きT字管</t>
    <rPh sb="2" eb="3">
      <t>カタ</t>
    </rPh>
    <rPh sb="3" eb="4">
      <t>ウズ</t>
    </rPh>
    <rPh sb="4" eb="5">
      <t>マ</t>
    </rPh>
    <rPh sb="5" eb="6">
      <t>シキ</t>
    </rPh>
    <rPh sb="11" eb="12">
      <t>ツキ</t>
    </rPh>
    <rPh sb="14" eb="15">
      <t>ジ</t>
    </rPh>
    <rPh sb="15" eb="16">
      <t>カン</t>
    </rPh>
    <phoneticPr fontId="1"/>
  </si>
  <si>
    <t>GX形片受乙字管</t>
    <rPh sb="2" eb="3">
      <t>カタ</t>
    </rPh>
    <rPh sb="3" eb="4">
      <t>カタ</t>
    </rPh>
    <rPh sb="4" eb="5">
      <t>ウ</t>
    </rPh>
    <rPh sb="5" eb="6">
      <t>オツ</t>
    </rPh>
    <rPh sb="6" eb="7">
      <t>ジ</t>
    </rPh>
    <rPh sb="7" eb="8">
      <t>カン</t>
    </rPh>
    <phoneticPr fontId="1"/>
  </si>
  <si>
    <t>GX形片受曲管90°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</si>
  <si>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GX形片受曲管45°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</si>
  <si>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GX形片受曲管22 1/2°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</si>
  <si>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GX形片受曲管11 1/4°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</si>
  <si>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GX形片受曲管5 5/8°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</si>
  <si>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NS形片受曲管90°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</si>
  <si>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NS形片受曲管45°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</si>
  <si>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NS形片受22 1/2°曲管</t>
    <rPh sb="2" eb="3">
      <t>カタ</t>
    </rPh>
    <rPh sb="3" eb="4">
      <t>カタ</t>
    </rPh>
    <rPh sb="4" eb="5">
      <t>ウ</t>
    </rPh>
    <rPh sb="12" eb="13">
      <t>キョク</t>
    </rPh>
    <rPh sb="13" eb="14">
      <t>カン</t>
    </rPh>
    <phoneticPr fontId="1"/>
  </si>
  <si>
    <t>NS形片受11 1/4°曲管</t>
    <rPh sb="2" eb="3">
      <t>カタ</t>
    </rPh>
    <rPh sb="3" eb="4">
      <t>カタ</t>
    </rPh>
    <rPh sb="4" eb="5">
      <t>ウ</t>
    </rPh>
    <rPh sb="12" eb="13">
      <t>キョク</t>
    </rPh>
    <rPh sb="13" eb="14">
      <t>カン</t>
    </rPh>
    <phoneticPr fontId="1"/>
  </si>
  <si>
    <t>NS形片受曲管5 5/8°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</si>
  <si>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NS形三受排水T字管</t>
    <rPh sb="2" eb="3">
      <t>カタ</t>
    </rPh>
    <rPh sb="3" eb="4">
      <t>サン</t>
    </rPh>
    <rPh sb="4" eb="5">
      <t>ウ</t>
    </rPh>
    <rPh sb="5" eb="7">
      <t>ハイスイ</t>
    </rPh>
    <rPh sb="8" eb="9">
      <t>ジ</t>
    </rPh>
    <rPh sb="9" eb="10">
      <t>カン</t>
    </rPh>
    <phoneticPr fontId="1"/>
  </si>
  <si>
    <t>S50形片受曲管90°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</si>
  <si>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S50形曲管22 1/2°</t>
    <rPh sb="3" eb="4">
      <t>カタ</t>
    </rPh>
    <rPh sb="4" eb="5">
      <t>キョク</t>
    </rPh>
    <rPh sb="5" eb="6">
      <t>カン</t>
    </rPh>
    <phoneticPr fontId="1"/>
  </si>
  <si>
    <t>S50形曲管11 1/4°</t>
    <rPh sb="3" eb="4">
      <t>カタ</t>
    </rPh>
    <rPh sb="4" eb="5">
      <t>キョク</t>
    </rPh>
    <rPh sb="5" eb="6">
      <t>カン</t>
    </rPh>
    <phoneticPr fontId="1"/>
  </si>
  <si>
    <t>S50形片受曲管45°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</si>
  <si>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S50形曲管90°</t>
    <rPh sb="3" eb="4">
      <t>カタ</t>
    </rPh>
    <rPh sb="4" eb="5">
      <t>キョク</t>
    </rPh>
    <rPh sb="5" eb="6">
      <t>カン</t>
    </rPh>
    <phoneticPr fontId="1"/>
  </si>
  <si>
    <t>S50形曲管45°</t>
    <rPh sb="3" eb="4">
      <t>カタ</t>
    </rPh>
    <rPh sb="4" eb="5">
      <t>キョク</t>
    </rPh>
    <rPh sb="5" eb="6">
      <t>カン</t>
    </rPh>
    <phoneticPr fontId="1"/>
  </si>
  <si>
    <t>S50形片受曲管22 1/2°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</si>
  <si>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S50形片受曲管11 1/4°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</si>
  <si>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S50形ﾌﾗﾝｼﾞ付きT字管</t>
    <rPh sb="3" eb="4">
      <t>カタ</t>
    </rPh>
    <rPh sb="9" eb="10">
      <t>ツキ</t>
    </rPh>
    <rPh sb="12" eb="13">
      <t>ジ</t>
    </rPh>
    <rPh sb="13" eb="14">
      <t>カン</t>
    </rPh>
    <phoneticPr fontId="1"/>
  </si>
  <si>
    <t>G-Link</t>
    <phoneticPr fontId="1"/>
  </si>
  <si>
    <t>P-Link</t>
    <phoneticPr fontId="1"/>
  </si>
  <si>
    <t>GX形用ﾗｲﾅ及びﾗｲﾅﾎﾞｰﾄﾞ</t>
    <rPh sb="2" eb="3">
      <t>カタ</t>
    </rPh>
    <rPh sb="3" eb="4">
      <t>ヨウ</t>
    </rPh>
    <rPh sb="7" eb="8">
      <t>オヨ</t>
    </rPh>
    <phoneticPr fontId="1"/>
  </si>
  <si>
    <t>NS形用ﾗｲﾅ及び心出し用ｺﾞﾑﾞ</t>
    <rPh sb="2" eb="3">
      <t>カタ</t>
    </rPh>
    <rPh sb="3" eb="4">
      <t>ヨウ</t>
    </rPh>
    <rPh sb="7" eb="8">
      <t>オヨ</t>
    </rPh>
    <rPh sb="9" eb="10">
      <t>ココロ</t>
    </rPh>
    <rPh sb="10" eb="11">
      <t>ダ</t>
    </rPh>
    <rPh sb="12" eb="13">
      <t>ヨウ</t>
    </rPh>
    <phoneticPr fontId="1"/>
  </si>
  <si>
    <t>NS形用切管用挿し口ﾘﾝｸﾞ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9" eb="10">
      <t>クチ</t>
    </rPh>
    <phoneticPr fontId="1"/>
  </si>
  <si>
    <t>NS形継輪用挿し口ﾘﾝｸﾞ</t>
    <rPh sb="2" eb="3">
      <t>カタ</t>
    </rPh>
    <rPh sb="3" eb="4">
      <t>ツ</t>
    </rPh>
    <rPh sb="4" eb="5">
      <t>ワ</t>
    </rPh>
    <rPh sb="5" eb="6">
      <t>ヨウ</t>
    </rPh>
    <rPh sb="6" eb="7">
      <t>サ</t>
    </rPh>
    <rPh sb="8" eb="9">
      <t>クチ</t>
    </rPh>
    <phoneticPr fontId="1"/>
  </si>
  <si>
    <t>NS形用切管用挿し口ﾘﾝｸﾞ(継ぎ輪接合用)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9" eb="10">
      <t>クチ</t>
    </rPh>
    <rPh sb="15" eb="16">
      <t>ツギ</t>
    </rPh>
    <rPh sb="17" eb="18">
      <t>ワ</t>
    </rPh>
    <rPh sb="18" eb="20">
      <t>セツゴウ</t>
    </rPh>
    <rPh sb="20" eb="21">
      <t>ヨウ</t>
    </rPh>
    <phoneticPr fontId="1"/>
  </si>
  <si>
    <t>S50形用直管用接合部品</t>
    <rPh sb="3" eb="4">
      <t>カタ</t>
    </rPh>
    <rPh sb="4" eb="5">
      <t>ヨウ</t>
    </rPh>
    <rPh sb="5" eb="6">
      <t>チョク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</si>
  <si>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S50形用異形管用接合部品</t>
    <rPh sb="3" eb="4">
      <t>カタ</t>
    </rPh>
    <rPh sb="4" eb="5">
      <t>ヨウ</t>
    </rPh>
    <rPh sb="5" eb="6">
      <t>イ</t>
    </rPh>
    <rPh sb="6" eb="7">
      <t>ケイ</t>
    </rPh>
    <rPh sb="7" eb="8">
      <t>カン</t>
    </rPh>
    <rPh sb="8" eb="9">
      <t>ヨウ</t>
    </rPh>
    <rPh sb="9" eb="11">
      <t>セツゴウ</t>
    </rPh>
    <rPh sb="11" eb="13">
      <t>ブヒン</t>
    </rPh>
    <phoneticPr fontId="1"/>
  </si>
  <si>
    <t>S50形ﾗｲﾅ及び心出し用ｺﾞﾑﾞ</t>
    <rPh sb="3" eb="4">
      <t>カタ</t>
    </rPh>
    <rPh sb="7" eb="8">
      <t>オヨ</t>
    </rPh>
    <rPh sb="9" eb="10">
      <t>ココロ</t>
    </rPh>
    <rPh sb="10" eb="11">
      <t>ダ</t>
    </rPh>
    <rPh sb="12" eb="13">
      <t>ヨウ</t>
    </rPh>
    <phoneticPr fontId="1"/>
  </si>
  <si>
    <t>ﾀﾞｸﾀｲﾙ管継手用滑剤P(上･下水用)</t>
    <rPh sb="6" eb="7">
      <t>カン</t>
    </rPh>
    <rPh sb="7" eb="8">
      <t>ツギ</t>
    </rPh>
    <rPh sb="8" eb="9">
      <t>テ</t>
    </rPh>
    <rPh sb="9" eb="10">
      <t>ヨウ</t>
    </rPh>
    <rPh sb="10" eb="11">
      <t>カツ</t>
    </rPh>
    <rPh sb="11" eb="12">
      <t>ザイ</t>
    </rPh>
    <rPh sb="14" eb="15">
      <t>ウエ</t>
    </rPh>
    <rPh sb="16" eb="18">
      <t>ゲスイ</t>
    </rPh>
    <rPh sb="18" eb="19">
      <t>ヨウ</t>
    </rPh>
    <phoneticPr fontId="1"/>
  </si>
  <si>
    <t>ﾌﾗﾝｼﾞ形ｿﾌﾄｼｰﾙ仕切弁</t>
    <rPh sb="5" eb="6">
      <t>カタ</t>
    </rPh>
    <rPh sb="12" eb="14">
      <t>シキ</t>
    </rPh>
    <rPh sb="14" eb="15">
      <t>ベン</t>
    </rPh>
    <phoneticPr fontId="1"/>
  </si>
  <si>
    <t>ﾀﾞｸﾀｲﾙ管補修用塗料ｸﾞﾚｰ</t>
    <rPh sb="6" eb="7">
      <t>カン</t>
    </rPh>
    <rPh sb="7" eb="9">
      <t>ホシュウ</t>
    </rPh>
    <rPh sb="9" eb="10">
      <t>ヨウ</t>
    </rPh>
    <rPh sb="10" eb="12">
      <t>トリョウ</t>
    </rPh>
    <phoneticPr fontId="1"/>
  </si>
  <si>
    <t>ﾀﾞｸﾀｲﾙ管補修用塗料ﾌﾞﾗｯｸ</t>
    <rPh sb="6" eb="7">
      <t>カン</t>
    </rPh>
    <rPh sb="7" eb="9">
      <t>ホシュウ</t>
    </rPh>
    <rPh sb="9" eb="10">
      <t>ヨウ</t>
    </rPh>
    <rPh sb="10" eb="12">
      <t>トリョウ</t>
    </rPh>
    <phoneticPr fontId="1"/>
  </si>
  <si>
    <t>ｸﾎﾞﾀｺｰﾄRP#102-Mｸﾞﾚｰ</t>
    <phoneticPr fontId="1"/>
  </si>
  <si>
    <t>GX形用ﾀﾞｸﾀｲﾙ鋳鉄切管鉄部用塗料</t>
    <rPh sb="2" eb="3">
      <t>カタ</t>
    </rPh>
    <rPh sb="3" eb="4">
      <t>ヨウ</t>
    </rPh>
    <rPh sb="10" eb="12">
      <t>チュウテツ</t>
    </rPh>
    <rPh sb="12" eb="13">
      <t>キ</t>
    </rPh>
    <rPh sb="13" eb="14">
      <t>カン</t>
    </rPh>
    <rPh sb="14" eb="15">
      <t>テツ</t>
    </rPh>
    <rPh sb="15" eb="16">
      <t>ブ</t>
    </rPh>
    <rPh sb="16" eb="17">
      <t>ヨウ</t>
    </rPh>
    <rPh sb="17" eb="19">
      <t>トリョウ</t>
    </rPh>
    <phoneticPr fontId="1"/>
  </si>
  <si>
    <t>ｸﾎﾞﾀｺｰﾄRP#102-Mﾌﾞﾗｯｸ</t>
    <phoneticPr fontId="1"/>
  </si>
  <si>
    <t>ﾌﾗﾝｼﾞ形ﾊﾞﾀﾌﾗｲ弁</t>
    <rPh sb="5" eb="6">
      <t>カタ</t>
    </rPh>
    <rPh sb="12" eb="13">
      <t>ベン</t>
    </rPh>
    <phoneticPr fontId="1"/>
  </si>
  <si>
    <t>水道用急速空気弁(浅埋対応)</t>
    <rPh sb="0" eb="3">
      <t>スイドウヨウ</t>
    </rPh>
    <rPh sb="3" eb="5">
      <t>キュウソク</t>
    </rPh>
    <rPh sb="5" eb="7">
      <t>クウキ</t>
    </rPh>
    <rPh sb="7" eb="8">
      <t>ベン</t>
    </rPh>
    <rPh sb="9" eb="10">
      <t>アサ</t>
    </rPh>
    <rPh sb="10" eb="11">
      <t>マイ</t>
    </rPh>
    <rPh sb="11" eb="13">
      <t>タイオウ</t>
    </rPh>
    <phoneticPr fontId="1"/>
  </si>
  <si>
    <t>水道用急速空気弁</t>
    <rPh sb="0" eb="3">
      <t>スイドウヨウ</t>
    </rPh>
    <rPh sb="3" eb="5">
      <t>キュウソク</t>
    </rPh>
    <rPh sb="5" eb="7">
      <t>クウキ</t>
    </rPh>
    <rPh sb="7" eb="8">
      <t>ベン</t>
    </rPh>
    <phoneticPr fontId="1"/>
  </si>
  <si>
    <t>水道用ﾎﾞｰﾙ形補修弁(ﾚﾊﾞｰ式)</t>
    <rPh sb="0" eb="3">
      <t>スイドウヨウ</t>
    </rPh>
    <rPh sb="7" eb="8">
      <t>カタ</t>
    </rPh>
    <rPh sb="8" eb="10">
      <t>ホシュウ</t>
    </rPh>
    <rPh sb="10" eb="11">
      <t>ベン</t>
    </rPh>
    <rPh sb="16" eb="17">
      <t>シキ</t>
    </rPh>
    <phoneticPr fontId="1"/>
  </si>
  <si>
    <t>水道用ﾎﾞｰﾙ形補修弁(ｷｬｯﾌﾟ式)</t>
    <rPh sb="0" eb="3">
      <t>スイドウヨウ</t>
    </rPh>
    <rPh sb="7" eb="8">
      <t>カタ</t>
    </rPh>
    <rPh sb="8" eb="10">
      <t>ホシュウ</t>
    </rPh>
    <rPh sb="10" eb="11">
      <t>ベン</t>
    </rPh>
    <rPh sb="17" eb="18">
      <t>シキ</t>
    </rPh>
    <phoneticPr fontId="1"/>
  </si>
  <si>
    <t>水道用地下式消火栓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phoneticPr fontId="1"/>
  </si>
  <si>
    <t>ﾎﾞｰﾙ式単口消火栓</t>
    <rPh sb="4" eb="5">
      <t>シキ</t>
    </rPh>
    <rPh sb="5" eb="6">
      <t>タン</t>
    </rPh>
    <rPh sb="6" eb="7">
      <t>クチ</t>
    </rPh>
    <rPh sb="7" eb="9">
      <t>ショウカ</t>
    </rPh>
    <rPh sb="9" eb="10">
      <t>セン</t>
    </rPh>
    <phoneticPr fontId="1"/>
  </si>
  <si>
    <t>水道用地下式消火栓(浅埋対応)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rPh sb="10" eb="11">
      <t>アサ</t>
    </rPh>
    <rPh sb="11" eb="12">
      <t>マイ</t>
    </rPh>
    <rPh sb="12" eb="14">
      <t>タイオウ</t>
    </rPh>
    <phoneticPr fontId="1"/>
  </si>
  <si>
    <t>空気弁付単口消火栓</t>
    <rPh sb="0" eb="2">
      <t>クウキ</t>
    </rPh>
    <rPh sb="2" eb="3">
      <t>ベン</t>
    </rPh>
    <rPh sb="3" eb="4">
      <t>ツ</t>
    </rPh>
    <rPh sb="4" eb="5">
      <t>タン</t>
    </rPh>
    <rPh sb="5" eb="6">
      <t>クチ</t>
    </rPh>
    <rPh sb="6" eb="8">
      <t>ショウカ</t>
    </rPh>
    <rPh sb="8" eb="9">
      <t>セン</t>
    </rPh>
    <phoneticPr fontId="1"/>
  </si>
  <si>
    <t>排気弁付地下式消火栓</t>
    <rPh sb="0" eb="2">
      <t>ハイキ</t>
    </rPh>
    <rPh sb="2" eb="3">
      <t>ベン</t>
    </rPh>
    <rPh sb="3" eb="4">
      <t>ツ</t>
    </rPh>
    <rPh sb="4" eb="6">
      <t>チカ</t>
    </rPh>
    <rPh sb="6" eb="7">
      <t>シキ</t>
    </rPh>
    <rPh sb="7" eb="9">
      <t>ショウカ</t>
    </rPh>
    <rPh sb="9" eb="10">
      <t>セン</t>
    </rPh>
    <phoneticPr fontId="1"/>
  </si>
  <si>
    <t>E</t>
    <phoneticPr fontId="1"/>
  </si>
  <si>
    <t>A</t>
    <phoneticPr fontId="1"/>
  </si>
  <si>
    <t>F</t>
    <phoneticPr fontId="1"/>
  </si>
  <si>
    <t>FCDﾒﾀﾙ入り合ﾌﾗﾝｼﾞ</t>
    <rPh sb="6" eb="7">
      <t>イ</t>
    </rPh>
    <rPh sb="8" eb="9">
      <t>ア</t>
    </rPh>
    <phoneticPr fontId="1"/>
  </si>
  <si>
    <t>ﾌﾞｯｼﾝｸﾞ入りﾌﾗﾝｼﾞ(上水)</t>
    <rPh sb="7" eb="8">
      <t>イ</t>
    </rPh>
    <rPh sb="15" eb="17">
      <t>ジョウスイ</t>
    </rPh>
    <phoneticPr fontId="1"/>
  </si>
  <si>
    <t>10K</t>
    <phoneticPr fontId="1"/>
  </si>
  <si>
    <t>ﾌﾞｯｼﾝｸﾞ入りﾌﾗﾝｼﾞ(JIS)</t>
    <rPh sb="7" eb="8">
      <t>イ</t>
    </rPh>
    <phoneticPr fontId="1"/>
  </si>
  <si>
    <t>φ50～φ100</t>
    <phoneticPr fontId="1"/>
  </si>
  <si>
    <t>φ50</t>
    <phoneticPr fontId="1"/>
  </si>
  <si>
    <t>　水道用資材等指定承認一覧表（ヨツギ（株））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9" eb="20">
      <t>カブ</t>
    </rPh>
    <phoneticPr fontId="1"/>
  </si>
  <si>
    <t>ヨツギ（株）</t>
  </si>
  <si>
    <t>水道用ﾌﾗﾝｼﾞﾊﾟｯｷﾝGF-1形</t>
    <rPh sb="0" eb="3">
      <t>スイドウヨウ</t>
    </rPh>
    <rPh sb="17" eb="18">
      <t>カタ</t>
    </rPh>
    <phoneticPr fontId="1"/>
  </si>
  <si>
    <t>水道用ﾌﾗﾝｼﾞﾊﾟｯｷﾝGF-2形</t>
    <rPh sb="0" eb="3">
      <t>スイドウヨウ</t>
    </rPh>
    <rPh sb="17" eb="18">
      <t>カタ</t>
    </rPh>
    <phoneticPr fontId="1"/>
  </si>
  <si>
    <t>ﾎﾞｰﾙｻﾄﾞﾙ　水検</t>
    <rPh sb="9" eb="10">
      <t>ミズ</t>
    </rPh>
    <phoneticPr fontId="1"/>
  </si>
  <si>
    <t>塩ﾋﾞ管用水道用A形ﾎﾞｰﾙ式ｻﾄﾞﾙ付分水栓</t>
    <rPh sb="0" eb="1">
      <t>シオ</t>
    </rPh>
    <rPh sb="3" eb="4">
      <t>ヨウ</t>
    </rPh>
    <rPh sb="4" eb="5">
      <t>ヨウ</t>
    </rPh>
    <rPh sb="5" eb="8">
      <t>スイドウヨウ</t>
    </rPh>
    <rPh sb="9" eb="10">
      <t>カタチ</t>
    </rPh>
    <rPh sb="14" eb="15">
      <t>シキ</t>
    </rPh>
    <rPh sb="19" eb="20">
      <t>ツキ</t>
    </rPh>
    <rPh sb="20" eb="23">
      <t>ブンスイセン</t>
    </rPh>
    <phoneticPr fontId="1"/>
  </si>
  <si>
    <t>栗本商事（株）</t>
  </si>
  <si>
    <t>ﾎﾞｰﾙ式ｻﾄﾞﾙ付分水栓（小口径）DIP用　S50型</t>
    <rPh sb="4" eb="5">
      <t>シキ</t>
    </rPh>
    <rPh sb="9" eb="10">
      <t>ツキ</t>
    </rPh>
    <rPh sb="10" eb="13">
      <t>ブンスイセン</t>
    </rPh>
    <rPh sb="15" eb="16">
      <t>）</t>
    </rPh>
    <rPh sb="16" eb="17">
      <t>　</t>
    </rPh>
    <rPh sb="21" eb="22">
      <t>ヨウ</t>
    </rPh>
    <rPh sb="26" eb="27">
      <t>カタ</t>
    </rPh>
    <phoneticPr fontId="1"/>
  </si>
  <si>
    <t>ﾎﾞｰﾙ式ｻﾄﾞﾙ付分水栓（中口径）DIP用　規格分水A型</t>
    <rPh sb="4" eb="5">
      <t>シキ</t>
    </rPh>
    <rPh sb="9" eb="10">
      <t>ツキ</t>
    </rPh>
    <rPh sb="10" eb="13">
      <t>ブンスイセン</t>
    </rPh>
    <rPh sb="14" eb="17">
      <t>チュウコウケイ</t>
    </rPh>
    <rPh sb="21" eb="22">
      <t>ヨウ</t>
    </rPh>
    <rPh sb="23" eb="25">
      <t>キカク</t>
    </rPh>
    <rPh sb="25" eb="27">
      <t>ブンスイ</t>
    </rPh>
    <rPh sb="28" eb="29">
      <t>カタ</t>
    </rPh>
    <phoneticPr fontId="1"/>
  </si>
  <si>
    <t>ﾎﾞｰﾙ式ｻﾄﾞﾙ付分水栓（小口径）DIP用　規格分水A型</t>
    <rPh sb="4" eb="5">
      <t>シキ</t>
    </rPh>
    <rPh sb="9" eb="10">
      <t>ツキ</t>
    </rPh>
    <rPh sb="10" eb="13">
      <t>ブンスイセン</t>
    </rPh>
    <rPh sb="14" eb="17">
      <t>ショウコウケイ</t>
    </rPh>
    <rPh sb="21" eb="22">
      <t>ヨウ</t>
    </rPh>
    <rPh sb="23" eb="25">
      <t>キカク</t>
    </rPh>
    <rPh sb="25" eb="27">
      <t>ブンスイ</t>
    </rPh>
    <rPh sb="28" eb="29">
      <t>カタ</t>
    </rPh>
    <phoneticPr fontId="1"/>
  </si>
  <si>
    <t>ｸﾘﾎﾟﾘｼﾞｮｲﾝﾄﾜﾝﾀｯﾁ式ｴﾙﾎﾞ</t>
    <rPh sb="16" eb="17">
      <t>シキ</t>
    </rPh>
    <phoneticPr fontId="1"/>
  </si>
  <si>
    <t>ｸﾘﾎﾟﾘｼﾞｮｲﾝﾄﾜﾝﾀｯﾁ式ﾁｰｽﾞ</t>
    <rPh sb="16" eb="17">
      <t>シキ</t>
    </rPh>
    <phoneticPr fontId="1"/>
  </si>
  <si>
    <t>ｸﾘﾎﾟﾘｼﾞｮｲﾝﾄﾜﾝﾀｯﾁ式ｿｹｯﾄ</t>
    <rPh sb="16" eb="17">
      <t>シキ</t>
    </rPh>
    <phoneticPr fontId="1"/>
  </si>
  <si>
    <t>ｸﾘﾎﾟﾘｼﾞｮｲﾝﾄﾜﾝﾀｯﾁ式ﾒｰﾀ用ｿｹｯﾄ</t>
    <rPh sb="16" eb="17">
      <t>シキ</t>
    </rPh>
    <rPh sb="20" eb="21">
      <t>ヨウ</t>
    </rPh>
    <phoneticPr fontId="1"/>
  </si>
  <si>
    <t>ｸﾘﾎﾟﾘｼﾞｮｲﾝﾄﾜﾝﾀｯﾁ式分・止水栓用ｿｹｯﾄ</t>
    <rPh sb="16" eb="17">
      <t>シキ</t>
    </rPh>
    <rPh sb="17" eb="18">
      <t>ブン</t>
    </rPh>
    <rPh sb="19" eb="22">
      <t>シスイセン</t>
    </rPh>
    <rPh sb="22" eb="23">
      <t>ヨウ</t>
    </rPh>
    <phoneticPr fontId="1"/>
  </si>
  <si>
    <t>ｸﾘﾎﾟﾘｼﾞｮｲﾝﾄﾜﾝﾀｯﾁ式鋼管用めねじ付ｿｹｯﾄ</t>
    <rPh sb="16" eb="17">
      <t>シキ</t>
    </rPh>
    <phoneticPr fontId="1"/>
  </si>
  <si>
    <t>ｸﾘﾎﾟﾘｼﾞｮｲﾝﾄﾜﾝﾀｯﾁ式鋼管用おねじ付ｿｹｯﾄ</t>
    <rPh sb="16" eb="17">
      <t>シキ</t>
    </rPh>
    <phoneticPr fontId="1"/>
  </si>
  <si>
    <t>ｸﾘﾎﾟﾘｼﾞｮｲﾝﾄ径違いﾒｰﾀｰ用ｿｹｯﾄ</t>
    <rPh sb="11" eb="12">
      <t>ケイ</t>
    </rPh>
    <rPh sb="12" eb="13">
      <t>チガ</t>
    </rPh>
    <rPh sb="18" eb="19">
      <t>ヨウ</t>
    </rPh>
    <phoneticPr fontId="1"/>
  </si>
  <si>
    <t>ｸﾘﾎﾟﾘｼﾞｮｲﾝﾄ径違いｿｹｯﾄ</t>
    <rPh sb="11" eb="12">
      <t>ケイ</t>
    </rPh>
    <rPh sb="12" eb="13">
      <t>チガ</t>
    </rPh>
    <phoneticPr fontId="1"/>
  </si>
  <si>
    <t>ｸﾘﾎﾟﾘｼﾞｮｲﾝﾄﾒｰﾀｰ用ｿｹｯﾄ</t>
    <rPh sb="15" eb="16">
      <t>ヨウ</t>
    </rPh>
    <phoneticPr fontId="1"/>
  </si>
  <si>
    <t>ｸﾘﾎﾟﾘｼﾞｮｲﾝﾄ分･止水栓用ｿｹｯﾄ</t>
    <rPh sb="11" eb="12">
      <t>ブン</t>
    </rPh>
    <rPh sb="13" eb="15">
      <t>シスイ</t>
    </rPh>
    <rPh sb="15" eb="16">
      <t>セン</t>
    </rPh>
    <rPh sb="16" eb="17">
      <t>ヨウ</t>
    </rPh>
    <phoneticPr fontId="1"/>
  </si>
  <si>
    <t>ｸﾘﾎﾟﾘｼﾞｮｲﾝﾄ鋼管用おねじ付ｿｹｯﾄ</t>
    <rPh sb="11" eb="13">
      <t>コウカン</t>
    </rPh>
    <rPh sb="13" eb="14">
      <t>ヨウ</t>
    </rPh>
    <rPh sb="17" eb="18">
      <t>ツキ</t>
    </rPh>
    <phoneticPr fontId="1"/>
  </si>
  <si>
    <t>　水道用資材等指定承認一覧表（栗本商事（株））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クリモト</t>
    </rPh>
    <rPh sb="17" eb="19">
      <t>ショウジ</t>
    </rPh>
    <rPh sb="20" eb="21">
      <t>カブ</t>
    </rPh>
    <phoneticPr fontId="1"/>
  </si>
  <si>
    <t>クリモト式分水栓（中口径）配水ﾎﾟﾘｴﾁﾚﾝ管用　HPPE-70</t>
    <rPh sb="4" eb="5">
      <t>シキ</t>
    </rPh>
    <rPh sb="5" eb="8">
      <t>ブンスイセン</t>
    </rPh>
    <rPh sb="6" eb="7">
      <t>　</t>
    </rPh>
    <rPh sb="7" eb="8">
      <t>ハイスイ</t>
    </rPh>
    <rPh sb="10" eb="11">
      <t>）</t>
    </rPh>
    <rPh sb="11" eb="13">
      <t>ハイスイ</t>
    </rPh>
    <rPh sb="13" eb="19">
      <t>ポリエチレン</t>
    </rPh>
    <rPh sb="22" eb="26">
      <t>ＨＰＰＥ</t>
    </rPh>
    <phoneticPr fontId="1"/>
  </si>
  <si>
    <t>クリモト式分水栓（小口径）配水ﾎﾟﾘｴﾁﾚﾝ管用　HPPE-70</t>
    <rPh sb="4" eb="5">
      <t>シキ</t>
    </rPh>
    <rPh sb="5" eb="8">
      <t>ブンスイセン</t>
    </rPh>
    <rPh sb="6" eb="7">
      <t>　</t>
    </rPh>
    <rPh sb="7" eb="8">
      <t>ハイスイ</t>
    </rPh>
    <rPh sb="9" eb="12">
      <t>ショウコウケイ</t>
    </rPh>
    <rPh sb="13" eb="19">
      <t>ポリエチレン</t>
    </rPh>
    <rPh sb="22" eb="26">
      <t>ＨＰＰＥ</t>
    </rPh>
    <phoneticPr fontId="1"/>
  </si>
  <si>
    <t>止水ﾅｯﾄ</t>
    <rPh sb="0" eb="2">
      <t>シスイ</t>
    </rPh>
    <phoneticPr fontId="1"/>
  </si>
  <si>
    <t>ﾎﾞｰﾙ式止水栓　内ねじ式</t>
    <rPh sb="4" eb="5">
      <t>シキ</t>
    </rPh>
    <rPh sb="5" eb="8">
      <t>シスイセン</t>
    </rPh>
    <rPh sb="9" eb="10">
      <t>ウチ</t>
    </rPh>
    <rPh sb="12" eb="13">
      <t>シキ</t>
    </rPh>
    <phoneticPr fontId="1"/>
  </si>
  <si>
    <t>SF形BC仕切弁</t>
    <rPh sb="2" eb="3">
      <t>カタチ</t>
    </rPh>
    <rPh sb="5" eb="8">
      <t>シキリベン</t>
    </rPh>
    <phoneticPr fontId="1"/>
  </si>
  <si>
    <t>B</t>
    <phoneticPr fontId="1"/>
  </si>
  <si>
    <t>S50形ﾎﾟﾘｴﾁﾚﾝｽﾘｰﾌﾞ</t>
    <rPh sb="3" eb="4">
      <t>カタ</t>
    </rPh>
    <phoneticPr fontId="1"/>
  </si>
  <si>
    <t>ﾎﾟﾘｴﾁﾚﾝｽﾘｰﾌﾞ固定用ｺﾞﾑﾊﾞﾝﾄﾞ･留具</t>
    <rPh sb="12" eb="14">
      <t>コテイ</t>
    </rPh>
    <rPh sb="14" eb="15">
      <t>ヨウ</t>
    </rPh>
    <rPh sb="24" eb="25">
      <t>ト</t>
    </rPh>
    <rPh sb="25" eb="26">
      <t>グ</t>
    </rPh>
    <phoneticPr fontId="1"/>
  </si>
  <si>
    <t>浸透防護ﾊｲﾊﾟｰｼｰﾙﾄﾞﾃｰﾌﾟ</t>
    <rPh sb="0" eb="2">
      <t>シントウ</t>
    </rPh>
    <rPh sb="2" eb="4">
      <t>ボウゴ</t>
    </rPh>
    <phoneticPr fontId="1"/>
  </si>
  <si>
    <t>管路巻付ﾃｰﾌﾟ</t>
    <rPh sb="0" eb="1">
      <t>カン</t>
    </rPh>
    <rPh sb="1" eb="2">
      <t>ロ</t>
    </rPh>
    <rPh sb="2" eb="3">
      <t>マ</t>
    </rPh>
    <rPh sb="3" eb="4">
      <t>ツ</t>
    </rPh>
    <phoneticPr fontId="1"/>
  </si>
  <si>
    <t>埋設標識ｼｰﾄ 上水道</t>
    <rPh sb="0" eb="2">
      <t>マイセツ</t>
    </rPh>
    <rPh sb="2" eb="4">
      <t>ヒョウシキ</t>
    </rPh>
    <rPh sb="8" eb="11">
      <t>ジョウスイドウ</t>
    </rPh>
    <phoneticPr fontId="1"/>
  </si>
  <si>
    <t>埋設標識ｼｰﾄ ｱﾙﾀﾝｼｰﾄ 上水道</t>
    <rPh sb="0" eb="2">
      <t>マイセツ</t>
    </rPh>
    <rPh sb="2" eb="4">
      <t>ヒョウシキ</t>
    </rPh>
    <rPh sb="16" eb="19">
      <t>ジョウスイドウ</t>
    </rPh>
    <phoneticPr fontId="1"/>
  </si>
  <si>
    <t>埋設標識ｼｰﾄ 給水管</t>
    <rPh sb="0" eb="2">
      <t>マイセツ</t>
    </rPh>
    <rPh sb="2" eb="4">
      <t>ヒョウシキ</t>
    </rPh>
    <rPh sb="8" eb="10">
      <t>キュウスイ</t>
    </rPh>
    <rPh sb="10" eb="11">
      <t>カン</t>
    </rPh>
    <phoneticPr fontId="1"/>
  </si>
  <si>
    <t>埋設標識ｼｰﾄ ｱﾙﾀﾝｼｰﾄ 給水管</t>
    <rPh sb="0" eb="2">
      <t>マイセツ</t>
    </rPh>
    <rPh sb="2" eb="4">
      <t>ヒョウシキ</t>
    </rPh>
    <rPh sb="16" eb="18">
      <t>キュウスイ</t>
    </rPh>
    <rPh sb="18" eb="19">
      <t>カン</t>
    </rPh>
    <phoneticPr fontId="1"/>
  </si>
  <si>
    <t>G</t>
    <phoneticPr fontId="1"/>
  </si>
  <si>
    <t>DRB50CTK-20</t>
    <phoneticPr fontId="1"/>
  </si>
  <si>
    <t>DRB50PTK-40</t>
    <phoneticPr fontId="1"/>
  </si>
  <si>
    <t>DRB60CTK-20</t>
    <phoneticPr fontId="1"/>
  </si>
  <si>
    <t>DRB60PTK-40</t>
    <phoneticPr fontId="1"/>
  </si>
  <si>
    <t>φ75×H100・H150</t>
    <phoneticPr fontId="1"/>
  </si>
  <si>
    <t>地下式単口消火栓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</si>
  <si>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ﾆｭｰﾎﾞﾌﾞﾊｲﾄﾞ</t>
    <phoneticPr fontId="1"/>
  </si>
  <si>
    <t>急排ﾐﾆ付ﾎﾞﾌﾞﾊｲﾄﾞ</t>
    <rPh sb="0" eb="1">
      <t>キュウ</t>
    </rPh>
    <rPh sb="1" eb="2">
      <t>ハイ</t>
    </rPh>
    <rPh sb="4" eb="5">
      <t>ツ</t>
    </rPh>
    <phoneticPr fontId="1"/>
  </si>
  <si>
    <t>　水道用資材等指定承認一覧表（大成機工（株））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タイセイ</t>
    </rPh>
    <rPh sb="17" eb="18">
      <t>キ</t>
    </rPh>
    <rPh sb="18" eb="19">
      <t>コウ</t>
    </rPh>
    <rPh sb="20" eb="21">
      <t>カブ</t>
    </rPh>
    <phoneticPr fontId="1"/>
  </si>
  <si>
    <t>角田鉄工（株）</t>
  </si>
  <si>
    <t>水道用ｿﾌﾄｼｰﾙ仕切弁 ﾌﾗﾝｼﾞ形</t>
    <rPh sb="0" eb="3">
      <t>スイドウヨウ</t>
    </rPh>
    <rPh sb="9" eb="11">
      <t>シキ</t>
    </rPh>
    <rPh sb="11" eb="12">
      <t>ベン</t>
    </rPh>
    <rPh sb="18" eb="19">
      <t>カタ</t>
    </rPh>
    <phoneticPr fontId="1"/>
  </si>
  <si>
    <t>水道用ｿﾌﾄｼｰﾙ仕切弁 GX形両受け式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リョウ</t>
    </rPh>
    <rPh sb="17" eb="18">
      <t>ウ</t>
    </rPh>
    <rPh sb="19" eb="20">
      <t>シキ</t>
    </rPh>
    <phoneticPr fontId="1"/>
  </si>
  <si>
    <t>水道用ｿﾌﾄｼｰﾙ仕切弁 NS形両受け式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リョウ</t>
    </rPh>
    <rPh sb="17" eb="18">
      <t>ウ</t>
    </rPh>
    <rPh sb="19" eb="20">
      <t>シキ</t>
    </rPh>
    <phoneticPr fontId="1"/>
  </si>
  <si>
    <t>水道用ｿﾌﾄｼｰﾙ仕切弁 中口径NS形両受け式</t>
    <rPh sb="0" eb="3">
      <t>スイドウヨウ</t>
    </rPh>
    <rPh sb="9" eb="11">
      <t>シキ</t>
    </rPh>
    <rPh sb="11" eb="12">
      <t>ベン</t>
    </rPh>
    <rPh sb="13" eb="14">
      <t>チュウ</t>
    </rPh>
    <rPh sb="14" eb="15">
      <t>コウ</t>
    </rPh>
    <rPh sb="15" eb="16">
      <t>ケイ</t>
    </rPh>
    <rPh sb="18" eb="19">
      <t>カタ</t>
    </rPh>
    <rPh sb="19" eb="20">
      <t>リョウ</t>
    </rPh>
    <rPh sb="20" eb="21">
      <t>ウ</t>
    </rPh>
    <rPh sb="22" eb="23">
      <t>シキ</t>
    </rPh>
    <phoneticPr fontId="1"/>
  </si>
  <si>
    <t>水道用ｿﾌﾄｼｰﾙ仕切弁 GX形受挿し式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ウ</t>
    </rPh>
    <rPh sb="17" eb="18">
      <t>サ</t>
    </rPh>
    <rPh sb="19" eb="20">
      <t>シキ</t>
    </rPh>
    <phoneticPr fontId="1"/>
  </si>
  <si>
    <t>φ75～φ250</t>
    <phoneticPr fontId="1"/>
  </si>
  <si>
    <t>水道用ｿﾌﾄｼｰﾙ仕切弁 NS形受挿し式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ウ</t>
    </rPh>
    <rPh sb="17" eb="18">
      <t>サ</t>
    </rPh>
    <rPh sb="19" eb="20">
      <t>シキ</t>
    </rPh>
    <phoneticPr fontId="1"/>
  </si>
  <si>
    <t>水道用ｿﾌﾄｼｰﾙ仕切弁 K形受挿し式</t>
    <rPh sb="0" eb="3">
      <t>スイドウヨウ</t>
    </rPh>
    <rPh sb="9" eb="11">
      <t>シキ</t>
    </rPh>
    <rPh sb="11" eb="12">
      <t>ベン</t>
    </rPh>
    <rPh sb="14" eb="15">
      <t>カタ</t>
    </rPh>
    <rPh sb="15" eb="16">
      <t>ウ</t>
    </rPh>
    <rPh sb="16" eb="17">
      <t>サ</t>
    </rPh>
    <rPh sb="18" eb="19">
      <t>シキ</t>
    </rPh>
    <phoneticPr fontId="1"/>
  </si>
  <si>
    <t>ｽｰﾊﾟｰｴｱｰ(DF-25型)</t>
    <rPh sb="14" eb="15">
      <t>カタ</t>
    </rPh>
    <phoneticPr fontId="1"/>
  </si>
  <si>
    <t>ｽｰﾊﾟｰｴｱｰ(DF-75型)</t>
    <rPh sb="14" eb="15">
      <t>カタ</t>
    </rPh>
    <phoneticPr fontId="1"/>
  </si>
  <si>
    <t>ｴｱﾃｯｸ(DF-25AT型)</t>
    <rPh sb="13" eb="14">
      <t>カタ</t>
    </rPh>
    <phoneticPr fontId="1"/>
  </si>
  <si>
    <t>水道用急速空気弁用凍結防止ｹｰｽ</t>
    <rPh sb="0" eb="3">
      <t>スイドウヨウ</t>
    </rPh>
    <rPh sb="3" eb="5">
      <t>キュウソク</t>
    </rPh>
    <rPh sb="5" eb="7">
      <t>クウキ</t>
    </rPh>
    <rPh sb="7" eb="8">
      <t>ベン</t>
    </rPh>
    <rPh sb="8" eb="9">
      <t>ヨウ</t>
    </rPh>
    <rPh sb="9" eb="11">
      <t>トウケツ</t>
    </rPh>
    <rPh sb="11" eb="13">
      <t>ボウシ</t>
    </rPh>
    <phoneticPr fontId="1"/>
  </si>
  <si>
    <t>水道用地下式消火栓 単口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rPh sb="10" eb="11">
      <t>タン</t>
    </rPh>
    <rPh sb="11" eb="12">
      <t>クチ</t>
    </rPh>
    <phoneticPr fontId="1"/>
  </si>
  <si>
    <t>ﾆｭｰｴｰｽ型水道用地下式単口消火栓</t>
    <rPh sb="6" eb="7">
      <t>カタ</t>
    </rPh>
    <rPh sb="7" eb="10">
      <t>スイドウヨウ</t>
    </rPh>
    <rPh sb="10" eb="12">
      <t>チカ</t>
    </rPh>
    <rPh sb="12" eb="13">
      <t>シキ</t>
    </rPh>
    <rPh sb="13" eb="14">
      <t>タン</t>
    </rPh>
    <rPh sb="14" eb="15">
      <t>クチ</t>
    </rPh>
    <rPh sb="15" eb="17">
      <t>ショウカ</t>
    </rPh>
    <rPh sb="17" eb="18">
      <t>セン</t>
    </rPh>
    <phoneticPr fontId="1"/>
  </si>
  <si>
    <t>FL-2型急速空気弁付消火栓</t>
    <rPh sb="4" eb="5">
      <t>カタ</t>
    </rPh>
    <rPh sb="5" eb="7">
      <t>キュウソク</t>
    </rPh>
    <rPh sb="7" eb="9">
      <t>クウキ</t>
    </rPh>
    <rPh sb="9" eb="10">
      <t>ベン</t>
    </rPh>
    <rPh sb="10" eb="11">
      <t>ツ</t>
    </rPh>
    <rPh sb="11" eb="13">
      <t>ショウカ</t>
    </rPh>
    <rPh sb="13" eb="14">
      <t>セン</t>
    </rPh>
    <phoneticPr fontId="1"/>
  </si>
  <si>
    <t>FL-ﾈｵ型排気弁付地下式消火栓</t>
    <rPh sb="5" eb="6">
      <t>カタ</t>
    </rPh>
    <rPh sb="6" eb="8">
      <t>ハイキ</t>
    </rPh>
    <rPh sb="8" eb="9">
      <t>ベン</t>
    </rPh>
    <rPh sb="9" eb="10">
      <t>ツ</t>
    </rPh>
    <rPh sb="10" eb="12">
      <t>チカ</t>
    </rPh>
    <rPh sb="12" eb="13">
      <t>シキ</t>
    </rPh>
    <rPh sb="13" eb="15">
      <t>ショウカ</t>
    </rPh>
    <rPh sb="15" eb="16">
      <t>セン</t>
    </rPh>
    <phoneticPr fontId="1"/>
  </si>
  <si>
    <t>φ75×H100～H200</t>
    <phoneticPr fontId="1"/>
  </si>
  <si>
    <t>φ75×H100・H150</t>
    <phoneticPr fontId="1"/>
  </si>
  <si>
    <t>φ75×H200</t>
    <phoneticPr fontId="1"/>
  </si>
  <si>
    <t>JWWA B 126準拠品</t>
    <rPh sb="10" eb="12">
      <t>ジュンキョ</t>
    </rPh>
    <rPh sb="12" eb="13">
      <t>ヒン</t>
    </rPh>
    <phoneticPr fontId="1"/>
  </si>
  <si>
    <t>φ75×H100</t>
    <phoneticPr fontId="1"/>
  </si>
  <si>
    <t>大成機工（株）</t>
  </si>
  <si>
    <t>ﾒｶﾆｶﾙｼﾞｮｲﾝﾄ形帽K形(TN-30C)</t>
    <rPh sb="11" eb="12">
      <t>カタ</t>
    </rPh>
    <rPh sb="12" eb="13">
      <t>ボウ</t>
    </rPh>
    <rPh sb="14" eb="15">
      <t>カタ</t>
    </rPh>
    <phoneticPr fontId="1"/>
  </si>
  <si>
    <t>GX形管用栓(GX-11SN)</t>
    <rPh sb="2" eb="3">
      <t>カタ</t>
    </rPh>
    <rPh sb="3" eb="4">
      <t>カン</t>
    </rPh>
    <rPh sb="4" eb="5">
      <t>ヨウ</t>
    </rPh>
    <rPh sb="5" eb="6">
      <t>セン</t>
    </rPh>
    <phoneticPr fontId="1"/>
  </si>
  <si>
    <t>NS形管用栓(TN-60SN)</t>
    <rPh sb="2" eb="3">
      <t>カタ</t>
    </rPh>
    <rPh sb="3" eb="4">
      <t>カン</t>
    </rPh>
    <rPh sb="4" eb="5">
      <t>ヨウ</t>
    </rPh>
    <rPh sb="5" eb="6">
      <t>セン</t>
    </rPh>
    <phoneticPr fontId="1"/>
  </si>
  <si>
    <t>GX形継ぎ輪用特殊押輪(TK-12)</t>
    <rPh sb="2" eb="3">
      <t>カタ</t>
    </rPh>
    <rPh sb="3" eb="4">
      <t>ツ</t>
    </rPh>
    <rPh sb="5" eb="6">
      <t>ワ</t>
    </rPh>
    <rPh sb="6" eb="7">
      <t>ヨウ</t>
    </rPh>
    <rPh sb="7" eb="9">
      <t>トクシュ</t>
    </rPh>
    <rPh sb="9" eb="10">
      <t>オシ</t>
    </rPh>
    <rPh sb="10" eb="11">
      <t>ワ</t>
    </rPh>
    <phoneticPr fontId="1"/>
  </si>
  <si>
    <t>NS形継ぎ輪用特殊割押輪(TK-99)</t>
    <rPh sb="2" eb="3">
      <t>カタ</t>
    </rPh>
    <rPh sb="3" eb="4">
      <t>ツ</t>
    </rPh>
    <rPh sb="5" eb="6">
      <t>ワ</t>
    </rPh>
    <rPh sb="6" eb="7">
      <t>ヨウ</t>
    </rPh>
    <rPh sb="7" eb="9">
      <t>トクシュ</t>
    </rPh>
    <rPh sb="9" eb="10">
      <t>ワリ</t>
    </rPh>
    <rPh sb="10" eb="11">
      <t>オシ</t>
    </rPh>
    <rPh sb="11" eb="12">
      <t>ワ</t>
    </rPh>
    <phoneticPr fontId="1"/>
  </si>
  <si>
    <t>φ50～φ300</t>
    <phoneticPr fontId="1"/>
  </si>
  <si>
    <t>φ50～φ150</t>
    <phoneticPr fontId="1"/>
  </si>
  <si>
    <t>φ50～φ200</t>
    <phoneticPr fontId="1"/>
  </si>
  <si>
    <t>V-KING (S)VCｼﾞｮｲﾝﾄ(VK-00VC)</t>
    <phoneticPr fontId="1"/>
  </si>
  <si>
    <t>V-KING VCｼﾞｮｲﾝﾄ(TH-00)</t>
    <phoneticPr fontId="1"/>
  </si>
  <si>
    <t>ﾌｯ素樹脂塗装/合金ﾎﾞﾙﾄﾅｯﾄ</t>
    <rPh sb="2" eb="3">
      <t>ソ</t>
    </rPh>
    <rPh sb="3" eb="5">
      <t>ジュシ</t>
    </rPh>
    <rPh sb="5" eb="7">
      <t>トソウ</t>
    </rPh>
    <rPh sb="8" eb="10">
      <t>ゴウキン</t>
    </rPh>
    <phoneticPr fontId="1"/>
  </si>
  <si>
    <t>V-KING (S)VCｼﾞｮｲﾝﾄ片落(VK-00VC)</t>
    <rPh sb="18" eb="19">
      <t>カタ</t>
    </rPh>
    <rPh sb="19" eb="20">
      <t>オ</t>
    </rPh>
    <phoneticPr fontId="1"/>
  </si>
  <si>
    <t>ﾒｶﾎﾟﾘPCｼﾞｮｲﾝﾄ片落(MP-98PC)</t>
    <rPh sb="13" eb="14">
      <t>カタ</t>
    </rPh>
    <rPh sb="14" eb="15">
      <t>オ</t>
    </rPh>
    <phoneticPr fontId="1"/>
  </si>
  <si>
    <t>ﾒｶﾎﾟﾘPPｼﾞｮｲﾝﾄ片落(MP-98P)</t>
    <rPh sb="13" eb="14">
      <t>カタ</t>
    </rPh>
    <rPh sb="14" eb="15">
      <t>オ</t>
    </rPh>
    <phoneticPr fontId="1"/>
  </si>
  <si>
    <t>ﾒｶﾎﾟﾘPVｼﾞｮｲﾝﾄ片落(MP-98PV)</t>
    <rPh sb="13" eb="14">
      <t>カタ</t>
    </rPh>
    <rPh sb="14" eb="15">
      <t>オ</t>
    </rPh>
    <phoneticPr fontId="1"/>
  </si>
  <si>
    <t>THｸﾞﾘｯﾌﾟL型(TH-30L)</t>
    <rPh sb="9" eb="10">
      <t>カタ</t>
    </rPh>
    <phoneticPr fontId="1"/>
  </si>
  <si>
    <t>V-KING VSｷｬｯﾌﾟ(TH-00C)</t>
    <phoneticPr fontId="1"/>
  </si>
  <si>
    <t>V-KING (S)VSｼﾞｮｲﾝﾄ(VK-00VS)</t>
    <phoneticPr fontId="1"/>
  </si>
  <si>
    <t>V-KING (S)VSｼﾞｮｲﾝﾄ片落(VK-00VS)</t>
    <rPh sb="18" eb="19">
      <t>カタ</t>
    </rPh>
    <rPh sb="19" eb="20">
      <t>オ</t>
    </rPh>
    <phoneticPr fontId="1"/>
  </si>
  <si>
    <t>V-KING VSｼﾞｮｲﾝﾄ(VK-00VS)</t>
    <phoneticPr fontId="1"/>
  </si>
  <si>
    <t>V-KING VSｼﾞｮｲﾝﾄ片落(VK-00VS)</t>
    <rPh sb="15" eb="16">
      <t>カタ</t>
    </rPh>
    <rPh sb="16" eb="17">
      <t>オ</t>
    </rPh>
    <phoneticPr fontId="1"/>
  </si>
  <si>
    <t>ﾔﾉT字管S型(TY-105SS)</t>
    <rPh sb="3" eb="4">
      <t>ジ</t>
    </rPh>
    <rPh sb="4" eb="5">
      <t>カン</t>
    </rPh>
    <rPh sb="6" eb="7">
      <t>カタ</t>
    </rPh>
    <phoneticPr fontId="1"/>
  </si>
  <si>
    <t>ﾔﾉT字管S型(TY-105SF)</t>
    <rPh sb="3" eb="4">
      <t>ジ</t>
    </rPh>
    <rPh sb="4" eb="5">
      <t>カン</t>
    </rPh>
    <rPh sb="6" eb="7">
      <t>カタ</t>
    </rPh>
    <phoneticPr fontId="1"/>
  </si>
  <si>
    <t>2404</t>
    <phoneticPr fontId="1"/>
  </si>
  <si>
    <t>G</t>
    <phoneticPr fontId="1"/>
  </si>
  <si>
    <t>3443-2</t>
    <phoneticPr fontId="1"/>
  </si>
  <si>
    <t>ﾔﾉT字管V型(TN-65VS)</t>
    <rPh sb="3" eb="4">
      <t>ジ</t>
    </rPh>
    <rPh sb="4" eb="5">
      <t>カン</t>
    </rPh>
    <rPh sb="6" eb="7">
      <t>カタ</t>
    </rPh>
    <phoneticPr fontId="1"/>
  </si>
  <si>
    <t>φ75～φ300×φ75</t>
    <phoneticPr fontId="1"/>
  </si>
  <si>
    <t>φ100～φ300×φ100</t>
    <phoneticPr fontId="1"/>
  </si>
  <si>
    <t>φ150～φ300×φ150</t>
    <phoneticPr fontId="1"/>
  </si>
  <si>
    <t>φ200・φ250×φ200</t>
    <phoneticPr fontId="1"/>
  </si>
  <si>
    <t>φ300×φ300</t>
    <phoneticPr fontId="1"/>
  </si>
  <si>
    <t>SUS304ﾎﾞﾙﾄﾅｯﾄ 10K</t>
    <phoneticPr fontId="1"/>
  </si>
  <si>
    <t>V-KING (S)VC短管1号(VK-00Ⅰ)</t>
    <rPh sb="12" eb="13">
      <t>タン</t>
    </rPh>
    <rPh sb="13" eb="14">
      <t>カン</t>
    </rPh>
    <rPh sb="15" eb="16">
      <t>ゴウ</t>
    </rPh>
    <phoneticPr fontId="1"/>
  </si>
  <si>
    <t>V-KING (S)VC短管1号片落(VK-00Ⅰ)</t>
    <rPh sb="12" eb="13">
      <t>タン</t>
    </rPh>
    <rPh sb="13" eb="14">
      <t>カン</t>
    </rPh>
    <rPh sb="15" eb="16">
      <t>ゴウ</t>
    </rPh>
    <rPh sb="16" eb="17">
      <t>カタ</t>
    </rPh>
    <rPh sb="17" eb="18">
      <t>オ</t>
    </rPh>
    <phoneticPr fontId="1"/>
  </si>
  <si>
    <t>φ75×φ75～φ150×φ150</t>
    <phoneticPr fontId="1"/>
  </si>
  <si>
    <t>ﾎﾟﾘ管用ﾔﾉT字管V型(TN-01VS)</t>
    <rPh sb="3" eb="4">
      <t>カン</t>
    </rPh>
    <rPh sb="4" eb="5">
      <t>ヨウ</t>
    </rPh>
    <rPh sb="8" eb="9">
      <t>ジ</t>
    </rPh>
    <rPh sb="9" eb="10">
      <t>カン</t>
    </rPh>
    <rPh sb="11" eb="12">
      <t>カタ</t>
    </rPh>
    <phoneticPr fontId="1"/>
  </si>
  <si>
    <t>SUS304ﾎﾞﾙﾄﾅｯﾄ 7.5K</t>
    <phoneticPr fontId="1"/>
  </si>
  <si>
    <t>φ50×φ50</t>
    <phoneticPr fontId="1"/>
  </si>
  <si>
    <t>ﾔﾉT字管S型(TY-105SS)</t>
    <rPh sb="3" eb="4">
      <t>ジ</t>
    </rPh>
    <rPh sb="4" eb="5">
      <t>カン</t>
    </rPh>
    <rPh sb="6" eb="7">
      <t>カタ</t>
    </rPh>
    <phoneticPr fontId="1"/>
  </si>
  <si>
    <t>φ75～φ200×φ40･φ50</t>
    <phoneticPr fontId="1"/>
  </si>
  <si>
    <t>ﾔﾉT字管S型(TY-105SF)</t>
    <rPh sb="3" eb="4">
      <t>ジ</t>
    </rPh>
    <rPh sb="4" eb="5">
      <t>カン</t>
    </rPh>
    <rPh sb="6" eb="7">
      <t>カタ</t>
    </rPh>
    <phoneticPr fontId="1"/>
  </si>
  <si>
    <t>φ75～φ200×φ50</t>
    <phoneticPr fontId="1"/>
  </si>
  <si>
    <t>ﾔﾉT字管V型(TN-65VS)</t>
    <rPh sb="3" eb="4">
      <t>ジ</t>
    </rPh>
    <rPh sb="4" eb="5">
      <t>カン</t>
    </rPh>
    <rPh sb="6" eb="7">
      <t>カタ</t>
    </rPh>
    <phoneticPr fontId="1"/>
  </si>
  <si>
    <t>φ200×φ75～φ200</t>
    <phoneticPr fontId="1"/>
  </si>
  <si>
    <t>FCD塩ﾋﾞ管用ｿﾌﾄｼｰﾙ仕切弁付不断水T字管</t>
    <rPh sb="3" eb="4">
      <t>エン</t>
    </rPh>
    <rPh sb="6" eb="7">
      <t>カン</t>
    </rPh>
    <rPh sb="7" eb="8">
      <t>ヨウ</t>
    </rPh>
    <rPh sb="14" eb="16">
      <t>シキ</t>
    </rPh>
    <rPh sb="16" eb="17">
      <t>ベン</t>
    </rPh>
    <rPh sb="17" eb="18">
      <t>ツ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</si>
  <si>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FCD鋼管用ｿﾌﾄｼｰﾙ仕切弁付不断水T字管</t>
    <rPh sb="3" eb="4">
      <t>ハガネ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</si>
  <si>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φ75×φ75</t>
    <phoneticPr fontId="1"/>
  </si>
  <si>
    <t>φ100～φ200×φ75～φ150</t>
    <phoneticPr fontId="1"/>
  </si>
  <si>
    <t>φ200×φ200</t>
    <phoneticPr fontId="1"/>
  </si>
  <si>
    <t>ﾔﾉ･ｽﾄｯﾊﾟｰ(TV-210)</t>
    <phoneticPr fontId="1"/>
  </si>
  <si>
    <t>ﾔﾉ･ｽﾄｯﾊﾟｰ(TV-210SP)</t>
    <phoneticPr fontId="1"/>
  </si>
  <si>
    <t>垂直穿孔型塩ﾋﾞ管用不断水簡易仕切弁</t>
    <rPh sb="0" eb="2">
      <t>スイチョク</t>
    </rPh>
    <rPh sb="2" eb="4">
      <t>センコウ</t>
    </rPh>
    <rPh sb="4" eb="5">
      <t>カタ</t>
    </rPh>
    <rPh sb="5" eb="6">
      <t>エン</t>
    </rPh>
    <rPh sb="8" eb="9">
      <t>カン</t>
    </rPh>
    <rPh sb="9" eb="10">
      <t>ヨウ</t>
    </rPh>
    <rPh sb="10" eb="11">
      <t>フ</t>
    </rPh>
    <rPh sb="11" eb="13">
      <t>ダンスイ</t>
    </rPh>
    <rPh sb="13" eb="15">
      <t>カンイ</t>
    </rPh>
    <rPh sb="15" eb="17">
      <t>シキ</t>
    </rPh>
    <rPh sb="17" eb="18">
      <t>ベン</t>
    </rPh>
    <phoneticPr fontId="1"/>
  </si>
  <si>
    <t>垂直穿孔型鋼管用不断水簡易仕切弁</t>
    <rPh sb="0" eb="2">
      <t>スイチョク</t>
    </rPh>
    <rPh sb="2" eb="4">
      <t>センコウ</t>
    </rPh>
    <rPh sb="4" eb="5">
      <t>カタ</t>
    </rPh>
    <rPh sb="5" eb="6">
      <t>チュウコウ</t>
    </rPh>
    <rPh sb="6" eb="7">
      <t>カン</t>
    </rPh>
    <rPh sb="7" eb="8">
      <t>ヨウ</t>
    </rPh>
    <rPh sb="8" eb="9">
      <t>フ</t>
    </rPh>
    <rPh sb="9" eb="11">
      <t>ダンスイ</t>
    </rPh>
    <rPh sb="11" eb="13">
      <t>カンイ</t>
    </rPh>
    <rPh sb="13" eb="15">
      <t>シキ</t>
    </rPh>
    <rPh sb="15" eb="16">
      <t>ベン</t>
    </rPh>
    <phoneticPr fontId="1"/>
  </si>
  <si>
    <t>ﾔﾉ･ｽﾄｯﾊﾟｰ(TV-210S)</t>
    <phoneticPr fontId="1"/>
  </si>
  <si>
    <t>φ200</t>
    <phoneticPr fontId="1"/>
  </si>
  <si>
    <t>φ75～φ200</t>
    <phoneticPr fontId="1"/>
  </si>
  <si>
    <t>ﾔﾉ･ｽﾄｯﾊﾟｰ(TV210-JS)</t>
    <phoneticPr fontId="1"/>
  </si>
  <si>
    <t>φ50</t>
    <phoneticPr fontId="1"/>
  </si>
  <si>
    <t>耐震補強金具A･K形(T0-13H)</t>
    <rPh sb="0" eb="2">
      <t>タイシン</t>
    </rPh>
    <rPh sb="2" eb="4">
      <t>ホキョウ</t>
    </rPh>
    <rPh sb="4" eb="6">
      <t>カナグ</t>
    </rPh>
    <rPh sb="9" eb="10">
      <t>カタ</t>
    </rPh>
    <phoneticPr fontId="1"/>
  </si>
  <si>
    <t>特殊押輪(TN-30W)</t>
    <rPh sb="0" eb="2">
      <t>トクシュ</t>
    </rPh>
    <rPh sb="2" eb="3">
      <t>オシ</t>
    </rPh>
    <rPh sb="3" eb="4">
      <t>ワ</t>
    </rPh>
    <phoneticPr fontId="1"/>
  </si>
  <si>
    <t>特殊押輪(TN-30Z)</t>
    <rPh sb="0" eb="2">
      <t>トクシュ</t>
    </rPh>
    <rPh sb="2" eb="3">
      <t>オシ</t>
    </rPh>
    <rPh sb="3" eb="4">
      <t>ワ</t>
    </rPh>
    <phoneticPr fontId="1"/>
  </si>
  <si>
    <t>ﾀｲ･ﾜｲﾄﾞ(K-80W)</t>
    <phoneticPr fontId="1"/>
  </si>
  <si>
    <t>M</t>
    <phoneticPr fontId="1"/>
  </si>
  <si>
    <t>ﾔﾉｼﾞｮｲﾝﾄ(TN-65)</t>
    <phoneticPr fontId="1"/>
  </si>
  <si>
    <t>φ50～φ300</t>
    <phoneticPr fontId="1"/>
  </si>
  <si>
    <t>ﾀﾞｸﾀｲﾙ鋳鉄製鋳鉄受口用ﾌｸﾛｼﾞｮｲﾝﾄ</t>
    <rPh sb="6" eb="8">
      <t>チュウテツ</t>
    </rPh>
    <rPh sb="8" eb="9">
      <t>セイ</t>
    </rPh>
    <rPh sb="9" eb="11">
      <t>チュウテツ</t>
    </rPh>
    <rPh sb="11" eb="12">
      <t>ウ</t>
    </rPh>
    <rPh sb="12" eb="13">
      <t>クチ</t>
    </rPh>
    <rPh sb="13" eb="14">
      <t>ヨウ</t>
    </rPh>
    <phoneticPr fontId="1"/>
  </si>
  <si>
    <t>ﾀﾞｸﾀｲﾙ鋳鉄製鋳鉄用ﾌｸﾛｼﾞｮｲﾝﾄ</t>
    <rPh sb="6" eb="8">
      <t>チュウテツ</t>
    </rPh>
    <rPh sb="8" eb="9">
      <t>セイ</t>
    </rPh>
    <rPh sb="9" eb="11">
      <t>チュウテツ</t>
    </rPh>
    <rPh sb="11" eb="12">
      <t>ヨウ</t>
    </rPh>
    <phoneticPr fontId="1"/>
  </si>
  <si>
    <t>ﾀﾞｸﾀｲﾙ鋳鉄製鋼管用ﾌｸﾛｼﾞｮｲﾝﾄ</t>
    <rPh sb="6" eb="8">
      <t>チュウテツ</t>
    </rPh>
    <rPh sb="8" eb="9">
      <t>セイ</t>
    </rPh>
    <rPh sb="9" eb="10">
      <t>コウ</t>
    </rPh>
    <rPh sb="10" eb="11">
      <t>カン</t>
    </rPh>
    <rPh sb="11" eb="12">
      <t>ヨウ</t>
    </rPh>
    <phoneticPr fontId="1"/>
  </si>
  <si>
    <t>φ75～φ300</t>
    <phoneticPr fontId="1"/>
  </si>
  <si>
    <t>ﾀﾞｸﾀｲﾙ鋳鉄製塩ﾋﾞ継手用ﾌｸﾛｼﾞｮｲﾝﾄ</t>
    <rPh sb="6" eb="8">
      <t>チュウテツ</t>
    </rPh>
    <rPh sb="8" eb="9">
      <t>セイ</t>
    </rPh>
    <rPh sb="9" eb="10">
      <t>エン</t>
    </rPh>
    <rPh sb="12" eb="13">
      <t>ツギ</t>
    </rPh>
    <rPh sb="13" eb="14">
      <t>テ</t>
    </rPh>
    <rPh sb="14" eb="15">
      <t>ヨウ</t>
    </rPh>
    <phoneticPr fontId="1"/>
  </si>
  <si>
    <t>ﾔﾉｼﾞｮｲﾝﾄ(TN-60)</t>
    <phoneticPr fontId="1"/>
  </si>
  <si>
    <t>φ50～φ150</t>
    <phoneticPr fontId="1"/>
  </si>
  <si>
    <t>SUS304ﾎﾞﾙﾄﾅｯﾄ</t>
    <phoneticPr fontId="1"/>
  </si>
  <si>
    <t>ﾁｰｽﾞ用ﾌｸﾛｼﾞｮﾝﾄ(TH-60T)</t>
    <rPh sb="4" eb="5">
      <t>ヨウ</t>
    </rPh>
    <phoneticPr fontId="1"/>
  </si>
  <si>
    <t>φ50×φ40～φ150×φ150</t>
    <phoneticPr fontId="1"/>
  </si>
  <si>
    <t>ﾀﾞｸﾀｲﾙ鋳鉄製塩ﾋﾞ･鋼管用ﾁｰｽﾞ用ﾌｸﾛｼﾞｮｲﾝﾄ</t>
    <rPh sb="6" eb="8">
      <t>チュウテツ</t>
    </rPh>
    <rPh sb="8" eb="9">
      <t>セイ</t>
    </rPh>
    <rPh sb="9" eb="10">
      <t>エン</t>
    </rPh>
    <rPh sb="13" eb="14">
      <t>コウ</t>
    </rPh>
    <rPh sb="14" eb="15">
      <t>カン</t>
    </rPh>
    <rPh sb="15" eb="16">
      <t>ヨウ</t>
    </rPh>
    <rPh sb="20" eb="21">
      <t>ヨウ</t>
    </rPh>
    <phoneticPr fontId="1"/>
  </si>
  <si>
    <t>鋳鉄管用ﾌｸﾛｼﾞｮﾝﾄ(TN-60)</t>
    <rPh sb="0" eb="2">
      <t>チュウテツ</t>
    </rPh>
    <rPh sb="2" eb="3">
      <t>カン</t>
    </rPh>
    <rPh sb="3" eb="4">
      <t>ヨウ</t>
    </rPh>
    <phoneticPr fontId="1"/>
  </si>
  <si>
    <t>ﾀﾞｸﾀｲﾙ鋳鉄製塩ﾋﾞ･鋼管用ｴﾙﾎﾞ用ﾌｸﾛｼﾞｮｲﾝﾄ</t>
    <rPh sb="6" eb="8">
      <t>チュウテツ</t>
    </rPh>
    <rPh sb="8" eb="9">
      <t>セイ</t>
    </rPh>
    <rPh sb="9" eb="10">
      <t>エン</t>
    </rPh>
    <rPh sb="13" eb="14">
      <t>コウ</t>
    </rPh>
    <rPh sb="14" eb="15">
      <t>カン</t>
    </rPh>
    <rPh sb="15" eb="16">
      <t>ヨウ</t>
    </rPh>
    <rPh sb="20" eb="21">
      <t>ヨウ</t>
    </rPh>
    <phoneticPr fontId="1"/>
  </si>
  <si>
    <t>ｴﾙﾎﾞ用ﾌｸﾛｼﾞｮﾝﾄ(TH-60E)</t>
    <rPh sb="4" eb="5">
      <t>ヨウ</t>
    </rPh>
    <phoneticPr fontId="1"/>
  </si>
  <si>
    <t>φ50～φ100</t>
    <phoneticPr fontId="1"/>
  </si>
  <si>
    <t>ﾌﾗﾝｼﾞ補強金具(TK-06F)</t>
    <rPh sb="6" eb="7">
      <t>ホキョウ</t>
    </rPh>
    <rPh sb="7" eb="9">
      <t>カナグ</t>
    </rPh>
    <phoneticPr fontId="1"/>
  </si>
  <si>
    <t>φ75～φ150</t>
    <phoneticPr fontId="1"/>
  </si>
  <si>
    <t>東洋バルヴ（株）</t>
  </si>
  <si>
    <t>M</t>
    <phoneticPr fontId="1"/>
  </si>
  <si>
    <t>ﾀﾞｸﾀｲﾙ鋳鉄製ﾄﾞﾚｯｻｰ用ﾌｸﾛｼﾞｮｲﾝﾄ</t>
    <rPh sb="6" eb="8">
      <t>チュウテツ</t>
    </rPh>
    <rPh sb="8" eb="9">
      <t>セイ</t>
    </rPh>
    <rPh sb="15" eb="16">
      <t>ヨウ</t>
    </rPh>
    <phoneticPr fontId="1"/>
  </si>
  <si>
    <t>φ75～φ150</t>
    <phoneticPr fontId="1"/>
  </si>
  <si>
    <t>φ75～φ300×φ13</t>
    <phoneticPr fontId="1"/>
  </si>
  <si>
    <t>塩ﾋﾞ管用</t>
    <rPh sb="0" eb="1">
      <t>シオ</t>
    </rPh>
    <rPh sb="3" eb="4">
      <t>カン</t>
    </rPh>
    <rPh sb="4" eb="5">
      <t>ヨウ</t>
    </rPh>
    <phoneticPr fontId="1"/>
  </si>
  <si>
    <t>鋼管用</t>
    <rPh sb="0" eb="2">
      <t>コウカン</t>
    </rPh>
    <rPh sb="2" eb="3">
      <t>ヨウ</t>
    </rPh>
    <phoneticPr fontId="1"/>
  </si>
  <si>
    <t>φ40～φ150×φ13</t>
    <phoneticPr fontId="1"/>
  </si>
  <si>
    <t>水道用ﾎﾟﾘｴﾁﾚﾝ管金属継手（PE継手）ﾒｰﾀ用ｿｹｯﾄ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ヨウ</t>
    </rPh>
    <phoneticPr fontId="1"/>
  </si>
  <si>
    <t>水道用ﾎﾟﾘｴﾁﾚﾝ管金属継手（PE継手）ﾁｰｽﾞ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</si>
  <si>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Pﾜﾝ継手C型ﾒｰﾀ用ｿｹｯﾄ</t>
    <rPh sb="3" eb="5">
      <t>ツギテ</t>
    </rPh>
    <rPh sb="6" eb="7">
      <t>カタ</t>
    </rPh>
    <rPh sb="10" eb="11">
      <t>ヨウ</t>
    </rPh>
    <phoneticPr fontId="1"/>
  </si>
  <si>
    <t>Pﾜﾝ継手Ｂ型ﾒｰﾀ用ｿｹｯﾄ</t>
    <rPh sb="3" eb="5">
      <t>ツギテ</t>
    </rPh>
    <rPh sb="6" eb="7">
      <t>カタ</t>
    </rPh>
    <rPh sb="10" eb="11">
      <t>ヨウ</t>
    </rPh>
    <phoneticPr fontId="1"/>
  </si>
  <si>
    <t>水道用ｻﾄﾞﾙ付分水栓　A形　DIP</t>
    <rPh sb="0" eb="3">
      <t>スイドウヨウ</t>
    </rPh>
    <rPh sb="7" eb="8">
      <t>ツキ</t>
    </rPh>
    <rPh sb="8" eb="11">
      <t>ブンスイセン</t>
    </rPh>
    <rPh sb="13" eb="14">
      <t>カタチ</t>
    </rPh>
    <phoneticPr fontId="1"/>
  </si>
  <si>
    <t>水道用ｻﾄﾞﾙ付分水栓　A形　DIP</t>
    <rPh sb="0" eb="3">
      <t>スイドウヨウ</t>
    </rPh>
    <rPh sb="7" eb="8">
      <t>ツキ</t>
    </rPh>
    <rPh sb="8" eb="11">
      <t>ブンスイセン</t>
    </rPh>
    <phoneticPr fontId="1"/>
  </si>
  <si>
    <t>水道用ｻﾄﾞﾙ付分水栓　A形　DIP　S50形</t>
    <rPh sb="0" eb="3">
      <t>スイドウヨウ</t>
    </rPh>
    <rPh sb="7" eb="8">
      <t>ツキ</t>
    </rPh>
    <rPh sb="8" eb="11">
      <t>ブンスイセン</t>
    </rPh>
    <rPh sb="22" eb="23">
      <t>カタチ</t>
    </rPh>
    <phoneticPr fontId="1"/>
  </si>
  <si>
    <t>水道用ｻﾄﾞﾙ付分水栓　A形　VS</t>
    <rPh sb="0" eb="3">
      <t>スイドウヨウ</t>
    </rPh>
    <rPh sb="7" eb="8">
      <t>ツキ</t>
    </rPh>
    <rPh sb="8" eb="11">
      <t>ブンスイセン</t>
    </rPh>
    <phoneticPr fontId="1"/>
  </si>
  <si>
    <t>水道配水用ﾎﾟﾘｴﾁﾚﾝ管類</t>
    <rPh sb="0" eb="2">
      <t>スイドウ</t>
    </rPh>
    <rPh sb="2" eb="5">
      <t>ハイスイヨウ</t>
    </rPh>
    <rPh sb="12" eb="13">
      <t>ルイ</t>
    </rPh>
    <phoneticPr fontId="1"/>
  </si>
  <si>
    <t>水道配水用ﾎﾟﾘｴﾁﾚﾝ管おねじ付融着継手回転型</t>
    <rPh sb="0" eb="2">
      <t>スイドウ</t>
    </rPh>
    <rPh sb="2" eb="5">
      <t>ハイスイヨウ</t>
    </rPh>
    <rPh sb="12" eb="13">
      <t>カン</t>
    </rPh>
    <rPh sb="16" eb="17">
      <t>ツキ</t>
    </rPh>
    <rPh sb="17" eb="19">
      <t>ユウチャク</t>
    </rPh>
    <rPh sb="19" eb="21">
      <t>ツギテ</t>
    </rPh>
    <rPh sb="21" eb="24">
      <t>カイテンガタ</t>
    </rPh>
    <phoneticPr fontId="1"/>
  </si>
  <si>
    <t>水道配水用ﾎﾟﾘｴﾁﾚﾝ管おねじ付ＥＦ変換ｿｹｯﾄ</t>
    <rPh sb="0" eb="2">
      <t>スイドウ</t>
    </rPh>
    <rPh sb="2" eb="5">
      <t>ハイスイヨウ</t>
    </rPh>
    <rPh sb="12" eb="13">
      <t>カン</t>
    </rPh>
    <rPh sb="16" eb="18">
      <t>ＥＦ</t>
    </rPh>
    <rPh sb="18" eb="20">
      <t>ヘンカン</t>
    </rPh>
    <rPh sb="20" eb="24">
      <t>ソケット</t>
    </rPh>
    <phoneticPr fontId="1"/>
  </si>
  <si>
    <t>水道配水用ﾎﾟﾘｴﾁﾚ外ねじ式ﾝEF変換継手</t>
    <rPh sb="11" eb="12">
      <t>ソト</t>
    </rPh>
    <rPh sb="14" eb="15">
      <t>シキ</t>
    </rPh>
    <rPh sb="18" eb="20">
      <t>ヘンカン</t>
    </rPh>
    <rPh sb="20" eb="22">
      <t>ツギテ</t>
    </rPh>
    <phoneticPr fontId="1"/>
  </si>
  <si>
    <t>水道配水用ﾎﾟﾘｴﾁﾚﾝ管ｵﾈｼﾞ付融着継手</t>
    <rPh sb="18" eb="20">
      <t>ユウチャク</t>
    </rPh>
    <phoneticPr fontId="1"/>
  </si>
  <si>
    <t>管端防食継手対応型</t>
    <rPh sb="4" eb="6">
      <t>ツギテ</t>
    </rPh>
    <phoneticPr fontId="1"/>
  </si>
  <si>
    <t>φ40～φ50×φ25</t>
    <phoneticPr fontId="1"/>
  </si>
  <si>
    <t>Q</t>
    <phoneticPr fontId="1"/>
  </si>
  <si>
    <t>給水装置関係資材類</t>
    <rPh sb="0" eb="2">
      <t>キュウスイ</t>
    </rPh>
    <rPh sb="2" eb="4">
      <t>ソウチ</t>
    </rPh>
    <rPh sb="4" eb="6">
      <t>カンケイ</t>
    </rPh>
    <rPh sb="6" eb="8">
      <t>シザイ</t>
    </rPh>
    <rPh sb="8" eb="9">
      <t>ルイ</t>
    </rPh>
    <phoneticPr fontId="1"/>
  </si>
  <si>
    <t>止水栓ﾎﾞｯｸｽ</t>
    <rPh sb="0" eb="3">
      <t>シスイセン</t>
    </rPh>
    <phoneticPr fontId="1"/>
  </si>
  <si>
    <t>CFDS-100×350</t>
    <phoneticPr fontId="1"/>
  </si>
  <si>
    <t>ﾀﾞｸﾀｲﾙ鋳鉄製</t>
    <rPh sb="6" eb="8">
      <t>チュウテツ</t>
    </rPh>
    <rPh sb="8" eb="9">
      <t>セイ</t>
    </rPh>
    <phoneticPr fontId="1"/>
  </si>
  <si>
    <t>FCD止水栓ﾎﾞｯｸｽ</t>
    <rPh sb="3" eb="6">
      <t>シスイセン</t>
    </rPh>
    <phoneticPr fontId="1"/>
  </si>
  <si>
    <t>HRSA　100×300 BL</t>
    <phoneticPr fontId="1"/>
  </si>
  <si>
    <t>私設仕切弁用ﾊｯﾄ式円形鉄蓋</t>
    <rPh sb="0" eb="2">
      <t>シセツ</t>
    </rPh>
    <rPh sb="2" eb="5">
      <t>シキリベン</t>
    </rPh>
    <rPh sb="5" eb="6">
      <t>ヨウ</t>
    </rPh>
    <rPh sb="9" eb="10">
      <t>シキ</t>
    </rPh>
    <rPh sb="10" eb="12">
      <t>エンケイ</t>
    </rPh>
    <rPh sb="12" eb="14">
      <t>テツブタ</t>
    </rPh>
    <phoneticPr fontId="1"/>
  </si>
  <si>
    <t>２号</t>
    <rPh sb="1" eb="2">
      <t>ゴウ</t>
    </rPh>
    <phoneticPr fontId="1"/>
  </si>
  <si>
    <t>CVOS-21G-15L</t>
    <phoneticPr fontId="1"/>
  </si>
  <si>
    <t>円形１号</t>
    <rPh sb="0" eb="2">
      <t>エンケイ</t>
    </rPh>
    <rPh sb="3" eb="4">
      <t>ゴウ</t>
    </rPh>
    <phoneticPr fontId="1"/>
  </si>
  <si>
    <t>T-2 市章入</t>
    <rPh sb="4" eb="6">
      <t>シショウ</t>
    </rPh>
    <rPh sb="6" eb="7">
      <t>イ</t>
    </rPh>
    <phoneticPr fontId="1"/>
  </si>
  <si>
    <t>T-2</t>
    <phoneticPr fontId="1"/>
  </si>
  <si>
    <t>T-25</t>
    <phoneticPr fontId="1"/>
  </si>
  <si>
    <t>NCP・20D1</t>
    <phoneticPr fontId="1"/>
  </si>
  <si>
    <t>NCP・25D1</t>
    <phoneticPr fontId="1"/>
  </si>
  <si>
    <t>NCP・30D1</t>
    <phoneticPr fontId="1"/>
  </si>
  <si>
    <t>φ13～φ20</t>
    <phoneticPr fontId="1"/>
  </si>
  <si>
    <t>φ25</t>
    <phoneticPr fontId="1"/>
  </si>
  <si>
    <t>φ30</t>
    <phoneticPr fontId="1"/>
  </si>
  <si>
    <t>T-2 市章入</t>
    <phoneticPr fontId="1"/>
  </si>
  <si>
    <t>T-2 市章入</t>
    <phoneticPr fontId="1"/>
  </si>
  <si>
    <t>MR-1L-10L－F1W1</t>
    <phoneticPr fontId="1"/>
  </si>
  <si>
    <t>MR-2L-10L－F1W1</t>
    <phoneticPr fontId="1"/>
  </si>
  <si>
    <t>MR-3L-10L－F1W1</t>
    <phoneticPr fontId="1"/>
  </si>
  <si>
    <t>MR-4L-10L－F1W1</t>
    <phoneticPr fontId="1"/>
  </si>
  <si>
    <t>φ100</t>
    <phoneticPr fontId="1"/>
  </si>
  <si>
    <t>φ50～φ75</t>
    <phoneticPr fontId="1"/>
  </si>
  <si>
    <t>φ40</t>
    <phoneticPr fontId="1"/>
  </si>
  <si>
    <t>三原市型ﾌﾟﾚｰﾄ付</t>
    <phoneticPr fontId="1"/>
  </si>
  <si>
    <t>MR-1-200B</t>
    <phoneticPr fontId="1"/>
  </si>
  <si>
    <t>MR-1-200BM</t>
    <phoneticPr fontId="1"/>
  </si>
  <si>
    <t>MR-1-300DM</t>
    <phoneticPr fontId="1"/>
  </si>
  <si>
    <t>MR-1-50K</t>
    <phoneticPr fontId="1"/>
  </si>
  <si>
    <t>量水器用ﾚｼﾞﾝｺﾝｸﾘｰﾄ製ﾎﾞｯｸｽ</t>
    <rPh sb="0" eb="3">
      <t>リョウスイキ</t>
    </rPh>
    <rPh sb="3" eb="4">
      <t>ヨウ</t>
    </rPh>
    <phoneticPr fontId="1"/>
  </si>
  <si>
    <t>量水器用ﾚｼﾞﾝｺﾝｸﾘｰﾄ製ﾎﾞｯｸｽ調整ﾘﾝｸﾞ</t>
    <rPh sb="0" eb="3">
      <t>リョウスイキ</t>
    </rPh>
    <rPh sb="3" eb="4">
      <t>ヨウ</t>
    </rPh>
    <rPh sb="20" eb="22">
      <t>チョウセイ</t>
    </rPh>
    <phoneticPr fontId="1"/>
  </si>
  <si>
    <t>MR-2-200B</t>
    <phoneticPr fontId="1"/>
  </si>
  <si>
    <t>MR-2-200BM</t>
    <phoneticPr fontId="1"/>
  </si>
  <si>
    <t>MR-2-300DM</t>
    <phoneticPr fontId="1"/>
  </si>
  <si>
    <t>MR-2-100K</t>
    <phoneticPr fontId="1"/>
  </si>
  <si>
    <t>MR-2-400A</t>
    <phoneticPr fontId="1"/>
  </si>
  <si>
    <t>MR-2-400AM</t>
    <phoneticPr fontId="1"/>
  </si>
  <si>
    <t>MR-1-400A</t>
    <phoneticPr fontId="1"/>
  </si>
  <si>
    <t>MR-1-400AM</t>
    <phoneticPr fontId="1"/>
  </si>
  <si>
    <t>MR-2-50K</t>
    <phoneticPr fontId="1"/>
  </si>
  <si>
    <t>MR-3-400A</t>
    <phoneticPr fontId="1"/>
  </si>
  <si>
    <t>MR-3-400AM</t>
    <phoneticPr fontId="1"/>
  </si>
  <si>
    <t>MR-3-200B</t>
    <phoneticPr fontId="1"/>
  </si>
  <si>
    <t>MR-3-200BM</t>
    <phoneticPr fontId="1"/>
  </si>
  <si>
    <t>MR-3-300DM</t>
    <phoneticPr fontId="1"/>
  </si>
  <si>
    <t>MR-3-30K</t>
    <phoneticPr fontId="1"/>
  </si>
  <si>
    <t>MR-3-50K</t>
    <phoneticPr fontId="1"/>
  </si>
  <si>
    <t>MR-3-100K</t>
    <phoneticPr fontId="1"/>
  </si>
  <si>
    <t>MR-4-400A</t>
    <phoneticPr fontId="1"/>
  </si>
  <si>
    <t>MR-4-400AM</t>
    <phoneticPr fontId="1"/>
  </si>
  <si>
    <t>MR-4-200B</t>
    <phoneticPr fontId="1"/>
  </si>
  <si>
    <t>MR-4-200BM</t>
    <phoneticPr fontId="1"/>
  </si>
  <si>
    <t>MR-4-300DM</t>
    <phoneticPr fontId="1"/>
  </si>
  <si>
    <t>MR-4-50K</t>
    <phoneticPr fontId="1"/>
  </si>
  <si>
    <t>ﾄﾞﾚｯｻｰ用ﾌｸﾛｼﾞｮｲﾝﾄ(TH-60D)</t>
    <rPh sb="6" eb="7">
      <t>ヨウ</t>
    </rPh>
    <phoneticPr fontId="1"/>
  </si>
  <si>
    <t>水道用ﾎﾟﾘｴﾁﾚﾝ管金属継手　NPJ　ﾒｰﾀ用</t>
    <rPh sb="23" eb="24">
      <t>ヨウ</t>
    </rPh>
    <phoneticPr fontId="1"/>
  </si>
  <si>
    <t>水道用ﾎﾟﾘｴﾁﾚﾝ管砲金製ﾒｰﾀｰ用ｿｹｯﾄ</t>
    <rPh sb="0" eb="3">
      <t>スイドウヨウ</t>
    </rPh>
    <rPh sb="10" eb="11">
      <t>カン</t>
    </rPh>
    <rPh sb="12" eb="13">
      <t>セイ</t>
    </rPh>
    <rPh sb="13" eb="17">
      <t>メーター</t>
    </rPh>
    <rPh sb="18" eb="22">
      <t>ソケット</t>
    </rPh>
    <phoneticPr fontId="1"/>
  </si>
  <si>
    <t>水道用ﾎﾟﾘｴﾁﾚﾝ管砲金製ﾁｰｽﾞ</t>
    <rPh sb="0" eb="3">
      <t>スイドウヨウ</t>
    </rPh>
    <rPh sb="10" eb="11">
      <t>カン</t>
    </rPh>
    <phoneticPr fontId="1"/>
  </si>
  <si>
    <t>水道用ﾎﾟﾘｴﾁﾚﾝ管金属継手　NPJ　異径ﾁｰｽﾞ</t>
    <rPh sb="20" eb="21">
      <t>ケイ</t>
    </rPh>
    <rPh sb="21" eb="24">
      <t>チーズ</t>
    </rPh>
    <phoneticPr fontId="1"/>
  </si>
  <si>
    <t>水道用ﾎﾟﾘｴﾁﾚﾝ管砲金製径違いﾁｰｽﾞ</t>
    <rPh sb="0" eb="3">
      <t>スイドウヨウ</t>
    </rPh>
    <rPh sb="10" eb="11">
      <t>カン</t>
    </rPh>
    <phoneticPr fontId="1"/>
  </si>
  <si>
    <t>水道用ﾎﾟﾘｴﾁﾚﾝ管砲金製径違いｿｹｯﾄ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</si>
  <si>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水道用ﾎﾟﾘｴﾁﾚﾝ管金属継手　NPJ　異径ｿｹｯﾄ</t>
    <rPh sb="20" eb="21">
      <t>ケイ</t>
    </rPh>
    <rPh sb="21" eb="25">
      <t>ソケット</t>
    </rPh>
    <phoneticPr fontId="1"/>
  </si>
  <si>
    <t>水道用ﾎﾟﾘｴﾁﾚﾝ管砲金製ﾒｰﾀ用ｿｹｯﾄ</t>
    <rPh sb="0" eb="3">
      <t>スイドウヨウ</t>
    </rPh>
    <rPh sb="10" eb="11">
      <t>カン</t>
    </rPh>
    <rPh sb="11" eb="13">
      <t>ホウキン</t>
    </rPh>
    <rPh sb="13" eb="14">
      <t>セイ</t>
    </rPh>
    <rPh sb="17" eb="18">
      <t>ヨウ</t>
    </rPh>
    <phoneticPr fontId="1"/>
  </si>
  <si>
    <t>ﾜﾝﾀｯﾁ継手　NOJ　ﾒｰﾀ用</t>
    <rPh sb="5" eb="6">
      <t>ツギ</t>
    </rPh>
    <rPh sb="6" eb="7">
      <t>テ</t>
    </rPh>
    <rPh sb="15" eb="16">
      <t>ヨウ</t>
    </rPh>
    <phoneticPr fontId="1"/>
  </si>
  <si>
    <t>ﾜﾝﾀｯﾁ継手　NOJ　ﾁｰｽﾞ</t>
    <rPh sb="5" eb="6">
      <t>ツギ</t>
    </rPh>
    <rPh sb="6" eb="7">
      <t>テ</t>
    </rPh>
    <phoneticPr fontId="1"/>
  </si>
  <si>
    <t>コード番号</t>
    <rPh sb="3" eb="4">
      <t>バン</t>
    </rPh>
    <rPh sb="4" eb="5">
      <t>ゴウ</t>
    </rPh>
    <phoneticPr fontId="1"/>
  </si>
  <si>
    <t>φ300</t>
    <phoneticPr fontId="1"/>
  </si>
  <si>
    <t>【ダクタイル鋳鉄管類】</t>
    <rPh sb="6" eb="8">
      <t>チュウテツ</t>
    </rPh>
    <rPh sb="8" eb="9">
      <t>カン</t>
    </rPh>
    <rPh sb="9" eb="10">
      <t>ルイ</t>
    </rPh>
    <phoneticPr fontId="1"/>
  </si>
  <si>
    <t>分類</t>
    <rPh sb="0" eb="2">
      <t>ブンルイ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</si>
  <si>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</si>
  <si>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GX形ﾀﾞｸﾀｲﾙ直管</t>
    <rPh sb="2" eb="3">
      <t>カタ</t>
    </rPh>
    <rPh sb="9" eb="10">
      <t>チョク</t>
    </rPh>
    <rPh sb="10" eb="11">
      <t>カン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</si>
  <si>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</si>
  <si>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</si>
  <si>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　　　　 監督員は，記載内容を確認し，□にレをすること。</t>
    <rPh sb="5" eb="8">
      <t>カントクイン</t>
    </rPh>
    <rPh sb="10" eb="12">
      <t>キサイ</t>
    </rPh>
    <rPh sb="12" eb="14">
      <t>ナイヨウ</t>
    </rPh>
    <rPh sb="15" eb="17">
      <t>カクニン</t>
    </rPh>
    <phoneticPr fontId="5"/>
  </si>
  <si>
    <t>規 格 呼 称</t>
    <rPh sb="0" eb="1">
      <t>キ</t>
    </rPh>
    <rPh sb="2" eb="3">
      <t>カク</t>
    </rPh>
    <rPh sb="4" eb="5">
      <t>コ</t>
    </rPh>
    <rPh sb="6" eb="7">
      <t>ショウ</t>
    </rPh>
    <phoneticPr fontId="5"/>
  </si>
  <si>
    <t>D</t>
    <phoneticPr fontId="1"/>
  </si>
  <si>
    <t>呼 び 径 ・ 形 状 等</t>
    <rPh sb="0" eb="1">
      <t>ヨ</t>
    </rPh>
    <rPh sb="4" eb="5">
      <t>ケイ</t>
    </rPh>
    <rPh sb="8" eb="9">
      <t>カタ</t>
    </rPh>
    <rPh sb="10" eb="11">
      <t>ジョウ</t>
    </rPh>
    <rPh sb="12" eb="13">
      <t>ナド</t>
    </rPh>
    <phoneticPr fontId="1"/>
  </si>
  <si>
    <t>009D0215</t>
    <phoneticPr fontId="1"/>
  </si>
  <si>
    <t>継　輪</t>
    <rPh sb="0" eb="1">
      <t>ツギ</t>
    </rPh>
    <rPh sb="2" eb="3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</si>
  <si>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</si>
  <si>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短管1号</t>
    <rPh sb="0" eb="1">
      <t>タン</t>
    </rPh>
    <rPh sb="1" eb="2">
      <t>カン</t>
    </rPh>
    <rPh sb="3" eb="4">
      <t>ゴウ</t>
    </rPh>
    <phoneticPr fontId="1"/>
  </si>
  <si>
    <t>大　分　類</t>
    <rPh sb="0" eb="1">
      <t>ダイ</t>
    </rPh>
    <rPh sb="2" eb="3">
      <t>フン</t>
    </rPh>
    <rPh sb="4" eb="5">
      <t>ルイ</t>
    </rPh>
    <phoneticPr fontId="1"/>
  </si>
  <si>
    <t>小　分　類</t>
    <rPh sb="0" eb="1">
      <t>ショウ</t>
    </rPh>
    <rPh sb="2" eb="3">
      <t>フン</t>
    </rPh>
    <rPh sb="4" eb="5">
      <t>ルイ</t>
    </rPh>
    <phoneticPr fontId="1"/>
  </si>
  <si>
    <t xml:space="preserve">ﾀﾞｸﾀｲﾙ鋳鉄管
</t>
    <rPh sb="6" eb="8">
      <t>チュウテツ</t>
    </rPh>
    <rPh sb="8" eb="9">
      <t>カン</t>
    </rPh>
    <phoneticPr fontId="1"/>
  </si>
  <si>
    <t>7.5K 形式2</t>
    <rPh sb="5" eb="7">
      <t>ケイシキ</t>
    </rPh>
    <phoneticPr fontId="1"/>
  </si>
  <si>
    <t>10K 形式2</t>
    <rPh sb="4" eb="6">
      <t>ケイシキ</t>
    </rPh>
    <phoneticPr fontId="1"/>
  </si>
  <si>
    <t>ﾌﾗﾝｼﾞ付T字管</t>
    <rPh sb="5" eb="6">
      <t>ツキ</t>
    </rPh>
    <rPh sb="7" eb="8">
      <t>ジ</t>
    </rPh>
    <rPh sb="8" eb="9">
      <t>カン</t>
    </rPh>
    <phoneticPr fontId="1"/>
  </si>
  <si>
    <t>10K 形式2</t>
    <phoneticPr fontId="1"/>
  </si>
  <si>
    <t xml:space="preserve">片落管
</t>
    <rPh sb="0" eb="1">
      <t>カタ</t>
    </rPh>
    <rPh sb="1" eb="2">
      <t>オ</t>
    </rPh>
    <rPh sb="2" eb="3">
      <t>カン</t>
    </rPh>
    <phoneticPr fontId="1"/>
  </si>
  <si>
    <t>受挿し管</t>
    <rPh sb="0" eb="1">
      <t>ウ</t>
    </rPh>
    <rPh sb="1" eb="2">
      <t>サ</t>
    </rPh>
    <rPh sb="3" eb="4">
      <t>カン</t>
    </rPh>
    <phoneticPr fontId="1"/>
  </si>
  <si>
    <t>挿し受管</t>
    <rPh sb="0" eb="1">
      <t>サ</t>
    </rPh>
    <rPh sb="2" eb="3">
      <t>ウ</t>
    </rPh>
    <rPh sb="3" eb="4">
      <t>カン</t>
    </rPh>
    <phoneticPr fontId="1"/>
  </si>
  <si>
    <t xml:space="preserve">両受曲管
</t>
    <rPh sb="0" eb="1">
      <t>リョウ</t>
    </rPh>
    <rPh sb="1" eb="2">
      <t>ウ</t>
    </rPh>
    <rPh sb="2" eb="3">
      <t>キョク</t>
    </rPh>
    <rPh sb="3" eb="4">
      <t>カン</t>
    </rPh>
    <phoneticPr fontId="1"/>
  </si>
  <si>
    <t>45°曲管</t>
    <rPh sb="3" eb="4">
      <t>キョク</t>
    </rPh>
    <rPh sb="4" eb="5">
      <t>カン</t>
    </rPh>
    <phoneticPr fontId="1"/>
  </si>
  <si>
    <t>22 1/2°曲管</t>
    <rPh sb="7" eb="8">
      <t>キョク</t>
    </rPh>
    <rPh sb="8" eb="9">
      <t>カン</t>
    </rPh>
    <phoneticPr fontId="1"/>
  </si>
  <si>
    <t>22 1/2°曲管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</si>
  <si>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</si>
  <si>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90°曲管</t>
    <rPh sb="3" eb="4">
      <t>キョク</t>
    </rPh>
    <rPh sb="4" eb="5">
      <t>カン</t>
    </rPh>
    <phoneticPr fontId="1"/>
  </si>
  <si>
    <t>11 1/4°曲管</t>
    <rPh sb="7" eb="8">
      <t>キョク</t>
    </rPh>
    <rPh sb="8" eb="9">
      <t>カン</t>
    </rPh>
    <phoneticPr fontId="1"/>
  </si>
  <si>
    <t>5 5/8°曲管</t>
    <rPh sb="6" eb="7">
      <t>キョク</t>
    </rPh>
    <rPh sb="7" eb="8">
      <t>カン</t>
    </rPh>
    <phoneticPr fontId="1"/>
  </si>
  <si>
    <t>浅層埋設型
ﾌﾗﾝｼﾞ付T字管</t>
    <rPh sb="0" eb="1">
      <t>アサ</t>
    </rPh>
    <rPh sb="1" eb="2">
      <t>ソウ</t>
    </rPh>
    <rPh sb="2" eb="4">
      <t>マイセツ</t>
    </rPh>
    <rPh sb="4" eb="5">
      <t>カタ</t>
    </rPh>
    <rPh sb="11" eb="12">
      <t>ツキ</t>
    </rPh>
    <rPh sb="13" eb="14">
      <t>ジ</t>
    </rPh>
    <rPh sb="14" eb="15">
      <t>カン</t>
    </rPh>
    <phoneticPr fontId="1"/>
  </si>
  <si>
    <t>7,5K 形式2</t>
    <rPh sb="5" eb="7">
      <t>ケイシキ</t>
    </rPh>
    <phoneticPr fontId="1"/>
  </si>
  <si>
    <t>うず巻式
ﾌﾗﾝｼﾞ付T字管</t>
    <rPh sb="2" eb="3">
      <t>マ</t>
    </rPh>
    <rPh sb="3" eb="4">
      <t>シキ</t>
    </rPh>
    <rPh sb="10" eb="11">
      <t>ツキ</t>
    </rPh>
    <rPh sb="12" eb="13">
      <t>ジ</t>
    </rPh>
    <rPh sb="13" eb="14">
      <t>カン</t>
    </rPh>
    <phoneticPr fontId="1"/>
  </si>
  <si>
    <t>7.5K 形式2</t>
    <phoneticPr fontId="1"/>
  </si>
  <si>
    <t>短管2号</t>
    <rPh sb="0" eb="1">
      <t>タン</t>
    </rPh>
    <rPh sb="1" eb="2">
      <t>カン</t>
    </rPh>
    <rPh sb="3" eb="4">
      <t>ゴウ</t>
    </rPh>
    <phoneticPr fontId="1"/>
  </si>
  <si>
    <t>7.5K 形式2</t>
    <phoneticPr fontId="1"/>
  </si>
  <si>
    <t>10K 形式2</t>
    <phoneticPr fontId="1"/>
  </si>
  <si>
    <t>乙字管</t>
    <rPh sb="0" eb="1">
      <t>オツ</t>
    </rPh>
    <rPh sb="1" eb="2">
      <t>ジ</t>
    </rPh>
    <rPh sb="2" eb="3">
      <t>カン</t>
    </rPh>
    <phoneticPr fontId="1"/>
  </si>
  <si>
    <t>H300</t>
    <phoneticPr fontId="1"/>
  </si>
  <si>
    <t>H450</t>
    <phoneticPr fontId="1"/>
  </si>
  <si>
    <t>帽</t>
    <rPh sb="0" eb="1">
      <t>ボウ</t>
    </rPh>
    <phoneticPr fontId="1"/>
  </si>
  <si>
    <t>接合部品</t>
    <rPh sb="0" eb="2">
      <t>セツゴウ</t>
    </rPh>
    <rPh sb="2" eb="4">
      <t>ブヒン</t>
    </rPh>
    <phoneticPr fontId="1"/>
  </si>
  <si>
    <t>異形管用</t>
    <rPh sb="0" eb="1">
      <t>イ</t>
    </rPh>
    <rPh sb="1" eb="2">
      <t>ケイ</t>
    </rPh>
    <rPh sb="2" eb="3">
      <t>カン</t>
    </rPh>
    <rPh sb="3" eb="4">
      <t>ヨウ</t>
    </rPh>
    <phoneticPr fontId="1"/>
  </si>
  <si>
    <t>P-Link</t>
    <phoneticPr fontId="1"/>
  </si>
  <si>
    <t>GX形ダクタイル鋳鉄管</t>
    <rPh sb="2" eb="3">
      <t>カタ</t>
    </rPh>
    <rPh sb="8" eb="10">
      <t>チュウテツ</t>
    </rPh>
    <rPh sb="10" eb="11">
      <t>カン</t>
    </rPh>
    <phoneticPr fontId="1"/>
  </si>
  <si>
    <t>栓</t>
    <rPh sb="0" eb="1">
      <t>セン</t>
    </rPh>
    <phoneticPr fontId="1"/>
  </si>
  <si>
    <t>直管用</t>
    <rPh sb="0" eb="1">
      <t>チョク</t>
    </rPh>
    <rPh sb="1" eb="2">
      <t>カン</t>
    </rPh>
    <rPh sb="2" eb="3">
      <t>ヨウ</t>
    </rPh>
    <phoneticPr fontId="1"/>
  </si>
  <si>
    <t>特殊押輪</t>
    <rPh sb="0" eb="2">
      <t>トクシュ</t>
    </rPh>
    <rPh sb="2" eb="3">
      <t>オシ</t>
    </rPh>
    <rPh sb="3" eb="4">
      <t>ワ</t>
    </rPh>
    <phoneticPr fontId="1"/>
  </si>
  <si>
    <t>継輪用</t>
    <rPh sb="0" eb="1">
      <t>ツギ</t>
    </rPh>
    <rPh sb="1" eb="2">
      <t>ワ</t>
    </rPh>
    <rPh sb="2" eb="3">
      <t>ヨウ</t>
    </rPh>
    <phoneticPr fontId="1"/>
  </si>
  <si>
    <t>内面ｴﾎﾟｷｼ樹脂粉体</t>
    <rPh sb="1" eb="2">
      <t>ナイメン</t>
    </rPh>
    <rPh sb="7" eb="9">
      <t>ジュシ</t>
    </rPh>
    <rPh sb="9" eb="10">
      <t>コナ</t>
    </rPh>
    <rPh sb="10" eb="11">
      <t>カラダ</t>
    </rPh>
    <phoneticPr fontId="1"/>
  </si>
  <si>
    <t>三受十字管</t>
    <rPh sb="0" eb="1">
      <t>サン</t>
    </rPh>
    <rPh sb="1" eb="2">
      <t>ウ</t>
    </rPh>
    <rPh sb="2" eb="3">
      <t>ジュウ</t>
    </rPh>
    <rPh sb="3" eb="4">
      <t>ジ</t>
    </rPh>
    <rPh sb="4" eb="5">
      <t>カン</t>
    </rPh>
    <phoneticPr fontId="1"/>
  </si>
  <si>
    <t>22 1/2°曲管</t>
    <phoneticPr fontId="1"/>
  </si>
  <si>
    <t>排水T字管</t>
    <rPh sb="0" eb="2">
      <t>ハイスイ</t>
    </rPh>
    <rPh sb="3" eb="4">
      <t>ジ</t>
    </rPh>
    <rPh sb="4" eb="5">
      <t>カン</t>
    </rPh>
    <phoneticPr fontId="1"/>
  </si>
  <si>
    <t>栓</t>
    <rPh sb="0" eb="1">
      <t>セン</t>
    </rPh>
    <phoneticPr fontId="1"/>
  </si>
  <si>
    <t>異種管継手</t>
    <rPh sb="0" eb="2">
      <t>イシュ</t>
    </rPh>
    <rPh sb="2" eb="3">
      <t>カン</t>
    </rPh>
    <rPh sb="3" eb="4">
      <t>ツギ</t>
    </rPh>
    <rPh sb="4" eb="5">
      <t>テ</t>
    </rPh>
    <phoneticPr fontId="1"/>
  </si>
  <si>
    <t>NS(受)×K(挿)</t>
    <rPh sb="3" eb="4">
      <t>ウ</t>
    </rPh>
    <rPh sb="8" eb="9">
      <t>サ</t>
    </rPh>
    <phoneticPr fontId="1"/>
  </si>
  <si>
    <t>挿し口ﾘﾝｸﾞ</t>
    <rPh sb="0" eb="1">
      <t>サ</t>
    </rPh>
    <rPh sb="2" eb="3">
      <t>クチ</t>
    </rPh>
    <phoneticPr fontId="1"/>
  </si>
  <si>
    <t>継輪用挿し口ﾘﾝｸﾞ</t>
    <rPh sb="0" eb="1">
      <t>ツギ</t>
    </rPh>
    <rPh sb="1" eb="2">
      <t>ワ</t>
    </rPh>
    <rPh sb="2" eb="3">
      <t>ヨウ</t>
    </rPh>
    <rPh sb="3" eb="4">
      <t>サ</t>
    </rPh>
    <rPh sb="5" eb="6">
      <t>クチ</t>
    </rPh>
    <phoneticPr fontId="1"/>
  </si>
  <si>
    <t>特殊割押輪</t>
    <rPh sb="0" eb="2">
      <t>トクシュ</t>
    </rPh>
    <rPh sb="2" eb="3">
      <t>ワリ</t>
    </rPh>
    <rPh sb="3" eb="4">
      <t>オシ</t>
    </rPh>
    <rPh sb="4" eb="5">
      <t>ワ</t>
    </rPh>
    <phoneticPr fontId="1"/>
  </si>
  <si>
    <t>NS形ダクタイル鋳鉄管</t>
    <rPh sb="2" eb="3">
      <t>カタ</t>
    </rPh>
    <rPh sb="8" eb="10">
      <t>チュウテツ</t>
    </rPh>
    <rPh sb="10" eb="11">
      <t>カン</t>
    </rPh>
    <phoneticPr fontId="1"/>
  </si>
  <si>
    <t>内面ｴﾎﾟｷｼ樹脂粉体</t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</si>
  <si>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</si>
  <si>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90°曲管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</si>
  <si>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</si>
  <si>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45°曲管</t>
    <phoneticPr fontId="1"/>
  </si>
  <si>
    <t>11 1/4°曲管</t>
    <phoneticPr fontId="1"/>
  </si>
  <si>
    <t>ﾌﾗﾝｼﾞ付T字管</t>
    <phoneticPr fontId="1"/>
  </si>
  <si>
    <t>10K 形式2</t>
    <phoneticPr fontId="1"/>
  </si>
  <si>
    <t>継　輪</t>
    <rPh sb="0" eb="1">
      <t>ツギ</t>
    </rPh>
    <rPh sb="2" eb="3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</si>
  <si>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</si>
  <si>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短管1号</t>
    <phoneticPr fontId="1"/>
  </si>
  <si>
    <t>短管2号</t>
    <phoneticPr fontId="1"/>
  </si>
  <si>
    <t>GX受)×S50(挿)</t>
    <rPh sb="2" eb="3">
      <t>ウ</t>
    </rPh>
    <rPh sb="9" eb="10">
      <t>サ</t>
    </rPh>
    <phoneticPr fontId="1"/>
  </si>
  <si>
    <t>GX(挿)×S50(受)</t>
    <rPh sb="3" eb="4">
      <t>サ</t>
    </rPh>
    <rPh sb="10" eb="11">
      <t>ウ</t>
    </rPh>
    <phoneticPr fontId="1"/>
  </si>
  <si>
    <t>ｺﾞﾑ輪</t>
    <rPh sb="3" eb="4">
      <t>ワ</t>
    </rPh>
    <phoneticPr fontId="1"/>
  </si>
  <si>
    <t>抜止め押輪</t>
    <rPh sb="0" eb="1">
      <t>ヌ</t>
    </rPh>
    <rPh sb="1" eb="2">
      <t>ト</t>
    </rPh>
    <rPh sb="3" eb="4">
      <t>オ</t>
    </rPh>
    <rPh sb="4" eb="5">
      <t>ワ</t>
    </rPh>
    <phoneticPr fontId="1"/>
  </si>
  <si>
    <t>S50形ダクタイル鋳鉄管</t>
    <rPh sb="3" eb="4">
      <t>カタ</t>
    </rPh>
    <rPh sb="9" eb="11">
      <t>チュウテツ</t>
    </rPh>
    <rPh sb="11" eb="12">
      <t>カン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</si>
  <si>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</si>
  <si>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内面ﾓﾙﾀﾙﾗｲﾆﾝｸﾞ</t>
    <phoneticPr fontId="1"/>
  </si>
  <si>
    <t>内面ｴﾎﾟｷｼ樹脂粉体</t>
    <phoneticPr fontId="1"/>
  </si>
  <si>
    <t>VCｼﾞｮｲﾝﾄ</t>
    <phoneticPr fontId="1"/>
  </si>
  <si>
    <t>VCｼﾞｮｲﾝﾄ片落管</t>
    <rPh sb="8" eb="9">
      <t>カタ</t>
    </rPh>
    <rPh sb="9" eb="10">
      <t>オ</t>
    </rPh>
    <rPh sb="10" eb="11">
      <t>カン</t>
    </rPh>
    <phoneticPr fontId="1"/>
  </si>
  <si>
    <t>VC短管１号</t>
    <rPh sb="2" eb="3">
      <t>タン</t>
    </rPh>
    <rPh sb="3" eb="4">
      <t>カン</t>
    </rPh>
    <rPh sb="5" eb="6">
      <t>ゴウ</t>
    </rPh>
    <phoneticPr fontId="1"/>
  </si>
  <si>
    <t>VC短管１号片落</t>
    <rPh sb="2" eb="3">
      <t>タン</t>
    </rPh>
    <rPh sb="3" eb="4">
      <t>カン</t>
    </rPh>
    <rPh sb="5" eb="6">
      <t>ゴウ</t>
    </rPh>
    <rPh sb="6" eb="7">
      <t>カタ</t>
    </rPh>
    <rPh sb="7" eb="8">
      <t>オ</t>
    </rPh>
    <phoneticPr fontId="1"/>
  </si>
  <si>
    <t>ﾌﾗﾝｼﾞ短管</t>
    <rPh sb="5" eb="6">
      <t>タン</t>
    </rPh>
    <rPh sb="6" eb="7">
      <t>カン</t>
    </rPh>
    <phoneticPr fontId="1"/>
  </si>
  <si>
    <t>ﾌﾗﾝｼﾞ蓋</t>
    <rPh sb="5" eb="6">
      <t>フタ</t>
    </rPh>
    <phoneticPr fontId="1"/>
  </si>
  <si>
    <t>7.5K 形式1</t>
    <rPh sb="5" eb="7">
      <t>ケイシキ</t>
    </rPh>
    <phoneticPr fontId="1"/>
  </si>
  <si>
    <t>10K 形式1</t>
    <rPh sb="4" eb="6">
      <t>ケイシキ</t>
    </rPh>
    <phoneticPr fontId="1"/>
  </si>
  <si>
    <t>特殊押輪</t>
    <rPh sb="0" eb="2">
      <t>トクシュ</t>
    </rPh>
    <rPh sb="2" eb="3">
      <t>オシ</t>
    </rPh>
    <rPh sb="3" eb="4">
      <t>ワ</t>
    </rPh>
    <phoneticPr fontId="1"/>
  </si>
  <si>
    <t>A･K形用</t>
    <rPh sb="3" eb="4">
      <t>カタ</t>
    </rPh>
    <rPh sb="4" eb="5">
      <t>ヨウ</t>
    </rPh>
    <phoneticPr fontId="1"/>
  </si>
  <si>
    <t>K形用半周</t>
    <rPh sb="1" eb="2">
      <t>カタ</t>
    </rPh>
    <rPh sb="2" eb="3">
      <t>ヨウ</t>
    </rPh>
    <rPh sb="3" eb="4">
      <t>ハン</t>
    </rPh>
    <rPh sb="4" eb="5">
      <t>シュウ</t>
    </rPh>
    <phoneticPr fontId="1"/>
  </si>
  <si>
    <t>K形用全周</t>
    <rPh sb="1" eb="2">
      <t>カタ</t>
    </rPh>
    <rPh sb="2" eb="3">
      <t>ヨウ</t>
    </rPh>
    <rPh sb="3" eb="4">
      <t>ゼン</t>
    </rPh>
    <rPh sb="4" eb="5">
      <t>シュウ</t>
    </rPh>
    <phoneticPr fontId="1"/>
  </si>
  <si>
    <t>A･K形用特殊押輪</t>
    <rPh sb="3" eb="4">
      <t>カタ</t>
    </rPh>
    <rPh sb="4" eb="5">
      <t>ヨウ</t>
    </rPh>
    <rPh sb="5" eb="7">
      <t>トクシュ</t>
    </rPh>
    <rPh sb="7" eb="8">
      <t>オシ</t>
    </rPh>
    <rPh sb="8" eb="9">
      <t>ワ</t>
    </rPh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</si>
  <si>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</si>
  <si>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K形ダクタイル鋳鉄管</t>
    <rPh sb="1" eb="2">
      <t>カタ</t>
    </rPh>
    <rPh sb="7" eb="9">
      <t>チュウテツ</t>
    </rPh>
    <rPh sb="9" eb="10">
      <t>カン</t>
    </rPh>
    <phoneticPr fontId="1"/>
  </si>
  <si>
    <t>合ﾌﾗﾝｼﾞ</t>
    <rPh sb="0" eb="1">
      <t>ア</t>
    </rPh>
    <phoneticPr fontId="1"/>
  </si>
  <si>
    <t>ﾌﾗﾝｼﾞｶﾞｽｹｯﾄ</t>
    <phoneticPr fontId="1"/>
  </si>
  <si>
    <t>RF形 7.5K</t>
    <rPh sb="2" eb="3">
      <t>カタ</t>
    </rPh>
    <phoneticPr fontId="1"/>
  </si>
  <si>
    <t>RF形 10K</t>
    <rPh sb="2" eb="3">
      <t>カタ</t>
    </rPh>
    <phoneticPr fontId="1"/>
  </si>
  <si>
    <t>ﾘﾌﾞ付RF形 7.5K</t>
    <rPh sb="3" eb="4">
      <t>ツ</t>
    </rPh>
    <rPh sb="6" eb="7">
      <t>カタ</t>
    </rPh>
    <phoneticPr fontId="1"/>
  </si>
  <si>
    <t>ﾘﾌﾞ付RF形 10K</t>
    <rPh sb="3" eb="4">
      <t>ツ</t>
    </rPh>
    <rPh sb="6" eb="7">
      <t>カタ</t>
    </rPh>
    <phoneticPr fontId="1"/>
  </si>
  <si>
    <t>GF形1号</t>
    <rPh sb="2" eb="3">
      <t>カタ</t>
    </rPh>
    <rPh sb="4" eb="5">
      <t>ゴウ</t>
    </rPh>
    <phoneticPr fontId="1"/>
  </si>
  <si>
    <t>GF形2号</t>
    <rPh sb="2" eb="3">
      <t>カタ</t>
    </rPh>
    <rPh sb="4" eb="5">
      <t>ゴウ</t>
    </rPh>
    <phoneticPr fontId="1"/>
  </si>
  <si>
    <t>RF･GF兼用形</t>
    <rPh sb="5" eb="7">
      <t>ケンヨウ</t>
    </rPh>
    <rPh sb="7" eb="8">
      <t>カタ</t>
    </rPh>
    <phoneticPr fontId="1"/>
  </si>
  <si>
    <t>D</t>
    <phoneticPr fontId="1"/>
  </si>
  <si>
    <t>ﾎﾞﾙﾄ･ﾅｯﾄ</t>
    <phoneticPr fontId="1"/>
  </si>
  <si>
    <t>ﾌﾗﾝｼﾞ接合用</t>
    <rPh sb="5" eb="8">
      <t>セツゴウヨウ</t>
    </rPh>
    <phoneticPr fontId="1"/>
  </si>
  <si>
    <t>ｽﾃﾝﾚｽ入り
ﾌﾗﾝｼﾞｶﾞｽｹｯﾄ</t>
    <rPh sb="5" eb="6">
      <t>イ</t>
    </rPh>
    <phoneticPr fontId="1"/>
  </si>
  <si>
    <t>T頭ﾎﾞﾙﾄ･ﾅｯﾄ</t>
    <rPh sb="1" eb="2">
      <t>アタマ</t>
    </rPh>
    <phoneticPr fontId="1"/>
  </si>
  <si>
    <t>絶縁ﾎﾞﾙﾄﾅｯﾄ</t>
    <rPh sb="0" eb="2">
      <t>ゼツエン</t>
    </rPh>
    <phoneticPr fontId="1"/>
  </si>
  <si>
    <t>A形用ｺﾞﾑ輪</t>
    <rPh sb="1" eb="2">
      <t>カタ</t>
    </rPh>
    <rPh sb="2" eb="3">
      <t>ヨウ</t>
    </rPh>
    <rPh sb="6" eb="7">
      <t>ワ</t>
    </rPh>
    <phoneticPr fontId="1"/>
  </si>
  <si>
    <t>M</t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</si>
  <si>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</si>
  <si>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離脱防止金具</t>
    <rPh sb="0" eb="2">
      <t>リダツ</t>
    </rPh>
    <rPh sb="2" eb="4">
      <t>ボウシ</t>
    </rPh>
    <rPh sb="4" eb="6">
      <t>カナグ</t>
    </rPh>
    <phoneticPr fontId="1"/>
  </si>
  <si>
    <t>T形用</t>
    <rPh sb="1" eb="2">
      <t>カタ</t>
    </rPh>
    <rPh sb="2" eb="3">
      <t>ヨウ</t>
    </rPh>
    <phoneticPr fontId="1"/>
  </si>
  <si>
    <t>ﾎﾟﾘｴﾁﾚﾝｽﾘｰﾌﾞ</t>
    <phoneticPr fontId="1"/>
  </si>
  <si>
    <t>E</t>
    <phoneticPr fontId="1"/>
  </si>
  <si>
    <t>E</t>
    <phoneticPr fontId="1"/>
  </si>
  <si>
    <t>固定用ｺﾞﾑﾊﾞﾝﾄﾞ</t>
    <rPh sb="0" eb="2">
      <t>コテイ</t>
    </rPh>
    <rPh sb="2" eb="3">
      <t>ヨウ</t>
    </rPh>
    <phoneticPr fontId="1"/>
  </si>
  <si>
    <t>ジョイント類</t>
    <rPh sb="5" eb="6">
      <t>ルイ</t>
    </rPh>
    <phoneticPr fontId="1"/>
  </si>
  <si>
    <t>フランジ類</t>
    <rPh sb="4" eb="5">
      <t>ルイ</t>
    </rPh>
    <phoneticPr fontId="1"/>
  </si>
  <si>
    <t>ボルト･ナット類</t>
    <rPh sb="7" eb="8">
      <t>ルイ</t>
    </rPh>
    <phoneticPr fontId="1"/>
  </si>
  <si>
    <t>ゴム輪類</t>
    <rPh sb="2" eb="3">
      <t>ワ</t>
    </rPh>
    <rPh sb="3" eb="4">
      <t>ルイ</t>
    </rPh>
    <phoneticPr fontId="1"/>
  </si>
  <si>
    <t>その他鋳鉄管関係資材</t>
    <rPh sb="2" eb="3">
      <t>タ</t>
    </rPh>
    <rPh sb="3" eb="5">
      <t>チュウテツ</t>
    </rPh>
    <rPh sb="5" eb="6">
      <t>カン</t>
    </rPh>
    <rPh sb="6" eb="8">
      <t>カンケイ</t>
    </rPh>
    <rPh sb="8" eb="10">
      <t>シザイ</t>
    </rPh>
    <phoneticPr fontId="1"/>
  </si>
  <si>
    <t>【水道配水用ポリエチレン管類】</t>
    <rPh sb="1" eb="3">
      <t>スイドウ</t>
    </rPh>
    <rPh sb="3" eb="5">
      <t>ハイスイ</t>
    </rPh>
    <rPh sb="5" eb="6">
      <t>ヨウ</t>
    </rPh>
    <rPh sb="12" eb="13">
      <t>カン</t>
    </rPh>
    <rPh sb="13" eb="14">
      <t>ルイ</t>
    </rPh>
    <phoneticPr fontId="1"/>
  </si>
  <si>
    <t>水道配水用ﾎﾟﾘｴﾁﾚﾝ管</t>
    <rPh sb="0" eb="2">
      <t>スイドウ</t>
    </rPh>
    <rPh sb="2" eb="5">
      <t>ハイスイヨウ</t>
    </rPh>
    <rPh sb="12" eb="13">
      <t>カン</t>
    </rPh>
    <phoneticPr fontId="1"/>
  </si>
  <si>
    <t>ﾌﾟﾚｰﾝｴﾝﾄﾞ直管</t>
    <rPh sb="9" eb="10">
      <t>チョク</t>
    </rPh>
    <rPh sb="10" eb="11">
      <t>カン</t>
    </rPh>
    <phoneticPr fontId="1"/>
  </si>
  <si>
    <t>EF受口付直管</t>
    <rPh sb="2" eb="3">
      <t>ウ</t>
    </rPh>
    <rPh sb="3" eb="4">
      <t>クチ</t>
    </rPh>
    <rPh sb="4" eb="5">
      <t>ツ</t>
    </rPh>
    <rPh sb="5" eb="6">
      <t>チョク</t>
    </rPh>
    <rPh sb="6" eb="7">
      <t>カン</t>
    </rPh>
    <phoneticPr fontId="1"/>
  </si>
  <si>
    <t>P</t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</si>
  <si>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</si>
  <si>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ｿｹｯﾄ</t>
    <phoneticPr fontId="1"/>
  </si>
  <si>
    <t>EFｿｹｯﾄ</t>
    <phoneticPr fontId="1"/>
  </si>
  <si>
    <t>ｽﾋﾟｺﾞｯﾄ</t>
    <phoneticPr fontId="1"/>
  </si>
  <si>
    <t>EFﾌﾗﾝｼﾞ付両受ﾁｰｽﾞ</t>
    <rPh sb="7" eb="8">
      <t>ツ</t>
    </rPh>
    <rPh sb="8" eb="9">
      <t>リョウ</t>
    </rPh>
    <rPh sb="9" eb="10">
      <t>ウ</t>
    </rPh>
    <phoneticPr fontId="1"/>
  </si>
  <si>
    <t>7.5K 形式1</t>
    <rPh sb="5" eb="7">
      <t>ケイシキ</t>
    </rPh>
    <phoneticPr fontId="1"/>
  </si>
  <si>
    <t>7.5K 形式2</t>
    <rPh sb="5" eb="7">
      <t>ケイシキ</t>
    </rPh>
    <phoneticPr fontId="1"/>
  </si>
  <si>
    <t>10K 形式1</t>
    <rPh sb="4" eb="6">
      <t>ケイシキ</t>
    </rPh>
    <phoneticPr fontId="1"/>
  </si>
  <si>
    <t>10K 形式2</t>
    <rPh sb="4" eb="6">
      <t>ケイシキ</t>
    </rPh>
    <phoneticPr fontId="1"/>
  </si>
  <si>
    <t>EFﾌﾗﾝｼﾞ付片受ﾁｰｽﾞ</t>
    <rPh sb="7" eb="8">
      <t>ツ</t>
    </rPh>
    <rPh sb="8" eb="9">
      <t>カタ</t>
    </rPh>
    <rPh sb="9" eb="10">
      <t>ウ</t>
    </rPh>
    <phoneticPr fontId="1"/>
  </si>
  <si>
    <t>ﾚｼﾞｭｰｻｰ</t>
    <phoneticPr fontId="1"/>
  </si>
  <si>
    <t>EF片受</t>
    <rPh sb="2" eb="3">
      <t>カタ</t>
    </rPh>
    <rPh sb="3" eb="4">
      <t>ウ</t>
    </rPh>
    <phoneticPr fontId="1"/>
  </si>
  <si>
    <t>EF両受</t>
    <rPh sb="2" eb="3">
      <t>リョウ</t>
    </rPh>
    <rPh sb="3" eb="4">
      <t>ウ</t>
    </rPh>
    <phoneticPr fontId="1"/>
  </si>
  <si>
    <t>EF両受曲管</t>
    <rPh sb="2" eb="3">
      <t>リョウ</t>
    </rPh>
    <rPh sb="3" eb="4">
      <t>ウ</t>
    </rPh>
    <rPh sb="4" eb="5">
      <t>キョク</t>
    </rPh>
    <rPh sb="5" eb="6">
      <t>カン</t>
    </rPh>
    <phoneticPr fontId="1"/>
  </si>
  <si>
    <t>22 1/2°曲管</t>
    <phoneticPr fontId="1"/>
  </si>
  <si>
    <t>11 1/4°曲管</t>
    <phoneticPr fontId="1"/>
  </si>
  <si>
    <t>EF片受曲管</t>
    <rPh sb="2" eb="3">
      <t>カタ</t>
    </rPh>
    <rPh sb="3" eb="4">
      <t>ウ</t>
    </rPh>
    <rPh sb="4" eb="5">
      <t>キョク</t>
    </rPh>
    <rPh sb="5" eb="6">
      <t>カン</t>
    </rPh>
    <phoneticPr fontId="1"/>
  </si>
  <si>
    <t>ｽﾋﾟｺﾞｯﾄ曲管</t>
    <rPh sb="7" eb="8">
      <t>キョク</t>
    </rPh>
    <rPh sb="8" eb="9">
      <t>カン</t>
    </rPh>
    <phoneticPr fontId="1"/>
  </si>
  <si>
    <t>90°曲管</t>
  </si>
  <si>
    <t>45°曲管</t>
  </si>
  <si>
    <t>22 1/2°曲管</t>
  </si>
  <si>
    <t>11 1/4°曲管</t>
  </si>
  <si>
    <t>EF両受Sﾍﾞﾝﾄﾞ</t>
    <rPh sb="2" eb="3">
      <t>リョウ</t>
    </rPh>
    <rPh sb="3" eb="4">
      <t>ウ</t>
    </rPh>
    <phoneticPr fontId="1"/>
  </si>
  <si>
    <t>EF片受Sﾍﾞﾝﾄﾞ</t>
    <rPh sb="2" eb="3">
      <t>カタ</t>
    </rPh>
    <rPh sb="3" eb="4">
      <t>ウ</t>
    </rPh>
    <phoneticPr fontId="1"/>
  </si>
  <si>
    <t>ｽﾋﾟｺﾞｯﾄSﾍﾞﾝﾄﾞ</t>
    <phoneticPr fontId="1"/>
  </si>
  <si>
    <t>EF短管1号</t>
    <rPh sb="2" eb="3">
      <t>タン</t>
    </rPh>
    <rPh sb="3" eb="4">
      <t>カン</t>
    </rPh>
    <rPh sb="5" eb="6">
      <t>ゴウ</t>
    </rPh>
    <phoneticPr fontId="1"/>
  </si>
  <si>
    <t>7.5K 形式1</t>
  </si>
  <si>
    <t>EF短管2号</t>
    <rPh sb="2" eb="3">
      <t>タン</t>
    </rPh>
    <rPh sb="3" eb="4">
      <t>カン</t>
    </rPh>
    <rPh sb="5" eb="6">
      <t>ゴウ</t>
    </rPh>
    <phoneticPr fontId="1"/>
  </si>
  <si>
    <t>7.5K 形式1</t>
    <phoneticPr fontId="1"/>
  </si>
  <si>
    <t>10K 形式1</t>
    <phoneticPr fontId="1"/>
  </si>
  <si>
    <t>7.5K 形式2</t>
  </si>
  <si>
    <t>10K 形式2</t>
  </si>
  <si>
    <t>EFｷｬｯﾌﾟ</t>
    <phoneticPr fontId="1"/>
  </si>
  <si>
    <t>PE挿し口付
FCDﾌﾗﾝｼﾞ付T字管</t>
    <rPh sb="2" eb="3">
      <t>サ</t>
    </rPh>
    <rPh sb="4" eb="5">
      <t>クチ</t>
    </rPh>
    <rPh sb="5" eb="6">
      <t>ツ</t>
    </rPh>
    <rPh sb="15" eb="16">
      <t>ツキ</t>
    </rPh>
    <rPh sb="17" eb="18">
      <t>ジ</t>
    </rPh>
    <rPh sb="18" eb="19">
      <t>カン</t>
    </rPh>
    <phoneticPr fontId="1"/>
  </si>
  <si>
    <t>7.5K 形式1</t>
    <phoneticPr fontId="1"/>
  </si>
  <si>
    <t>7.5K 形式2</t>
    <phoneticPr fontId="1"/>
  </si>
  <si>
    <t>7.5K 形式2</t>
    <phoneticPr fontId="1"/>
  </si>
  <si>
    <t>PE挿し口付
FCDﾌﾗﾝｼﾞ短管</t>
    <phoneticPr fontId="1"/>
  </si>
  <si>
    <t>帽</t>
    <rPh sb="0" eb="1">
      <t>ボウ</t>
    </rPh>
    <phoneticPr fontId="1"/>
  </si>
  <si>
    <t>PPｼﾞｮｲﾝﾄ</t>
    <phoneticPr fontId="1"/>
  </si>
  <si>
    <t>PPｼﾞｮｲﾝﾄ片落管</t>
    <rPh sb="8" eb="9">
      <t>カタ</t>
    </rPh>
    <rPh sb="9" eb="10">
      <t>オ</t>
    </rPh>
    <rPh sb="10" eb="11">
      <t>カン</t>
    </rPh>
    <phoneticPr fontId="1"/>
  </si>
  <si>
    <t>P</t>
    <phoneticPr fontId="1"/>
  </si>
  <si>
    <t>D</t>
    <phoneticPr fontId="1"/>
  </si>
  <si>
    <t>継　輪
(PPｼﾞｮｲﾝﾄ)</t>
    <rPh sb="0" eb="1">
      <t>ツギ</t>
    </rPh>
    <rPh sb="2" eb="3">
      <t>ワ</t>
    </rPh>
    <phoneticPr fontId="1"/>
  </si>
  <si>
    <t>ﾒｶﾆｶﾙ両受曲管</t>
    <rPh sb="5" eb="6">
      <t>リョウ</t>
    </rPh>
    <rPh sb="6" eb="7">
      <t>ウ</t>
    </rPh>
    <rPh sb="7" eb="8">
      <t>キョク</t>
    </rPh>
    <rPh sb="8" eb="9">
      <t>カン</t>
    </rPh>
    <phoneticPr fontId="1"/>
  </si>
  <si>
    <t>11 1/4°曲管</t>
    <phoneticPr fontId="1"/>
  </si>
  <si>
    <t>ﾒｶﾆｶﾙﾁｰｽﾞ</t>
    <phoneticPr fontId="1"/>
  </si>
  <si>
    <t>ﾒｶﾆｶﾙﾌﾗﾝｼﾞ付T字管</t>
    <rPh sb="10" eb="11">
      <t>ツキ</t>
    </rPh>
    <rPh sb="12" eb="13">
      <t>ジ</t>
    </rPh>
    <rPh sb="13" eb="14">
      <t>カン</t>
    </rPh>
    <phoneticPr fontId="1"/>
  </si>
  <si>
    <t>ﾒｶﾆｶﾙ短管1号</t>
    <rPh sb="5" eb="6">
      <t>タン</t>
    </rPh>
    <rPh sb="6" eb="7">
      <t>カン</t>
    </rPh>
    <rPh sb="8" eb="9">
      <t>ゴウ</t>
    </rPh>
    <phoneticPr fontId="1"/>
  </si>
  <si>
    <t>ﾒｶﾆｶﾙ短管1号片落管</t>
    <rPh sb="5" eb="6">
      <t>タン</t>
    </rPh>
    <rPh sb="6" eb="7">
      <t>カン</t>
    </rPh>
    <rPh sb="8" eb="9">
      <t>ゴウ</t>
    </rPh>
    <rPh sb="9" eb="10">
      <t>カタ</t>
    </rPh>
    <rPh sb="10" eb="11">
      <t>オ</t>
    </rPh>
    <rPh sb="11" eb="12">
      <t>カン</t>
    </rPh>
    <phoneticPr fontId="1"/>
  </si>
  <si>
    <t>GX形</t>
    <rPh sb="2" eb="3">
      <t>カタ</t>
    </rPh>
    <phoneticPr fontId="1"/>
  </si>
  <si>
    <t>GX形片落管</t>
    <rPh sb="2" eb="3">
      <t>カタ</t>
    </rPh>
    <rPh sb="3" eb="4">
      <t>カタ</t>
    </rPh>
    <rPh sb="4" eb="5">
      <t>オ</t>
    </rPh>
    <rPh sb="5" eb="6">
      <t>カン</t>
    </rPh>
    <phoneticPr fontId="1"/>
  </si>
  <si>
    <t>NS形</t>
    <rPh sb="2" eb="3">
      <t>カタ</t>
    </rPh>
    <phoneticPr fontId="1"/>
  </si>
  <si>
    <t>NS形片落管</t>
    <rPh sb="2" eb="3">
      <t>カタ</t>
    </rPh>
    <rPh sb="3" eb="4">
      <t>カタ</t>
    </rPh>
    <rPh sb="4" eb="5">
      <t>オ</t>
    </rPh>
    <rPh sb="5" eb="6">
      <t>カン</t>
    </rPh>
    <phoneticPr fontId="1"/>
  </si>
  <si>
    <t>K形</t>
    <rPh sb="1" eb="2">
      <t>カタ</t>
    </rPh>
    <phoneticPr fontId="1"/>
  </si>
  <si>
    <t>K形片落管</t>
    <rPh sb="1" eb="2">
      <t>カタ</t>
    </rPh>
    <rPh sb="2" eb="3">
      <t>カタ</t>
    </rPh>
    <rPh sb="3" eb="4">
      <t>オ</t>
    </rPh>
    <rPh sb="4" eb="5">
      <t>カン</t>
    </rPh>
    <phoneticPr fontId="1"/>
  </si>
  <si>
    <t>PVｼﾞｮｲﾝﾄ</t>
    <phoneticPr fontId="1"/>
  </si>
  <si>
    <t>PCｼﾞｮｲﾝﾄ</t>
    <phoneticPr fontId="1"/>
  </si>
  <si>
    <t>PCｼﾞｮｲﾝﾄ片落管</t>
    <rPh sb="8" eb="9">
      <t>カタ</t>
    </rPh>
    <rPh sb="9" eb="10">
      <t>オ</t>
    </rPh>
    <rPh sb="10" eb="11">
      <t>カン</t>
    </rPh>
    <phoneticPr fontId="1"/>
  </si>
  <si>
    <t>PVｼﾞｮｲﾝﾄ片落管</t>
    <rPh sb="8" eb="9">
      <t>カタ</t>
    </rPh>
    <rPh sb="9" eb="10">
      <t>オ</t>
    </rPh>
    <rPh sb="10" eb="11">
      <t>カン</t>
    </rPh>
    <phoneticPr fontId="1"/>
  </si>
  <si>
    <t>E</t>
    <phoneticPr fontId="1"/>
  </si>
  <si>
    <t>防護ｽﾘｰﾌﾞ</t>
    <rPh sb="0" eb="2">
      <t>ボウゴ</t>
    </rPh>
    <phoneticPr fontId="1"/>
  </si>
  <si>
    <t>浸透防護ｽﾘｰﾌﾞ</t>
    <rPh sb="0" eb="2">
      <t>シントウ</t>
    </rPh>
    <rPh sb="2" eb="4">
      <t>ボウゴ</t>
    </rPh>
    <phoneticPr fontId="1"/>
  </si>
  <si>
    <t>浸透防護ｽﾘｰﾌﾞ用
ﾃｰﾌﾟ</t>
    <rPh sb="0" eb="2">
      <t>シントウ</t>
    </rPh>
    <rPh sb="2" eb="4">
      <t>ボウゴ</t>
    </rPh>
    <rPh sb="9" eb="10">
      <t>ヨウ</t>
    </rPh>
    <phoneticPr fontId="1"/>
  </si>
  <si>
    <t>E</t>
    <phoneticPr fontId="1"/>
  </si>
  <si>
    <t>防食ﾃｰﾌﾟ</t>
    <rPh sb="0" eb="2">
      <t>ボウショク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</si>
  <si>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</si>
  <si>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ジョイント類</t>
    <rPh sb="5" eb="6">
      <t>ルイ</t>
    </rPh>
    <phoneticPr fontId="1"/>
  </si>
  <si>
    <t>スリーブ類</t>
    <rPh sb="4" eb="5">
      <t>ルイ</t>
    </rPh>
    <phoneticPr fontId="1"/>
  </si>
  <si>
    <t>スリーブ類</t>
    <rPh sb="4" eb="5">
      <t>ルイ</t>
    </rPh>
    <phoneticPr fontId="1"/>
  </si>
  <si>
    <t>管明示ﾃｰﾌﾟ</t>
    <rPh sb="0" eb="1">
      <t>カン</t>
    </rPh>
    <rPh sb="1" eb="3">
      <t>メイジ</t>
    </rPh>
    <phoneticPr fontId="1"/>
  </si>
  <si>
    <t>ﾃｰﾌﾟ類</t>
    <rPh sb="4" eb="5">
      <t>ルイ</t>
    </rPh>
    <phoneticPr fontId="1"/>
  </si>
  <si>
    <t>粘着ﾃｰﾌﾟ</t>
    <rPh sb="0" eb="2">
      <t>ネンチャク</t>
    </rPh>
    <phoneticPr fontId="1"/>
  </si>
  <si>
    <t>埋設標識ｼｰﾄ</t>
    <rPh sb="0" eb="2">
      <t>マイセツ</t>
    </rPh>
    <rPh sb="2" eb="4">
      <t>ヒョウシキ</t>
    </rPh>
    <phoneticPr fontId="1"/>
  </si>
  <si>
    <t>標識ｼｰﾄ</t>
    <rPh sb="0" eb="2">
      <t>ヒョウシキ</t>
    </rPh>
    <phoneticPr fontId="1"/>
  </si>
  <si>
    <t>標識ｱﾙﾐｼｰﾄ</t>
    <rPh sb="0" eb="2">
      <t>ヒョウシキ</t>
    </rPh>
    <phoneticPr fontId="1"/>
  </si>
  <si>
    <t>【その他配管関係資材類】</t>
    <rPh sb="3" eb="4">
      <t>タ</t>
    </rPh>
    <rPh sb="4" eb="6">
      <t>ハイカン</t>
    </rPh>
    <rPh sb="6" eb="8">
      <t>カンケイ</t>
    </rPh>
    <rPh sb="8" eb="10">
      <t>シザイ</t>
    </rPh>
    <rPh sb="10" eb="11">
      <t>ルイ</t>
    </rPh>
    <phoneticPr fontId="1"/>
  </si>
  <si>
    <t>水道配水用ポリエチレン管</t>
    <rPh sb="0" eb="2">
      <t>スイドウ</t>
    </rPh>
    <rPh sb="2" eb="5">
      <t>ハイスイヨウ</t>
    </rPh>
    <rPh sb="11" eb="12">
      <t>カン</t>
    </rPh>
    <phoneticPr fontId="1"/>
  </si>
  <si>
    <t>その他関係資材</t>
    <phoneticPr fontId="1"/>
  </si>
  <si>
    <t>テープ類</t>
    <rPh sb="3" eb="4">
      <t>ルイ</t>
    </rPh>
    <phoneticPr fontId="1"/>
  </si>
  <si>
    <t>埋設シート</t>
    <rPh sb="0" eb="2">
      <t>マイセツ</t>
    </rPh>
    <phoneticPr fontId="1"/>
  </si>
  <si>
    <t>ﾆｯﾁｭｰｺｰﾄ#5700ｸﾞﾚｰ</t>
  </si>
  <si>
    <t>ﾆｯﾁｭｰｺｰﾄ#5700</t>
  </si>
  <si>
    <t>ﾆｯﾁｭｰｺｰﾄ補修液</t>
  </si>
  <si>
    <t>ﾀﾞｸﾀｲﾙ管継手用滑剤</t>
  </si>
  <si>
    <t>補修材料</t>
    <rPh sb="0" eb="2">
      <t>ホシュウ</t>
    </rPh>
    <rPh sb="2" eb="3">
      <t>ザイ</t>
    </rPh>
    <rPh sb="3" eb="4">
      <t>リョウ</t>
    </rPh>
    <phoneticPr fontId="1"/>
  </si>
  <si>
    <t>鋳鉄管用</t>
    <rPh sb="0" eb="2">
      <t>チュウテツ</t>
    </rPh>
    <rPh sb="2" eb="3">
      <t>カン</t>
    </rPh>
    <rPh sb="3" eb="4">
      <t>ヨウ</t>
    </rPh>
    <phoneticPr fontId="1"/>
  </si>
  <si>
    <t>GX形専用</t>
    <rPh sb="2" eb="3">
      <t>カタ</t>
    </rPh>
    <rPh sb="3" eb="5">
      <t>センヨウ</t>
    </rPh>
    <phoneticPr fontId="1"/>
  </si>
  <si>
    <t>鋳鉄切管用</t>
    <rPh sb="0" eb="2">
      <t>チュウテツ</t>
    </rPh>
    <rPh sb="2" eb="3">
      <t>キ</t>
    </rPh>
    <rPh sb="3" eb="4">
      <t>カン</t>
    </rPh>
    <rPh sb="4" eb="5">
      <t>ヨウ</t>
    </rPh>
    <phoneticPr fontId="1"/>
  </si>
  <si>
    <t>GX形専用切管用</t>
    <rPh sb="2" eb="3">
      <t>カタ</t>
    </rPh>
    <rPh sb="3" eb="5">
      <t>センヨウ</t>
    </rPh>
    <rPh sb="5" eb="6">
      <t>キ</t>
    </rPh>
    <rPh sb="6" eb="7">
      <t>カン</t>
    </rPh>
    <rPh sb="7" eb="8">
      <t>ヨウ</t>
    </rPh>
    <phoneticPr fontId="1"/>
  </si>
  <si>
    <t>滑　剤</t>
    <rPh sb="0" eb="1">
      <t>カツ</t>
    </rPh>
    <rPh sb="2" eb="3">
      <t>ザイ</t>
    </rPh>
    <phoneticPr fontId="1"/>
  </si>
  <si>
    <t>ﾀﾞｸﾀｲﾙ鉄管用滑剤</t>
    <rPh sb="6" eb="7">
      <t>テツ</t>
    </rPh>
    <rPh sb="7" eb="8">
      <t>カン</t>
    </rPh>
    <rPh sb="8" eb="9">
      <t>ヨウ</t>
    </rPh>
    <rPh sb="9" eb="10">
      <t>カツ</t>
    </rPh>
    <rPh sb="10" eb="11">
      <t>ザイ</t>
    </rPh>
    <phoneticPr fontId="1"/>
  </si>
  <si>
    <t>その他資材類</t>
    <rPh sb="2" eb="3">
      <t>タ</t>
    </rPh>
    <rPh sb="3" eb="5">
      <t>シザイ</t>
    </rPh>
    <rPh sb="5" eb="6">
      <t>ルイ</t>
    </rPh>
    <phoneticPr fontId="1"/>
  </si>
  <si>
    <t>【水道用硬質塩化ビニルライニング鋼管】</t>
    <rPh sb="1" eb="4">
      <t>スイドウヨウ</t>
    </rPh>
    <rPh sb="4" eb="6">
      <t>コウシツ</t>
    </rPh>
    <rPh sb="6" eb="8">
      <t>エンカ</t>
    </rPh>
    <rPh sb="16" eb="18">
      <t>コウカン</t>
    </rPh>
    <phoneticPr fontId="1"/>
  </si>
  <si>
    <t>塩化ﾋﾞﾆﾙﾗｲﾆﾝｸﾞ鋼管</t>
    <rPh sb="0" eb="2">
      <t>エンカ</t>
    </rPh>
    <rPh sb="12" eb="14">
      <t>コウカン</t>
    </rPh>
    <phoneticPr fontId="1"/>
  </si>
  <si>
    <t>亜鉛めっき</t>
    <rPh sb="0" eb="2">
      <t>アエン</t>
    </rPh>
    <phoneticPr fontId="1"/>
  </si>
  <si>
    <t>外面被覆亜鉛めっき</t>
    <rPh sb="0" eb="2">
      <t>ガイメン</t>
    </rPh>
    <rPh sb="2" eb="4">
      <t>ヒフク</t>
    </rPh>
    <rPh sb="4" eb="6">
      <t>アエン</t>
    </rPh>
    <phoneticPr fontId="1"/>
  </si>
  <si>
    <t>外面ﾎﾟﾘ塩化ﾋﾞﾆﾙ被覆</t>
  </si>
  <si>
    <t>ｿｹｯﾄ</t>
    <phoneticPr fontId="1"/>
  </si>
  <si>
    <t>ｴﾙﾎﾞ</t>
    <phoneticPr fontId="1"/>
  </si>
  <si>
    <t>45°ｴﾙﾎﾞ</t>
    <phoneticPr fontId="1"/>
  </si>
  <si>
    <t>ﾁｰｽﾞ</t>
    <phoneticPr fontId="1"/>
  </si>
  <si>
    <t>φ15A～φ100A</t>
    <phoneticPr fontId="1"/>
  </si>
  <si>
    <t>ﾆｯﾌﾟﾙ</t>
    <phoneticPr fontId="1"/>
  </si>
  <si>
    <t>ﾌﾟﾗｸﾞ</t>
    <phoneticPr fontId="1"/>
  </si>
  <si>
    <t>管端防食継手</t>
    <rPh sb="0" eb="1">
      <t>コウカン</t>
    </rPh>
    <rPh sb="1" eb="2">
      <t>ハシ</t>
    </rPh>
    <rPh sb="2" eb="4">
      <t>ボウショク</t>
    </rPh>
    <rPh sb="4" eb="5">
      <t>ツギ</t>
    </rPh>
    <rPh sb="5" eb="6">
      <t>テ</t>
    </rPh>
    <phoneticPr fontId="1"/>
  </si>
  <si>
    <t>径違い管端防食継手</t>
    <rPh sb="0" eb="1">
      <t>ケイ</t>
    </rPh>
    <rPh sb="1" eb="2">
      <t>チガ</t>
    </rPh>
    <rPh sb="3" eb="4">
      <t>コウカン</t>
    </rPh>
    <rPh sb="4" eb="5">
      <t>ハシ</t>
    </rPh>
    <rPh sb="5" eb="7">
      <t>ボウショク</t>
    </rPh>
    <rPh sb="7" eb="8">
      <t>ツギ</t>
    </rPh>
    <rPh sb="8" eb="9">
      <t>テ</t>
    </rPh>
    <phoneticPr fontId="1"/>
  </si>
  <si>
    <t>径違いｿｹｯﾄ</t>
    <rPh sb="0" eb="1">
      <t>ケイ</t>
    </rPh>
    <rPh sb="1" eb="2">
      <t>チガ</t>
    </rPh>
    <phoneticPr fontId="1"/>
  </si>
  <si>
    <t>径違いｴﾙﾎﾞ</t>
    <rPh sb="0" eb="1">
      <t>ケイ</t>
    </rPh>
    <rPh sb="1" eb="2">
      <t>チガ</t>
    </rPh>
    <phoneticPr fontId="1"/>
  </si>
  <si>
    <t>径違いﾁｰｽﾞ</t>
    <rPh sb="0" eb="1">
      <t>ケイ</t>
    </rPh>
    <rPh sb="1" eb="2">
      <t>チガ</t>
    </rPh>
    <phoneticPr fontId="1"/>
  </si>
  <si>
    <t>VSｼﾞｮｲﾝﾄ</t>
    <phoneticPr fontId="1"/>
  </si>
  <si>
    <t>VSｼﾞｮｲﾝﾄ片落管</t>
    <rPh sb="8" eb="9">
      <t>カタ</t>
    </rPh>
    <rPh sb="9" eb="10">
      <t>オ</t>
    </rPh>
    <rPh sb="10" eb="11">
      <t>カン</t>
    </rPh>
    <phoneticPr fontId="1"/>
  </si>
  <si>
    <t>VSｼﾞｮｲﾝﾄ片落管
(ｼｮｰﾄ)</t>
    <rPh sb="8" eb="9">
      <t>カタ</t>
    </rPh>
    <rPh sb="9" eb="10">
      <t>オ</t>
    </rPh>
    <rPh sb="10" eb="11">
      <t>カン</t>
    </rPh>
    <phoneticPr fontId="1"/>
  </si>
  <si>
    <t>帽</t>
    <rPh sb="0" eb="1">
      <t>ボウ</t>
    </rPh>
    <phoneticPr fontId="1"/>
  </si>
  <si>
    <t>ﾒｶ形両受曲管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</si>
  <si>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90°曲管</t>
    <phoneticPr fontId="1"/>
  </si>
  <si>
    <t>45°曲管</t>
    <phoneticPr fontId="1"/>
  </si>
  <si>
    <t>22 1/2°曲管</t>
    <phoneticPr fontId="1"/>
  </si>
  <si>
    <t>5 5/8°曲管</t>
  </si>
  <si>
    <t>11 1/4°曲管(ｼｮｰﾄ)</t>
    <phoneticPr fontId="1"/>
  </si>
  <si>
    <t>90°曲管(ｼｮｰﾄ)</t>
    <phoneticPr fontId="1"/>
  </si>
  <si>
    <t>90°曲管</t>
    <phoneticPr fontId="1"/>
  </si>
  <si>
    <t>45°曲管(ｼｮｰﾄ)</t>
    <phoneticPr fontId="1"/>
  </si>
  <si>
    <t>22 1/2°曲管(ｼｮｰﾄ)</t>
    <phoneticPr fontId="1"/>
  </si>
  <si>
    <t>5 5/8°曲管(ｼｮｰﾄ)</t>
    <phoneticPr fontId="1"/>
  </si>
  <si>
    <t>ﾒｶ形ﾁｰｽﾞ</t>
    <rPh sb="2" eb="3">
      <t>カタ</t>
    </rPh>
    <phoneticPr fontId="1"/>
  </si>
  <si>
    <t>ﾒｶ形ﾌﾗﾝｼﾞ付T字管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</si>
  <si>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離脱付ｿｹｯﾄ</t>
    <rPh sb="0" eb="2">
      <t>リダツ</t>
    </rPh>
    <rPh sb="2" eb="3">
      <t>ツ</t>
    </rPh>
    <phoneticPr fontId="1"/>
  </si>
  <si>
    <t>1種管</t>
    <rPh sb="1" eb="2">
      <t>シュ</t>
    </rPh>
    <rPh sb="2" eb="3">
      <t>カン</t>
    </rPh>
    <phoneticPr fontId="1"/>
  </si>
  <si>
    <t>日本プラスチック工業（株）</t>
  </si>
  <si>
    <t>【水道用二層ポリエチレン管】</t>
    <rPh sb="1" eb="4">
      <t>スイドウヨウ</t>
    </rPh>
    <rPh sb="4" eb="5">
      <t>ニ</t>
    </rPh>
    <rPh sb="5" eb="6">
      <t>ソウ</t>
    </rPh>
    <rPh sb="12" eb="13">
      <t>カン</t>
    </rPh>
    <phoneticPr fontId="1"/>
  </si>
  <si>
    <t>二層ﾎﾟﾘｴﾁﾚﾝ管</t>
    <rPh sb="0" eb="1">
      <t>ニ</t>
    </rPh>
    <rPh sb="1" eb="2">
      <t>ソウ</t>
    </rPh>
    <rPh sb="9" eb="10">
      <t>カン</t>
    </rPh>
    <phoneticPr fontId="1"/>
  </si>
  <si>
    <t>締付形</t>
    <rPh sb="0" eb="2">
      <t>シメツ</t>
    </rPh>
    <rPh sb="2" eb="3">
      <t>カタ</t>
    </rPh>
    <phoneticPr fontId="1"/>
  </si>
  <si>
    <t>締付形</t>
    <rPh sb="0" eb="1">
      <t>シ</t>
    </rPh>
    <rPh sb="1" eb="2">
      <t>ツ</t>
    </rPh>
    <rPh sb="2" eb="3">
      <t>カタ</t>
    </rPh>
    <phoneticPr fontId="1"/>
  </si>
  <si>
    <t>挿込形</t>
    <rPh sb="0" eb="1">
      <t>ザシ</t>
    </rPh>
    <rPh sb="1" eb="2">
      <t>コ</t>
    </rPh>
    <rPh sb="2" eb="3">
      <t>カタ</t>
    </rPh>
    <phoneticPr fontId="1"/>
  </si>
  <si>
    <t>水道用ﾎﾟﾘｴﾁﾚﾝ管砲金製ｵﾈｼﾞ付ｴﾙﾎﾞ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</si>
  <si>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水道用ﾎﾟﾘｴﾁﾚﾝ管砲金製ﾒﾈｼﾞ付ｴﾙﾎﾞ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</si>
  <si>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PPｼﾞｮｲﾝﾄﾒｰﾀ用ｿｹｯﾄ</t>
    <rPh sb="11" eb="12">
      <t>ヨウ</t>
    </rPh>
    <phoneticPr fontId="1"/>
  </si>
  <si>
    <t>PPｼﾞｮｲﾝﾄﾒｰﾀ径違いﾒｰﾀ用ｿｹｯﾄ</t>
    <rPh sb="11" eb="12">
      <t>ケイ</t>
    </rPh>
    <rPh sb="12" eb="13">
      <t>チガ</t>
    </rPh>
    <rPh sb="17" eb="18">
      <t>ヨウ</t>
    </rPh>
    <phoneticPr fontId="1"/>
  </si>
  <si>
    <t>PPｼﾞｮｲﾝﾄﾁｰｽﾞ</t>
    <phoneticPr fontId="1"/>
  </si>
  <si>
    <t>PPｼﾞｮｲﾝﾄ径違いﾁｰｽﾞ</t>
    <rPh sb="8" eb="9">
      <t>ケイ</t>
    </rPh>
    <rPh sb="9" eb="10">
      <t>チガ</t>
    </rPh>
    <phoneticPr fontId="1"/>
  </si>
  <si>
    <t>PPｼﾞｮｲﾝﾄｿｹｯﾄ</t>
    <phoneticPr fontId="1"/>
  </si>
  <si>
    <t>ﾎﾟﾘ管用継手ﾒｰﾀ用ｿｹｯﾄ</t>
    <rPh sb="10" eb="11">
      <t>ヨウ</t>
    </rPh>
    <phoneticPr fontId="1"/>
  </si>
  <si>
    <t>ﾎﾟﾘ管用継手ﾁｰｽﾞ</t>
    <phoneticPr fontId="1"/>
  </si>
  <si>
    <t>φ75×φ20～φ40</t>
    <phoneticPr fontId="1"/>
  </si>
  <si>
    <t>φ100～φ300×φ20～φ50</t>
    <phoneticPr fontId="1"/>
  </si>
  <si>
    <t>φ50～φ150×φ20～φ50</t>
    <phoneticPr fontId="1"/>
  </si>
  <si>
    <t>φ40×φ20</t>
    <phoneticPr fontId="1"/>
  </si>
  <si>
    <t>φ50～φ150×φ20～φ25</t>
    <phoneticPr fontId="1"/>
  </si>
  <si>
    <t>φ100～φ150×φ40～φ50</t>
    <phoneticPr fontId="1"/>
  </si>
  <si>
    <t>φ50×φ20～φ25</t>
    <phoneticPr fontId="1"/>
  </si>
  <si>
    <t>ﾒﾀﾙｽﾘｰﾌﾞ</t>
    <phoneticPr fontId="1"/>
  </si>
  <si>
    <t>ｻﾄﾞﾙｷｬｯﾌﾟ</t>
    <phoneticPr fontId="1"/>
  </si>
  <si>
    <t>φ13～φ40</t>
    <phoneticPr fontId="1"/>
  </si>
  <si>
    <t>ﾎﾞｰﾙ式止水栓</t>
    <rPh sb="4" eb="5">
      <t>シキ</t>
    </rPh>
    <rPh sb="5" eb="8">
      <t>シスイセン</t>
    </rPh>
    <phoneticPr fontId="1"/>
  </si>
  <si>
    <t>ﾎﾞｰﾙ式伸縮止水栓　丸ﾊﾝﾄﾞﾙ</t>
    <rPh sb="4" eb="5">
      <t>シキ</t>
    </rPh>
    <rPh sb="5" eb="7">
      <t>シンシュク</t>
    </rPh>
    <rPh sb="7" eb="10">
      <t>シスイセン</t>
    </rPh>
    <rPh sb="11" eb="12">
      <t>マル</t>
    </rPh>
    <phoneticPr fontId="1"/>
  </si>
  <si>
    <t>平行外ねじ×ﾕﾆｵﾝ</t>
    <rPh sb="0" eb="2">
      <t>ヘイコウ</t>
    </rPh>
    <rPh sb="2" eb="3">
      <t>ソト</t>
    </rPh>
    <phoneticPr fontId="1"/>
  </si>
  <si>
    <t>ﾒｰﾀｰ用単式逆止弁</t>
    <rPh sb="4" eb="5">
      <t>ヨウ</t>
    </rPh>
    <rPh sb="5" eb="7">
      <t>タンシキ</t>
    </rPh>
    <rPh sb="7" eb="10">
      <t>ギャクシベン</t>
    </rPh>
    <phoneticPr fontId="1"/>
  </si>
  <si>
    <t>単式逆止弁（ﾒｰﾀ×平行ｵﾈｼﾞ）</t>
    <rPh sb="0" eb="2">
      <t>タンシキ</t>
    </rPh>
    <rPh sb="2" eb="5">
      <t>ギャクシベン</t>
    </rPh>
    <rPh sb="10" eb="12">
      <t>ヘイコウ</t>
    </rPh>
    <phoneticPr fontId="1"/>
  </si>
  <si>
    <t>ﾒｰﾀﾕﾆｯﾄ</t>
    <phoneticPr fontId="1"/>
  </si>
  <si>
    <t>ｵﾈｼﾞ付ｿｹｯﾄ</t>
    <rPh sb="4" eb="5">
      <t>ツ</t>
    </rPh>
    <phoneticPr fontId="1"/>
  </si>
  <si>
    <t>ﾒﾈｼﾞ付ｿｹｯﾄ</t>
    <rPh sb="4" eb="5">
      <t>ツ</t>
    </rPh>
    <phoneticPr fontId="1"/>
  </si>
  <si>
    <t>回転ｵｽｴﾙﾎﾞ</t>
    <rPh sb="0" eb="2">
      <t>カイテン</t>
    </rPh>
    <phoneticPr fontId="1"/>
  </si>
  <si>
    <t>φ50×φ20～φ150×φ50</t>
    <phoneticPr fontId="1"/>
  </si>
  <si>
    <t>ﾎﾞｰﾙ伸縮止水栓　丸H</t>
    <rPh sb="4" eb="6">
      <t>シンシュク</t>
    </rPh>
    <rPh sb="6" eb="8">
      <t>シスイ</t>
    </rPh>
    <rPh sb="8" eb="9">
      <t>セン</t>
    </rPh>
    <rPh sb="10" eb="11">
      <t>マル</t>
    </rPh>
    <phoneticPr fontId="1"/>
  </si>
  <si>
    <t>逆止弁 NK-MG</t>
    <rPh sb="0" eb="3">
      <t>ギャクシベン</t>
    </rPh>
    <phoneticPr fontId="1"/>
  </si>
  <si>
    <t>逆止弁 NK-F×G</t>
    <rPh sb="0" eb="3">
      <t>ギャクシベン</t>
    </rPh>
    <phoneticPr fontId="1"/>
  </si>
  <si>
    <t>平行外ねじ×ﾌﾗﾝｼﾞ</t>
    <rPh sb="0" eb="2">
      <t>ヘイコウ</t>
    </rPh>
    <rPh sb="2" eb="3">
      <t>ソト</t>
    </rPh>
    <phoneticPr fontId="1"/>
  </si>
  <si>
    <t>ﾒｰﾀｰﾊﾞｲﾊﾟｽﾕﾆｯﾄ</t>
    <phoneticPr fontId="1"/>
  </si>
  <si>
    <t>φ13・φ25</t>
    <phoneticPr fontId="1"/>
  </si>
  <si>
    <t>φ20×φ13・φ25×φ20</t>
    <phoneticPr fontId="1"/>
  </si>
  <si>
    <t>伸縮ﾎﾞｰﾙ止水栓　丸H</t>
    <rPh sb="0" eb="2">
      <t>シンシュク</t>
    </rPh>
    <rPh sb="6" eb="8">
      <t>シスイ</t>
    </rPh>
    <rPh sb="8" eb="9">
      <t>セン</t>
    </rPh>
    <rPh sb="10" eb="11">
      <t>マル</t>
    </rPh>
    <phoneticPr fontId="1"/>
  </si>
  <si>
    <t>単式逆止弁</t>
    <rPh sb="0" eb="2">
      <t>タンシキ</t>
    </rPh>
    <rPh sb="2" eb="5">
      <t>ギャクシベン</t>
    </rPh>
    <phoneticPr fontId="1"/>
  </si>
  <si>
    <t>単式逆止弁　FCV-S-F×F</t>
    <rPh sb="0" eb="2">
      <t>タンシキ</t>
    </rPh>
    <rPh sb="2" eb="5">
      <t>ギャクシベン</t>
    </rPh>
    <phoneticPr fontId="1"/>
  </si>
  <si>
    <t>ﾒｰﾀﾊﾞｲﾊﾟｽﾕﾆｯﾄMBU-S-N</t>
    <phoneticPr fontId="1"/>
  </si>
  <si>
    <t>ﾒｰﾀﾊﾞｲﾊﾟｽﾕﾆｯﾄMBU-S</t>
    <phoneticPr fontId="1"/>
  </si>
  <si>
    <t>φ15～φ25</t>
    <phoneticPr fontId="1"/>
  </si>
  <si>
    <t>SPｼﾞｮｲﾝﾄｴﾙﾎﾞ</t>
    <phoneticPr fontId="1"/>
  </si>
  <si>
    <t>φ20×φ13～φ25×φ13</t>
    <phoneticPr fontId="1"/>
  </si>
  <si>
    <t>ﾎﾞｰﾙ伸縮鋳物ﾊﾝﾄﾞﾙ</t>
    <rPh sb="4" eb="6">
      <t>シンシュク</t>
    </rPh>
    <rPh sb="6" eb="7">
      <t>チュウ</t>
    </rPh>
    <rPh sb="7" eb="8">
      <t>モノ</t>
    </rPh>
    <phoneticPr fontId="1"/>
  </si>
  <si>
    <t>ﾎﾞｰﾙ止水ﾌﾗﾝｼﾞ形LMH水検</t>
    <rPh sb="5" eb="9">
      <t>フランジ</t>
    </rPh>
    <rPh sb="11" eb="12">
      <t>カタ</t>
    </rPh>
    <rPh sb="15" eb="16">
      <t>スイ</t>
    </rPh>
    <phoneticPr fontId="1"/>
  </si>
  <si>
    <t>平行外ねじ×ﾌﾗﾝｼﾞ</t>
    <phoneticPr fontId="1"/>
  </si>
  <si>
    <t>単式逆止弁ﾕﾆｵﾝ式ｵﾈｼﾞ</t>
    <rPh sb="0" eb="2">
      <t>タンシキ</t>
    </rPh>
    <rPh sb="2" eb="5">
      <t>ギャクシベン</t>
    </rPh>
    <rPh sb="9" eb="10">
      <t>シキ</t>
    </rPh>
    <phoneticPr fontId="1"/>
  </si>
  <si>
    <t>単式逆止弁ﾌﾗﾝｼﾞ×平行ｵﾈｼﾞ</t>
    <rPh sb="0" eb="2">
      <t>タンシキ</t>
    </rPh>
    <rPh sb="2" eb="5">
      <t>ギャクシベン</t>
    </rPh>
    <rPh sb="11" eb="13">
      <t>ヘイコウ</t>
    </rPh>
    <phoneticPr fontId="1"/>
  </si>
  <si>
    <t>ﾒｰﾀﾕﾆｯﾄｱﾝｸﾞﾙ</t>
    <phoneticPr fontId="1"/>
  </si>
  <si>
    <t>ﾒｰﾀﾕﾆｯﾄｽﾄﾚｰﾄ</t>
    <phoneticPr fontId="1"/>
  </si>
  <si>
    <t>水道用鉛ﾚｽ砲金製ﾎﾞｰﾙ止水栓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12" eb="15">
      <t>シスイセン</t>
    </rPh>
    <phoneticPr fontId="1"/>
  </si>
  <si>
    <t>逆止弁付ﾎﾞｰﾙ式ﾒｰﾀ直結伸縮止水栓ﾂﾏﾐH</t>
    <rPh sb="0" eb="1">
      <t>ギャク</t>
    </rPh>
    <rPh sb="1" eb="2">
      <t>シ</t>
    </rPh>
    <rPh sb="2" eb="3">
      <t>ベン</t>
    </rPh>
    <rPh sb="3" eb="4">
      <t>ツ</t>
    </rPh>
    <rPh sb="8" eb="9">
      <t>シキ</t>
    </rPh>
    <rPh sb="12" eb="14">
      <t>チョッケツ</t>
    </rPh>
    <rPh sb="14" eb="16">
      <t>シンシュク</t>
    </rPh>
    <rPh sb="16" eb="18">
      <t>シスイ</t>
    </rPh>
    <rPh sb="18" eb="19">
      <t>セン</t>
    </rPh>
    <phoneticPr fontId="1"/>
  </si>
  <si>
    <t>水道用ｻﾄﾞﾙ付分水栓（小口径）A形 VS用</t>
    <rPh sb="0" eb="3">
      <t>スイドウヨウ</t>
    </rPh>
    <rPh sb="7" eb="8">
      <t>ツキ</t>
    </rPh>
    <rPh sb="8" eb="11">
      <t>ブンスイセン</t>
    </rPh>
    <rPh sb="12" eb="15">
      <t>ショウコウケイ</t>
    </rPh>
    <rPh sb="17" eb="18">
      <t>カタチ</t>
    </rPh>
    <rPh sb="21" eb="22">
      <t>ヨウ</t>
    </rPh>
    <phoneticPr fontId="1"/>
  </si>
  <si>
    <t>水道用ｻﾄﾞﾙ付分水栓（中口径）A形 VS用</t>
    <rPh sb="0" eb="3">
      <t>スイドウヨウ</t>
    </rPh>
    <rPh sb="7" eb="8">
      <t>ツキ</t>
    </rPh>
    <rPh sb="8" eb="11">
      <t>ブンスイセン</t>
    </rPh>
    <rPh sb="14" eb="15">
      <t>）</t>
    </rPh>
    <rPh sb="17" eb="18">
      <t>カタチ</t>
    </rPh>
    <rPh sb="21" eb="22">
      <t>ヨウ</t>
    </rPh>
    <phoneticPr fontId="1"/>
  </si>
  <si>
    <t>水道用鉛ﾚｽ砲金製ﾎﾞｰﾙ止水栓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13" eb="16">
      <t>シスイセン</t>
    </rPh>
    <phoneticPr fontId="1"/>
  </si>
  <si>
    <t>ﾎﾞｰﾙ止水栓　伸縮形</t>
    <rPh sb="4" eb="7">
      <t>シスイセン</t>
    </rPh>
    <rPh sb="8" eb="10">
      <t>シンシュク</t>
    </rPh>
    <rPh sb="10" eb="11">
      <t>カタチ</t>
    </rPh>
    <phoneticPr fontId="1"/>
  </si>
  <si>
    <t>ﾎﾞｰﾙ止水栓　平行おねじ・伸縮形</t>
    <rPh sb="4" eb="7">
      <t>シスイセン</t>
    </rPh>
    <rPh sb="8" eb="10">
      <t>ヘイコウ</t>
    </rPh>
    <rPh sb="14" eb="16">
      <t>シンシュク</t>
    </rPh>
    <rPh sb="16" eb="17">
      <t>カタチ</t>
    </rPh>
    <phoneticPr fontId="1"/>
  </si>
  <si>
    <t>ﾁｰｽﾞ</t>
    <phoneticPr fontId="1"/>
  </si>
  <si>
    <t>H</t>
    <phoneticPr fontId="1"/>
  </si>
  <si>
    <t>【水道用硬質ﾎﾟﾘ塩化ﾋﾞﾆﾙ管】</t>
    <rPh sb="1" eb="4">
      <t>スイドウヨウ</t>
    </rPh>
    <rPh sb="4" eb="6">
      <t>コウシツ</t>
    </rPh>
    <rPh sb="9" eb="11">
      <t>エンカ</t>
    </rPh>
    <rPh sb="15" eb="16">
      <t>カン</t>
    </rPh>
    <phoneticPr fontId="1"/>
  </si>
  <si>
    <t>W</t>
    <phoneticPr fontId="1"/>
  </si>
  <si>
    <t>ﾎﾟﾘ塩化ﾋﾞﾆﾙ管</t>
    <rPh sb="3" eb="5">
      <t>エンカ</t>
    </rPh>
    <rPh sb="9" eb="10">
      <t>カン</t>
    </rPh>
    <phoneticPr fontId="1"/>
  </si>
  <si>
    <t>耐衝撃性ﾎﾟﾘ塩化ﾋﾞﾆﾙ管</t>
    <rPh sb="0" eb="1">
      <t>タイ</t>
    </rPh>
    <rPh sb="1" eb="4">
      <t>ショウゲキセイ</t>
    </rPh>
    <rPh sb="7" eb="9">
      <t>エンカ</t>
    </rPh>
    <rPh sb="13" eb="14">
      <t>カン</t>
    </rPh>
    <phoneticPr fontId="1"/>
  </si>
  <si>
    <t>直　管</t>
    <rPh sb="0" eb="1">
      <t>チョク</t>
    </rPh>
    <rPh sb="2" eb="3">
      <t>カン</t>
    </rPh>
    <phoneticPr fontId="1"/>
  </si>
  <si>
    <t>帽</t>
    <rPh sb="0" eb="1">
      <t>ボウ</t>
    </rPh>
    <phoneticPr fontId="1"/>
  </si>
  <si>
    <t>ｺﾞﾑ輪受口用</t>
    <rPh sb="3" eb="4">
      <t>ワ</t>
    </rPh>
    <rPh sb="4" eb="5">
      <t>ウ</t>
    </rPh>
    <rPh sb="5" eb="6">
      <t>クチ</t>
    </rPh>
    <rPh sb="6" eb="7">
      <t>ヨウ</t>
    </rPh>
    <phoneticPr fontId="1"/>
  </si>
  <si>
    <t>水道用硬質ポリ塩化ビニル管</t>
    <rPh sb="0" eb="3">
      <t>スイドウヨウ</t>
    </rPh>
    <rPh sb="3" eb="5">
      <t>コウシツ</t>
    </rPh>
    <rPh sb="7" eb="9">
      <t>エンカ</t>
    </rPh>
    <rPh sb="12" eb="13">
      <t>カン</t>
    </rPh>
    <phoneticPr fontId="1"/>
  </si>
  <si>
    <t>接着剤</t>
    <rPh sb="0" eb="2">
      <t>セッチャク</t>
    </rPh>
    <rPh sb="2" eb="3">
      <t>ザイ</t>
    </rPh>
    <phoneticPr fontId="1"/>
  </si>
  <si>
    <t>ﾎﾟﾘ塩化ﾋﾞﾆﾙ管用</t>
    <rPh sb="3" eb="5">
      <t>エンカ</t>
    </rPh>
    <rPh sb="9" eb="10">
      <t>カン</t>
    </rPh>
    <rPh sb="10" eb="11">
      <t>ヨウ</t>
    </rPh>
    <phoneticPr fontId="1"/>
  </si>
  <si>
    <t>保温筒</t>
    <rPh sb="0" eb="2">
      <t>ホオン</t>
    </rPh>
    <rPh sb="2" eb="3">
      <t>ツツ</t>
    </rPh>
    <phoneticPr fontId="1"/>
  </si>
  <si>
    <t>ﾎﾟﾘｴﾁﾚﾝﾌｫｰﾑ</t>
    <phoneticPr fontId="1"/>
  </si>
  <si>
    <t>【水道用仕切弁】</t>
    <rPh sb="1" eb="4">
      <t>スイドウヨウ</t>
    </rPh>
    <rPh sb="4" eb="6">
      <t>シキ</t>
    </rPh>
    <rPh sb="6" eb="7">
      <t>ベン</t>
    </rPh>
    <phoneticPr fontId="1"/>
  </si>
  <si>
    <t>VCｼﾞｮｲﾝﾄ</t>
    <phoneticPr fontId="1"/>
  </si>
  <si>
    <t>ｿﾌﾄｼｰﾙ仕切弁</t>
    <rPh sb="6" eb="8">
      <t>シキ</t>
    </rPh>
    <rPh sb="8" eb="9">
      <t>ベン</t>
    </rPh>
    <phoneticPr fontId="1"/>
  </si>
  <si>
    <t>GX形ｿﾌﾄｼｰﾙ仕切弁</t>
    <rPh sb="2" eb="3">
      <t>カタ</t>
    </rPh>
    <rPh sb="9" eb="11">
      <t>シキ</t>
    </rPh>
    <rPh sb="11" eb="12">
      <t>ベン</t>
    </rPh>
    <phoneticPr fontId="1"/>
  </si>
  <si>
    <t>両受　3種(10K)</t>
    <rPh sb="0" eb="1">
      <t>リョウ</t>
    </rPh>
    <rPh sb="1" eb="2">
      <t>ウ</t>
    </rPh>
    <rPh sb="4" eb="5">
      <t>シュ</t>
    </rPh>
    <phoneticPr fontId="1"/>
  </si>
  <si>
    <t>NS形ｿﾌﾄｼｰﾙ仕切弁</t>
    <rPh sb="2" eb="3">
      <t>カタ</t>
    </rPh>
    <rPh sb="9" eb="11">
      <t>シキ</t>
    </rPh>
    <rPh sb="11" eb="12">
      <t>ベン</t>
    </rPh>
    <phoneticPr fontId="1"/>
  </si>
  <si>
    <t>受挿し　3種(10K)</t>
    <rPh sb="0" eb="1">
      <t>ウ</t>
    </rPh>
    <rPh sb="1" eb="2">
      <t>サ</t>
    </rPh>
    <rPh sb="5" eb="6">
      <t>シュ</t>
    </rPh>
    <phoneticPr fontId="1"/>
  </si>
  <si>
    <t>φ75～φ300</t>
    <phoneticPr fontId="1"/>
  </si>
  <si>
    <t>受挿し　3種(10K)</t>
  </si>
  <si>
    <t>K形ｿﾌﾄｼｰﾙ仕切弁</t>
    <rPh sb="1" eb="2">
      <t>カタ</t>
    </rPh>
    <rPh sb="8" eb="10">
      <t>シキ</t>
    </rPh>
    <rPh sb="10" eb="11">
      <t>ベン</t>
    </rPh>
    <phoneticPr fontId="1"/>
  </si>
  <si>
    <t>S50形ｿﾌﾄｼｰﾙ仕切弁</t>
    <rPh sb="3" eb="4">
      <t>カタ</t>
    </rPh>
    <rPh sb="10" eb="12">
      <t>シキ</t>
    </rPh>
    <rPh sb="12" eb="13">
      <t>ベン</t>
    </rPh>
    <phoneticPr fontId="1"/>
  </si>
  <si>
    <t>立型仕切弁</t>
    <rPh sb="0" eb="1">
      <t>タ</t>
    </rPh>
    <rPh sb="1" eb="2">
      <t>カタ</t>
    </rPh>
    <rPh sb="2" eb="4">
      <t>シキ</t>
    </rPh>
    <rPh sb="4" eb="5">
      <t>ベン</t>
    </rPh>
    <phoneticPr fontId="1"/>
  </si>
  <si>
    <t>ﾌﾗﾝｼﾞ形 2種(7.5K)</t>
    <rPh sb="5" eb="6">
      <t>カタ</t>
    </rPh>
    <rPh sb="8" eb="9">
      <t>シュ</t>
    </rPh>
    <phoneticPr fontId="1"/>
  </si>
  <si>
    <t>ﾌﾗﾝｼﾞ形 3種(10K)</t>
    <rPh sb="5" eb="6">
      <t>カタ</t>
    </rPh>
    <rPh sb="8" eb="9">
      <t>シュ</t>
    </rPh>
    <phoneticPr fontId="1"/>
  </si>
  <si>
    <t>ﾌﾗﾝｼﾞ形 2種(7.5K)</t>
    <phoneticPr fontId="1"/>
  </si>
  <si>
    <t>V</t>
    <phoneticPr fontId="1"/>
  </si>
  <si>
    <t>ﾊﾞﾀﾌﾗｲ弁</t>
    <rPh sb="6" eb="7">
      <t>ベン</t>
    </rPh>
    <phoneticPr fontId="1"/>
  </si>
  <si>
    <t>ﾌﾗﾝｼﾞ形 3種(10K)</t>
    <phoneticPr fontId="1"/>
  </si>
  <si>
    <t>両挿し 2種(7.5K)</t>
    <rPh sb="0" eb="1">
      <t>リョウ</t>
    </rPh>
    <rPh sb="1" eb="2">
      <t>サ</t>
    </rPh>
    <phoneticPr fontId="1"/>
  </si>
  <si>
    <t>V</t>
    <phoneticPr fontId="1"/>
  </si>
  <si>
    <t>ﾒｶ形ｿﾌﾄｼｰﾙ仕切弁</t>
    <rPh sb="2" eb="3">
      <t>カタ</t>
    </rPh>
    <rPh sb="9" eb="11">
      <t>シキ</t>
    </rPh>
    <rPh sb="11" eb="12">
      <t>ベン</t>
    </rPh>
    <phoneticPr fontId="1"/>
  </si>
  <si>
    <t>両受 2種(7.5K)</t>
    <rPh sb="0" eb="1">
      <t>リョウ</t>
    </rPh>
    <rPh sb="1" eb="2">
      <t>ウ</t>
    </rPh>
    <rPh sb="4" eb="5">
      <t>シュ</t>
    </rPh>
    <phoneticPr fontId="1"/>
  </si>
  <si>
    <t>片受 2種(7.5K)</t>
    <rPh sb="0" eb="1">
      <t>カタ</t>
    </rPh>
    <rPh sb="1" eb="2">
      <t>ウ</t>
    </rPh>
    <rPh sb="4" eb="5">
      <t>シュ</t>
    </rPh>
    <phoneticPr fontId="1"/>
  </si>
  <si>
    <t>【水道用空気弁】</t>
    <rPh sb="1" eb="4">
      <t>スイドウヨウ</t>
    </rPh>
    <rPh sb="4" eb="6">
      <t>クウキ</t>
    </rPh>
    <rPh sb="6" eb="7">
      <t>ベン</t>
    </rPh>
    <phoneticPr fontId="1"/>
  </si>
  <si>
    <t>甲型 2種(7.5K)</t>
    <rPh sb="0" eb="1">
      <t>コウ</t>
    </rPh>
    <rPh sb="1" eb="2">
      <t>カタ</t>
    </rPh>
    <rPh sb="4" eb="5">
      <t>シュ</t>
    </rPh>
    <phoneticPr fontId="1"/>
  </si>
  <si>
    <t>継足しﾛｯﾄﾞ</t>
    <rPh sb="0" eb="1">
      <t>ツギ</t>
    </rPh>
    <rPh sb="1" eb="2">
      <t>タ</t>
    </rPh>
    <phoneticPr fontId="1"/>
  </si>
  <si>
    <t>固定式</t>
    <rPh sb="0" eb="2">
      <t>コテイ</t>
    </rPh>
    <rPh sb="2" eb="3">
      <t>シキ</t>
    </rPh>
    <phoneticPr fontId="1"/>
  </si>
  <si>
    <t>差込式</t>
    <rPh sb="0" eb="1">
      <t>サ</t>
    </rPh>
    <rPh sb="1" eb="2">
      <t>コ</t>
    </rPh>
    <rPh sb="2" eb="3">
      <t>シキ</t>
    </rPh>
    <phoneticPr fontId="1"/>
  </si>
  <si>
    <t>差込式</t>
    <rPh sb="0" eb="2">
      <t>サシコミ</t>
    </rPh>
    <rPh sb="2" eb="3">
      <t>シキ</t>
    </rPh>
    <phoneticPr fontId="1"/>
  </si>
  <si>
    <t>甲型 3種(10K)</t>
  </si>
  <si>
    <t>甲型 3種(10K)</t>
    <rPh sb="0" eb="1">
      <t>コウ</t>
    </rPh>
    <rPh sb="1" eb="2">
      <t>カタ</t>
    </rPh>
    <rPh sb="4" eb="5">
      <t>シュ</t>
    </rPh>
    <phoneticPr fontId="1"/>
  </si>
  <si>
    <t>乙型 2種(7.5K)</t>
    <rPh sb="0" eb="1">
      <t>オツ</t>
    </rPh>
    <rPh sb="1" eb="2">
      <t>カタ</t>
    </rPh>
    <rPh sb="4" eb="5">
      <t>シュ</t>
    </rPh>
    <phoneticPr fontId="1"/>
  </si>
  <si>
    <t>乙型 3種(10K)</t>
    <rPh sb="0" eb="1">
      <t>オツ</t>
    </rPh>
    <rPh sb="1" eb="2">
      <t>カタ</t>
    </rPh>
    <rPh sb="4" eb="5">
      <t>シュ</t>
    </rPh>
    <phoneticPr fontId="1"/>
  </si>
  <si>
    <t>ｶﾏﾝｴｱA165型(ﾌﾗﾝｼﾞ一体形)</t>
    <rPh sb="9" eb="10">
      <t>カタ</t>
    </rPh>
    <rPh sb="16" eb="18">
      <t>イッタイ</t>
    </rPh>
    <rPh sb="18" eb="19">
      <t>カタ</t>
    </rPh>
    <phoneticPr fontId="1"/>
  </si>
  <si>
    <t>ﾚﾊﾞｰﾛｯｸ式
浅層埋設形
急速空気弁</t>
    <rPh sb="7" eb="8">
      <t>シキ</t>
    </rPh>
    <rPh sb="9" eb="10">
      <t>アサ</t>
    </rPh>
    <rPh sb="10" eb="11">
      <t>ソウ</t>
    </rPh>
    <rPh sb="11" eb="13">
      <t>マイセツ</t>
    </rPh>
    <rPh sb="13" eb="14">
      <t>カタ</t>
    </rPh>
    <rPh sb="15" eb="17">
      <t>キュウソク</t>
    </rPh>
    <rPh sb="17" eb="19">
      <t>クウキ</t>
    </rPh>
    <rPh sb="19" eb="20">
      <t>ベン</t>
    </rPh>
    <phoneticPr fontId="1"/>
  </si>
  <si>
    <t>急速空気弁</t>
    <rPh sb="0" eb="2">
      <t>キュウソク</t>
    </rPh>
    <rPh sb="2" eb="4">
      <t>クウキ</t>
    </rPh>
    <rPh sb="4" eb="5">
      <t>ベン</t>
    </rPh>
    <phoneticPr fontId="1"/>
  </si>
  <si>
    <t>小型急速空気弁</t>
    <rPh sb="0" eb="2">
      <t>コガタ</t>
    </rPh>
    <rPh sb="2" eb="4">
      <t>キュウソク</t>
    </rPh>
    <rPh sb="4" eb="6">
      <t>クウキ</t>
    </rPh>
    <rPh sb="6" eb="7">
      <t>ベン</t>
    </rPh>
    <phoneticPr fontId="1"/>
  </si>
  <si>
    <t>ﾚﾊﾞｰﾛｯｸ式凍結破損防止形急速空気弁</t>
    <rPh sb="7" eb="8">
      <t>シキ</t>
    </rPh>
    <phoneticPr fontId="1"/>
  </si>
  <si>
    <t>ｽﾃﾝﾚｽ製不凍結形急速空気弁</t>
  </si>
  <si>
    <t>ｽﾃﾝﾚｽ製凍結破損防止形急速空気弁</t>
  </si>
  <si>
    <t>凍結破損防止形急速空気弁（ｽﾃﾝﾚｽ製）</t>
  </si>
  <si>
    <t>φ20･φ25</t>
  </si>
  <si>
    <t>甲型　2種</t>
  </si>
  <si>
    <t>指定承認</t>
  </si>
  <si>
    <t>甲型　3種</t>
  </si>
  <si>
    <t>φ25</t>
  </si>
  <si>
    <t>乙型　2種</t>
  </si>
  <si>
    <t>乙型　3種</t>
  </si>
  <si>
    <t>ｴｱｴﾙﾌ空気弁</t>
  </si>
  <si>
    <t>SUS304 副弁機能付</t>
  </si>
  <si>
    <t>ｽﾃﾝﾚｽ製排気弁</t>
    <rPh sb="5" eb="6">
      <t>セイ</t>
    </rPh>
    <rPh sb="6" eb="8">
      <t>ハイキ</t>
    </rPh>
    <rPh sb="8" eb="9">
      <t>ベン</t>
    </rPh>
    <phoneticPr fontId="1"/>
  </si>
  <si>
    <t>ｽﾃﾝﾚｽ製防寒ｶﾊﾞｰ</t>
    <rPh sb="5" eb="6">
      <t>セイ</t>
    </rPh>
    <rPh sb="6" eb="7">
      <t>ボウ</t>
    </rPh>
    <rPh sb="7" eb="8">
      <t>サム</t>
    </rPh>
    <phoneticPr fontId="1"/>
  </si>
  <si>
    <t>空気弁用</t>
    <rPh sb="0" eb="2">
      <t>クウキ</t>
    </rPh>
    <rPh sb="2" eb="3">
      <t>ベン</t>
    </rPh>
    <rPh sb="3" eb="4">
      <t>ヨウ</t>
    </rPh>
    <phoneticPr fontId="1"/>
  </si>
  <si>
    <t>排気弁用</t>
    <rPh sb="0" eb="2">
      <t>ハイキ</t>
    </rPh>
    <rPh sb="2" eb="3">
      <t>ベン</t>
    </rPh>
    <rPh sb="3" eb="4">
      <t>ヨウ</t>
    </rPh>
    <phoneticPr fontId="1"/>
  </si>
  <si>
    <t>【補修弁】</t>
    <rPh sb="1" eb="3">
      <t>ホシュウ</t>
    </rPh>
    <rPh sb="3" eb="4">
      <t>ベン</t>
    </rPh>
    <phoneticPr fontId="1"/>
  </si>
  <si>
    <t>ﾚﾊﾞｰ式補修弁</t>
    <rPh sb="4" eb="5">
      <t>シキ</t>
    </rPh>
    <rPh sb="5" eb="7">
      <t>ホシュウ</t>
    </rPh>
    <rPh sb="7" eb="8">
      <t>ベン</t>
    </rPh>
    <phoneticPr fontId="1"/>
  </si>
  <si>
    <t>7.5K 形式2</t>
    <phoneticPr fontId="1"/>
  </si>
  <si>
    <t>10K 形式2</t>
    <phoneticPr fontId="1"/>
  </si>
  <si>
    <t>10K 形式1</t>
    <phoneticPr fontId="1"/>
  </si>
  <si>
    <t>ｷｬｯﾌﾟ式補修弁</t>
    <rPh sb="5" eb="6">
      <t>シキ</t>
    </rPh>
    <rPh sb="6" eb="8">
      <t>ホシュウ</t>
    </rPh>
    <rPh sb="8" eb="9">
      <t>ベン</t>
    </rPh>
    <phoneticPr fontId="1"/>
  </si>
  <si>
    <t>10K 形式2</t>
    <phoneticPr fontId="1"/>
  </si>
  <si>
    <t>10K 形式1</t>
    <phoneticPr fontId="1"/>
  </si>
  <si>
    <t>【消火栓】</t>
    <rPh sb="1" eb="3">
      <t>ショウカ</t>
    </rPh>
    <rPh sb="3" eb="4">
      <t>セン</t>
    </rPh>
    <phoneticPr fontId="1"/>
  </si>
  <si>
    <t>地下式消火栓</t>
    <rPh sb="0" eb="2">
      <t>チカ</t>
    </rPh>
    <rPh sb="2" eb="3">
      <t>シキ</t>
    </rPh>
    <rPh sb="3" eb="5">
      <t>ショウカ</t>
    </rPh>
    <rPh sb="5" eb="6">
      <t>セン</t>
    </rPh>
    <phoneticPr fontId="1"/>
  </si>
  <si>
    <t>単口 2種</t>
    <rPh sb="0" eb="1">
      <t>タン</t>
    </rPh>
    <rPh sb="1" eb="2">
      <t>クチ</t>
    </rPh>
    <rPh sb="4" eb="5">
      <t>シュ</t>
    </rPh>
    <phoneticPr fontId="1"/>
  </si>
  <si>
    <t>ﾎﾞｰﾙ式消火栓</t>
    <rPh sb="4" eb="5">
      <t>シキ</t>
    </rPh>
    <rPh sb="5" eb="7">
      <t>ショウカ</t>
    </rPh>
    <rPh sb="7" eb="8">
      <t>セン</t>
    </rPh>
    <phoneticPr fontId="1"/>
  </si>
  <si>
    <t>急速空気弁内蔵型地下式消火栓</t>
    <rPh sb="0" eb="2">
      <t>キュウソク</t>
    </rPh>
    <rPh sb="2" eb="4">
      <t>クウキ</t>
    </rPh>
    <rPh sb="4" eb="5">
      <t>ベン</t>
    </rPh>
    <rPh sb="5" eb="7">
      <t>ナイゾウ</t>
    </rPh>
    <rPh sb="7" eb="8">
      <t>ガタ</t>
    </rPh>
    <rPh sb="8" eb="10">
      <t>チカ</t>
    </rPh>
    <rPh sb="10" eb="11">
      <t>シキ</t>
    </rPh>
    <rPh sb="11" eb="13">
      <t>ショウカ</t>
    </rPh>
    <rPh sb="13" eb="14">
      <t>セン</t>
    </rPh>
    <phoneticPr fontId="1"/>
  </si>
  <si>
    <t>排気弁付FCD地下式単口消火栓</t>
    <rPh sb="0" eb="2">
      <t>ハイキ</t>
    </rPh>
    <rPh sb="2" eb="3">
      <t>ベン</t>
    </rPh>
    <rPh sb="3" eb="4">
      <t>ツ</t>
    </rPh>
    <rPh sb="7" eb="9">
      <t>チカ</t>
    </rPh>
    <rPh sb="9" eb="10">
      <t>シキ</t>
    </rPh>
    <rPh sb="10" eb="11">
      <t>タン</t>
    </rPh>
    <rPh sb="11" eb="12">
      <t>クチ</t>
    </rPh>
    <rPh sb="12" eb="14">
      <t>ショウカ</t>
    </rPh>
    <rPh sb="14" eb="15">
      <t>セン</t>
    </rPh>
    <phoneticPr fontId="1"/>
  </si>
  <si>
    <t>【鉄蓋・ボックス】</t>
    <rPh sb="1" eb="2">
      <t>テツ</t>
    </rPh>
    <rPh sb="2" eb="3">
      <t>フタ</t>
    </rPh>
    <phoneticPr fontId="1"/>
  </si>
  <si>
    <t>ねじ式弁筺</t>
    <rPh sb="2" eb="3">
      <t>シキ</t>
    </rPh>
    <rPh sb="3" eb="5">
      <t>ベンバコ</t>
    </rPh>
    <phoneticPr fontId="1"/>
  </si>
  <si>
    <t>B</t>
    <phoneticPr fontId="1"/>
  </si>
  <si>
    <t>円形1号(φ250)</t>
    <rPh sb="0" eb="1">
      <t>エン</t>
    </rPh>
    <rPh sb="1" eb="2">
      <t>ケイ</t>
    </rPh>
    <rPh sb="3" eb="4">
      <t>ゴウ</t>
    </rPh>
    <phoneticPr fontId="1"/>
  </si>
  <si>
    <t>円形2号(φ350)</t>
    <rPh sb="0" eb="1">
      <t>エン</t>
    </rPh>
    <rPh sb="1" eb="2">
      <t>ケイ</t>
    </rPh>
    <rPh sb="3" eb="4">
      <t>ゴウ</t>
    </rPh>
    <phoneticPr fontId="1"/>
  </si>
  <si>
    <t>ﾊｯﾄ式鉄蓋</t>
    <rPh sb="3" eb="4">
      <t>シキ</t>
    </rPh>
    <rPh sb="4" eb="5">
      <t>テツ</t>
    </rPh>
    <rPh sb="5" eb="6">
      <t>フタ</t>
    </rPh>
    <phoneticPr fontId="1"/>
  </si>
  <si>
    <t>円形4号(φ600)</t>
    <rPh sb="0" eb="1">
      <t>エン</t>
    </rPh>
    <rPh sb="1" eb="2">
      <t>ケイ</t>
    </rPh>
    <rPh sb="3" eb="4">
      <t>ゴウ</t>
    </rPh>
    <phoneticPr fontId="1"/>
  </si>
  <si>
    <t>空気弁用鉄蓋</t>
    <rPh sb="0" eb="2">
      <t>クウキ</t>
    </rPh>
    <rPh sb="2" eb="3">
      <t>ベン</t>
    </rPh>
    <rPh sb="3" eb="4">
      <t>ヨウ</t>
    </rPh>
    <rPh sb="4" eb="5">
      <t>テツ</t>
    </rPh>
    <rPh sb="5" eb="6">
      <t>フタ</t>
    </rPh>
    <phoneticPr fontId="1"/>
  </si>
  <si>
    <t>円形3号(φ500)</t>
    <rPh sb="0" eb="1">
      <t>エン</t>
    </rPh>
    <rPh sb="1" eb="2">
      <t>ケイ</t>
    </rPh>
    <rPh sb="3" eb="4">
      <t>ゴウ</t>
    </rPh>
    <phoneticPr fontId="1"/>
  </si>
  <si>
    <t>角形1号(□500×400)</t>
    <rPh sb="0" eb="1">
      <t>カク</t>
    </rPh>
    <rPh sb="1" eb="2">
      <t>カタ</t>
    </rPh>
    <rPh sb="3" eb="4">
      <t>ゴウ</t>
    </rPh>
    <phoneticPr fontId="1"/>
  </si>
  <si>
    <t>消火栓用鉄蓋</t>
    <rPh sb="0" eb="2">
      <t>ショウカ</t>
    </rPh>
    <rPh sb="2" eb="3">
      <t>セン</t>
    </rPh>
    <rPh sb="3" eb="4">
      <t>ヨウ</t>
    </rPh>
    <rPh sb="4" eb="5">
      <t>テツ</t>
    </rPh>
    <rPh sb="5" eb="6">
      <t>フタ</t>
    </rPh>
    <phoneticPr fontId="1"/>
  </si>
  <si>
    <t>ﾚｼﾞﾝｺﾝｸﾘｰﾄ製ﾎﾞｯｸｽ
円形1号(φ250)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</si>
  <si>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上部壁</t>
    <rPh sb="0" eb="2">
      <t>ジョウブ</t>
    </rPh>
    <rPh sb="2" eb="3">
      <t>ヘキ</t>
    </rPh>
    <phoneticPr fontId="1"/>
  </si>
  <si>
    <t>上下部壁</t>
    <rPh sb="0" eb="2">
      <t>ジョウゲ</t>
    </rPh>
    <rPh sb="2" eb="3">
      <t>ブ</t>
    </rPh>
    <rPh sb="3" eb="4">
      <t>ヘキ</t>
    </rPh>
    <phoneticPr fontId="1"/>
  </si>
  <si>
    <t>中間部壁</t>
    <rPh sb="0" eb="2">
      <t>チュウカン</t>
    </rPh>
    <rPh sb="2" eb="3">
      <t>ブ</t>
    </rPh>
    <rPh sb="3" eb="4">
      <t>ヘキ</t>
    </rPh>
    <phoneticPr fontId="1"/>
  </si>
  <si>
    <t>下部壁</t>
    <rPh sb="0" eb="2">
      <t>カブ</t>
    </rPh>
    <rPh sb="2" eb="3">
      <t>ヘキ</t>
    </rPh>
    <phoneticPr fontId="1"/>
  </si>
  <si>
    <t>円形底版</t>
    <rPh sb="0" eb="1">
      <t>エン</t>
    </rPh>
    <rPh sb="1" eb="2">
      <t>ケイ</t>
    </rPh>
    <rPh sb="2" eb="3">
      <t>ソコ</t>
    </rPh>
    <rPh sb="3" eb="4">
      <t>バン</t>
    </rPh>
    <phoneticPr fontId="1"/>
  </si>
  <si>
    <t>ﾚｼﾞﾝｺﾝｸﾘｰﾄ製ﾎﾞｯｸｽ
円形2号(φ350)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</si>
  <si>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ﾚｼﾞﾝｺﾝｸﾘｰﾄ製ﾎﾞｯｸｽ
円形3号(φ500)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</si>
  <si>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分割底版</t>
    <rPh sb="0" eb="2">
      <t>ブンカツ</t>
    </rPh>
    <rPh sb="2" eb="3">
      <t>ソコ</t>
    </rPh>
    <rPh sb="3" eb="4">
      <t>バン</t>
    </rPh>
    <phoneticPr fontId="1"/>
  </si>
  <si>
    <t>ﾚｼﾞﾝｺﾝｸﾘｰﾄ製ﾎﾞｯｸｽ
円形4号(φ600)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</si>
  <si>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ﾚｼﾞﾝｺﾝｸﾘｰﾄ製ﾎﾞｯｸｽ
角形1号
(□500×400)</t>
    <rPh sb="10" eb="11">
      <t>セイ</t>
    </rPh>
    <rPh sb="17" eb="18">
      <t>カク</t>
    </rPh>
    <rPh sb="18" eb="19">
      <t>ケイ</t>
    </rPh>
    <rPh sb="20" eb="21">
      <t>ゴウ</t>
    </rPh>
    <phoneticPr fontId="1"/>
  </si>
  <si>
    <t>角形底版</t>
    <rPh sb="0" eb="1">
      <t>カク</t>
    </rPh>
    <rPh sb="1" eb="2">
      <t>ケイ</t>
    </rPh>
    <rPh sb="2" eb="3">
      <t>ソコ</t>
    </rPh>
    <rPh sb="3" eb="4">
      <t>バン</t>
    </rPh>
    <phoneticPr fontId="1"/>
  </si>
  <si>
    <t>H</t>
    <phoneticPr fontId="1"/>
  </si>
  <si>
    <t>SPｼﾞｮｲﾝﾄ45°ｴﾙﾎﾞ</t>
    <phoneticPr fontId="1"/>
  </si>
  <si>
    <t>φ13～φ50</t>
    <phoneticPr fontId="1"/>
  </si>
  <si>
    <t>JWWA</t>
    <phoneticPr fontId="1"/>
  </si>
  <si>
    <t>SPｼﾞｮｲﾝﾄｿｹｯﾄ</t>
    <phoneticPr fontId="1"/>
  </si>
  <si>
    <t>JDPA</t>
    <phoneticPr fontId="1"/>
  </si>
  <si>
    <t>SPｼﾞｮｲﾝﾄﾁｰｽﾞ</t>
    <phoneticPr fontId="1"/>
  </si>
  <si>
    <t>PTC</t>
    <phoneticPr fontId="1"/>
  </si>
  <si>
    <t>JPF</t>
    <phoneticPr fontId="1"/>
  </si>
  <si>
    <t>水道用ﾎﾟﾘｴﾁﾚﾝ管砲金製ｵﾈｼﾞ付径違いｿｹｯﾄ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rPh sb="19" eb="20">
      <t>ケイ</t>
    </rPh>
    <rPh sb="20" eb="21">
      <t>チガ</t>
    </rPh>
    <phoneticPr fontId="1"/>
  </si>
  <si>
    <t>SPｼﾞｮｲﾝﾄGP用異径ｵﾈｼﾞ</t>
    <rPh sb="10" eb="11">
      <t>ヨウ</t>
    </rPh>
    <rPh sb="11" eb="12">
      <t>ケイ</t>
    </rPh>
    <rPh sb="12" eb="15">
      <t>オネジ</t>
    </rPh>
    <phoneticPr fontId="1"/>
  </si>
  <si>
    <t>φ20×φ13・φ50×φ40</t>
    <phoneticPr fontId="1"/>
  </si>
  <si>
    <t>SAS</t>
    <phoneticPr fontId="1"/>
  </si>
  <si>
    <t>水道用ﾎﾟﾘｴﾁﾚﾝ管砲金製ﾒｰﾀｰ用径違いｿｹｯﾄ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ヨウ</t>
    </rPh>
    <rPh sb="19" eb="20">
      <t>ケイ</t>
    </rPh>
    <rPh sb="20" eb="21">
      <t>チガ</t>
    </rPh>
    <phoneticPr fontId="1"/>
  </si>
  <si>
    <t>SPｼﾞｮｲﾝﾄﾒｰﾀｰ用異径ｿｹｯﾄ</t>
    <rPh sb="12" eb="13">
      <t>ヨウ</t>
    </rPh>
    <rPh sb="13" eb="14">
      <t>ケイ</t>
    </rPh>
    <rPh sb="14" eb="18">
      <t>ソケット</t>
    </rPh>
    <phoneticPr fontId="1"/>
  </si>
  <si>
    <t>φ20×φ13～φ25×φ20</t>
    <phoneticPr fontId="1"/>
  </si>
  <si>
    <t>SPｼﾞｮｲﾝﾄ異径ｿｹｯﾄ</t>
    <rPh sb="8" eb="9">
      <t>ケイ</t>
    </rPh>
    <rPh sb="9" eb="13">
      <t>ソケット</t>
    </rPh>
    <phoneticPr fontId="1"/>
  </si>
  <si>
    <t>φ20×φ13～φ50×φ40</t>
    <phoneticPr fontId="1"/>
  </si>
  <si>
    <t>SPｼﾞｮｲﾝﾄ異径ﾁｰｽﾞ</t>
    <rPh sb="8" eb="9">
      <t>ケイ</t>
    </rPh>
    <rPh sb="9" eb="12">
      <t>チーズ</t>
    </rPh>
    <phoneticPr fontId="1"/>
  </si>
  <si>
    <t>ﾎﾟﾘﾜﾝ継手異径ｿｹｯﾄ</t>
    <rPh sb="5" eb="6">
      <t>ツギ</t>
    </rPh>
    <rPh sb="6" eb="7">
      <t>テ</t>
    </rPh>
    <rPh sb="7" eb="8">
      <t>ケイ</t>
    </rPh>
    <rPh sb="8" eb="12">
      <t>ソケット</t>
    </rPh>
    <phoneticPr fontId="1"/>
  </si>
  <si>
    <t>ﾎﾟﾘﾜﾝ継手異径ﾁｰｽﾞ</t>
    <rPh sb="5" eb="6">
      <t>ツギ</t>
    </rPh>
    <rPh sb="6" eb="7">
      <t>テ</t>
    </rPh>
    <rPh sb="7" eb="8">
      <t>ケイ</t>
    </rPh>
    <rPh sb="8" eb="11">
      <t>チーズ</t>
    </rPh>
    <phoneticPr fontId="1"/>
  </si>
  <si>
    <t>ﾎﾟﾘﾜﾝ継手異径ﾒｰﾀｰ用</t>
    <rPh sb="5" eb="6">
      <t>ツギ</t>
    </rPh>
    <rPh sb="6" eb="7">
      <t>テ</t>
    </rPh>
    <rPh sb="7" eb="8">
      <t>ケイ</t>
    </rPh>
    <rPh sb="8" eb="12">
      <t>メーター</t>
    </rPh>
    <rPh sb="13" eb="14">
      <t>ヨウ</t>
    </rPh>
    <phoneticPr fontId="1"/>
  </si>
  <si>
    <t>Q</t>
    <phoneticPr fontId="1"/>
  </si>
  <si>
    <t>φ75～φ300×φ20・φ25</t>
    <phoneticPr fontId="1"/>
  </si>
  <si>
    <t>B</t>
    <phoneticPr fontId="1"/>
  </si>
  <si>
    <t>（株）タブチ</t>
    <phoneticPr fontId="1"/>
  </si>
  <si>
    <t>φ75×φ40</t>
    <phoneticPr fontId="1"/>
  </si>
  <si>
    <t>JWWA</t>
    <phoneticPr fontId="1"/>
  </si>
  <si>
    <t>φ75×φ50</t>
    <phoneticPr fontId="1"/>
  </si>
  <si>
    <t>φ100～φ300×φ40・φ50</t>
    <phoneticPr fontId="1"/>
  </si>
  <si>
    <t>ﾎﾞｰﾙｻﾄﾞﾙ</t>
    <phoneticPr fontId="1"/>
  </si>
  <si>
    <t>φ50×φ20～φ25</t>
    <phoneticPr fontId="1"/>
  </si>
  <si>
    <t>φ50×φ20～φ150×φ50</t>
    <phoneticPr fontId="1"/>
  </si>
  <si>
    <t>水道配水用ﾎﾟﾘｴﾁﾚﾝ管用</t>
    <phoneticPr fontId="1"/>
  </si>
  <si>
    <t>φ30×φ20</t>
    <phoneticPr fontId="1"/>
  </si>
  <si>
    <t>φ40～φ50×φ20</t>
    <phoneticPr fontId="1"/>
  </si>
  <si>
    <t>φ40～φ50×φ25</t>
    <phoneticPr fontId="1"/>
  </si>
  <si>
    <t>φ75～φ150×φ20～φ25</t>
    <phoneticPr fontId="1"/>
  </si>
  <si>
    <t>ﾎﾞｰﾙｻﾄﾞﾙ規格形中口径鉛ﾚｽ銅合金</t>
    <phoneticPr fontId="1"/>
  </si>
  <si>
    <t>φ100～φ150×φ40・φ50</t>
    <phoneticPr fontId="1"/>
  </si>
  <si>
    <t>φ40×φ20～φ50×φ25</t>
    <phoneticPr fontId="1"/>
  </si>
  <si>
    <t>ﾒﾀﾙｽﾘｰﾌﾞ</t>
    <phoneticPr fontId="1"/>
  </si>
  <si>
    <t>φ13～φ50</t>
    <phoneticPr fontId="1"/>
  </si>
  <si>
    <t>Q</t>
    <phoneticPr fontId="1"/>
  </si>
  <si>
    <t>ﾒｰﾀｰﾕﾆｯﾄ</t>
    <phoneticPr fontId="1"/>
  </si>
  <si>
    <t>ﾒｰﾀﾕﾆｯﾄｽﾄﾚｰﾄ</t>
    <phoneticPr fontId="1"/>
  </si>
  <si>
    <t>（株）タブチ</t>
    <phoneticPr fontId="1"/>
  </si>
  <si>
    <t>D</t>
    <phoneticPr fontId="1"/>
  </si>
  <si>
    <t>φ50</t>
    <phoneticPr fontId="1"/>
  </si>
  <si>
    <t>7.5K</t>
    <phoneticPr fontId="1"/>
  </si>
  <si>
    <t>φ75～φ150</t>
    <phoneticPr fontId="1"/>
  </si>
  <si>
    <t>水道用ﾎﾟﾘｴﾁﾚﾝ管金属継手（PE継手）おねじ付異径ｿｹｯﾄ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ツキ</t>
    </rPh>
    <rPh sb="25" eb="26">
      <t>ケイ</t>
    </rPh>
    <rPh sb="26" eb="30">
      <t>ソケット</t>
    </rPh>
    <phoneticPr fontId="1"/>
  </si>
  <si>
    <t>H</t>
    <phoneticPr fontId="1"/>
  </si>
  <si>
    <t>水道用ﾎﾟﾘｴﾁﾚﾝ管金属継手（PE継手）ﾒｰﾀ用異径ｿｹｯﾄ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ヨウ</t>
    </rPh>
    <rPh sb="25" eb="26">
      <t>ケイ</t>
    </rPh>
    <rPh sb="26" eb="30">
      <t>ソケット</t>
    </rPh>
    <phoneticPr fontId="1"/>
  </si>
  <si>
    <t>φ20×φ13～φ25×φ20</t>
    <phoneticPr fontId="1"/>
  </si>
  <si>
    <t>ｲﾝｻｰﾄﾊﾞﾙﾌﾞ</t>
    <phoneticPr fontId="1"/>
  </si>
  <si>
    <t>φ13～φ50</t>
    <phoneticPr fontId="1"/>
  </si>
  <si>
    <t>水道用ﾎﾟﾘｴﾁﾚﾝ管金属継手（PE継手）異径ｿｹｯﾄ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ケイ</t>
    </rPh>
    <rPh sb="22" eb="26">
      <t>ソケット</t>
    </rPh>
    <phoneticPr fontId="1"/>
  </si>
  <si>
    <t>φ20×φ13～φ50×φ40</t>
    <phoneticPr fontId="1"/>
  </si>
  <si>
    <t>水道用ﾎﾟﾘｴﾁﾚﾝ管金属継手（PE継手）異径ﾁｰｽﾞ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ケイ</t>
    </rPh>
    <rPh sb="22" eb="25">
      <t>チーズ</t>
    </rPh>
    <phoneticPr fontId="1"/>
  </si>
  <si>
    <t>φ13～φ25</t>
    <phoneticPr fontId="1"/>
  </si>
  <si>
    <t>管端防食ｺｱ対応型</t>
    <phoneticPr fontId="1"/>
  </si>
  <si>
    <t>φ40～φ50</t>
    <phoneticPr fontId="1"/>
  </si>
  <si>
    <t>Pﾜﾝ継手C型めねじ付ｿｹｯﾄ</t>
    <phoneticPr fontId="1"/>
  </si>
  <si>
    <t>Pﾜﾝ継手B型めねじ付ｿｹｯﾄ</t>
    <phoneticPr fontId="1"/>
  </si>
  <si>
    <t>Pﾜﾝ継手C型ﾒｰﾀ用異径ｿｹｯﾄ</t>
    <rPh sb="3" eb="5">
      <t>ツギテ</t>
    </rPh>
    <rPh sb="6" eb="7">
      <t>カタ</t>
    </rPh>
    <rPh sb="10" eb="11">
      <t>ヨウ</t>
    </rPh>
    <rPh sb="11" eb="12">
      <t>イ</t>
    </rPh>
    <rPh sb="12" eb="13">
      <t>ケイ</t>
    </rPh>
    <phoneticPr fontId="1"/>
  </si>
  <si>
    <t>Pﾜﾝ継手C型異径ｿｹｯﾄ</t>
    <rPh sb="3" eb="5">
      <t>ツギテ</t>
    </rPh>
    <rPh sb="6" eb="7">
      <t>カタ</t>
    </rPh>
    <rPh sb="7" eb="8">
      <t>イ</t>
    </rPh>
    <rPh sb="8" eb="9">
      <t>ケイ</t>
    </rPh>
    <phoneticPr fontId="1"/>
  </si>
  <si>
    <t>Pﾜﾝ継手B型異径ｿｹｯﾄ</t>
    <rPh sb="3" eb="5">
      <t>ツギテ</t>
    </rPh>
    <rPh sb="6" eb="7">
      <t>カタ</t>
    </rPh>
    <rPh sb="7" eb="8">
      <t>イ</t>
    </rPh>
    <rPh sb="8" eb="9">
      <t>ケイ</t>
    </rPh>
    <phoneticPr fontId="1"/>
  </si>
  <si>
    <t>φ40×φ20～φ50×φ40</t>
    <phoneticPr fontId="1"/>
  </si>
  <si>
    <t>Pﾜﾝ継手C型ﾁｰｽﾞ</t>
    <phoneticPr fontId="1"/>
  </si>
  <si>
    <t>Pﾜﾝ継手C型異径ﾁｰｽﾞ</t>
    <rPh sb="7" eb="8">
      <t>イ</t>
    </rPh>
    <rPh sb="8" eb="9">
      <t>ケイ</t>
    </rPh>
    <phoneticPr fontId="1"/>
  </si>
  <si>
    <t>Pﾜﾝ継手Ｂ型ﾁｰｽﾞ</t>
    <phoneticPr fontId="1"/>
  </si>
  <si>
    <t>Pﾜﾝ継手Ｂ型異径ﾁｰｽﾞ</t>
    <rPh sb="7" eb="8">
      <t>イ</t>
    </rPh>
    <rPh sb="8" eb="9">
      <t>ケイ</t>
    </rPh>
    <phoneticPr fontId="1"/>
  </si>
  <si>
    <t>φ40×φ13～φ50×φ40</t>
    <phoneticPr fontId="1"/>
  </si>
  <si>
    <t>Pﾜﾝ継手C型ｴﾙﾎﾞ</t>
    <phoneticPr fontId="1"/>
  </si>
  <si>
    <t>Pﾜﾝ継手B型ｴﾙﾎﾞ</t>
    <phoneticPr fontId="1"/>
  </si>
  <si>
    <t>Q</t>
    <phoneticPr fontId="1"/>
  </si>
  <si>
    <t>φ75～φ300×φ20～φ40</t>
    <phoneticPr fontId="1"/>
  </si>
  <si>
    <t>B</t>
    <phoneticPr fontId="1"/>
  </si>
  <si>
    <t>φ75×φ50</t>
    <phoneticPr fontId="1"/>
  </si>
  <si>
    <t>φ100～φ300×φ50</t>
    <phoneticPr fontId="1"/>
  </si>
  <si>
    <t>φ50×φ20・φ25</t>
    <phoneticPr fontId="1"/>
  </si>
  <si>
    <t>φ40～φ50×φ20</t>
    <phoneticPr fontId="1"/>
  </si>
  <si>
    <t>φ40～φ50×φ25</t>
    <phoneticPr fontId="1"/>
  </si>
  <si>
    <t>φ75～φ150×φ20～φ40</t>
    <phoneticPr fontId="1"/>
  </si>
  <si>
    <t>φ100～φ150×φ50</t>
    <phoneticPr fontId="1"/>
  </si>
  <si>
    <t>φ50×φ20～φ150×φ50</t>
    <phoneticPr fontId="1"/>
  </si>
  <si>
    <t>水道配水用ﾎﾟﾘｴﾁﾚﾝ管用</t>
    <phoneticPr fontId="1"/>
  </si>
  <si>
    <t>水道用ﾎﾟﾘｴﾁﾚﾝ管金属継手　NPJ　異径おねじ</t>
    <rPh sb="11" eb="13">
      <t>キンゾク</t>
    </rPh>
    <rPh sb="13" eb="15">
      <t>ツギテ</t>
    </rPh>
    <rPh sb="20" eb="21">
      <t>ケイ</t>
    </rPh>
    <rPh sb="21" eb="22">
      <t>オ</t>
    </rPh>
    <phoneticPr fontId="1"/>
  </si>
  <si>
    <t>φ20×φ13・φ50×φ40</t>
    <phoneticPr fontId="1"/>
  </si>
  <si>
    <t>JWWA</t>
    <phoneticPr fontId="1"/>
  </si>
  <si>
    <t>水道用ﾎﾟﾘｴﾁﾚﾝ管金属継手　NPJ　めねじ</t>
    <phoneticPr fontId="1"/>
  </si>
  <si>
    <t>JDPA</t>
    <phoneticPr fontId="1"/>
  </si>
  <si>
    <t>PTC</t>
    <phoneticPr fontId="1"/>
  </si>
  <si>
    <t>JPF</t>
    <phoneticPr fontId="1"/>
  </si>
  <si>
    <t>水道用ﾎﾟﾘｴﾁﾚﾝ管金属継手　NPJ　ﾁｰｽﾞ</t>
    <phoneticPr fontId="1"/>
  </si>
  <si>
    <t>SAS</t>
    <phoneticPr fontId="1"/>
  </si>
  <si>
    <t>水道用ﾎﾟﾘｴﾁﾚﾝ管金属継手　NPJ　ｿｹｯﾄ</t>
    <phoneticPr fontId="1"/>
  </si>
  <si>
    <t>水道用ﾎﾟﾘｴﾁﾚﾝ管金属継手　NPJ　90°ｴﾙﾎﾞ</t>
    <phoneticPr fontId="1"/>
  </si>
  <si>
    <t>水道用ﾎﾟﾘｴﾁﾚﾝ管金属継手　NPJ　45°ｴﾙﾎﾞ</t>
    <phoneticPr fontId="1"/>
  </si>
  <si>
    <t>ﾜﾝﾀｯﾁ継手　NOJ　異径おねじ</t>
    <rPh sb="5" eb="6">
      <t>ツギ</t>
    </rPh>
    <rPh sb="6" eb="7">
      <t>テ</t>
    </rPh>
    <rPh sb="12" eb="13">
      <t>イ</t>
    </rPh>
    <rPh sb="13" eb="14">
      <t>ケイ</t>
    </rPh>
    <phoneticPr fontId="1"/>
  </si>
  <si>
    <t>水道用ﾎﾟﾘｴﾁﾚﾝ管砲金製ﾒｰﾀ用径違いｿｹｯﾄ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7" eb="18">
      <t>ヨウ</t>
    </rPh>
    <rPh sb="18" eb="19">
      <t>ケイ</t>
    </rPh>
    <rPh sb="19" eb="20">
      <t>チガ</t>
    </rPh>
    <phoneticPr fontId="1"/>
  </si>
  <si>
    <t>ﾜﾝﾀｯﾁ継手　NOJ　異径ﾒｰﾀ用</t>
    <rPh sb="5" eb="6">
      <t>ツギ</t>
    </rPh>
    <rPh sb="6" eb="7">
      <t>テ</t>
    </rPh>
    <rPh sb="12" eb="13">
      <t>イ</t>
    </rPh>
    <rPh sb="13" eb="14">
      <t>ケイ</t>
    </rPh>
    <rPh sb="17" eb="18">
      <t>ヨウ</t>
    </rPh>
    <phoneticPr fontId="1"/>
  </si>
  <si>
    <t>ﾜﾝﾀｯﾁ継手　NOJ　異径ｿｹｯﾄ</t>
    <rPh sb="5" eb="6">
      <t>ツギ</t>
    </rPh>
    <rPh sb="6" eb="7">
      <t>テ</t>
    </rPh>
    <rPh sb="12" eb="13">
      <t>イ</t>
    </rPh>
    <rPh sb="13" eb="14">
      <t>ケイ</t>
    </rPh>
    <phoneticPr fontId="1"/>
  </si>
  <si>
    <t>水道用ﾎﾟﾘｴﾁﾚﾝ管砲金製径違いﾁｰｽﾞ</t>
    <rPh sb="0" eb="3">
      <t>スイドウヨウ</t>
    </rPh>
    <rPh sb="10" eb="11">
      <t>カン</t>
    </rPh>
    <rPh sb="14" eb="15">
      <t>ケイ</t>
    </rPh>
    <rPh sb="15" eb="16">
      <t>チガ</t>
    </rPh>
    <phoneticPr fontId="1"/>
  </si>
  <si>
    <t>ﾜﾝﾀｯﾁ継手　NOJ　異径ﾁｰｽﾞ</t>
    <rPh sb="5" eb="6">
      <t>ツギ</t>
    </rPh>
    <rPh sb="6" eb="7">
      <t>テ</t>
    </rPh>
    <rPh sb="12" eb="13">
      <t>イ</t>
    </rPh>
    <rPh sb="13" eb="14">
      <t>ケイ</t>
    </rPh>
    <phoneticPr fontId="1"/>
  </si>
  <si>
    <t>Q</t>
    <phoneticPr fontId="1"/>
  </si>
  <si>
    <t>φ20～φ50</t>
    <phoneticPr fontId="1"/>
  </si>
  <si>
    <t>ｻﾄﾞﾙｷｬｯﾌﾟ</t>
    <phoneticPr fontId="1"/>
  </si>
  <si>
    <t>φ13～φ50</t>
    <phoneticPr fontId="1"/>
  </si>
  <si>
    <t>φ13～φ25</t>
    <phoneticPr fontId="1"/>
  </si>
  <si>
    <t>φ40</t>
    <phoneticPr fontId="1"/>
  </si>
  <si>
    <t>PTC</t>
    <phoneticPr fontId="1"/>
  </si>
  <si>
    <t>H</t>
    <phoneticPr fontId="1"/>
  </si>
  <si>
    <t>φ13～φ50</t>
    <phoneticPr fontId="1"/>
  </si>
  <si>
    <t>JPF</t>
    <phoneticPr fontId="1"/>
  </si>
  <si>
    <t>SAS</t>
    <phoneticPr fontId="1"/>
  </si>
  <si>
    <t>φ20×φ13～φ25×φ20</t>
    <phoneticPr fontId="1"/>
  </si>
  <si>
    <t>φ20×φ13～φ50×φ40</t>
    <phoneticPr fontId="1"/>
  </si>
  <si>
    <t>ｲﾝｻｰﾄﾊﾞﾙﾌﾞ</t>
    <phoneticPr fontId="1"/>
  </si>
  <si>
    <t>PPｼﾞｮｲﾝﾄｴﾙﾎﾞ</t>
    <phoneticPr fontId="1"/>
  </si>
  <si>
    <t>PPｼﾞｮｲﾝﾄ45°ｴﾙﾎﾞ</t>
    <phoneticPr fontId="1"/>
  </si>
  <si>
    <t>φ13～φ25</t>
    <phoneticPr fontId="1"/>
  </si>
  <si>
    <t>ﾎﾟﾘ管用継手ﾒｰﾀ用異径ｿｹｯﾄ</t>
    <rPh sb="10" eb="11">
      <t>ヨウ</t>
    </rPh>
    <rPh sb="11" eb="12">
      <t>ケイ</t>
    </rPh>
    <rPh sb="12" eb="16">
      <t>ソケット</t>
    </rPh>
    <phoneticPr fontId="1"/>
  </si>
  <si>
    <t>ﾎﾟﾘ管用継手異径ﾁｰｽﾞ</t>
    <rPh sb="7" eb="8">
      <t>ケイ</t>
    </rPh>
    <rPh sb="8" eb="11">
      <t>チーズ</t>
    </rPh>
    <phoneticPr fontId="1"/>
  </si>
  <si>
    <t>ﾎﾟﾘ管用継手異径ｿｹｯﾄ</t>
    <rPh sb="3" eb="5">
      <t>カンヨウ</t>
    </rPh>
    <rPh sb="5" eb="7">
      <t>ツギテ</t>
    </rPh>
    <rPh sb="7" eb="8">
      <t>ケイ</t>
    </rPh>
    <rPh sb="8" eb="12">
      <t>ソケット</t>
    </rPh>
    <phoneticPr fontId="1"/>
  </si>
  <si>
    <t>H</t>
    <phoneticPr fontId="1"/>
  </si>
  <si>
    <t>ｸﾘﾎﾟﾘｼﾞｮｲﾝﾄ鋼管用めねじ付ｿｹｯﾄ</t>
    <phoneticPr fontId="1"/>
  </si>
  <si>
    <t>φ13～φ50</t>
    <phoneticPr fontId="1"/>
  </si>
  <si>
    <t>B</t>
    <phoneticPr fontId="1"/>
  </si>
  <si>
    <t>JWWA</t>
    <phoneticPr fontId="1"/>
  </si>
  <si>
    <t>JDPA</t>
    <phoneticPr fontId="1"/>
  </si>
  <si>
    <t>PTC</t>
    <phoneticPr fontId="1"/>
  </si>
  <si>
    <t>ｸﾘﾎﾟﾘｼﾞｮｲﾝﾄｿｹｯﾄ</t>
    <phoneticPr fontId="1"/>
  </si>
  <si>
    <t>JPF</t>
    <phoneticPr fontId="1"/>
  </si>
  <si>
    <t>ｸﾘﾎﾟﾘｼﾞｮｲﾝﾄﾁｰｽﾞ</t>
    <phoneticPr fontId="1"/>
  </si>
  <si>
    <t>SAS</t>
    <phoneticPr fontId="1"/>
  </si>
  <si>
    <t>ｸﾘﾎﾟﾘｼﾞｮｲﾝﾄ異径ﾁｰｽﾞ</t>
    <rPh sb="11" eb="14">
      <t>チーズ</t>
    </rPh>
    <phoneticPr fontId="1"/>
  </si>
  <si>
    <t>ｸﾘﾎﾟﾘｼﾞｮｲﾝﾄｴﾙﾎﾞ</t>
    <phoneticPr fontId="1"/>
  </si>
  <si>
    <t>φ20×φ13～φ50×φ40</t>
    <phoneticPr fontId="1"/>
  </si>
  <si>
    <t>ｸﾘﾎﾟﾘｼﾞｮｲﾝﾄﾜﾝﾀｯﾁ式ﾒｰﾀ用異径ｿｹｯﾄ</t>
    <rPh sb="16" eb="17">
      <t>シキ</t>
    </rPh>
    <rPh sb="20" eb="21">
      <t>ヨウ</t>
    </rPh>
    <rPh sb="21" eb="25">
      <t>ソケット</t>
    </rPh>
    <phoneticPr fontId="1"/>
  </si>
  <si>
    <t>ｸﾘﾎﾟﾘｼﾞｮｲﾝﾄﾜﾝﾀｯﾁ式異径ｿｹｯﾄ</t>
    <rPh sb="16" eb="17">
      <t>シキ</t>
    </rPh>
    <rPh sb="17" eb="21">
      <t>ソケット</t>
    </rPh>
    <phoneticPr fontId="1"/>
  </si>
  <si>
    <t>水道用ﾎﾟﾘｴﾁﾚﾝ管砲金製径違いﾁｰｽﾞ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</si>
  <si>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ｸﾘﾎﾟﾘｼﾞｮｲﾝﾄﾜﾝﾀｯﾁ式異径ﾁｰｽﾞ</t>
    <rPh sb="16" eb="17">
      <t>シキ</t>
    </rPh>
    <rPh sb="17" eb="20">
      <t>チーズ</t>
    </rPh>
    <phoneticPr fontId="1"/>
  </si>
  <si>
    <t>Q</t>
    <phoneticPr fontId="1"/>
  </si>
  <si>
    <t>φ75～φ300×φ20・φ25</t>
    <phoneticPr fontId="1"/>
  </si>
  <si>
    <t>B</t>
    <phoneticPr fontId="1"/>
  </si>
  <si>
    <t>φ75×φ40</t>
    <phoneticPr fontId="1"/>
  </si>
  <si>
    <t>JWWA</t>
    <phoneticPr fontId="1"/>
  </si>
  <si>
    <t>φ75×φ50</t>
    <phoneticPr fontId="1"/>
  </si>
  <si>
    <t>φ100～φ300×φ40・φ50</t>
    <phoneticPr fontId="1"/>
  </si>
  <si>
    <t>φ50×φ20～φ25</t>
    <phoneticPr fontId="1"/>
  </si>
  <si>
    <t>φ50～φ150×φ20・φ25</t>
    <phoneticPr fontId="1"/>
  </si>
  <si>
    <t>水道配水用ﾎﾟﾘｴﾁﾚﾝ管用</t>
    <phoneticPr fontId="1"/>
  </si>
  <si>
    <t>φ75～φ150×φ40・φ50</t>
    <phoneticPr fontId="1"/>
  </si>
  <si>
    <t>φ40～φ150×φ20</t>
    <phoneticPr fontId="1"/>
  </si>
  <si>
    <t>φ50～φ150×φ25</t>
    <phoneticPr fontId="1"/>
  </si>
  <si>
    <t>φ75～φ150×φ40</t>
    <phoneticPr fontId="1"/>
  </si>
  <si>
    <t>φ100～φ150×φ50</t>
    <phoneticPr fontId="1"/>
  </si>
  <si>
    <t>ｲﾝｻｰﾄｽﾘｰﾌﾞ</t>
    <phoneticPr fontId="1"/>
  </si>
  <si>
    <t>φ13～φ50</t>
    <phoneticPr fontId="1"/>
  </si>
  <si>
    <t>径違いｵﾈｼﾞ付ｿｹｯﾄ</t>
    <rPh sb="0" eb="1">
      <t>ケイ</t>
    </rPh>
    <rPh sb="1" eb="2">
      <t>チガ</t>
    </rPh>
    <phoneticPr fontId="1"/>
  </si>
  <si>
    <t>径違いﾒｰﾀｰ用ｿｹｯﾄ</t>
    <rPh sb="0" eb="1">
      <t>ケイ</t>
    </rPh>
    <rPh sb="1" eb="2">
      <t>チガ</t>
    </rPh>
    <rPh sb="7" eb="8">
      <t>ヨウ</t>
    </rPh>
    <phoneticPr fontId="1"/>
  </si>
  <si>
    <t>ﾒｰﾀｰ用ｿｹｯﾄ</t>
  </si>
  <si>
    <t>ﾒｰﾀｰ用ｿｹｯﾄ</t>
    <rPh sb="4" eb="5">
      <t>ヨウ</t>
    </rPh>
    <phoneticPr fontId="1"/>
  </si>
  <si>
    <t>分･止水栓用ｿｹｯﾄ</t>
    <rPh sb="0" eb="1">
      <t>ブン</t>
    </rPh>
    <rPh sb="2" eb="4">
      <t>シスイ</t>
    </rPh>
    <rPh sb="4" eb="5">
      <t>セン</t>
    </rPh>
    <rPh sb="5" eb="6">
      <t>ヨウ</t>
    </rPh>
    <phoneticPr fontId="1"/>
  </si>
  <si>
    <t>ﾎﾟﾘｴﾁﾚﾝ管用金属継手
(挿込形)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5" eb="16">
      <t>サ</t>
    </rPh>
    <rPh sb="16" eb="17">
      <t>コ</t>
    </rPh>
    <rPh sb="17" eb="18">
      <t>カタ</t>
    </rPh>
    <phoneticPr fontId="1"/>
  </si>
  <si>
    <t>ｿｹｯﾄ</t>
  </si>
  <si>
    <t>ｴﾙﾎﾞ</t>
  </si>
  <si>
    <t>副弁付　ﾌﾗﾝｼﾞ式</t>
    <rPh sb="0" eb="1">
      <t>フク</t>
    </rPh>
    <rPh sb="1" eb="2">
      <t>ベン</t>
    </rPh>
    <rPh sb="2" eb="3">
      <t>ツ</t>
    </rPh>
    <rPh sb="9" eb="10">
      <t>シキ</t>
    </rPh>
    <phoneticPr fontId="1"/>
  </si>
  <si>
    <t>副弁付　内ﾈｼﾞ式</t>
    <rPh sb="0" eb="1">
      <t>フク</t>
    </rPh>
    <rPh sb="1" eb="2">
      <t>ベン</t>
    </rPh>
    <rPh sb="2" eb="3">
      <t>ツ</t>
    </rPh>
    <rPh sb="4" eb="5">
      <t>ウチ</t>
    </rPh>
    <rPh sb="8" eb="9">
      <t>シキ</t>
    </rPh>
    <phoneticPr fontId="1"/>
  </si>
  <si>
    <t>副弁付　外ﾈｼﾞ式</t>
    <rPh sb="0" eb="1">
      <t>フク</t>
    </rPh>
    <rPh sb="1" eb="2">
      <t>ベン</t>
    </rPh>
    <rPh sb="2" eb="3">
      <t>ツ</t>
    </rPh>
    <rPh sb="4" eb="5">
      <t>ソト</t>
    </rPh>
    <rPh sb="8" eb="9">
      <t>シキ</t>
    </rPh>
    <phoneticPr fontId="1"/>
  </si>
  <si>
    <t>ｿﾌﾄｼｰﾙ仕切弁付</t>
    <rPh sb="6" eb="8">
      <t>シキ</t>
    </rPh>
    <rPh sb="8" eb="9">
      <t>ベン</t>
    </rPh>
    <rPh sb="9" eb="10">
      <t>ツ</t>
    </rPh>
    <phoneticPr fontId="1"/>
  </si>
  <si>
    <t>45°ｴﾙﾎﾞ</t>
    <phoneticPr fontId="1"/>
  </si>
  <si>
    <t>ｵﾈｼﾞ付ｴﾙﾎﾞ</t>
    <rPh sb="4" eb="5">
      <t>ツ</t>
    </rPh>
    <phoneticPr fontId="1"/>
  </si>
  <si>
    <t>ﾒﾈｼﾞ付ｴﾙﾎﾞ</t>
    <rPh sb="4" eb="5">
      <t>ツ</t>
    </rPh>
    <phoneticPr fontId="1"/>
  </si>
  <si>
    <t>ﾁｰｽﾞ</t>
    <phoneticPr fontId="1"/>
  </si>
  <si>
    <t>分･止水栓用ｿｹｯﾄ</t>
    <phoneticPr fontId="1"/>
  </si>
  <si>
    <t>径違いｿｹｯﾄ</t>
    <phoneticPr fontId="1"/>
  </si>
  <si>
    <t>ﾎﾟﾘｴﾁﾚﾝ管用金属継手
(締付形)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5" eb="16">
      <t>シ</t>
    </rPh>
    <rPh sb="16" eb="17">
      <t>ツ</t>
    </rPh>
    <rPh sb="17" eb="18">
      <t>カタ</t>
    </rPh>
    <phoneticPr fontId="1"/>
  </si>
  <si>
    <t>φ20×φ13～φ25×φ20</t>
    <phoneticPr fontId="1"/>
  </si>
  <si>
    <t>両受 3種(10K)</t>
    <rPh sb="0" eb="1">
      <t>リョウ</t>
    </rPh>
    <rPh sb="1" eb="2">
      <t>ウ</t>
    </rPh>
    <rPh sb="4" eb="5">
      <t>シュ</t>
    </rPh>
    <phoneticPr fontId="1"/>
  </si>
  <si>
    <t>ｿｹｯﾄ</t>
    <phoneticPr fontId="1"/>
  </si>
  <si>
    <t>ｵﾈｼﾞ付ｿｹｯﾄ</t>
    <rPh sb="4" eb="5">
      <t>ツ</t>
    </rPh>
    <phoneticPr fontId="1"/>
  </si>
  <si>
    <t>ﾒﾈｼﾞ付ｿｹｯﾄ</t>
    <rPh sb="4" eb="5">
      <t>ツ</t>
    </rPh>
    <phoneticPr fontId="1"/>
  </si>
  <si>
    <t>ﾅｯﾄ付ﾁｰｽﾞ</t>
    <rPh sb="3" eb="4">
      <t>ツ</t>
    </rPh>
    <phoneticPr fontId="1"/>
  </si>
  <si>
    <t>ｴﾙﾎﾞ</t>
    <phoneticPr fontId="1"/>
  </si>
  <si>
    <t>ポリエチレン管用金属継手類</t>
    <rPh sb="6" eb="7">
      <t>カン</t>
    </rPh>
    <rPh sb="7" eb="8">
      <t>ヨウ</t>
    </rPh>
    <rPh sb="8" eb="10">
      <t>キンゾク</t>
    </rPh>
    <rPh sb="10" eb="11">
      <t>ツギ</t>
    </rPh>
    <rPh sb="11" eb="12">
      <t>テ</t>
    </rPh>
    <rPh sb="12" eb="13">
      <t>ルイ</t>
    </rPh>
    <phoneticPr fontId="1"/>
  </si>
  <si>
    <t>伸縮継手類</t>
    <rPh sb="0" eb="2">
      <t>シンシュク</t>
    </rPh>
    <rPh sb="2" eb="3">
      <t>ツギ</t>
    </rPh>
    <rPh sb="3" eb="4">
      <t>テ</t>
    </rPh>
    <rPh sb="4" eb="5">
      <t>ルイ</t>
    </rPh>
    <phoneticPr fontId="1"/>
  </si>
  <si>
    <t>水道用二層ポリエチレン管</t>
    <rPh sb="0" eb="3">
      <t>スイドウヨウ</t>
    </rPh>
    <rPh sb="3" eb="4">
      <t>ニ</t>
    </rPh>
    <rPh sb="4" eb="5">
      <t>ソウ</t>
    </rPh>
    <rPh sb="11" eb="12">
      <t>カン</t>
    </rPh>
    <phoneticPr fontId="1"/>
  </si>
  <si>
    <t>鋼管継手類</t>
    <rPh sb="0" eb="2">
      <t>コウカン</t>
    </rPh>
    <rPh sb="2" eb="3">
      <t>ツギ</t>
    </rPh>
    <rPh sb="3" eb="4">
      <t>テ</t>
    </rPh>
    <rPh sb="4" eb="5">
      <t>ルイ</t>
    </rPh>
    <phoneticPr fontId="1"/>
  </si>
  <si>
    <t>鋼管用メカニカル継手類</t>
    <rPh sb="0" eb="2">
      <t>コウカン</t>
    </rPh>
    <rPh sb="2" eb="3">
      <t>ヨウ</t>
    </rPh>
    <rPh sb="8" eb="9">
      <t>ツギ</t>
    </rPh>
    <rPh sb="9" eb="10">
      <t>テ</t>
    </rPh>
    <rPh sb="10" eb="11">
      <t>ルイ</t>
    </rPh>
    <phoneticPr fontId="1"/>
  </si>
  <si>
    <t>水道用硬質塩化ビニルライニング鋼管</t>
    <rPh sb="0" eb="3">
      <t>スイドウヨウ</t>
    </rPh>
    <rPh sb="3" eb="5">
      <t>コウシツ</t>
    </rPh>
    <rPh sb="5" eb="7">
      <t>エンカ</t>
    </rPh>
    <rPh sb="15" eb="17">
      <t>コウカン</t>
    </rPh>
    <phoneticPr fontId="1"/>
  </si>
  <si>
    <t>水道用硬質塩化ビニルライニング鋼管</t>
    <phoneticPr fontId="1"/>
  </si>
  <si>
    <t>水道用伸縮可とう
継手(締付形)</t>
    <rPh sb="0" eb="3">
      <t>スイドウヨウ</t>
    </rPh>
    <rPh sb="3" eb="5">
      <t>シンシュク</t>
    </rPh>
    <rPh sb="5" eb="6">
      <t>カ</t>
    </rPh>
    <rPh sb="9" eb="10">
      <t>ツギ</t>
    </rPh>
    <rPh sb="10" eb="11">
      <t>テ</t>
    </rPh>
    <rPh sb="12" eb="14">
      <t>シメツ</t>
    </rPh>
    <rPh sb="14" eb="15">
      <t>カタ</t>
    </rPh>
    <phoneticPr fontId="1"/>
  </si>
  <si>
    <t>水道用伸縮可とう
継手</t>
    <rPh sb="0" eb="3">
      <t>スイドウヨウ</t>
    </rPh>
    <rPh sb="3" eb="5">
      <t>シンシュク</t>
    </rPh>
    <rPh sb="5" eb="6">
      <t>カ</t>
    </rPh>
    <rPh sb="9" eb="10">
      <t>ツギ</t>
    </rPh>
    <rPh sb="10" eb="11">
      <t>テ</t>
    </rPh>
    <phoneticPr fontId="1"/>
  </si>
  <si>
    <t>その他配管関係資材</t>
    <rPh sb="2" eb="3">
      <t>タ</t>
    </rPh>
    <rPh sb="3" eb="5">
      <t>ハイカン</t>
    </rPh>
    <rPh sb="5" eb="7">
      <t>カンケイ</t>
    </rPh>
    <rPh sb="7" eb="9">
      <t>シザイ</t>
    </rPh>
    <phoneticPr fontId="1"/>
  </si>
  <si>
    <t>ソフトシール仕切弁類</t>
    <rPh sb="6" eb="8">
      <t>シキ</t>
    </rPh>
    <rPh sb="8" eb="9">
      <t>ベン</t>
    </rPh>
    <rPh sb="9" eb="10">
      <t>ルイ</t>
    </rPh>
    <phoneticPr fontId="1"/>
  </si>
  <si>
    <t>水道用仕切弁</t>
    <rPh sb="0" eb="3">
      <t>スイドウヨウ</t>
    </rPh>
    <rPh sb="3" eb="5">
      <t>シキ</t>
    </rPh>
    <rPh sb="5" eb="6">
      <t>ベン</t>
    </rPh>
    <phoneticPr fontId="1"/>
  </si>
  <si>
    <t>その他水道用仕切弁類</t>
    <rPh sb="2" eb="3">
      <t>タ</t>
    </rPh>
    <rPh sb="3" eb="6">
      <t>スイドウヨウ</t>
    </rPh>
    <rPh sb="6" eb="8">
      <t>シキ</t>
    </rPh>
    <rPh sb="8" eb="9">
      <t>ベン</t>
    </rPh>
    <rPh sb="9" eb="10">
      <t>ルイ</t>
    </rPh>
    <phoneticPr fontId="1"/>
  </si>
  <si>
    <t>附属品</t>
    <rPh sb="0" eb="2">
      <t>フゾク</t>
    </rPh>
    <rPh sb="2" eb="3">
      <t>ヒン</t>
    </rPh>
    <phoneticPr fontId="1"/>
  </si>
  <si>
    <t>PE挿し口付
ｿﾌﾄｼｰﾙ仕切弁</t>
    <rPh sb="2" eb="3">
      <t>サ</t>
    </rPh>
    <rPh sb="4" eb="5">
      <t>クチ</t>
    </rPh>
    <rPh sb="5" eb="6">
      <t>ツ</t>
    </rPh>
    <rPh sb="13" eb="15">
      <t>シキ</t>
    </rPh>
    <rPh sb="15" eb="16">
      <t>ベン</t>
    </rPh>
    <phoneticPr fontId="1"/>
  </si>
  <si>
    <t>浅層埋設形
急速空気弁</t>
    <rPh sb="0" eb="1">
      <t>アサ</t>
    </rPh>
    <rPh sb="1" eb="2">
      <t>ソウ</t>
    </rPh>
    <rPh sb="2" eb="4">
      <t>マイセツ</t>
    </rPh>
    <rPh sb="4" eb="5">
      <t>カタ</t>
    </rPh>
    <rPh sb="6" eb="8">
      <t>キュウソク</t>
    </rPh>
    <rPh sb="8" eb="10">
      <t>クウキ</t>
    </rPh>
    <rPh sb="10" eb="11">
      <t>ベン</t>
    </rPh>
    <phoneticPr fontId="1"/>
  </si>
  <si>
    <t>水道用空気弁類</t>
    <rPh sb="0" eb="3">
      <t>スイドウヨウ</t>
    </rPh>
    <rPh sb="3" eb="5">
      <t>クウキ</t>
    </rPh>
    <rPh sb="5" eb="6">
      <t>ベン</t>
    </rPh>
    <rPh sb="6" eb="7">
      <t>ルイ</t>
    </rPh>
    <phoneticPr fontId="1"/>
  </si>
  <si>
    <t>水道用小型急速空気弁類</t>
    <rPh sb="0" eb="3">
      <t>スイドウヨウ</t>
    </rPh>
    <rPh sb="3" eb="5">
      <t>コガタ</t>
    </rPh>
    <rPh sb="5" eb="7">
      <t>キュウソク</t>
    </rPh>
    <rPh sb="7" eb="9">
      <t>クウキ</t>
    </rPh>
    <rPh sb="9" eb="10">
      <t>ベン</t>
    </rPh>
    <rPh sb="10" eb="11">
      <t>ルイ</t>
    </rPh>
    <phoneticPr fontId="1"/>
  </si>
  <si>
    <t>凍結破損防止形
急速空気弁</t>
    <phoneticPr fontId="1"/>
  </si>
  <si>
    <t>ｽﾃﾝﾚｽ製凍結破損
防止形急速空気弁</t>
    <rPh sb="5" eb="6">
      <t>セイ</t>
    </rPh>
    <rPh sb="6" eb="8">
      <t>トウケツ</t>
    </rPh>
    <rPh sb="8" eb="10">
      <t>ハソン</t>
    </rPh>
    <rPh sb="11" eb="13">
      <t>ボウシ</t>
    </rPh>
    <rPh sb="13" eb="14">
      <t>カタ</t>
    </rPh>
    <rPh sb="14" eb="16">
      <t>キュウソク</t>
    </rPh>
    <rPh sb="16" eb="18">
      <t>クウキ</t>
    </rPh>
    <rPh sb="18" eb="19">
      <t>ベン</t>
    </rPh>
    <phoneticPr fontId="1"/>
  </si>
  <si>
    <t>ｽﾃﾝﾚｽ製不凍結形
急速空気弁</t>
    <phoneticPr fontId="1"/>
  </si>
  <si>
    <t>その他資材類</t>
    <rPh sb="2" eb="3">
      <t>タ</t>
    </rPh>
    <rPh sb="3" eb="5">
      <t>シザイ</t>
    </rPh>
    <rPh sb="5" eb="6">
      <t>ルイ</t>
    </rPh>
    <phoneticPr fontId="1"/>
  </si>
  <si>
    <t>不凍結形空気弁類</t>
    <rPh sb="0" eb="1">
      <t>フ</t>
    </rPh>
    <rPh sb="1" eb="3">
      <t>トウケツ</t>
    </rPh>
    <rPh sb="3" eb="4">
      <t>カタ</t>
    </rPh>
    <rPh sb="4" eb="6">
      <t>クウキ</t>
    </rPh>
    <rPh sb="6" eb="7">
      <t>ベン</t>
    </rPh>
    <rPh sb="7" eb="8">
      <t>ルイ</t>
    </rPh>
    <phoneticPr fontId="1"/>
  </si>
  <si>
    <t>凍結破損防止形空気弁類</t>
    <rPh sb="0" eb="2">
      <t>トウケツ</t>
    </rPh>
    <rPh sb="2" eb="4">
      <t>ハソン</t>
    </rPh>
    <rPh sb="4" eb="6">
      <t>ボウシ</t>
    </rPh>
    <rPh sb="6" eb="7">
      <t>カタ</t>
    </rPh>
    <rPh sb="7" eb="9">
      <t>クウキ</t>
    </rPh>
    <rPh sb="9" eb="10">
      <t>ベン</t>
    </rPh>
    <rPh sb="10" eb="11">
      <t>ルイ</t>
    </rPh>
    <phoneticPr fontId="1"/>
  </si>
  <si>
    <t>水道用空気弁</t>
    <rPh sb="0" eb="3">
      <t>スイドウヨウ</t>
    </rPh>
    <rPh sb="3" eb="5">
      <t>クウキ</t>
    </rPh>
    <rPh sb="5" eb="6">
      <t>ベン</t>
    </rPh>
    <phoneticPr fontId="1"/>
  </si>
  <si>
    <t>水道用補修弁</t>
    <rPh sb="0" eb="3">
      <t>スイドウヨウ</t>
    </rPh>
    <rPh sb="3" eb="5">
      <t>ホシュウ</t>
    </rPh>
    <rPh sb="5" eb="6">
      <t>ベン</t>
    </rPh>
    <phoneticPr fontId="1"/>
  </si>
  <si>
    <t>レバー式補修弁類</t>
    <rPh sb="3" eb="4">
      <t>シキ</t>
    </rPh>
    <rPh sb="4" eb="6">
      <t>ホシュウ</t>
    </rPh>
    <rPh sb="6" eb="7">
      <t>ベン</t>
    </rPh>
    <rPh sb="7" eb="8">
      <t>ルイ</t>
    </rPh>
    <phoneticPr fontId="1"/>
  </si>
  <si>
    <t>キャップ式補修弁類</t>
    <rPh sb="4" eb="5">
      <t>シキ</t>
    </rPh>
    <rPh sb="5" eb="7">
      <t>ホシュウ</t>
    </rPh>
    <rPh sb="7" eb="8">
      <t>ベン</t>
    </rPh>
    <rPh sb="8" eb="9">
      <t>ルイ</t>
    </rPh>
    <phoneticPr fontId="1"/>
  </si>
  <si>
    <t>浅層埋設型
地下式消火栓</t>
    <rPh sb="0" eb="1">
      <t>アサ</t>
    </rPh>
    <rPh sb="1" eb="2">
      <t>ソウ</t>
    </rPh>
    <rPh sb="2" eb="4">
      <t>マイセツ</t>
    </rPh>
    <rPh sb="4" eb="5">
      <t>カタ</t>
    </rPh>
    <rPh sb="6" eb="8">
      <t>チカ</t>
    </rPh>
    <rPh sb="8" eb="9">
      <t>シキ</t>
    </rPh>
    <rPh sb="9" eb="11">
      <t>ショウカ</t>
    </rPh>
    <rPh sb="11" eb="12">
      <t>セン</t>
    </rPh>
    <phoneticPr fontId="1"/>
  </si>
  <si>
    <t>急速空気弁付
地下式消火栓</t>
    <rPh sb="0" eb="2">
      <t>キュウソク</t>
    </rPh>
    <rPh sb="2" eb="4">
      <t>クウキ</t>
    </rPh>
    <rPh sb="4" eb="5">
      <t>ベン</t>
    </rPh>
    <rPh sb="5" eb="6">
      <t>ツ</t>
    </rPh>
    <rPh sb="7" eb="9">
      <t>チカ</t>
    </rPh>
    <rPh sb="9" eb="10">
      <t>シキ</t>
    </rPh>
    <rPh sb="10" eb="12">
      <t>ショウカ</t>
    </rPh>
    <rPh sb="12" eb="13">
      <t>セン</t>
    </rPh>
    <phoneticPr fontId="1"/>
  </si>
  <si>
    <t>地下式消火栓類</t>
    <rPh sb="0" eb="2">
      <t>チカ</t>
    </rPh>
    <rPh sb="2" eb="3">
      <t>シキ</t>
    </rPh>
    <rPh sb="3" eb="5">
      <t>ショウカ</t>
    </rPh>
    <rPh sb="5" eb="6">
      <t>セン</t>
    </rPh>
    <rPh sb="6" eb="7">
      <t>ルイ</t>
    </rPh>
    <phoneticPr fontId="1"/>
  </si>
  <si>
    <t>空気弁付消火栓類</t>
    <rPh sb="0" eb="2">
      <t>クウキ</t>
    </rPh>
    <rPh sb="2" eb="3">
      <t>ベン</t>
    </rPh>
    <rPh sb="3" eb="4">
      <t>ツ</t>
    </rPh>
    <rPh sb="4" eb="6">
      <t>ショウカ</t>
    </rPh>
    <rPh sb="6" eb="7">
      <t>セン</t>
    </rPh>
    <rPh sb="7" eb="8">
      <t>ルイ</t>
    </rPh>
    <phoneticPr fontId="1"/>
  </si>
  <si>
    <t>水道用消火栓</t>
    <rPh sb="0" eb="3">
      <t>スイドウヨウ</t>
    </rPh>
    <rPh sb="3" eb="5">
      <t>ショウカ</t>
    </rPh>
    <rPh sb="5" eb="6">
      <t>セン</t>
    </rPh>
    <phoneticPr fontId="1"/>
  </si>
  <si>
    <t>仕切弁用鉄蓋類</t>
    <rPh sb="0" eb="2">
      <t>シキ</t>
    </rPh>
    <rPh sb="2" eb="3">
      <t>ベン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</si>
  <si>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空気弁用鉄蓋類</t>
    <rPh sb="0" eb="2">
      <t>クウキ</t>
    </rPh>
    <rPh sb="2" eb="3">
      <t>ベン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</si>
  <si>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消火栓用鉄蓋類</t>
    <rPh sb="0" eb="2">
      <t>ショウカ</t>
    </rPh>
    <rPh sb="2" eb="3">
      <t>セン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</si>
  <si>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鉄　蓋</t>
    <rPh sb="0" eb="1">
      <t>テツ</t>
    </rPh>
    <rPh sb="2" eb="3">
      <t>フタ</t>
    </rPh>
    <phoneticPr fontId="1"/>
  </si>
  <si>
    <t>レジンコンクリート製ボックス類</t>
    <rPh sb="9" eb="10">
      <t>セイ</t>
    </rPh>
    <rPh sb="14" eb="15">
      <t>ルイ</t>
    </rPh>
    <phoneticPr fontId="1"/>
  </si>
  <si>
    <t>水道用レジンコンクリート製ボックス</t>
    <rPh sb="0" eb="3">
      <t>スイドウヨウ</t>
    </rPh>
    <rPh sb="12" eb="13">
      <t>セイ</t>
    </rPh>
    <phoneticPr fontId="1"/>
  </si>
  <si>
    <t>調整ﾘﾝｸﾞ
(ﾚｼﾞｺﾝ)</t>
    <rPh sb="0" eb="2">
      <t>チョウセイ</t>
    </rPh>
    <phoneticPr fontId="1"/>
  </si>
  <si>
    <t>調整ﾘﾝｸﾞ
(再生ﾌﾟﾗｽﾁｯｸ)</t>
    <rPh sb="0" eb="2">
      <t>チョウセイ</t>
    </rPh>
    <rPh sb="8" eb="10">
      <t>サイセイ</t>
    </rPh>
    <phoneticPr fontId="1"/>
  </si>
  <si>
    <t>レジンコンクリート製ボックス類</t>
    <phoneticPr fontId="1"/>
  </si>
  <si>
    <t>水道用レジンコンクリート製ボックス</t>
    <phoneticPr fontId="1"/>
  </si>
  <si>
    <t>【不断水T字管】</t>
    <rPh sb="1" eb="2">
      <t>フ</t>
    </rPh>
    <rPh sb="2" eb="4">
      <t>ダンスイ</t>
    </rPh>
    <rPh sb="5" eb="6">
      <t>ジ</t>
    </rPh>
    <rPh sb="6" eb="7">
      <t>カン</t>
    </rPh>
    <phoneticPr fontId="1"/>
  </si>
  <si>
    <t>K形受口付
ｿﾌﾄｼｰﾙ仕切弁付</t>
    <rPh sb="1" eb="2">
      <t>カタ</t>
    </rPh>
    <rPh sb="2" eb="3">
      <t>ウ</t>
    </rPh>
    <rPh sb="3" eb="4">
      <t>クチ</t>
    </rPh>
    <rPh sb="4" eb="5">
      <t>ツ</t>
    </rPh>
    <rPh sb="12" eb="14">
      <t>シキ</t>
    </rPh>
    <rPh sb="14" eb="15">
      <t>ベン</t>
    </rPh>
    <rPh sb="15" eb="16">
      <t>ツ</t>
    </rPh>
    <phoneticPr fontId="1"/>
  </si>
  <si>
    <t>副弁付　ﾌﾗﾝｼﾞ式</t>
  </si>
  <si>
    <t>副弁付　内ﾈｼﾞ式</t>
  </si>
  <si>
    <t>ｿﾌﾄｼｰﾙ仕切弁付</t>
  </si>
  <si>
    <t>副弁付　ﾌﾗﾝｼﾞ式</t>
    <phoneticPr fontId="1"/>
  </si>
  <si>
    <t>ｿﾌﾄｼｰﾙ仕切弁付</t>
    <phoneticPr fontId="1"/>
  </si>
  <si>
    <t>ｿﾌﾄｼｰﾙ仕切弁付</t>
    <phoneticPr fontId="1"/>
  </si>
  <si>
    <t>SUS304ﾎﾞﾙﾄﾅｯﾄ 7.5K</t>
  </si>
  <si>
    <t>SUS304ﾎﾞﾙﾄﾅｯﾄ 7.5K</t>
    <phoneticPr fontId="1"/>
  </si>
  <si>
    <t>SUS304ﾎﾞﾙﾄﾅｯﾄ 10K</t>
  </si>
  <si>
    <t>鋳鉄管用
不断水T字管</t>
    <rPh sb="0" eb="2">
      <t>チュウテツ</t>
    </rPh>
    <rPh sb="2" eb="3">
      <t>カン</t>
    </rPh>
    <rPh sb="3" eb="4">
      <t>ヨウ</t>
    </rPh>
    <rPh sb="5" eb="6">
      <t>フ</t>
    </rPh>
    <rPh sb="6" eb="8">
      <t>ダンスイ</t>
    </rPh>
    <rPh sb="9" eb="10">
      <t>ジ</t>
    </rPh>
    <rPh sb="10" eb="11">
      <t>カン</t>
    </rPh>
    <phoneticPr fontId="1"/>
  </si>
  <si>
    <t>ﾎﾟﾘｴﾁﾚﾝ管用
不断水T字管</t>
    <rPh sb="7" eb="8">
      <t>カン</t>
    </rPh>
    <rPh sb="8" eb="9">
      <t>ヨウ</t>
    </rPh>
    <rPh sb="10" eb="11">
      <t>フ</t>
    </rPh>
    <rPh sb="11" eb="13">
      <t>ダンスイ</t>
    </rPh>
    <rPh sb="14" eb="15">
      <t>ジ</t>
    </rPh>
    <rPh sb="15" eb="16">
      <t>カン</t>
    </rPh>
    <phoneticPr fontId="1"/>
  </si>
  <si>
    <t>塩ﾋﾞ･鋼管用
不断水T字管</t>
    <rPh sb="0" eb="1">
      <t>エン</t>
    </rPh>
    <rPh sb="4" eb="5">
      <t>ハガネ</t>
    </rPh>
    <rPh sb="5" eb="6">
      <t>カン</t>
    </rPh>
    <rPh sb="6" eb="7">
      <t>ヨウ</t>
    </rPh>
    <rPh sb="8" eb="9">
      <t>フ</t>
    </rPh>
    <rPh sb="9" eb="11">
      <t>ダンスイ</t>
    </rPh>
    <rPh sb="12" eb="13">
      <t>ジ</t>
    </rPh>
    <rPh sb="13" eb="14">
      <t>カン</t>
    </rPh>
    <phoneticPr fontId="1"/>
  </si>
  <si>
    <t>鋼管用
不断水T字管</t>
    <rPh sb="0" eb="1">
      <t>ハガネ</t>
    </rPh>
    <rPh sb="1" eb="2">
      <t>カン</t>
    </rPh>
    <rPh sb="2" eb="3">
      <t>ヨウ</t>
    </rPh>
    <rPh sb="4" eb="5">
      <t>フ</t>
    </rPh>
    <rPh sb="5" eb="7">
      <t>ダンスイ</t>
    </rPh>
    <rPh sb="8" eb="9">
      <t>ジ</t>
    </rPh>
    <rPh sb="9" eb="10">
      <t>カン</t>
    </rPh>
    <phoneticPr fontId="1"/>
  </si>
  <si>
    <t>吋管用不断水T字管</t>
    <rPh sb="0" eb="1">
      <t>インチ</t>
    </rPh>
    <rPh sb="1" eb="2">
      <t>カン</t>
    </rPh>
    <rPh sb="2" eb="3">
      <t>ヨウ</t>
    </rPh>
    <rPh sb="3" eb="4">
      <t>フ</t>
    </rPh>
    <rPh sb="4" eb="6">
      <t>ダンスイ</t>
    </rPh>
    <rPh sb="7" eb="8">
      <t>ジ</t>
    </rPh>
    <rPh sb="8" eb="9">
      <t>カン</t>
    </rPh>
    <phoneticPr fontId="1"/>
  </si>
  <si>
    <t>K形受口付
ｿﾌﾄｼｰﾙ仕切弁付</t>
    <phoneticPr fontId="1"/>
  </si>
  <si>
    <t>防食ｺｱ</t>
    <rPh sb="0" eb="2">
      <t>ボウショク</t>
    </rPh>
    <phoneticPr fontId="1"/>
  </si>
  <si>
    <t>銅ｺｱ</t>
    <rPh sb="0" eb="1">
      <t>ドウ</t>
    </rPh>
    <phoneticPr fontId="1"/>
  </si>
  <si>
    <t>Q</t>
    <phoneticPr fontId="1"/>
  </si>
  <si>
    <t>φ50</t>
    <phoneticPr fontId="1"/>
  </si>
  <si>
    <t>樹脂製ｺｱ</t>
    <rPh sb="0" eb="2">
      <t>ジュシ</t>
    </rPh>
    <rPh sb="2" eb="3">
      <t>セイ</t>
    </rPh>
    <phoneticPr fontId="1"/>
  </si>
  <si>
    <t>不断水T字管類</t>
    <rPh sb="0" eb="1">
      <t>フ</t>
    </rPh>
    <rPh sb="1" eb="3">
      <t>ダンスイ</t>
    </rPh>
    <rPh sb="4" eb="5">
      <t>ジ</t>
    </rPh>
    <rPh sb="5" eb="6">
      <t>カン</t>
    </rPh>
    <rPh sb="6" eb="7">
      <t>ルイ</t>
    </rPh>
    <phoneticPr fontId="1"/>
  </si>
  <si>
    <t>その他関連資材類</t>
    <rPh sb="2" eb="3">
      <t>タ</t>
    </rPh>
    <rPh sb="3" eb="5">
      <t>カンレン</t>
    </rPh>
    <rPh sb="5" eb="7">
      <t>シザイ</t>
    </rPh>
    <rPh sb="7" eb="8">
      <t>ルイ</t>
    </rPh>
    <phoneticPr fontId="1"/>
  </si>
  <si>
    <t>溝状穿孔型</t>
    <rPh sb="0" eb="1">
      <t>ミゾ</t>
    </rPh>
    <rPh sb="1" eb="2">
      <t>ジョウ</t>
    </rPh>
    <rPh sb="2" eb="4">
      <t>センコウ</t>
    </rPh>
    <rPh sb="4" eb="5">
      <t>カタ</t>
    </rPh>
    <phoneticPr fontId="1"/>
  </si>
  <si>
    <t>FV</t>
    <phoneticPr fontId="1"/>
  </si>
  <si>
    <t>垂直穿孔型</t>
    <rPh sb="0" eb="2">
      <t>スイチョク</t>
    </rPh>
    <rPh sb="2" eb="4">
      <t>センコウ</t>
    </rPh>
    <rPh sb="4" eb="5">
      <t>カタ</t>
    </rPh>
    <phoneticPr fontId="1"/>
  </si>
  <si>
    <t>鋳鉄管用
不断水簡易仕切弁</t>
    <rPh sb="0" eb="2">
      <t>チュウテツ</t>
    </rPh>
    <rPh sb="2" eb="3">
      <t>カン</t>
    </rPh>
    <rPh sb="3" eb="4">
      <t>ヨウ</t>
    </rPh>
    <rPh sb="5" eb="6">
      <t>フ</t>
    </rPh>
    <rPh sb="6" eb="8">
      <t>ダンスイ</t>
    </rPh>
    <rPh sb="8" eb="10">
      <t>カンイ</t>
    </rPh>
    <rPh sb="10" eb="12">
      <t>シキ</t>
    </rPh>
    <rPh sb="12" eb="13">
      <t>ベン</t>
    </rPh>
    <phoneticPr fontId="1"/>
  </si>
  <si>
    <t>ﾎﾟﾘｴﾁﾚﾝ管用
不断水簡易仕切弁</t>
    <rPh sb="7" eb="8">
      <t>カン</t>
    </rPh>
    <rPh sb="8" eb="9">
      <t>ヨウ</t>
    </rPh>
    <rPh sb="10" eb="11">
      <t>フ</t>
    </rPh>
    <rPh sb="11" eb="13">
      <t>ダンスイ</t>
    </rPh>
    <rPh sb="13" eb="15">
      <t>カンイ</t>
    </rPh>
    <rPh sb="15" eb="17">
      <t>シキ</t>
    </rPh>
    <rPh sb="17" eb="18">
      <t>ベン</t>
    </rPh>
    <phoneticPr fontId="1"/>
  </si>
  <si>
    <t>塩ﾋﾞ管用
不断水簡易仕切弁</t>
    <phoneticPr fontId="1"/>
  </si>
  <si>
    <t>鋼管用
不断水簡易仕切弁</t>
    <rPh sb="0" eb="1">
      <t>ハガネ</t>
    </rPh>
    <phoneticPr fontId="1"/>
  </si>
  <si>
    <t>吋管用不断水簡易仕切弁</t>
    <rPh sb="0" eb="1">
      <t>インチ</t>
    </rPh>
    <rPh sb="1" eb="2">
      <t>カン</t>
    </rPh>
    <rPh sb="2" eb="3">
      <t>ヨウ</t>
    </rPh>
    <rPh sb="3" eb="4">
      <t>フ</t>
    </rPh>
    <rPh sb="4" eb="6">
      <t>ダンスイ</t>
    </rPh>
    <rPh sb="6" eb="8">
      <t>カンイ</t>
    </rPh>
    <rPh sb="8" eb="10">
      <t>シキ</t>
    </rPh>
    <rPh sb="10" eb="11">
      <t>ベン</t>
    </rPh>
    <phoneticPr fontId="1"/>
  </si>
  <si>
    <t>不断水簡易仕切弁</t>
    <rPh sb="0" eb="1">
      <t>フ</t>
    </rPh>
    <rPh sb="1" eb="3">
      <t>ダンスイ</t>
    </rPh>
    <rPh sb="3" eb="5">
      <t>カンイ</t>
    </rPh>
    <rPh sb="5" eb="7">
      <t>シキ</t>
    </rPh>
    <rPh sb="7" eb="8">
      <t>ベン</t>
    </rPh>
    <phoneticPr fontId="1"/>
  </si>
  <si>
    <t>【仮設配管資材】</t>
    <rPh sb="1" eb="3">
      <t>カセツ</t>
    </rPh>
    <rPh sb="3" eb="5">
      <t>ハイカン</t>
    </rPh>
    <rPh sb="5" eb="7">
      <t>シザイ</t>
    </rPh>
    <phoneticPr fontId="1"/>
  </si>
  <si>
    <t>直管</t>
    <rPh sb="0" eb="1">
      <t>チョク</t>
    </rPh>
    <rPh sb="1" eb="2">
      <t>カン</t>
    </rPh>
    <phoneticPr fontId="1"/>
  </si>
  <si>
    <t>ﾌﾚｷｼﾌﾞﾙ管</t>
    <rPh sb="7" eb="8">
      <t>カン</t>
    </rPh>
    <phoneticPr fontId="1"/>
  </si>
  <si>
    <t>撤去用直管</t>
    <rPh sb="0" eb="2">
      <t>テッキョ</t>
    </rPh>
    <rPh sb="2" eb="3">
      <t>ヨウ</t>
    </rPh>
    <rPh sb="3" eb="4">
      <t>チョク</t>
    </rPh>
    <rPh sb="4" eb="5">
      <t>カン</t>
    </rPh>
    <phoneticPr fontId="1"/>
  </si>
  <si>
    <t>仮設ｽﾃﾝﾚｽ鋼直管</t>
    <rPh sb="0" eb="2">
      <t>カセツ</t>
    </rPh>
    <rPh sb="7" eb="8">
      <t>ハガネ</t>
    </rPh>
    <rPh sb="8" eb="9">
      <t>チョク</t>
    </rPh>
    <rPh sb="9" eb="10">
      <t>カン</t>
    </rPh>
    <phoneticPr fontId="1"/>
  </si>
  <si>
    <t>仮設ｽﾃﾝﾚｽ鋼異形管</t>
    <rPh sb="0" eb="2">
      <t>カセツ</t>
    </rPh>
    <rPh sb="7" eb="8">
      <t>ハガネ</t>
    </rPh>
    <rPh sb="8" eb="10">
      <t>イケイ</t>
    </rPh>
    <rPh sb="10" eb="11">
      <t>カン</t>
    </rPh>
    <phoneticPr fontId="1"/>
  </si>
  <si>
    <t>ｴﾙﾎﾞ</t>
    <phoneticPr fontId="1"/>
  </si>
  <si>
    <t>ﾁｰｽﾞ</t>
    <phoneticPr fontId="1"/>
  </si>
  <si>
    <t>ﾚｼﾞｭｰｻｰ</t>
    <phoneticPr fontId="1"/>
  </si>
  <si>
    <t>仮設ｽﾃﾝﾚｽ鋼接続短管</t>
    <rPh sb="0" eb="2">
      <t>カセツ</t>
    </rPh>
    <rPh sb="7" eb="8">
      <t>ハガネ</t>
    </rPh>
    <rPh sb="8" eb="10">
      <t>セツゾク</t>
    </rPh>
    <rPh sb="10" eb="11">
      <t>タン</t>
    </rPh>
    <rPh sb="11" eb="12">
      <t>カン</t>
    </rPh>
    <phoneticPr fontId="1"/>
  </si>
  <si>
    <t>取出し短管</t>
    <rPh sb="0" eb="2">
      <t>トリダ</t>
    </rPh>
    <rPh sb="3" eb="4">
      <t>タン</t>
    </rPh>
    <rPh sb="4" eb="5">
      <t>カン</t>
    </rPh>
    <phoneticPr fontId="1"/>
  </si>
  <si>
    <t>ﾌﾟﾚｰﾝｴﾝﾄﾞ</t>
    <phoneticPr fontId="1"/>
  </si>
  <si>
    <t>ﾈｼﾞ</t>
    <phoneticPr fontId="1"/>
  </si>
  <si>
    <t>ﾒｶｻｼ</t>
    <phoneticPr fontId="1"/>
  </si>
  <si>
    <t>ﾌﾗﾝｼﾞ</t>
    <phoneticPr fontId="1"/>
  </si>
  <si>
    <t>受け×受け</t>
    <rPh sb="0" eb="1">
      <t>ウ</t>
    </rPh>
    <rPh sb="3" eb="4">
      <t>ウ</t>
    </rPh>
    <phoneticPr fontId="1"/>
  </si>
  <si>
    <t>挿し×挿し</t>
    <rPh sb="0" eb="1">
      <t>サ</t>
    </rPh>
    <rPh sb="3" eb="4">
      <t>サ</t>
    </rPh>
    <phoneticPr fontId="1"/>
  </si>
  <si>
    <t>ﾎﾞｰﾙﾊﾞﾙﾌﾞ</t>
    <phoneticPr fontId="1"/>
  </si>
  <si>
    <t>ﾊﾞﾀﾌﾗｲﾊﾞﾙﾌﾞ</t>
    <phoneticPr fontId="1"/>
  </si>
  <si>
    <t>空気弁</t>
    <rPh sb="0" eb="2">
      <t>クウキ</t>
    </rPh>
    <rPh sb="2" eb="3">
      <t>ベン</t>
    </rPh>
    <phoneticPr fontId="1"/>
  </si>
  <si>
    <t>露出型</t>
    <rPh sb="0" eb="2">
      <t>ロシュツ</t>
    </rPh>
    <rPh sb="2" eb="3">
      <t>カタ</t>
    </rPh>
    <phoneticPr fontId="1"/>
  </si>
  <si>
    <t>埋設型</t>
    <rPh sb="0" eb="2">
      <t>マイセツ</t>
    </rPh>
    <rPh sb="2" eb="3">
      <t>カタ</t>
    </rPh>
    <phoneticPr fontId="1"/>
  </si>
  <si>
    <t>ﾎﾞｰﾙﾊﾞﾙﾌﾞ(鉛ﾚｽ)</t>
    <rPh sb="10" eb="11">
      <t>ナマリ</t>
    </rPh>
    <phoneticPr fontId="1"/>
  </si>
  <si>
    <t>ｹﾞｰﾄﾊﾞﾙﾌﾞ(鉛ﾚｽ)</t>
    <rPh sb="10" eb="11">
      <t>ナマリ</t>
    </rPh>
    <phoneticPr fontId="1"/>
  </si>
  <si>
    <t>ｹﾞｰﾄﾊﾞﾙﾌﾞ</t>
    <phoneticPr fontId="1"/>
  </si>
  <si>
    <t>ﾌﾗﾝｼﾞ固定金具</t>
    <rPh sb="6" eb="8">
      <t>カナグ</t>
    </rPh>
    <rPh sb="8" eb="9">
      <t>カナグ</t>
    </rPh>
    <phoneticPr fontId="1"/>
  </si>
  <si>
    <t>ﾌﾗﾝｼﾞ用 7.5K</t>
    <rPh sb="5" eb="6">
      <t>ヨウ</t>
    </rPh>
    <phoneticPr fontId="1"/>
  </si>
  <si>
    <t>　注記） 指定承認品以外のものを記入するときは，大分類・品目番号・承認番号は空欄とする。</t>
    <rPh sb="1" eb="3">
      <t>チュウキ</t>
    </rPh>
    <rPh sb="5" eb="7">
      <t>シテイ</t>
    </rPh>
    <rPh sb="7" eb="9">
      <t>ショウニン</t>
    </rPh>
    <rPh sb="9" eb="10">
      <t>ヒン</t>
    </rPh>
    <rPh sb="10" eb="12">
      <t>イガイ</t>
    </rPh>
    <rPh sb="16" eb="18">
      <t>キニュウ</t>
    </rPh>
    <rPh sb="24" eb="25">
      <t>ダイ</t>
    </rPh>
    <rPh sb="25" eb="27">
      <t>ブンルイ</t>
    </rPh>
    <rPh sb="28" eb="30">
      <t>ヒンモク</t>
    </rPh>
    <rPh sb="30" eb="32">
      <t>バンゴウ</t>
    </rPh>
    <rPh sb="33" eb="35">
      <t>ショウニン</t>
    </rPh>
    <rPh sb="35" eb="37">
      <t>バンゴウ</t>
    </rPh>
    <rPh sb="38" eb="40">
      <t>クウラン</t>
    </rPh>
    <phoneticPr fontId="5"/>
  </si>
  <si>
    <t>LBOV</t>
    <phoneticPr fontId="1"/>
  </si>
  <si>
    <t>LBOX-N</t>
    <phoneticPr fontId="1"/>
  </si>
  <si>
    <t>LBOXC</t>
    <phoneticPr fontId="1"/>
  </si>
  <si>
    <t>LBOXC-T</t>
    <phoneticPr fontId="1"/>
  </si>
  <si>
    <t>LJ5-BSR-SK</t>
    <phoneticPr fontId="1"/>
  </si>
  <si>
    <t>LJ10-BSR-SK</t>
    <phoneticPr fontId="1"/>
  </si>
  <si>
    <t>LJ10N-BS-OR</t>
    <phoneticPr fontId="1"/>
  </si>
  <si>
    <t>LJ10N-BS-OR-SK-N</t>
    <phoneticPr fontId="1"/>
  </si>
  <si>
    <t>LE-BSC</t>
    <phoneticPr fontId="1"/>
  </si>
  <si>
    <t>　　 工事に使用する資材承認願（第</t>
    <rPh sb="3" eb="5">
      <t>コウジ</t>
    </rPh>
    <rPh sb="6" eb="8">
      <t>シヨウ</t>
    </rPh>
    <rPh sb="10" eb="12">
      <t>シザイ</t>
    </rPh>
    <rPh sb="12" eb="14">
      <t>ショウニン</t>
    </rPh>
    <rPh sb="14" eb="15">
      <t>ネガ</t>
    </rPh>
    <rPh sb="16" eb="17">
      <t>ダイ</t>
    </rPh>
    <phoneticPr fontId="1"/>
  </si>
  <si>
    <t>EF両受曲管</t>
    <phoneticPr fontId="1"/>
  </si>
  <si>
    <t>受挿し　3種(10K)</t>
    <phoneticPr fontId="1"/>
  </si>
  <si>
    <t>不断水T字管類</t>
    <phoneticPr fontId="1"/>
  </si>
  <si>
    <t>不断水T字管</t>
    <phoneticPr fontId="1"/>
  </si>
  <si>
    <t>仮設ステンレス鋼管</t>
    <rPh sb="0" eb="2">
      <t>カセツ</t>
    </rPh>
    <rPh sb="7" eb="9">
      <t>コウカン</t>
    </rPh>
    <phoneticPr fontId="1"/>
  </si>
  <si>
    <t>仮設レンタル管類</t>
    <rPh sb="0" eb="2">
      <t>カセツ</t>
    </rPh>
    <rPh sb="6" eb="7">
      <t>カン</t>
    </rPh>
    <rPh sb="7" eb="8">
      <t>ルイ</t>
    </rPh>
    <phoneticPr fontId="1"/>
  </si>
  <si>
    <t>仮設レンタル管類</t>
    <phoneticPr fontId="1"/>
  </si>
  <si>
    <t>仮設バルブ</t>
    <rPh sb="0" eb="2">
      <t>カセツ</t>
    </rPh>
    <phoneticPr fontId="1"/>
  </si>
  <si>
    <t>仮設バルブ類</t>
    <rPh sb="0" eb="2">
      <t>カセツ</t>
    </rPh>
    <rPh sb="5" eb="6">
      <t>ルイ</t>
    </rPh>
    <phoneticPr fontId="1"/>
  </si>
  <si>
    <t>φ50～φ200用</t>
    <rPh sb="8" eb="9">
      <t>ヨウ</t>
    </rPh>
    <phoneticPr fontId="1"/>
  </si>
  <si>
    <t>ﾎﾟﾘﾊﾟｲｿﾌﾄEF片受形</t>
    <rPh sb="11" eb="12">
      <t>カタ</t>
    </rPh>
    <rPh sb="12" eb="13">
      <t>ウ</t>
    </rPh>
    <rPh sb="13" eb="14">
      <t>カタ</t>
    </rPh>
    <phoneticPr fontId="1"/>
  </si>
  <si>
    <t>更新年月日</t>
    <rPh sb="0" eb="2">
      <t>コウシン</t>
    </rPh>
    <rPh sb="2" eb="5">
      <t>ネンガッピ</t>
    </rPh>
    <phoneticPr fontId="1"/>
  </si>
  <si>
    <t>更新区分</t>
    <rPh sb="0" eb="2">
      <t>コウシン</t>
    </rPh>
    <rPh sb="2" eb="4">
      <t>クブン</t>
    </rPh>
    <phoneticPr fontId="1"/>
  </si>
  <si>
    <t>更　新　前</t>
    <rPh sb="0" eb="1">
      <t>サラ</t>
    </rPh>
    <rPh sb="2" eb="3">
      <t>シン</t>
    </rPh>
    <rPh sb="4" eb="5">
      <t>マエ</t>
    </rPh>
    <phoneticPr fontId="1"/>
  </si>
  <si>
    <t>更　新　後</t>
    <rPh sb="0" eb="1">
      <t>サラ</t>
    </rPh>
    <rPh sb="2" eb="3">
      <t>シン</t>
    </rPh>
    <rPh sb="4" eb="5">
      <t>ゴ</t>
    </rPh>
    <phoneticPr fontId="1"/>
  </si>
  <si>
    <t>修正</t>
    <rPh sb="0" eb="2">
      <t>シュウセイ</t>
    </rPh>
    <phoneticPr fontId="1"/>
  </si>
  <si>
    <t>追加</t>
    <rPh sb="0" eb="2">
      <t>ツイカ</t>
    </rPh>
    <phoneticPr fontId="1"/>
  </si>
  <si>
    <t>ｽﾃﾝﾚｽ入りﾌﾗﾝｼﾞｶﾞｽｹｯﾄ</t>
    <rPh sb="5" eb="6">
      <t>イ</t>
    </rPh>
    <phoneticPr fontId="1"/>
  </si>
  <si>
    <t>ｸﾞﾛｰ型仮設配管用ｽﾃﾝﾚｽﾌﾚｷ管</t>
    <rPh sb="4" eb="5">
      <t>カタ</t>
    </rPh>
    <rPh sb="5" eb="7">
      <t>カセツ</t>
    </rPh>
    <rPh sb="7" eb="9">
      <t>ハイカン</t>
    </rPh>
    <rPh sb="9" eb="10">
      <t>ヨウ</t>
    </rPh>
    <rPh sb="18" eb="19">
      <t>カン</t>
    </rPh>
    <phoneticPr fontId="1"/>
  </si>
  <si>
    <t>ｺｰﾄﾞ</t>
    <phoneticPr fontId="1"/>
  </si>
  <si>
    <t>大分類</t>
    <rPh sb="0" eb="1">
      <t>ダイ</t>
    </rPh>
    <rPh sb="1" eb="2">
      <t>ブン</t>
    </rPh>
    <rPh sb="2" eb="3">
      <t>ルイ</t>
    </rPh>
    <phoneticPr fontId="1"/>
  </si>
  <si>
    <t>017D0401</t>
    <phoneticPr fontId="1"/>
  </si>
  <si>
    <t>017D0402</t>
    <phoneticPr fontId="1"/>
  </si>
  <si>
    <t>呼び径「φ75」</t>
    <rPh sb="0" eb="1">
      <t>ヨ</t>
    </rPh>
    <rPh sb="2" eb="3">
      <t>ケイ</t>
    </rPh>
    <phoneticPr fontId="1"/>
  </si>
  <si>
    <t>呼び径「φ75用」</t>
    <rPh sb="0" eb="1">
      <t>ヨ</t>
    </rPh>
    <rPh sb="2" eb="3">
      <t>ケイ</t>
    </rPh>
    <rPh sb="7" eb="8">
      <t>ヨウ</t>
    </rPh>
    <phoneticPr fontId="1"/>
  </si>
  <si>
    <t>登録資材製造者名</t>
    <rPh sb="0" eb="2">
      <t>トウロク</t>
    </rPh>
    <rPh sb="2" eb="4">
      <t>シザイ</t>
    </rPh>
    <rPh sb="4" eb="7">
      <t>セイゾウシャ</t>
    </rPh>
    <rPh sb="7" eb="8">
      <t>メイ</t>
    </rPh>
    <phoneticPr fontId="1"/>
  </si>
  <si>
    <t>017V0307</t>
    <phoneticPr fontId="1"/>
  </si>
  <si>
    <t>新規</t>
    <rPh sb="0" eb="2">
      <t>シンキ</t>
    </rPh>
    <phoneticPr fontId="1"/>
  </si>
  <si>
    <t>呼び径「φ50～φ150」</t>
    <rPh sb="0" eb="1">
      <t>ヨ</t>
    </rPh>
    <rPh sb="2" eb="3">
      <t>ケイ</t>
    </rPh>
    <phoneticPr fontId="1"/>
  </si>
  <si>
    <t>---</t>
    <phoneticPr fontId="1"/>
  </si>
  <si>
    <t>033R0106</t>
    <phoneticPr fontId="1"/>
  </si>
  <si>
    <t>033R0107</t>
  </si>
  <si>
    <t>名称「ｸﾞﾛｰ型仮設配管用ｽﾃﾝﾚｽ直管」</t>
    <rPh sb="0" eb="2">
      <t>メイショウ</t>
    </rPh>
    <rPh sb="18" eb="19">
      <t>チョク</t>
    </rPh>
    <phoneticPr fontId="1"/>
  </si>
  <si>
    <t>ﾀﾌﾀﾞｲﾝ</t>
    <phoneticPr fontId="1"/>
  </si>
  <si>
    <t>ﾀﾌﾀﾞｲﾝHI</t>
    <phoneticPr fontId="1"/>
  </si>
  <si>
    <t>接着剤</t>
    <rPh sb="0" eb="2">
      <t>セッチャク</t>
    </rPh>
    <rPh sb="2" eb="3">
      <t>ザイ</t>
    </rPh>
    <phoneticPr fontId="1"/>
  </si>
  <si>
    <t>007E0401</t>
    <phoneticPr fontId="1"/>
  </si>
  <si>
    <t>007E0402</t>
    <phoneticPr fontId="1"/>
  </si>
  <si>
    <t>ﾀﾌﾀﾞｲﾝ</t>
    <phoneticPr fontId="1"/>
  </si>
  <si>
    <t>ﾀﾌﾀﾞｲﾝHI</t>
    <phoneticPr fontId="1"/>
  </si>
  <si>
    <t>　水道用資材等指定承認一覧表（JFE継手（株））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20">
      <t>ツギテ</t>
    </rPh>
    <rPh sb="21" eb="22">
      <t>カブ</t>
    </rPh>
    <phoneticPr fontId="1"/>
  </si>
  <si>
    <t>S</t>
    <phoneticPr fontId="1"/>
  </si>
  <si>
    <t>PL-Cｺｱ継手ｿｹｯﾄ</t>
    <rPh sb="6" eb="7">
      <t>ツギ</t>
    </rPh>
    <rPh sb="7" eb="8">
      <t>テ</t>
    </rPh>
    <phoneticPr fontId="1"/>
  </si>
  <si>
    <t>φ13～φ100</t>
    <phoneticPr fontId="1"/>
  </si>
  <si>
    <t>ＪＦＥ継手（株）</t>
  </si>
  <si>
    <t>JIS</t>
    <phoneticPr fontId="1"/>
  </si>
  <si>
    <t>S</t>
    <phoneticPr fontId="1"/>
  </si>
  <si>
    <t>PL-Cｺｱ継手ｴﾙﾎﾞ</t>
    <rPh sb="6" eb="7">
      <t>ツギ</t>
    </rPh>
    <rPh sb="7" eb="8">
      <t>テ</t>
    </rPh>
    <phoneticPr fontId="1"/>
  </si>
  <si>
    <t>φ13～φ100</t>
    <phoneticPr fontId="1"/>
  </si>
  <si>
    <t>JWWA</t>
    <phoneticPr fontId="1"/>
  </si>
  <si>
    <t>PL-Cｺｱ継手45°ｴﾙﾎﾞ</t>
    <rPh sb="6" eb="7">
      <t>ツギ</t>
    </rPh>
    <rPh sb="7" eb="8">
      <t>テ</t>
    </rPh>
    <phoneticPr fontId="1"/>
  </si>
  <si>
    <t>JDPA</t>
    <phoneticPr fontId="1"/>
  </si>
  <si>
    <t>PL-Cｺｱ継手ﾁｰｽﾞ</t>
    <rPh sb="6" eb="7">
      <t>ツギ</t>
    </rPh>
    <rPh sb="7" eb="8">
      <t>テ</t>
    </rPh>
    <phoneticPr fontId="1"/>
  </si>
  <si>
    <t>φ13×φ13～φ100×φ100</t>
    <phoneticPr fontId="1"/>
  </si>
  <si>
    <t>PTC</t>
    <phoneticPr fontId="1"/>
  </si>
  <si>
    <t>PL-Cｺｱ継手ﾆｯﾌﾟﾙ</t>
    <rPh sb="6" eb="7">
      <t>ツギ</t>
    </rPh>
    <rPh sb="7" eb="8">
      <t>テ</t>
    </rPh>
    <phoneticPr fontId="1"/>
  </si>
  <si>
    <t>JPF</t>
    <phoneticPr fontId="1"/>
  </si>
  <si>
    <t>PL-Cｺｱ継手ﾌﾟﾗｸﾞ</t>
    <rPh sb="6" eb="7">
      <t>ツギ</t>
    </rPh>
    <rPh sb="7" eb="8">
      <t>テ</t>
    </rPh>
    <phoneticPr fontId="1"/>
  </si>
  <si>
    <t>SAS</t>
    <phoneticPr fontId="1"/>
  </si>
  <si>
    <t>PL-Cｺｱ継手径違いｿｹｯﾄ</t>
    <rPh sb="6" eb="7">
      <t>ツギ</t>
    </rPh>
    <rPh sb="7" eb="8">
      <t>テ</t>
    </rPh>
    <rPh sb="8" eb="9">
      <t>ケイ</t>
    </rPh>
    <rPh sb="9" eb="10">
      <t>チガ</t>
    </rPh>
    <phoneticPr fontId="1"/>
  </si>
  <si>
    <t>φ20×φ13～φ100×φ75</t>
    <phoneticPr fontId="1"/>
  </si>
  <si>
    <t>PL-Cｺｱ継手径違いｴﾙﾎﾞ</t>
    <rPh sb="6" eb="7">
      <t>ツギ</t>
    </rPh>
    <rPh sb="7" eb="8">
      <t>テ</t>
    </rPh>
    <rPh sb="8" eb="9">
      <t>ケイ</t>
    </rPh>
    <rPh sb="9" eb="10">
      <t>チガ</t>
    </rPh>
    <phoneticPr fontId="1"/>
  </si>
  <si>
    <t>PL-Cｺｱ継手径違いﾁｰｽﾞ</t>
    <rPh sb="6" eb="7">
      <t>ツギ</t>
    </rPh>
    <rPh sb="7" eb="8">
      <t>テ</t>
    </rPh>
    <rPh sb="8" eb="9">
      <t>ケイ</t>
    </rPh>
    <rPh sb="9" eb="10">
      <t>チガ</t>
    </rPh>
    <phoneticPr fontId="1"/>
  </si>
  <si>
    <t>ｲﾝｻｰﾄﾊﾞﾙﾌﾞ</t>
    <phoneticPr fontId="1"/>
  </si>
  <si>
    <t>管端防食継手</t>
    <rPh sb="0" eb="1">
      <t>カン</t>
    </rPh>
    <rPh sb="1" eb="2">
      <t>ハシ</t>
    </rPh>
    <rPh sb="2" eb="4">
      <t>ボウショク</t>
    </rPh>
    <rPh sb="4" eb="5">
      <t>ツギ</t>
    </rPh>
    <rPh sb="5" eb="6">
      <t>テ</t>
    </rPh>
    <phoneticPr fontId="1"/>
  </si>
  <si>
    <t>047S0201</t>
    <phoneticPr fontId="1"/>
  </si>
  <si>
    <t>呼び径「φ13～φ100」</t>
    <rPh sb="0" eb="1">
      <t>ヨ</t>
    </rPh>
    <rPh sb="2" eb="3">
      <t>ケイ</t>
    </rPh>
    <phoneticPr fontId="1"/>
  </si>
  <si>
    <t>JFE継手（株）</t>
    <rPh sb="3" eb="4">
      <t>ツギ</t>
    </rPh>
    <rPh sb="4" eb="5">
      <t>テ</t>
    </rPh>
    <rPh sb="6" eb="7">
      <t>カブ</t>
    </rPh>
    <phoneticPr fontId="1"/>
  </si>
  <si>
    <t>047S0202</t>
  </si>
  <si>
    <t>047S0203</t>
  </si>
  <si>
    <t>047S0204</t>
  </si>
  <si>
    <t>047S0205</t>
  </si>
  <si>
    <t>呼び径「φ13×φ13～φ100×φ100」</t>
    <rPh sb="0" eb="1">
      <t>ヨ</t>
    </rPh>
    <rPh sb="2" eb="3">
      <t>ケイ</t>
    </rPh>
    <phoneticPr fontId="1"/>
  </si>
  <si>
    <t>047S0206</t>
  </si>
  <si>
    <t>047S0207</t>
  </si>
  <si>
    <t>呼び径「φ20×φ13～φ100×φ75」</t>
    <rPh sb="0" eb="1">
      <t>ヨ</t>
    </rPh>
    <rPh sb="2" eb="3">
      <t>ケイ</t>
    </rPh>
    <phoneticPr fontId="1"/>
  </si>
  <si>
    <t>047S0208</t>
  </si>
  <si>
    <t>047S0209</t>
  </si>
  <si>
    <t>更　　新　　内　　容</t>
    <rPh sb="0" eb="1">
      <t>サラ</t>
    </rPh>
    <rPh sb="3" eb="4">
      <t>シン</t>
    </rPh>
    <rPh sb="6" eb="7">
      <t>ウチ</t>
    </rPh>
    <rPh sb="9" eb="10">
      <t>カタチ</t>
    </rPh>
    <phoneticPr fontId="1"/>
  </si>
  <si>
    <t>H</t>
    <phoneticPr fontId="1"/>
  </si>
  <si>
    <t>水道用ﾎﾟﾘｴﾁﾚﾝ管金属継手（PE継手）45°ｴﾙﾎﾞ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</si>
  <si>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φ13～φ50</t>
    <phoneticPr fontId="1"/>
  </si>
  <si>
    <t>水道用ﾎﾟﾘｴﾁﾚﾝ管金属継手（PE継手）分･止水栓用ｿｹｯﾄ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ブン</t>
    </rPh>
    <rPh sb="23" eb="25">
      <t>シスイ</t>
    </rPh>
    <rPh sb="25" eb="26">
      <t>セン</t>
    </rPh>
    <rPh sb="26" eb="27">
      <t>ヨウ</t>
    </rPh>
    <phoneticPr fontId="1"/>
  </si>
  <si>
    <t>Q</t>
    <phoneticPr fontId="1"/>
  </si>
  <si>
    <t>JWｻﾄﾞﾙ分水PP2型AS</t>
    <rPh sb="6" eb="8">
      <t>ブンスイ</t>
    </rPh>
    <rPh sb="11" eb="12">
      <t>カタ</t>
    </rPh>
    <phoneticPr fontId="1"/>
  </si>
  <si>
    <t>φ40×φ20～φ50×φ25</t>
    <phoneticPr fontId="1"/>
  </si>
  <si>
    <t>B</t>
    <phoneticPr fontId="1"/>
  </si>
  <si>
    <t>新規</t>
    <rPh sb="0" eb="2">
      <t>シンキ</t>
    </rPh>
    <phoneticPr fontId="1"/>
  </si>
  <si>
    <t>ﾎﾟﾘｴﾁﾚﾝ管用金属継手（締付形）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4" eb="15">
      <t>シ</t>
    </rPh>
    <rPh sb="15" eb="16">
      <t>ツ</t>
    </rPh>
    <rPh sb="16" eb="17">
      <t>カタ</t>
    </rPh>
    <phoneticPr fontId="1"/>
  </si>
  <si>
    <t>015H0231</t>
    <phoneticPr fontId="1"/>
  </si>
  <si>
    <t>015H0232</t>
    <phoneticPr fontId="1"/>
  </si>
  <si>
    <t>呼び径「φ13～φ50｝</t>
    <rPh sb="0" eb="1">
      <t>ヨ</t>
    </rPh>
    <rPh sb="2" eb="3">
      <t>ケイ</t>
    </rPh>
    <phoneticPr fontId="1"/>
  </si>
  <si>
    <t>呼び径「φ13～φ50」</t>
    <rPh sb="0" eb="1">
      <t>ヨ</t>
    </rPh>
    <rPh sb="2" eb="3">
      <t>ケイ</t>
    </rPh>
    <phoneticPr fontId="1"/>
  </si>
  <si>
    <t>前澤給装工業（株）</t>
    <rPh sb="0" eb="2">
      <t>マエサワ</t>
    </rPh>
    <rPh sb="2" eb="3">
      <t>キュウ</t>
    </rPh>
    <rPh sb="3" eb="4">
      <t>ソウ</t>
    </rPh>
    <rPh sb="4" eb="6">
      <t>コウギョウ</t>
    </rPh>
    <rPh sb="7" eb="8">
      <t>カブ</t>
    </rPh>
    <phoneticPr fontId="1"/>
  </si>
  <si>
    <t>変更</t>
    <rPh sb="0" eb="2">
      <t>ヘンコウ</t>
    </rPh>
    <phoneticPr fontId="1"/>
  </si>
  <si>
    <t>ﾀﾞｸﾀｲﾙ鋳鉄管</t>
    <rPh sb="6" eb="8">
      <t>チュウテツ</t>
    </rPh>
    <rPh sb="8" eb="9">
      <t>カン</t>
    </rPh>
    <phoneticPr fontId="1"/>
  </si>
  <si>
    <t>020D0103</t>
    <phoneticPr fontId="1"/>
  </si>
  <si>
    <t>GX形ﾀﾞｸﾀｲﾙ鋳鉄管</t>
    <rPh sb="2" eb="3">
      <t>カタ</t>
    </rPh>
    <rPh sb="9" eb="11">
      <t>チュウテツ</t>
    </rPh>
    <rPh sb="11" eb="12">
      <t>カン</t>
    </rPh>
    <phoneticPr fontId="1"/>
  </si>
  <si>
    <t>規格「JDPA G 1049」</t>
    <rPh sb="0" eb="2">
      <t>キカク</t>
    </rPh>
    <phoneticPr fontId="1"/>
  </si>
  <si>
    <t>026D0103</t>
    <phoneticPr fontId="1"/>
  </si>
  <si>
    <t>030D0103</t>
    <phoneticPr fontId="1"/>
  </si>
  <si>
    <t>GX形直管</t>
    <rPh sb="2" eb="3">
      <t>カタ</t>
    </rPh>
    <rPh sb="3" eb="4">
      <t>チョク</t>
    </rPh>
    <rPh sb="4" eb="5">
      <t>カン</t>
    </rPh>
    <phoneticPr fontId="1"/>
  </si>
  <si>
    <t>GXﾀﾞｸﾀｲﾙ形直管</t>
    <rPh sb="8" eb="9">
      <t>カタ</t>
    </rPh>
    <rPh sb="9" eb="10">
      <t>チョク</t>
    </rPh>
    <rPh sb="10" eb="11">
      <t>カン</t>
    </rPh>
    <phoneticPr fontId="1"/>
  </si>
  <si>
    <t>020D0104</t>
    <phoneticPr fontId="1"/>
  </si>
  <si>
    <t>026D0104</t>
    <phoneticPr fontId="1"/>
  </si>
  <si>
    <t>030D0104</t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</si>
  <si>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</si>
  <si>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009D0202</t>
    <phoneticPr fontId="1"/>
  </si>
  <si>
    <t>020D0202</t>
    <phoneticPr fontId="1"/>
  </si>
  <si>
    <t>026D0202</t>
    <phoneticPr fontId="1"/>
  </si>
  <si>
    <t>030D0202</t>
    <phoneticPr fontId="1"/>
  </si>
  <si>
    <t>片落管</t>
    <rPh sb="0" eb="1">
      <t>カタ</t>
    </rPh>
    <rPh sb="1" eb="2">
      <t>オ</t>
    </rPh>
    <rPh sb="2" eb="3">
      <t>カン</t>
    </rPh>
    <phoneticPr fontId="1"/>
  </si>
  <si>
    <t>009D0204</t>
    <phoneticPr fontId="1"/>
  </si>
  <si>
    <t>020D0204</t>
    <phoneticPr fontId="1"/>
  </si>
  <si>
    <t>026D0204</t>
    <phoneticPr fontId="1"/>
  </si>
  <si>
    <t>030D0204</t>
    <phoneticPr fontId="1"/>
  </si>
  <si>
    <t>009D0206</t>
    <phoneticPr fontId="1"/>
  </si>
  <si>
    <t>020D0206</t>
    <phoneticPr fontId="1"/>
  </si>
  <si>
    <t>026D0206</t>
    <phoneticPr fontId="1"/>
  </si>
  <si>
    <t>030D0206</t>
    <phoneticPr fontId="1"/>
  </si>
  <si>
    <t>009D0208</t>
    <phoneticPr fontId="1"/>
  </si>
  <si>
    <t>020D0208</t>
    <phoneticPr fontId="1"/>
  </si>
  <si>
    <t>026D0208</t>
    <phoneticPr fontId="1"/>
  </si>
  <si>
    <t>030D0208</t>
    <phoneticPr fontId="1"/>
  </si>
  <si>
    <t>両受曲管</t>
    <rPh sb="0" eb="1">
      <t>リョウ</t>
    </rPh>
    <rPh sb="1" eb="2">
      <t>ウ</t>
    </rPh>
    <rPh sb="2" eb="3">
      <t>キョク</t>
    </rPh>
    <rPh sb="3" eb="4">
      <t>カン</t>
    </rPh>
    <phoneticPr fontId="1"/>
  </si>
  <si>
    <t>009D0210</t>
    <phoneticPr fontId="1"/>
  </si>
  <si>
    <t>020D0210</t>
    <phoneticPr fontId="1"/>
  </si>
  <si>
    <t>026D0210</t>
    <phoneticPr fontId="1"/>
  </si>
  <si>
    <t>030D0210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</si>
  <si>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</si>
  <si>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009D0212</t>
    <phoneticPr fontId="1"/>
  </si>
  <si>
    <t>020D0212</t>
    <phoneticPr fontId="1"/>
  </si>
  <si>
    <t>026D0212</t>
    <phoneticPr fontId="1"/>
  </si>
  <si>
    <t>030D0212</t>
    <phoneticPr fontId="1"/>
  </si>
  <si>
    <t>009D0214</t>
    <phoneticPr fontId="1"/>
  </si>
  <si>
    <t>020D0214</t>
    <phoneticPr fontId="1"/>
  </si>
  <si>
    <t>026D0214</t>
    <phoneticPr fontId="1"/>
  </si>
  <si>
    <t>030D0214</t>
    <phoneticPr fontId="1"/>
  </si>
  <si>
    <t>009D0216</t>
    <phoneticPr fontId="1"/>
  </si>
  <si>
    <t>020D0216</t>
    <phoneticPr fontId="1"/>
  </si>
  <si>
    <t>026D0216</t>
    <phoneticPr fontId="1"/>
  </si>
  <si>
    <t>030D0216</t>
    <phoneticPr fontId="1"/>
  </si>
  <si>
    <t>009D0218</t>
    <phoneticPr fontId="1"/>
  </si>
  <si>
    <t>020D0218</t>
    <phoneticPr fontId="1"/>
  </si>
  <si>
    <t>026D0218</t>
    <phoneticPr fontId="1"/>
  </si>
  <si>
    <t>030D0218</t>
    <phoneticPr fontId="1"/>
  </si>
  <si>
    <t>009D0220</t>
    <phoneticPr fontId="1"/>
  </si>
  <si>
    <t>020D0220</t>
    <phoneticPr fontId="1"/>
  </si>
  <si>
    <t>026D0220</t>
    <phoneticPr fontId="1"/>
  </si>
  <si>
    <t>030D0220</t>
    <phoneticPr fontId="1"/>
  </si>
  <si>
    <t>ﾌﾗﾝｼﾞ付T字管</t>
    <rPh sb="5" eb="6">
      <t>ツキ</t>
    </rPh>
    <rPh sb="7" eb="8">
      <t>ジ</t>
    </rPh>
    <rPh sb="8" eb="9">
      <t>カン</t>
    </rPh>
    <phoneticPr fontId="1"/>
  </si>
  <si>
    <t>009D0222</t>
    <phoneticPr fontId="1"/>
  </si>
  <si>
    <t>020D0222</t>
    <phoneticPr fontId="1"/>
  </si>
  <si>
    <t>026D0222</t>
    <phoneticPr fontId="1"/>
  </si>
  <si>
    <t>030D0222</t>
    <phoneticPr fontId="1"/>
  </si>
  <si>
    <t>009D0224</t>
    <phoneticPr fontId="1"/>
  </si>
  <si>
    <t>020D0224</t>
    <phoneticPr fontId="1"/>
  </si>
  <si>
    <t>026D0224</t>
    <phoneticPr fontId="1"/>
  </si>
  <si>
    <t>030D0224</t>
    <phoneticPr fontId="1"/>
  </si>
  <si>
    <t>009D0228</t>
    <phoneticPr fontId="1"/>
  </si>
  <si>
    <t>020D0228</t>
    <phoneticPr fontId="1"/>
  </si>
  <si>
    <t>026D0228</t>
    <phoneticPr fontId="1"/>
  </si>
  <si>
    <t>030D0227</t>
    <phoneticPr fontId="1"/>
  </si>
  <si>
    <t>うず巻式ﾌﾗﾝｼﾞ付T字管</t>
    <rPh sb="2" eb="3">
      <t>マ</t>
    </rPh>
    <rPh sb="3" eb="4">
      <t>シキ</t>
    </rPh>
    <rPh sb="9" eb="10">
      <t>ツキ</t>
    </rPh>
    <rPh sb="11" eb="12">
      <t>ジ</t>
    </rPh>
    <rPh sb="12" eb="13">
      <t>カン</t>
    </rPh>
    <phoneticPr fontId="1"/>
  </si>
  <si>
    <t>009D0232</t>
    <phoneticPr fontId="1"/>
  </si>
  <si>
    <t>026D0230</t>
    <phoneticPr fontId="1"/>
  </si>
  <si>
    <t>020D0230</t>
    <phoneticPr fontId="1"/>
  </si>
  <si>
    <t>030D0229</t>
    <phoneticPr fontId="1"/>
  </si>
  <si>
    <t>継輪</t>
    <rPh sb="0" eb="1">
      <t>ツギ</t>
    </rPh>
    <rPh sb="1" eb="2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</si>
  <si>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</si>
  <si>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009D0234</t>
    <phoneticPr fontId="1"/>
  </si>
  <si>
    <t>020D0232</t>
    <phoneticPr fontId="1"/>
  </si>
  <si>
    <t>026D0232</t>
    <phoneticPr fontId="1"/>
  </si>
  <si>
    <t>030D0231</t>
    <phoneticPr fontId="1"/>
  </si>
  <si>
    <t>乙字管</t>
    <rPh sb="0" eb="1">
      <t>オツ</t>
    </rPh>
    <rPh sb="1" eb="2">
      <t>ジ</t>
    </rPh>
    <rPh sb="2" eb="3">
      <t>カン</t>
    </rPh>
    <phoneticPr fontId="1"/>
  </si>
  <si>
    <t>009D0241</t>
    <phoneticPr fontId="1"/>
  </si>
  <si>
    <t>020D0239</t>
    <phoneticPr fontId="1"/>
  </si>
  <si>
    <t>026D0239</t>
    <phoneticPr fontId="1"/>
  </si>
  <si>
    <t>030D0238</t>
    <phoneticPr fontId="1"/>
  </si>
  <si>
    <t>009D0242</t>
    <phoneticPr fontId="1"/>
  </si>
  <si>
    <t>020D0240</t>
    <phoneticPr fontId="1"/>
  </si>
  <si>
    <t>026D0240</t>
    <phoneticPr fontId="1"/>
  </si>
  <si>
    <t>030D0239</t>
    <phoneticPr fontId="1"/>
  </si>
  <si>
    <t>帽</t>
    <rPh sb="0" eb="1">
      <t>ボウ</t>
    </rPh>
    <phoneticPr fontId="1"/>
  </si>
  <si>
    <t>009D0244</t>
    <phoneticPr fontId="1"/>
  </si>
  <si>
    <t>020D0242</t>
    <phoneticPr fontId="1"/>
  </si>
  <si>
    <t>026D0242</t>
    <phoneticPr fontId="1"/>
  </si>
  <si>
    <t>030D0241</t>
    <phoneticPr fontId="1"/>
  </si>
  <si>
    <t>009D0302</t>
    <phoneticPr fontId="1"/>
  </si>
  <si>
    <t>020D0302</t>
    <phoneticPr fontId="1"/>
  </si>
  <si>
    <t>026D0302</t>
    <phoneticPr fontId="1"/>
  </si>
  <si>
    <t>030D0302</t>
    <phoneticPr fontId="1"/>
  </si>
  <si>
    <t>接合部品</t>
    <rPh sb="0" eb="2">
      <t>セツゴウ</t>
    </rPh>
    <rPh sb="2" eb="4">
      <t>ブヒン</t>
    </rPh>
    <phoneticPr fontId="1"/>
  </si>
  <si>
    <t>020D0304</t>
    <phoneticPr fontId="1"/>
  </si>
  <si>
    <t>026D0304</t>
    <phoneticPr fontId="1"/>
  </si>
  <si>
    <t>030D0304</t>
    <phoneticPr fontId="1"/>
  </si>
  <si>
    <t>020D0306</t>
    <phoneticPr fontId="1"/>
  </si>
  <si>
    <t>026D0306</t>
    <phoneticPr fontId="1"/>
  </si>
  <si>
    <t>030D0306</t>
    <phoneticPr fontId="1"/>
  </si>
  <si>
    <t>020D0308</t>
    <phoneticPr fontId="1"/>
  </si>
  <si>
    <t>026D0308</t>
    <phoneticPr fontId="1"/>
  </si>
  <si>
    <t>030D0308</t>
    <phoneticPr fontId="1"/>
  </si>
  <si>
    <t>003V0302</t>
    <phoneticPr fontId="1"/>
  </si>
  <si>
    <t>004V0302</t>
    <phoneticPr fontId="1"/>
  </si>
  <si>
    <t>026V0302</t>
    <phoneticPr fontId="1"/>
  </si>
  <si>
    <t>017V0302</t>
    <phoneticPr fontId="1"/>
  </si>
  <si>
    <t>020V0302</t>
    <phoneticPr fontId="1"/>
  </si>
  <si>
    <t>022V0302</t>
    <phoneticPr fontId="1"/>
  </si>
  <si>
    <t>025V0302</t>
    <phoneticPr fontId="1"/>
  </si>
  <si>
    <t>GX形ｿﾌﾄｼｰﾙ仕切弁</t>
    <rPh sb="2" eb="3">
      <t>カタ</t>
    </rPh>
    <rPh sb="9" eb="11">
      <t>シキ</t>
    </rPh>
    <rPh sb="11" eb="12">
      <t>ベン</t>
    </rPh>
    <phoneticPr fontId="1"/>
  </si>
  <si>
    <t>水道用資材指定承認一覧表　更新履歴</t>
    <rPh sb="0" eb="3">
      <t>スイドウヨウ</t>
    </rPh>
    <rPh sb="3" eb="5">
      <t>シザイ</t>
    </rPh>
    <rPh sb="5" eb="7">
      <t>シテイ</t>
    </rPh>
    <rPh sb="7" eb="9">
      <t>ショウニン</t>
    </rPh>
    <rPh sb="9" eb="11">
      <t>イチラン</t>
    </rPh>
    <rPh sb="11" eb="12">
      <t>ヒョウ</t>
    </rPh>
    <rPh sb="13" eb="15">
      <t>コウシン</t>
    </rPh>
    <rPh sb="15" eb="17">
      <t>リレキ</t>
    </rPh>
    <phoneticPr fontId="1"/>
  </si>
  <si>
    <t>B</t>
    <phoneticPr fontId="1"/>
  </si>
  <si>
    <t>-</t>
    <phoneticPr fontId="5"/>
  </si>
  <si>
    <t>No.２</t>
    <phoneticPr fontId="1"/>
  </si>
  <si>
    <t>No.４</t>
    <phoneticPr fontId="1"/>
  </si>
  <si>
    <t>No.５</t>
    <phoneticPr fontId="1"/>
  </si>
  <si>
    <t>No.４</t>
    <phoneticPr fontId="1"/>
  </si>
  <si>
    <t>H</t>
    <phoneticPr fontId="1"/>
  </si>
  <si>
    <t>水道用ﾎﾟﾘｴﾁﾚﾝ管金属継手（PE継手）ｵﾈｼﾞ付ｴﾙﾎﾞ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5" eb="26">
      <t>ツ</t>
    </rPh>
    <phoneticPr fontId="1"/>
  </si>
  <si>
    <t>φ20・φ25</t>
    <phoneticPr fontId="1"/>
  </si>
  <si>
    <t>水道用ﾎﾟﾘｴﾁﾚﾝ管金属継手（PE継手）ﾒﾈｼﾞ付ｴﾙﾎﾞ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5" eb="26">
      <t>ツ</t>
    </rPh>
    <phoneticPr fontId="1"/>
  </si>
  <si>
    <t>φ20～φ50</t>
    <phoneticPr fontId="1"/>
  </si>
  <si>
    <t>015H0233</t>
    <phoneticPr fontId="1"/>
  </si>
  <si>
    <t>φ75～φ300×φ75</t>
    <phoneticPr fontId="1"/>
  </si>
  <si>
    <t>016FT0104</t>
    <phoneticPr fontId="1"/>
  </si>
  <si>
    <t>呼び径「φ75～φ200×φ75」</t>
    <rPh sb="0" eb="1">
      <t>ヨ</t>
    </rPh>
    <rPh sb="2" eb="3">
      <t>ケイ</t>
    </rPh>
    <phoneticPr fontId="1"/>
  </si>
  <si>
    <t>コスモ工機（株）</t>
    <rPh sb="3" eb="4">
      <t>コウ</t>
    </rPh>
    <rPh sb="4" eb="5">
      <t>キ</t>
    </rPh>
    <rPh sb="6" eb="7">
      <t>カブ</t>
    </rPh>
    <phoneticPr fontId="1"/>
  </si>
  <si>
    <t>016FT0105</t>
    <phoneticPr fontId="1"/>
  </si>
  <si>
    <t>鋳鉄管用不断水T字管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8" eb="9">
      <t>ジ</t>
    </rPh>
    <rPh sb="9" eb="10">
      <t>カン</t>
    </rPh>
    <phoneticPr fontId="1"/>
  </si>
  <si>
    <t>呼び径「φ100～φ200×φ100」</t>
    <rPh sb="0" eb="1">
      <t>ヨ</t>
    </rPh>
    <rPh sb="2" eb="3">
      <t>ケイ</t>
    </rPh>
    <phoneticPr fontId="1"/>
  </si>
  <si>
    <t>016FT0106</t>
  </si>
  <si>
    <t>φ100～φ300×φ100</t>
    <phoneticPr fontId="1"/>
  </si>
  <si>
    <t>φ150～φ300×φ150</t>
    <phoneticPr fontId="1"/>
  </si>
  <si>
    <t>呼び径「φ150・φ200×φ150」</t>
    <rPh sb="0" eb="1">
      <t>ヨ</t>
    </rPh>
    <rPh sb="2" eb="3">
      <t>ケイ</t>
    </rPh>
    <phoneticPr fontId="1"/>
  </si>
  <si>
    <t>016FT0107</t>
  </si>
  <si>
    <t>φ200～φ300×φ200</t>
    <phoneticPr fontId="1"/>
  </si>
  <si>
    <t>呼び径「φ200×φ200」</t>
    <rPh sb="0" eb="1">
      <t>ヨ</t>
    </rPh>
    <rPh sb="2" eb="3">
      <t>ケイ</t>
    </rPh>
    <phoneticPr fontId="1"/>
  </si>
  <si>
    <t>φ300×φ300</t>
    <phoneticPr fontId="1"/>
  </si>
  <si>
    <t>016FT0136</t>
    <phoneticPr fontId="1"/>
  </si>
  <si>
    <t>007P0102</t>
    <phoneticPr fontId="1"/>
  </si>
  <si>
    <t>規格「PTC K 03」</t>
    <rPh sb="0" eb="1">
      <t>キカク</t>
    </rPh>
    <phoneticPr fontId="1"/>
  </si>
  <si>
    <t>（株）クボタケミックス</t>
    <rPh sb="1" eb="2">
      <t>カブ</t>
    </rPh>
    <phoneticPr fontId="1"/>
  </si>
  <si>
    <t>038P0102</t>
    <phoneticPr fontId="1"/>
  </si>
  <si>
    <t>積水化学工業（株）</t>
    <rPh sb="0" eb="2">
      <t>セキスイ</t>
    </rPh>
    <rPh sb="2" eb="4">
      <t>カガク</t>
    </rPh>
    <rPh sb="4" eb="6">
      <t>コウギョウ</t>
    </rPh>
    <rPh sb="7" eb="8">
      <t>カブ</t>
    </rPh>
    <phoneticPr fontId="1"/>
  </si>
  <si>
    <t>007P0202</t>
    <phoneticPr fontId="1"/>
  </si>
  <si>
    <t>038P0202</t>
    <phoneticPr fontId="1"/>
  </si>
  <si>
    <t>規格「PTC K 13」</t>
    <rPh sb="0" eb="1">
      <t>キカク</t>
    </rPh>
    <phoneticPr fontId="1"/>
  </si>
  <si>
    <t>007P0204</t>
    <phoneticPr fontId="1"/>
  </si>
  <si>
    <t>90°曲管</t>
    <phoneticPr fontId="1"/>
  </si>
  <si>
    <t>水道配水用ﾎﾟﾘｴﾁﾚﾝ管</t>
  </si>
  <si>
    <t>ﾁｰｽﾞ</t>
  </si>
  <si>
    <t>ﾁｰｽﾞ</t>
    <phoneticPr fontId="1"/>
  </si>
  <si>
    <t>EF両受曲管</t>
  </si>
  <si>
    <t>007P0213</t>
    <phoneticPr fontId="1"/>
  </si>
  <si>
    <t>038P0216</t>
    <phoneticPr fontId="1"/>
  </si>
  <si>
    <t>007P0215</t>
    <phoneticPr fontId="1"/>
  </si>
  <si>
    <t>038P0218</t>
    <phoneticPr fontId="1"/>
  </si>
  <si>
    <t>007P0217</t>
    <phoneticPr fontId="1"/>
  </si>
  <si>
    <t>038P0220</t>
    <phoneticPr fontId="1"/>
  </si>
  <si>
    <t>007P0219</t>
    <phoneticPr fontId="1"/>
  </si>
  <si>
    <t>038P0222</t>
    <phoneticPr fontId="1"/>
  </si>
  <si>
    <t>007P0221</t>
    <phoneticPr fontId="1"/>
  </si>
  <si>
    <t>EF片受曲管</t>
  </si>
  <si>
    <t>038P0224</t>
    <phoneticPr fontId="1"/>
  </si>
  <si>
    <t>007P0223</t>
    <phoneticPr fontId="1"/>
  </si>
  <si>
    <t>038P0226</t>
    <phoneticPr fontId="1"/>
  </si>
  <si>
    <t>007P0225</t>
    <phoneticPr fontId="1"/>
  </si>
  <si>
    <t>038P0228</t>
    <phoneticPr fontId="1"/>
  </si>
  <si>
    <t>007P0227</t>
    <phoneticPr fontId="1"/>
  </si>
  <si>
    <t>038P0230</t>
    <phoneticPr fontId="1"/>
  </si>
  <si>
    <t>007P0233</t>
    <phoneticPr fontId="1"/>
  </si>
  <si>
    <t>EF両受Sﾍﾞﾝﾄﾞ</t>
  </si>
  <si>
    <t>038P0236</t>
    <phoneticPr fontId="1"/>
  </si>
  <si>
    <t>007P0235</t>
    <phoneticPr fontId="1"/>
  </si>
  <si>
    <t>EF片受Sﾍﾞﾝﾄﾞ</t>
    <rPh sb="2" eb="3">
      <t>カタ</t>
    </rPh>
    <phoneticPr fontId="1"/>
  </si>
  <si>
    <t>038P0238</t>
    <phoneticPr fontId="1"/>
  </si>
  <si>
    <t>038P0241</t>
    <phoneticPr fontId="1"/>
  </si>
  <si>
    <t>EF短管1号</t>
  </si>
  <si>
    <t>038P0243</t>
    <phoneticPr fontId="1"/>
  </si>
  <si>
    <t>038P0245</t>
    <phoneticPr fontId="1"/>
  </si>
  <si>
    <t>038P0247</t>
    <phoneticPr fontId="1"/>
  </si>
  <si>
    <t>007P0254</t>
    <phoneticPr fontId="1"/>
  </si>
  <si>
    <t>EFｷｬｯﾌﾟ</t>
  </si>
  <si>
    <t>EFｷｬｯﾌﾟ</t>
    <phoneticPr fontId="1"/>
  </si>
  <si>
    <t>038P0253</t>
    <phoneticPr fontId="1"/>
  </si>
  <si>
    <t>ﾌﾟﾗｸﾞ3型全周式吋管用</t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</si>
  <si>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016FV0102</t>
    <phoneticPr fontId="1"/>
  </si>
  <si>
    <r>
      <t>ﾌﾟﾗｸﾞ</t>
    </r>
    <r>
      <rPr>
        <u/>
        <sz val="10"/>
        <color theme="1"/>
        <rFont val="HG丸ｺﾞｼｯｸM-PRO"/>
        <family val="3"/>
        <charset val="128"/>
      </rPr>
      <t>4</t>
    </r>
    <r>
      <rPr>
        <sz val="10"/>
        <color theme="1"/>
        <rFont val="HG丸ｺﾞｼｯｸM-PRO"/>
        <family val="3"/>
        <charset val="128"/>
      </rPr>
      <t>型全周式吋管用</t>
    </r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</si>
  <si>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r>
      <t>ﾌﾟﾗｸﾞ</t>
    </r>
    <r>
      <rPr>
        <u/>
        <sz val="10"/>
        <color theme="1"/>
        <rFont val="HG丸ｺﾞｼｯｸM-PRO"/>
        <family val="3"/>
        <charset val="128"/>
      </rPr>
      <t>3</t>
    </r>
    <r>
      <rPr>
        <sz val="10"/>
        <color theme="1"/>
        <rFont val="HG丸ｺﾞｼｯｸM-PRO"/>
        <family val="3"/>
        <charset val="128"/>
      </rPr>
      <t>型全周式吋管用</t>
    </r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</si>
  <si>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【給水装置関係資材】</t>
    <rPh sb="1" eb="3">
      <t>キュウスイ</t>
    </rPh>
    <rPh sb="3" eb="5">
      <t>ソウチ</t>
    </rPh>
    <rPh sb="5" eb="7">
      <t>カンケイ</t>
    </rPh>
    <rPh sb="7" eb="9">
      <t>シザイ</t>
    </rPh>
    <phoneticPr fontId="1"/>
  </si>
  <si>
    <t>Q</t>
    <phoneticPr fontId="1"/>
  </si>
  <si>
    <t>ｻﾄﾞﾙ付分水栓</t>
    <rPh sb="4" eb="5">
      <t>ツキ</t>
    </rPh>
    <rPh sb="5" eb="7">
      <t>ブンスイ</t>
    </rPh>
    <rPh sb="7" eb="8">
      <t>セン</t>
    </rPh>
    <phoneticPr fontId="1"/>
  </si>
  <si>
    <t>鋳鉄管用</t>
  </si>
  <si>
    <t>鋳鉄管用</t>
    <rPh sb="0" eb="2">
      <t>チュウテツ</t>
    </rPh>
    <rPh sb="2" eb="3">
      <t>カン</t>
    </rPh>
    <rPh sb="3" eb="4">
      <t>ヨウ</t>
    </rPh>
    <phoneticPr fontId="1"/>
  </si>
  <si>
    <t>φ75～φ300×φ20～φ40</t>
    <phoneticPr fontId="1"/>
  </si>
  <si>
    <t>B</t>
    <phoneticPr fontId="1"/>
  </si>
  <si>
    <t>φ75～φ300×φ20・φ25</t>
    <phoneticPr fontId="1"/>
  </si>
  <si>
    <t>φ75×φ40</t>
    <phoneticPr fontId="1"/>
  </si>
  <si>
    <t>φ75×φ50</t>
    <phoneticPr fontId="1"/>
  </si>
  <si>
    <t>φ75×φ20～φ40</t>
    <phoneticPr fontId="1"/>
  </si>
  <si>
    <t>鋳鉄用水道用A形ﾎﾞｰﾙ式ｻﾄﾞﾙ付分水栓</t>
  </si>
  <si>
    <t>φ100～φ300×φ50</t>
  </si>
  <si>
    <t>鋳鉄製</t>
  </si>
  <si>
    <t>φ100～φ300×φ40・φ50</t>
    <phoneticPr fontId="1"/>
  </si>
  <si>
    <t>φ100～φ300×φ50</t>
    <phoneticPr fontId="1"/>
  </si>
  <si>
    <t>ﾎﾞｰﾙｻﾄﾞﾙ</t>
    <phoneticPr fontId="1"/>
  </si>
  <si>
    <t>φ50×φ20～φ25</t>
    <phoneticPr fontId="1"/>
  </si>
  <si>
    <t>φ50×φ20・φ25</t>
    <phoneticPr fontId="1"/>
  </si>
  <si>
    <t>配水ﾎﾟﾘｴﾁﾚﾝ管用</t>
    <rPh sb="0" eb="2">
      <t>ハイスイ</t>
    </rPh>
    <rPh sb="9" eb="10">
      <t>カン</t>
    </rPh>
    <rPh sb="10" eb="11">
      <t>ヨウ</t>
    </rPh>
    <phoneticPr fontId="1"/>
  </si>
  <si>
    <t>φ50×φ20～φ150×φ50</t>
    <phoneticPr fontId="1"/>
  </si>
  <si>
    <t>水道配水用ﾎﾟﾘｴﾁﾚﾝ管用</t>
    <phoneticPr fontId="1"/>
  </si>
  <si>
    <t>φ50～φ150×φ20・φ25</t>
    <phoneticPr fontId="1"/>
  </si>
  <si>
    <t>φ75～φ150×φ40・φ50</t>
    <phoneticPr fontId="1"/>
  </si>
  <si>
    <t>φ50～φ150×φ20～φ50</t>
    <phoneticPr fontId="1"/>
  </si>
  <si>
    <t>φ100～φ300×φ20～φ50</t>
    <phoneticPr fontId="1"/>
  </si>
  <si>
    <t>塩ﾋﾞ・鋼管用</t>
    <rPh sb="0" eb="1">
      <t>エン</t>
    </rPh>
    <rPh sb="4" eb="5">
      <t>ハガネ</t>
    </rPh>
    <rPh sb="5" eb="6">
      <t>カン</t>
    </rPh>
    <rPh sb="6" eb="7">
      <t>ヨウ</t>
    </rPh>
    <phoneticPr fontId="1"/>
  </si>
  <si>
    <t>φ40～φ50×φ20</t>
    <phoneticPr fontId="1"/>
  </si>
  <si>
    <t>φ40～φ150×φ20</t>
    <phoneticPr fontId="1"/>
  </si>
  <si>
    <t>φ40×φ20</t>
    <phoneticPr fontId="1"/>
  </si>
  <si>
    <t>φ40～φ50×φ25</t>
    <phoneticPr fontId="1"/>
  </si>
  <si>
    <t>φ40×φ25</t>
    <phoneticPr fontId="1"/>
  </si>
  <si>
    <t>φ50～φ150×φ25</t>
    <phoneticPr fontId="1"/>
  </si>
  <si>
    <t>Q</t>
    <phoneticPr fontId="1"/>
  </si>
  <si>
    <t>φ75～φ150×φ20～φ40</t>
    <phoneticPr fontId="1"/>
  </si>
  <si>
    <t>φ75～φ150×φ20～φ25</t>
    <phoneticPr fontId="1"/>
  </si>
  <si>
    <t>φ50～φ150×φ25～φ40</t>
    <phoneticPr fontId="1"/>
  </si>
  <si>
    <t>φ75～φ150×φ40</t>
    <phoneticPr fontId="1"/>
  </si>
  <si>
    <t>φ50～φ150×φ20～φ25</t>
    <phoneticPr fontId="1"/>
  </si>
  <si>
    <t>ﾎﾞｰﾙｻﾄﾞﾙ規格形中口径鉛ﾚｽ銅合金</t>
    <phoneticPr fontId="1"/>
  </si>
  <si>
    <t>φ100～φ150×φ50</t>
    <phoneticPr fontId="1"/>
  </si>
  <si>
    <t>φ100～φ150×φ40・φ50</t>
    <phoneticPr fontId="1"/>
  </si>
  <si>
    <t>φ100～φ150×φ40～φ50</t>
    <phoneticPr fontId="1"/>
  </si>
  <si>
    <t>塩ﾋﾞ管用</t>
    <rPh sb="0" eb="1">
      <t>エン</t>
    </rPh>
    <rPh sb="3" eb="4">
      <t>カン</t>
    </rPh>
    <rPh sb="4" eb="5">
      <t>ヨウ</t>
    </rPh>
    <phoneticPr fontId="1"/>
  </si>
  <si>
    <t>φ30×φ20</t>
    <phoneticPr fontId="1"/>
  </si>
  <si>
    <t>ﾎﾟﾘｴﾁﾚﾝ二層管用</t>
    <rPh sb="7" eb="9">
      <t>ニソウ</t>
    </rPh>
    <rPh sb="9" eb="10">
      <t>カン</t>
    </rPh>
    <rPh sb="10" eb="11">
      <t>ヨウ</t>
    </rPh>
    <phoneticPr fontId="1"/>
  </si>
  <si>
    <t>φ40×φ20～φ50×φ25</t>
    <phoneticPr fontId="1"/>
  </si>
  <si>
    <t>閉栓ｷｬｯﾌﾟ</t>
    <rPh sb="0" eb="2">
      <t>ヘイセン</t>
    </rPh>
    <phoneticPr fontId="1"/>
  </si>
  <si>
    <t>砲金製ｷｬｯﾌﾟ</t>
    <rPh sb="0" eb="1">
      <t>ホウ</t>
    </rPh>
    <rPh sb="1" eb="2">
      <t>キン</t>
    </rPh>
    <rPh sb="2" eb="3">
      <t>セイ</t>
    </rPh>
    <phoneticPr fontId="1"/>
  </si>
  <si>
    <t>φ13～φ50</t>
    <phoneticPr fontId="1"/>
  </si>
  <si>
    <t>Q</t>
    <phoneticPr fontId="1"/>
  </si>
  <si>
    <t>NBｷｬｯﾌﾟｾｯﾄ</t>
    <phoneticPr fontId="1"/>
  </si>
  <si>
    <t>ｻﾄﾞﾙｷｬｯﾌﾟ</t>
    <phoneticPr fontId="1"/>
  </si>
  <si>
    <t>サドル付分水栓</t>
    <rPh sb="3" eb="4">
      <t>ツキ</t>
    </rPh>
    <rPh sb="4" eb="6">
      <t>ブンスイ</t>
    </rPh>
    <rPh sb="6" eb="7">
      <t>セン</t>
    </rPh>
    <phoneticPr fontId="1"/>
  </si>
  <si>
    <t>給水装置材料</t>
    <rPh sb="0" eb="2">
      <t>キュウスイ</t>
    </rPh>
    <rPh sb="2" eb="4">
      <t>ソウチ</t>
    </rPh>
    <rPh sb="4" eb="6">
      <t>ザイリョウ</t>
    </rPh>
    <phoneticPr fontId="1"/>
  </si>
  <si>
    <t>閉栓キャップ</t>
    <rPh sb="0" eb="2">
      <t>ヘイセン</t>
    </rPh>
    <phoneticPr fontId="1"/>
  </si>
  <si>
    <t>Q</t>
    <phoneticPr fontId="1"/>
  </si>
  <si>
    <t>φ13～φ25</t>
    <phoneticPr fontId="1"/>
  </si>
  <si>
    <t>φ13～φ40</t>
    <phoneticPr fontId="1"/>
  </si>
  <si>
    <t>φ40</t>
    <phoneticPr fontId="1"/>
  </si>
  <si>
    <t>鉛ﾚｽﾎﾞｰﾙ止水栓</t>
    <rPh sb="0" eb="1">
      <t>ナマリ</t>
    </rPh>
    <rPh sb="7" eb="9">
      <t>シスイ</t>
    </rPh>
    <rPh sb="9" eb="10">
      <t>セン</t>
    </rPh>
    <phoneticPr fontId="1"/>
  </si>
  <si>
    <t>めねじ式ﾎﾞｰﾙ止水栓</t>
    <rPh sb="3" eb="4">
      <t>シキ</t>
    </rPh>
    <rPh sb="8" eb="10">
      <t>シスイ</t>
    </rPh>
    <rPh sb="10" eb="11">
      <t>セン</t>
    </rPh>
    <phoneticPr fontId="1"/>
  </si>
  <si>
    <t>ボール止水栓</t>
    <rPh sb="3" eb="5">
      <t>シスイ</t>
    </rPh>
    <rPh sb="5" eb="6">
      <t>セン</t>
    </rPh>
    <phoneticPr fontId="1"/>
  </si>
  <si>
    <t>分・止水栓用継手</t>
    <rPh sb="0" eb="1">
      <t>ブン</t>
    </rPh>
    <rPh sb="2" eb="5">
      <t>シスイセン</t>
    </rPh>
    <rPh sb="5" eb="6">
      <t>ヨウ</t>
    </rPh>
    <rPh sb="6" eb="7">
      <t>ツギ</t>
    </rPh>
    <rPh sb="7" eb="8">
      <t>テ</t>
    </rPh>
    <phoneticPr fontId="1"/>
  </si>
  <si>
    <t>φ13～φ50</t>
    <phoneticPr fontId="1"/>
  </si>
  <si>
    <t>H</t>
    <phoneticPr fontId="1"/>
  </si>
  <si>
    <t>B</t>
    <phoneticPr fontId="1"/>
  </si>
  <si>
    <t>H</t>
    <phoneticPr fontId="1"/>
  </si>
  <si>
    <t>φ13～φ50</t>
    <phoneticPr fontId="1"/>
  </si>
  <si>
    <t>φ13～φ25</t>
    <phoneticPr fontId="1"/>
  </si>
  <si>
    <t>φ40～φ50</t>
    <phoneticPr fontId="1"/>
  </si>
  <si>
    <t>鋼管用</t>
    <rPh sb="0" eb="2">
      <t>コウカン</t>
    </rPh>
    <rPh sb="2" eb="3">
      <t>ヨウ</t>
    </rPh>
    <phoneticPr fontId="1"/>
  </si>
  <si>
    <t>Q</t>
    <phoneticPr fontId="1"/>
  </si>
  <si>
    <t>ﾎﾟﾘｴﾁﾚﾝ二層管用(ﾒｶ形)</t>
    <rPh sb="7" eb="9">
      <t>ニソウ</t>
    </rPh>
    <rPh sb="9" eb="10">
      <t>カン</t>
    </rPh>
    <rPh sb="10" eb="11">
      <t>ヨウ</t>
    </rPh>
    <rPh sb="14" eb="15">
      <t>カタ</t>
    </rPh>
    <phoneticPr fontId="1"/>
  </si>
  <si>
    <t>φ20～φ50</t>
    <phoneticPr fontId="1"/>
  </si>
  <si>
    <t>全管種対応形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phoneticPr fontId="1"/>
  </si>
  <si>
    <t>ﾒｰﾀｰ用ｿｹｯﾄ</t>
    <rPh sb="4" eb="5">
      <t>ヨウ</t>
    </rPh>
    <phoneticPr fontId="1"/>
  </si>
  <si>
    <t>φ20×φ13～φ25×φ20</t>
    <phoneticPr fontId="1"/>
  </si>
  <si>
    <t>P</t>
    <phoneticPr fontId="1"/>
  </si>
  <si>
    <t>φ50</t>
    <phoneticPr fontId="1"/>
  </si>
  <si>
    <t>B</t>
    <phoneticPr fontId="1"/>
  </si>
  <si>
    <t>水道配水用ﾎﾟﾘｴﾁﾚ外ねじ式EF変換継手</t>
    <rPh sb="11" eb="12">
      <t>ソト</t>
    </rPh>
    <rPh sb="14" eb="15">
      <t>シキ</t>
    </rPh>
    <rPh sb="17" eb="19">
      <t>ヘンカン</t>
    </rPh>
    <rPh sb="19" eb="21">
      <t>ツギテ</t>
    </rPh>
    <phoneticPr fontId="1"/>
  </si>
  <si>
    <t>鋼管用(ﾒｶ形)</t>
    <rPh sb="0" eb="2">
      <t>コウカン</t>
    </rPh>
    <rPh sb="2" eb="3">
      <t>ヨウ</t>
    </rPh>
    <rPh sb="6" eb="7">
      <t>カタ</t>
    </rPh>
    <phoneticPr fontId="1"/>
  </si>
  <si>
    <t>全管種対応形(ﾒｶ形)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9" eb="10">
      <t>カタ</t>
    </rPh>
    <phoneticPr fontId="1"/>
  </si>
  <si>
    <t>ﾒｰﾀｰ用異径ｿｹｯﾄ</t>
    <rPh sb="4" eb="5">
      <t>ヨウ</t>
    </rPh>
    <rPh sb="5" eb="6">
      <t>イ</t>
    </rPh>
    <rPh sb="6" eb="7">
      <t>ケイ</t>
    </rPh>
    <phoneticPr fontId="1"/>
  </si>
  <si>
    <t>H</t>
    <phoneticPr fontId="1"/>
  </si>
  <si>
    <t>φ20×φ13～φ25×φ13</t>
    <phoneticPr fontId="1"/>
  </si>
  <si>
    <t>φ20・φ25</t>
    <phoneticPr fontId="1"/>
  </si>
  <si>
    <t>全管種対応形ｿｹｯﾄ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phoneticPr fontId="1"/>
  </si>
  <si>
    <t>特殊継手</t>
    <rPh sb="0" eb="2">
      <t>トクシュ</t>
    </rPh>
    <rPh sb="2" eb="3">
      <t>ツギ</t>
    </rPh>
    <rPh sb="3" eb="4">
      <t>テ</t>
    </rPh>
    <phoneticPr fontId="1"/>
  </si>
  <si>
    <t>M</t>
    <phoneticPr fontId="1"/>
  </si>
  <si>
    <t>SKXｿｹｯﾄ</t>
    <phoneticPr fontId="1"/>
  </si>
  <si>
    <t>分・止水栓用継手</t>
    <rPh sb="0" eb="1">
      <t>ブン</t>
    </rPh>
    <rPh sb="2" eb="5">
      <t>シスイセン</t>
    </rPh>
    <rPh sb="5" eb="6">
      <t>ヨウ</t>
    </rPh>
    <rPh sb="6" eb="7">
      <t>ツギ</t>
    </rPh>
    <rPh sb="7" eb="8">
      <t>テ</t>
    </rPh>
    <phoneticPr fontId="1"/>
  </si>
  <si>
    <t>メーター用継手他</t>
    <rPh sb="4" eb="5">
      <t>ヨウ</t>
    </rPh>
    <rPh sb="5" eb="6">
      <t>ツギ</t>
    </rPh>
    <rPh sb="6" eb="7">
      <t>テ</t>
    </rPh>
    <rPh sb="7" eb="8">
      <t>ホカ</t>
    </rPh>
    <phoneticPr fontId="1"/>
  </si>
  <si>
    <t>止水栓ﾎﾞｯｸｽ</t>
    <rPh sb="0" eb="2">
      <t>シスイ</t>
    </rPh>
    <rPh sb="2" eb="3">
      <t>セン</t>
    </rPh>
    <phoneticPr fontId="1"/>
  </si>
  <si>
    <t>CFDS-100×350</t>
    <phoneticPr fontId="1"/>
  </si>
  <si>
    <t>SHD</t>
    <phoneticPr fontId="1"/>
  </si>
  <si>
    <t>φ130×H360</t>
    <phoneticPr fontId="1"/>
  </si>
  <si>
    <t>鋳鉄製ﾎﾞｯｸｽ</t>
    <rPh sb="0" eb="2">
      <t>チュウテツ</t>
    </rPh>
    <rPh sb="2" eb="3">
      <t>セイ</t>
    </rPh>
    <phoneticPr fontId="1"/>
  </si>
  <si>
    <t>樹脂製ﾎﾞｯｸｽ</t>
    <rPh sb="0" eb="2">
      <t>ジュシ</t>
    </rPh>
    <rPh sb="2" eb="3">
      <t>セイ</t>
    </rPh>
    <phoneticPr fontId="1"/>
  </si>
  <si>
    <t>2号(φ100)</t>
    <rPh sb="1" eb="2">
      <t>ゴウ</t>
    </rPh>
    <phoneticPr fontId="1"/>
  </si>
  <si>
    <t>鋳鉄蓋</t>
    <rPh sb="0" eb="2">
      <t>チュウテツ</t>
    </rPh>
    <rPh sb="2" eb="3">
      <t>フタ</t>
    </rPh>
    <phoneticPr fontId="1"/>
  </si>
  <si>
    <t>1号(φ75)～3号(φ150)</t>
    <rPh sb="1" eb="2">
      <t>ゴウ</t>
    </rPh>
    <rPh sb="9" eb="10">
      <t>ゴウ</t>
    </rPh>
    <phoneticPr fontId="1"/>
  </si>
  <si>
    <t>私設用円形鉄蓋</t>
    <rPh sb="0" eb="2">
      <t>シセツ</t>
    </rPh>
    <rPh sb="2" eb="3">
      <t>ヨウ</t>
    </rPh>
    <rPh sb="3" eb="5">
      <t>エンケイ</t>
    </rPh>
    <rPh sb="5" eb="6">
      <t>テツ</t>
    </rPh>
    <rPh sb="6" eb="7">
      <t>フタ</t>
    </rPh>
    <phoneticPr fontId="1"/>
  </si>
  <si>
    <t>CVOS-21G-15L</t>
    <phoneticPr fontId="1"/>
  </si>
  <si>
    <t>ｶﾗｰ着色（赤色）</t>
    <rPh sb="3" eb="5">
      <t>チャクショク</t>
    </rPh>
    <rPh sb="6" eb="7">
      <t>アカ</t>
    </rPh>
    <rPh sb="7" eb="8">
      <t>イロ</t>
    </rPh>
    <phoneticPr fontId="1"/>
  </si>
  <si>
    <t>T-25</t>
    <phoneticPr fontId="1"/>
  </si>
  <si>
    <t>ボックス類</t>
    <rPh sb="4" eb="5">
      <t>ルイ</t>
    </rPh>
    <phoneticPr fontId="1"/>
  </si>
  <si>
    <t>ﾒｰﾀｰ設置器</t>
    <rPh sb="4" eb="6">
      <t>セッチ</t>
    </rPh>
    <rPh sb="6" eb="7">
      <t>キ</t>
    </rPh>
    <phoneticPr fontId="1"/>
  </si>
  <si>
    <t>ﾒｰﾀｰﾕﾆｯﾄ</t>
    <phoneticPr fontId="1"/>
  </si>
  <si>
    <t>ﾒｰﾀｰﾕﾆｯﾄ</t>
    <phoneticPr fontId="1"/>
  </si>
  <si>
    <t>ﾒｰﾀｰﾕﾆｯﾄ（WUR-CLG）</t>
    <phoneticPr fontId="1"/>
  </si>
  <si>
    <t>ﾒｰﾀｰ設置器</t>
    <phoneticPr fontId="1"/>
  </si>
  <si>
    <t>ﾒｰﾀﾕﾆｯﾄ</t>
    <phoneticPr fontId="1"/>
  </si>
  <si>
    <t>ﾒｰﾀｰｼﾞｮｲﾝﾄCME-Z1UG</t>
    <phoneticPr fontId="1"/>
  </si>
  <si>
    <t>ﾒｰﾀｰﾎﾞｯｸｽ</t>
    <phoneticPr fontId="1"/>
  </si>
  <si>
    <t>NCP・20D1</t>
    <phoneticPr fontId="1"/>
  </si>
  <si>
    <t>三原市型保温板・ﾌﾟﾚｰﾄ付</t>
    <phoneticPr fontId="1"/>
  </si>
  <si>
    <t>NCP・25D1</t>
    <phoneticPr fontId="1"/>
  </si>
  <si>
    <t>三原市型保温板・ﾌﾟﾚｰﾄ付</t>
    <phoneticPr fontId="1"/>
  </si>
  <si>
    <t>T-2 市章入</t>
    <phoneticPr fontId="1"/>
  </si>
  <si>
    <t>φ13～φ20用</t>
    <rPh sb="7" eb="8">
      <t>ヨウ</t>
    </rPh>
    <phoneticPr fontId="1"/>
  </si>
  <si>
    <t>RS25BH</t>
    <phoneticPr fontId="1"/>
  </si>
  <si>
    <t>φ13～φ25用</t>
    <rPh sb="7" eb="8">
      <t>ヨウ</t>
    </rPh>
    <phoneticPr fontId="1"/>
  </si>
  <si>
    <t>樹脂製 表示板付</t>
    <rPh sb="0" eb="2">
      <t>ジュシ</t>
    </rPh>
    <rPh sb="2" eb="3">
      <t>セイ</t>
    </rPh>
    <rPh sb="4" eb="6">
      <t>ヒョウジ</t>
    </rPh>
    <rPh sb="6" eb="7">
      <t>イタ</t>
    </rPh>
    <rPh sb="7" eb="8">
      <t>ツ</t>
    </rPh>
    <phoneticPr fontId="1"/>
  </si>
  <si>
    <t>その他材料</t>
    <rPh sb="2" eb="3">
      <t>タ</t>
    </rPh>
    <rPh sb="3" eb="5">
      <t>ザイリョウ</t>
    </rPh>
    <phoneticPr fontId="1"/>
  </si>
  <si>
    <t>給水装置関係材料</t>
    <rPh sb="0" eb="2">
      <t>キュウスイ</t>
    </rPh>
    <rPh sb="2" eb="4">
      <t>ソウチ</t>
    </rPh>
    <rPh sb="4" eb="6">
      <t>カンケイ</t>
    </rPh>
    <rPh sb="6" eb="8">
      <t>ザイリョウ</t>
    </rPh>
    <phoneticPr fontId="1"/>
  </si>
  <si>
    <t>ｻﾄﾞﾙ付分水栓ほか一式</t>
    <rPh sb="4" eb="5">
      <t>ツキ</t>
    </rPh>
    <rPh sb="5" eb="7">
      <t>ブンスイ</t>
    </rPh>
    <rPh sb="7" eb="8">
      <t>セン</t>
    </rPh>
    <rPh sb="10" eb="12">
      <t>イッシキ</t>
    </rPh>
    <phoneticPr fontId="1"/>
  </si>
  <si>
    <t>---</t>
    <phoneticPr fontId="1"/>
  </si>
  <si>
    <t>---</t>
    <phoneticPr fontId="1"/>
  </si>
  <si>
    <t>（株）キッツほか</t>
    <rPh sb="1" eb="2">
      <t>カブ</t>
    </rPh>
    <phoneticPr fontId="1"/>
  </si>
  <si>
    <t>E</t>
    <phoneticPr fontId="1"/>
  </si>
  <si>
    <t>給水管用埋設標識ｼｰﾄ</t>
    <rPh sb="0" eb="3">
      <t>キュウスイカン</t>
    </rPh>
    <rPh sb="3" eb="4">
      <t>ヨウ</t>
    </rPh>
    <rPh sb="4" eb="6">
      <t>マイセツ</t>
    </rPh>
    <rPh sb="6" eb="8">
      <t>ヒョウシキ</t>
    </rPh>
    <phoneticPr fontId="1"/>
  </si>
  <si>
    <t>埋設標識ｼｰﾄ 給水管</t>
    <rPh sb="0" eb="2">
      <t>マイセツ</t>
    </rPh>
    <rPh sb="2" eb="4">
      <t>ヒョウシキ</t>
    </rPh>
    <rPh sb="8" eb="11">
      <t>キュウスイカン</t>
    </rPh>
    <phoneticPr fontId="1"/>
  </si>
  <si>
    <t>埋設標識ｼｰﾄ ｱﾙﾀﾝｼｰﾄ 給水管</t>
    <rPh sb="0" eb="2">
      <t>マイセツ</t>
    </rPh>
    <rPh sb="2" eb="4">
      <t>ヒョウシキ</t>
    </rPh>
    <rPh sb="16" eb="19">
      <t>キュウスイカン</t>
    </rPh>
    <phoneticPr fontId="1"/>
  </si>
  <si>
    <t>新規</t>
    <rPh sb="0" eb="2">
      <t>シンキ</t>
    </rPh>
    <phoneticPr fontId="1"/>
  </si>
  <si>
    <t>埋設標識ｼｰﾄ</t>
    <rPh sb="0" eb="2">
      <t>マイセツ</t>
    </rPh>
    <rPh sb="2" eb="4">
      <t>ヒョウシキ</t>
    </rPh>
    <phoneticPr fontId="1"/>
  </si>
  <si>
    <t>031E0203</t>
    <phoneticPr fontId="1"/>
  </si>
  <si>
    <t>ｰｰｰ</t>
    <phoneticPr fontId="1"/>
  </si>
  <si>
    <t>---</t>
    <phoneticPr fontId="1"/>
  </si>
  <si>
    <t>ｻﾝｴｽ護謨工業（株）</t>
    <rPh sb="4" eb="6">
      <t>ゴム</t>
    </rPh>
    <rPh sb="6" eb="8">
      <t>コウギョウ</t>
    </rPh>
    <rPh sb="9" eb="10">
      <t>カブ</t>
    </rPh>
    <phoneticPr fontId="1"/>
  </si>
  <si>
    <t>044E0203</t>
    <phoneticPr fontId="1"/>
  </si>
  <si>
    <t>ﾖﾂｷﾞ（株）</t>
    <rPh sb="5" eb="6">
      <t>カブ</t>
    </rPh>
    <phoneticPr fontId="1"/>
  </si>
  <si>
    <t>031E0204</t>
    <phoneticPr fontId="1"/>
  </si>
  <si>
    <t>044E0204</t>
    <phoneticPr fontId="1"/>
  </si>
  <si>
    <t>017D0401</t>
    <phoneticPr fontId="1"/>
  </si>
  <si>
    <t>φ50～φ200</t>
    <phoneticPr fontId="1"/>
  </si>
  <si>
    <t>（株）清水合金製作所</t>
    <rPh sb="1" eb="2">
      <t>カブ</t>
    </rPh>
    <rPh sb="3" eb="5">
      <t>シミズ</t>
    </rPh>
    <phoneticPr fontId="1"/>
  </si>
  <si>
    <t>ﾎﾞﾙﾄ･ﾅｯﾄ</t>
    <phoneticPr fontId="1"/>
  </si>
  <si>
    <t>017D0402</t>
    <phoneticPr fontId="1"/>
  </si>
  <si>
    <r>
      <t>φ50～</t>
    </r>
    <r>
      <rPr>
        <u/>
        <sz val="10"/>
        <color theme="1"/>
        <rFont val="HG丸ｺﾞｼｯｸM-PRO"/>
        <family val="3"/>
        <charset val="128"/>
      </rPr>
      <t>φ300</t>
    </r>
    <phoneticPr fontId="1"/>
  </si>
  <si>
    <r>
      <t>φ50～</t>
    </r>
    <r>
      <rPr>
        <u/>
        <sz val="10"/>
        <color theme="1"/>
        <rFont val="HG丸ｺﾞｼｯｸM-PRO"/>
        <family val="3"/>
        <charset val="128"/>
      </rPr>
      <t>φ300</t>
    </r>
    <r>
      <rPr>
        <sz val="10"/>
        <color theme="1"/>
        <rFont val="HG丸ｺﾞｼｯｸM-PRO"/>
        <family val="3"/>
        <charset val="128"/>
      </rPr>
      <t>用</t>
    </r>
    <rPh sb="8" eb="9">
      <t>ヨウ</t>
    </rPh>
    <phoneticPr fontId="1"/>
  </si>
  <si>
    <t>【不断水仕切弁】</t>
    <rPh sb="1" eb="2">
      <t>フ</t>
    </rPh>
    <rPh sb="2" eb="4">
      <t>ダンスイ</t>
    </rPh>
    <rPh sb="4" eb="6">
      <t>シキ</t>
    </rPh>
    <rPh sb="6" eb="7">
      <t>ベン</t>
    </rPh>
    <phoneticPr fontId="1"/>
  </si>
  <si>
    <t>簡易仕切弁類等</t>
    <rPh sb="0" eb="2">
      <t>カンイ</t>
    </rPh>
    <rPh sb="2" eb="4">
      <t>シキ</t>
    </rPh>
    <rPh sb="4" eb="5">
      <t>ベン</t>
    </rPh>
    <rPh sb="5" eb="6">
      <t>ルイ</t>
    </rPh>
    <rPh sb="6" eb="7">
      <t>ナド</t>
    </rPh>
    <phoneticPr fontId="1"/>
  </si>
  <si>
    <t>鋳鉄管用不断水仕切弁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7" eb="9">
      <t>シキ</t>
    </rPh>
    <rPh sb="9" eb="10">
      <t>ベン</t>
    </rPh>
    <phoneticPr fontId="1"/>
  </si>
  <si>
    <t>鋳鉄管用不断水仕切弁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7" eb="9">
      <t>シキ</t>
    </rPh>
    <rPh sb="9" eb="10">
      <t>ベン</t>
    </rPh>
    <phoneticPr fontId="1"/>
  </si>
  <si>
    <t>ｺｽﾓｿﾌﾄ</t>
    <phoneticPr fontId="1"/>
  </si>
  <si>
    <t>φ75～φ400</t>
    <phoneticPr fontId="1"/>
  </si>
  <si>
    <t>内外面ｴﾎﾟｷｼ樹脂紛体塗装</t>
    <rPh sb="0" eb="2">
      <t>ナイガイ</t>
    </rPh>
    <rPh sb="2" eb="3">
      <t>メン</t>
    </rPh>
    <rPh sb="8" eb="10">
      <t>ジュシ</t>
    </rPh>
    <rPh sb="10" eb="12">
      <t>フンタイ</t>
    </rPh>
    <rPh sb="12" eb="14">
      <t>トソウ</t>
    </rPh>
    <phoneticPr fontId="1"/>
  </si>
  <si>
    <t>016FV0106</t>
    <phoneticPr fontId="1"/>
  </si>
  <si>
    <t>NS形E種ﾀﾞｸﾀｲﾙ鋳鉄管</t>
    <rPh sb="2" eb="3">
      <t>カタ</t>
    </rPh>
    <rPh sb="4" eb="5">
      <t>シュ</t>
    </rPh>
    <rPh sb="11" eb="13">
      <t>チュウテツ</t>
    </rPh>
    <rPh sb="13" eb="14">
      <t>カン</t>
    </rPh>
    <phoneticPr fontId="1"/>
  </si>
  <si>
    <t>NS形ﾀﾞｸﾀｲﾙ鋳鉄管(E種管)</t>
    <rPh sb="2" eb="3">
      <t>カタ</t>
    </rPh>
    <rPh sb="9" eb="11">
      <t>チュウテツ</t>
    </rPh>
    <rPh sb="11" eb="12">
      <t>カン</t>
    </rPh>
    <rPh sb="14" eb="15">
      <t>シュ</t>
    </rPh>
    <rPh sb="15" eb="16">
      <t>カン</t>
    </rPh>
    <phoneticPr fontId="1"/>
  </si>
  <si>
    <t>φ75～φ150</t>
    <phoneticPr fontId="1"/>
  </si>
  <si>
    <t>E種管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</si>
  <si>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G</t>
    <phoneticPr fontId="1"/>
  </si>
  <si>
    <t>1042-2</t>
    <phoneticPr fontId="1"/>
  </si>
  <si>
    <t>φ75～φ150</t>
    <phoneticPr fontId="1"/>
  </si>
  <si>
    <t>D</t>
  </si>
  <si>
    <t>NS形E種二受T字管</t>
    <rPh sb="2" eb="3">
      <t>カタ</t>
    </rPh>
    <rPh sb="4" eb="5">
      <t>シュ</t>
    </rPh>
    <rPh sb="5" eb="6">
      <t>ニ</t>
    </rPh>
    <rPh sb="6" eb="7">
      <t>ウ</t>
    </rPh>
    <rPh sb="8" eb="9">
      <t>ジ</t>
    </rPh>
    <rPh sb="9" eb="10">
      <t>カン</t>
    </rPh>
    <phoneticPr fontId="1"/>
  </si>
  <si>
    <t>NS形二受T字管(E種管)</t>
    <rPh sb="2" eb="3">
      <t>カタ</t>
    </rPh>
    <rPh sb="3" eb="4">
      <t>ニ</t>
    </rPh>
    <rPh sb="4" eb="5">
      <t>ウ</t>
    </rPh>
    <rPh sb="6" eb="7">
      <t>ジ</t>
    </rPh>
    <rPh sb="7" eb="8">
      <t>カン</t>
    </rPh>
    <rPh sb="10" eb="11">
      <t>シュ</t>
    </rPh>
    <rPh sb="11" eb="12">
      <t>カン</t>
    </rPh>
    <phoneticPr fontId="1"/>
  </si>
  <si>
    <t>φ75×φ75～φ150×φ150</t>
    <phoneticPr fontId="1"/>
  </si>
  <si>
    <t>E種管</t>
    <rPh sb="1" eb="2">
      <t>シュ</t>
    </rPh>
    <rPh sb="2" eb="3">
      <t>カン</t>
    </rPh>
    <phoneticPr fontId="1"/>
  </si>
  <si>
    <t>両受管</t>
    <rPh sb="0" eb="1">
      <t>リョウ</t>
    </rPh>
    <rPh sb="1" eb="2">
      <t>ウ</t>
    </rPh>
    <rPh sb="2" eb="3">
      <t>カン</t>
    </rPh>
    <phoneticPr fontId="1"/>
  </si>
  <si>
    <t>NS形E種両受片落管</t>
    <rPh sb="2" eb="3">
      <t>カタ</t>
    </rPh>
    <rPh sb="4" eb="5">
      <t>シュ</t>
    </rPh>
    <rPh sb="5" eb="6">
      <t>リョウ</t>
    </rPh>
    <rPh sb="6" eb="7">
      <t>ウ</t>
    </rPh>
    <rPh sb="7" eb="8">
      <t>カタ</t>
    </rPh>
    <rPh sb="8" eb="9">
      <t>オ</t>
    </rPh>
    <rPh sb="9" eb="10">
      <t>カン</t>
    </rPh>
    <phoneticPr fontId="1"/>
  </si>
  <si>
    <t>NS形両受片落管(E種管)</t>
    <rPh sb="2" eb="3">
      <t>カタ</t>
    </rPh>
    <rPh sb="3" eb="4">
      <t>リョウ</t>
    </rPh>
    <rPh sb="4" eb="5">
      <t>ウ</t>
    </rPh>
    <rPh sb="5" eb="6">
      <t>カタ</t>
    </rPh>
    <rPh sb="6" eb="7">
      <t>オ</t>
    </rPh>
    <rPh sb="7" eb="8">
      <t>カン</t>
    </rPh>
    <rPh sb="10" eb="11">
      <t>シュ</t>
    </rPh>
    <rPh sb="11" eb="12">
      <t>カン</t>
    </rPh>
    <phoneticPr fontId="1"/>
  </si>
  <si>
    <t>D</t>
    <phoneticPr fontId="1"/>
  </si>
  <si>
    <t>φ100×φ75・φ150×φ100</t>
    <phoneticPr fontId="1"/>
  </si>
  <si>
    <t>NS形E種45°両受曲管</t>
    <rPh sb="2" eb="3">
      <t>カタ</t>
    </rPh>
    <rPh sb="4" eb="5">
      <t>シュ</t>
    </rPh>
    <rPh sb="8" eb="9">
      <t>リョウ</t>
    </rPh>
    <rPh sb="9" eb="10">
      <t>ウ</t>
    </rPh>
    <rPh sb="10" eb="11">
      <t>キョク</t>
    </rPh>
    <rPh sb="11" eb="12">
      <t>カン</t>
    </rPh>
    <phoneticPr fontId="1"/>
  </si>
  <si>
    <t>NS形両受曲管45°(E種管)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rPh sb="12" eb="13">
      <t>シュ</t>
    </rPh>
    <rPh sb="13" eb="14">
      <t>カン</t>
    </rPh>
    <phoneticPr fontId="1"/>
  </si>
  <si>
    <t>φ75～φ150</t>
    <phoneticPr fontId="1"/>
  </si>
  <si>
    <t>NS形E種22 1/2°両受曲管</t>
    <rPh sb="2" eb="3">
      <t>カタ</t>
    </rPh>
    <rPh sb="4" eb="5">
      <t>シュ</t>
    </rPh>
    <rPh sb="12" eb="13">
      <t>リョウ</t>
    </rPh>
    <rPh sb="13" eb="14">
      <t>ウ</t>
    </rPh>
    <rPh sb="14" eb="15">
      <t>キョク</t>
    </rPh>
    <rPh sb="15" eb="16">
      <t>カン</t>
    </rPh>
    <phoneticPr fontId="1"/>
  </si>
  <si>
    <t>NS形両受曲管22 1/2°(E種管)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</si>
  <si>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NS形E種90°曲管</t>
    <rPh sb="2" eb="3">
      <t>カタ</t>
    </rPh>
    <rPh sb="4" eb="5">
      <t>シュ</t>
    </rPh>
    <rPh sb="8" eb="9">
      <t>キョク</t>
    </rPh>
    <rPh sb="9" eb="10">
      <t>カン</t>
    </rPh>
    <phoneticPr fontId="1"/>
  </si>
  <si>
    <t>45°曲管</t>
    <phoneticPr fontId="1"/>
  </si>
  <si>
    <t>NS形E種45°曲管</t>
    <rPh sb="2" eb="3">
      <t>カタ</t>
    </rPh>
    <rPh sb="4" eb="5">
      <t>シュ</t>
    </rPh>
    <rPh sb="8" eb="9">
      <t>キョク</t>
    </rPh>
    <rPh sb="9" eb="10">
      <t>カン</t>
    </rPh>
    <phoneticPr fontId="1"/>
  </si>
  <si>
    <t>22 1/2°曲管</t>
    <phoneticPr fontId="1"/>
  </si>
  <si>
    <t>NS形E種22 1/2°曲管</t>
    <rPh sb="2" eb="3">
      <t>カタ</t>
    </rPh>
    <rPh sb="4" eb="5">
      <t>シュ</t>
    </rPh>
    <rPh sb="12" eb="13">
      <t>キョク</t>
    </rPh>
    <rPh sb="13" eb="14">
      <t>カン</t>
    </rPh>
    <phoneticPr fontId="1"/>
  </si>
  <si>
    <t>NS形片受曲管22 1/2°(E種管)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</si>
  <si>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11 1/4°曲管</t>
    <phoneticPr fontId="1"/>
  </si>
  <si>
    <t>NS形E種11 1/4°曲管</t>
    <rPh sb="2" eb="3">
      <t>カタ</t>
    </rPh>
    <rPh sb="4" eb="5">
      <t>シュ</t>
    </rPh>
    <rPh sb="12" eb="13">
      <t>キョク</t>
    </rPh>
    <rPh sb="13" eb="14">
      <t>カン</t>
    </rPh>
    <phoneticPr fontId="1"/>
  </si>
  <si>
    <t>NS形片受曲管11 1/4°(E種管)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</si>
  <si>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5 5/8°曲管</t>
    <phoneticPr fontId="1"/>
  </si>
  <si>
    <t>NS形E種5 5/8°曲管</t>
    <rPh sb="2" eb="3">
      <t>カタ</t>
    </rPh>
    <rPh sb="4" eb="5">
      <t>シュ</t>
    </rPh>
    <rPh sb="11" eb="12">
      <t>キョク</t>
    </rPh>
    <rPh sb="12" eb="13">
      <t>カン</t>
    </rPh>
    <phoneticPr fontId="1"/>
  </si>
  <si>
    <t>NS形片受曲管5 5/8°(E種管)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5" eb="16">
      <t>シュ</t>
    </rPh>
    <rPh sb="16" eb="17">
      <t>カン</t>
    </rPh>
    <phoneticPr fontId="1"/>
  </si>
  <si>
    <t>NS形E種浅層埋設形ﾌﾗﾝｼﾞ付T字管</t>
    <rPh sb="2" eb="3">
      <t>カタ</t>
    </rPh>
    <rPh sb="4" eb="5">
      <t>シュ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7" eb="18">
      <t>ジ</t>
    </rPh>
    <rPh sb="18" eb="19">
      <t>カン</t>
    </rPh>
    <phoneticPr fontId="1"/>
  </si>
  <si>
    <t>NS形浅層埋設形ﾌﾗﾝｼﾞ付きT字管(E種管)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rPh sb="20" eb="21">
      <t>シュ</t>
    </rPh>
    <rPh sb="21" eb="22">
      <t>カン</t>
    </rPh>
    <phoneticPr fontId="1"/>
  </si>
  <si>
    <t>φ75～φ150×φ75</t>
    <phoneticPr fontId="1"/>
  </si>
  <si>
    <t>E種管　7.5K　形式2</t>
    <rPh sb="1" eb="2">
      <t>シュ</t>
    </rPh>
    <rPh sb="2" eb="3">
      <t>カン</t>
    </rPh>
    <rPh sb="9" eb="11">
      <t>ケイシキ</t>
    </rPh>
    <phoneticPr fontId="1"/>
  </si>
  <si>
    <t>受挿し短管</t>
    <rPh sb="0" eb="1">
      <t>ウ</t>
    </rPh>
    <rPh sb="1" eb="2">
      <t>サ</t>
    </rPh>
    <rPh sb="3" eb="4">
      <t>タン</t>
    </rPh>
    <rPh sb="4" eb="5">
      <t>カン</t>
    </rPh>
    <phoneticPr fontId="1"/>
  </si>
  <si>
    <t>NS形E種受挿し短管</t>
    <rPh sb="2" eb="3">
      <t>カタ</t>
    </rPh>
    <rPh sb="4" eb="5">
      <t>シュ</t>
    </rPh>
    <rPh sb="5" eb="6">
      <t>ウ</t>
    </rPh>
    <rPh sb="6" eb="7">
      <t>サ</t>
    </rPh>
    <rPh sb="8" eb="9">
      <t>タン</t>
    </rPh>
    <rPh sb="9" eb="10">
      <t>カン</t>
    </rPh>
    <phoneticPr fontId="1"/>
  </si>
  <si>
    <t>NS形受挿し短管(E種管)</t>
    <rPh sb="2" eb="3">
      <t>カタ</t>
    </rPh>
    <rPh sb="3" eb="4">
      <t>ウ</t>
    </rPh>
    <rPh sb="4" eb="5">
      <t>サ</t>
    </rPh>
    <rPh sb="6" eb="7">
      <t>タン</t>
    </rPh>
    <rPh sb="7" eb="8">
      <t>カン</t>
    </rPh>
    <rPh sb="10" eb="11">
      <t>シュ</t>
    </rPh>
    <rPh sb="11" eb="12">
      <t>カン</t>
    </rPh>
    <phoneticPr fontId="1"/>
  </si>
  <si>
    <t>継　輪</t>
    <phoneticPr fontId="1"/>
  </si>
  <si>
    <t>NS形E種継輪</t>
    <rPh sb="2" eb="3">
      <t>カタ</t>
    </rPh>
    <rPh sb="4" eb="5">
      <t>シュ</t>
    </rPh>
    <rPh sb="5" eb="6">
      <t>ツ</t>
    </rPh>
    <rPh sb="6" eb="7">
      <t>ワ</t>
    </rPh>
    <phoneticPr fontId="1"/>
  </si>
  <si>
    <t>NS形継ぎ輪(E種管)</t>
    <rPh sb="2" eb="3">
      <t>カタ</t>
    </rPh>
    <rPh sb="3" eb="4">
      <t>ツ</t>
    </rPh>
    <rPh sb="5" eb="6">
      <t>ワ</t>
    </rPh>
    <rPh sb="8" eb="9">
      <t>シュ</t>
    </rPh>
    <rPh sb="9" eb="10">
      <t>カン</t>
    </rPh>
    <phoneticPr fontId="1"/>
  </si>
  <si>
    <t>7.5K 形式2</t>
    <phoneticPr fontId="1"/>
  </si>
  <si>
    <t>7.5K 形式2</t>
    <phoneticPr fontId="1"/>
  </si>
  <si>
    <t>7.5K 形式2</t>
    <phoneticPr fontId="1"/>
  </si>
  <si>
    <t>NS形E種短管1号</t>
    <rPh sb="2" eb="3">
      <t>カタ</t>
    </rPh>
    <rPh sb="4" eb="5">
      <t>シュ</t>
    </rPh>
    <rPh sb="5" eb="6">
      <t>タン</t>
    </rPh>
    <rPh sb="6" eb="7">
      <t>カン</t>
    </rPh>
    <rPh sb="8" eb="9">
      <t>ゴウ</t>
    </rPh>
    <phoneticPr fontId="1"/>
  </si>
  <si>
    <t>NS形短管1号(E種管)</t>
    <rPh sb="2" eb="3">
      <t>カタ</t>
    </rPh>
    <rPh sb="3" eb="4">
      <t>タン</t>
    </rPh>
    <rPh sb="4" eb="5">
      <t>カン</t>
    </rPh>
    <rPh sb="6" eb="7">
      <t>ゴウ</t>
    </rPh>
    <rPh sb="9" eb="10">
      <t>シュ</t>
    </rPh>
    <rPh sb="10" eb="11">
      <t>カン</t>
    </rPh>
    <phoneticPr fontId="1"/>
  </si>
  <si>
    <t>NS形E種短管2号</t>
    <rPh sb="2" eb="3">
      <t>カタ</t>
    </rPh>
    <rPh sb="4" eb="5">
      <t>シュ</t>
    </rPh>
    <rPh sb="5" eb="6">
      <t>タン</t>
    </rPh>
    <rPh sb="6" eb="7">
      <t>カン</t>
    </rPh>
    <rPh sb="8" eb="9">
      <t>ゴウ</t>
    </rPh>
    <phoneticPr fontId="1"/>
  </si>
  <si>
    <t>NS形短管2号(E種管)</t>
    <rPh sb="2" eb="3">
      <t>カタ</t>
    </rPh>
    <rPh sb="3" eb="4">
      <t>タン</t>
    </rPh>
    <rPh sb="4" eb="5">
      <t>カン</t>
    </rPh>
    <rPh sb="6" eb="7">
      <t>ゴウ</t>
    </rPh>
    <rPh sb="9" eb="10">
      <t>シュ</t>
    </rPh>
    <rPh sb="10" eb="11">
      <t>カン</t>
    </rPh>
    <phoneticPr fontId="1"/>
  </si>
  <si>
    <t>帽</t>
    <phoneticPr fontId="1"/>
  </si>
  <si>
    <t>NS形E種帽</t>
    <rPh sb="2" eb="3">
      <t>カタ</t>
    </rPh>
    <rPh sb="4" eb="5">
      <t>シュ</t>
    </rPh>
    <rPh sb="5" eb="6">
      <t>ボウ</t>
    </rPh>
    <phoneticPr fontId="1"/>
  </si>
  <si>
    <t>NS形帽(E種管)</t>
    <rPh sb="2" eb="3">
      <t>カタ</t>
    </rPh>
    <rPh sb="3" eb="4">
      <t>ボウ</t>
    </rPh>
    <rPh sb="6" eb="7">
      <t>シュ</t>
    </rPh>
    <rPh sb="7" eb="8">
      <t>カン</t>
    </rPh>
    <phoneticPr fontId="1"/>
  </si>
  <si>
    <t>ﾗｲﾅ</t>
    <phoneticPr fontId="1"/>
  </si>
  <si>
    <t>NS形E種直管用接合部品</t>
    <rPh sb="2" eb="3">
      <t>カタ</t>
    </rPh>
    <rPh sb="4" eb="5">
      <t>シュ</t>
    </rPh>
    <rPh sb="5" eb="6">
      <t>チョク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</si>
  <si>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NS形E種管用接合部品（直管・継ぎ輪用）</t>
    <rPh sb="2" eb="3">
      <t>カタ</t>
    </rPh>
    <rPh sb="4" eb="5">
      <t>シュ</t>
    </rPh>
    <rPh sb="5" eb="6">
      <t>カン</t>
    </rPh>
    <rPh sb="6" eb="7">
      <t>ヨウ</t>
    </rPh>
    <rPh sb="7" eb="9">
      <t>セツゴウ</t>
    </rPh>
    <rPh sb="9" eb="11">
      <t>ブヒン</t>
    </rPh>
    <rPh sb="12" eb="13">
      <t>チョク</t>
    </rPh>
    <rPh sb="13" eb="14">
      <t>カン</t>
    </rPh>
    <rPh sb="15" eb="16">
      <t>ツ</t>
    </rPh>
    <rPh sb="17" eb="18">
      <t>ワ</t>
    </rPh>
    <rPh sb="18" eb="19">
      <t>ヨウ</t>
    </rPh>
    <phoneticPr fontId="1"/>
  </si>
  <si>
    <t>NS形E種異形管用接合部品</t>
    <rPh sb="2" eb="3">
      <t>カタ</t>
    </rPh>
    <rPh sb="4" eb="5">
      <t>シュ</t>
    </rPh>
    <rPh sb="5" eb="7">
      <t>イケイ</t>
    </rPh>
    <rPh sb="7" eb="8">
      <t>カン</t>
    </rPh>
    <rPh sb="8" eb="9">
      <t>ヨウ</t>
    </rPh>
    <rPh sb="9" eb="11">
      <t>セツゴウ</t>
    </rPh>
    <rPh sb="11" eb="13">
      <t>ブヒン</t>
    </rPh>
    <phoneticPr fontId="1"/>
  </si>
  <si>
    <t>NS形E種管用接合部品（異形管用）</t>
    <rPh sb="2" eb="3">
      <t>カタ</t>
    </rPh>
    <rPh sb="4" eb="5">
      <t>シュ</t>
    </rPh>
    <rPh sb="5" eb="6">
      <t>カン</t>
    </rPh>
    <rPh sb="6" eb="7">
      <t>ヨウ</t>
    </rPh>
    <rPh sb="7" eb="9">
      <t>セツゴウ</t>
    </rPh>
    <rPh sb="9" eb="11">
      <t>ブヒン</t>
    </rPh>
    <rPh sb="12" eb="14">
      <t>イケイ</t>
    </rPh>
    <rPh sb="14" eb="15">
      <t>カン</t>
    </rPh>
    <rPh sb="15" eb="16">
      <t>ヨウ</t>
    </rPh>
    <phoneticPr fontId="1"/>
  </si>
  <si>
    <t>G-Link</t>
    <phoneticPr fontId="1"/>
  </si>
  <si>
    <t>N-Link</t>
    <phoneticPr fontId="1"/>
  </si>
  <si>
    <t>NS形E種N-Link</t>
    <rPh sb="2" eb="3">
      <t>カタ</t>
    </rPh>
    <rPh sb="4" eb="5">
      <t>シュ</t>
    </rPh>
    <phoneticPr fontId="1"/>
  </si>
  <si>
    <t>N-Link(E種管)</t>
    <rPh sb="8" eb="9">
      <t>シュ</t>
    </rPh>
    <rPh sb="9" eb="10">
      <t>カン</t>
    </rPh>
    <phoneticPr fontId="1"/>
  </si>
  <si>
    <t>N-Link</t>
    <phoneticPr fontId="1"/>
  </si>
  <si>
    <t>φ75～φ150</t>
    <phoneticPr fontId="1"/>
  </si>
  <si>
    <t>NS形E種ﾗｲﾅ</t>
    <rPh sb="2" eb="3">
      <t>カタ</t>
    </rPh>
    <rPh sb="4" eb="5">
      <t>シュ</t>
    </rPh>
    <phoneticPr fontId="1"/>
  </si>
  <si>
    <t>NS形ﾗｲﾅ(E種管)</t>
    <rPh sb="2" eb="3">
      <t>カタ</t>
    </rPh>
    <rPh sb="8" eb="9">
      <t>シュ</t>
    </rPh>
    <rPh sb="9" eb="10">
      <t>カン</t>
    </rPh>
    <phoneticPr fontId="1"/>
  </si>
  <si>
    <t>継輪用</t>
    <phoneticPr fontId="1"/>
  </si>
  <si>
    <t>押　輪</t>
    <rPh sb="0" eb="1">
      <t>オ</t>
    </rPh>
    <rPh sb="2" eb="3">
      <t>ワ</t>
    </rPh>
    <phoneticPr fontId="1"/>
  </si>
  <si>
    <t>NS形E種押輪</t>
    <rPh sb="2" eb="3">
      <t>カタ</t>
    </rPh>
    <rPh sb="4" eb="5">
      <t>シュ</t>
    </rPh>
    <rPh sb="5" eb="7">
      <t>オシワ</t>
    </rPh>
    <phoneticPr fontId="1"/>
  </si>
  <si>
    <t>NS形押輪(E種管)</t>
    <rPh sb="2" eb="3">
      <t>カタ</t>
    </rPh>
    <rPh sb="3" eb="5">
      <t>オシワ</t>
    </rPh>
    <rPh sb="7" eb="8">
      <t>シュ</t>
    </rPh>
    <rPh sb="8" eb="9">
      <t>カン</t>
    </rPh>
    <phoneticPr fontId="1"/>
  </si>
  <si>
    <t>NS形押輪(E種管用)</t>
    <rPh sb="2" eb="3">
      <t>カタ</t>
    </rPh>
    <rPh sb="3" eb="5">
      <t>オシワ</t>
    </rPh>
    <rPh sb="7" eb="8">
      <t>シュ</t>
    </rPh>
    <rPh sb="8" eb="9">
      <t>カン</t>
    </rPh>
    <rPh sb="9" eb="10">
      <t>ヨウ</t>
    </rPh>
    <phoneticPr fontId="1"/>
  </si>
  <si>
    <t>NS形E種ダクタイル鋳鉄管</t>
    <rPh sb="2" eb="3">
      <t>カタ</t>
    </rPh>
    <rPh sb="4" eb="5">
      <t>シュ</t>
    </rPh>
    <rPh sb="10" eb="12">
      <t>チュウテツ</t>
    </rPh>
    <rPh sb="12" eb="13">
      <t>カン</t>
    </rPh>
    <phoneticPr fontId="1"/>
  </si>
  <si>
    <t>NS形E種ｿﾌﾄｼｰﾙ仕切弁</t>
    <rPh sb="4" eb="5">
      <t>シュ</t>
    </rPh>
    <phoneticPr fontId="1"/>
  </si>
  <si>
    <t>両受 2種(7.5K)</t>
    <phoneticPr fontId="1"/>
  </si>
  <si>
    <t>V</t>
    <phoneticPr fontId="1"/>
  </si>
  <si>
    <t>NS形E種両受ｿﾌﾄｼｰﾙ仕切弁</t>
    <rPh sb="2" eb="3">
      <t>カタ</t>
    </rPh>
    <rPh sb="4" eb="5">
      <t>シュ</t>
    </rPh>
    <rPh sb="5" eb="6">
      <t>リョウ</t>
    </rPh>
    <rPh sb="6" eb="7">
      <t>ウ</t>
    </rPh>
    <rPh sb="13" eb="15">
      <t>シキ</t>
    </rPh>
    <rPh sb="15" eb="16">
      <t>ベン</t>
    </rPh>
    <phoneticPr fontId="1"/>
  </si>
  <si>
    <t>NS形両受ｿﾌﾄｼｰﾙ仕切弁(E種管)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rPh sb="16" eb="17">
      <t>シュ</t>
    </rPh>
    <rPh sb="17" eb="18">
      <t>カン</t>
    </rPh>
    <phoneticPr fontId="1"/>
  </si>
  <si>
    <t>受挿し　2種(7.5K)</t>
    <phoneticPr fontId="1"/>
  </si>
  <si>
    <t>NS形E種受挿しｿﾌﾄｼｰﾙ仕切弁</t>
    <rPh sb="2" eb="3">
      <t>カタ</t>
    </rPh>
    <rPh sb="4" eb="5">
      <t>シュ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</si>
  <si>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NS形受挿しｿﾌﾄｼｰﾙ仕切弁(E種管)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rPh sb="17" eb="18">
      <t>シュ</t>
    </rPh>
    <rPh sb="18" eb="19">
      <t>カン</t>
    </rPh>
    <phoneticPr fontId="1"/>
  </si>
  <si>
    <t>A</t>
    <phoneticPr fontId="1"/>
  </si>
  <si>
    <t>FCDﾚﾊﾞｰ式ﾎﾞｰﾙ形耐震補修弁</t>
    <rPh sb="7" eb="8">
      <t>シキ</t>
    </rPh>
    <rPh sb="12" eb="13">
      <t>カタ</t>
    </rPh>
    <rPh sb="13" eb="15">
      <t>タイシン</t>
    </rPh>
    <rPh sb="15" eb="17">
      <t>ホシュウ</t>
    </rPh>
    <rPh sb="17" eb="18">
      <t>ベン</t>
    </rPh>
    <phoneticPr fontId="1"/>
  </si>
  <si>
    <t>ﾎﾞｰﾙ形耐震補修弁(ﾚﾊﾞｰ式)</t>
    <rPh sb="4" eb="5">
      <t>カタ</t>
    </rPh>
    <rPh sb="5" eb="7">
      <t>タイシン</t>
    </rPh>
    <rPh sb="7" eb="9">
      <t>ホシュウ</t>
    </rPh>
    <rPh sb="9" eb="10">
      <t>ベン</t>
    </rPh>
    <rPh sb="15" eb="16">
      <t>シキ</t>
    </rPh>
    <phoneticPr fontId="1"/>
  </si>
  <si>
    <t>φ75×H150</t>
    <phoneticPr fontId="1"/>
  </si>
  <si>
    <t>FCDｷｬｯﾌﾟ式ﾎﾞｰﾙ形耐震補修弁</t>
    <rPh sb="8" eb="9">
      <t>シキ</t>
    </rPh>
    <rPh sb="13" eb="14">
      <t>カタ</t>
    </rPh>
    <rPh sb="14" eb="16">
      <t>タイシン</t>
    </rPh>
    <rPh sb="16" eb="18">
      <t>ホシュウ</t>
    </rPh>
    <rPh sb="18" eb="19">
      <t>ベン</t>
    </rPh>
    <phoneticPr fontId="1"/>
  </si>
  <si>
    <t>ﾎﾞｰﾙ形耐震補修弁(ｷｬｯﾌﾟ式)</t>
    <rPh sb="4" eb="5">
      <t>カタ</t>
    </rPh>
    <rPh sb="5" eb="7">
      <t>タイシン</t>
    </rPh>
    <rPh sb="7" eb="9">
      <t>ホシュウ</t>
    </rPh>
    <rPh sb="9" eb="10">
      <t>ベン</t>
    </rPh>
    <rPh sb="16" eb="17">
      <t>シキ</t>
    </rPh>
    <phoneticPr fontId="1"/>
  </si>
  <si>
    <t>ﾀﾞｸﾀｲﾙ鋳鉄管</t>
    <rPh sb="6" eb="8">
      <t>チュウテツ</t>
    </rPh>
    <rPh sb="8" eb="9">
      <t>カン</t>
    </rPh>
    <phoneticPr fontId="1"/>
  </si>
  <si>
    <t>020D0110</t>
  </si>
  <si>
    <t>026D0110</t>
  </si>
  <si>
    <t>二受T字管</t>
  </si>
  <si>
    <t>020D0293</t>
  </si>
  <si>
    <t>026D0277</t>
  </si>
  <si>
    <t>呼び径「φ75～φ150」</t>
    <rPh sb="0" eb="1">
      <t>ヨ</t>
    </rPh>
    <rPh sb="2" eb="3">
      <t>ケイ</t>
    </rPh>
    <phoneticPr fontId="1"/>
  </si>
  <si>
    <t>020D0294</t>
  </si>
  <si>
    <t>026D0278</t>
  </si>
  <si>
    <t>呼び径「φ100×φ75・φ150×φ100」</t>
    <rPh sb="0" eb="1">
      <t>ヨ</t>
    </rPh>
    <rPh sb="2" eb="3">
      <t>ケイ</t>
    </rPh>
    <phoneticPr fontId="1"/>
  </si>
  <si>
    <t>両受曲管</t>
  </si>
  <si>
    <t>020D0295</t>
  </si>
  <si>
    <t>026D0279</t>
  </si>
  <si>
    <t>020D0296</t>
  </si>
  <si>
    <t>026D0280</t>
  </si>
  <si>
    <t>片受曲管</t>
    <phoneticPr fontId="1"/>
  </si>
  <si>
    <t>020D0297</t>
  </si>
  <si>
    <t>026D0281</t>
  </si>
  <si>
    <t>020D0298</t>
  </si>
  <si>
    <t>026D0282</t>
  </si>
  <si>
    <t>020D0299</t>
  </si>
  <si>
    <t>026D0283</t>
  </si>
  <si>
    <t>020D02100</t>
  </si>
  <si>
    <t>026D0284</t>
  </si>
  <si>
    <t>020D02101</t>
  </si>
  <si>
    <t>026D0285</t>
  </si>
  <si>
    <t>浅層埋設型ﾌﾗﾝｼﾞ付T字管</t>
    <phoneticPr fontId="1"/>
  </si>
  <si>
    <t>020D02102</t>
  </si>
  <si>
    <t>026D0286</t>
  </si>
  <si>
    <t>受挿し短管</t>
    <phoneticPr fontId="1"/>
  </si>
  <si>
    <t>呼び径「φ75～φ150×φ75」</t>
    <rPh sb="0" eb="1">
      <t>ヨ</t>
    </rPh>
    <rPh sb="2" eb="3">
      <t>ケイ</t>
    </rPh>
    <phoneticPr fontId="1"/>
  </si>
  <si>
    <t>020D02103</t>
  </si>
  <si>
    <t>026D0287</t>
  </si>
  <si>
    <t>継　輪</t>
    <phoneticPr fontId="1"/>
  </si>
  <si>
    <t>継　輪</t>
    <phoneticPr fontId="1"/>
  </si>
  <si>
    <t>020D02104</t>
  </si>
  <si>
    <t>026D0288</t>
  </si>
  <si>
    <t>短管1号</t>
    <phoneticPr fontId="1"/>
  </si>
  <si>
    <t>短管1号</t>
    <phoneticPr fontId="1"/>
  </si>
  <si>
    <t>020D02105</t>
  </si>
  <si>
    <t>026D0289</t>
  </si>
  <si>
    <t>短管2号</t>
    <phoneticPr fontId="1"/>
  </si>
  <si>
    <t>短管2号</t>
    <phoneticPr fontId="1"/>
  </si>
  <si>
    <t>020D02106</t>
  </si>
  <si>
    <t>026D0290</t>
  </si>
  <si>
    <t>帽</t>
    <phoneticPr fontId="1"/>
  </si>
  <si>
    <t>帽</t>
    <phoneticPr fontId="1"/>
  </si>
  <si>
    <t>020D02107</t>
  </si>
  <si>
    <t>026D0291</t>
  </si>
  <si>
    <t>接合部品</t>
    <phoneticPr fontId="1"/>
  </si>
  <si>
    <t>接合部品</t>
    <phoneticPr fontId="1"/>
  </si>
  <si>
    <t>N-Link</t>
  </si>
  <si>
    <t>020D0315</t>
  </si>
  <si>
    <t>026D0317</t>
  </si>
  <si>
    <t>020D0316</t>
  </si>
  <si>
    <t>026D0318</t>
  </si>
  <si>
    <t>020D0317</t>
  </si>
  <si>
    <t>026D0319</t>
  </si>
  <si>
    <t>020D0318</t>
  </si>
  <si>
    <t>026D0320</t>
  </si>
  <si>
    <t>押　輪</t>
    <phoneticPr fontId="1"/>
  </si>
  <si>
    <t>020D0319</t>
  </si>
  <si>
    <t>026D0316</t>
  </si>
  <si>
    <t>NS形E種ｿﾌﾄｼｰﾙ仕切弁</t>
    <phoneticPr fontId="1"/>
  </si>
  <si>
    <t>020V0205</t>
  </si>
  <si>
    <t>026V0205</t>
  </si>
  <si>
    <t>020V0305</t>
  </si>
  <si>
    <t>026V0305</t>
  </si>
  <si>
    <t>ﾚﾊﾞｰ式補修弁</t>
    <phoneticPr fontId="1"/>
  </si>
  <si>
    <t>017A0508</t>
  </si>
  <si>
    <t>呼び径「φ75×H150」</t>
    <rPh sb="0" eb="1">
      <t>ヨ</t>
    </rPh>
    <rPh sb="2" eb="3">
      <t>ケイ</t>
    </rPh>
    <phoneticPr fontId="1"/>
  </si>
  <si>
    <t>ｷｬｯﾌﾟ式補修弁</t>
  </si>
  <si>
    <t>017A0509</t>
  </si>
  <si>
    <t>No.６</t>
    <phoneticPr fontId="1"/>
  </si>
  <si>
    <t>変更</t>
    <rPh sb="0" eb="2">
      <t>ヘンコウ</t>
    </rPh>
    <phoneticPr fontId="1"/>
  </si>
  <si>
    <t>ハット式鉄蓋</t>
    <rPh sb="3" eb="4">
      <t>シキ</t>
    </rPh>
    <rPh sb="4" eb="5">
      <t>テツ</t>
    </rPh>
    <rPh sb="5" eb="6">
      <t>フタ</t>
    </rPh>
    <phoneticPr fontId="1"/>
  </si>
  <si>
    <t>021B0102</t>
    <phoneticPr fontId="1"/>
  </si>
  <si>
    <t>仕切弁用ﾊｯﾄ式円形鉄蓋</t>
    <rPh sb="0" eb="2">
      <t>シキ</t>
    </rPh>
    <rPh sb="2" eb="3">
      <t>ベン</t>
    </rPh>
    <rPh sb="3" eb="4">
      <t>ヨウ</t>
    </rPh>
    <rPh sb="7" eb="8">
      <t>シキ</t>
    </rPh>
    <rPh sb="8" eb="10">
      <t>エンケイ</t>
    </rPh>
    <rPh sb="10" eb="11">
      <t>テツ</t>
    </rPh>
    <rPh sb="11" eb="12">
      <t>フタ</t>
    </rPh>
    <phoneticPr fontId="1"/>
  </si>
  <si>
    <t>VDPS-21G-15LR</t>
    <phoneticPr fontId="1"/>
  </si>
  <si>
    <t>CVOS-21G-15LR</t>
    <phoneticPr fontId="1"/>
  </si>
  <si>
    <t>日之出水道機器（株）</t>
    <rPh sb="0" eb="3">
      <t>ヒノデ</t>
    </rPh>
    <rPh sb="3" eb="5">
      <t>スイドウ</t>
    </rPh>
    <rPh sb="5" eb="7">
      <t>キキ</t>
    </rPh>
    <rPh sb="8" eb="9">
      <t>カブ</t>
    </rPh>
    <phoneticPr fontId="1"/>
  </si>
  <si>
    <t>新規</t>
    <rPh sb="0" eb="2">
      <t>シンキ</t>
    </rPh>
    <phoneticPr fontId="1"/>
  </si>
  <si>
    <t>VAS-19G-15L</t>
    <phoneticPr fontId="1"/>
  </si>
  <si>
    <t>円形特殊（φ170）</t>
    <rPh sb="0" eb="1">
      <t>エン</t>
    </rPh>
    <rPh sb="1" eb="2">
      <t>ケイ</t>
    </rPh>
    <rPh sb="2" eb="4">
      <t>トクシュ</t>
    </rPh>
    <phoneticPr fontId="1"/>
  </si>
  <si>
    <t>V7AC</t>
    <phoneticPr fontId="1"/>
  </si>
  <si>
    <t>FCD止水栓用ﾊｯﾄ式円形鉄蓋</t>
    <rPh sb="3" eb="6">
      <t>シスイセン</t>
    </rPh>
    <rPh sb="6" eb="7">
      <t>ヨウ</t>
    </rPh>
    <rPh sb="10" eb="11">
      <t>シキ</t>
    </rPh>
    <rPh sb="11" eb="13">
      <t>エンケイ</t>
    </rPh>
    <rPh sb="13" eb="14">
      <t>テツ</t>
    </rPh>
    <rPh sb="14" eb="15">
      <t>フタ</t>
    </rPh>
    <phoneticPr fontId="1"/>
  </si>
  <si>
    <t>CVA-19G-15L</t>
    <phoneticPr fontId="1"/>
  </si>
  <si>
    <t>VKYG</t>
    <phoneticPr fontId="1"/>
  </si>
  <si>
    <t>V7A</t>
    <phoneticPr fontId="1"/>
  </si>
  <si>
    <t>止水栓用再生ﾌﾟﾗｽﾁｯｸ製調整ﾘﾝｸﾞ</t>
    <rPh sb="0" eb="3">
      <t>シスイセン</t>
    </rPh>
    <rPh sb="3" eb="4">
      <t>ヨウ</t>
    </rPh>
    <rPh sb="4" eb="6">
      <t>サイセイ</t>
    </rPh>
    <rPh sb="13" eb="14">
      <t>セイ</t>
    </rPh>
    <rPh sb="14" eb="16">
      <t>チョウセイ</t>
    </rPh>
    <phoneticPr fontId="1"/>
  </si>
  <si>
    <t>REP NHVO-20-10K</t>
    <phoneticPr fontId="1"/>
  </si>
  <si>
    <t>円形特殊（φ200）</t>
    <rPh sb="0" eb="1">
      <t>エン</t>
    </rPh>
    <rPh sb="1" eb="2">
      <t>ケイ</t>
    </rPh>
    <rPh sb="2" eb="4">
      <t>トクシュ</t>
    </rPh>
    <phoneticPr fontId="1"/>
  </si>
  <si>
    <t>REP NHVO-20-30K</t>
    <phoneticPr fontId="1"/>
  </si>
  <si>
    <t>REP NHVO-20-50K</t>
    <phoneticPr fontId="1"/>
  </si>
  <si>
    <t>止水栓用再生ﾌﾟﾗｽﾁｯｸ製傾斜付調整ﾘﾝｸﾞ</t>
    <rPh sb="0" eb="3">
      <t>シスイセン</t>
    </rPh>
    <rPh sb="3" eb="4">
      <t>ヨウ</t>
    </rPh>
    <rPh sb="4" eb="6">
      <t>サイセイ</t>
    </rPh>
    <rPh sb="13" eb="14">
      <t>セイ</t>
    </rPh>
    <rPh sb="14" eb="16">
      <t>ケイシャ</t>
    </rPh>
    <rPh sb="16" eb="17">
      <t>ツ</t>
    </rPh>
    <rPh sb="17" eb="19">
      <t>チョウセイ</t>
    </rPh>
    <phoneticPr fontId="1"/>
  </si>
  <si>
    <t>REP NHVO-20-30K（P3）</t>
    <phoneticPr fontId="1"/>
  </si>
  <si>
    <t>REP NHVO-20-30K（P5）</t>
    <phoneticPr fontId="1"/>
  </si>
  <si>
    <t>高30/38mm　3%勾配</t>
    <rPh sb="0" eb="1">
      <t>タカ</t>
    </rPh>
    <rPh sb="11" eb="13">
      <t>コウバイ</t>
    </rPh>
    <phoneticPr fontId="1"/>
  </si>
  <si>
    <t>高30/44mm　5%勾配</t>
    <rPh sb="0" eb="1">
      <t>タカ</t>
    </rPh>
    <rPh sb="11" eb="13">
      <t>コウバイ</t>
    </rPh>
    <phoneticPr fontId="1"/>
  </si>
  <si>
    <t>止水栓用ﾀﾞｸﾀｲﾙﾙ鋳鉄製調整ﾘﾝｸﾞ</t>
    <rPh sb="0" eb="3">
      <t>シスイセン</t>
    </rPh>
    <rPh sb="3" eb="4">
      <t>ヨウ</t>
    </rPh>
    <rPh sb="10" eb="12">
      <t>チュウテツ</t>
    </rPh>
    <rPh sb="12" eb="13">
      <t>セイ</t>
    </rPh>
    <rPh sb="13" eb="15">
      <t>チョウセイ</t>
    </rPh>
    <rPh sb="14" eb="16">
      <t>チョウセイ</t>
    </rPh>
    <phoneticPr fontId="1"/>
  </si>
  <si>
    <t>FB20K-1</t>
    <phoneticPr fontId="1"/>
  </si>
  <si>
    <t>FB20K-3</t>
    <phoneticPr fontId="1"/>
  </si>
  <si>
    <t>FB20K-5</t>
    <phoneticPr fontId="1"/>
  </si>
  <si>
    <t>止水栓用ﾀﾞｸﾀｲﾙ鋳鉄製傾斜付調整ﾘﾝｸﾞ</t>
    <rPh sb="0" eb="3">
      <t>シスイセン</t>
    </rPh>
    <rPh sb="3" eb="4">
      <t>ヨウ</t>
    </rPh>
    <rPh sb="9" eb="11">
      <t>チュウテツ</t>
    </rPh>
    <rPh sb="11" eb="12">
      <t>セイ</t>
    </rPh>
    <rPh sb="12" eb="14">
      <t>ケイシャ</t>
    </rPh>
    <rPh sb="13" eb="15">
      <t>ケイシャ</t>
    </rPh>
    <rPh sb="15" eb="16">
      <t>ツ</t>
    </rPh>
    <rPh sb="16" eb="18">
      <t>チョウセイ</t>
    </rPh>
    <phoneticPr fontId="1"/>
  </si>
  <si>
    <t>FB20K-3-3%</t>
    <phoneticPr fontId="1"/>
  </si>
  <si>
    <t>FB20K-3-5%</t>
    <phoneticPr fontId="1"/>
  </si>
  <si>
    <t>上部壁</t>
    <rPh sb="0" eb="2">
      <t>ジョウブ</t>
    </rPh>
    <rPh sb="2" eb="3">
      <t>カベ</t>
    </rPh>
    <phoneticPr fontId="1"/>
  </si>
  <si>
    <t>止水栓用ﾚｼﾞﾝｺﾝｸﾘｰﾄ製ﾎﾞｯｸｽ</t>
    <rPh sb="0" eb="3">
      <t>シスイセン</t>
    </rPh>
    <rPh sb="3" eb="4">
      <t>ヨウ</t>
    </rPh>
    <rPh sb="14" eb="15">
      <t>セイ</t>
    </rPh>
    <phoneticPr fontId="1"/>
  </si>
  <si>
    <t>NHVO-20-150A</t>
    <phoneticPr fontId="1"/>
  </si>
  <si>
    <t>V-A15</t>
    <phoneticPr fontId="1"/>
  </si>
  <si>
    <t>V-B10</t>
    <phoneticPr fontId="1"/>
  </si>
  <si>
    <t>NHVO-20-100B</t>
    <phoneticPr fontId="1"/>
  </si>
  <si>
    <t>NHVO-20-200B</t>
    <phoneticPr fontId="1"/>
  </si>
  <si>
    <t>V-B20</t>
    <phoneticPr fontId="1"/>
  </si>
  <si>
    <t>V-B30</t>
    <phoneticPr fontId="1"/>
  </si>
  <si>
    <t>NHVO-20-300B</t>
    <phoneticPr fontId="1"/>
  </si>
  <si>
    <t>NHVO-20-40SS</t>
    <phoneticPr fontId="1"/>
  </si>
  <si>
    <t>V-S</t>
    <phoneticPr fontId="1"/>
  </si>
  <si>
    <t>分割底版</t>
    <phoneticPr fontId="1"/>
  </si>
  <si>
    <t>019D0264</t>
    <phoneticPr fontId="1"/>
  </si>
  <si>
    <t>呼び径「φ300×φ100～φ300」</t>
    <rPh sb="0" eb="1">
      <t>ヨ</t>
    </rPh>
    <rPh sb="2" eb="3">
      <t>ケイ</t>
    </rPh>
    <phoneticPr fontId="1"/>
  </si>
  <si>
    <t>（株）岡本</t>
    <rPh sb="1" eb="2">
      <t>カブ</t>
    </rPh>
    <rPh sb="3" eb="5">
      <t>オカモト</t>
    </rPh>
    <phoneticPr fontId="1"/>
  </si>
  <si>
    <t>019D0265</t>
  </si>
  <si>
    <t>019D0266</t>
  </si>
  <si>
    <t>呼び径「φ300×φ100～φ250」</t>
    <rPh sb="0" eb="1">
      <t>ヨ</t>
    </rPh>
    <rPh sb="2" eb="3">
      <t>ケイ</t>
    </rPh>
    <phoneticPr fontId="1"/>
  </si>
  <si>
    <t>019D0267</t>
  </si>
  <si>
    <t>019D0268</t>
  </si>
  <si>
    <t>019D0269</t>
  </si>
  <si>
    <t>019D0270</t>
  </si>
  <si>
    <t>片受曲管</t>
    <phoneticPr fontId="1"/>
  </si>
  <si>
    <t>呼び径「φ300」</t>
    <rPh sb="0" eb="1">
      <t>ヨ</t>
    </rPh>
    <rPh sb="2" eb="3">
      <t>ケイ</t>
    </rPh>
    <phoneticPr fontId="1"/>
  </si>
  <si>
    <t>019D0271</t>
  </si>
  <si>
    <t>019D0272</t>
  </si>
  <si>
    <t>019D0273</t>
  </si>
  <si>
    <t>019D0274</t>
  </si>
  <si>
    <t>019D0275</t>
  </si>
  <si>
    <t>019D0276</t>
  </si>
  <si>
    <t>ﾌﾗﾝｼﾞ付T字管</t>
    <phoneticPr fontId="1"/>
  </si>
  <si>
    <t>うず巻式ﾌﾗﾝｼﾞ付T字管</t>
    <phoneticPr fontId="1"/>
  </si>
  <si>
    <t>呼び径「φ300×φ75」</t>
    <rPh sb="0" eb="1">
      <t>ヨ</t>
    </rPh>
    <rPh sb="2" eb="3">
      <t>ケイ</t>
    </rPh>
    <phoneticPr fontId="1"/>
  </si>
  <si>
    <t>継　輪</t>
  </si>
  <si>
    <t>両受短管</t>
    <phoneticPr fontId="1"/>
  </si>
  <si>
    <t>短管1号</t>
  </si>
  <si>
    <t>短管２号</t>
    <phoneticPr fontId="1"/>
  </si>
  <si>
    <t>019D0277</t>
  </si>
  <si>
    <t>019D0278</t>
  </si>
  <si>
    <t>019D0217</t>
    <phoneticPr fontId="1"/>
  </si>
  <si>
    <t>019D0218</t>
  </si>
  <si>
    <t>追加</t>
    <rPh sb="0" eb="2">
      <t>ツイカ</t>
    </rPh>
    <phoneticPr fontId="1"/>
  </si>
  <si>
    <t>019D0219</t>
  </si>
  <si>
    <t>019D0220</t>
  </si>
  <si>
    <t>019D0280</t>
    <phoneticPr fontId="1"/>
  </si>
  <si>
    <t>019D0281</t>
  </si>
  <si>
    <t>019D0282</t>
  </si>
  <si>
    <t>乙字管</t>
    <rPh sb="0" eb="1">
      <t>オツ</t>
    </rPh>
    <rPh sb="1" eb="2">
      <t>ジ</t>
    </rPh>
    <rPh sb="2" eb="3">
      <t>カン</t>
    </rPh>
    <phoneticPr fontId="1"/>
  </si>
  <si>
    <t>帽</t>
    <rPh sb="0" eb="1">
      <t>ボウ</t>
    </rPh>
    <phoneticPr fontId="1"/>
  </si>
  <si>
    <t>呼び径「φ300×H300」</t>
    <rPh sb="0" eb="1">
      <t>ヨ</t>
    </rPh>
    <rPh sb="2" eb="3">
      <t>ケイ</t>
    </rPh>
    <phoneticPr fontId="1"/>
  </si>
  <si>
    <t>呼び径「φ300×H450」</t>
    <rPh sb="0" eb="1">
      <t>ヨ</t>
    </rPh>
    <rPh sb="2" eb="3">
      <t>ケイ</t>
    </rPh>
    <phoneticPr fontId="1"/>
  </si>
  <si>
    <t>止水栓ﾎﾞｯｸｽ</t>
    <rPh sb="0" eb="3">
      <t>シスイセン</t>
    </rPh>
    <phoneticPr fontId="1"/>
  </si>
  <si>
    <t>ﾊｯﾄ式鉄蓋（私設用）</t>
    <rPh sb="7" eb="9">
      <t>シセツ</t>
    </rPh>
    <rPh sb="9" eb="10">
      <t>ヨウ</t>
    </rPh>
    <phoneticPr fontId="1"/>
  </si>
  <si>
    <t>ﾚｼﾞﾝｺﾝｸﾘｰﾄ製ﾎﾞｯｸｽ</t>
    <rPh sb="10" eb="11">
      <t>セイ</t>
    </rPh>
    <phoneticPr fontId="1"/>
  </si>
  <si>
    <t>コード管理</t>
    <rPh sb="3" eb="5">
      <t>カンリ</t>
    </rPh>
    <phoneticPr fontId="1"/>
  </si>
  <si>
    <t>異形管類</t>
    <phoneticPr fontId="1"/>
  </si>
  <si>
    <t>NS形E種ダクタイル鋳鉄管</t>
    <phoneticPr fontId="1"/>
  </si>
  <si>
    <t>水道配水用ポリエチレン管</t>
    <phoneticPr fontId="1"/>
  </si>
  <si>
    <t>水道用二層ポリエチレン管</t>
    <phoneticPr fontId="1"/>
  </si>
  <si>
    <t>ポリエチレン管用金属継手類</t>
    <phoneticPr fontId="1"/>
  </si>
  <si>
    <t>削除</t>
    <rPh sb="0" eb="2">
      <t>サクジョ</t>
    </rPh>
    <phoneticPr fontId="1"/>
  </si>
  <si>
    <t>ﾎﾞﾙﾄ･ﾅｯﾄ</t>
    <phoneticPr fontId="1"/>
  </si>
  <si>
    <t>金具類</t>
    <rPh sb="0" eb="2">
      <t>カナグ</t>
    </rPh>
    <rPh sb="2" eb="3">
      <t>ルイ</t>
    </rPh>
    <phoneticPr fontId="1"/>
  </si>
  <si>
    <t>VSｼﾞｮｲﾝﾄ
(ｼｮｰﾄ)</t>
    <phoneticPr fontId="1"/>
  </si>
  <si>
    <t>その他配管関係資材</t>
    <phoneticPr fontId="1"/>
  </si>
  <si>
    <t>鋳鉄管用</t>
    <phoneticPr fontId="1"/>
  </si>
  <si>
    <t>ｽﾃﾝﾚｽ製不凍結形急速空気弁</t>
    <phoneticPr fontId="1"/>
  </si>
  <si>
    <t>水道用補修弁</t>
  </si>
  <si>
    <t>K形受口付ｿﾌﾄｼｰﾙ仕切弁付</t>
    <rPh sb="1" eb="2">
      <t>カタ</t>
    </rPh>
    <rPh sb="2" eb="3">
      <t>ウ</t>
    </rPh>
    <rPh sb="3" eb="4">
      <t>クチ</t>
    </rPh>
    <rPh sb="4" eb="5">
      <t>ツ</t>
    </rPh>
    <rPh sb="11" eb="13">
      <t>シキ</t>
    </rPh>
    <rPh sb="13" eb="14">
      <t>ベン</t>
    </rPh>
    <rPh sb="14" eb="15">
      <t>ツ</t>
    </rPh>
    <phoneticPr fontId="1"/>
  </si>
  <si>
    <t>ボックス類</t>
    <phoneticPr fontId="1"/>
  </si>
  <si>
    <t>ﾎﾟﾘｴﾁﾚﾝ二層管用
(締付形)</t>
    <rPh sb="7" eb="9">
      <t>ニソウ</t>
    </rPh>
    <rPh sb="9" eb="10">
      <t>カン</t>
    </rPh>
    <rPh sb="10" eb="11">
      <t>ヨウ</t>
    </rPh>
    <phoneticPr fontId="1"/>
  </si>
  <si>
    <t>ﾎﾟﾘｴﾁﾚﾝ二層管用
(挿込形)</t>
    <rPh sb="7" eb="9">
      <t>ニソウ</t>
    </rPh>
    <rPh sb="9" eb="10">
      <t>カン</t>
    </rPh>
    <rPh sb="10" eb="11">
      <t>ヨウ</t>
    </rPh>
    <phoneticPr fontId="1"/>
  </si>
  <si>
    <t>樹脂製ﾎﾞｯｸｽ
(蓋のみ鋳鉄製)</t>
    <rPh sb="0" eb="2">
      <t>ジュシ</t>
    </rPh>
    <rPh sb="2" eb="3">
      <t>セイ</t>
    </rPh>
    <phoneticPr fontId="1"/>
  </si>
  <si>
    <t>ﾊｯﾄ式鉄蓋
(私設用)</t>
    <phoneticPr fontId="1"/>
  </si>
  <si>
    <t>調整ﾘﾝｸﾞ
(再生ﾌﾟﾗｽﾁｯｸ)</t>
    <phoneticPr fontId="1"/>
  </si>
  <si>
    <t>調整ﾘﾝｸﾞ
(ﾀﾞｸﾀｲﾙ鋳鉄)</t>
    <phoneticPr fontId="1"/>
  </si>
  <si>
    <t>ﾚｼﾞﾝｺﾝｸﾘｰﾄ製ﾎﾞｯｸｽ
円形特殊(φ200)</t>
    <phoneticPr fontId="1"/>
  </si>
  <si>
    <t>　水道用資材等指定承認一覧表【水道用資材分類別】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8">
      <t>スイドウヨウ</t>
    </rPh>
    <rPh sb="18" eb="20">
      <t>シザイ</t>
    </rPh>
    <rPh sb="20" eb="22">
      <t>ブンルイ</t>
    </rPh>
    <rPh sb="22" eb="23">
      <t>ベツ</t>
    </rPh>
    <phoneticPr fontId="1"/>
  </si>
  <si>
    <t>令和２年４月１日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</si>
  <si>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CVONS-20G-25LNU(多機能表示型)</t>
    <rPh sb="16" eb="19">
      <t>タキノウ</t>
    </rPh>
    <rPh sb="19" eb="21">
      <t>ヒョウジ</t>
    </rPh>
    <rPh sb="21" eb="22">
      <t>カタ</t>
    </rPh>
    <phoneticPr fontId="1"/>
  </si>
  <si>
    <t>SENZ8SJA-50C</t>
    <phoneticPr fontId="1"/>
  </si>
  <si>
    <t>VDPS-21G-15L F1Y</t>
    <phoneticPr fontId="1"/>
  </si>
  <si>
    <t>SE8SJA-50C</t>
    <phoneticPr fontId="1"/>
  </si>
  <si>
    <t>令和２年10月１日</t>
    <rPh sb="0" eb="2">
      <t>レイワ</t>
    </rPh>
    <rPh sb="3" eb="4">
      <t>ネン</t>
    </rPh>
    <rPh sb="6" eb="7">
      <t>ガツ</t>
    </rPh>
    <rPh sb="8" eb="9">
      <t>ニチ</t>
    </rPh>
    <phoneticPr fontId="1"/>
  </si>
  <si>
    <t>ねじ式弁筐</t>
    <rPh sb="2" eb="3">
      <t>シキ</t>
    </rPh>
    <rPh sb="3" eb="5">
      <t>ベンキョウ</t>
    </rPh>
    <phoneticPr fontId="1"/>
  </si>
  <si>
    <t>仕切弁用ねじ式弁筐</t>
    <rPh sb="0" eb="2">
      <t>シキ</t>
    </rPh>
    <rPh sb="2" eb="3">
      <t>ベン</t>
    </rPh>
    <rPh sb="3" eb="4">
      <t>ヨウ</t>
    </rPh>
    <rPh sb="6" eb="7">
      <t>シキ</t>
    </rPh>
    <rPh sb="7" eb="9">
      <t>ベンキョウ</t>
    </rPh>
    <phoneticPr fontId="1"/>
  </si>
  <si>
    <t>041B0101</t>
    <phoneticPr fontId="1"/>
  </si>
  <si>
    <t>021B0101</t>
    <phoneticPr fontId="1"/>
  </si>
  <si>
    <t>仕切弁用ねじ式弁筐</t>
    <rPh sb="0" eb="3">
      <t>シキリベン</t>
    </rPh>
    <rPh sb="3" eb="4">
      <t>ヨウ</t>
    </rPh>
    <rPh sb="6" eb="7">
      <t>シキ</t>
    </rPh>
    <rPh sb="7" eb="9">
      <t>ベンキョウ</t>
    </rPh>
    <phoneticPr fontId="1"/>
  </si>
  <si>
    <t>（株）ダイモン</t>
    <rPh sb="1" eb="2">
      <t>カブ</t>
    </rPh>
    <phoneticPr fontId="1"/>
  </si>
  <si>
    <t>SENZ8SJA</t>
    <phoneticPr fontId="1"/>
  </si>
  <si>
    <t>VDPS-21G-15LR</t>
    <phoneticPr fontId="1"/>
  </si>
  <si>
    <t>041B0103</t>
    <phoneticPr fontId="1"/>
  </si>
  <si>
    <t>T-25　多情報</t>
    <rPh sb="5" eb="6">
      <t>タ</t>
    </rPh>
    <rPh sb="6" eb="8">
      <t>ジョウホウ</t>
    </rPh>
    <phoneticPr fontId="1"/>
  </si>
  <si>
    <t>T-25　多情報</t>
    <rPh sb="5" eb="8">
      <t>タジョウホウ</t>
    </rPh>
    <phoneticPr fontId="1"/>
  </si>
  <si>
    <t>JFEスチール（株）</t>
  </si>
  <si>
    <t>JLP VB</t>
    <phoneticPr fontId="1"/>
  </si>
  <si>
    <t>塩化ﾋﾞﾆﾙﾗｲﾆﾝｸﾞ鋼管</t>
    <phoneticPr fontId="1"/>
  </si>
  <si>
    <t>048S0101</t>
    <phoneticPr fontId="1"/>
  </si>
  <si>
    <t>水道用硬質塩化ﾋﾞﾆﾙﾗｲﾆﾝｸﾞ鋼管</t>
  </si>
  <si>
    <t>JLP VB</t>
  </si>
  <si>
    <t>呼び径「φ15A～φ150A」</t>
    <rPh sb="0" eb="1">
      <t>ヨ</t>
    </rPh>
    <rPh sb="2" eb="3">
      <t>ケイ</t>
    </rPh>
    <phoneticPr fontId="1"/>
  </si>
  <si>
    <t>JFEスチール（株）</t>
    <rPh sb="8" eb="9">
      <t>カブ</t>
    </rPh>
    <phoneticPr fontId="1"/>
  </si>
  <si>
    <t>048S0102</t>
  </si>
  <si>
    <t>JLP VD</t>
    <phoneticPr fontId="1"/>
  </si>
  <si>
    <t>呼び径「φ15A～φ50A」</t>
    <rPh sb="0" eb="1">
      <t>ヨ</t>
    </rPh>
    <rPh sb="2" eb="3">
      <t>ケイ</t>
    </rPh>
    <phoneticPr fontId="1"/>
  </si>
  <si>
    <t>JLP VD</t>
    <phoneticPr fontId="1"/>
  </si>
  <si>
    <t>外面ﾎﾟﾘ塩化ﾋﾞﾆﾙ被覆</t>
    <rPh sb="0" eb="2">
      <t>ガイメン</t>
    </rPh>
    <rPh sb="5" eb="7">
      <t>エンカ</t>
    </rPh>
    <rPh sb="11" eb="13">
      <t>ヒフク</t>
    </rPh>
    <phoneticPr fontId="1"/>
  </si>
  <si>
    <t>ゴム類</t>
    <rPh sb="2" eb="3">
      <t>ルイ</t>
    </rPh>
    <phoneticPr fontId="1"/>
  </si>
  <si>
    <t>ゴムシート</t>
    <phoneticPr fontId="1"/>
  </si>
  <si>
    <t>E</t>
    <phoneticPr fontId="1"/>
  </si>
  <si>
    <t>サンドエロージョン対策シート</t>
    <rPh sb="9" eb="11">
      <t>タイサク</t>
    </rPh>
    <phoneticPr fontId="1"/>
  </si>
  <si>
    <t>埋設管用保護ゴムシート</t>
    <rPh sb="0" eb="2">
      <t>マイセツ</t>
    </rPh>
    <rPh sb="2" eb="3">
      <t>カン</t>
    </rPh>
    <rPh sb="3" eb="4">
      <t>ヨウ</t>
    </rPh>
    <rPh sb="4" eb="6">
      <t>ホゴ</t>
    </rPh>
    <phoneticPr fontId="1"/>
  </si>
  <si>
    <t>埋設管保護ゴムシート</t>
    <rPh sb="0" eb="2">
      <t>マイセツ</t>
    </rPh>
    <rPh sb="2" eb="3">
      <t>カン</t>
    </rPh>
    <rPh sb="3" eb="5">
      <t>ホゴ</t>
    </rPh>
    <phoneticPr fontId="1"/>
  </si>
  <si>
    <t>330㎜×1m×6㎜</t>
    <phoneticPr fontId="1"/>
  </si>
  <si>
    <t>350㎜×10m×2㎜</t>
    <phoneticPr fontId="1"/>
  </si>
  <si>
    <t>ｻﾝﾄﾞｴﾛｰｼﾞｮﾝ対策ｼｰﾄ</t>
    <rPh sb="11" eb="13">
      <t>タイサク</t>
    </rPh>
    <phoneticPr fontId="1"/>
  </si>
  <si>
    <t>031E0205</t>
    <phoneticPr fontId="1"/>
  </si>
  <si>
    <t>サンエス護謨工業（株）</t>
    <rPh sb="4" eb="8">
      <t>ゴムコウギョウ</t>
    </rPh>
    <rPh sb="9" eb="10">
      <t>カブ</t>
    </rPh>
    <phoneticPr fontId="1"/>
  </si>
  <si>
    <t>ﾌﾞﾀｼﾞｴﾝ系ｺﾞﾑ</t>
    <rPh sb="7" eb="8">
      <t>ケイ</t>
    </rPh>
    <phoneticPr fontId="1"/>
  </si>
  <si>
    <t>031E0207</t>
  </si>
  <si>
    <t>044E0205</t>
    <phoneticPr fontId="1"/>
  </si>
  <si>
    <t>044E0206</t>
    <phoneticPr fontId="1"/>
  </si>
  <si>
    <t>330㎜×1.02m×6㎜</t>
    <phoneticPr fontId="1"/>
  </si>
  <si>
    <t>ヨツギ（株）</t>
    <rPh sb="4" eb="5">
      <t>カブ</t>
    </rPh>
    <phoneticPr fontId="1"/>
  </si>
  <si>
    <t>埋設管保護ゴムシート</t>
    <phoneticPr fontId="1"/>
  </si>
  <si>
    <t>削除</t>
    <rPh sb="0" eb="2">
      <t>サクジョ</t>
    </rPh>
    <phoneticPr fontId="1"/>
  </si>
  <si>
    <t>防食コア</t>
    <rPh sb="0" eb="2">
      <t>ボウショク</t>
    </rPh>
    <phoneticPr fontId="1"/>
  </si>
  <si>
    <t>011FT0201</t>
    <phoneticPr fontId="1"/>
  </si>
  <si>
    <t>銅製コア</t>
    <rPh sb="0" eb="1">
      <t>ドウ</t>
    </rPh>
    <rPh sb="1" eb="2">
      <t>セイ</t>
    </rPh>
    <phoneticPr fontId="1"/>
  </si>
  <si>
    <t>銅コア</t>
    <rPh sb="0" eb="1">
      <t>ドウ</t>
    </rPh>
    <phoneticPr fontId="1"/>
  </si>
  <si>
    <t>大成機工（株）</t>
    <rPh sb="0" eb="2">
      <t>タイセイ</t>
    </rPh>
    <rPh sb="2" eb="4">
      <t>キコウ</t>
    </rPh>
    <rPh sb="5" eb="6">
      <t>カブ</t>
    </rPh>
    <phoneticPr fontId="1"/>
  </si>
  <si>
    <t>016FT0202</t>
    <phoneticPr fontId="1"/>
  </si>
  <si>
    <t>密着銅コア</t>
    <rPh sb="0" eb="2">
      <t>ミッチャク</t>
    </rPh>
    <rPh sb="2" eb="3">
      <t>ドウ</t>
    </rPh>
    <phoneticPr fontId="1"/>
  </si>
  <si>
    <t>銅製密着コア</t>
    <rPh sb="0" eb="1">
      <t>ドウ</t>
    </rPh>
    <rPh sb="1" eb="2">
      <t>セイ</t>
    </rPh>
    <rPh sb="2" eb="4">
      <t>ミッチャク</t>
    </rPh>
    <phoneticPr fontId="1"/>
  </si>
  <si>
    <t>φ75～φ150</t>
    <phoneticPr fontId="1"/>
  </si>
  <si>
    <t>コスモ工機（株）</t>
    <rPh sb="3" eb="5">
      <t>コウキ</t>
    </rPh>
    <rPh sb="6" eb="7">
      <t>カブ</t>
    </rPh>
    <phoneticPr fontId="1"/>
  </si>
  <si>
    <t>011FT0202</t>
    <phoneticPr fontId="1"/>
  </si>
  <si>
    <t>密着ｽﾃﾝﾚｽｺｱ</t>
    <rPh sb="0" eb="2">
      <t>ミッチャク</t>
    </rPh>
    <phoneticPr fontId="1"/>
  </si>
  <si>
    <t>SUSブッシュ</t>
    <phoneticPr fontId="1"/>
  </si>
  <si>
    <t>φ40～φ150</t>
    <phoneticPr fontId="1"/>
  </si>
  <si>
    <t>ｽﾃﾝﾚｽ製密着ｺｱ</t>
    <rPh sb="5" eb="6">
      <t>セイ</t>
    </rPh>
    <rPh sb="6" eb="8">
      <t>ミッチャク</t>
    </rPh>
    <phoneticPr fontId="1"/>
  </si>
  <si>
    <t>SUSﾌﾞｯｼｭ</t>
    <phoneticPr fontId="1"/>
  </si>
  <si>
    <t>SUS316</t>
    <phoneticPr fontId="1"/>
  </si>
  <si>
    <t>FT</t>
    <phoneticPr fontId="1"/>
  </si>
  <si>
    <t>（株）ハズ</t>
  </si>
  <si>
    <t>令和3年４月１日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</si>
  <si>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胴ｺｱ</t>
    <rPh sb="0" eb="1">
      <t>ドウ</t>
    </rPh>
    <phoneticPr fontId="1"/>
  </si>
  <si>
    <t>ｺｱ</t>
    <phoneticPr fontId="1"/>
  </si>
  <si>
    <t>Q</t>
    <phoneticPr fontId="1"/>
  </si>
  <si>
    <t>銅ｺｱ（WX-IM）</t>
    <phoneticPr fontId="1"/>
  </si>
  <si>
    <t>φ13～φ50</t>
    <phoneticPr fontId="1"/>
  </si>
  <si>
    <t>胴ｽﾘｰﾌﾞ</t>
    <rPh sb="0" eb="1">
      <t>ドウ</t>
    </rPh>
    <phoneticPr fontId="1"/>
  </si>
  <si>
    <t>密着銅ｺｱ</t>
    <rPh sb="0" eb="2">
      <t>ミッチャク</t>
    </rPh>
    <rPh sb="2" eb="3">
      <t>ドウ</t>
    </rPh>
    <phoneticPr fontId="1"/>
  </si>
  <si>
    <t>密着ｺｱ（W）</t>
    <phoneticPr fontId="1"/>
  </si>
  <si>
    <t>新規</t>
    <rPh sb="0" eb="2">
      <t>シンキ</t>
    </rPh>
    <phoneticPr fontId="1"/>
  </si>
  <si>
    <t>コア</t>
    <phoneticPr fontId="1"/>
  </si>
  <si>
    <t>002Q0201</t>
    <phoneticPr fontId="1"/>
  </si>
  <si>
    <t>013Q0201</t>
    <phoneticPr fontId="1"/>
  </si>
  <si>
    <t>015Q0201</t>
    <phoneticPr fontId="1"/>
  </si>
  <si>
    <t>027Q0201</t>
    <phoneticPr fontId="1"/>
  </si>
  <si>
    <t>029Q0201</t>
    <phoneticPr fontId="1"/>
  </si>
  <si>
    <t>034Q0201</t>
    <phoneticPr fontId="1"/>
  </si>
  <si>
    <t>034Q0202</t>
    <phoneticPr fontId="1"/>
  </si>
  <si>
    <t>（株）キッツ</t>
    <rPh sb="1" eb="2">
      <t>カブ</t>
    </rPh>
    <phoneticPr fontId="1"/>
  </si>
  <si>
    <t>（株）タブチ</t>
    <rPh sb="1" eb="2">
      <t>カブ</t>
    </rPh>
    <phoneticPr fontId="1"/>
  </si>
  <si>
    <t>前澤給装工業（株）</t>
    <rPh sb="0" eb="2">
      <t>マエサワ</t>
    </rPh>
    <rPh sb="2" eb="4">
      <t>キュウソウ</t>
    </rPh>
    <rPh sb="4" eb="6">
      <t>コウギョウ</t>
    </rPh>
    <rPh sb="7" eb="8">
      <t>カブ</t>
    </rPh>
    <phoneticPr fontId="1"/>
  </si>
  <si>
    <t>（株）日邦バルブ</t>
    <rPh sb="1" eb="2">
      <t>カブ</t>
    </rPh>
    <rPh sb="3" eb="5">
      <t>ニッポウ</t>
    </rPh>
    <phoneticPr fontId="1"/>
  </si>
  <si>
    <t>栗本商事（株）</t>
    <rPh sb="0" eb="2">
      <t>クリモト</t>
    </rPh>
    <rPh sb="2" eb="4">
      <t>ショウジ</t>
    </rPh>
    <rPh sb="5" eb="6">
      <t>カブ</t>
    </rPh>
    <phoneticPr fontId="1"/>
  </si>
  <si>
    <t>（株）光明製作所</t>
    <rPh sb="1" eb="2">
      <t>カブ</t>
    </rPh>
    <rPh sb="3" eb="5">
      <t>ミツアキ</t>
    </rPh>
    <rPh sb="5" eb="8">
      <t>セイサクショ</t>
    </rPh>
    <phoneticPr fontId="1"/>
  </si>
  <si>
    <t>仮設ｽﾃﾝﾚｽ鋼接続短管</t>
    <phoneticPr fontId="1"/>
  </si>
  <si>
    <t>ｸﾞﾛｰ型仮設配管用ｽﾃﾝﾚｽ受け×ｸﾞﾙｰﾋﾞﾝｸﾞ</t>
    <phoneticPr fontId="1"/>
  </si>
  <si>
    <t>ｸﾞﾛｰ型仮設配管用ｽﾃﾝﾚｽ受け×ﾘﾝｸﾞ</t>
    <rPh sb="4" eb="5">
      <t>カタ</t>
    </rPh>
    <rPh sb="5" eb="7">
      <t>カセツ</t>
    </rPh>
    <rPh sb="7" eb="9">
      <t>ハイカン</t>
    </rPh>
    <rPh sb="9" eb="10">
      <t>ヨウ</t>
    </rPh>
    <rPh sb="15" eb="16">
      <t>ウ</t>
    </rPh>
    <phoneticPr fontId="1"/>
  </si>
  <si>
    <t>ｸﾞﾛｰ型仮設配管用ｽﾃﾝﾚｽ挿し×ｸﾞﾙｰﾋﾞﾝｸﾞ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phoneticPr fontId="1"/>
  </si>
  <si>
    <t>ｸﾞﾛｰ型仮設配管用ｽﾃﾝﾚｽ挿し×ﾘﾝｸﾞ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phoneticPr fontId="1"/>
  </si>
  <si>
    <t>ｸﾞﾛｰ型仮設配管用ｽﾃﾝﾚｽS×おねじ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</si>
  <si>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ｸﾞﾛｰ型仮設配管用ｽﾃﾝﾚｽ寸法調整管</t>
    <rPh sb="4" eb="5">
      <t>カタ</t>
    </rPh>
    <rPh sb="5" eb="7">
      <t>カセツ</t>
    </rPh>
    <rPh sb="7" eb="9">
      <t>ハイカン</t>
    </rPh>
    <rPh sb="9" eb="10">
      <t>ヨウ</t>
    </rPh>
    <rPh sb="15" eb="17">
      <t>スンポウ</t>
    </rPh>
    <rPh sb="17" eb="19">
      <t>チョウセイ</t>
    </rPh>
    <rPh sb="19" eb="20">
      <t>カン</t>
    </rPh>
    <phoneticPr fontId="1"/>
  </si>
  <si>
    <t>仮設配管用ﾏﾙﾁｼﾞｮｲﾝﾄ</t>
    <rPh sb="0" eb="2">
      <t>カセツ</t>
    </rPh>
    <rPh sb="2" eb="4">
      <t>ハイカン</t>
    </rPh>
    <rPh sb="4" eb="5">
      <t>ヨウ</t>
    </rPh>
    <phoneticPr fontId="1"/>
  </si>
  <si>
    <t>仮設配管用ﾊﾞﾙﾌﾞﾎﾞｯｸｽ</t>
    <rPh sb="0" eb="2">
      <t>カセツ</t>
    </rPh>
    <rPh sb="2" eb="4">
      <t>ハイカン</t>
    </rPh>
    <rPh sb="4" eb="5">
      <t>ヨウ</t>
    </rPh>
    <phoneticPr fontId="1"/>
  </si>
  <si>
    <t>仮設配管用空気弁用鉄蓋</t>
    <rPh sb="0" eb="2">
      <t>カセツ</t>
    </rPh>
    <rPh sb="2" eb="4">
      <t>ハイカン</t>
    </rPh>
    <rPh sb="4" eb="5">
      <t>ヨウ</t>
    </rPh>
    <rPh sb="5" eb="7">
      <t>クウキ</t>
    </rPh>
    <rPh sb="7" eb="8">
      <t>ベン</t>
    </rPh>
    <rPh sb="8" eb="9">
      <t>ヨウ</t>
    </rPh>
    <rPh sb="9" eb="10">
      <t>テツ</t>
    </rPh>
    <rPh sb="10" eb="11">
      <t>フタ</t>
    </rPh>
    <phoneticPr fontId="1"/>
  </si>
  <si>
    <t>仮設配管用消火栓用鉄蓋</t>
    <rPh sb="0" eb="2">
      <t>カセツ</t>
    </rPh>
    <rPh sb="2" eb="4">
      <t>ハイカン</t>
    </rPh>
    <rPh sb="4" eb="5">
      <t>ヨウ</t>
    </rPh>
    <rPh sb="5" eb="8">
      <t>ショウカセン</t>
    </rPh>
    <rPh sb="8" eb="9">
      <t>ヨウ</t>
    </rPh>
    <rPh sb="9" eb="10">
      <t>テツ</t>
    </rPh>
    <rPh sb="10" eb="11">
      <t>フタ</t>
    </rPh>
    <phoneticPr fontId="1"/>
  </si>
  <si>
    <t>ﾚﾋﾟｯｸｽG型接続短管受け×ｸﾞﾙｰﾋﾞﾝｸﾞ</t>
    <rPh sb="7" eb="8">
      <t>カタ</t>
    </rPh>
    <rPh sb="8" eb="10">
      <t>セツゾク</t>
    </rPh>
    <rPh sb="10" eb="11">
      <t>タン</t>
    </rPh>
    <rPh sb="11" eb="12">
      <t>カン</t>
    </rPh>
    <rPh sb="12" eb="13">
      <t>ウ</t>
    </rPh>
    <phoneticPr fontId="1"/>
  </si>
  <si>
    <t>ﾚﾋﾟｯｸｽG型接続短管受け×ﾘﾝｸﾞ</t>
    <rPh sb="7" eb="8">
      <t>カタ</t>
    </rPh>
    <rPh sb="8" eb="10">
      <t>セツゾク</t>
    </rPh>
    <rPh sb="10" eb="11">
      <t>タン</t>
    </rPh>
    <rPh sb="11" eb="12">
      <t>カン</t>
    </rPh>
    <rPh sb="12" eb="13">
      <t>ウ</t>
    </rPh>
    <phoneticPr fontId="1"/>
  </si>
  <si>
    <t>ﾚﾋﾟｯｸｽG型接続短管挿し×ﾘﾝｸﾞ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phoneticPr fontId="1"/>
  </si>
  <si>
    <t>ﾚﾋﾟｯｸｽG型接続短管S×おねじ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</si>
  <si>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ﾚﾋﾟｯｸｽG型寸法調整管</t>
    <rPh sb="7" eb="8">
      <t>カタ</t>
    </rPh>
    <rPh sb="8" eb="10">
      <t>スンポウ</t>
    </rPh>
    <rPh sb="10" eb="12">
      <t>チョウセイ</t>
    </rPh>
    <rPh sb="12" eb="13">
      <t>カン</t>
    </rPh>
    <phoneticPr fontId="1"/>
  </si>
  <si>
    <t>ﾚﾋﾟｯｸｽﾏﾙﾁｼﾞｮｲﾝﾄ</t>
    <phoneticPr fontId="1"/>
  </si>
  <si>
    <t>ﾚﾋﾟｯｸｽﾊﾞﾙﾌﾞBOXﾍｯﾄﾞ</t>
    <phoneticPr fontId="1"/>
  </si>
  <si>
    <t>ﾚﾋﾟｯｸｽ空気弁BOX</t>
    <rPh sb="6" eb="8">
      <t>クウキ</t>
    </rPh>
    <rPh sb="8" eb="9">
      <t>ベン</t>
    </rPh>
    <phoneticPr fontId="1"/>
  </si>
  <si>
    <t>ﾚﾋﾟｯｸｽ消火栓BOX</t>
    <rPh sb="8" eb="11">
      <t>ＢＯＸ</t>
    </rPh>
    <phoneticPr fontId="1"/>
  </si>
  <si>
    <t>φ50A×φ40A</t>
    <phoneticPr fontId="1"/>
  </si>
  <si>
    <t>φ150A・φ200A</t>
    <phoneticPr fontId="1"/>
  </si>
  <si>
    <t>φ50A～φ200A</t>
    <phoneticPr fontId="1"/>
  </si>
  <si>
    <t>φ125</t>
    <phoneticPr fontId="1"/>
  </si>
  <si>
    <t>350×450</t>
    <phoneticPr fontId="1"/>
  </si>
  <si>
    <t>ｸﾞﾛｰ型仮設配管用ｽﾃﾝﾚｽｷｬｯﾌﾟ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</si>
  <si>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ﾚﾋﾟｯｸｽG型接続短管ｷｬｯﾌﾟ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</si>
  <si>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033R0127</t>
    <phoneticPr fontId="1"/>
  </si>
  <si>
    <t>033R0128</t>
    <phoneticPr fontId="1"/>
  </si>
  <si>
    <t>033R0129</t>
  </si>
  <si>
    <t>033R0130</t>
  </si>
  <si>
    <t>033R0131</t>
  </si>
  <si>
    <t>033R0132</t>
  </si>
  <si>
    <t>033R0133</t>
  </si>
  <si>
    <t>033R0134</t>
  </si>
  <si>
    <t>033R0135</t>
  </si>
  <si>
    <t>033R0136</t>
  </si>
  <si>
    <t>033R0137</t>
  </si>
  <si>
    <t>明和工業（株）</t>
    <rPh sb="0" eb="2">
      <t>メイワ</t>
    </rPh>
    <rPh sb="2" eb="4">
      <t>コウギョウ</t>
    </rPh>
    <rPh sb="5" eb="6">
      <t>カブ</t>
    </rPh>
    <phoneticPr fontId="1"/>
  </si>
  <si>
    <t>変更</t>
    <rPh sb="0" eb="2">
      <t>ヘンコウ</t>
    </rPh>
    <phoneticPr fontId="1"/>
  </si>
  <si>
    <t>016P0301</t>
    <phoneticPr fontId="1"/>
  </si>
  <si>
    <t>水道配水用ﾎﾟﾘｴﾁﾚﾝﾒｶﾆｶﾙ帽</t>
    <phoneticPr fontId="1"/>
  </si>
  <si>
    <t>P管帽</t>
    <phoneticPr fontId="1"/>
  </si>
  <si>
    <t>PK管帽</t>
    <rPh sb="2" eb="3">
      <t>カン</t>
    </rPh>
    <rPh sb="3" eb="4">
      <t>ボウ</t>
    </rPh>
    <phoneticPr fontId="1"/>
  </si>
  <si>
    <t>受け×ｸﾞﾙｰﾋﾞﾝｸﾞ</t>
    <rPh sb="0" eb="1">
      <t>ウ</t>
    </rPh>
    <phoneticPr fontId="1"/>
  </si>
  <si>
    <t>ｸﾞﾛｰ型仮設配管用ｽﾃﾝﾚｽ受け×ｸﾞﾙｰﾋﾞﾝｸﾞ</t>
    <rPh sb="4" eb="5">
      <t>カタ</t>
    </rPh>
    <rPh sb="5" eb="7">
      <t>カセツ</t>
    </rPh>
    <rPh sb="7" eb="9">
      <t>ハイカン</t>
    </rPh>
    <rPh sb="9" eb="10">
      <t>ヨウ</t>
    </rPh>
    <rPh sb="15" eb="16">
      <t>ウ</t>
    </rPh>
    <phoneticPr fontId="1"/>
  </si>
  <si>
    <t>受け×ﾘﾝｸﾞ</t>
    <rPh sb="0" eb="1">
      <t>ウ</t>
    </rPh>
    <phoneticPr fontId="1"/>
  </si>
  <si>
    <t>挿し×ｸﾞﾙｰﾋﾞﾝｸﾞ</t>
    <rPh sb="0" eb="1">
      <t>サ</t>
    </rPh>
    <phoneticPr fontId="1"/>
  </si>
  <si>
    <t>ﾚﾋﾟｯｸｽG型接続短管挿し×ｸﾞﾙｰﾋﾞﾝｸﾞ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phoneticPr fontId="1"/>
  </si>
  <si>
    <t>挿し×ﾘﾝｸﾞ</t>
    <rPh sb="0" eb="1">
      <t>サ</t>
    </rPh>
    <phoneticPr fontId="1"/>
  </si>
  <si>
    <t>挿し×ﾈｼﾞ</t>
    <rPh sb="0" eb="1">
      <t>サ</t>
    </rPh>
    <phoneticPr fontId="1"/>
  </si>
  <si>
    <t>ｸﾞﾛｰ型仮設配管用ｽﾃﾝﾚｽ挿し×おねじ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phoneticPr fontId="1"/>
  </si>
  <si>
    <t>ﾚﾋﾟｯｸｽG型接続短管挿し×おねじ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phoneticPr fontId="1"/>
  </si>
  <si>
    <t>ｷｬｯﾌﾟ</t>
    <phoneticPr fontId="1"/>
  </si>
  <si>
    <t>仮設ﾊﾞﾙﾌﾞ</t>
    <rPh sb="0" eb="2">
      <t>カセツ</t>
    </rPh>
    <phoneticPr fontId="1"/>
  </si>
  <si>
    <t>仮設空気弁</t>
    <rPh sb="0" eb="2">
      <t>カセツ</t>
    </rPh>
    <rPh sb="2" eb="4">
      <t>クウキ</t>
    </rPh>
    <rPh sb="4" eb="5">
      <t>ベン</t>
    </rPh>
    <phoneticPr fontId="1"/>
  </si>
  <si>
    <t>仮設消火栓</t>
    <rPh sb="0" eb="2">
      <t>カセツ</t>
    </rPh>
    <rPh sb="2" eb="4">
      <t>ショウカ</t>
    </rPh>
    <rPh sb="4" eb="5">
      <t>セン</t>
    </rPh>
    <phoneticPr fontId="1"/>
  </si>
  <si>
    <t>仮設寸法調整管</t>
    <rPh sb="0" eb="2">
      <t>カセツ</t>
    </rPh>
    <rPh sb="2" eb="4">
      <t>スンポウ</t>
    </rPh>
    <rPh sb="4" eb="6">
      <t>チョウセイ</t>
    </rPh>
    <rPh sb="6" eb="7">
      <t>カン</t>
    </rPh>
    <phoneticPr fontId="1"/>
  </si>
  <si>
    <t>寸法調整管</t>
    <rPh sb="0" eb="2">
      <t>スンポウ</t>
    </rPh>
    <rPh sb="2" eb="4">
      <t>チョウセイ</t>
    </rPh>
    <rPh sb="4" eb="5">
      <t>カン</t>
    </rPh>
    <phoneticPr fontId="1"/>
  </si>
  <si>
    <t>350×450　ﾎﾞﾃﾞｰ含む</t>
    <rPh sb="13" eb="14">
      <t>フク</t>
    </rPh>
    <phoneticPr fontId="1"/>
  </si>
  <si>
    <t>仮設鉄蓋</t>
    <rPh sb="0" eb="2">
      <t>カセツ</t>
    </rPh>
    <rPh sb="2" eb="3">
      <t>テツ</t>
    </rPh>
    <rPh sb="3" eb="4">
      <t>フタ</t>
    </rPh>
    <phoneticPr fontId="1"/>
  </si>
  <si>
    <t>SS400　ﾎﾞﾃﾞｰ含む</t>
    <rPh sb="11" eb="12">
      <t>フク</t>
    </rPh>
    <phoneticPr fontId="1"/>
  </si>
  <si>
    <t>消火栓用鉄蓋</t>
    <rPh sb="0" eb="3">
      <t>ショウカセン</t>
    </rPh>
    <rPh sb="3" eb="4">
      <t>ヨウ</t>
    </rPh>
    <rPh sb="4" eb="5">
      <t>テツ</t>
    </rPh>
    <rPh sb="5" eb="6">
      <t>フタ</t>
    </rPh>
    <phoneticPr fontId="1"/>
  </si>
  <si>
    <t>ﾊﾞﾙﾌﾞﾎﾞｯｸｽ</t>
    <phoneticPr fontId="1"/>
  </si>
  <si>
    <t>ﾏﾙﾁｼﾞｮｲﾝﾄ</t>
    <phoneticPr fontId="1"/>
  </si>
  <si>
    <t>令和4年4月1日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</si>
  <si>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円形底版</t>
    <phoneticPr fontId="1"/>
  </si>
  <si>
    <t>021B0438</t>
    <phoneticPr fontId="1"/>
  </si>
  <si>
    <t>水道用ﾚｼﾞﾝｺﾝｸﾘｰﾄ製ﾎﾞｯｸｽ</t>
    <phoneticPr fontId="1"/>
  </si>
  <si>
    <t>NNVO-35-40S</t>
    <phoneticPr fontId="1"/>
  </si>
  <si>
    <t>NHVO-35-40S</t>
    <phoneticPr fontId="1"/>
  </si>
  <si>
    <t>021B0447</t>
    <phoneticPr fontId="1"/>
  </si>
  <si>
    <t>NNVO-50-40S</t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</si>
  <si>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VO-50-40S</t>
    </r>
    <phoneticPr fontId="1"/>
  </si>
  <si>
    <t>021B0448</t>
  </si>
  <si>
    <t>NNVO-50-40S(1/2)</t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</si>
  <si>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VO-50-40S(1/2)</t>
    </r>
    <phoneticPr fontId="1"/>
  </si>
  <si>
    <t>NHVO-50-40S</t>
    <phoneticPr fontId="1"/>
  </si>
  <si>
    <t>NHVO-50-40S(1/2)</t>
    <phoneticPr fontId="1"/>
  </si>
  <si>
    <t>分割底版</t>
  </si>
  <si>
    <t>021B0457</t>
    <phoneticPr fontId="1"/>
  </si>
  <si>
    <t>021B0458</t>
  </si>
  <si>
    <t>NNVO-60-40S</t>
    <phoneticPr fontId="1"/>
  </si>
  <si>
    <t>NHVO-60-40S</t>
    <phoneticPr fontId="1"/>
  </si>
  <si>
    <t>NNVO-60-40S(1/2)</t>
  </si>
  <si>
    <t>NNVO-60-40S(1/2)</t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</si>
  <si>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VO-60-40S</t>
    </r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</si>
  <si>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VO-60-40S(1/2)</t>
    </r>
    <phoneticPr fontId="1"/>
  </si>
  <si>
    <t>NHVO-60-40S(1/2)</t>
    <phoneticPr fontId="1"/>
  </si>
  <si>
    <t>020D0110</t>
    <phoneticPr fontId="1"/>
  </si>
  <si>
    <t>NS形E種ダクタイル鋳鉄管</t>
    <rPh sb="2" eb="3">
      <t>カタ</t>
    </rPh>
    <rPh sb="4" eb="5">
      <t>シュ</t>
    </rPh>
    <rPh sb="10" eb="13">
      <t>チュウテツカン</t>
    </rPh>
    <phoneticPr fontId="1"/>
  </si>
  <si>
    <t>026D0110</t>
    <phoneticPr fontId="1"/>
  </si>
  <si>
    <t>（株）栗本鐵工所</t>
    <rPh sb="1" eb="2">
      <t>カブ</t>
    </rPh>
    <rPh sb="3" eb="8">
      <t>クリモトテッコウショ</t>
    </rPh>
    <phoneticPr fontId="1"/>
  </si>
  <si>
    <t>（株）クボタ</t>
    <rPh sb="1" eb="2">
      <t>カブ</t>
    </rPh>
    <phoneticPr fontId="1"/>
  </si>
  <si>
    <t>内面ｴﾎﾟｷｼ樹脂紛体塗装</t>
    <rPh sb="0" eb="2">
      <t>ナイメン</t>
    </rPh>
    <rPh sb="7" eb="9">
      <t>ジュシ</t>
    </rPh>
    <rPh sb="9" eb="11">
      <t>フンタイ</t>
    </rPh>
    <rPh sb="11" eb="13">
      <t>トソウ</t>
    </rPh>
    <phoneticPr fontId="1"/>
  </si>
  <si>
    <t>内面ｴﾎﾟｷｼ樹脂紛体</t>
    <rPh sb="0" eb="2">
      <t>ナイメン</t>
    </rPh>
    <rPh sb="7" eb="9">
      <t>ジュシ</t>
    </rPh>
    <rPh sb="9" eb="11">
      <t>フンタイ</t>
    </rPh>
    <phoneticPr fontId="1"/>
  </si>
  <si>
    <t>令和4年7月21日</t>
    <rPh sb="0" eb="2">
      <t>レイワ</t>
    </rPh>
    <rPh sb="3" eb="4">
      <t>ネン</t>
    </rPh>
    <rPh sb="5" eb="6">
      <t>ガツ</t>
    </rPh>
    <rPh sb="8" eb="9">
      <t>ニチ</t>
    </rPh>
    <phoneticPr fontId="1"/>
  </si>
  <si>
    <t>013Q0201</t>
    <phoneticPr fontId="1"/>
  </si>
  <si>
    <t>015Q0201</t>
    <phoneticPr fontId="1"/>
  </si>
  <si>
    <t>027Q0201</t>
    <phoneticPr fontId="1"/>
  </si>
  <si>
    <t>029Q0201</t>
    <phoneticPr fontId="1"/>
  </si>
  <si>
    <t>034Q0201</t>
    <phoneticPr fontId="1"/>
  </si>
  <si>
    <t>胴コア</t>
    <rPh sb="0" eb="1">
      <t>ドウ</t>
    </rPh>
    <phoneticPr fontId="1"/>
  </si>
  <si>
    <t>---</t>
    <phoneticPr fontId="1"/>
  </si>
  <si>
    <t>（株）キッツ</t>
    <rPh sb="1" eb="2">
      <t>カブ</t>
    </rPh>
    <phoneticPr fontId="1"/>
  </si>
  <si>
    <t>（株）タブチ</t>
    <rPh sb="1" eb="2">
      <t>カブ</t>
    </rPh>
    <phoneticPr fontId="1"/>
  </si>
  <si>
    <t>次の工事において、別紙に記載する水道用資材等を使用したいので、承認願います。</t>
    <rPh sb="0" eb="1">
      <t>ツギ</t>
    </rPh>
    <rPh sb="2" eb="4">
      <t>コウジ</t>
    </rPh>
    <rPh sb="9" eb="11">
      <t>ベッシ</t>
    </rPh>
    <rPh sb="12" eb="14">
      <t>キサイ</t>
    </rPh>
    <rPh sb="16" eb="19">
      <t>スイドウヨウ</t>
    </rPh>
    <rPh sb="19" eb="21">
      <t>シザイ</t>
    </rPh>
    <rPh sb="21" eb="22">
      <t>ナド</t>
    </rPh>
    <rPh sb="23" eb="25">
      <t>シヨウ</t>
    </rPh>
    <rPh sb="31" eb="33">
      <t>ショウニン</t>
    </rPh>
    <rPh sb="33" eb="34">
      <t>ネガ</t>
    </rPh>
    <phoneticPr fontId="1"/>
  </si>
  <si>
    <t>広島県水道広域連合企業団三原事務所長　様</t>
    <rPh sb="0" eb="16">
      <t>ヒロシマケンスイドウコウイキレンゴウキギョウダンミハラジム</t>
    </rPh>
    <rPh sb="16" eb="18">
      <t>ショチョウ</t>
    </rPh>
    <rPh sb="19" eb="20">
      <t>サマ</t>
    </rPh>
    <phoneticPr fontId="1"/>
  </si>
  <si>
    <t>水道用ﾎﾟﾘｴﾁﾚﾝ二層管用</t>
    <rPh sb="0" eb="3">
      <t>スイドウヨウ</t>
    </rPh>
    <rPh sb="10" eb="11">
      <t>ニ</t>
    </rPh>
    <rPh sb="11" eb="12">
      <t>ソウ</t>
    </rPh>
    <rPh sb="12" eb="13">
      <t>カン</t>
    </rPh>
    <rPh sb="13" eb="14">
      <t>ヨウ</t>
    </rPh>
    <phoneticPr fontId="1"/>
  </si>
  <si>
    <t>令和5年4月1日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</si>
  <si>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水道用内外面硬質塩化ﾋﾞﾆﾙﾗｲﾆﾝｸﾞ鋼管</t>
    <rPh sb="0" eb="3">
      <t>スイドウヨウ</t>
    </rPh>
    <rPh sb="3" eb="5">
      <t>ナイガイ</t>
    </rPh>
    <rPh sb="5" eb="6">
      <t>メン</t>
    </rPh>
    <rPh sb="6" eb="8">
      <t>コウシツ</t>
    </rPh>
    <rPh sb="8" eb="10">
      <t>エンカ</t>
    </rPh>
    <rPh sb="20" eb="22">
      <t>コウカン</t>
    </rPh>
    <phoneticPr fontId="1"/>
  </si>
  <si>
    <t>038S0102</t>
    <phoneticPr fontId="1"/>
  </si>
  <si>
    <t>登録削除</t>
    <rPh sb="0" eb="2">
      <t>トウロク</t>
    </rPh>
    <rPh sb="2" eb="4">
      <t>サクジョ</t>
    </rPh>
    <phoneticPr fontId="1"/>
  </si>
  <si>
    <t>SE8MA-1SCC</t>
    <phoneticPr fontId="1"/>
  </si>
  <si>
    <t>変更</t>
    <rPh sb="0" eb="2">
      <t>ヘンコウ</t>
    </rPh>
    <phoneticPr fontId="1"/>
  </si>
  <si>
    <t>ﾊｯﾄ式鉄蓋(私設用)</t>
    <rPh sb="3" eb="4">
      <t>シキ</t>
    </rPh>
    <rPh sb="4" eb="6">
      <t>テツブタ</t>
    </rPh>
    <rPh sb="7" eb="9">
      <t>シセツ</t>
    </rPh>
    <rPh sb="9" eb="10">
      <t>ヨウ</t>
    </rPh>
    <phoneticPr fontId="1"/>
  </si>
  <si>
    <t>041Q0603</t>
    <phoneticPr fontId="1"/>
  </si>
  <si>
    <t>私設仕切弁用ﾊｯﾄ式円形鉄蓋</t>
    <rPh sb="0" eb="2">
      <t>シセツ</t>
    </rPh>
    <rPh sb="2" eb="5">
      <t>シキリベン</t>
    </rPh>
    <rPh sb="5" eb="6">
      <t>ヨウ</t>
    </rPh>
    <rPh sb="9" eb="10">
      <t>シキ</t>
    </rPh>
    <rPh sb="10" eb="12">
      <t>エンケイ</t>
    </rPh>
    <rPh sb="12" eb="14">
      <t>テツブタ</t>
    </rPh>
    <phoneticPr fontId="1"/>
  </si>
  <si>
    <t>（株）ダイモン</t>
    <rPh sb="1" eb="2">
      <t>カブ</t>
    </rPh>
    <phoneticPr fontId="1"/>
  </si>
  <si>
    <t>削除</t>
    <rPh sb="0" eb="2">
      <t>サクジョ</t>
    </rPh>
    <phoneticPr fontId="1"/>
  </si>
  <si>
    <t>NS形ｿﾌﾄｼｰﾙ仕切弁</t>
    <rPh sb="2" eb="3">
      <t>カタ</t>
    </rPh>
    <phoneticPr fontId="1"/>
  </si>
  <si>
    <t>025V0203</t>
    <phoneticPr fontId="1"/>
  </si>
  <si>
    <t>NS形両受ｿﾌﾄｼｰﾙ仕切弁</t>
    <rPh sb="2" eb="3">
      <t>カタ</t>
    </rPh>
    <phoneticPr fontId="1"/>
  </si>
  <si>
    <t>前澤工業（株）</t>
    <rPh sb="0" eb="2">
      <t>マエサワ</t>
    </rPh>
    <rPh sb="2" eb="4">
      <t>コウギョウ</t>
    </rPh>
    <rPh sb="5" eb="6">
      <t>カブ</t>
    </rPh>
    <phoneticPr fontId="1"/>
  </si>
  <si>
    <t>025V0302</t>
    <phoneticPr fontId="1"/>
  </si>
  <si>
    <t>NS形受挿しｿﾌﾄｼｰﾙ仕切弁</t>
    <rPh sb="2" eb="3">
      <t>カタ</t>
    </rPh>
    <rPh sb="4" eb="5">
      <t>サ</t>
    </rPh>
    <phoneticPr fontId="1"/>
  </si>
  <si>
    <t>φ75～φ250</t>
    <phoneticPr fontId="1"/>
  </si>
  <si>
    <t>ﾎﾞｰﾙﾊﾞﾙﾌﾞ（鉛ﾚｽ）</t>
    <rPh sb="10" eb="11">
      <t>ナマリ</t>
    </rPh>
    <phoneticPr fontId="1"/>
  </si>
  <si>
    <t>002R0205</t>
    <phoneticPr fontId="1"/>
  </si>
  <si>
    <t>鉛ﾚｽ砲金製ﾎﾞｰﾙﾊﾞﾙﾌﾞ</t>
    <rPh sb="0" eb="1">
      <t>ナマリ</t>
    </rPh>
    <rPh sb="3" eb="5">
      <t>ホウキン</t>
    </rPh>
    <rPh sb="5" eb="6">
      <t>セイ</t>
    </rPh>
    <phoneticPr fontId="1"/>
  </si>
  <si>
    <t>ﾛﾝｸﾞﾈｯｸﾎﾞｰﾙ(CTLN)</t>
    <phoneticPr fontId="1"/>
  </si>
  <si>
    <t>φ15～φ50</t>
    <phoneticPr fontId="1"/>
  </si>
  <si>
    <t>（株）キッツ</t>
    <rPh sb="1" eb="2">
      <t>カブ</t>
    </rPh>
    <phoneticPr fontId="1"/>
  </si>
  <si>
    <t>変更</t>
    <rPh sb="0" eb="2">
      <t>ヘンコウ</t>
    </rPh>
    <phoneticPr fontId="1"/>
  </si>
  <si>
    <t>ｻﾄﾞﾙ付分水栓</t>
    <rPh sb="4" eb="5">
      <t>ツキ</t>
    </rPh>
    <rPh sb="5" eb="8">
      <t>ブンスイセン</t>
    </rPh>
    <phoneticPr fontId="1"/>
  </si>
  <si>
    <t>002Q0101</t>
    <phoneticPr fontId="1"/>
  </si>
  <si>
    <t>鋳鉄用水道用A形ﾎﾞｰﾙ式ｻﾄﾞﾙ付分水栓</t>
    <rPh sb="0" eb="2">
      <t>チュウテツ</t>
    </rPh>
    <rPh sb="2" eb="3">
      <t>ヨウ</t>
    </rPh>
    <rPh sb="3" eb="6">
      <t>スイドウヨウ</t>
    </rPh>
    <rPh sb="7" eb="8">
      <t>カタ</t>
    </rPh>
    <rPh sb="12" eb="13">
      <t>シキ</t>
    </rPh>
    <rPh sb="17" eb="18">
      <t>ツ</t>
    </rPh>
    <rPh sb="18" eb="21">
      <t>ブンスイセン</t>
    </rPh>
    <phoneticPr fontId="1"/>
  </si>
  <si>
    <t>水道用ｻﾄﾞﾙ付分水栓(WXD)</t>
    <rPh sb="0" eb="3">
      <t>スイドウヨウ</t>
    </rPh>
    <rPh sb="7" eb="8">
      <t>ツ</t>
    </rPh>
    <rPh sb="8" eb="11">
      <t>ブンスイセン</t>
    </rPh>
    <phoneticPr fontId="1"/>
  </si>
  <si>
    <t>002Q0102</t>
    <phoneticPr fontId="1"/>
  </si>
  <si>
    <t>002Q0104</t>
    <phoneticPr fontId="1"/>
  </si>
  <si>
    <t>002Q0107</t>
    <phoneticPr fontId="1"/>
  </si>
  <si>
    <t>塩ﾋﾞ・鋼管用水道用A形ﾎﾞｰﾙ式ｻﾄﾞﾙ付分水栓</t>
    <rPh sb="0" eb="1">
      <t>エン</t>
    </rPh>
    <rPh sb="4" eb="6">
      <t>コウカン</t>
    </rPh>
    <rPh sb="6" eb="7">
      <t>ヨウ</t>
    </rPh>
    <rPh sb="7" eb="10">
      <t>スイドウヨウ</t>
    </rPh>
    <rPh sb="11" eb="12">
      <t>カタ</t>
    </rPh>
    <rPh sb="16" eb="17">
      <t>シキ</t>
    </rPh>
    <rPh sb="21" eb="22">
      <t>ツ</t>
    </rPh>
    <rPh sb="22" eb="25">
      <t>ブンスイセン</t>
    </rPh>
    <phoneticPr fontId="1"/>
  </si>
  <si>
    <t>002Q0109</t>
    <phoneticPr fontId="1"/>
  </si>
  <si>
    <t>002Q0111</t>
    <phoneticPr fontId="1"/>
  </si>
  <si>
    <t>水道用ｻﾄﾞﾙ付分水栓（KXD）</t>
    <rPh sb="0" eb="3">
      <t>スイドウヨウ</t>
    </rPh>
    <rPh sb="7" eb="8">
      <t>ツキ</t>
    </rPh>
    <rPh sb="8" eb="11">
      <t>ブンスイセン</t>
    </rPh>
    <phoneticPr fontId="1"/>
  </si>
  <si>
    <t>水道用ｻﾄﾞﾙ付分水栓（KXD）</t>
    <phoneticPr fontId="1"/>
  </si>
  <si>
    <t>水道用ｻﾄﾞﾙ付分水栓（KXVS）</t>
    <rPh sb="0" eb="3">
      <t>スイドウヨウ</t>
    </rPh>
    <rPh sb="7" eb="8">
      <t>ツキ</t>
    </rPh>
    <rPh sb="8" eb="11">
      <t>ブンスイセン</t>
    </rPh>
    <phoneticPr fontId="1"/>
  </si>
  <si>
    <t>K形ﾀﾞｸﾀｲﾙ鋳鉄異形管</t>
    <rPh sb="1" eb="2">
      <t>カタ</t>
    </rPh>
    <rPh sb="8" eb="10">
      <t>チュウテツ</t>
    </rPh>
    <rPh sb="10" eb="12">
      <t>イケイ</t>
    </rPh>
    <rPh sb="12" eb="13">
      <t>カン</t>
    </rPh>
    <phoneticPr fontId="1"/>
  </si>
  <si>
    <t>019D0253</t>
    <phoneticPr fontId="1"/>
  </si>
  <si>
    <t>K形5 5/8°曲管</t>
    <rPh sb="1" eb="2">
      <t>カタ</t>
    </rPh>
    <rPh sb="8" eb="10">
      <t>キョクカン</t>
    </rPh>
    <phoneticPr fontId="1"/>
  </si>
  <si>
    <t>φ75～φ200</t>
    <phoneticPr fontId="1"/>
  </si>
  <si>
    <t>009D0271</t>
    <phoneticPr fontId="1"/>
  </si>
  <si>
    <t>（株）ハズ</t>
    <rPh sb="1" eb="2">
      <t>カブ</t>
    </rPh>
    <phoneticPr fontId="1"/>
  </si>
  <si>
    <t>九州鋳鉄管（株）</t>
  </si>
  <si>
    <t>山岡鉄管（株）</t>
  </si>
  <si>
    <t>日本ヴィクトリック（株）</t>
  </si>
  <si>
    <t>ＪＦＥスチール（株）</t>
  </si>
  <si>
    <t>新日鐵住金（株）</t>
  </si>
  <si>
    <t>三井金属エンジニアリング（株）</t>
  </si>
  <si>
    <t>日立金属（株）</t>
  </si>
  <si>
    <t>シーケー金属（株）</t>
  </si>
  <si>
    <t>（株）三栄水栓製作所</t>
  </si>
  <si>
    <t>（株）リケン</t>
  </si>
  <si>
    <t>長島鋳物（株）</t>
  </si>
  <si>
    <t>三報ゴム（株）</t>
  </si>
  <si>
    <t>タキロン（株）</t>
  </si>
  <si>
    <t>（株）森田鉄工所</t>
  </si>
  <si>
    <t>古河電気工業（株）</t>
  </si>
  <si>
    <t>東レペフ加工品（株）</t>
  </si>
  <si>
    <t>ミヤコ（株）</t>
  </si>
  <si>
    <t>フジテコム（株）</t>
  </si>
  <si>
    <t>（株）多久製作所</t>
  </si>
  <si>
    <t>日東電工（株）</t>
  </si>
  <si>
    <t>ショーボンドマテリアル（株）</t>
  </si>
  <si>
    <t>三菱樹脂（株）</t>
  </si>
  <si>
    <t>登録資材製造者名</t>
  </si>
  <si>
    <t>登録
番号</t>
  </si>
  <si>
    <t>登録資材製造者</t>
  </si>
  <si>
    <t>登録番号</t>
  </si>
  <si>
    <t>GX形ﾀﾞｸﾀｲﾙ鋳鉄管</t>
    <rPh sb="2" eb="3">
      <t>カタ</t>
    </rPh>
    <rPh sb="9" eb="12">
      <t>チュウテツカン</t>
    </rPh>
    <phoneticPr fontId="1"/>
  </si>
  <si>
    <r>
      <t>呼び径「</t>
    </r>
    <r>
      <rPr>
        <u/>
        <sz val="10"/>
        <color theme="1"/>
        <rFont val="HG丸ｺﾞｼｯｸM-PRO"/>
        <family val="3"/>
        <charset val="128"/>
      </rPr>
      <t>φ50～φ200</t>
    </r>
    <r>
      <rPr>
        <sz val="10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</si>
  <si>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r>
      <t>呼び径「</t>
    </r>
    <r>
      <rPr>
        <u/>
        <sz val="10"/>
        <color theme="1"/>
        <rFont val="HG丸ｺﾞｼｯｸM-PRO"/>
        <family val="3"/>
        <charset val="128"/>
      </rPr>
      <t>φ75～φ200用</t>
    </r>
    <r>
      <rPr>
        <sz val="10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rPh sb="12" eb="13">
      <t>ヨウ</t>
    </rPh>
    <phoneticPr fontId="1"/>
  </si>
  <si>
    <r>
      <t>名称「ｸﾞﾛｰ型仮設配管用ｽﾃﾝﾚｽ</t>
    </r>
    <r>
      <rPr>
        <u/>
        <sz val="10"/>
        <color theme="1"/>
        <rFont val="HG丸ｺﾞｼｯｸM-PRO"/>
        <family val="3"/>
        <charset val="128"/>
      </rPr>
      <t>ﾌﾚｷ管</t>
    </r>
    <r>
      <rPr>
        <sz val="10"/>
        <color theme="1"/>
        <rFont val="HG丸ｺﾞｼｯｸM-PRO"/>
        <family val="3"/>
        <charset val="128"/>
      </rPr>
      <t>」</t>
    </r>
    <rPh sb="0" eb="2">
      <t>メイショウ</t>
    </rPh>
    <phoneticPr fontId="1"/>
  </si>
  <si>
    <r>
      <t>規格「</t>
    </r>
    <r>
      <rPr>
        <u/>
        <sz val="10"/>
        <color theme="1"/>
        <rFont val="HG丸ｺﾞｼｯｸM-PRO"/>
        <family val="3"/>
        <charset val="128"/>
      </rPr>
      <t>JWWA G 120</t>
    </r>
    <r>
      <rPr>
        <sz val="10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</si>
  <si>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規格「</t>
    </r>
    <r>
      <rPr>
        <u/>
        <sz val="10"/>
        <color theme="1"/>
        <rFont val="HG丸ｺﾞｼｯｸM-PRO"/>
        <family val="3"/>
        <charset val="128"/>
      </rPr>
      <t>JWWA G 121</t>
    </r>
    <r>
      <rPr>
        <sz val="10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</si>
  <si>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規格「</t>
    </r>
    <r>
      <rPr>
        <u/>
        <sz val="10"/>
        <color theme="1"/>
        <rFont val="HG丸ｺﾞｼｯｸM-PRO"/>
        <family val="3"/>
        <charset val="128"/>
      </rPr>
      <t>JWWA B 120</t>
    </r>
    <r>
      <rPr>
        <sz val="10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</si>
  <si>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規格「</t>
    </r>
    <r>
      <rPr>
        <u/>
        <sz val="10"/>
        <color theme="1"/>
        <rFont val="HG丸ｺﾞｼｯｸM-PRO"/>
        <family val="3"/>
        <charset val="128"/>
      </rPr>
      <t>JWWA K 144</t>
    </r>
    <r>
      <rPr>
        <sz val="10"/>
        <color theme="1"/>
        <rFont val="HG丸ｺﾞｼｯｸM-PRO"/>
        <family val="3"/>
        <charset val="128"/>
      </rPr>
      <t>」</t>
    </r>
    <rPh sb="0" eb="1">
      <t>キカク</t>
    </rPh>
    <phoneticPr fontId="1"/>
  </si>
  <si>
    <r>
      <t>規格「</t>
    </r>
    <r>
      <rPr>
        <u/>
        <sz val="10"/>
        <color theme="1"/>
        <rFont val="HG丸ｺﾞｼｯｸM-PRO"/>
        <family val="3"/>
        <charset val="128"/>
      </rPr>
      <t>JWWA K 145</t>
    </r>
    <r>
      <rPr>
        <sz val="10"/>
        <color theme="1"/>
        <rFont val="HG丸ｺﾞｼｯｸM-PRO"/>
        <family val="3"/>
        <charset val="128"/>
      </rPr>
      <t>」</t>
    </r>
    <rPh sb="0" eb="1">
      <t>キカク</t>
    </rPh>
    <phoneticPr fontId="1"/>
  </si>
  <si>
    <r>
      <t>呼び径「φ75～</t>
    </r>
    <r>
      <rPr>
        <u/>
        <sz val="10"/>
        <color theme="1"/>
        <rFont val="HG丸ｺﾞｼｯｸM-PRO"/>
        <family val="3"/>
        <charset val="128"/>
      </rPr>
      <t>φ300</t>
    </r>
    <r>
      <rPr>
        <sz val="10"/>
        <color theme="1"/>
        <rFont val="HG丸ｺﾞｼｯｸM-PRO"/>
        <family val="3"/>
        <charset val="128"/>
      </rPr>
      <t>×φ75」</t>
    </r>
    <rPh sb="0" eb="1">
      <t>ヨ</t>
    </rPh>
    <rPh sb="2" eb="3">
      <t>ケイ</t>
    </rPh>
    <phoneticPr fontId="1"/>
  </si>
  <si>
    <r>
      <t>呼び径「φ100～</t>
    </r>
    <r>
      <rPr>
        <u/>
        <sz val="10"/>
        <color theme="1"/>
        <rFont val="HG丸ｺﾞｼｯｸM-PRO"/>
        <family val="3"/>
        <charset val="128"/>
      </rPr>
      <t>φ300</t>
    </r>
    <r>
      <rPr>
        <sz val="10"/>
        <color theme="1"/>
        <rFont val="HG丸ｺﾞｼｯｸM-PRO"/>
        <family val="3"/>
        <charset val="128"/>
      </rPr>
      <t>×φ100」</t>
    </r>
    <rPh sb="0" eb="1">
      <t>ヨ</t>
    </rPh>
    <rPh sb="2" eb="3">
      <t>ケイ</t>
    </rPh>
    <phoneticPr fontId="1"/>
  </si>
  <si>
    <r>
      <t>呼び径「φ150</t>
    </r>
    <r>
      <rPr>
        <u/>
        <sz val="10"/>
        <color theme="1"/>
        <rFont val="HG丸ｺﾞｼｯｸM-PRO"/>
        <family val="3"/>
        <charset val="128"/>
      </rPr>
      <t>～φ300</t>
    </r>
    <r>
      <rPr>
        <sz val="10"/>
        <color theme="1"/>
        <rFont val="HG丸ｺﾞｼｯｸM-PRO"/>
        <family val="3"/>
        <charset val="128"/>
      </rPr>
      <t>×φ150」</t>
    </r>
    <rPh sb="0" eb="1">
      <t>ヨ</t>
    </rPh>
    <rPh sb="2" eb="3">
      <t>ケイ</t>
    </rPh>
    <phoneticPr fontId="1"/>
  </si>
  <si>
    <r>
      <t>呼び径「φ200</t>
    </r>
    <r>
      <rPr>
        <u/>
        <sz val="10"/>
        <color theme="1"/>
        <rFont val="HG丸ｺﾞｼｯｸM-PRO"/>
        <family val="3"/>
        <charset val="128"/>
      </rPr>
      <t>～φ300</t>
    </r>
    <r>
      <rPr>
        <sz val="10"/>
        <color theme="1"/>
        <rFont val="HG丸ｺﾞｼｯｸM-PRO"/>
        <family val="3"/>
        <charset val="128"/>
      </rPr>
      <t>×φ200」</t>
    </r>
    <rPh sb="0" eb="1">
      <t>ヨ</t>
    </rPh>
    <rPh sb="2" eb="3">
      <t>ケイ</t>
    </rPh>
    <phoneticPr fontId="1"/>
  </si>
  <si>
    <r>
      <t>呼び径「φ75～</t>
    </r>
    <r>
      <rPr>
        <u/>
        <sz val="10"/>
        <color theme="1"/>
        <rFont val="HG丸ｺﾞｼｯｸM-PRO"/>
        <family val="3"/>
        <charset val="128"/>
      </rPr>
      <t>φ250</t>
    </r>
    <r>
      <rPr>
        <sz val="10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</si>
  <si>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r>
      <t>呼び径「φ75～</t>
    </r>
    <r>
      <rPr>
        <u/>
        <sz val="10"/>
        <color theme="1"/>
        <rFont val="HG丸ｺﾞｼｯｸM-PRO"/>
        <family val="3"/>
        <charset val="128"/>
      </rPr>
      <t>φ300</t>
    </r>
    <r>
      <rPr>
        <sz val="10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</si>
  <si>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r>
      <t>CVONS-20G-25LNU</t>
    </r>
    <r>
      <rPr>
        <u/>
        <sz val="10"/>
        <color theme="1"/>
        <rFont val="HG丸ｺﾞｼｯｸM-PRO"/>
        <family val="3"/>
        <charset val="128"/>
      </rPr>
      <t xml:space="preserve">     </t>
    </r>
    <phoneticPr fontId="1"/>
  </si>
  <si>
    <r>
      <rPr>
        <sz val="10"/>
        <color theme="1"/>
        <rFont val="HG丸ｺﾞｼｯｸM-PRO"/>
        <family val="3"/>
        <charset val="128"/>
      </rPr>
      <t>CVONS-20G-25LNU</t>
    </r>
    <r>
      <rPr>
        <u/>
        <sz val="10"/>
        <color theme="1"/>
        <rFont val="HG丸ｺﾞｼｯｸM-PRO"/>
        <family val="3"/>
        <charset val="128"/>
      </rPr>
      <t>(多機能表示型)</t>
    </r>
    <rPh sb="16" eb="19">
      <t>タキノウ</t>
    </rPh>
    <rPh sb="19" eb="21">
      <t>ヒョウジ</t>
    </rPh>
    <rPh sb="21" eb="22">
      <t>カタ</t>
    </rPh>
    <phoneticPr fontId="1"/>
  </si>
  <si>
    <r>
      <t>SENZ8SJA</t>
    </r>
    <r>
      <rPr>
        <u/>
        <sz val="10"/>
        <color theme="1"/>
        <rFont val="HG丸ｺﾞｼｯｸM-PRO"/>
        <family val="3"/>
        <charset val="128"/>
      </rPr>
      <t>-50C</t>
    </r>
    <phoneticPr fontId="1"/>
  </si>
  <si>
    <r>
      <t>VDPS-21G-15</t>
    </r>
    <r>
      <rPr>
        <u/>
        <sz val="10"/>
        <color theme="1"/>
        <rFont val="HG丸ｺﾞｼｯｸM-PRO"/>
        <family val="3"/>
        <charset val="128"/>
      </rPr>
      <t>L F1Y</t>
    </r>
    <phoneticPr fontId="1"/>
  </si>
  <si>
    <r>
      <t>SE8SJAC</t>
    </r>
    <r>
      <rPr>
        <u/>
        <sz val="10"/>
        <color theme="1"/>
        <rFont val="HG丸ｺﾞｼｯｸM-PRO"/>
        <family val="3"/>
        <charset val="128"/>
      </rPr>
      <t>-50C</t>
    </r>
    <phoneticPr fontId="1"/>
  </si>
  <si>
    <r>
      <rPr>
        <u/>
        <sz val="10"/>
        <color theme="1"/>
        <rFont val="HG丸ｺﾞｼｯｸM-PRO"/>
        <family val="3"/>
        <charset val="128"/>
      </rPr>
      <t>P</t>
    </r>
    <r>
      <rPr>
        <sz val="10"/>
        <color theme="1"/>
        <rFont val="HG丸ｺﾞｼｯｸM-PRO"/>
        <family val="3"/>
        <charset val="128"/>
      </rPr>
      <t>管帽</t>
    </r>
    <phoneticPr fontId="1"/>
  </si>
  <si>
    <r>
      <rPr>
        <u/>
        <sz val="10"/>
        <color theme="1"/>
        <rFont val="HG丸ｺﾞｼｯｸM-PRO"/>
        <family val="3"/>
        <charset val="128"/>
      </rPr>
      <t>PK</t>
    </r>
    <r>
      <rPr>
        <sz val="10"/>
        <color theme="1"/>
        <rFont val="HG丸ｺﾞｼｯｸM-PRO"/>
        <family val="3"/>
        <charset val="128"/>
      </rPr>
      <t>管帽</t>
    </r>
    <rPh sb="2" eb="3">
      <t>カン</t>
    </rPh>
    <rPh sb="3" eb="4">
      <t>ボウ</t>
    </rPh>
    <phoneticPr fontId="1"/>
  </si>
  <si>
    <r>
      <t>N</t>
    </r>
    <r>
      <rPr>
        <u/>
        <sz val="10"/>
        <color theme="1"/>
        <rFont val="HG丸ｺﾞｼｯｸM-PRO"/>
        <family val="3"/>
        <charset val="128"/>
      </rPr>
      <t>H</t>
    </r>
    <r>
      <rPr>
        <sz val="10"/>
        <color theme="1"/>
        <rFont val="HG丸ｺﾞｼｯｸM-PRO"/>
        <family val="3"/>
        <charset val="128"/>
      </rPr>
      <t>VO-35-40S</t>
    </r>
    <phoneticPr fontId="1"/>
  </si>
  <si>
    <r>
      <t>内面</t>
    </r>
    <r>
      <rPr>
        <u/>
        <sz val="10"/>
        <color theme="1"/>
        <rFont val="HG丸ｺﾞｼｯｸM-PRO"/>
        <family val="3"/>
        <charset val="128"/>
      </rPr>
      <t>珪砂ｴﾎﾟｷｼ</t>
    </r>
    <r>
      <rPr>
        <sz val="10"/>
        <color theme="1"/>
        <rFont val="HG丸ｺﾞｼｯｸM-PRO"/>
        <family val="3"/>
        <charset val="128"/>
      </rPr>
      <t>粉体塗装</t>
    </r>
    <rPh sb="0" eb="2">
      <t>ナイメン</t>
    </rPh>
    <rPh sb="2" eb="4">
      <t>ケイサ</t>
    </rPh>
    <rPh sb="9" eb="11">
      <t>フンタイ</t>
    </rPh>
    <rPh sb="11" eb="13">
      <t>トソウ</t>
    </rPh>
    <phoneticPr fontId="1"/>
  </si>
  <si>
    <r>
      <t>内面</t>
    </r>
    <r>
      <rPr>
        <u/>
        <sz val="10"/>
        <color theme="1"/>
        <rFont val="HG丸ｺﾞｼｯｸM-PRO"/>
        <family val="3"/>
        <charset val="128"/>
      </rPr>
      <t>ｴﾎﾟｷｼ樹脂</t>
    </r>
    <r>
      <rPr>
        <sz val="10"/>
        <color theme="1"/>
        <rFont val="HG丸ｺﾞｼｯｸM-PRO"/>
        <family val="3"/>
        <charset val="128"/>
      </rPr>
      <t>粉体塗装</t>
    </r>
    <rPh sb="0" eb="2">
      <t>ナイメン</t>
    </rPh>
    <rPh sb="7" eb="9">
      <t>ジュシ</t>
    </rPh>
    <rPh sb="9" eb="11">
      <t>フンタイ</t>
    </rPh>
    <rPh sb="11" eb="13">
      <t>トソウ</t>
    </rPh>
    <phoneticPr fontId="1"/>
  </si>
  <si>
    <r>
      <rPr>
        <u/>
        <sz val="10"/>
        <color theme="1"/>
        <rFont val="HG丸ｺﾞｼｯｸM-PRO"/>
        <family val="3"/>
        <charset val="128"/>
      </rPr>
      <t>胴</t>
    </r>
    <r>
      <rPr>
        <sz val="10"/>
        <color theme="1"/>
        <rFont val="HG丸ｺﾞｼｯｸM-PRO"/>
        <family val="3"/>
        <charset val="128"/>
      </rPr>
      <t>コア</t>
    </r>
    <rPh sb="0" eb="1">
      <t>ドウ</t>
    </rPh>
    <phoneticPr fontId="1"/>
  </si>
  <si>
    <r>
      <rPr>
        <u/>
        <sz val="10"/>
        <color theme="1"/>
        <rFont val="HG丸ｺﾞｼｯｸM-PRO"/>
        <family val="3"/>
        <charset val="128"/>
      </rPr>
      <t>銅</t>
    </r>
    <r>
      <rPr>
        <sz val="10"/>
        <color theme="1"/>
        <rFont val="HG丸ｺﾞｼｯｸM-PRO"/>
        <family val="3"/>
        <charset val="128"/>
      </rPr>
      <t>コア</t>
    </r>
    <rPh sb="0" eb="1">
      <t>ドウ</t>
    </rPh>
    <phoneticPr fontId="1"/>
  </si>
  <si>
    <r>
      <t>SE</t>
    </r>
    <r>
      <rPr>
        <u/>
        <sz val="10"/>
        <color theme="1"/>
        <rFont val="HG丸ｺﾞｼｯｸM-PRO"/>
        <family val="3"/>
        <charset val="128"/>
      </rPr>
      <t>9SJAC</t>
    </r>
    <phoneticPr fontId="1"/>
  </si>
  <si>
    <r>
      <t>SE</t>
    </r>
    <r>
      <rPr>
        <u/>
        <sz val="10"/>
        <color theme="1"/>
        <rFont val="HG丸ｺﾞｼｯｸM-PRO"/>
        <family val="3"/>
        <charset val="128"/>
      </rPr>
      <t>8MA-1SCC</t>
    </r>
    <phoneticPr fontId="1"/>
  </si>
  <si>
    <r>
      <t>水道用ｻﾄﾞﾙ付分水栓(</t>
    </r>
    <r>
      <rPr>
        <u/>
        <sz val="10"/>
        <color theme="1"/>
        <rFont val="HG丸ｺﾞｼｯｸM-PRO"/>
        <family val="3"/>
        <charset val="128"/>
      </rPr>
      <t>WXD</t>
    </r>
    <r>
      <rPr>
        <sz val="10"/>
        <color theme="1"/>
        <rFont val="HG丸ｺﾞｼｯｸM-PRO"/>
        <family val="3"/>
        <charset val="128"/>
      </rPr>
      <t>)</t>
    </r>
    <rPh sb="0" eb="3">
      <t>スイドウヨウ</t>
    </rPh>
    <rPh sb="7" eb="8">
      <t>ツ</t>
    </rPh>
    <rPh sb="8" eb="11">
      <t>ブンスイセン</t>
    </rPh>
    <phoneticPr fontId="1"/>
  </si>
  <si>
    <r>
      <t>水道用ｻﾄﾞﾙ付分水栓(</t>
    </r>
    <r>
      <rPr>
        <u/>
        <sz val="10"/>
        <color theme="1"/>
        <rFont val="HG丸ｺﾞｼｯｸM-PRO"/>
        <family val="3"/>
        <charset val="128"/>
      </rPr>
      <t>KXD</t>
    </r>
    <r>
      <rPr>
        <sz val="10"/>
        <color theme="1"/>
        <rFont val="HG丸ｺﾞｼｯｸM-PRO"/>
        <family val="3"/>
        <charset val="128"/>
      </rPr>
      <t>)</t>
    </r>
    <rPh sb="0" eb="3">
      <t>スイドウヨウ</t>
    </rPh>
    <rPh sb="7" eb="8">
      <t>ツ</t>
    </rPh>
    <rPh sb="8" eb="11">
      <t>ブンスイセン</t>
    </rPh>
    <phoneticPr fontId="1"/>
  </si>
  <si>
    <r>
      <t>水道用ｻﾄﾞﾙ付分水栓(</t>
    </r>
    <r>
      <rPr>
        <u/>
        <sz val="10"/>
        <color theme="1"/>
        <rFont val="HG丸ｺﾞｼｯｸM-PRO"/>
        <family val="3"/>
        <charset val="128"/>
      </rPr>
      <t>WXVS</t>
    </r>
    <r>
      <rPr>
        <sz val="10"/>
        <color theme="1"/>
        <rFont val="HG丸ｺﾞｼｯｸM-PRO"/>
        <family val="3"/>
        <charset val="128"/>
      </rPr>
      <t>)</t>
    </r>
    <rPh sb="0" eb="3">
      <t>スイドウヨウ</t>
    </rPh>
    <rPh sb="7" eb="8">
      <t>ツ</t>
    </rPh>
    <rPh sb="8" eb="11">
      <t>ブンスイセン</t>
    </rPh>
    <phoneticPr fontId="1"/>
  </si>
  <si>
    <r>
      <t>水道用ｻﾄﾞﾙ付分水栓(</t>
    </r>
    <r>
      <rPr>
        <u/>
        <sz val="10"/>
        <color theme="1"/>
        <rFont val="HG丸ｺﾞｼｯｸM-PRO"/>
        <family val="3"/>
        <charset val="128"/>
      </rPr>
      <t>KXVS</t>
    </r>
    <r>
      <rPr>
        <sz val="10"/>
        <color theme="1"/>
        <rFont val="HG丸ｺﾞｼｯｸM-PRO"/>
        <family val="3"/>
        <charset val="128"/>
      </rPr>
      <t>)</t>
    </r>
    <rPh sb="0" eb="3">
      <t>スイドウヨウ</t>
    </rPh>
    <rPh sb="7" eb="8">
      <t>ツ</t>
    </rPh>
    <rPh sb="8" eb="11">
      <t>ブンスイセン</t>
    </rPh>
    <phoneticPr fontId="1"/>
  </si>
  <si>
    <t>日本鋳鉄管（株）</t>
    <rPh sb="0" eb="2">
      <t>ニホン</t>
    </rPh>
    <rPh sb="2" eb="5">
      <t>チュウテツカン</t>
    </rPh>
    <rPh sb="6" eb="7">
      <t>カブ</t>
    </rPh>
    <phoneticPr fontId="1"/>
  </si>
  <si>
    <t>030D0101</t>
    <phoneticPr fontId="1"/>
  </si>
  <si>
    <t>030D0103</t>
    <phoneticPr fontId="1"/>
  </si>
  <si>
    <t>030D0102</t>
    <phoneticPr fontId="1"/>
  </si>
  <si>
    <t>030D0104</t>
    <phoneticPr fontId="1"/>
  </si>
  <si>
    <t>030D0201</t>
    <phoneticPr fontId="1"/>
  </si>
  <si>
    <t>030D0202</t>
    <phoneticPr fontId="1"/>
  </si>
  <si>
    <t>030D0203</t>
    <phoneticPr fontId="1"/>
  </si>
  <si>
    <t>030D0204</t>
  </si>
  <si>
    <t>030D0205</t>
  </si>
  <si>
    <t>030D0206</t>
  </si>
  <si>
    <t>030D0207</t>
  </si>
  <si>
    <t>030D0208</t>
  </si>
  <si>
    <t>030D0209</t>
  </si>
  <si>
    <t>030D0210</t>
  </si>
  <si>
    <t>030D0211</t>
  </si>
  <si>
    <t>030D0212</t>
  </si>
  <si>
    <t>030D0213</t>
  </si>
  <si>
    <t>030D0214</t>
  </si>
  <si>
    <t>030D0215</t>
  </si>
  <si>
    <t>030D0216</t>
  </si>
  <si>
    <t>030D0217</t>
  </si>
  <si>
    <t>030D0218</t>
  </si>
  <si>
    <t>030D0219</t>
  </si>
  <si>
    <t>030D0220</t>
  </si>
  <si>
    <t>030D0221</t>
  </si>
  <si>
    <t>030D0222</t>
  </si>
  <si>
    <t>030D0223</t>
  </si>
  <si>
    <t>030D0224</t>
  </si>
  <si>
    <t>030D0225</t>
  </si>
  <si>
    <t>030D0226</t>
  </si>
  <si>
    <t>030D0227</t>
  </si>
  <si>
    <t>030D0228</t>
  </si>
  <si>
    <t>030D0229</t>
  </si>
  <si>
    <t>030D0230</t>
  </si>
  <si>
    <t>030D0231</t>
  </si>
  <si>
    <t>030D0232</t>
  </si>
  <si>
    <t>030D0233</t>
  </si>
  <si>
    <t>030D0234</t>
  </si>
  <si>
    <t>030D0235</t>
  </si>
  <si>
    <t>030D0236</t>
  </si>
  <si>
    <t>030D0238</t>
    <phoneticPr fontId="1"/>
  </si>
  <si>
    <t>030D0237</t>
    <phoneticPr fontId="1"/>
  </si>
  <si>
    <t>030D0239</t>
    <phoneticPr fontId="1"/>
  </si>
  <si>
    <t>030D0240</t>
  </si>
  <si>
    <t>030D0241</t>
  </si>
  <si>
    <t>030D0301</t>
    <phoneticPr fontId="1"/>
  </si>
  <si>
    <t>030D0302</t>
  </si>
  <si>
    <t>030D0303</t>
  </si>
  <si>
    <t>030D0304</t>
  </si>
  <si>
    <t>030D0305</t>
  </si>
  <si>
    <t>030D0306</t>
  </si>
  <si>
    <t>030D0307</t>
  </si>
  <si>
    <t>030D0308</t>
  </si>
  <si>
    <t>NS形ﾀﾞｸﾀｲﾙ鋳鉄管</t>
    <rPh sb="2" eb="3">
      <t>カタ</t>
    </rPh>
    <rPh sb="9" eb="12">
      <t>チュウテツカン</t>
    </rPh>
    <phoneticPr fontId="1"/>
  </si>
  <si>
    <t>030D0105</t>
    <phoneticPr fontId="1"/>
  </si>
  <si>
    <t>030D0106</t>
  </si>
  <si>
    <t>030D0242</t>
    <phoneticPr fontId="1"/>
  </si>
  <si>
    <t>030D0243</t>
  </si>
  <si>
    <t>030D0244</t>
  </si>
  <si>
    <t>030D0245</t>
  </si>
  <si>
    <t>030D0246</t>
  </si>
  <si>
    <t>030D0247</t>
  </si>
  <si>
    <t>030D0248</t>
  </si>
  <si>
    <t>030D0249</t>
  </si>
  <si>
    <t>030D0250</t>
  </si>
  <si>
    <t>030D0251</t>
  </si>
  <si>
    <t>030D0252</t>
  </si>
  <si>
    <t>030D0253</t>
  </si>
  <si>
    <t>030D0254</t>
  </si>
  <si>
    <t>030D0255</t>
  </si>
  <si>
    <t>030D0256</t>
  </si>
  <si>
    <t>030D0257</t>
  </si>
  <si>
    <t>030D0258</t>
  </si>
  <si>
    <t>030D0259</t>
  </si>
  <si>
    <t>030D0260</t>
  </si>
  <si>
    <t>030D0261</t>
  </si>
  <si>
    <t>030D0262</t>
  </si>
  <si>
    <t>030D0263</t>
  </si>
  <si>
    <t>030D0309</t>
    <phoneticPr fontId="1"/>
  </si>
  <si>
    <t>030D0310</t>
  </si>
  <si>
    <t>K形ﾀﾞｸﾀｲﾙ鋳鉄管</t>
    <rPh sb="1" eb="2">
      <t>カタ</t>
    </rPh>
    <rPh sb="8" eb="11">
      <t>チュウテツカン</t>
    </rPh>
    <phoneticPr fontId="1"/>
  </si>
  <si>
    <t>030D0107</t>
    <phoneticPr fontId="1"/>
  </si>
  <si>
    <t>030D0108</t>
  </si>
  <si>
    <t>001FV0101</t>
    <phoneticPr fontId="1"/>
  </si>
  <si>
    <t>（株）水研</t>
    <rPh sb="1" eb="2">
      <t>カブ</t>
    </rPh>
    <rPh sb="3" eb="4">
      <t>スイ</t>
    </rPh>
    <rPh sb="4" eb="5">
      <t>ケン</t>
    </rPh>
    <phoneticPr fontId="1"/>
  </si>
  <si>
    <t>001FV0102</t>
  </si>
  <si>
    <t>不断水簡易仕切弁</t>
    <rPh sb="0" eb="1">
      <t>フ</t>
    </rPh>
    <rPh sb="1" eb="3">
      <t>ダンスイ</t>
    </rPh>
    <rPh sb="3" eb="5">
      <t>カンイ</t>
    </rPh>
    <rPh sb="5" eb="7">
      <t>シキ</t>
    </rPh>
    <rPh sb="7" eb="8">
      <t>ベン</t>
    </rPh>
    <phoneticPr fontId="1"/>
  </si>
  <si>
    <t>001FV0105</t>
    <phoneticPr fontId="1"/>
  </si>
  <si>
    <t>001FV0106</t>
  </si>
  <si>
    <t>001FV0107</t>
    <phoneticPr fontId="1"/>
  </si>
  <si>
    <t>001FV0103</t>
    <phoneticPr fontId="1"/>
  </si>
  <si>
    <t>塩ﾋﾞ･鋼管用不断水簡易仕切弁</t>
    <rPh sb="0" eb="1">
      <t>エン</t>
    </rPh>
    <rPh sb="4" eb="5">
      <t>ハガネ</t>
    </rPh>
    <rPh sb="5" eb="6">
      <t>カン</t>
    </rPh>
    <rPh sb="6" eb="7">
      <t>ヨウ</t>
    </rPh>
    <rPh sb="7" eb="8">
      <t>フ</t>
    </rPh>
    <rPh sb="8" eb="10">
      <t>ダンスイ</t>
    </rPh>
    <rPh sb="10" eb="12">
      <t>カンイ</t>
    </rPh>
    <rPh sb="12" eb="14">
      <t>シキ</t>
    </rPh>
    <rPh sb="14" eb="15">
      <t>ベン</t>
    </rPh>
    <phoneticPr fontId="1"/>
  </si>
  <si>
    <t>001FV0104</t>
    <phoneticPr fontId="1"/>
  </si>
  <si>
    <t>001FV0108</t>
    <phoneticPr fontId="1"/>
  </si>
  <si>
    <t>039M0301</t>
    <phoneticPr fontId="1"/>
  </si>
  <si>
    <t>クロダイト工業（株）</t>
    <phoneticPr fontId="1"/>
  </si>
  <si>
    <t>鉄蓋</t>
    <rPh sb="0" eb="2">
      <t>テツブタ</t>
    </rPh>
    <phoneticPr fontId="1"/>
  </si>
  <si>
    <t>草竹コンクリート工業（株）</t>
    <rPh sb="0" eb="1">
      <t>クサ</t>
    </rPh>
    <rPh sb="1" eb="2">
      <t>タケ</t>
    </rPh>
    <rPh sb="8" eb="10">
      <t>コウギョウ</t>
    </rPh>
    <rPh sb="11" eb="12">
      <t>カブ</t>
    </rPh>
    <phoneticPr fontId="1"/>
  </si>
  <si>
    <t>008B0101</t>
    <phoneticPr fontId="1"/>
  </si>
  <si>
    <t>008B0102</t>
  </si>
  <si>
    <t>水道用ﾚｼﾞﾝｺﾝｸﾘｰﾄ製ﾎﾞｯｸｽ</t>
    <rPh sb="0" eb="3">
      <t>スイドウヨウ</t>
    </rPh>
    <rPh sb="13" eb="14">
      <t>セイ</t>
    </rPh>
    <phoneticPr fontId="1"/>
  </si>
  <si>
    <t>008B0401</t>
    <phoneticPr fontId="1"/>
  </si>
  <si>
    <t>008B0402</t>
  </si>
  <si>
    <t>008B0405</t>
    <phoneticPr fontId="1"/>
  </si>
  <si>
    <t>008B0406</t>
  </si>
  <si>
    <t>008B0407</t>
  </si>
  <si>
    <t>008B0408</t>
  </si>
  <si>
    <t>008B0409</t>
  </si>
  <si>
    <t>008B0420</t>
    <phoneticPr fontId="1"/>
  </si>
  <si>
    <t>008B0421</t>
  </si>
  <si>
    <t>008B0422</t>
  </si>
  <si>
    <t>008B0423</t>
  </si>
  <si>
    <t>008B0424</t>
  </si>
  <si>
    <t>008B0425</t>
  </si>
  <si>
    <t>008B0426</t>
  </si>
  <si>
    <t>008B0427</t>
  </si>
  <si>
    <t>調整ﾘﾝｸﾞ(ﾚｼﾞｺﾝ)</t>
    <rPh sb="0" eb="2">
      <t>チョウセイ</t>
    </rPh>
    <phoneticPr fontId="1"/>
  </si>
  <si>
    <t>008B0403</t>
    <phoneticPr fontId="1"/>
  </si>
  <si>
    <t>008B0410</t>
    <phoneticPr fontId="1"/>
  </si>
  <si>
    <t>008B0411</t>
  </si>
  <si>
    <t>008B0412</t>
  </si>
  <si>
    <t>008B0413</t>
  </si>
  <si>
    <t>008B0414</t>
  </si>
  <si>
    <t>008B0428</t>
    <phoneticPr fontId="1"/>
  </si>
  <si>
    <t>008B0429</t>
  </si>
  <si>
    <t>008B0430</t>
  </si>
  <si>
    <t>008B0431</t>
  </si>
  <si>
    <t>008B0432</t>
  </si>
  <si>
    <t>008B0433</t>
  </si>
  <si>
    <t>008B0434</t>
  </si>
  <si>
    <t>008B0415</t>
    <phoneticPr fontId="1"/>
  </si>
  <si>
    <t>008B0416</t>
  </si>
  <si>
    <t>008B0417</t>
  </si>
  <si>
    <t>008B0418</t>
  </si>
  <si>
    <t>008B0419</t>
  </si>
  <si>
    <t>008B0435</t>
    <phoneticPr fontId="1"/>
  </si>
  <si>
    <t>008B0436</t>
  </si>
  <si>
    <t>008B0437</t>
  </si>
  <si>
    <t>008B0438</t>
  </si>
  <si>
    <t>008B0440</t>
    <phoneticPr fontId="1"/>
  </si>
  <si>
    <t>008B0441</t>
  </si>
  <si>
    <t>008B0442</t>
  </si>
  <si>
    <t>008B0439</t>
    <phoneticPr fontId="1"/>
  </si>
  <si>
    <t>008B0443</t>
    <phoneticPr fontId="1"/>
  </si>
  <si>
    <t>008B0444</t>
  </si>
  <si>
    <t>水道用硬質塩化ﾋﾞﾆﾙﾗｲﾆﾝｸﾞ鋼管</t>
    <rPh sb="0" eb="3">
      <t>スイドウヨウ</t>
    </rPh>
    <rPh sb="3" eb="5">
      <t>コウシツ</t>
    </rPh>
    <rPh sb="5" eb="7">
      <t>エンカ</t>
    </rPh>
    <rPh sb="17" eb="19">
      <t>コウカン</t>
    </rPh>
    <phoneticPr fontId="1"/>
  </si>
  <si>
    <t>043S0101</t>
    <phoneticPr fontId="1"/>
  </si>
  <si>
    <t>（株）協成</t>
    <rPh sb="0" eb="3">
      <t>カブ</t>
    </rPh>
    <rPh sb="1" eb="2">
      <t>カブ</t>
    </rPh>
    <rPh sb="3" eb="4">
      <t>キョウ</t>
    </rPh>
    <rPh sb="4" eb="5">
      <t>セイ</t>
    </rPh>
    <phoneticPr fontId="1"/>
  </si>
  <si>
    <t>043S0102</t>
  </si>
  <si>
    <t>014D0202</t>
    <phoneticPr fontId="1"/>
  </si>
  <si>
    <t>（株）川西水道機器</t>
    <rPh sb="1" eb="2">
      <t>カブ</t>
    </rPh>
    <rPh sb="3" eb="5">
      <t>カワニシ</t>
    </rPh>
    <rPh sb="5" eb="7">
      <t>スイドウ</t>
    </rPh>
    <rPh sb="7" eb="9">
      <t>キキ</t>
    </rPh>
    <phoneticPr fontId="1"/>
  </si>
  <si>
    <t>019D0224</t>
    <phoneticPr fontId="1"/>
  </si>
  <si>
    <t>（株）岡本</t>
    <rPh sb="1" eb="2">
      <t>カブ</t>
    </rPh>
    <rPh sb="3" eb="5">
      <t>オカモト</t>
    </rPh>
    <phoneticPr fontId="1"/>
  </si>
  <si>
    <t>019D0225</t>
    <phoneticPr fontId="1"/>
  </si>
  <si>
    <t>019D0226</t>
    <phoneticPr fontId="1"/>
  </si>
  <si>
    <t>019D0227</t>
    <phoneticPr fontId="1"/>
  </si>
  <si>
    <t>019D0228</t>
    <phoneticPr fontId="1"/>
  </si>
  <si>
    <t>019D0229</t>
    <phoneticPr fontId="1"/>
  </si>
  <si>
    <t>019D0230</t>
    <phoneticPr fontId="1"/>
  </si>
  <si>
    <t>019D0231</t>
    <phoneticPr fontId="1"/>
  </si>
  <si>
    <t>019D0232</t>
    <phoneticPr fontId="1"/>
  </si>
  <si>
    <t>019D0233</t>
    <phoneticPr fontId="1"/>
  </si>
  <si>
    <t>019D0234</t>
    <phoneticPr fontId="1"/>
  </si>
  <si>
    <t>019D0235</t>
    <phoneticPr fontId="1"/>
  </si>
  <si>
    <t>019D0236</t>
    <phoneticPr fontId="1"/>
  </si>
  <si>
    <t>019D0237</t>
    <phoneticPr fontId="1"/>
  </si>
  <si>
    <t>019D0238</t>
  </si>
  <si>
    <t>019D0239</t>
    <phoneticPr fontId="1"/>
  </si>
  <si>
    <t>019D0240</t>
    <phoneticPr fontId="1"/>
  </si>
  <si>
    <t>019D0241</t>
    <phoneticPr fontId="1"/>
  </si>
  <si>
    <t>019D0242</t>
    <phoneticPr fontId="1"/>
  </si>
  <si>
    <t>019D0243</t>
    <phoneticPr fontId="1"/>
  </si>
  <si>
    <t>019D0244</t>
    <phoneticPr fontId="1"/>
  </si>
  <si>
    <t>019D0245</t>
    <phoneticPr fontId="1"/>
  </si>
  <si>
    <t>No.7</t>
    <phoneticPr fontId="1"/>
  </si>
  <si>
    <t>No.8</t>
    <phoneticPr fontId="1"/>
  </si>
  <si>
    <t>変更</t>
    <rPh sb="0" eb="2">
      <t>ヘンコウ</t>
    </rPh>
    <phoneticPr fontId="1"/>
  </si>
  <si>
    <t>---</t>
    <phoneticPr fontId="1"/>
  </si>
  <si>
    <t>JFE継手（株）</t>
    <rPh sb="3" eb="5">
      <t>ツギテ</t>
    </rPh>
    <rPh sb="6" eb="7">
      <t>カブ</t>
    </rPh>
    <phoneticPr fontId="1"/>
  </si>
  <si>
    <t>令和5年7月1日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</si>
  <si>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日本継手（株）</t>
    <rPh sb="0" eb="2">
      <t>ニホン</t>
    </rPh>
    <rPh sb="2" eb="4">
      <t>ツギテ</t>
    </rPh>
    <rPh sb="5" eb="6">
      <t>カブ</t>
    </rPh>
    <phoneticPr fontId="1"/>
  </si>
  <si>
    <t>（社名変更）</t>
    <rPh sb="0" eb="2">
      <t>シャメイ</t>
    </rPh>
    <rPh sb="2" eb="4">
      <t>ヘンコウ</t>
    </rPh>
    <phoneticPr fontId="1"/>
  </si>
  <si>
    <t>日本継手（株）</t>
    <rPh sb="0" eb="2">
      <t>ニホン</t>
    </rPh>
    <phoneticPr fontId="1"/>
  </si>
  <si>
    <t>　注記） 指定承認品以外のものを記入するときは、大分類・品目番号・承認番号は空欄とする。</t>
    <rPh sb="1" eb="3">
      <t>チュウキ</t>
    </rPh>
    <rPh sb="5" eb="7">
      <t>シテイ</t>
    </rPh>
    <rPh sb="7" eb="9">
      <t>ショウニン</t>
    </rPh>
    <rPh sb="9" eb="10">
      <t>ヒン</t>
    </rPh>
    <rPh sb="10" eb="12">
      <t>イガイ</t>
    </rPh>
    <rPh sb="16" eb="18">
      <t>キニュウ</t>
    </rPh>
    <rPh sb="24" eb="25">
      <t>ダイ</t>
    </rPh>
    <rPh sb="25" eb="27">
      <t>ブンルイ</t>
    </rPh>
    <rPh sb="28" eb="30">
      <t>ヒンモク</t>
    </rPh>
    <rPh sb="30" eb="32">
      <t>バンゴウ</t>
    </rPh>
    <rPh sb="33" eb="35">
      <t>ショウニン</t>
    </rPh>
    <rPh sb="35" eb="37">
      <t>バンゴウ</t>
    </rPh>
    <rPh sb="38" eb="40">
      <t>クウラン</t>
    </rPh>
    <phoneticPr fontId="5"/>
  </si>
  <si>
    <t>　　　　 監督員は記載内容を確認し、□にレをすること。</t>
    <rPh sb="5" eb="8">
      <t>カントクイン</t>
    </rPh>
    <rPh sb="9" eb="11">
      <t>キサイ</t>
    </rPh>
    <rPh sb="11" eb="13">
      <t>ナイヨウ</t>
    </rPh>
    <rPh sb="14" eb="16">
      <t>カクニン</t>
    </rPh>
    <phoneticPr fontId="5"/>
  </si>
  <si>
    <t>令和5年９月1日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</si>
  <si>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変更</t>
    <rPh sb="0" eb="2">
      <t>ヘンコウ</t>
    </rPh>
    <phoneticPr fontId="1"/>
  </si>
  <si>
    <t>020D0104</t>
    <phoneticPr fontId="1"/>
  </si>
  <si>
    <t>GX形直管</t>
    <rPh sb="2" eb="3">
      <t>カタ</t>
    </rPh>
    <rPh sb="3" eb="4">
      <t>チョク</t>
    </rPh>
    <rPh sb="4" eb="5">
      <t>カン</t>
    </rPh>
    <phoneticPr fontId="1"/>
  </si>
  <si>
    <t>φ300</t>
    <phoneticPr fontId="1"/>
  </si>
  <si>
    <t>φ300～φ400</t>
    <phoneticPr fontId="1"/>
  </si>
  <si>
    <t>（株）栗本鐵工所</t>
    <rPh sb="1" eb="2">
      <t>カブ</t>
    </rPh>
    <rPh sb="3" eb="5">
      <t>クリモト</t>
    </rPh>
    <rPh sb="5" eb="7">
      <t>テッコウ</t>
    </rPh>
    <rPh sb="7" eb="8">
      <t>ショ</t>
    </rPh>
    <phoneticPr fontId="1"/>
  </si>
  <si>
    <t>026D0104</t>
    <phoneticPr fontId="1"/>
  </si>
  <si>
    <t>（株）クボタ</t>
    <rPh sb="1" eb="2">
      <t>カブ</t>
    </rPh>
    <phoneticPr fontId="1"/>
  </si>
  <si>
    <t>D</t>
    <phoneticPr fontId="1"/>
  </si>
  <si>
    <t>φ350・φ400</t>
    <phoneticPr fontId="1"/>
  </si>
  <si>
    <t>φ3５0・φ400</t>
    <phoneticPr fontId="1"/>
  </si>
  <si>
    <t>020D0111</t>
    <phoneticPr fontId="1"/>
  </si>
  <si>
    <t>026D0111</t>
    <phoneticPr fontId="1"/>
  </si>
  <si>
    <t>新規</t>
    <rPh sb="0" eb="2">
      <t>シンキ</t>
    </rPh>
    <phoneticPr fontId="1"/>
  </si>
  <si>
    <t>---</t>
    <phoneticPr fontId="1"/>
  </si>
  <si>
    <t>φ350・φ400</t>
    <phoneticPr fontId="1"/>
  </si>
  <si>
    <t>G</t>
    <phoneticPr fontId="1"/>
  </si>
  <si>
    <t>φ400×φ300・φ400</t>
    <phoneticPr fontId="1"/>
  </si>
  <si>
    <t>009D0284</t>
    <phoneticPr fontId="1"/>
  </si>
  <si>
    <t>（株）ハズ</t>
    <rPh sb="1" eb="2">
      <t>カブ</t>
    </rPh>
    <phoneticPr fontId="1"/>
  </si>
  <si>
    <r>
      <t>φ300×φ100～</t>
    </r>
    <r>
      <rPr>
        <u/>
        <sz val="10"/>
        <color theme="1"/>
        <rFont val="HG丸ｺﾞｼｯｸM-PRO"/>
        <family val="3"/>
        <charset val="128"/>
      </rPr>
      <t>φ300</t>
    </r>
    <phoneticPr fontId="1"/>
  </si>
  <si>
    <t>020D0202</t>
    <phoneticPr fontId="1"/>
  </si>
  <si>
    <t>026D0202</t>
    <phoneticPr fontId="1"/>
  </si>
  <si>
    <r>
      <t>φ300×φ100～</t>
    </r>
    <r>
      <rPr>
        <u/>
        <sz val="10"/>
        <color theme="1"/>
        <rFont val="HG丸ｺﾞｼｯｸM-PRO"/>
        <family val="3"/>
        <charset val="128"/>
      </rPr>
      <t>φ400×φ400</t>
    </r>
    <phoneticPr fontId="1"/>
  </si>
  <si>
    <t>φ400×φ200・φ300</t>
    <phoneticPr fontId="1"/>
  </si>
  <si>
    <t>009D0285</t>
    <phoneticPr fontId="1"/>
  </si>
  <si>
    <t>φ400×φ200・φ300</t>
    <phoneticPr fontId="1"/>
  </si>
  <si>
    <t>020D0204</t>
    <phoneticPr fontId="1"/>
  </si>
  <si>
    <r>
      <t>φ300×φ100～</t>
    </r>
    <r>
      <rPr>
        <u/>
        <sz val="10"/>
        <color theme="1"/>
        <rFont val="HG丸ｺﾞｼｯｸM-PRO"/>
        <family val="3"/>
        <charset val="128"/>
      </rPr>
      <t>φ400×φ300</t>
    </r>
    <phoneticPr fontId="1"/>
  </si>
  <si>
    <r>
      <t>φ300×φ100～</t>
    </r>
    <r>
      <rPr>
        <u/>
        <sz val="10"/>
        <color theme="1"/>
        <rFont val="HG丸ｺﾞｼｯｸM-PRO"/>
        <family val="3"/>
        <charset val="128"/>
      </rPr>
      <t>φ250</t>
    </r>
    <phoneticPr fontId="1"/>
  </si>
  <si>
    <t>φ300×φ100～φ400×φ300</t>
    <phoneticPr fontId="1"/>
  </si>
  <si>
    <t>026D0204</t>
    <phoneticPr fontId="1"/>
  </si>
  <si>
    <t>GX形挿し受片落管</t>
    <rPh sb="2" eb="3">
      <t>カタ</t>
    </rPh>
    <rPh sb="3" eb="4">
      <t>サ</t>
    </rPh>
    <rPh sb="5" eb="6">
      <t>ウケ</t>
    </rPh>
    <rPh sb="6" eb="7">
      <t>カタ</t>
    </rPh>
    <rPh sb="7" eb="8">
      <t>オ</t>
    </rPh>
    <rPh sb="8" eb="9">
      <t>カン</t>
    </rPh>
    <phoneticPr fontId="1"/>
  </si>
  <si>
    <t>耐震GX形ﾀﾞｸﾀｲﾙ挿し受片落管</t>
    <rPh sb="0" eb="2">
      <t>タイシン</t>
    </rPh>
    <rPh sb="4" eb="5">
      <t>カタ</t>
    </rPh>
    <rPh sb="11" eb="12">
      <t>サ</t>
    </rPh>
    <rPh sb="13" eb="14">
      <t>ウケ</t>
    </rPh>
    <rPh sb="14" eb="15">
      <t>カタ</t>
    </rPh>
    <rPh sb="15" eb="16">
      <t>オ</t>
    </rPh>
    <rPh sb="16" eb="17">
      <t>カン</t>
    </rPh>
    <phoneticPr fontId="1"/>
  </si>
  <si>
    <t>009D0286</t>
    <phoneticPr fontId="1"/>
  </si>
  <si>
    <t>020D0206</t>
    <phoneticPr fontId="1"/>
  </si>
  <si>
    <t>026D0206</t>
    <phoneticPr fontId="1"/>
  </si>
  <si>
    <t>009D0208</t>
    <phoneticPr fontId="1"/>
  </si>
  <si>
    <r>
      <t>φ300</t>
    </r>
    <r>
      <rPr>
        <u/>
        <sz val="10"/>
        <color theme="1"/>
        <rFont val="HG丸ｺﾞｼｯｸM-PRO"/>
        <family val="3"/>
        <charset val="128"/>
      </rPr>
      <t>・φ400</t>
    </r>
    <phoneticPr fontId="1"/>
  </si>
  <si>
    <t>020D0208</t>
    <phoneticPr fontId="1"/>
  </si>
  <si>
    <t>026D0208</t>
    <phoneticPr fontId="1"/>
  </si>
  <si>
    <r>
      <t>φ300</t>
    </r>
    <r>
      <rPr>
        <u/>
        <sz val="10"/>
        <color theme="1"/>
        <rFont val="HG丸ｺﾞｼｯｸM-PRO"/>
        <family val="3"/>
        <charset val="128"/>
      </rPr>
      <t>～φ400</t>
    </r>
    <phoneticPr fontId="1"/>
  </si>
  <si>
    <t>009D0210</t>
    <phoneticPr fontId="1"/>
  </si>
  <si>
    <t>020D0210</t>
    <phoneticPr fontId="1"/>
  </si>
  <si>
    <t>026D0210</t>
    <phoneticPr fontId="1"/>
  </si>
  <si>
    <t>009D0212</t>
    <phoneticPr fontId="1"/>
  </si>
  <si>
    <t>020D0212</t>
    <phoneticPr fontId="1"/>
  </si>
  <si>
    <t>026D0212</t>
    <phoneticPr fontId="1"/>
  </si>
  <si>
    <t>009D0214</t>
    <phoneticPr fontId="1"/>
  </si>
  <si>
    <t>020D0214</t>
    <phoneticPr fontId="1"/>
  </si>
  <si>
    <t>026D0214</t>
    <phoneticPr fontId="1"/>
  </si>
  <si>
    <t>009D0216</t>
    <phoneticPr fontId="1"/>
  </si>
  <si>
    <t>020D0216</t>
    <phoneticPr fontId="1"/>
  </si>
  <si>
    <t>026D0216</t>
    <phoneticPr fontId="1"/>
  </si>
  <si>
    <t>009D0218</t>
    <phoneticPr fontId="1"/>
  </si>
  <si>
    <t>020D0218</t>
    <phoneticPr fontId="1"/>
  </si>
  <si>
    <t>026D0218</t>
    <phoneticPr fontId="1"/>
  </si>
  <si>
    <t>009D0220</t>
    <phoneticPr fontId="1"/>
  </si>
  <si>
    <t>020D0220</t>
    <phoneticPr fontId="1"/>
  </si>
  <si>
    <t>026D0220</t>
    <phoneticPr fontId="1"/>
  </si>
  <si>
    <t>009D0222</t>
    <phoneticPr fontId="1"/>
  </si>
  <si>
    <t>020D0222</t>
    <phoneticPr fontId="1"/>
  </si>
  <si>
    <t>026D0222</t>
    <phoneticPr fontId="1"/>
  </si>
  <si>
    <t>φ300・φ400×φ75</t>
    <phoneticPr fontId="1"/>
  </si>
  <si>
    <r>
      <t>φ300</t>
    </r>
    <r>
      <rPr>
        <u/>
        <sz val="10"/>
        <color theme="1"/>
        <rFont val="HG丸ｺﾞｼｯｸM-PRO"/>
        <family val="3"/>
        <charset val="128"/>
      </rPr>
      <t>×φ75</t>
    </r>
    <phoneticPr fontId="1"/>
  </si>
  <si>
    <r>
      <t>φ300</t>
    </r>
    <r>
      <rPr>
        <u/>
        <sz val="10"/>
        <color theme="1"/>
        <rFont val="HG丸ｺﾞｼｯｸM-PRO"/>
        <family val="3"/>
        <charset val="128"/>
      </rPr>
      <t>・φ400×φ75</t>
    </r>
    <phoneticPr fontId="1"/>
  </si>
  <si>
    <r>
      <t>φ300</t>
    </r>
    <r>
      <rPr>
        <u/>
        <sz val="10"/>
        <color theme="1"/>
        <rFont val="HG丸ｺﾞｼｯｸM-PRO"/>
        <family val="3"/>
        <charset val="128"/>
      </rPr>
      <t>～φ400×φ75</t>
    </r>
    <phoneticPr fontId="1"/>
  </si>
  <si>
    <t>009D0224</t>
    <phoneticPr fontId="1"/>
  </si>
  <si>
    <t>020D0224</t>
    <phoneticPr fontId="1"/>
  </si>
  <si>
    <t>026D0224</t>
    <phoneticPr fontId="1"/>
  </si>
  <si>
    <t>020D0228</t>
    <phoneticPr fontId="1"/>
  </si>
  <si>
    <t>026D0228</t>
    <phoneticPr fontId="1"/>
  </si>
  <si>
    <t>φ300・φ350×φ75</t>
    <phoneticPr fontId="1"/>
  </si>
  <si>
    <r>
      <t>φ300</t>
    </r>
    <r>
      <rPr>
        <u/>
        <sz val="10"/>
        <color theme="1"/>
        <rFont val="HG丸ｺﾞｼｯｸM-PRO"/>
        <family val="3"/>
        <charset val="128"/>
      </rPr>
      <t>・φ350</t>
    </r>
    <r>
      <rPr>
        <sz val="10"/>
        <color theme="1"/>
        <rFont val="HG丸ｺﾞｼｯｸM-PRO"/>
        <family val="3"/>
        <charset val="128"/>
      </rPr>
      <t>×φ75</t>
    </r>
    <phoneticPr fontId="1"/>
  </si>
  <si>
    <r>
      <rPr>
        <u/>
        <sz val="10"/>
        <color theme="1"/>
        <rFont val="HG丸ｺﾞｼｯｸM-PRO"/>
        <family val="3"/>
        <charset val="128"/>
      </rPr>
      <t>φ300</t>
    </r>
    <r>
      <rPr>
        <sz val="10"/>
        <color theme="1"/>
        <rFont val="HG丸ｺﾞｼｯｸM-PRO"/>
        <family val="3"/>
        <charset val="128"/>
      </rPr>
      <t>×φ75</t>
    </r>
    <phoneticPr fontId="1"/>
  </si>
  <si>
    <t>009D0232</t>
    <phoneticPr fontId="1"/>
  </si>
  <si>
    <r>
      <t>φ300</t>
    </r>
    <r>
      <rPr>
        <u/>
        <sz val="10"/>
        <color theme="1"/>
        <rFont val="HG丸ｺﾞｼｯｸM-PRO"/>
        <family val="3"/>
        <charset val="128"/>
      </rPr>
      <t>・φ400</t>
    </r>
    <phoneticPr fontId="1"/>
  </si>
  <si>
    <t>020D0230</t>
    <phoneticPr fontId="1"/>
  </si>
  <si>
    <t>026D0230</t>
    <phoneticPr fontId="1"/>
  </si>
  <si>
    <t>009D0234</t>
    <phoneticPr fontId="1"/>
  </si>
  <si>
    <t>020D0232</t>
    <phoneticPr fontId="1"/>
  </si>
  <si>
    <t>026D0232</t>
    <phoneticPr fontId="1"/>
  </si>
  <si>
    <t>φ75～φ300・φ400</t>
    <phoneticPr fontId="1"/>
  </si>
  <si>
    <r>
      <t>φ75～φ300</t>
    </r>
    <r>
      <rPr>
        <u/>
        <sz val="10"/>
        <color theme="1"/>
        <rFont val="HG丸ｺﾞｼｯｸM-PRO"/>
        <family val="3"/>
        <charset val="128"/>
      </rPr>
      <t>・φ400</t>
    </r>
    <phoneticPr fontId="1"/>
  </si>
  <si>
    <r>
      <t>φ75～</t>
    </r>
    <r>
      <rPr>
        <u/>
        <sz val="10"/>
        <color theme="1"/>
        <rFont val="HG丸ｺﾞｼｯｸM-PRO"/>
        <family val="3"/>
        <charset val="128"/>
      </rPr>
      <t>φ300</t>
    </r>
    <phoneticPr fontId="1"/>
  </si>
  <si>
    <r>
      <t>φ75～</t>
    </r>
    <r>
      <rPr>
        <u/>
        <sz val="10"/>
        <color theme="1"/>
        <rFont val="HG丸ｺﾞｼｯｸM-PRO"/>
        <family val="3"/>
        <charset val="128"/>
      </rPr>
      <t>φ400</t>
    </r>
    <phoneticPr fontId="1"/>
  </si>
  <si>
    <t>009D0235</t>
    <phoneticPr fontId="1"/>
  </si>
  <si>
    <t>020D0233</t>
    <phoneticPr fontId="1"/>
  </si>
  <si>
    <t>026D0233</t>
    <phoneticPr fontId="1"/>
  </si>
  <si>
    <t>009D0236</t>
    <phoneticPr fontId="1"/>
  </si>
  <si>
    <t>020D0234</t>
    <phoneticPr fontId="1"/>
  </si>
  <si>
    <t>026D0234</t>
    <phoneticPr fontId="1"/>
  </si>
  <si>
    <t>009D0237</t>
    <phoneticPr fontId="1"/>
  </si>
  <si>
    <t>020D0235</t>
    <phoneticPr fontId="1"/>
  </si>
  <si>
    <t>026D0235</t>
    <phoneticPr fontId="1"/>
  </si>
  <si>
    <t>009D0238</t>
    <phoneticPr fontId="1"/>
  </si>
  <si>
    <t>020D0236</t>
    <phoneticPr fontId="1"/>
  </si>
  <si>
    <t>026D0236</t>
    <phoneticPr fontId="1"/>
  </si>
  <si>
    <t>異形管類</t>
    <phoneticPr fontId="1"/>
  </si>
  <si>
    <t>009D0244</t>
    <phoneticPr fontId="1"/>
  </si>
  <si>
    <t>020D0242</t>
    <phoneticPr fontId="1"/>
  </si>
  <si>
    <t>026D0242</t>
    <phoneticPr fontId="1"/>
  </si>
  <si>
    <t>009D0302</t>
    <phoneticPr fontId="1"/>
  </si>
  <si>
    <t>020D0302</t>
    <phoneticPr fontId="1"/>
  </si>
  <si>
    <t>026D0302</t>
    <phoneticPr fontId="1"/>
  </si>
  <si>
    <t>020D0308</t>
    <phoneticPr fontId="1"/>
  </si>
  <si>
    <t>026D0308</t>
    <phoneticPr fontId="1"/>
  </si>
  <si>
    <t>GX形挿し口ﾘﾝｸﾞ</t>
    <rPh sb="2" eb="3">
      <t>カタ</t>
    </rPh>
    <rPh sb="3" eb="4">
      <t>サ</t>
    </rPh>
    <rPh sb="5" eb="6">
      <t>クチ</t>
    </rPh>
    <phoneticPr fontId="1"/>
  </si>
  <si>
    <t>GX形用挿し口ﾘﾝｸﾞ</t>
    <rPh sb="2" eb="3">
      <t>カタ</t>
    </rPh>
    <rPh sb="3" eb="4">
      <t>ヨウ</t>
    </rPh>
    <rPh sb="4" eb="5">
      <t>サ</t>
    </rPh>
    <rPh sb="6" eb="7">
      <t>クチ</t>
    </rPh>
    <phoneticPr fontId="1"/>
  </si>
  <si>
    <t>GX形挿し口ﾘﾝｸﾞ(継輪用)</t>
    <rPh sb="2" eb="3">
      <t>カタ</t>
    </rPh>
    <rPh sb="3" eb="4">
      <t>サ</t>
    </rPh>
    <rPh sb="5" eb="6">
      <t>クチ</t>
    </rPh>
    <rPh sb="11" eb="12">
      <t>ツギ</t>
    </rPh>
    <rPh sb="12" eb="13">
      <t>ワ</t>
    </rPh>
    <rPh sb="13" eb="14">
      <t>ヨウ</t>
    </rPh>
    <phoneticPr fontId="1"/>
  </si>
  <si>
    <t>GX形用挿し口ﾘﾝｸﾞ(継輪用)</t>
    <rPh sb="2" eb="3">
      <t>カタ</t>
    </rPh>
    <rPh sb="3" eb="4">
      <t>ヨウ</t>
    </rPh>
    <rPh sb="4" eb="5">
      <t>サ</t>
    </rPh>
    <rPh sb="6" eb="7">
      <t>クチ</t>
    </rPh>
    <rPh sb="12" eb="14">
      <t>ツギワ</t>
    </rPh>
    <rPh sb="14" eb="15">
      <t>ヨウ</t>
    </rPh>
    <phoneticPr fontId="1"/>
  </si>
  <si>
    <t>GX形用挿し口ﾘﾝｸﾞ(継輪用)</t>
    <rPh sb="2" eb="3">
      <t>カタ</t>
    </rPh>
    <rPh sb="3" eb="4">
      <t>ヨウ</t>
    </rPh>
    <rPh sb="4" eb="5">
      <t>サ</t>
    </rPh>
    <rPh sb="6" eb="7">
      <t>クチ</t>
    </rPh>
    <rPh sb="12" eb="15">
      <t>ツギワヨウ</t>
    </rPh>
    <phoneticPr fontId="1"/>
  </si>
  <si>
    <t>020D0320</t>
    <phoneticPr fontId="1"/>
  </si>
  <si>
    <t>026D0321</t>
    <phoneticPr fontId="1"/>
  </si>
  <si>
    <t>020D0321</t>
    <phoneticPr fontId="1"/>
  </si>
  <si>
    <t>026D0322</t>
    <phoneticPr fontId="1"/>
  </si>
  <si>
    <t>GX形継輪用挿し口ﾘﾝｸﾞ</t>
    <rPh sb="2" eb="3">
      <t>カタ</t>
    </rPh>
    <rPh sb="3" eb="4">
      <t>ツギ</t>
    </rPh>
    <rPh sb="4" eb="5">
      <t>ワ</t>
    </rPh>
    <rPh sb="5" eb="6">
      <t>ヨウ</t>
    </rPh>
    <rPh sb="6" eb="7">
      <t>サ</t>
    </rPh>
    <rPh sb="8" eb="9">
      <t>クチ</t>
    </rPh>
    <phoneticPr fontId="1"/>
  </si>
  <si>
    <t>ｽｯﾎﾟﾝMⅠﾒｶ形ｷｬｯﾌﾟⅡ</t>
    <rPh sb="9" eb="10">
      <t>カタ</t>
    </rPh>
    <phoneticPr fontId="1"/>
  </si>
  <si>
    <t>（株）川西水道機器</t>
    <rPh sb="1" eb="2">
      <t>カブ</t>
    </rPh>
    <rPh sb="3" eb="5">
      <t>カワニシ</t>
    </rPh>
    <rPh sb="5" eb="7">
      <t>スイドウ</t>
    </rPh>
    <rPh sb="7" eb="9">
      <t>キキ</t>
    </rPh>
    <phoneticPr fontId="1"/>
  </si>
  <si>
    <t>ｽｯﾎﾟﾝMⅠﾒｶ形ｷｬｯﾌﾟⅡ</t>
    <rPh sb="9" eb="10">
      <t>カタ</t>
    </rPh>
    <phoneticPr fontId="1"/>
  </si>
  <si>
    <t>水道用仕切弁</t>
    <rPh sb="0" eb="3">
      <t>スイドウヨウ</t>
    </rPh>
    <rPh sb="3" eb="6">
      <t>シキリベン</t>
    </rPh>
    <phoneticPr fontId="1"/>
  </si>
  <si>
    <t>014D0202</t>
    <phoneticPr fontId="1"/>
  </si>
  <si>
    <t>020V0202</t>
    <phoneticPr fontId="1"/>
  </si>
  <si>
    <t>026V0202</t>
    <phoneticPr fontId="1"/>
  </si>
  <si>
    <t>鉄蓋</t>
    <rPh sb="0" eb="2">
      <t>テツブタ</t>
    </rPh>
    <phoneticPr fontId="1"/>
  </si>
  <si>
    <t>041B0101</t>
    <phoneticPr fontId="1"/>
  </si>
  <si>
    <t>SENZ20WNH-50C</t>
    <phoneticPr fontId="1"/>
  </si>
  <si>
    <t>（株）ダイモン</t>
    <rPh sb="1" eb="2">
      <t>カブ</t>
    </rPh>
    <phoneticPr fontId="1"/>
  </si>
  <si>
    <t>041B0103</t>
    <phoneticPr fontId="1"/>
  </si>
  <si>
    <t>SE8MA-50C</t>
    <phoneticPr fontId="1"/>
  </si>
  <si>
    <t>給水装置材料</t>
    <rPh sb="0" eb="2">
      <t>キュウスイ</t>
    </rPh>
    <rPh sb="2" eb="4">
      <t>ソウチ</t>
    </rPh>
    <rPh sb="4" eb="6">
      <t>ザイリョウ</t>
    </rPh>
    <phoneticPr fontId="1"/>
  </si>
  <si>
    <t>041Q0603</t>
    <phoneticPr fontId="1"/>
  </si>
  <si>
    <t>SE8SJAC</t>
    <phoneticPr fontId="1"/>
  </si>
  <si>
    <t>私設排泥弁用ﾊｯﾄ式円形鉄蓋</t>
    <rPh sb="0" eb="2">
      <t>シセツ</t>
    </rPh>
    <rPh sb="2" eb="3">
      <t>ハイ</t>
    </rPh>
    <rPh sb="3" eb="4">
      <t>ドロ</t>
    </rPh>
    <rPh sb="4" eb="5">
      <t>ベン</t>
    </rPh>
    <rPh sb="5" eb="6">
      <t>ヨウ</t>
    </rPh>
    <rPh sb="9" eb="10">
      <t>シキ</t>
    </rPh>
    <rPh sb="10" eb="11">
      <t>エン</t>
    </rPh>
    <rPh sb="11" eb="12">
      <t>ケイ</t>
    </rPh>
    <rPh sb="12" eb="13">
      <t>テツ</t>
    </rPh>
    <rPh sb="13" eb="14">
      <t>フタ</t>
    </rPh>
    <phoneticPr fontId="1"/>
  </si>
  <si>
    <t>ﾊﾞﾀﾌﾗｲ弁用ﾊｯﾄ式鉄蓋</t>
    <rPh sb="6" eb="7">
      <t>ベン</t>
    </rPh>
    <rPh sb="7" eb="8">
      <t>ヨウ</t>
    </rPh>
    <rPh sb="11" eb="12">
      <t>シキ</t>
    </rPh>
    <rPh sb="12" eb="13">
      <t>テツ</t>
    </rPh>
    <rPh sb="13" eb="14">
      <t>フタ</t>
    </rPh>
    <phoneticPr fontId="1"/>
  </si>
  <si>
    <t>ﾌﾗﾝｼﾞ固定金具</t>
    <rPh sb="5" eb="7">
      <t>コテイ</t>
    </rPh>
    <rPh sb="7" eb="9">
      <t>カナグ</t>
    </rPh>
    <phoneticPr fontId="1"/>
  </si>
  <si>
    <t>016M0402</t>
    <phoneticPr fontId="1"/>
  </si>
  <si>
    <t>016M0403</t>
  </si>
  <si>
    <t>016M0404</t>
  </si>
  <si>
    <t>新規</t>
    <rPh sb="0" eb="2">
      <t>シンキ</t>
    </rPh>
    <phoneticPr fontId="1"/>
  </si>
  <si>
    <t>FCDﾌﾗﾝｼﾞ補強金具</t>
    <rPh sb="8" eb="10">
      <t>ホキョウ</t>
    </rPh>
    <rPh sb="10" eb="12">
      <t>カナグ</t>
    </rPh>
    <phoneticPr fontId="1"/>
  </si>
  <si>
    <t>ﾌﾗﾝｼﾞｻﾎﾟｰﾄ</t>
    <phoneticPr fontId="1"/>
  </si>
  <si>
    <t>φ50～φ800</t>
    <phoneticPr fontId="1"/>
  </si>
  <si>
    <t>SUSﾎﾞﾙﾄﾅｯﾄ 7.5K</t>
    <phoneticPr fontId="1"/>
  </si>
  <si>
    <t>ﾌﾗﾝｼﾞﾌﾞﾛｯｸ</t>
    <phoneticPr fontId="1"/>
  </si>
  <si>
    <t>SUSﾎﾞﾙﾄﾅｯﾄ 10K</t>
    <phoneticPr fontId="1"/>
  </si>
  <si>
    <t>ﾌﾗﾝｼﾞ用 10K</t>
    <rPh sb="5" eb="6">
      <t>ヨウ</t>
    </rPh>
    <phoneticPr fontId="1"/>
  </si>
  <si>
    <t>011E0401</t>
    <phoneticPr fontId="1"/>
  </si>
  <si>
    <t>016E0401</t>
    <phoneticPr fontId="1"/>
  </si>
  <si>
    <t>011E0402</t>
    <phoneticPr fontId="1"/>
  </si>
  <si>
    <t>016E0402</t>
    <phoneticPr fontId="1"/>
  </si>
  <si>
    <t>補修弁用 7.5K</t>
    <rPh sb="0" eb="2">
      <t>ホシュウ</t>
    </rPh>
    <rPh sb="2" eb="3">
      <t>ベン</t>
    </rPh>
    <rPh sb="3" eb="4">
      <t>ヨウ</t>
    </rPh>
    <phoneticPr fontId="1"/>
  </si>
  <si>
    <t>FCD補修弁用ﾌﾗﾝｼﾞ補強金具</t>
    <rPh sb="3" eb="5">
      <t>ホシュウ</t>
    </rPh>
    <rPh sb="5" eb="6">
      <t>ベン</t>
    </rPh>
    <rPh sb="6" eb="7">
      <t>ヨウ</t>
    </rPh>
    <rPh sb="12" eb="14">
      <t>ホキョウ</t>
    </rPh>
    <rPh sb="14" eb="16">
      <t>カナグ</t>
    </rPh>
    <phoneticPr fontId="1"/>
  </si>
  <si>
    <t>補修弁用ﾌﾗﾝｼﾞｻﾎﾟｰﾄ</t>
    <rPh sb="0" eb="2">
      <t>ホシュウ</t>
    </rPh>
    <rPh sb="2" eb="3">
      <t>ベン</t>
    </rPh>
    <rPh sb="3" eb="4">
      <t>ヨウ</t>
    </rPh>
    <phoneticPr fontId="1"/>
  </si>
  <si>
    <t>φ75・φ100</t>
    <phoneticPr fontId="1"/>
  </si>
  <si>
    <t>011E0403</t>
    <phoneticPr fontId="1"/>
  </si>
  <si>
    <t>016E0403</t>
    <phoneticPr fontId="1"/>
  </si>
  <si>
    <t>ﾌﾗﾝｼﾞ補強ﾘﾝｸﾞ</t>
    <rPh sb="5" eb="7">
      <t>ホキョウ</t>
    </rPh>
    <phoneticPr fontId="1"/>
  </si>
  <si>
    <t>補修弁用 10K</t>
    <rPh sb="0" eb="2">
      <t>ホシュウ</t>
    </rPh>
    <rPh sb="2" eb="3">
      <t>ベン</t>
    </rPh>
    <rPh sb="3" eb="4">
      <t>ヨウ</t>
    </rPh>
    <phoneticPr fontId="1"/>
  </si>
  <si>
    <t>011E0404</t>
    <phoneticPr fontId="1"/>
  </si>
  <si>
    <t>016E0404</t>
    <phoneticPr fontId="1"/>
  </si>
  <si>
    <t>ｽﾃﾝﾚｽ入りﾌﾗﾝｼﾞｶﾞｽｹｯﾄ</t>
    <phoneticPr fontId="1"/>
  </si>
  <si>
    <t>017D0403</t>
    <phoneticPr fontId="1"/>
  </si>
  <si>
    <t>018D0405</t>
    <phoneticPr fontId="1"/>
  </si>
  <si>
    <t>018D0406</t>
  </si>
  <si>
    <t>清水合金（株）</t>
    <rPh sb="0" eb="2">
      <t>シミズ</t>
    </rPh>
    <rPh sb="2" eb="4">
      <t>ゴウキン</t>
    </rPh>
    <rPh sb="5" eb="6">
      <t>カブ</t>
    </rPh>
    <phoneticPr fontId="1"/>
  </si>
  <si>
    <t>協和工業（株）</t>
    <rPh sb="0" eb="2">
      <t>キョウワ</t>
    </rPh>
    <rPh sb="2" eb="4">
      <t>コウギョウ</t>
    </rPh>
    <rPh sb="5" eb="6">
      <t>カブ</t>
    </rPh>
    <phoneticPr fontId="1"/>
  </si>
  <si>
    <t>（株）協成</t>
    <rPh sb="1" eb="2">
      <t>カブ</t>
    </rPh>
    <rPh sb="3" eb="4">
      <t>キョウ</t>
    </rPh>
    <rPh sb="4" eb="5">
      <t>セイ</t>
    </rPh>
    <phoneticPr fontId="1"/>
  </si>
  <si>
    <t>不断水T字管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</si>
  <si>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FCD耐震型鋳鉄用ﾒｶ挿し口付不断水T字管</t>
    <rPh sb="3" eb="5">
      <t>タイシン</t>
    </rPh>
    <rPh sb="5" eb="6">
      <t>カタ</t>
    </rPh>
    <rPh sb="6" eb="8">
      <t>チュウテツ</t>
    </rPh>
    <rPh sb="8" eb="9">
      <t>ヨウ</t>
    </rPh>
    <rPh sb="11" eb="12">
      <t>サ</t>
    </rPh>
    <rPh sb="13" eb="14">
      <t>クチ</t>
    </rPh>
    <rPh sb="14" eb="15">
      <t>ツ</t>
    </rPh>
    <rPh sb="15" eb="16">
      <t>フ</t>
    </rPh>
    <rPh sb="16" eb="18">
      <t>ダンスイ</t>
    </rPh>
    <rPh sb="19" eb="20">
      <t>ジ</t>
    </rPh>
    <rPh sb="20" eb="21">
      <t>カン</t>
    </rPh>
    <phoneticPr fontId="1"/>
  </si>
  <si>
    <t>ﾔﾉ･ﾌﾚｯｸｽT字管TⅡ型</t>
    <rPh sb="9" eb="10">
      <t>ジ</t>
    </rPh>
    <rPh sb="10" eb="11">
      <t>カン</t>
    </rPh>
    <rPh sb="13" eb="14">
      <t>カタ</t>
    </rPh>
    <phoneticPr fontId="1"/>
  </si>
  <si>
    <t>φ100～φ350×φ75～φ150</t>
    <phoneticPr fontId="1"/>
  </si>
  <si>
    <t>011FT0120</t>
    <phoneticPr fontId="1"/>
  </si>
  <si>
    <t>FCD耐震型鋳鉄用ﾒｶ挿し口付不断水T字管</t>
    <rPh sb="3" eb="5">
      <t>タイシン</t>
    </rPh>
    <rPh sb="5" eb="6">
      <t>カタ</t>
    </rPh>
    <rPh sb="6" eb="8">
      <t>チュウテツ</t>
    </rPh>
    <rPh sb="8" eb="9">
      <t>ヨウ</t>
    </rPh>
    <rPh sb="11" eb="12">
      <t>サ</t>
    </rPh>
    <rPh sb="13" eb="14">
      <t>クチ</t>
    </rPh>
    <rPh sb="14" eb="15">
      <t>シツケ</t>
    </rPh>
    <rPh sb="15" eb="16">
      <t>フ</t>
    </rPh>
    <rPh sb="16" eb="18">
      <t>ダンスイ</t>
    </rPh>
    <rPh sb="19" eb="20">
      <t>ジ</t>
    </rPh>
    <rPh sb="20" eb="21">
      <t>カン</t>
    </rPh>
    <phoneticPr fontId="1"/>
  </si>
  <si>
    <t>ｺｽﾓ耐震型ﾛｯｸﾊﾞﾙﾌﾞ</t>
    <rPh sb="3" eb="5">
      <t>タイシン</t>
    </rPh>
    <rPh sb="5" eb="6">
      <t>ガタ</t>
    </rPh>
    <phoneticPr fontId="1"/>
  </si>
  <si>
    <t>φ75～φ350×φ75～φ150</t>
    <phoneticPr fontId="1"/>
  </si>
  <si>
    <t>016FT0140</t>
    <phoneticPr fontId="1"/>
  </si>
  <si>
    <t>ｺｽﾓ耐震型ﾛｰﾀﾘｰﾊﾞﾙﾌﾞ</t>
    <rPh sb="3" eb="5">
      <t>タイシン</t>
    </rPh>
    <rPh sb="5" eb="6">
      <t>ガタ</t>
    </rPh>
    <phoneticPr fontId="1"/>
  </si>
  <si>
    <t>φ200～φ300×φ150～φ300</t>
    <phoneticPr fontId="1"/>
  </si>
  <si>
    <t>016FT0136</t>
    <phoneticPr fontId="1"/>
  </si>
  <si>
    <t>ｺｽﾓ耐震型ﾛｯｸﾊﾞﾙﾌﾞ2型ﾒｶ挿し口付</t>
    <rPh sb="3" eb="5">
      <t>タイシン</t>
    </rPh>
    <rPh sb="5" eb="6">
      <t>ガタ</t>
    </rPh>
    <rPh sb="15" eb="16">
      <t>カタ</t>
    </rPh>
    <rPh sb="18" eb="19">
      <t>サ</t>
    </rPh>
    <rPh sb="20" eb="21">
      <t>クチ</t>
    </rPh>
    <rPh sb="21" eb="22">
      <t>ツ</t>
    </rPh>
    <phoneticPr fontId="1"/>
  </si>
  <si>
    <t>φ200～φ300×φ200～φ300</t>
    <phoneticPr fontId="1"/>
  </si>
  <si>
    <t>016FT0141</t>
    <phoneticPr fontId="1"/>
  </si>
  <si>
    <t>016FT0138</t>
    <phoneticPr fontId="1"/>
  </si>
  <si>
    <t>ﾒｶ挿し口付 7.5K</t>
    <rPh sb="2" eb="3">
      <t>サ</t>
    </rPh>
    <rPh sb="4" eb="5">
      <t>クチ</t>
    </rPh>
    <rPh sb="5" eb="6">
      <t>ツ</t>
    </rPh>
    <phoneticPr fontId="1"/>
  </si>
  <si>
    <t>ﾒｶ挿し口付 10K</t>
    <rPh sb="2" eb="3">
      <t>サ</t>
    </rPh>
    <rPh sb="4" eb="5">
      <t>クチ</t>
    </rPh>
    <rPh sb="5" eb="6">
      <t>ツ</t>
    </rPh>
    <phoneticPr fontId="1"/>
  </si>
  <si>
    <t>PE挿し口付 7.5K</t>
    <rPh sb="2" eb="3">
      <t>サ</t>
    </rPh>
    <rPh sb="4" eb="5">
      <t>クチ</t>
    </rPh>
    <rPh sb="5" eb="6">
      <t>ツ</t>
    </rPh>
    <phoneticPr fontId="1"/>
  </si>
  <si>
    <t>φ100～φ350×φ50～φ150</t>
    <phoneticPr fontId="1"/>
  </si>
  <si>
    <t>FCD耐震型鋳鉄用PE挿し口付不断水T字管</t>
    <rPh sb="3" eb="5">
      <t>タイシン</t>
    </rPh>
    <rPh sb="5" eb="6">
      <t>カタ</t>
    </rPh>
    <rPh sb="6" eb="8">
      <t>チュウテツ</t>
    </rPh>
    <rPh sb="8" eb="9">
      <t>ヨウ</t>
    </rPh>
    <rPh sb="11" eb="12">
      <t>サ</t>
    </rPh>
    <rPh sb="13" eb="14">
      <t>クチ</t>
    </rPh>
    <rPh sb="14" eb="15">
      <t>シツケ</t>
    </rPh>
    <rPh sb="15" eb="16">
      <t>フ</t>
    </rPh>
    <rPh sb="16" eb="18">
      <t>ダンスイ</t>
    </rPh>
    <rPh sb="19" eb="20">
      <t>ジ</t>
    </rPh>
    <rPh sb="20" eb="21">
      <t>カン</t>
    </rPh>
    <phoneticPr fontId="1"/>
  </si>
  <si>
    <t>φ75～φ350×φ50～φ150</t>
    <phoneticPr fontId="1"/>
  </si>
  <si>
    <t>011FT0121</t>
    <phoneticPr fontId="1"/>
  </si>
  <si>
    <t>016FT0142</t>
    <phoneticPr fontId="1"/>
  </si>
  <si>
    <t>NS形受口付 7.5K</t>
    <rPh sb="2" eb="3">
      <t>カタ</t>
    </rPh>
    <rPh sb="3" eb="4">
      <t>ウケ</t>
    </rPh>
    <rPh sb="4" eb="5">
      <t>クチ</t>
    </rPh>
    <rPh sb="5" eb="6">
      <t>ツ</t>
    </rPh>
    <phoneticPr fontId="1"/>
  </si>
  <si>
    <t>NS形受口付 10K</t>
    <rPh sb="2" eb="3">
      <t>カタ</t>
    </rPh>
    <rPh sb="3" eb="4">
      <t>ウケ</t>
    </rPh>
    <rPh sb="4" eb="5">
      <t>クチ</t>
    </rPh>
    <rPh sb="5" eb="6">
      <t>ツ</t>
    </rPh>
    <phoneticPr fontId="1"/>
  </si>
  <si>
    <t>FCD耐震型鋳鉄用NS受口付不断水T字管</t>
    <rPh sb="3" eb="5">
      <t>タイシン</t>
    </rPh>
    <rPh sb="5" eb="6">
      <t>カタ</t>
    </rPh>
    <rPh sb="6" eb="8">
      <t>チュウテツ</t>
    </rPh>
    <rPh sb="8" eb="9">
      <t>ヨウ</t>
    </rPh>
    <rPh sb="11" eb="12">
      <t>ウケ</t>
    </rPh>
    <rPh sb="12" eb="13">
      <t>クチ</t>
    </rPh>
    <rPh sb="13" eb="14">
      <t>ツ</t>
    </rPh>
    <rPh sb="14" eb="15">
      <t>フ</t>
    </rPh>
    <rPh sb="15" eb="17">
      <t>ダンスイ</t>
    </rPh>
    <rPh sb="18" eb="19">
      <t>ジ</t>
    </rPh>
    <rPh sb="19" eb="20">
      <t>カン</t>
    </rPh>
    <phoneticPr fontId="1"/>
  </si>
  <si>
    <t>φ350～φ500×φ350～φ500</t>
    <phoneticPr fontId="1"/>
  </si>
  <si>
    <t>016FT0137</t>
    <phoneticPr fontId="1"/>
  </si>
  <si>
    <t>016FT0139</t>
    <phoneticPr fontId="1"/>
  </si>
  <si>
    <t>鋳鉄管用
耐震型不断水T字管</t>
    <rPh sb="0" eb="3">
      <t>チュウテツカン</t>
    </rPh>
    <rPh sb="3" eb="4">
      <t>ヨウ</t>
    </rPh>
    <phoneticPr fontId="1"/>
  </si>
  <si>
    <t>令和６年５月1日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</si>
  <si>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浅層埋設型
急速空気弁</t>
    <rPh sb="0" eb="2">
      <t>センソウ</t>
    </rPh>
    <rPh sb="2" eb="5">
      <t>マイセツガタ</t>
    </rPh>
    <rPh sb="6" eb="8">
      <t>キュウソク</t>
    </rPh>
    <rPh sb="8" eb="10">
      <t>クウキ</t>
    </rPh>
    <rPh sb="10" eb="11">
      <t>ベン</t>
    </rPh>
    <phoneticPr fontId="1"/>
  </si>
  <si>
    <t>令和６年８月1日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</si>
  <si>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指定承認</t>
    <rPh sb="0" eb="2">
      <t>シテイ</t>
    </rPh>
    <rPh sb="2" eb="4">
      <t>ショウニン</t>
    </rPh>
    <phoneticPr fontId="1"/>
  </si>
  <si>
    <t>PTC B 22</t>
    <phoneticPr fontId="1"/>
  </si>
  <si>
    <t>新規</t>
    <rPh sb="0" eb="2">
      <t>シンキ</t>
    </rPh>
    <phoneticPr fontId="1"/>
  </si>
  <si>
    <t>PE管対応ｴｸｾﾙｿﾌﾄ仕切弁両挿し口付</t>
    <rPh sb="2" eb="3">
      <t>カン</t>
    </rPh>
    <rPh sb="3" eb="5">
      <t>タイオウ</t>
    </rPh>
    <rPh sb="12" eb="15">
      <t>シキリベン</t>
    </rPh>
    <rPh sb="15" eb="16">
      <t>リョウ</t>
    </rPh>
    <rPh sb="16" eb="17">
      <t>サ</t>
    </rPh>
    <rPh sb="18" eb="19">
      <t>グチ</t>
    </rPh>
    <rPh sb="19" eb="20">
      <t>ツ</t>
    </rPh>
    <phoneticPr fontId="1"/>
  </si>
  <si>
    <t>EF受口付PE管対応ｴｸｾﾙｿﾌﾄ仕切弁</t>
    <rPh sb="2" eb="4">
      <t>ウケグチ</t>
    </rPh>
    <rPh sb="4" eb="5">
      <t>ツ</t>
    </rPh>
    <rPh sb="7" eb="8">
      <t>カン</t>
    </rPh>
    <rPh sb="8" eb="10">
      <t>タイオウ</t>
    </rPh>
    <rPh sb="17" eb="20">
      <t>シキリベン</t>
    </rPh>
    <phoneticPr fontId="1"/>
  </si>
  <si>
    <t>PE挿し口付ｿﾌﾄｼｰﾙ仕切弁</t>
    <phoneticPr fontId="1"/>
  </si>
  <si>
    <t>023V0302</t>
    <phoneticPr fontId="1"/>
  </si>
  <si>
    <t>023V0303</t>
    <phoneticPr fontId="1"/>
  </si>
  <si>
    <t>φ50～φ150</t>
    <phoneticPr fontId="1"/>
  </si>
  <si>
    <t>清水工業（株）</t>
    <rPh sb="0" eb="2">
      <t>シミズ</t>
    </rPh>
    <rPh sb="2" eb="4">
      <t>コウギョウ</t>
    </rPh>
    <rPh sb="5" eb="6">
      <t>カブ</t>
    </rPh>
    <phoneticPr fontId="1"/>
  </si>
  <si>
    <t>017V0308</t>
    <phoneticPr fontId="1"/>
  </si>
  <si>
    <r>
      <rPr>
        <sz val="10"/>
        <color theme="1"/>
        <rFont val="HG丸ｺﾞｼｯｸM-PRO"/>
        <family val="3"/>
        <charset val="128"/>
      </rPr>
      <t>φ300</t>
    </r>
    <r>
      <rPr>
        <u/>
        <sz val="10"/>
        <color theme="1"/>
        <rFont val="HG丸ｺﾞｼｯｸM-PRO"/>
        <family val="3"/>
        <charset val="128"/>
      </rPr>
      <t>・φ400</t>
    </r>
    <phoneticPr fontId="1"/>
  </si>
  <si>
    <t>令和7年4月1日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</si>
  <si>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023V0101</t>
    <phoneticPr fontId="1"/>
  </si>
  <si>
    <t>ｴｸｾﾙｿﾌﾄﾌﾟﾛ仕切弁</t>
    <rPh sb="10" eb="12">
      <t>シキ</t>
    </rPh>
    <rPh sb="12" eb="13">
      <t>ベン</t>
    </rPh>
    <phoneticPr fontId="1"/>
  </si>
  <si>
    <t>023V0303</t>
    <phoneticPr fontId="1"/>
  </si>
  <si>
    <t>PE管対応ｴｸｾﾙｿﾌﾄﾌﾟﾛ仕切弁両挿し口付</t>
    <rPh sb="2" eb="3">
      <t>カン</t>
    </rPh>
    <rPh sb="3" eb="5">
      <t>タイオウ</t>
    </rPh>
    <rPh sb="15" eb="18">
      <t>シキリベン</t>
    </rPh>
    <rPh sb="18" eb="19">
      <t>リョウ</t>
    </rPh>
    <rPh sb="19" eb="20">
      <t>サ</t>
    </rPh>
    <rPh sb="21" eb="22">
      <t>グチ</t>
    </rPh>
    <rPh sb="22" eb="23">
      <t>ツ</t>
    </rPh>
    <phoneticPr fontId="1"/>
  </si>
  <si>
    <t>023V0302</t>
    <phoneticPr fontId="1"/>
  </si>
  <si>
    <t>EF受口付PE管対応ｴｸｾﾙｿﾌﾄﾌﾟﾛ仕切弁</t>
    <rPh sb="2" eb="4">
      <t>ウケグチ</t>
    </rPh>
    <rPh sb="4" eb="5">
      <t>ツ</t>
    </rPh>
    <rPh sb="7" eb="8">
      <t>カン</t>
    </rPh>
    <rPh sb="8" eb="10">
      <t>タイオウ</t>
    </rPh>
    <rPh sb="20" eb="23">
      <t>シキリベン</t>
    </rPh>
    <phoneticPr fontId="1"/>
  </si>
  <si>
    <t>SER50-2C</t>
    <phoneticPr fontId="1"/>
  </si>
  <si>
    <t>ｶﾗｰ着色（黄色）</t>
    <rPh sb="3" eb="5">
      <t>チャクショク</t>
    </rPh>
    <rPh sb="6" eb="7">
      <t>キ</t>
    </rPh>
    <rPh sb="7" eb="8">
      <t>イロ</t>
    </rPh>
    <phoneticPr fontId="1"/>
  </si>
  <si>
    <t>041B0302</t>
    <phoneticPr fontId="1"/>
  </si>
  <si>
    <t>鉄蓋</t>
    <rPh sb="0" eb="2">
      <t>テツブタ</t>
    </rPh>
    <phoneticPr fontId="1"/>
  </si>
  <si>
    <t>（株）キッツエスジーエス</t>
  </si>
  <si>
    <t>（株）キッツエスジーエス</t>
    <phoneticPr fontId="1"/>
  </si>
  <si>
    <t>令和7年4月3日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</si>
  <si>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（株）キッツエスジーエス</t>
    <rPh sb="0" eb="3">
      <t>カブ</t>
    </rPh>
    <rPh sb="1" eb="2">
      <t>カブ</t>
    </rPh>
    <phoneticPr fontId="1"/>
  </si>
  <si>
    <t>（株）清水合金製作所</t>
    <rPh sb="1" eb="2">
      <t>カブ</t>
    </rPh>
    <rPh sb="3" eb="7">
      <t>シミズゴウキン</t>
    </rPh>
    <rPh sb="7" eb="10">
      <t>セイサクショ</t>
    </rPh>
    <phoneticPr fontId="1"/>
  </si>
  <si>
    <t>社名変更</t>
    <rPh sb="0" eb="2">
      <t>シャメイ</t>
    </rPh>
    <rPh sb="2" eb="4">
      <t>ヘンコウ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</si>
</sst>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0"/>
    <numFmt numFmtId="177" formatCode="000"/>
    <numFmt numFmtId="178" formatCode="[$-411]ggge&quot;年&quot;m&quot;月&quot;d&quot;日&quot;;@"/>
  </numFmts>
  <fonts count="25">
    <font>
      <sz val="8"/>
      <color theme="1"/>
      <name val="MS 明朝"/>
      <family val="2"/>
      <charset val="128"/>
    </font>
    <font>
      <sz val="6"/>
      <name val="MS 明朝"/>
      <family val="2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8"/>
      <color theme="1"/>
      <name val="MS 明朝"/>
      <family val="3"/>
      <charset val="128"/>
    </font>
    <font>
      <sz val="6"/>
      <name val="MS 明朝"/>
      <family val="3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4"/>
      <color theme="1"/>
      <name val="HG丸ｺﾞｼｯｸM-PRO"/>
      <family val="3"/>
      <charset val="128"/>
    </font>
    <font>
      <sz val="16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6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u/>
      <sz val="10"/>
      <color theme="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8"/>
      <color theme="1"/>
      <name val="MS 明朝"/>
      <family val="2"/>
      <charset val="128"/>
    </font>
    <font>
      <sz val="10"/>
      <color theme="1"/>
      <name val="MS 明朝"/>
      <family val="2"/>
      <charset val="128"/>
    </font>
    <font>
      <sz val="10"/>
      <color rgb="FFFF0000"/>
      <name val="HG丸ｺﾞｼｯｸM-PRO"/>
      <family val="3"/>
      <charset val="128"/>
    </font>
    <font>
      <u/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8"/>
      <name val="MS 明朝"/>
      <family val="2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9" fontId="18" fillId="0" borderId="0" applyFont="0" applyFill="0" applyBorder="0" applyAlignment="0" applyProtection="0">
      <alignment vertical="center"/>
    </xf>
  </cellStyleXfs>
  <cellXfs count="690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>
      <alignment vertical="center"/>
    </xf>
    <xf numFmtId="0" fontId="2" fillId="0" borderId="5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vertical="center" shrinkToFit="1"/>
      <protection locked="0"/>
    </xf>
    <xf numFmtId="0" fontId="2" fillId="0" borderId="6" xfId="0" applyFont="1" applyBorder="1" applyAlignment="1" applyProtection="1">
      <alignment vertical="center" shrinkToFit="1"/>
      <protection locked="0"/>
    </xf>
    <xf numFmtId="0" fontId="2" fillId="0" borderId="5" xfId="0" applyFont="1" applyBorder="1" applyAlignment="1" applyProtection="1">
      <alignment vertical="center" shrinkToFit="1"/>
      <protection locked="0"/>
    </xf>
    <xf numFmtId="0" fontId="2" fillId="0" borderId="4" xfId="0" applyFont="1" applyBorder="1" applyAlignment="1" applyProtection="1">
      <alignment horizontal="center" vertical="center" shrinkToFit="1"/>
      <protection locked="0"/>
    </xf>
    <xf numFmtId="0" fontId="2" fillId="0" borderId="6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Protection="1">
      <alignment vertical="center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Protection="1">
      <alignment vertical="center"/>
      <protection locked="0"/>
    </xf>
    <xf numFmtId="0" fontId="2" fillId="0" borderId="20" xfId="0" applyFont="1" applyBorder="1" applyAlignment="1" applyProtection="1">
      <alignment horizontal="center" vertical="center" shrinkToFit="1"/>
      <protection locked="0"/>
    </xf>
    <xf numFmtId="0" fontId="2" fillId="0" borderId="19" xfId="0" applyFont="1" applyBorder="1" applyAlignment="1" applyProtection="1">
      <alignment vertical="center" shrinkToFit="1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vertical="center" shrinkToFit="1"/>
      <protection locked="0"/>
    </xf>
    <xf numFmtId="176" fontId="2" fillId="0" borderId="1" xfId="0" applyNumberFormat="1" applyFont="1" applyBorder="1" applyAlignment="1" applyProtection="1">
      <alignment horizontal="center" vertical="center" shrinkToFit="1"/>
      <protection locked="0"/>
    </xf>
    <xf numFmtId="176" fontId="2" fillId="0" borderId="19" xfId="0" applyNumberFormat="1" applyFont="1" applyBorder="1" applyAlignment="1" applyProtection="1">
      <alignment horizontal="center" vertical="center" shrinkToFit="1"/>
      <protection locked="0"/>
    </xf>
    <xf numFmtId="177" fontId="2" fillId="0" borderId="1" xfId="0" applyNumberFormat="1" applyFont="1" applyBorder="1" applyAlignment="1" applyProtection="1">
      <alignment horizontal="center" vertical="center" shrinkToFit="1"/>
      <protection locked="0"/>
    </xf>
    <xf numFmtId="177" fontId="2" fillId="0" borderId="19" xfId="0" applyNumberFormat="1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distributed" vertical="center"/>
    </xf>
    <xf numFmtId="0" fontId="7" fillId="0" borderId="0" xfId="0" applyFont="1" applyAlignment="1">
      <alignment horizontal="left" vertical="center" indent="1" shrinkToFit="1"/>
    </xf>
    <xf numFmtId="0" fontId="8" fillId="0" borderId="0" xfId="0" applyFont="1">
      <alignment vertical="center"/>
    </xf>
    <xf numFmtId="0" fontId="10" fillId="0" borderId="0" xfId="1" applyFont="1">
      <alignment vertical="center"/>
    </xf>
    <xf numFmtId="0" fontId="9" fillId="0" borderId="0" xfId="1" applyFont="1">
      <alignment vertical="center"/>
    </xf>
    <xf numFmtId="0" fontId="8" fillId="0" borderId="0" xfId="1" applyFont="1">
      <alignment vertical="center"/>
    </xf>
    <xf numFmtId="0" fontId="8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49" fontId="10" fillId="0" borderId="0" xfId="1" applyNumberFormat="1" applyFont="1">
      <alignment vertical="center"/>
    </xf>
    <xf numFmtId="0" fontId="10" fillId="0" borderId="18" xfId="1" applyFont="1" applyBorder="1" applyAlignment="1">
      <alignment vertical="center" shrinkToFit="1"/>
    </xf>
    <xf numFmtId="0" fontId="10" fillId="0" borderId="18" xfId="1" applyFont="1" applyBorder="1" applyAlignment="1">
      <alignment horizontal="center" vertical="center" shrinkToFit="1"/>
    </xf>
    <xf numFmtId="0" fontId="10" fillId="0" borderId="18" xfId="1" applyFont="1" applyBorder="1">
      <alignment vertical="center"/>
    </xf>
    <xf numFmtId="0" fontId="10" fillId="0" borderId="0" xfId="1" applyFont="1" applyAlignment="1">
      <alignment vertical="center" shrinkToFit="1"/>
    </xf>
    <xf numFmtId="0" fontId="10" fillId="0" borderId="0" xfId="1" applyFont="1" applyAlignment="1">
      <alignment horizontal="center" vertical="center" shrinkToFit="1"/>
    </xf>
    <xf numFmtId="0" fontId="6" fillId="0" borderId="15" xfId="1" applyFont="1" applyBorder="1" applyAlignment="1">
      <alignment horizontal="center" vertical="center" shrinkToFit="1"/>
    </xf>
    <xf numFmtId="0" fontId="6" fillId="0" borderId="21" xfId="1" applyFont="1" applyBorder="1" applyAlignment="1">
      <alignment horizontal="center" vertical="center" shrinkToFit="1"/>
    </xf>
    <xf numFmtId="0" fontId="6" fillId="0" borderId="22" xfId="1" applyFont="1" applyBorder="1" applyAlignment="1">
      <alignment horizontal="center" vertical="center"/>
    </xf>
    <xf numFmtId="0" fontId="6" fillId="6" borderId="3" xfId="1" applyFont="1" applyFill="1" applyBorder="1" applyAlignment="1">
      <alignment horizontal="center" vertical="center" shrinkToFit="1"/>
    </xf>
    <xf numFmtId="0" fontId="6" fillId="6" borderId="21" xfId="1" applyFont="1" applyFill="1" applyBorder="1" applyAlignment="1">
      <alignment horizontal="center" vertical="center" shrinkToFit="1"/>
    </xf>
    <xf numFmtId="0" fontId="6" fillId="6" borderId="22" xfId="1" applyFont="1" applyFill="1" applyBorder="1" applyAlignment="1">
      <alignment horizontal="center" vertical="center"/>
    </xf>
    <xf numFmtId="0" fontId="6" fillId="0" borderId="3" xfId="1" applyFont="1" applyBorder="1" applyAlignment="1">
      <alignment horizontal="center" vertical="center" shrinkToFit="1"/>
    </xf>
    <xf numFmtId="0" fontId="6" fillId="0" borderId="0" xfId="1" applyFont="1">
      <alignment vertical="center"/>
    </xf>
    <xf numFmtId="0" fontId="6" fillId="0" borderId="3" xfId="1" applyFont="1" applyBorder="1" applyAlignment="1">
      <alignment vertical="center" shrinkToFit="1"/>
    </xf>
    <xf numFmtId="0" fontId="6" fillId="0" borderId="19" xfId="1" applyFont="1" applyBorder="1" applyAlignment="1">
      <alignment vertical="center" shrinkToFit="1"/>
    </xf>
    <xf numFmtId="0" fontId="6" fillId="6" borderId="3" xfId="1" applyFont="1" applyFill="1" applyBorder="1" applyAlignment="1">
      <alignment vertical="center" shrinkToFit="1"/>
    </xf>
    <xf numFmtId="0" fontId="6" fillId="6" borderId="19" xfId="1" applyFont="1" applyFill="1" applyBorder="1" applyAlignment="1">
      <alignment vertical="center" shrinkToFit="1"/>
    </xf>
    <xf numFmtId="0" fontId="6" fillId="0" borderId="15" xfId="1" applyFont="1" applyBorder="1" applyAlignment="1">
      <alignment vertical="center" shrinkToFit="1"/>
    </xf>
    <xf numFmtId="176" fontId="6" fillId="0" borderId="22" xfId="1" applyNumberFormat="1" applyFont="1" applyBorder="1" applyAlignment="1">
      <alignment horizontal="center" vertical="center"/>
    </xf>
    <xf numFmtId="176" fontId="6" fillId="0" borderId="23" xfId="1" applyNumberFormat="1" applyFont="1" applyBorder="1" applyAlignment="1">
      <alignment horizontal="center" vertical="center"/>
    </xf>
    <xf numFmtId="0" fontId="6" fillId="0" borderId="9" xfId="1" applyFont="1" applyBorder="1" applyAlignment="1">
      <alignment vertical="center" shrinkToFit="1"/>
    </xf>
    <xf numFmtId="0" fontId="6" fillId="0" borderId="24" xfId="1" applyFont="1" applyBorder="1" applyAlignment="1">
      <alignment horizontal="center" vertical="center" shrinkToFit="1"/>
    </xf>
    <xf numFmtId="0" fontId="6" fillId="0" borderId="25" xfId="1" applyFont="1" applyBorder="1" applyAlignment="1">
      <alignment horizontal="center" vertical="center"/>
    </xf>
    <xf numFmtId="176" fontId="6" fillId="0" borderId="25" xfId="1" applyNumberFormat="1" applyFont="1" applyBorder="1" applyAlignment="1">
      <alignment horizontal="center" vertical="center"/>
    </xf>
    <xf numFmtId="176" fontId="6" fillId="0" borderId="26" xfId="1" applyNumberFormat="1" applyFont="1" applyBorder="1" applyAlignment="1">
      <alignment horizontal="center" vertical="center"/>
    </xf>
    <xf numFmtId="176" fontId="6" fillId="6" borderId="22" xfId="1" applyNumberFormat="1" applyFont="1" applyFill="1" applyBorder="1" applyAlignment="1">
      <alignment horizontal="center" vertical="center"/>
    </xf>
    <xf numFmtId="176" fontId="6" fillId="6" borderId="23" xfId="1" applyNumberFormat="1" applyFont="1" applyFill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 shrinkToFit="1"/>
    </xf>
    <xf numFmtId="177" fontId="2" fillId="0" borderId="19" xfId="0" applyNumberFormat="1" applyFont="1" applyBorder="1" applyAlignment="1">
      <alignment horizontal="center" vertical="center" shrinkToFit="1"/>
    </xf>
    <xf numFmtId="0" fontId="11" fillId="0" borderId="0" xfId="0" applyFont="1">
      <alignment vertical="center"/>
    </xf>
    <xf numFmtId="0" fontId="7" fillId="0" borderId="0" xfId="0" applyFont="1" applyAlignment="1">
      <alignment horizontal="left" vertical="center"/>
    </xf>
    <xf numFmtId="177" fontId="2" fillId="0" borderId="0" xfId="0" applyNumberFormat="1" applyFont="1">
      <alignment vertical="center"/>
    </xf>
    <xf numFmtId="0" fontId="2" fillId="0" borderId="0" xfId="0" applyFont="1" applyAlignment="1">
      <alignment vertical="center" shrinkToFit="1"/>
    </xf>
    <xf numFmtId="177" fontId="2" fillId="0" borderId="0" xfId="0" applyNumberFormat="1" applyFont="1" applyAlignment="1">
      <alignment horizontal="center" vertical="center"/>
    </xf>
    <xf numFmtId="176" fontId="2" fillId="0" borderId="6" xfId="0" applyNumberFormat="1" applyFont="1" applyBorder="1" applyAlignment="1" applyProtection="1">
      <alignment horizontal="center" vertical="center"/>
      <protection locked="0"/>
    </xf>
    <xf numFmtId="0" fontId="2" fillId="7" borderId="1" xfId="0" applyFont="1" applyFill="1" applyBorder="1" applyAlignment="1" applyProtection="1">
      <alignment vertical="center" shrinkToFit="1"/>
      <protection locked="0"/>
    </xf>
    <xf numFmtId="0" fontId="2" fillId="7" borderId="1" xfId="0" applyFont="1" applyFill="1" applyBorder="1" applyAlignment="1" applyProtection="1">
      <alignment horizontal="center" vertical="center" shrinkToFit="1"/>
      <protection locked="0"/>
    </xf>
    <xf numFmtId="0" fontId="2" fillId="7" borderId="4" xfId="0" applyFont="1" applyFill="1" applyBorder="1" applyAlignment="1" applyProtection="1">
      <alignment horizontal="center" vertical="center"/>
      <protection locked="0"/>
    </xf>
    <xf numFmtId="0" fontId="2" fillId="7" borderId="6" xfId="0" applyFont="1" applyFill="1" applyBorder="1" applyAlignment="1" applyProtection="1">
      <alignment horizontal="center" vertical="center"/>
      <protection locked="0"/>
    </xf>
    <xf numFmtId="0" fontId="2" fillId="7" borderId="6" xfId="0" applyFont="1" applyFill="1" applyBorder="1" applyAlignment="1" applyProtection="1">
      <alignment vertical="center" shrinkToFit="1"/>
      <protection locked="0"/>
    </xf>
    <xf numFmtId="0" fontId="2" fillId="8" borderId="1" xfId="0" applyFont="1" applyFill="1" applyBorder="1" applyAlignment="1" applyProtection="1">
      <alignment vertical="center" shrinkToFit="1"/>
      <protection locked="0"/>
    </xf>
    <xf numFmtId="0" fontId="2" fillId="8" borderId="6" xfId="0" applyFont="1" applyFill="1" applyBorder="1" applyAlignment="1" applyProtection="1">
      <alignment vertical="center" shrinkToFit="1"/>
      <protection locked="0"/>
    </xf>
    <xf numFmtId="0" fontId="2" fillId="8" borderId="6" xfId="0" applyFont="1" applyFill="1" applyBorder="1" applyAlignment="1" applyProtection="1">
      <alignment horizontal="center" vertical="center"/>
      <protection locked="0"/>
    </xf>
    <xf numFmtId="0" fontId="2" fillId="8" borderId="4" xfId="0" applyFont="1" applyFill="1" applyBorder="1" applyAlignment="1" applyProtection="1">
      <alignment horizontal="center" vertical="center"/>
      <protection locked="0"/>
    </xf>
    <xf numFmtId="0" fontId="2" fillId="8" borderId="1" xfId="0" applyFont="1" applyFill="1" applyBorder="1" applyAlignment="1" applyProtection="1">
      <alignment horizontal="center" vertical="center" shrinkToFit="1"/>
      <protection locked="0"/>
    </xf>
    <xf numFmtId="176" fontId="2" fillId="8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8" borderId="5" xfId="0" applyFont="1" applyFill="1" applyBorder="1" applyAlignment="1" applyProtection="1">
      <alignment horizontal="center" vertical="center" shrinkToFit="1"/>
      <protection locked="0"/>
    </xf>
    <xf numFmtId="176" fontId="2" fillId="7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7" borderId="5" xfId="0" applyFont="1" applyFill="1" applyBorder="1" applyAlignment="1" applyProtection="1">
      <alignment horizontal="center" vertical="center" shrinkToFit="1"/>
      <protection locked="0"/>
    </xf>
    <xf numFmtId="177" fontId="2" fillId="7" borderId="1" xfId="0" applyNumberFormat="1" applyFont="1" applyFill="1" applyBorder="1" applyAlignment="1">
      <alignment horizontal="center" vertical="center" shrinkToFit="1"/>
    </xf>
    <xf numFmtId="49" fontId="2" fillId="0" borderId="6" xfId="0" applyNumberFormat="1" applyFont="1" applyBorder="1" applyAlignment="1" applyProtection="1">
      <alignment horizontal="center" vertical="center" shrinkToFit="1"/>
      <protection locked="0"/>
    </xf>
    <xf numFmtId="0" fontId="2" fillId="7" borderId="1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0" borderId="19" xfId="0" applyFont="1" applyBorder="1">
      <alignment vertical="center"/>
    </xf>
    <xf numFmtId="0" fontId="6" fillId="0" borderId="18" xfId="1" applyFont="1" applyBorder="1">
      <alignment vertical="center"/>
    </xf>
    <xf numFmtId="0" fontId="2" fillId="0" borderId="9" xfId="0" applyFont="1" applyBorder="1">
      <alignment vertical="center"/>
    </xf>
    <xf numFmtId="0" fontId="2" fillId="0" borderId="0" xfId="0" applyFont="1" applyAlignment="1">
      <alignment horizontal="left" vertical="center" shrinkToFit="1"/>
    </xf>
    <xf numFmtId="0" fontId="2" fillId="0" borderId="3" xfId="0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7" xfId="0" applyFont="1" applyBorder="1" applyAlignment="1">
      <alignment vertical="center" shrinkToFit="1"/>
    </xf>
    <xf numFmtId="0" fontId="2" fillId="0" borderId="3" xfId="0" applyFont="1" applyBorder="1" applyAlignment="1">
      <alignment horizontal="left" vertical="center" shrinkToFit="1"/>
    </xf>
    <xf numFmtId="0" fontId="2" fillId="0" borderId="27" xfId="0" applyFont="1" applyBorder="1" applyAlignment="1">
      <alignment vertical="center" shrinkToFit="1"/>
    </xf>
    <xf numFmtId="0" fontId="2" fillId="0" borderId="19" xfId="0" applyFont="1" applyBorder="1" applyAlignment="1">
      <alignment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 shrinkToFit="1"/>
    </xf>
    <xf numFmtId="0" fontId="2" fillId="0" borderId="9" xfId="0" applyFont="1" applyBorder="1" applyAlignment="1">
      <alignment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12" xfId="0" applyFont="1" applyBorder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0" fontId="2" fillId="0" borderId="1" xfId="0" applyFont="1" applyBorder="1" applyAlignment="1">
      <alignment horizontal="left" vertical="center" shrinkToFit="1"/>
    </xf>
    <xf numFmtId="0" fontId="2" fillId="0" borderId="24" xfId="0" applyFont="1" applyBorder="1" applyAlignment="1">
      <alignment horizontal="left" vertical="center" shrinkToFit="1"/>
    </xf>
    <xf numFmtId="0" fontId="2" fillId="0" borderId="18" xfId="0" applyFont="1" applyBorder="1" applyAlignment="1">
      <alignment vertical="center" shrinkToFit="1"/>
    </xf>
    <xf numFmtId="0" fontId="2" fillId="0" borderId="18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24" xfId="0" applyFont="1" applyBorder="1" applyAlignment="1" applyProtection="1">
      <alignment vertical="center" shrinkToFit="1"/>
      <protection locked="0"/>
    </xf>
    <xf numFmtId="0" fontId="2" fillId="0" borderId="43" xfId="0" applyFont="1" applyBorder="1" applyAlignment="1">
      <alignment vertical="center" shrinkToFit="1"/>
    </xf>
    <xf numFmtId="0" fontId="6" fillId="0" borderId="15" xfId="1" applyFont="1" applyBorder="1" applyAlignment="1" applyProtection="1">
      <alignment vertical="center" shrinkToFit="1"/>
      <protection locked="0"/>
    </xf>
    <xf numFmtId="0" fontId="6" fillId="0" borderId="15" xfId="1" applyFont="1" applyBorder="1" applyAlignment="1" applyProtection="1">
      <alignment horizontal="center" vertical="center" shrinkToFit="1"/>
      <protection locked="0"/>
    </xf>
    <xf numFmtId="0" fontId="6" fillId="0" borderId="9" xfId="1" applyFont="1" applyBorder="1" applyAlignment="1" applyProtection="1">
      <alignment vertical="center" shrinkToFit="1"/>
      <protection locked="0"/>
    </xf>
    <xf numFmtId="0" fontId="6" fillId="0" borderId="24" xfId="1" applyFont="1" applyBorder="1" applyAlignment="1" applyProtection="1">
      <alignment horizontal="center" vertical="center" shrinkToFit="1"/>
      <protection locked="0"/>
    </xf>
    <xf numFmtId="0" fontId="6" fillId="6" borderId="3" xfId="1" applyFont="1" applyFill="1" applyBorder="1" applyAlignment="1" applyProtection="1">
      <alignment vertical="center" shrinkToFit="1"/>
      <protection locked="0"/>
    </xf>
    <xf numFmtId="0" fontId="6" fillId="6" borderId="3" xfId="1" applyFont="1" applyFill="1" applyBorder="1" applyAlignment="1" applyProtection="1">
      <alignment horizontal="center" vertical="center" shrinkToFit="1"/>
      <protection locked="0"/>
    </xf>
    <xf numFmtId="0" fontId="6" fillId="6" borderId="19" xfId="1" applyFont="1" applyFill="1" applyBorder="1" applyAlignment="1" applyProtection="1">
      <alignment vertical="center" shrinkToFit="1"/>
      <protection locked="0"/>
    </xf>
    <xf numFmtId="0" fontId="6" fillId="6" borderId="21" xfId="1" applyFont="1" applyFill="1" applyBorder="1" applyAlignment="1" applyProtection="1">
      <alignment horizontal="center" vertical="center" shrinkToFit="1"/>
      <protection locked="0"/>
    </xf>
    <xf numFmtId="0" fontId="6" fillId="0" borderId="3" xfId="1" applyFont="1" applyBorder="1" applyAlignment="1" applyProtection="1">
      <alignment vertical="center" shrinkToFit="1"/>
      <protection locked="0"/>
    </xf>
    <xf numFmtId="0" fontId="6" fillId="0" borderId="3" xfId="1" applyFont="1" applyBorder="1" applyAlignment="1" applyProtection="1">
      <alignment horizontal="center" vertical="center" shrinkToFit="1"/>
      <protection locked="0"/>
    </xf>
    <xf numFmtId="0" fontId="6" fillId="0" borderId="19" xfId="1" applyFont="1" applyBorder="1" applyAlignment="1" applyProtection="1">
      <alignment vertical="center" shrinkToFit="1"/>
      <protection locked="0"/>
    </xf>
    <xf numFmtId="0" fontId="6" fillId="0" borderId="21" xfId="1" applyFont="1" applyBorder="1" applyAlignment="1" applyProtection="1">
      <alignment horizontal="center" vertical="center" shrinkToFit="1"/>
      <protection locked="0"/>
    </xf>
    <xf numFmtId="0" fontId="14" fillId="0" borderId="0" xfId="0" applyFont="1">
      <alignment vertical="center"/>
    </xf>
    <xf numFmtId="0" fontId="14" fillId="0" borderId="0" xfId="0" applyFont="1" applyAlignment="1">
      <alignment vertical="center" shrinkToFit="1"/>
    </xf>
    <xf numFmtId="0" fontId="15" fillId="0" borderId="0" xfId="0" applyFont="1">
      <alignment vertical="center"/>
    </xf>
    <xf numFmtId="0" fontId="15" fillId="0" borderId="0" xfId="0" applyFont="1" applyAlignment="1">
      <alignment vertical="center" shrinkToFit="1"/>
    </xf>
    <xf numFmtId="0" fontId="2" fillId="3" borderId="42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 shrinkToFit="1"/>
    </xf>
    <xf numFmtId="0" fontId="3" fillId="0" borderId="9" xfId="0" applyFont="1" applyBorder="1">
      <alignment vertical="center"/>
    </xf>
    <xf numFmtId="0" fontId="7" fillId="0" borderId="0" xfId="0" applyFont="1" applyProtection="1">
      <alignment vertical="center"/>
      <protection locked="0"/>
    </xf>
    <xf numFmtId="0" fontId="2" fillId="0" borderId="43" xfId="0" applyFont="1" applyBorder="1" applyAlignment="1" applyProtection="1">
      <alignment vertical="center" shrinkToFit="1"/>
      <protection locked="0"/>
    </xf>
    <xf numFmtId="0" fontId="2" fillId="0" borderId="47" xfId="0" applyFont="1" applyBorder="1" applyAlignment="1" applyProtection="1">
      <alignment vertical="center" shrinkToFit="1"/>
      <protection locked="0"/>
    </xf>
    <xf numFmtId="0" fontId="2" fillId="0" borderId="11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17" fillId="0" borderId="5" xfId="0" applyFont="1" applyBorder="1" applyAlignment="1">
      <alignment horizontal="center" vertical="center" shrinkToFit="1"/>
    </xf>
    <xf numFmtId="176" fontId="17" fillId="0" borderId="1" xfId="0" applyNumberFormat="1" applyFont="1" applyBorder="1" applyAlignment="1">
      <alignment horizontal="center" vertical="center" shrinkToFit="1"/>
    </xf>
    <xf numFmtId="0" fontId="17" fillId="0" borderId="3" xfId="0" applyFont="1" applyBorder="1">
      <alignment vertical="center"/>
    </xf>
    <xf numFmtId="0" fontId="17" fillId="0" borderId="3" xfId="0" applyFont="1" applyBorder="1" applyAlignment="1">
      <alignment vertical="center" shrinkToFit="1"/>
    </xf>
    <xf numFmtId="0" fontId="17" fillId="0" borderId="3" xfId="0" applyFont="1" applyBorder="1" applyAlignment="1">
      <alignment horizontal="center" vertical="center" shrinkToFit="1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vertical="center" shrinkToFit="1"/>
    </xf>
    <xf numFmtId="0" fontId="17" fillId="0" borderId="3" xfId="0" applyFont="1" applyBorder="1" applyAlignment="1">
      <alignment horizontal="left" vertical="center" shrinkToFit="1"/>
    </xf>
    <xf numFmtId="0" fontId="17" fillId="0" borderId="27" xfId="0" applyFont="1" applyBorder="1">
      <alignment vertical="center"/>
    </xf>
    <xf numFmtId="0" fontId="17" fillId="0" borderId="27" xfId="0" applyFont="1" applyBorder="1" applyAlignment="1">
      <alignment vertical="center" shrinkToFit="1"/>
    </xf>
    <xf numFmtId="0" fontId="17" fillId="0" borderId="27" xfId="0" applyFont="1" applyBorder="1" applyAlignment="1">
      <alignment horizontal="center" vertical="center" shrinkToFit="1"/>
    </xf>
    <xf numFmtId="0" fontId="17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9" xfId="0" applyFont="1" applyBorder="1" applyAlignment="1">
      <alignment vertical="center" shrinkToFit="1"/>
    </xf>
    <xf numFmtId="0" fontId="17" fillId="0" borderId="27" xfId="0" applyFont="1" applyBorder="1" applyAlignment="1">
      <alignment horizontal="left" vertical="center" shrinkToFit="1"/>
    </xf>
    <xf numFmtId="0" fontId="17" fillId="0" borderId="19" xfId="0" applyFont="1" applyBorder="1">
      <alignment vertical="center"/>
    </xf>
    <xf numFmtId="0" fontId="17" fillId="0" borderId="19" xfId="0" applyFont="1" applyBorder="1" applyAlignment="1">
      <alignment vertical="center" shrinkToFit="1"/>
    </xf>
    <xf numFmtId="0" fontId="17" fillId="0" borderId="19" xfId="0" applyFont="1" applyBorder="1" applyAlignment="1">
      <alignment horizontal="center" vertical="center" shrinkToFit="1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vertical="center" shrinkToFit="1"/>
    </xf>
    <xf numFmtId="0" fontId="17" fillId="0" borderId="9" xfId="0" applyFont="1" applyBorder="1" applyAlignment="1">
      <alignment horizontal="left" vertical="center" shrinkToFit="1"/>
    </xf>
    <xf numFmtId="0" fontId="17" fillId="0" borderId="24" xfId="0" applyFont="1" applyBorder="1">
      <alignment vertical="center"/>
    </xf>
    <xf numFmtId="0" fontId="17" fillId="0" borderId="3" xfId="0" applyFont="1" applyBorder="1" applyAlignment="1">
      <alignment vertical="top" shrinkToFit="1"/>
    </xf>
    <xf numFmtId="0" fontId="17" fillId="0" borderId="21" xfId="0" applyFont="1" applyBorder="1">
      <alignment vertical="center"/>
    </xf>
    <xf numFmtId="0" fontId="17" fillId="0" borderId="1" xfId="0" applyFont="1" applyBorder="1" applyAlignment="1">
      <alignment vertical="center" shrinkToFit="1"/>
    </xf>
    <xf numFmtId="0" fontId="17" fillId="0" borderId="1" xfId="0" applyFont="1" applyBorder="1" applyAlignment="1">
      <alignment horizontal="center" vertical="center" shrinkToFit="1"/>
    </xf>
    <xf numFmtId="0" fontId="17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vertical="center" shrinkToFit="1"/>
    </xf>
    <xf numFmtId="0" fontId="17" fillId="0" borderId="9" xfId="0" applyFont="1" applyBorder="1">
      <alignment vertical="center"/>
    </xf>
    <xf numFmtId="0" fontId="17" fillId="0" borderId="9" xfId="0" applyFont="1" applyBorder="1" applyAlignment="1">
      <alignment vertical="center" shrinkToFit="1"/>
    </xf>
    <xf numFmtId="0" fontId="17" fillId="0" borderId="9" xfId="0" applyFont="1" applyBorder="1" applyAlignment="1">
      <alignment horizontal="center" vertical="center" shrinkToFit="1"/>
    </xf>
    <xf numFmtId="0" fontId="17" fillId="0" borderId="8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vertical="center" shrinkToFit="1"/>
    </xf>
    <xf numFmtId="0" fontId="17" fillId="0" borderId="21" xfId="0" applyFont="1" applyBorder="1" applyAlignment="1">
      <alignment vertical="center" shrinkToFit="1"/>
    </xf>
    <xf numFmtId="0" fontId="17" fillId="0" borderId="21" xfId="0" applyFont="1" applyBorder="1" applyAlignment="1">
      <alignment horizontal="center" vertical="center" shrinkToFit="1"/>
    </xf>
    <xf numFmtId="0" fontId="17" fillId="0" borderId="35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3" xfId="0" applyFont="1" applyBorder="1" applyAlignment="1">
      <alignment vertical="center" shrinkToFit="1"/>
    </xf>
    <xf numFmtId="0" fontId="17" fillId="0" borderId="21" xfId="0" applyFont="1" applyBorder="1" applyAlignment="1">
      <alignment horizontal="left" vertical="center" shrinkToFit="1"/>
    </xf>
    <xf numFmtId="0" fontId="17" fillId="0" borderId="1" xfId="0" applyFont="1" applyBorder="1" applyAlignment="1">
      <alignment horizontal="left" vertical="center" shrinkToFit="1"/>
    </xf>
    <xf numFmtId="0" fontId="17" fillId="0" borderId="19" xfId="0" applyFont="1" applyBorder="1" applyAlignment="1">
      <alignment horizontal="left" vertical="center" shrinkToFit="1"/>
    </xf>
    <xf numFmtId="0" fontId="2" fillId="0" borderId="47" xfId="0" applyFont="1" applyBorder="1" applyAlignment="1">
      <alignment vertical="center" shrinkToFit="1"/>
    </xf>
    <xf numFmtId="0" fontId="2" fillId="0" borderId="3" xfId="0" applyFont="1" applyBorder="1" applyAlignment="1" applyProtection="1">
      <alignment vertical="center" shrinkToFit="1"/>
      <protection locked="0"/>
    </xf>
    <xf numFmtId="0" fontId="17" fillId="0" borderId="24" xfId="0" applyFont="1" applyBorder="1" applyAlignment="1">
      <alignment horizontal="center" vertical="center" shrinkToFit="1"/>
    </xf>
    <xf numFmtId="0" fontId="17" fillId="0" borderId="34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26" xfId="0" applyFont="1" applyBorder="1" applyAlignment="1">
      <alignment vertical="center" shrinkToFit="1"/>
    </xf>
    <xf numFmtId="0" fontId="17" fillId="0" borderId="24" xfId="0" applyFont="1" applyBorder="1" applyAlignment="1">
      <alignment horizontal="left" vertical="center" shrinkToFit="1"/>
    </xf>
    <xf numFmtId="0" fontId="17" fillId="0" borderId="36" xfId="0" applyFont="1" applyBorder="1">
      <alignment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38" xfId="0" applyFont="1" applyBorder="1" applyAlignment="1">
      <alignment vertical="center" shrinkToFit="1"/>
    </xf>
    <xf numFmtId="0" fontId="17" fillId="0" borderId="36" xfId="0" applyFont="1" applyBorder="1" applyAlignment="1">
      <alignment horizontal="left" vertical="center" shrinkToFit="1"/>
    </xf>
    <xf numFmtId="0" fontId="15" fillId="0" borderId="9" xfId="0" applyFont="1" applyBorder="1">
      <alignment vertical="center"/>
    </xf>
    <xf numFmtId="0" fontId="17" fillId="0" borderId="9" xfId="0" applyFont="1" applyBorder="1" applyAlignment="1">
      <alignment vertical="center" textRotation="255"/>
    </xf>
    <xf numFmtId="0" fontId="17" fillId="0" borderId="3" xfId="0" applyFont="1" applyBorder="1" applyAlignment="1">
      <alignment vertical="center" textRotation="255"/>
    </xf>
    <xf numFmtId="0" fontId="17" fillId="0" borderId="39" xfId="0" applyFont="1" applyBorder="1">
      <alignment vertical="center"/>
    </xf>
    <xf numFmtId="0" fontId="17" fillId="0" borderId="39" xfId="0" applyFont="1" applyBorder="1" applyAlignment="1">
      <alignment horizontal="center" vertical="center" shrinkToFit="1"/>
    </xf>
    <xf numFmtId="0" fontId="17" fillId="0" borderId="40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17" fillId="0" borderId="41" xfId="0" applyFont="1" applyBorder="1" applyAlignment="1">
      <alignment vertical="center" shrinkToFit="1"/>
    </xf>
    <xf numFmtId="0" fontId="17" fillId="0" borderId="39" xfId="0" applyFont="1" applyBorder="1" applyAlignment="1">
      <alignment horizontal="left" vertical="center" shrinkToFit="1"/>
    </xf>
    <xf numFmtId="0" fontId="17" fillId="0" borderId="36" xfId="0" applyFont="1" applyBorder="1" applyAlignment="1">
      <alignment horizontal="center" vertical="center" shrinkToFit="1"/>
    </xf>
    <xf numFmtId="0" fontId="17" fillId="0" borderId="1" xfId="0" applyFont="1" applyBorder="1">
      <alignment vertical="center"/>
    </xf>
    <xf numFmtId="0" fontId="17" fillId="0" borderId="24" xfId="0" applyFont="1" applyBorder="1" applyAlignment="1">
      <alignment vertical="center" shrinkToFit="1"/>
    </xf>
    <xf numFmtId="0" fontId="2" fillId="0" borderId="7" xfId="0" applyFont="1" applyBorder="1" applyAlignment="1">
      <alignment horizontal="left" vertical="center" shrinkToFit="1"/>
    </xf>
    <xf numFmtId="0" fontId="2" fillId="0" borderId="53" xfId="0" applyFont="1" applyBorder="1" applyAlignment="1">
      <alignment vertical="center" shrinkToFit="1"/>
    </xf>
    <xf numFmtId="0" fontId="17" fillId="0" borderId="1" xfId="0" applyFont="1" applyBorder="1" applyAlignment="1">
      <alignment horizontal="left" vertical="top" shrinkToFit="1"/>
    </xf>
    <xf numFmtId="0" fontId="17" fillId="0" borderId="43" xfId="0" applyFont="1" applyBorder="1" applyAlignment="1">
      <alignment vertical="center" shrinkToFit="1"/>
    </xf>
    <xf numFmtId="0" fontId="2" fillId="0" borderId="44" xfId="0" applyFont="1" applyBorder="1" applyAlignment="1" applyProtection="1">
      <alignment vertical="center" shrinkToFit="1"/>
      <protection locked="0"/>
    </xf>
    <xf numFmtId="0" fontId="17" fillId="0" borderId="47" xfId="0" applyFont="1" applyBorder="1" applyAlignment="1">
      <alignment vertical="center" shrinkToFit="1"/>
    </xf>
    <xf numFmtId="0" fontId="17" fillId="0" borderId="51" xfId="0" applyFont="1" applyBorder="1" applyAlignment="1">
      <alignment vertical="center" shrinkToFit="1"/>
    </xf>
    <xf numFmtId="0" fontId="2" fillId="0" borderId="12" xfId="0" applyFont="1" applyBorder="1" applyAlignment="1" applyProtection="1">
      <alignment vertical="center" shrinkToFit="1"/>
      <protection locked="0"/>
    </xf>
    <xf numFmtId="0" fontId="2" fillId="0" borderId="9" xfId="0" applyFont="1" applyBorder="1" applyAlignment="1" applyProtection="1">
      <alignment vertical="center" shrinkToFit="1"/>
      <protection locked="0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" fillId="0" borderId="47" xfId="0" applyFont="1" applyBorder="1" applyAlignment="1">
      <alignment horizontal="left" vertical="center" shrinkToFit="1"/>
    </xf>
    <xf numFmtId="0" fontId="2" fillId="0" borderId="51" xfId="0" applyFont="1" applyBorder="1" applyAlignment="1">
      <alignment vertical="center" shrinkToFit="1"/>
    </xf>
    <xf numFmtId="0" fontId="2" fillId="0" borderId="47" xfId="0" applyFont="1" applyBorder="1">
      <alignment vertical="center"/>
    </xf>
    <xf numFmtId="0" fontId="2" fillId="0" borderId="43" xfId="0" applyFont="1" applyBorder="1">
      <alignment vertical="center"/>
    </xf>
    <xf numFmtId="0" fontId="2" fillId="0" borderId="18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2" fillId="0" borderId="15" xfId="0" applyNumberFormat="1" applyFont="1" applyBorder="1">
      <alignment vertical="center"/>
    </xf>
    <xf numFmtId="0" fontId="2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left" vertical="center" shrinkToFit="1"/>
    </xf>
    <xf numFmtId="0" fontId="2" fillId="0" borderId="17" xfId="0" applyFont="1" applyBorder="1" applyAlignment="1">
      <alignment horizontal="center" vertical="center" shrinkToFit="1"/>
    </xf>
    <xf numFmtId="0" fontId="2" fillId="0" borderId="17" xfId="0" applyFont="1" applyBorder="1" applyAlignment="1">
      <alignment vertical="center" shrinkToFit="1"/>
    </xf>
    <xf numFmtId="178" fontId="2" fillId="0" borderId="9" xfId="0" applyNumberFormat="1" applyFont="1" applyBorder="1">
      <alignment vertic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left" vertical="center" shrinkToFit="1"/>
    </xf>
    <xf numFmtId="0" fontId="2" fillId="0" borderId="48" xfId="0" applyFont="1" applyBorder="1" applyAlignment="1">
      <alignment horizontal="center" vertical="center" shrinkToFit="1"/>
    </xf>
    <xf numFmtId="0" fontId="2" fillId="0" borderId="48" xfId="0" applyFont="1" applyBorder="1" applyAlignment="1">
      <alignment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 shrinkToFit="1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left" vertical="center" shrinkToFit="1"/>
    </xf>
    <xf numFmtId="0" fontId="2" fillId="0" borderId="50" xfId="0" applyFont="1" applyBorder="1" applyAlignment="1">
      <alignment horizontal="center" vertical="center" shrinkToFit="1"/>
    </xf>
    <xf numFmtId="0" fontId="2" fillId="0" borderId="49" xfId="0" applyFont="1" applyBorder="1" applyAlignment="1">
      <alignment horizontal="left" vertical="center" shrinkToFit="1"/>
    </xf>
    <xf numFmtId="0" fontId="2" fillId="0" borderId="50" xfId="0" quotePrefix="1" applyFont="1" applyBorder="1" applyAlignment="1">
      <alignment horizontal="center" vertical="center" shrinkToFit="1"/>
    </xf>
    <xf numFmtId="0" fontId="2" fillId="0" borderId="48" xfId="0" quotePrefix="1" applyFont="1" applyBorder="1" applyAlignment="1">
      <alignment horizontal="center" vertical="center" shrinkToFit="1"/>
    </xf>
    <xf numFmtId="0" fontId="2" fillId="0" borderId="50" xfId="0" applyFont="1" applyBorder="1" applyAlignment="1">
      <alignment vertical="center" shrinkToFit="1"/>
    </xf>
    <xf numFmtId="0" fontId="2" fillId="0" borderId="43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shrinkToFit="1"/>
    </xf>
    <xf numFmtId="0" fontId="2" fillId="0" borderId="44" xfId="0" applyFont="1" applyBorder="1" applyAlignment="1">
      <alignment vertical="center" shrinkToFit="1"/>
    </xf>
    <xf numFmtId="178" fontId="2" fillId="0" borderId="49" xfId="0" applyNumberFormat="1" applyFont="1" applyBorder="1" applyAlignment="1">
      <alignment horizontal="center" vertical="center"/>
    </xf>
    <xf numFmtId="178" fontId="2" fillId="0" borderId="50" xfId="0" applyNumberFormat="1" applyFont="1" applyBorder="1" applyAlignment="1">
      <alignment horizontal="left" vertical="center" shrinkToFit="1"/>
    </xf>
    <xf numFmtId="178" fontId="2" fillId="0" borderId="50" xfId="0" applyNumberFormat="1" applyFont="1" applyBorder="1" applyAlignment="1">
      <alignment horizontal="center" vertical="center" shrinkToFit="1"/>
    </xf>
    <xf numFmtId="0" fontId="2" fillId="0" borderId="49" xfId="0" quotePrefix="1" applyFont="1" applyBorder="1" applyAlignment="1">
      <alignment horizontal="center" vertical="center" shrinkToFit="1"/>
    </xf>
    <xf numFmtId="0" fontId="2" fillId="0" borderId="49" xfId="0" applyFont="1" applyBorder="1" applyAlignment="1">
      <alignment vertical="center" shrinkToFit="1"/>
    </xf>
    <xf numFmtId="178" fontId="2" fillId="0" borderId="47" xfId="0" applyNumberFormat="1" applyFont="1" applyBorder="1" applyAlignment="1">
      <alignment horizontal="center" vertical="center"/>
    </xf>
    <xf numFmtId="178" fontId="2" fillId="0" borderId="47" xfId="0" applyNumberFormat="1" applyFont="1" applyBorder="1" applyAlignment="1">
      <alignment horizontal="left" vertical="center" shrinkToFit="1"/>
    </xf>
    <xf numFmtId="178" fontId="2" fillId="0" borderId="48" xfId="0" applyNumberFormat="1" applyFont="1" applyBorder="1" applyAlignment="1">
      <alignment horizontal="center" vertical="center" shrinkToFit="1"/>
    </xf>
    <xf numFmtId="178" fontId="2" fillId="0" borderId="50" xfId="0" applyNumberFormat="1" applyFont="1" applyBorder="1" applyAlignment="1">
      <alignment vertical="center" shrinkToFit="1"/>
    </xf>
    <xf numFmtId="178" fontId="2" fillId="0" borderId="48" xfId="0" applyNumberFormat="1" applyFont="1" applyBorder="1" applyAlignment="1">
      <alignment horizontal="left" vertical="center" shrinkToFit="1"/>
    </xf>
    <xf numFmtId="178" fontId="2" fillId="0" borderId="43" xfId="0" applyNumberFormat="1" applyFont="1" applyBorder="1" applyAlignment="1">
      <alignment horizontal="left" vertical="center" shrinkToFit="1"/>
    </xf>
    <xf numFmtId="178" fontId="2" fillId="0" borderId="48" xfId="0" applyNumberFormat="1" applyFont="1" applyBorder="1" applyAlignment="1">
      <alignment vertical="center" shrinkToFit="1"/>
    </xf>
    <xf numFmtId="178" fontId="2" fillId="0" borderId="12" xfId="0" applyNumberFormat="1" applyFont="1" applyBorder="1" applyAlignment="1">
      <alignment horizontal="left" vertical="center" shrinkToFit="1"/>
    </xf>
    <xf numFmtId="178" fontId="2" fillId="0" borderId="3" xfId="0" applyNumberFormat="1" applyFont="1" applyBorder="1">
      <alignment vertical="center"/>
    </xf>
    <xf numFmtId="178" fontId="2" fillId="0" borderId="3" xfId="0" applyNumberFormat="1" applyFont="1" applyBorder="1" applyAlignment="1">
      <alignment horizontal="center" vertical="center"/>
    </xf>
    <xf numFmtId="178" fontId="2" fillId="0" borderId="7" xfId="0" applyNumberFormat="1" applyFont="1" applyBorder="1" applyAlignment="1">
      <alignment horizontal="left" vertical="center" shrinkToFit="1"/>
    </xf>
    <xf numFmtId="178" fontId="2" fillId="0" borderId="7" xfId="0" applyNumberFormat="1" applyFont="1" applyBorder="1" applyAlignment="1">
      <alignment horizontal="center" vertical="center" shrinkToFit="1"/>
    </xf>
    <xf numFmtId="178" fontId="2" fillId="0" borderId="3" xfId="0" applyNumberFormat="1" applyFont="1" applyBorder="1" applyAlignment="1">
      <alignment horizontal="left" vertical="center" shrinkToFit="1"/>
    </xf>
    <xf numFmtId="0" fontId="2" fillId="0" borderId="7" xfId="0" quotePrefix="1" applyFont="1" applyBorder="1" applyAlignment="1">
      <alignment horizontal="left" vertical="center" shrinkToFit="1"/>
    </xf>
    <xf numFmtId="178" fontId="2" fillId="0" borderId="43" xfId="0" applyNumberFormat="1" applyFont="1" applyBorder="1" applyAlignment="1">
      <alignment horizontal="center" vertical="center"/>
    </xf>
    <xf numFmtId="178" fontId="2" fillId="0" borderId="44" xfId="0" applyNumberFormat="1" applyFont="1" applyBorder="1" applyAlignment="1">
      <alignment horizontal="center" vertical="center" shrinkToFit="1"/>
    </xf>
    <xf numFmtId="0" fontId="2" fillId="0" borderId="44" xfId="0" quotePrefix="1" applyFont="1" applyBorder="1" applyAlignment="1">
      <alignment horizontal="left" vertical="center" shrinkToFit="1"/>
    </xf>
    <xf numFmtId="178" fontId="2" fillId="0" borderId="51" xfId="0" applyNumberFormat="1" applyFont="1" applyBorder="1" applyAlignment="1">
      <alignment horizontal="center" vertical="center"/>
    </xf>
    <xf numFmtId="178" fontId="2" fillId="0" borderId="9" xfId="0" applyNumberFormat="1" applyFont="1" applyBorder="1" applyAlignment="1">
      <alignment horizontal="left" vertical="center" shrinkToFit="1"/>
    </xf>
    <xf numFmtId="178" fontId="2" fillId="0" borderId="12" xfId="0" applyNumberFormat="1" applyFont="1" applyBorder="1" applyAlignment="1">
      <alignment horizontal="center" vertical="center" shrinkToFit="1"/>
    </xf>
    <xf numFmtId="0" fontId="2" fillId="0" borderId="52" xfId="0" quotePrefix="1" applyFont="1" applyBorder="1" applyAlignment="1">
      <alignment horizontal="left" vertical="center" shrinkToFit="1"/>
    </xf>
    <xf numFmtId="0" fontId="2" fillId="0" borderId="52" xfId="0" applyFont="1" applyBorder="1" applyAlignment="1">
      <alignment vertical="center" shrinkToFit="1"/>
    </xf>
    <xf numFmtId="0" fontId="2" fillId="0" borderId="3" xfId="0" applyFont="1" applyBorder="1" applyAlignment="1" applyProtection="1">
      <alignment horizontal="left" vertical="center" shrinkToFit="1"/>
      <protection locked="0"/>
    </xf>
    <xf numFmtId="0" fontId="2" fillId="0" borderId="49" xfId="0" applyFont="1" applyBorder="1" applyAlignment="1" applyProtection="1">
      <alignment vertical="center" shrinkToFit="1"/>
      <protection locked="0"/>
    </xf>
    <xf numFmtId="178" fontId="2" fillId="0" borderId="7" xfId="0" applyNumberFormat="1" applyFont="1" applyBorder="1" applyAlignment="1">
      <alignment vertical="center" shrinkToFit="1"/>
    </xf>
    <xf numFmtId="178" fontId="2" fillId="0" borderId="7" xfId="0" quotePrefix="1" applyNumberFormat="1" applyFont="1" applyBorder="1" applyAlignment="1">
      <alignment horizontal="center" vertical="center" shrinkToFit="1"/>
    </xf>
    <xf numFmtId="0" fontId="2" fillId="0" borderId="7" xfId="0" quotePrefix="1" applyFont="1" applyBorder="1" applyAlignment="1">
      <alignment horizontal="center" vertical="center" shrinkToFit="1"/>
    </xf>
    <xf numFmtId="49" fontId="2" fillId="0" borderId="7" xfId="0" applyNumberFormat="1" applyFont="1" applyBorder="1" applyAlignment="1">
      <alignment horizontal="center" vertical="center" shrinkToFit="1"/>
    </xf>
    <xf numFmtId="49" fontId="2" fillId="0" borderId="48" xfId="0" applyNumberFormat="1" applyFont="1" applyBorder="1" applyAlignment="1">
      <alignment horizontal="center" vertical="center" shrinkToFit="1"/>
    </xf>
    <xf numFmtId="178" fontId="2" fillId="0" borderId="44" xfId="0" applyNumberFormat="1" applyFont="1" applyBorder="1" applyAlignment="1">
      <alignment horizontal="left" vertical="center" shrinkToFit="1"/>
    </xf>
    <xf numFmtId="178" fontId="2" fillId="0" borderId="7" xfId="0" applyNumberFormat="1" applyFont="1" applyBorder="1" applyAlignment="1">
      <alignment horizontal="center" vertical="center"/>
    </xf>
    <xf numFmtId="178" fontId="2" fillId="0" borderId="19" xfId="0" applyNumberFormat="1" applyFont="1" applyBorder="1">
      <alignment vertical="center"/>
    </xf>
    <xf numFmtId="178" fontId="2" fillId="0" borderId="45" xfId="0" applyNumberFormat="1" applyFont="1" applyBorder="1" applyAlignment="1">
      <alignment horizontal="center" vertical="center"/>
    </xf>
    <xf numFmtId="178" fontId="2" fillId="0" borderId="46" xfId="0" applyNumberFormat="1" applyFont="1" applyBorder="1" applyAlignment="1">
      <alignment horizontal="left" vertical="center" shrinkToFit="1"/>
    </xf>
    <xf numFmtId="178" fontId="2" fillId="0" borderId="46" xfId="0" applyNumberFormat="1" applyFont="1" applyBorder="1" applyAlignment="1">
      <alignment horizontal="center" vertical="center" shrinkToFit="1"/>
    </xf>
    <xf numFmtId="178" fontId="2" fillId="0" borderId="46" xfId="0" applyNumberFormat="1" applyFont="1" applyBorder="1" applyAlignment="1">
      <alignment vertical="center" shrinkToFit="1"/>
    </xf>
    <xf numFmtId="0" fontId="2" fillId="0" borderId="46" xfId="0" applyFont="1" applyBorder="1" applyAlignment="1">
      <alignment vertical="center" shrinkToFit="1"/>
    </xf>
    <xf numFmtId="0" fontId="2" fillId="0" borderId="7" xfId="0" applyFont="1" applyBorder="1">
      <alignment vertical="center"/>
    </xf>
    <xf numFmtId="178" fontId="2" fillId="0" borderId="44" xfId="0" applyNumberFormat="1" applyFont="1" applyBorder="1" applyAlignment="1">
      <alignment vertical="center" shrinkToFit="1"/>
    </xf>
    <xf numFmtId="0" fontId="2" fillId="0" borderId="44" xfId="0" applyFont="1" applyBorder="1">
      <alignment vertical="center"/>
    </xf>
    <xf numFmtId="178" fontId="2" fillId="0" borderId="12" xfId="0" applyNumberFormat="1" applyFont="1" applyBorder="1" applyAlignment="1">
      <alignment vertical="center" shrinkToFit="1"/>
    </xf>
    <xf numFmtId="0" fontId="2" fillId="0" borderId="12" xfId="0" applyFont="1" applyBorder="1">
      <alignment vertical="center"/>
    </xf>
    <xf numFmtId="0" fontId="2" fillId="0" borderId="44" xfId="0" applyFont="1" applyBorder="1" applyAlignment="1">
      <alignment horizontal="left" vertical="center" shrinkToFit="1"/>
    </xf>
    <xf numFmtId="0" fontId="2" fillId="0" borderId="44" xfId="0" applyFont="1" applyBorder="1" applyAlignment="1">
      <alignment horizontal="center" vertical="center" shrinkToFit="1"/>
    </xf>
    <xf numFmtId="178" fontId="2" fillId="0" borderId="43" xfId="0" applyNumberFormat="1" applyFont="1" applyBorder="1" applyAlignment="1">
      <alignment vertical="center" shrinkToFit="1"/>
    </xf>
    <xf numFmtId="0" fontId="2" fillId="0" borderId="11" xfId="0" applyFont="1" applyBorder="1" applyAlignment="1">
      <alignment horizontal="left" vertical="center" shrinkToFit="1"/>
    </xf>
    <xf numFmtId="178" fontId="2" fillId="0" borderId="11" xfId="0" applyNumberFormat="1" applyFont="1" applyBorder="1" applyAlignment="1">
      <alignment vertical="center" shrinkToFit="1"/>
    </xf>
    <xf numFmtId="0" fontId="2" fillId="0" borderId="11" xfId="0" applyFont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 shrinkToFit="1"/>
    </xf>
    <xf numFmtId="0" fontId="2" fillId="0" borderId="48" xfId="0" applyFont="1" applyBorder="1">
      <alignment vertical="center"/>
    </xf>
    <xf numFmtId="0" fontId="2" fillId="0" borderId="43" xfId="0" applyFont="1" applyBorder="1" applyAlignment="1">
      <alignment horizontal="center" vertical="center" shrinkToFit="1"/>
    </xf>
    <xf numFmtId="0" fontId="2" fillId="0" borderId="45" xfId="0" applyFont="1" applyBorder="1" applyAlignment="1">
      <alignment horizontal="center" vertical="center"/>
    </xf>
    <xf numFmtId="0" fontId="2" fillId="0" borderId="45" xfId="0" applyFont="1" applyBorder="1" applyAlignment="1">
      <alignment horizontal="left" vertical="center" shrinkToFit="1"/>
    </xf>
    <xf numFmtId="0" fontId="2" fillId="0" borderId="45" xfId="0" applyFont="1" applyBorder="1" applyAlignment="1">
      <alignment vertical="center" shrinkToFit="1"/>
    </xf>
    <xf numFmtId="0" fontId="2" fillId="0" borderId="45" xfId="0" applyFont="1" applyBorder="1" applyAlignment="1">
      <alignment horizontal="center" vertical="center" shrinkToFit="1"/>
    </xf>
    <xf numFmtId="0" fontId="2" fillId="0" borderId="46" xfId="0" applyFont="1" applyBorder="1">
      <alignment vertical="center"/>
    </xf>
    <xf numFmtId="0" fontId="2" fillId="0" borderId="3" xfId="0" applyFont="1" applyBorder="1" applyAlignment="1">
      <alignment horizontal="left" vertical="center"/>
    </xf>
    <xf numFmtId="0" fontId="2" fillId="0" borderId="45" xfId="0" applyFont="1" applyBorder="1" applyAlignment="1">
      <alignment horizontal="left" vertical="center"/>
    </xf>
    <xf numFmtId="0" fontId="2" fillId="0" borderId="50" xfId="0" applyFont="1" applyBorder="1">
      <alignment vertical="center"/>
    </xf>
    <xf numFmtId="0" fontId="2" fillId="0" borderId="43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45" xfId="0" applyFont="1" applyBorder="1">
      <alignment vertical="center"/>
    </xf>
    <xf numFmtId="0" fontId="2" fillId="0" borderId="49" xfId="0" applyFont="1" applyBorder="1" applyAlignment="1">
      <alignment horizontal="left" vertical="center"/>
    </xf>
    <xf numFmtId="0" fontId="2" fillId="0" borderId="49" xfId="0" applyFont="1" applyBorder="1" applyAlignment="1">
      <alignment horizontal="center" vertical="center" shrinkToFit="1"/>
    </xf>
    <xf numFmtId="0" fontId="2" fillId="0" borderId="49" xfId="0" applyFont="1" applyBorder="1">
      <alignment vertical="center"/>
    </xf>
    <xf numFmtId="0" fontId="2" fillId="0" borderId="53" xfId="0" applyFont="1" applyBorder="1" applyAlignment="1">
      <alignment horizontal="left" vertical="center"/>
    </xf>
    <xf numFmtId="0" fontId="2" fillId="0" borderId="55" xfId="0" applyFont="1" applyBorder="1" applyAlignment="1">
      <alignment horizontal="left" vertical="center" shrinkToFit="1"/>
    </xf>
    <xf numFmtId="0" fontId="2" fillId="0" borderId="54" xfId="0" applyFont="1" applyBorder="1" applyAlignment="1">
      <alignment horizontal="left" vertical="center" shrinkToFit="1"/>
    </xf>
    <xf numFmtId="0" fontId="2" fillId="0" borderId="54" xfId="0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right" vertical="center"/>
    </xf>
    <xf numFmtId="0" fontId="16" fillId="0" borderId="3" xfId="0" applyFont="1" applyBorder="1" applyAlignment="1">
      <alignment vertical="center" shrinkToFit="1"/>
    </xf>
    <xf numFmtId="178" fontId="2" fillId="0" borderId="43" xfId="0" applyNumberFormat="1" applyFont="1" applyBorder="1" applyAlignment="1">
      <alignment horizontal="left" vertical="center" wrapText="1" shrinkToFit="1"/>
    </xf>
    <xf numFmtId="0" fontId="2" fillId="0" borderId="47" xfId="0" applyFont="1" applyBorder="1" applyAlignment="1">
      <alignment horizontal="left" vertical="center"/>
    </xf>
    <xf numFmtId="178" fontId="2" fillId="0" borderId="4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78" fontId="2" fillId="0" borderId="9" xfId="0" applyNumberFormat="1" applyFont="1" applyBorder="1" applyAlignment="1">
      <alignment horizontal="center" vertical="center" shrinkToFit="1"/>
    </xf>
    <xf numFmtId="0" fontId="2" fillId="0" borderId="54" xfId="0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2" fillId="0" borderId="56" xfId="0" applyFont="1" applyBorder="1" applyAlignment="1">
      <alignment horizontal="left" vertical="center"/>
    </xf>
    <xf numFmtId="0" fontId="2" fillId="0" borderId="55" xfId="0" applyFont="1" applyBorder="1" applyAlignment="1">
      <alignment vertical="center" shrinkToFit="1"/>
    </xf>
    <xf numFmtId="49" fontId="2" fillId="0" borderId="43" xfId="0" applyNumberFormat="1" applyFont="1" applyBorder="1" applyAlignment="1">
      <alignment horizontal="center" vertical="center" shrinkToFit="1"/>
    </xf>
    <xf numFmtId="178" fontId="2" fillId="0" borderId="56" xfId="0" applyNumberFormat="1" applyFont="1" applyBorder="1" applyAlignment="1">
      <alignment horizontal="center" vertical="center" shrinkToFit="1"/>
    </xf>
    <xf numFmtId="178" fontId="2" fillId="0" borderId="54" xfId="0" applyNumberFormat="1" applyFont="1" applyBorder="1" applyAlignment="1">
      <alignment horizontal="center" vertical="center" shrinkToFit="1"/>
    </xf>
    <xf numFmtId="0" fontId="2" fillId="0" borderId="53" xfId="0" applyFont="1" applyBorder="1">
      <alignment vertical="center"/>
    </xf>
    <xf numFmtId="0" fontId="2" fillId="0" borderId="57" xfId="0" applyFont="1" applyBorder="1" applyAlignment="1">
      <alignment horizontal="left" vertical="center"/>
    </xf>
    <xf numFmtId="0" fontId="2" fillId="0" borderId="57" xfId="0" applyFont="1" applyBorder="1" applyAlignment="1">
      <alignment vertical="center" shrinkToFit="1"/>
    </xf>
    <xf numFmtId="0" fontId="2" fillId="0" borderId="57" xfId="0" applyFont="1" applyBorder="1">
      <alignment vertical="center"/>
    </xf>
    <xf numFmtId="49" fontId="2" fillId="0" borderId="9" xfId="0" applyNumberFormat="1" applyFont="1" applyBorder="1" applyAlignment="1">
      <alignment horizontal="right" vertical="center"/>
    </xf>
    <xf numFmtId="178" fontId="2" fillId="0" borderId="52" xfId="0" applyNumberFormat="1" applyFont="1" applyBorder="1" applyAlignment="1">
      <alignment horizontal="center" vertical="center" shrinkToFit="1"/>
    </xf>
    <xf numFmtId="0" fontId="2" fillId="0" borderId="20" xfId="0" applyFont="1" applyBorder="1">
      <alignment vertical="center"/>
    </xf>
    <xf numFmtId="0" fontId="2" fillId="0" borderId="20" xfId="0" applyFont="1" applyBorder="1" applyAlignment="1">
      <alignment horizontal="left" vertical="center"/>
    </xf>
    <xf numFmtId="0" fontId="2" fillId="0" borderId="43" xfId="0" quotePrefix="1" applyFont="1" applyBorder="1" applyAlignment="1">
      <alignment vertical="center" shrinkToFit="1"/>
    </xf>
    <xf numFmtId="178" fontId="2" fillId="0" borderId="19" xfId="0" applyNumberFormat="1" applyFont="1" applyBorder="1" applyAlignment="1">
      <alignment horizontal="center" vertical="center"/>
    </xf>
    <xf numFmtId="0" fontId="2" fillId="0" borderId="45" xfId="0" quotePrefix="1" applyFont="1" applyBorder="1" applyAlignment="1">
      <alignment vertical="center" shrinkToFit="1"/>
    </xf>
    <xf numFmtId="0" fontId="2" fillId="0" borderId="58" xfId="0" applyFont="1" applyBorder="1" applyAlignment="1">
      <alignment horizontal="center" vertical="center"/>
    </xf>
    <xf numFmtId="0" fontId="2" fillId="0" borderId="59" xfId="0" applyFont="1" applyBorder="1" applyAlignment="1">
      <alignment horizontal="left" vertical="center"/>
    </xf>
    <xf numFmtId="0" fontId="2" fillId="0" borderId="58" xfId="0" applyFont="1" applyBorder="1" applyAlignment="1">
      <alignment horizontal="center" vertical="center" shrinkToFit="1"/>
    </xf>
    <xf numFmtId="0" fontId="2" fillId="0" borderId="58" xfId="0" applyFont="1" applyBorder="1" applyAlignment="1">
      <alignment vertical="center" shrinkToFit="1"/>
    </xf>
    <xf numFmtId="0" fontId="2" fillId="0" borderId="58" xfId="0" applyFont="1" applyBorder="1">
      <alignment vertical="center"/>
    </xf>
    <xf numFmtId="0" fontId="2" fillId="0" borderId="60" xfId="0" applyFont="1" applyBorder="1">
      <alignment vertical="center"/>
    </xf>
    <xf numFmtId="0" fontId="16" fillId="0" borderId="58" xfId="0" applyFont="1" applyBorder="1" applyAlignment="1">
      <alignment vertical="center" shrinkToFit="1"/>
    </xf>
    <xf numFmtId="178" fontId="2" fillId="0" borderId="61" xfId="0" applyNumberFormat="1" applyFont="1" applyBorder="1" applyAlignment="1">
      <alignment horizontal="center" vertical="center" shrinkToFit="1"/>
    </xf>
    <xf numFmtId="0" fontId="16" fillId="0" borderId="62" xfId="0" applyFont="1" applyBorder="1" applyAlignment="1">
      <alignment vertical="center" shrinkToFit="1"/>
    </xf>
    <xf numFmtId="178" fontId="2" fillId="0" borderId="47" xfId="0" applyNumberFormat="1" applyFont="1" applyBorder="1" applyAlignment="1">
      <alignment horizontal="center" vertical="center" shrinkToFit="1"/>
    </xf>
    <xf numFmtId="0" fontId="16" fillId="0" borderId="43" xfId="0" applyFont="1" applyBorder="1" applyAlignment="1">
      <alignment vertical="center" shrinkToFit="1"/>
    </xf>
    <xf numFmtId="0" fontId="16" fillId="0" borderId="9" xfId="0" applyFont="1" applyBorder="1" applyAlignment="1">
      <alignment vertical="center" shrinkToFit="1"/>
    </xf>
    <xf numFmtId="0" fontId="16" fillId="0" borderId="43" xfId="0" applyFont="1" applyBorder="1">
      <alignment vertical="center"/>
    </xf>
    <xf numFmtId="0" fontId="16" fillId="0" borderId="24" xfId="0" applyFont="1" applyBorder="1" applyAlignment="1">
      <alignment vertical="center" shrinkToFit="1"/>
    </xf>
    <xf numFmtId="0" fontId="2" fillId="0" borderId="63" xfId="0" applyFont="1" applyBorder="1" applyAlignment="1">
      <alignment vertical="center" shrinkToFit="1"/>
    </xf>
    <xf numFmtId="178" fontId="2" fillId="0" borderId="45" xfId="0" applyNumberFormat="1" applyFont="1" applyBorder="1" applyAlignment="1">
      <alignment horizontal="center" vertical="center" shrinkToFit="1"/>
    </xf>
    <xf numFmtId="0" fontId="16" fillId="0" borderId="27" xfId="0" applyFont="1" applyBorder="1" applyAlignment="1">
      <alignment vertical="center" shrinkToFit="1"/>
    </xf>
    <xf numFmtId="49" fontId="2" fillId="0" borderId="1" xfId="0" applyNumberFormat="1" applyFont="1" applyBorder="1" applyAlignment="1">
      <alignment horizontal="right" vertical="center"/>
    </xf>
    <xf numFmtId="0" fontId="2" fillId="0" borderId="1" xfId="0" quotePrefix="1" applyFont="1" applyBorder="1" applyAlignment="1">
      <alignment horizontal="center" vertical="center"/>
    </xf>
    <xf numFmtId="0" fontId="16" fillId="0" borderId="1" xfId="0" applyFont="1" applyBorder="1" applyAlignment="1">
      <alignment vertical="center" shrinkToFit="1"/>
    </xf>
    <xf numFmtId="0" fontId="16" fillId="0" borderId="1" xfId="0" applyFont="1" applyBorder="1">
      <alignment vertical="center"/>
    </xf>
    <xf numFmtId="0" fontId="2" fillId="0" borderId="1" xfId="0" quotePrefix="1" applyFont="1" applyBorder="1">
      <alignment vertical="center"/>
    </xf>
    <xf numFmtId="0" fontId="16" fillId="0" borderId="45" xfId="0" applyFont="1" applyBorder="1" applyAlignment="1">
      <alignment vertical="center" shrinkToFit="1"/>
    </xf>
    <xf numFmtId="0" fontId="20" fillId="0" borderId="21" xfId="0" applyFont="1" applyBorder="1" applyAlignment="1">
      <alignment horizontal="left" vertical="center" shrinkToFit="1"/>
    </xf>
    <xf numFmtId="0" fontId="20" fillId="0" borderId="21" xfId="0" applyFont="1" applyBorder="1" applyAlignment="1">
      <alignment vertical="center" shrinkToFit="1"/>
    </xf>
    <xf numFmtId="0" fontId="20" fillId="0" borderId="21" xfId="0" applyFont="1" applyBorder="1" applyAlignment="1">
      <alignment horizontal="center" vertical="center" shrinkToFit="1"/>
    </xf>
    <xf numFmtId="0" fontId="20" fillId="0" borderId="35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177" fontId="20" fillId="0" borderId="21" xfId="0" applyNumberFormat="1" applyFont="1" applyBorder="1" applyAlignment="1">
      <alignment horizontal="center" vertical="center" shrinkToFit="1"/>
    </xf>
    <xf numFmtId="0" fontId="20" fillId="0" borderId="21" xfId="0" applyFont="1" applyBorder="1">
      <alignment vertical="center"/>
    </xf>
    <xf numFmtId="49" fontId="2" fillId="0" borderId="2" xfId="0" applyNumberFormat="1" applyFont="1" applyBorder="1" applyAlignment="1">
      <alignment horizontal="right" vertical="center"/>
    </xf>
    <xf numFmtId="0" fontId="16" fillId="0" borderId="3" xfId="0" applyFont="1" applyBorder="1">
      <alignment vertical="center"/>
    </xf>
    <xf numFmtId="0" fontId="2" fillId="0" borderId="19" xfId="0" applyFont="1" applyBorder="1" applyAlignment="1">
      <alignment horizontal="center" vertical="center"/>
    </xf>
    <xf numFmtId="0" fontId="21" fillId="0" borderId="19" xfId="0" applyFont="1" applyBorder="1" applyAlignment="1">
      <alignment vertical="center" shrinkToFit="1"/>
    </xf>
    <xf numFmtId="0" fontId="2" fillId="0" borderId="47" xfId="0" quotePrefix="1" applyFont="1" applyBorder="1" applyAlignment="1">
      <alignment vertical="center" shrinkToFit="1"/>
    </xf>
    <xf numFmtId="0" fontId="20" fillId="0" borderId="23" xfId="0" applyFont="1" applyBorder="1" applyAlignment="1">
      <alignment vertical="center" shrinkToFit="1"/>
    </xf>
    <xf numFmtId="0" fontId="2" fillId="0" borderId="8" xfId="0" applyFont="1" applyBorder="1">
      <alignment vertical="center"/>
    </xf>
    <xf numFmtId="0" fontId="15" fillId="0" borderId="8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9" xfId="0" quotePrefix="1" applyFont="1" applyBorder="1" applyAlignment="1">
      <alignment vertical="center" shrinkToFit="1"/>
    </xf>
    <xf numFmtId="0" fontId="17" fillId="0" borderId="9" xfId="0" applyFont="1" applyBorder="1" applyAlignment="1" applyProtection="1">
      <alignment vertical="center" shrinkToFit="1"/>
      <protection locked="0"/>
    </xf>
    <xf numFmtId="0" fontId="21" fillId="0" borderId="9" xfId="0" applyFont="1" applyBorder="1" applyAlignment="1" applyProtection="1">
      <alignment vertical="center" shrinkToFit="1"/>
      <protection locked="0"/>
    </xf>
    <xf numFmtId="0" fontId="2" fillId="0" borderId="44" xfId="0" applyFont="1" applyBorder="1" applyAlignment="1">
      <alignment horizontal="left" vertical="center"/>
    </xf>
    <xf numFmtId="0" fontId="17" fillId="0" borderId="43" xfId="0" applyFont="1" applyBorder="1" applyAlignment="1" applyProtection="1">
      <alignment vertical="center" shrinkToFit="1"/>
      <protection locked="0"/>
    </xf>
    <xf numFmtId="0" fontId="21" fillId="0" borderId="43" xfId="0" applyFont="1" applyBorder="1" applyAlignment="1" applyProtection="1">
      <alignment vertical="center" shrinkToFit="1"/>
      <protection locked="0"/>
    </xf>
    <xf numFmtId="0" fontId="21" fillId="0" borderId="43" xfId="0" applyFont="1" applyBorder="1" applyAlignment="1">
      <alignment vertical="center" shrinkToFit="1"/>
    </xf>
    <xf numFmtId="0" fontId="21" fillId="0" borderId="43" xfId="0" applyFont="1" applyBorder="1">
      <alignment vertical="center"/>
    </xf>
    <xf numFmtId="0" fontId="17" fillId="0" borderId="3" xfId="0" applyFont="1" applyBorder="1" applyAlignment="1">
      <alignment horizontal="left" vertical="top" shrinkToFit="1"/>
    </xf>
    <xf numFmtId="0" fontId="17" fillId="0" borderId="19" xfId="0" applyFont="1" applyBorder="1" applyAlignment="1">
      <alignment horizontal="left" vertical="top" shrinkToFit="1"/>
    </xf>
    <xf numFmtId="0" fontId="17" fillId="0" borderId="9" xfId="0" applyFont="1" applyBorder="1" applyAlignment="1">
      <alignment horizontal="left" vertical="top" shrinkToFit="1"/>
    </xf>
    <xf numFmtId="0" fontId="17" fillId="0" borderId="3" xfId="0" applyFont="1" applyBorder="1" applyAlignment="1">
      <alignment horizontal="left" vertical="top" wrapText="1" shrinkToFit="1"/>
    </xf>
    <xf numFmtId="0" fontId="17" fillId="0" borderId="19" xfId="0" applyFont="1" applyBorder="1" applyAlignment="1">
      <alignment horizontal="left" vertical="top" wrapText="1" shrinkToFit="1"/>
    </xf>
    <xf numFmtId="0" fontId="22" fillId="0" borderId="0" xfId="0" applyFont="1">
      <alignment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shrinkToFit="1"/>
    </xf>
    <xf numFmtId="177" fontId="17" fillId="9" borderId="6" xfId="0" applyNumberFormat="1" applyFont="1" applyFill="1" applyBorder="1" applyAlignment="1">
      <alignment horizontal="center" vertical="center" shrinkToFit="1"/>
    </xf>
    <xf numFmtId="177" fontId="17" fillId="0" borderId="0" xfId="0" applyNumberFormat="1" applyFont="1">
      <alignment vertical="center"/>
    </xf>
    <xf numFmtId="177" fontId="17" fillId="0" borderId="3" xfId="0" applyNumberFormat="1" applyFont="1" applyBorder="1" applyAlignment="1">
      <alignment horizontal="center" vertical="center" shrinkToFit="1"/>
    </xf>
    <xf numFmtId="177" fontId="17" fillId="0" borderId="27" xfId="0" applyNumberFormat="1" applyFont="1" applyBorder="1" applyAlignment="1">
      <alignment horizontal="center" vertical="center" shrinkToFit="1"/>
    </xf>
    <xf numFmtId="177" fontId="17" fillId="0" borderId="19" xfId="0" applyNumberFormat="1" applyFont="1" applyBorder="1" applyAlignment="1">
      <alignment horizontal="center" vertical="center" shrinkToFit="1"/>
    </xf>
    <xf numFmtId="0" fontId="17" fillId="0" borderId="36" xfId="0" applyFont="1" applyBorder="1" applyAlignment="1">
      <alignment vertical="center" shrinkToFit="1"/>
    </xf>
    <xf numFmtId="0" fontId="17" fillId="0" borderId="5" xfId="0" applyFont="1" applyBorder="1" applyAlignment="1" applyProtection="1">
      <alignment horizontal="center" vertical="center" shrinkToFit="1"/>
      <protection locked="0"/>
    </xf>
    <xf numFmtId="176" fontId="17" fillId="0" borderId="1" xfId="0" applyNumberFormat="1" applyFont="1" applyBorder="1" applyAlignment="1" applyProtection="1">
      <alignment horizontal="center" vertical="center" shrinkToFit="1"/>
      <protection locked="0"/>
    </xf>
    <xf numFmtId="0" fontId="17" fillId="0" borderId="39" xfId="0" applyFont="1" applyBorder="1" applyAlignment="1">
      <alignment vertical="center" shrinkToFit="1"/>
    </xf>
    <xf numFmtId="0" fontId="17" fillId="0" borderId="27" xfId="0" applyFont="1" applyBorder="1" applyAlignment="1" applyProtection="1">
      <alignment vertical="center" shrinkToFit="1"/>
      <protection locked="0"/>
    </xf>
    <xf numFmtId="0" fontId="17" fillId="0" borderId="19" xfId="0" applyFont="1" applyBorder="1" applyAlignment="1">
      <alignment vertical="top" wrapText="1" shrinkToFit="1"/>
    </xf>
    <xf numFmtId="177" fontId="17" fillId="0" borderId="24" xfId="0" applyNumberFormat="1" applyFont="1" applyBorder="1" applyAlignment="1">
      <alignment horizontal="center" vertical="center" shrinkToFit="1"/>
    </xf>
    <xf numFmtId="177" fontId="17" fillId="0" borderId="36" xfId="0" applyNumberFormat="1" applyFont="1" applyBorder="1" applyAlignment="1">
      <alignment horizontal="center" vertical="center" shrinkToFit="1"/>
    </xf>
    <xf numFmtId="177" fontId="17" fillId="0" borderId="39" xfId="0" applyNumberFormat="1" applyFont="1" applyBorder="1" applyAlignment="1">
      <alignment horizontal="center" vertical="center" shrinkToFit="1"/>
    </xf>
    <xf numFmtId="0" fontId="17" fillId="0" borderId="39" xfId="0" applyFont="1" applyBorder="1" applyAlignment="1" applyProtection="1">
      <alignment vertical="center" shrinkToFit="1"/>
      <protection locked="0"/>
    </xf>
    <xf numFmtId="177" fontId="17" fillId="0" borderId="21" xfId="0" applyNumberFormat="1" applyFont="1" applyBorder="1" applyAlignment="1">
      <alignment horizontal="center" vertical="center" shrinkToFit="1"/>
    </xf>
    <xf numFmtId="0" fontId="17" fillId="0" borderId="19" xfId="0" applyFont="1" applyBorder="1" applyAlignment="1">
      <alignment vertical="top" shrinkToFit="1"/>
    </xf>
    <xf numFmtId="0" fontId="17" fillId="0" borderId="3" xfId="0" applyFont="1" applyBorder="1" applyAlignment="1">
      <alignment vertical="top" wrapText="1" shrinkToFit="1"/>
    </xf>
    <xf numFmtId="0" fontId="17" fillId="0" borderId="9" xfId="0" applyFont="1" applyBorder="1" applyAlignment="1">
      <alignment vertical="top" wrapText="1" shrinkToFit="1"/>
    </xf>
    <xf numFmtId="177" fontId="17" fillId="0" borderId="1" xfId="0" applyNumberFormat="1" applyFont="1" applyBorder="1" applyAlignment="1">
      <alignment horizontal="center" vertical="center" shrinkToFit="1"/>
    </xf>
    <xf numFmtId="177" fontId="17" fillId="0" borderId="9" xfId="0" applyNumberFormat="1" applyFont="1" applyBorder="1" applyAlignment="1">
      <alignment horizontal="center" vertical="center" shrinkToFit="1"/>
    </xf>
    <xf numFmtId="0" fontId="17" fillId="0" borderId="9" xfId="0" applyFont="1" applyBorder="1" applyAlignment="1">
      <alignment vertical="top" shrinkToFit="1"/>
    </xf>
    <xf numFmtId="0" fontId="17" fillId="0" borderId="20" xfId="0" applyFont="1" applyBorder="1" applyAlignment="1">
      <alignment horizontal="center" vertical="center" shrinkToFit="1"/>
    </xf>
    <xf numFmtId="176" fontId="17" fillId="0" borderId="19" xfId="0" applyNumberFormat="1" applyFont="1" applyBorder="1" applyAlignment="1">
      <alignment horizontal="center" vertical="center" shrinkToFit="1"/>
    </xf>
    <xf numFmtId="0" fontId="17" fillId="0" borderId="19" xfId="0" applyFont="1" applyBorder="1" applyAlignment="1">
      <alignment vertical="center" textRotation="255"/>
    </xf>
    <xf numFmtId="0" fontId="17" fillId="0" borderId="3" xfId="0" applyFont="1" applyBorder="1" applyAlignment="1" applyProtection="1">
      <alignment vertical="center" shrinkToFit="1"/>
      <protection locked="0"/>
    </xf>
    <xf numFmtId="0" fontId="17" fillId="0" borderId="12" xfId="0" applyFont="1" applyBorder="1" applyAlignment="1">
      <alignment horizontal="center" vertical="center" shrinkToFit="1"/>
    </xf>
    <xf numFmtId="0" fontId="17" fillId="0" borderId="21" xfId="0" applyFont="1" applyBorder="1" applyAlignment="1" applyProtection="1">
      <alignment vertical="center" shrinkToFit="1"/>
      <protection locked="0"/>
    </xf>
    <xf numFmtId="0" fontId="17" fillId="0" borderId="23" xfId="0" applyFont="1" applyBorder="1" applyAlignment="1">
      <alignment horizontal="center" vertical="center" shrinkToFit="1"/>
    </xf>
    <xf numFmtId="0" fontId="17" fillId="0" borderId="3" xfId="0" applyFont="1" applyBorder="1" applyProtection="1">
      <alignment vertical="center"/>
      <protection locked="0"/>
    </xf>
    <xf numFmtId="0" fontId="17" fillId="0" borderId="21" xfId="0" applyFont="1" applyBorder="1" applyProtection="1">
      <alignment vertical="center"/>
      <protection locked="0"/>
    </xf>
    <xf numFmtId="49" fontId="17" fillId="0" borderId="6" xfId="0" applyNumberFormat="1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left" vertical="top" wrapText="1" shrinkToFit="1"/>
    </xf>
    <xf numFmtId="0" fontId="17" fillId="0" borderId="24" xfId="0" applyFont="1" applyBorder="1" applyAlignment="1" applyProtection="1">
      <alignment vertical="center" shrinkToFit="1"/>
      <protection locked="0"/>
    </xf>
    <xf numFmtId="0" fontId="17" fillId="0" borderId="18" xfId="0" applyFont="1" applyBorder="1" applyAlignment="1">
      <alignment horizontal="center" vertical="center" shrinkToFit="1"/>
    </xf>
    <xf numFmtId="176" fontId="17" fillId="0" borderId="3" xfId="0" applyNumberFormat="1" applyFont="1" applyBorder="1" applyAlignment="1">
      <alignment horizontal="center" vertical="center" shrinkToFit="1"/>
    </xf>
    <xf numFmtId="0" fontId="17" fillId="0" borderId="18" xfId="0" applyFont="1" applyBorder="1" applyAlignment="1">
      <alignment vertical="center" shrinkToFit="1"/>
    </xf>
    <xf numFmtId="0" fontId="17" fillId="0" borderId="18" xfId="0" applyFont="1" applyBorder="1" applyAlignment="1">
      <alignment horizontal="center" vertical="center"/>
    </xf>
    <xf numFmtId="0" fontId="17" fillId="0" borderId="7" xfId="0" applyFont="1" applyBorder="1" applyAlignment="1">
      <alignment horizontal="left" vertical="center" shrinkToFit="1"/>
    </xf>
    <xf numFmtId="0" fontId="17" fillId="0" borderId="22" xfId="0" applyFont="1" applyBorder="1" applyAlignment="1">
      <alignment vertical="center" shrinkToFit="1"/>
    </xf>
    <xf numFmtId="0" fontId="17" fillId="0" borderId="22" xfId="0" applyFont="1" applyBorder="1" applyAlignment="1">
      <alignment horizontal="center" vertical="center" shrinkToFit="1"/>
    </xf>
    <xf numFmtId="0" fontId="17" fillId="0" borderId="22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 shrinkToFit="1"/>
    </xf>
    <xf numFmtId="177" fontId="17" fillId="9" borderId="11" xfId="0" applyNumberFormat="1" applyFont="1" applyFill="1" applyBorder="1" applyAlignment="1">
      <alignment horizontal="center" vertical="center" shrinkToFit="1"/>
    </xf>
    <xf numFmtId="176" fontId="17" fillId="0" borderId="7" xfId="0" applyNumberFormat="1" applyFont="1" applyBorder="1" applyAlignment="1">
      <alignment horizontal="center" vertical="center"/>
    </xf>
    <xf numFmtId="176" fontId="17" fillId="0" borderId="23" xfId="0" applyNumberFormat="1" applyFont="1" applyBorder="1" applyAlignment="1">
      <alignment horizontal="center" vertical="center"/>
    </xf>
    <xf numFmtId="176" fontId="17" fillId="0" borderId="29" xfId="0" applyNumberFormat="1" applyFont="1" applyBorder="1" applyAlignment="1">
      <alignment horizontal="center" vertical="center"/>
    </xf>
    <xf numFmtId="176" fontId="17" fillId="0" borderId="26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vertical="top" wrapText="1" shrinkToFit="1"/>
    </xf>
    <xf numFmtId="177" fontId="17" fillId="9" borderId="23" xfId="0" applyNumberFormat="1" applyFont="1" applyFill="1" applyBorder="1" applyAlignment="1">
      <alignment horizontal="center" vertical="center" shrinkToFit="1"/>
    </xf>
    <xf numFmtId="176" fontId="17" fillId="0" borderId="18" xfId="0" applyNumberFormat="1" applyFont="1" applyBorder="1" applyAlignment="1">
      <alignment horizontal="center" vertical="center" shrinkToFit="1"/>
    </xf>
    <xf numFmtId="0" fontId="17" fillId="0" borderId="0" xfId="0" applyFont="1" applyAlignment="1">
      <alignment horizontal="left" vertical="top" shrinkToFit="1"/>
    </xf>
    <xf numFmtId="177" fontId="17" fillId="0" borderId="23" xfId="0" applyNumberFormat="1" applyFont="1" applyBorder="1" applyAlignment="1">
      <alignment horizontal="center" vertical="center" shrinkToFit="1"/>
    </xf>
    <xf numFmtId="177" fontId="17" fillId="9" borderId="26" xfId="0" applyNumberFormat="1" applyFont="1" applyFill="1" applyBorder="1" applyAlignment="1">
      <alignment horizontal="center" vertical="center" shrinkToFit="1"/>
    </xf>
    <xf numFmtId="0" fontId="17" fillId="0" borderId="4" xfId="0" applyFont="1" applyBorder="1">
      <alignment vertical="center"/>
    </xf>
    <xf numFmtId="176" fontId="17" fillId="0" borderId="5" xfId="0" applyNumberFormat="1" applyFont="1" applyBorder="1" applyAlignment="1">
      <alignment horizontal="center" vertical="center" shrinkToFit="1"/>
    </xf>
    <xf numFmtId="0" fontId="17" fillId="0" borderId="18" xfId="0" applyFont="1" applyBorder="1" applyAlignment="1">
      <alignment horizontal="left" vertical="top" wrapText="1" shrinkToFit="1"/>
    </xf>
    <xf numFmtId="0" fontId="17" fillId="0" borderId="18" xfId="0" applyFont="1" applyBorder="1">
      <alignment vertical="center"/>
    </xf>
    <xf numFmtId="0" fontId="17" fillId="0" borderId="18" xfId="0" applyFont="1" applyBorder="1" applyAlignment="1">
      <alignment horizontal="left" vertical="center" shrinkToFit="1"/>
    </xf>
    <xf numFmtId="177" fontId="17" fillId="0" borderId="12" xfId="0" applyNumberFormat="1" applyFont="1" applyBorder="1" applyAlignment="1">
      <alignment horizontal="center" vertical="center" shrinkToFit="1"/>
    </xf>
    <xf numFmtId="0" fontId="17" fillId="0" borderId="28" xfId="0" applyFont="1" applyBorder="1" applyAlignment="1">
      <alignment horizontal="center" vertical="center" shrinkToFit="1"/>
    </xf>
    <xf numFmtId="0" fontId="17" fillId="0" borderId="29" xfId="0" applyFont="1" applyBorder="1" applyAlignment="1">
      <alignment horizontal="center" vertical="center" shrinkToFit="1"/>
    </xf>
    <xf numFmtId="9" fontId="17" fillId="0" borderId="3" xfId="2" applyFont="1" applyFill="1" applyBorder="1" applyAlignment="1" applyProtection="1">
      <alignment vertical="center" shrinkToFit="1"/>
      <protection locked="0"/>
    </xf>
    <xf numFmtId="0" fontId="17" fillId="0" borderId="10" xfId="0" applyFont="1" applyBorder="1" applyAlignment="1">
      <alignment horizontal="center" vertical="center" shrinkToFit="1"/>
    </xf>
    <xf numFmtId="0" fontId="17" fillId="0" borderId="11" xfId="0" applyFont="1" applyBorder="1" applyAlignment="1">
      <alignment horizontal="center" vertical="center" shrinkToFit="1"/>
    </xf>
    <xf numFmtId="0" fontId="17" fillId="0" borderId="8" xfId="0" applyFont="1" applyBorder="1" applyAlignment="1">
      <alignment horizontal="center" vertical="center" shrinkToFit="1"/>
    </xf>
    <xf numFmtId="0" fontId="17" fillId="0" borderId="34" xfId="0" applyFont="1" applyBorder="1" applyAlignment="1">
      <alignment horizontal="center" vertical="center" shrinkToFit="1"/>
    </xf>
    <xf numFmtId="0" fontId="17" fillId="0" borderId="26" xfId="0" applyFont="1" applyBorder="1" applyAlignment="1">
      <alignment horizontal="center" vertical="center" shrinkToFit="1"/>
    </xf>
    <xf numFmtId="0" fontId="17" fillId="0" borderId="2" xfId="0" applyFont="1" applyBorder="1" applyAlignment="1">
      <alignment horizontal="center" vertical="center" shrinkToFit="1"/>
    </xf>
    <xf numFmtId="0" fontId="17" fillId="0" borderId="7" xfId="0" applyFont="1" applyBorder="1" applyAlignment="1">
      <alignment horizontal="center" vertical="center" shrinkToFit="1"/>
    </xf>
    <xf numFmtId="0" fontId="17" fillId="0" borderId="25" xfId="0" applyFont="1" applyBorder="1" applyAlignment="1">
      <alignment horizontal="left" vertical="center" shrinkToFit="1"/>
    </xf>
    <xf numFmtId="0" fontId="17" fillId="0" borderId="4" xfId="0" applyFont="1" applyBorder="1" applyAlignment="1">
      <alignment horizontal="center" vertical="center" shrinkToFit="1"/>
    </xf>
    <xf numFmtId="0" fontId="17" fillId="0" borderId="6" xfId="0" applyFont="1" applyBorder="1" applyAlignment="1">
      <alignment horizontal="center" vertical="center" shrinkToFit="1"/>
    </xf>
    <xf numFmtId="0" fontId="17" fillId="0" borderId="1" xfId="0" applyFont="1" applyBorder="1" applyAlignment="1">
      <alignment vertical="top" shrinkToFit="1"/>
    </xf>
    <xf numFmtId="0" fontId="17" fillId="0" borderId="1" xfId="0" applyFont="1" applyBorder="1" applyAlignment="1" applyProtection="1">
      <alignment vertical="center" shrinkToFit="1"/>
      <protection locked="0"/>
    </xf>
    <xf numFmtId="0" fontId="17" fillId="0" borderId="35" xfId="0" applyFont="1" applyBorder="1" applyAlignment="1">
      <alignment horizontal="center" vertical="center" shrinkToFit="1"/>
    </xf>
    <xf numFmtId="0" fontId="17" fillId="0" borderId="5" xfId="0" applyFont="1" applyBorder="1" applyAlignment="1">
      <alignment horizontal="center" vertical="center" textRotation="255"/>
    </xf>
    <xf numFmtId="0" fontId="17" fillId="0" borderId="5" xfId="0" applyFont="1" applyBorder="1" applyAlignment="1">
      <alignment horizontal="center" vertical="center" textRotation="255" shrinkToFit="1"/>
    </xf>
    <xf numFmtId="0" fontId="17" fillId="0" borderId="5" xfId="0" applyFont="1" applyBorder="1" applyAlignment="1">
      <alignment horizontal="left" vertical="top" wrapText="1" shrinkToFit="1"/>
    </xf>
    <xf numFmtId="0" fontId="17" fillId="0" borderId="5" xfId="0" applyFont="1" applyBorder="1">
      <alignment vertical="center"/>
    </xf>
    <xf numFmtId="0" fontId="17" fillId="0" borderId="5" xfId="0" applyFont="1" applyBorder="1" applyAlignment="1">
      <alignment vertical="center" shrinkToFit="1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left" vertical="center" shrinkToFit="1"/>
    </xf>
    <xf numFmtId="177" fontId="17" fillId="0" borderId="6" xfId="0" applyNumberFormat="1" applyFont="1" applyBorder="1" applyAlignment="1">
      <alignment horizontal="center" vertical="center" shrinkToFit="1"/>
    </xf>
    <xf numFmtId="0" fontId="22" fillId="9" borderId="0" xfId="0" applyFont="1" applyFill="1">
      <alignment vertical="center"/>
    </xf>
    <xf numFmtId="0" fontId="17" fillId="0" borderId="64" xfId="0" applyFont="1" applyBorder="1">
      <alignment vertical="center"/>
    </xf>
    <xf numFmtId="0" fontId="17" fillId="0" borderId="2" xfId="0" applyFont="1" applyBorder="1" applyAlignment="1">
      <alignment vertical="center" textRotation="255"/>
    </xf>
    <xf numFmtId="0" fontId="17" fillId="0" borderId="8" xfId="0" applyFont="1" applyBorder="1" applyAlignment="1">
      <alignment vertical="center" textRotation="255"/>
    </xf>
    <xf numFmtId="0" fontId="17" fillId="0" borderId="27" xfId="0" applyFont="1" applyBorder="1" applyProtection="1">
      <alignment vertical="center"/>
      <protection locked="0"/>
    </xf>
    <xf numFmtId="0" fontId="17" fillId="0" borderId="19" xfId="0" applyFont="1" applyBorder="1" applyAlignment="1" applyProtection="1">
      <alignment vertical="center" shrinkToFit="1"/>
      <protection locked="0"/>
    </xf>
    <xf numFmtId="0" fontId="17" fillId="0" borderId="19" xfId="0" applyFont="1" applyBorder="1" applyProtection="1">
      <alignment vertical="center"/>
      <protection locked="0"/>
    </xf>
    <xf numFmtId="0" fontId="17" fillId="0" borderId="1" xfId="0" applyFont="1" applyBorder="1" applyProtection="1">
      <alignment vertical="center"/>
      <protection locked="0"/>
    </xf>
    <xf numFmtId="0" fontId="17" fillId="0" borderId="24" xfId="0" applyFont="1" applyBorder="1" applyProtection="1">
      <alignment vertical="center"/>
      <protection locked="0"/>
    </xf>
    <xf numFmtId="0" fontId="17" fillId="0" borderId="36" xfId="0" applyFont="1" applyBorder="1" applyAlignment="1" applyProtection="1">
      <alignment vertical="center" shrinkToFit="1"/>
      <protection locked="0"/>
    </xf>
    <xf numFmtId="0" fontId="17" fillId="0" borderId="36" xfId="0" applyFont="1" applyBorder="1" applyProtection="1">
      <alignment vertical="center"/>
      <protection locked="0"/>
    </xf>
    <xf numFmtId="0" fontId="17" fillId="0" borderId="39" xfId="0" applyFont="1" applyBorder="1" applyProtection="1">
      <alignment vertical="center"/>
      <protection locked="0"/>
    </xf>
    <xf numFmtId="0" fontId="17" fillId="0" borderId="18" xfId="0" applyFont="1" applyBorder="1" applyAlignment="1">
      <alignment horizontal="center" vertical="center" textRotation="255"/>
    </xf>
    <xf numFmtId="0" fontId="17" fillId="0" borderId="0" xfId="0" applyFont="1" applyAlignment="1">
      <alignment horizontal="center" vertical="center" textRotation="255"/>
    </xf>
    <xf numFmtId="0" fontId="20" fillId="0" borderId="27" xfId="0" applyFont="1" applyBorder="1" applyAlignment="1">
      <alignment vertical="center" shrinkToFit="1"/>
    </xf>
    <xf numFmtId="0" fontId="2" fillId="0" borderId="19" xfId="0" quotePrefix="1" applyFont="1" applyBorder="1" applyAlignment="1">
      <alignment vertical="center" shrinkToFit="1"/>
    </xf>
    <xf numFmtId="0" fontId="16" fillId="0" borderId="19" xfId="0" applyFont="1" applyBorder="1">
      <alignment vertical="center"/>
    </xf>
    <xf numFmtId="0" fontId="21" fillId="0" borderId="24" xfId="0" applyFont="1" applyBorder="1" applyAlignment="1">
      <alignment vertical="center" shrinkToFit="1"/>
    </xf>
    <xf numFmtId="0" fontId="20" fillId="0" borderId="36" xfId="0" applyFont="1" applyBorder="1" applyAlignment="1">
      <alignment horizontal="left" vertical="center" shrinkToFi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 shrinkToFit="1"/>
    </xf>
    <xf numFmtId="0" fontId="21" fillId="0" borderId="1" xfId="0" applyFont="1" applyBorder="1" applyAlignment="1">
      <alignment vertical="center" shrinkToFit="1"/>
    </xf>
    <xf numFmtId="0" fontId="20" fillId="0" borderId="24" xfId="0" applyFont="1" applyBorder="1" applyAlignment="1">
      <alignment horizontal="left" vertical="center" shrinkToFit="1"/>
    </xf>
    <xf numFmtId="0" fontId="20" fillId="0" borderId="27" xfId="0" applyFont="1" applyBorder="1" applyAlignment="1">
      <alignment horizontal="left" vertical="center" shrinkToFit="1"/>
    </xf>
    <xf numFmtId="0" fontId="20" fillId="0" borderId="39" xfId="0" applyFont="1" applyBorder="1" applyAlignment="1">
      <alignment horizontal="left" vertical="center" shrinkToFit="1"/>
    </xf>
    <xf numFmtId="0" fontId="20" fillId="0" borderId="3" xfId="0" applyFont="1" applyBorder="1" applyAlignment="1">
      <alignment horizontal="left" vertical="center" shrinkToFit="1"/>
    </xf>
    <xf numFmtId="0" fontId="20" fillId="0" borderId="9" xfId="0" applyFont="1" applyBorder="1" applyAlignment="1">
      <alignment horizontal="left" vertical="center" shrinkToFit="1"/>
    </xf>
    <xf numFmtId="0" fontId="20" fillId="0" borderId="1" xfId="0" applyFont="1" applyBorder="1" applyAlignment="1">
      <alignment horizontal="left" vertical="center" shrinkToFit="1"/>
    </xf>
    <xf numFmtId="0" fontId="2" fillId="5" borderId="7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textRotation="255"/>
    </xf>
    <xf numFmtId="0" fontId="17" fillId="0" borderId="9" xfId="0" applyFont="1" applyBorder="1" applyAlignment="1">
      <alignment horizontal="center" vertical="center" textRotation="255"/>
    </xf>
    <xf numFmtId="0" fontId="17" fillId="0" borderId="19" xfId="0" applyFont="1" applyBorder="1" applyAlignment="1">
      <alignment horizontal="center" vertical="center" textRotation="255"/>
    </xf>
    <xf numFmtId="0" fontId="17" fillId="0" borderId="3" xfId="0" applyFont="1" applyBorder="1" applyAlignment="1">
      <alignment horizontal="left" vertical="top" wrapText="1" shrinkToFit="1"/>
    </xf>
    <xf numFmtId="0" fontId="17" fillId="0" borderId="9" xfId="0" applyFont="1" applyBorder="1" applyAlignment="1">
      <alignment horizontal="left" vertical="top" wrapText="1" shrinkToFit="1"/>
    </xf>
    <xf numFmtId="0" fontId="17" fillId="0" borderId="19" xfId="0" applyFont="1" applyBorder="1" applyAlignment="1">
      <alignment horizontal="left" vertical="top" wrapText="1" shrinkToFit="1"/>
    </xf>
    <xf numFmtId="0" fontId="17" fillId="0" borderId="3" xfId="0" applyFont="1" applyBorder="1" applyAlignment="1">
      <alignment horizontal="left" vertical="top" shrinkToFit="1"/>
    </xf>
    <xf numFmtId="0" fontId="17" fillId="0" borderId="19" xfId="0" applyFont="1" applyBorder="1" applyAlignment="1">
      <alignment horizontal="left" vertical="top" shrinkToFit="1"/>
    </xf>
    <xf numFmtId="0" fontId="17" fillId="0" borderId="2" xfId="0" applyFont="1" applyBorder="1" applyAlignment="1">
      <alignment horizontal="center" vertical="center" textRotation="255" shrinkToFit="1"/>
    </xf>
    <xf numFmtId="0" fontId="17" fillId="0" borderId="8" xfId="0" applyFont="1" applyBorder="1" applyAlignment="1">
      <alignment horizontal="center" vertical="center" textRotation="255" shrinkToFit="1"/>
    </xf>
    <xf numFmtId="0" fontId="17" fillId="0" borderId="10" xfId="0" applyFont="1" applyBorder="1" applyAlignment="1">
      <alignment horizontal="center" vertical="center" textRotation="255" shrinkToFit="1"/>
    </xf>
    <xf numFmtId="0" fontId="17" fillId="0" borderId="9" xfId="0" applyFont="1" applyBorder="1" applyAlignment="1">
      <alignment horizontal="left" vertical="top" shrinkToFit="1"/>
    </xf>
    <xf numFmtId="0" fontId="17" fillId="0" borderId="3" xfId="0" applyFont="1" applyBorder="1" applyAlignment="1">
      <alignment horizontal="center" vertical="center" textRotation="255" shrinkToFit="1"/>
    </xf>
    <xf numFmtId="0" fontId="17" fillId="0" borderId="9" xfId="0" applyFont="1" applyBorder="1" applyAlignment="1">
      <alignment horizontal="center" vertical="center" textRotation="255" shrinkToFit="1"/>
    </xf>
    <xf numFmtId="0" fontId="17" fillId="0" borderId="19" xfId="0" applyFont="1" applyBorder="1" applyAlignment="1">
      <alignment horizontal="center" vertical="center" textRotation="255" shrinkToFit="1"/>
    </xf>
    <xf numFmtId="0" fontId="17" fillId="9" borderId="3" xfId="0" applyFont="1" applyFill="1" applyBorder="1" applyAlignment="1">
      <alignment horizontal="center" vertical="center" textRotation="255"/>
    </xf>
    <xf numFmtId="0" fontId="17" fillId="9" borderId="9" xfId="0" applyFont="1" applyFill="1" applyBorder="1" applyAlignment="1">
      <alignment horizontal="center" vertical="center" textRotation="255"/>
    </xf>
    <xf numFmtId="0" fontId="17" fillId="9" borderId="19" xfId="0" applyFont="1" applyFill="1" applyBorder="1" applyAlignment="1">
      <alignment horizontal="center" vertical="center" textRotation="255"/>
    </xf>
    <xf numFmtId="0" fontId="17" fillId="9" borderId="9" xfId="0" applyFont="1" applyFill="1" applyBorder="1" applyAlignment="1">
      <alignment horizontal="center" vertical="center" textRotation="255" shrinkToFit="1"/>
    </xf>
    <xf numFmtId="0" fontId="17" fillId="9" borderId="19" xfId="0" applyFont="1" applyFill="1" applyBorder="1" applyAlignment="1">
      <alignment horizontal="center" vertical="center" textRotation="255" shrinkToFit="1"/>
    </xf>
    <xf numFmtId="0" fontId="17" fillId="9" borderId="3" xfId="0" applyFont="1" applyFill="1" applyBorder="1" applyAlignment="1">
      <alignment horizontal="center" vertical="center" textRotation="255" shrinkToFit="1"/>
    </xf>
    <xf numFmtId="0" fontId="17" fillId="0" borderId="3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17" fillId="0" borderId="19" xfId="0" applyFont="1" applyBorder="1" applyAlignment="1">
      <alignment horizontal="left" vertical="top"/>
    </xf>
    <xf numFmtId="0" fontId="23" fillId="0" borderId="0" xfId="0" applyFont="1" applyAlignment="1">
      <alignment horizontal="center" vertical="center"/>
    </xf>
    <xf numFmtId="0" fontId="17" fillId="9" borderId="2" xfId="0" applyFont="1" applyFill="1" applyBorder="1" applyAlignment="1">
      <alignment horizontal="left" vertical="center"/>
    </xf>
    <xf numFmtId="0" fontId="17" fillId="9" borderId="18" xfId="0" applyFont="1" applyFill="1" applyBorder="1" applyAlignment="1">
      <alignment horizontal="left" vertical="center"/>
    </xf>
    <xf numFmtId="0" fontId="17" fillId="0" borderId="7" xfId="0" applyFont="1" applyBorder="1" applyAlignment="1">
      <alignment horizontal="center" vertical="center" textRotation="255" shrinkToFit="1"/>
    </xf>
    <xf numFmtId="0" fontId="17" fillId="0" borderId="12" xfId="0" applyFont="1" applyBorder="1" applyAlignment="1">
      <alignment horizontal="center" vertical="center" textRotation="255" shrinkToFit="1"/>
    </xf>
    <xf numFmtId="0" fontId="17" fillId="0" borderId="11" xfId="0" applyFont="1" applyBorder="1" applyAlignment="1">
      <alignment horizontal="center" vertical="center" textRotation="255" shrinkToFi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top" wrapText="1" shrinkToFit="1"/>
    </xf>
    <xf numFmtId="0" fontId="17" fillId="0" borderId="1" xfId="0" applyFont="1" applyBorder="1" applyAlignment="1">
      <alignment horizontal="left" vertical="top" shrinkToFit="1"/>
    </xf>
    <xf numFmtId="0" fontId="17" fillId="3" borderId="3" xfId="0" applyFont="1" applyFill="1" applyBorder="1" applyAlignment="1">
      <alignment horizontal="center" vertical="center" shrinkToFit="1"/>
    </xf>
    <xf numFmtId="0" fontId="17" fillId="3" borderId="19" xfId="0" applyFont="1" applyFill="1" applyBorder="1" applyAlignment="1">
      <alignment horizontal="center" vertical="center" shrinkToFit="1"/>
    </xf>
    <xf numFmtId="0" fontId="17" fillId="3" borderId="4" xfId="0" applyFont="1" applyFill="1" applyBorder="1" applyAlignment="1">
      <alignment horizontal="center" vertical="center" shrinkToFit="1"/>
    </xf>
    <xf numFmtId="0" fontId="17" fillId="3" borderId="6" xfId="0" applyFont="1" applyFill="1" applyBorder="1" applyAlignment="1">
      <alignment horizontal="center" vertical="center" shrinkToFit="1"/>
    </xf>
    <xf numFmtId="0" fontId="24" fillId="0" borderId="7" xfId="0" applyFont="1" applyBorder="1">
      <alignment vertical="center"/>
    </xf>
    <xf numFmtId="0" fontId="24" fillId="0" borderId="8" xfId="0" applyFont="1" applyBorder="1">
      <alignment vertical="center"/>
    </xf>
    <xf numFmtId="0" fontId="24" fillId="0" borderId="12" xfId="0" applyFont="1" applyBorder="1">
      <alignment vertical="center"/>
    </xf>
    <xf numFmtId="0" fontId="24" fillId="0" borderId="10" xfId="0" applyFont="1" applyBorder="1">
      <alignment vertical="center"/>
    </xf>
    <xf numFmtId="0" fontId="24" fillId="0" borderId="11" xfId="0" applyFont="1" applyBorder="1">
      <alignment vertical="center"/>
    </xf>
    <xf numFmtId="0" fontId="17" fillId="3" borderId="19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left" vertical="center"/>
    </xf>
    <xf numFmtId="0" fontId="17" fillId="0" borderId="3" xfId="0" applyFont="1" applyBorder="1" applyAlignment="1">
      <alignment vertical="top" shrinkToFit="1"/>
    </xf>
    <xf numFmtId="0" fontId="17" fillId="0" borderId="9" xfId="0" applyFont="1" applyBorder="1" applyAlignment="1">
      <alignment vertical="top" shrinkToFit="1"/>
    </xf>
    <xf numFmtId="0" fontId="17" fillId="0" borderId="19" xfId="0" applyFont="1" applyBorder="1" applyAlignment="1">
      <alignment vertical="top" shrinkToFit="1"/>
    </xf>
    <xf numFmtId="0" fontId="17" fillId="0" borderId="2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0" borderId="3" xfId="0" applyFont="1" applyBorder="1" applyAlignment="1">
      <alignment vertical="center" textRotation="255" shrinkToFit="1"/>
    </xf>
    <xf numFmtId="0" fontId="17" fillId="0" borderId="9" xfId="0" applyFont="1" applyBorder="1" applyAlignment="1">
      <alignment vertical="center" textRotation="255" shrinkToFit="1"/>
    </xf>
    <xf numFmtId="0" fontId="17" fillId="0" borderId="19" xfId="0" applyFont="1" applyBorder="1" applyAlignment="1">
      <alignment vertical="center" textRotation="255" shrinkToFit="1"/>
    </xf>
    <xf numFmtId="0" fontId="17" fillId="9" borderId="0" xfId="0" applyFont="1" applyFill="1" applyAlignment="1">
      <alignment horizontal="left" vertical="center"/>
    </xf>
    <xf numFmtId="0" fontId="17" fillId="0" borderId="3" xfId="0" applyFont="1" applyBorder="1" applyAlignment="1">
      <alignment horizontal="center" vertical="top" wrapText="1" shrinkToFit="1"/>
    </xf>
    <xf numFmtId="0" fontId="17" fillId="0" borderId="9" xfId="0" applyFont="1" applyBorder="1" applyAlignment="1">
      <alignment horizontal="center" vertical="top" wrapText="1" shrinkToFit="1"/>
    </xf>
    <xf numFmtId="0" fontId="2" fillId="5" borderId="19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 shrinkToFit="1"/>
    </xf>
    <xf numFmtId="0" fontId="2" fillId="5" borderId="12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7" fillId="0" borderId="0" xfId="0" applyFont="1" applyAlignment="1">
      <alignment horizontal="distributed" vertical="center" wrapText="1"/>
    </xf>
    <xf numFmtId="0" fontId="7" fillId="0" borderId="20" xfId="0" applyFont="1" applyBorder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0" fontId="7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left" vertical="center" indent="1" shrinkToFi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>
      <alignment vertical="center"/>
    </xf>
    <xf numFmtId="49" fontId="6" fillId="4" borderId="1" xfId="1" applyNumberFormat="1" applyFont="1" applyFill="1" applyBorder="1" applyAlignment="1" applyProtection="1">
      <alignment horizontal="center" vertical="center"/>
      <protection locked="0"/>
    </xf>
    <xf numFmtId="0" fontId="6" fillId="0" borderId="2" xfId="1" applyFont="1" applyBorder="1" applyAlignment="1">
      <alignment vertical="center" shrinkToFit="1"/>
    </xf>
    <xf numFmtId="0" fontId="6" fillId="0" borderId="10" xfId="1" applyFont="1" applyBorder="1" applyAlignment="1">
      <alignment vertical="center" shrinkToFit="1"/>
    </xf>
    <xf numFmtId="0" fontId="6" fillId="0" borderId="2" xfId="1" applyFont="1" applyBorder="1" applyAlignment="1" applyProtection="1">
      <alignment vertical="center" wrapText="1" shrinkToFit="1"/>
      <protection locked="0"/>
    </xf>
    <xf numFmtId="0" fontId="6" fillId="0" borderId="10" xfId="1" applyFont="1" applyBorder="1" applyAlignment="1" applyProtection="1">
      <alignment vertical="center" shrinkToFit="1"/>
      <protection locked="0"/>
    </xf>
    <xf numFmtId="0" fontId="9" fillId="0" borderId="18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shrinkToFit="1"/>
    </xf>
    <xf numFmtId="0" fontId="6" fillId="0" borderId="7" xfId="1" applyFont="1" applyBorder="1" applyAlignment="1">
      <alignment horizontal="center" vertical="center" shrinkToFit="1"/>
    </xf>
    <xf numFmtId="0" fontId="6" fillId="0" borderId="10" xfId="1" applyFont="1" applyBorder="1" applyAlignment="1">
      <alignment horizontal="center" vertical="center" shrinkToFit="1"/>
    </xf>
    <xf numFmtId="0" fontId="6" fillId="0" borderId="11" xfId="1" applyFont="1" applyBorder="1" applyAlignment="1">
      <alignment horizontal="center" vertical="center" shrinkToFit="1"/>
    </xf>
    <xf numFmtId="0" fontId="6" fillId="6" borderId="2" xfId="1" applyFont="1" applyFill="1" applyBorder="1" applyAlignment="1">
      <alignment vertical="center" shrinkToFit="1"/>
    </xf>
    <xf numFmtId="0" fontId="6" fillId="6" borderId="10" xfId="1" applyFont="1" applyFill="1" applyBorder="1" applyAlignment="1">
      <alignment vertical="center" shrinkToFit="1"/>
    </xf>
    <xf numFmtId="0" fontId="6" fillId="6" borderId="2" xfId="1" applyFont="1" applyFill="1" applyBorder="1" applyAlignment="1" applyProtection="1">
      <alignment vertical="center" wrapText="1" shrinkToFit="1"/>
      <protection locked="0"/>
    </xf>
    <xf numFmtId="0" fontId="6" fillId="6" borderId="10" xfId="1" applyFont="1" applyFill="1" applyBorder="1" applyAlignment="1" applyProtection="1">
      <alignment vertical="center" shrinkToFit="1"/>
      <protection locked="0"/>
    </xf>
    <xf numFmtId="0" fontId="9" fillId="6" borderId="18" xfId="1" applyFont="1" applyFill="1" applyBorder="1" applyAlignment="1">
      <alignment horizontal="center" vertical="center"/>
    </xf>
    <xf numFmtId="0" fontId="6" fillId="6" borderId="2" xfId="1" applyFont="1" applyFill="1" applyBorder="1" applyAlignment="1">
      <alignment horizontal="center" vertical="center" shrinkToFit="1"/>
    </xf>
    <xf numFmtId="0" fontId="6" fillId="6" borderId="7" xfId="1" applyFont="1" applyFill="1" applyBorder="1" applyAlignment="1">
      <alignment horizontal="center" vertical="center" shrinkToFit="1"/>
    </xf>
    <xf numFmtId="0" fontId="6" fillId="6" borderId="10" xfId="1" applyFont="1" applyFill="1" applyBorder="1" applyAlignment="1">
      <alignment horizontal="center" vertical="center" shrinkToFit="1"/>
    </xf>
    <xf numFmtId="0" fontId="6" fillId="6" borderId="11" xfId="1" applyFont="1" applyFill="1" applyBorder="1" applyAlignment="1">
      <alignment horizontal="center" vertical="center" shrinkToFit="1"/>
    </xf>
    <xf numFmtId="49" fontId="6" fillId="4" borderId="13" xfId="1" applyNumberFormat="1" applyFont="1" applyFill="1" applyBorder="1" applyAlignment="1" applyProtection="1">
      <alignment horizontal="center" vertical="center"/>
      <protection locked="0"/>
    </xf>
    <xf numFmtId="49" fontId="6" fillId="4" borderId="3" xfId="1" applyNumberFormat="1" applyFont="1" applyFill="1" applyBorder="1" applyAlignment="1" applyProtection="1">
      <alignment horizontal="center" vertical="center"/>
      <protection locked="0"/>
    </xf>
    <xf numFmtId="0" fontId="6" fillId="0" borderId="14" xfId="1" applyFont="1" applyBorder="1" applyAlignment="1">
      <alignment vertical="center" shrinkToFit="1"/>
    </xf>
    <xf numFmtId="0" fontId="6" fillId="0" borderId="8" xfId="1" applyFont="1" applyBorder="1" applyAlignment="1">
      <alignment vertical="center" shrinkToFit="1"/>
    </xf>
    <xf numFmtId="0" fontId="6" fillId="0" borderId="14" xfId="1" applyFont="1" applyBorder="1" applyAlignment="1" applyProtection="1">
      <alignment vertical="center" wrapText="1" shrinkToFit="1"/>
      <protection locked="0"/>
    </xf>
    <xf numFmtId="0" fontId="6" fillId="0" borderId="8" xfId="1" applyFont="1" applyBorder="1" applyAlignment="1" applyProtection="1">
      <alignment vertical="center" shrinkToFit="1"/>
      <protection locked="0"/>
    </xf>
    <xf numFmtId="0" fontId="9" fillId="0" borderId="16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 shrinkToFit="1"/>
    </xf>
    <xf numFmtId="0" fontId="6" fillId="0" borderId="17" xfId="1" applyFont="1" applyBorder="1" applyAlignment="1">
      <alignment horizontal="center" vertical="center" shrinkToFit="1"/>
    </xf>
    <xf numFmtId="0" fontId="6" fillId="0" borderId="8" xfId="1" applyFont="1" applyBorder="1" applyAlignment="1">
      <alignment horizontal="center" vertical="center" shrinkToFit="1"/>
    </xf>
    <xf numFmtId="0" fontId="6" fillId="0" borderId="12" xfId="1" applyFont="1" applyBorder="1" applyAlignment="1">
      <alignment horizontal="center" vertical="center" shrinkToFit="1"/>
    </xf>
    <xf numFmtId="0" fontId="10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/>
    </xf>
    <xf numFmtId="0" fontId="6" fillId="3" borderId="9" xfId="1" applyFont="1" applyFill="1" applyBorder="1" applyAlignment="1">
      <alignment horizontal="center" vertical="center"/>
    </xf>
    <xf numFmtId="0" fontId="6" fillId="3" borderId="18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0" xfId="1" applyFont="1" applyFill="1" applyAlignment="1">
      <alignment horizontal="center" vertical="center"/>
    </xf>
    <xf numFmtId="0" fontId="6" fillId="3" borderId="12" xfId="1" applyFont="1" applyFill="1" applyBorder="1" applyAlignment="1">
      <alignment horizontal="center" vertical="center"/>
    </xf>
    <xf numFmtId="0" fontId="6" fillId="3" borderId="24" xfId="1" applyFont="1" applyFill="1" applyBorder="1" applyAlignment="1">
      <alignment horizontal="center" vertical="center"/>
    </xf>
    <xf numFmtId="0" fontId="6" fillId="3" borderId="33" xfId="1" applyFont="1" applyFill="1" applyBorder="1" applyAlignment="1">
      <alignment horizontal="center" vertical="center"/>
    </xf>
    <xf numFmtId="0" fontId="13" fillId="3" borderId="34" xfId="1" applyFont="1" applyFill="1" applyBorder="1" applyAlignment="1">
      <alignment horizontal="center" vertical="center" wrapText="1" shrinkToFit="1"/>
    </xf>
    <xf numFmtId="0" fontId="13" fillId="3" borderId="30" xfId="1" applyFont="1" applyFill="1" applyBorder="1" applyAlignment="1">
      <alignment horizontal="center" vertical="center" shrinkToFit="1"/>
    </xf>
    <xf numFmtId="0" fontId="6" fillId="3" borderId="25" xfId="1" applyFont="1" applyFill="1" applyBorder="1" applyAlignment="1">
      <alignment horizontal="center" vertical="center"/>
    </xf>
    <xf numFmtId="0" fontId="6" fillId="3" borderId="31" xfId="1" applyFont="1" applyFill="1" applyBorder="1" applyAlignment="1">
      <alignment horizontal="center" vertical="center"/>
    </xf>
    <xf numFmtId="0" fontId="13" fillId="3" borderId="25" xfId="1" applyFont="1" applyFill="1" applyBorder="1" applyAlignment="1">
      <alignment horizontal="center" vertical="center" wrapText="1" shrinkToFit="1"/>
    </xf>
    <xf numFmtId="0" fontId="13" fillId="3" borderId="31" xfId="1" applyFont="1" applyFill="1" applyBorder="1" applyAlignment="1">
      <alignment horizontal="center" vertical="center" shrinkToFit="1"/>
    </xf>
    <xf numFmtId="0" fontId="13" fillId="3" borderId="26" xfId="1" applyFont="1" applyFill="1" applyBorder="1" applyAlignment="1">
      <alignment horizontal="center" vertical="center" wrapText="1" shrinkToFit="1"/>
    </xf>
    <xf numFmtId="0" fontId="13" fillId="3" borderId="32" xfId="1" applyFont="1" applyFill="1" applyBorder="1" applyAlignment="1">
      <alignment horizontal="center" vertical="center" shrinkToFit="1"/>
    </xf>
    <xf numFmtId="0" fontId="6" fillId="3" borderId="34" xfId="1" applyFont="1" applyFill="1" applyBorder="1" applyAlignment="1">
      <alignment horizontal="center" vertical="center"/>
    </xf>
    <xf numFmtId="0" fontId="6" fillId="3" borderId="26" xfId="1" applyFont="1" applyFill="1" applyBorder="1" applyAlignment="1">
      <alignment horizontal="center" vertical="center"/>
    </xf>
    <xf numFmtId="0" fontId="6" fillId="3" borderId="30" xfId="1" applyFont="1" applyFill="1" applyBorder="1" applyAlignment="1">
      <alignment horizontal="center" vertical="center"/>
    </xf>
    <xf numFmtId="0" fontId="6" fillId="3" borderId="32" xfId="1" applyFont="1" applyFill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49" fontId="6" fillId="4" borderId="13" xfId="1" applyNumberFormat="1" applyFont="1" applyFill="1" applyBorder="1" applyAlignment="1">
      <alignment horizontal="center" vertical="center"/>
    </xf>
    <xf numFmtId="49" fontId="6" fillId="4" borderId="3" xfId="1" applyNumberFormat="1" applyFont="1" applyFill="1" applyBorder="1" applyAlignment="1">
      <alignment horizontal="center" vertical="center"/>
    </xf>
    <xf numFmtId="0" fontId="6" fillId="0" borderId="14" xfId="1" applyFont="1" applyBorder="1" applyAlignment="1" applyProtection="1">
      <alignment vertical="center" shrinkToFit="1"/>
      <protection locked="0"/>
    </xf>
    <xf numFmtId="0" fontId="6" fillId="0" borderId="14" xfId="1" applyFont="1" applyBorder="1" applyAlignment="1" applyProtection="1">
      <alignment horizontal="center" vertical="center" shrinkToFit="1"/>
      <protection locked="0"/>
    </xf>
    <xf numFmtId="0" fontId="6" fillId="0" borderId="17" xfId="1" applyFont="1" applyBorder="1" applyAlignment="1" applyProtection="1">
      <alignment horizontal="center" vertical="center" shrinkToFit="1"/>
      <protection locked="0"/>
    </xf>
    <xf numFmtId="49" fontId="6" fillId="4" borderId="1" xfId="1" applyNumberFormat="1" applyFont="1" applyFill="1" applyBorder="1" applyAlignment="1">
      <alignment horizontal="center" vertical="center"/>
    </xf>
    <xf numFmtId="0" fontId="6" fillId="0" borderId="2" xfId="1" applyFont="1" applyBorder="1" applyAlignment="1" applyProtection="1">
      <alignment vertical="center" shrinkToFit="1"/>
      <protection locked="0"/>
    </xf>
    <xf numFmtId="0" fontId="6" fillId="0" borderId="2" xfId="1" applyFont="1" applyBorder="1" applyAlignment="1" applyProtection="1">
      <alignment horizontal="center" vertical="center" shrinkToFit="1"/>
      <protection locked="0"/>
    </xf>
    <xf numFmtId="0" fontId="6" fillId="0" borderId="7" xfId="1" applyFont="1" applyBorder="1" applyAlignment="1" applyProtection="1">
      <alignment horizontal="center" vertical="center" shrinkToFit="1"/>
      <protection locked="0"/>
    </xf>
    <xf numFmtId="0" fontId="6" fillId="0" borderId="10" xfId="1" applyFont="1" applyBorder="1" applyAlignment="1" applyProtection="1">
      <alignment horizontal="center" vertical="center" shrinkToFit="1"/>
      <protection locked="0"/>
    </xf>
    <xf numFmtId="0" fontId="6" fillId="0" borderId="11" xfId="1" applyFont="1" applyBorder="1" applyAlignment="1" applyProtection="1">
      <alignment horizontal="center" vertical="center" shrinkToFit="1"/>
      <protection locked="0"/>
    </xf>
    <xf numFmtId="0" fontId="6" fillId="0" borderId="8" xfId="1" applyFont="1" applyBorder="1" applyAlignment="1" applyProtection="1">
      <alignment horizontal="center" vertical="center" shrinkToFit="1"/>
      <protection locked="0"/>
    </xf>
    <xf numFmtId="0" fontId="6" fillId="0" borderId="12" xfId="1" applyFont="1" applyBorder="1" applyAlignment="1" applyProtection="1">
      <alignment horizontal="center" vertical="center" shrinkToFit="1"/>
      <protection locked="0"/>
    </xf>
    <xf numFmtId="0" fontId="6" fillId="4" borderId="1" xfId="1" applyFont="1" applyFill="1" applyBorder="1" applyAlignment="1">
      <alignment horizontal="center" vertical="center"/>
    </xf>
    <xf numFmtId="0" fontId="6" fillId="6" borderId="2" xfId="1" applyFont="1" applyFill="1" applyBorder="1" applyAlignment="1" applyProtection="1">
      <alignment vertical="center" shrinkToFit="1"/>
      <protection locked="0"/>
    </xf>
    <xf numFmtId="0" fontId="6" fillId="6" borderId="2" xfId="1" applyFont="1" applyFill="1" applyBorder="1" applyAlignment="1" applyProtection="1">
      <alignment horizontal="center" vertical="center" shrinkToFit="1"/>
      <protection locked="0"/>
    </xf>
    <xf numFmtId="0" fontId="6" fillId="6" borderId="7" xfId="1" applyFont="1" applyFill="1" applyBorder="1" applyAlignment="1" applyProtection="1">
      <alignment horizontal="center" vertical="center" shrinkToFit="1"/>
      <protection locked="0"/>
    </xf>
    <xf numFmtId="0" fontId="6" fillId="6" borderId="10" xfId="1" applyFont="1" applyFill="1" applyBorder="1" applyAlignment="1" applyProtection="1">
      <alignment horizontal="center" vertical="center" shrinkToFit="1"/>
      <protection locked="0"/>
    </xf>
    <xf numFmtId="0" fontId="6" fillId="6" borderId="11" xfId="1" applyFont="1" applyFill="1" applyBorder="1" applyAlignment="1" applyProtection="1">
      <alignment horizontal="center" vertical="center" shrinkToFit="1"/>
      <protection locked="0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7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1736912</xdr:colOff>
      <xdr:row>124</xdr:row>
      <xdr:rowOff>112058</xdr:rowOff>
    </xdr:from>
    <xdr:to>
      <xdr:col>9</xdr:col>
      <xdr:colOff>1333501</xdr:colOff>
      <xdr:row>129</xdr:row>
      <xdr:rowOff>100852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140824" y="2379008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112059</xdr:colOff>
      <xdr:row>142</xdr:row>
      <xdr:rowOff>168089</xdr:rowOff>
    </xdr:from>
    <xdr:to>
      <xdr:col>9</xdr:col>
      <xdr:colOff>1467971</xdr:colOff>
      <xdr:row>147</xdr:row>
      <xdr:rowOff>156883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275294" y="2727511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115</xdr:row>
      <xdr:rowOff>156966</xdr:rowOff>
    </xdr:from>
    <xdr:to>
      <xdr:col>10</xdr:col>
      <xdr:colOff>67235</xdr:colOff>
      <xdr:row>120</xdr:row>
      <xdr:rowOff>145760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353735" y="22120495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112059</xdr:colOff>
      <xdr:row>149</xdr:row>
      <xdr:rowOff>145678</xdr:rowOff>
    </xdr:from>
    <xdr:to>
      <xdr:col>9</xdr:col>
      <xdr:colOff>1467971</xdr:colOff>
      <xdr:row>154</xdr:row>
      <xdr:rowOff>134472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275294" y="2858620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61</xdr:row>
      <xdr:rowOff>112066</xdr:rowOff>
    </xdr:from>
    <xdr:to>
      <xdr:col>10</xdr:col>
      <xdr:colOff>67235</xdr:colOff>
      <xdr:row>66</xdr:row>
      <xdr:rowOff>100860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353175" y="11789716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5</xdr:row>
      <xdr:rowOff>179294</xdr:rowOff>
    </xdr:from>
    <xdr:to>
      <xdr:col>10</xdr:col>
      <xdr:colOff>33617</xdr:colOff>
      <xdr:row>10</xdr:row>
      <xdr:rowOff>168088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320117" y="1187823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156883</xdr:colOff>
      <xdr:row>49</xdr:row>
      <xdr:rowOff>33709</xdr:rowOff>
    </xdr:from>
    <xdr:to>
      <xdr:col>10</xdr:col>
      <xdr:colOff>33618</xdr:colOff>
      <xdr:row>54</xdr:row>
      <xdr:rowOff>22503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320118" y="942423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134471</xdr:colOff>
      <xdr:row>28</xdr:row>
      <xdr:rowOff>168089</xdr:rowOff>
    </xdr:from>
    <xdr:to>
      <xdr:col>10</xdr:col>
      <xdr:colOff>11206</xdr:colOff>
      <xdr:row>33</xdr:row>
      <xdr:rowOff>156883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6297706" y="555811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168088</xdr:colOff>
      <xdr:row>62</xdr:row>
      <xdr:rowOff>22424</xdr:rowOff>
    </xdr:from>
    <xdr:to>
      <xdr:col>10</xdr:col>
      <xdr:colOff>44823</xdr:colOff>
      <xdr:row>67</xdr:row>
      <xdr:rowOff>11218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330763" y="11890574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13</xdr:row>
      <xdr:rowOff>179308</xdr:rowOff>
    </xdr:from>
    <xdr:to>
      <xdr:col>10</xdr:col>
      <xdr:colOff>33617</xdr:colOff>
      <xdr:row>18</xdr:row>
      <xdr:rowOff>168102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6320117" y="271183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134470</xdr:colOff>
      <xdr:row>10</xdr:row>
      <xdr:rowOff>179284</xdr:rowOff>
    </xdr:from>
    <xdr:to>
      <xdr:col>10</xdr:col>
      <xdr:colOff>11205</xdr:colOff>
      <xdr:row>15</xdr:row>
      <xdr:rowOff>168078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6297705" y="2140313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71</xdr:row>
      <xdr:rowOff>123244</xdr:rowOff>
    </xdr:from>
    <xdr:to>
      <xdr:col>10</xdr:col>
      <xdr:colOff>33617</xdr:colOff>
      <xdr:row>76</xdr:row>
      <xdr:rowOff>112038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319557" y="13705894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97</xdr:row>
      <xdr:rowOff>156881</xdr:rowOff>
    </xdr:from>
    <xdr:to>
      <xdr:col>10</xdr:col>
      <xdr:colOff>67235</xdr:colOff>
      <xdr:row>102</xdr:row>
      <xdr:rowOff>145675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6353735" y="18691410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134471</xdr:colOff>
      <xdr:row>21</xdr:row>
      <xdr:rowOff>145677</xdr:rowOff>
    </xdr:from>
    <xdr:to>
      <xdr:col>10</xdr:col>
      <xdr:colOff>11206</xdr:colOff>
      <xdr:row>26</xdr:row>
      <xdr:rowOff>134471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6297706" y="4202206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1736912</xdr:colOff>
      <xdr:row>13</xdr:row>
      <xdr:rowOff>168088</xdr:rowOff>
    </xdr:from>
    <xdr:to>
      <xdr:col>9</xdr:col>
      <xdr:colOff>1333501</xdr:colOff>
      <xdr:row>18</xdr:row>
      <xdr:rowOff>156882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137462" y="2701738"/>
          <a:ext cx="4882964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29</xdr:row>
      <xdr:rowOff>123183</xdr:rowOff>
    </xdr:from>
    <xdr:to>
      <xdr:col>10</xdr:col>
      <xdr:colOff>22411</xdr:colOff>
      <xdr:row>34</xdr:row>
      <xdr:rowOff>111977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308911" y="570371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80</xdr:row>
      <xdr:rowOff>168086</xdr:rowOff>
    </xdr:from>
    <xdr:to>
      <xdr:col>10</xdr:col>
      <xdr:colOff>33617</xdr:colOff>
      <xdr:row>85</xdr:row>
      <xdr:rowOff>156880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320117" y="15464115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71</xdr:row>
      <xdr:rowOff>185080</xdr:rowOff>
    </xdr:from>
    <xdr:to>
      <xdr:col>10</xdr:col>
      <xdr:colOff>22411</xdr:colOff>
      <xdr:row>76</xdr:row>
      <xdr:rowOff>173874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6308351" y="13767730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70</xdr:row>
      <xdr:rowOff>156883</xdr:rowOff>
    </xdr:from>
    <xdr:to>
      <xdr:col>10</xdr:col>
      <xdr:colOff>22411</xdr:colOff>
      <xdr:row>75</xdr:row>
      <xdr:rowOff>145677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308911" y="1354791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131</xdr:row>
      <xdr:rowOff>145673</xdr:rowOff>
    </xdr:from>
    <xdr:to>
      <xdr:col>10</xdr:col>
      <xdr:colOff>33617</xdr:colOff>
      <xdr:row>136</xdr:row>
      <xdr:rowOff>134467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6320117" y="2515720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64</xdr:row>
      <xdr:rowOff>56029</xdr:rowOff>
    </xdr:from>
    <xdr:to>
      <xdr:col>10</xdr:col>
      <xdr:colOff>67235</xdr:colOff>
      <xdr:row>69</xdr:row>
      <xdr:rowOff>44823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353735" y="1230405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60.90\&#23616;&#20840;&#20307;\&#19977;&#21407;&#24066;&#27700;&#36947;&#37096;&#27700;&#36947;&#29992;&#36039;&#26448;&#31561;&#23529;&#26619;&#22996;&#21729;&#20250;\&#36039;&#26448;&#38306;&#20418;\00_&#36039;&#26448;&#31561;&#25215;&#35469;&#19968;&#35239;&#34920;(&#30331;&#37682;&#35069;&#36896;&#32773;&#2102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60.90\&#23616;&#20840;&#20307;\&#19977;&#21407;&#24066;&#27700;&#36947;&#37096;&#27700;&#36947;&#29992;&#36039;&#26448;&#31561;&#23529;&#26619;&#22996;&#21729;&#20250;\&#36039;&#26448;&#38306;&#20418;\shizaisyouninnega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承認一覧表(供給者別)"/>
      <sheetName val="登録資材製造者"/>
      <sheetName val="承認一覧表(資材別)"/>
      <sheetName val="承認一覧表(001水研)"/>
      <sheetName val="承認一覧表(002ｷｯﾂ) "/>
      <sheetName val="承認一覧表(003清水鐵工所)"/>
      <sheetName val="承認一覧表(004宮部鉄工)"/>
      <sheetName val="承認一覧表(005ｼｮｰﾎﾞﾝﾄﾞﾏﾃﾘｱﾙ)"/>
      <sheetName val="承認一覧表(006ﾘｹﾝ)"/>
      <sheetName val="承認一覧表(007ｸﾎﾞﾀｹﾐｯｸｽ)"/>
      <sheetName val="承認一覧表(008草竹ｺﾝｸﾘｰﾄ)"/>
      <sheetName val="承認一覧表(009ハズ)"/>
      <sheetName val="承認一覧表(011大成機工)"/>
      <sheetName val="承認一覧表(012日本ﾌﾟﾗｽﾁｯｸ)"/>
      <sheetName val="承認一覧表(013ﾀﾌﾞﾁ)"/>
      <sheetName val="承認一覧表(013ﾀﾌﾞﾁ) (修正済)"/>
      <sheetName val="承認一覧表(014川西水道機器)"/>
      <sheetName val="承認一覧表(015前澤給装工業)"/>
      <sheetName val="承認一覧表(016ｺｽﾓ工機)"/>
      <sheetName val="承認一覧表(017清水合金製作所)"/>
      <sheetName val="承認一覧表(018協和工業)"/>
      <sheetName val="承認一覧表(019岡本)"/>
      <sheetName val="承認一覧表(020栗本鐵工所)"/>
      <sheetName val="承認一覧表(021日之出水道機器)"/>
      <sheetName val="承認一覧表(022角田鉄工)"/>
      <sheetName val="承認一覧表(023清水工業)"/>
      <sheetName val="承認一覧表(024ｲﾉｱｯｸ)"/>
      <sheetName val="承認一覧表(025前澤工業)"/>
      <sheetName val="承認一覧表(026ｸﾎﾞﾀ)"/>
      <sheetName val="承認一覧表(027日邦ﾊﾞﾙﾌﾞ)"/>
      <sheetName val="承認一覧表(028竹村製作所)"/>
      <sheetName val="承認一覧表(029栗本商事)"/>
      <sheetName val="承認一覧表(030日本鋳鉄管)"/>
      <sheetName val="承認一覧表(031ｻﾝｴｽ護謨工業)"/>
      <sheetName val="承認一覧表(032SDC田中)"/>
      <sheetName val="承認一覧表(033明和工業)"/>
      <sheetName val="承認一覧表(034光明製作所)"/>
      <sheetName val="承認一覧表(035前澤化成工業)"/>
      <sheetName val="承認一覧表(036ﾃｨｰﾑ)"/>
      <sheetName val="承認一覧表(037巴製作所)"/>
      <sheetName val="承認一覧表(038積水化学工業)"/>
      <sheetName val="承認一覧表(039ｸﾛﾀﾞｲﾄ)"/>
      <sheetName val="承認一覧表(040ｱﾛﾝ化成)"/>
      <sheetName val="承認一覧表(041ﾀﾞｲﾓﾝ)"/>
      <sheetName val="承認一覧表(043協成)"/>
      <sheetName val="承認一覧表(044ﾖﾂｷﾞ)"/>
      <sheetName val="承認一覧表(045信越ﾎﾟﾘﾏｰ) "/>
      <sheetName val="承認一覧表(046東洋ﾊﾞﾙﾌﾞ) "/>
      <sheetName val="承認一覧表(047JFE継手)"/>
      <sheetName val="承認一覧表(048JFEｽﾁｰﾙ)"/>
      <sheetName val="&gt;&gt;&gt;資材承認願様式"/>
      <sheetName val="承認願鑑"/>
      <sheetName val="承認願（ｺｰﾄﾞ管理あり）"/>
    </sheetNames>
    <sheetDataSet>
      <sheetData sheetId="0"/>
      <sheetData sheetId="1">
        <row r="2">
          <cell r="B2" t="str">
            <v>登録資材製造者</v>
          </cell>
          <cell r="C2" t="str">
            <v>登録番号</v>
          </cell>
        </row>
        <row r="3">
          <cell r="B3" t="str">
            <v>（株）クボタ</v>
          </cell>
          <cell r="C3">
            <v>26</v>
          </cell>
        </row>
        <row r="4">
          <cell r="B4" t="str">
            <v>（株）栗本鐵工所</v>
          </cell>
          <cell r="C4">
            <v>20</v>
          </cell>
        </row>
        <row r="5">
          <cell r="B5" t="str">
            <v>日本鋳鉄管（株）</v>
          </cell>
          <cell r="C5">
            <v>30</v>
          </cell>
        </row>
        <row r="6">
          <cell r="B6" t="str">
            <v>九州鋳鉄管（株）</v>
          </cell>
          <cell r="C6">
            <v>0</v>
          </cell>
        </row>
        <row r="7">
          <cell r="B7" t="str">
            <v>山岡鉄管（株）</v>
          </cell>
          <cell r="C7">
            <v>10</v>
          </cell>
        </row>
        <row r="8">
          <cell r="B8" t="str">
            <v>（株）ハズ</v>
          </cell>
          <cell r="C8">
            <v>9</v>
          </cell>
        </row>
        <row r="9">
          <cell r="B9" t="str">
            <v>（株）岡本</v>
          </cell>
          <cell r="C9">
            <v>19</v>
          </cell>
        </row>
        <row r="10">
          <cell r="B10" t="str">
            <v>大成機工（株）</v>
          </cell>
          <cell r="C10">
            <v>11</v>
          </cell>
        </row>
        <row r="11">
          <cell r="B11" t="str">
            <v>コスモ工機（株）</v>
          </cell>
          <cell r="C11">
            <v>16</v>
          </cell>
        </row>
        <row r="12">
          <cell r="B12" t="str">
            <v>（株）水研</v>
          </cell>
          <cell r="C12">
            <v>1</v>
          </cell>
        </row>
        <row r="13">
          <cell r="B13" t="str">
            <v>日本ヴィクトリック（株）</v>
          </cell>
          <cell r="C13">
            <v>0</v>
          </cell>
        </row>
        <row r="14">
          <cell r="B14" t="str">
            <v>クロダイト工業（株）</v>
          </cell>
          <cell r="C14">
            <v>39</v>
          </cell>
        </row>
        <row r="15">
          <cell r="B15" t="str">
            <v>（株）クボタケミックス</v>
          </cell>
          <cell r="C15">
            <v>7</v>
          </cell>
        </row>
        <row r="16">
          <cell r="B16" t="str">
            <v>積水化学工業（株）</v>
          </cell>
          <cell r="C16">
            <v>38</v>
          </cell>
        </row>
        <row r="17">
          <cell r="B17" t="str">
            <v>信越ポリマー（株）</v>
          </cell>
          <cell r="C17">
            <v>45</v>
          </cell>
        </row>
        <row r="18">
          <cell r="B18" t="str">
            <v>前澤化成工業（株）</v>
          </cell>
          <cell r="C18">
            <v>35</v>
          </cell>
        </row>
        <row r="19">
          <cell r="B19" t="str">
            <v>ＪＦＥスチール（株）</v>
          </cell>
          <cell r="C19">
            <v>0</v>
          </cell>
        </row>
        <row r="20">
          <cell r="B20" t="str">
            <v>新日鐵住金（株）</v>
          </cell>
          <cell r="C20">
            <v>0</v>
          </cell>
        </row>
        <row r="21">
          <cell r="B21" t="str">
            <v>三井金属エンジニアリング（株）</v>
          </cell>
          <cell r="C21">
            <v>0</v>
          </cell>
        </row>
        <row r="22">
          <cell r="B22" t="str">
            <v>ＪＦＥ継手（株）</v>
          </cell>
          <cell r="C22">
            <v>47</v>
          </cell>
        </row>
        <row r="23">
          <cell r="B23" t="str">
            <v>日立金属（株）</v>
          </cell>
          <cell r="C23">
            <v>0</v>
          </cell>
        </row>
        <row r="24">
          <cell r="B24" t="str">
            <v>シーケー金属（株）</v>
          </cell>
          <cell r="C24">
            <v>0</v>
          </cell>
        </row>
        <row r="25">
          <cell r="B25" t="str">
            <v>（株）三栄水栓製作所</v>
          </cell>
          <cell r="C25">
            <v>42</v>
          </cell>
        </row>
        <row r="26">
          <cell r="B26" t="str">
            <v>（株）リケン</v>
          </cell>
          <cell r="C26">
            <v>6</v>
          </cell>
        </row>
        <row r="27">
          <cell r="B27" t="str">
            <v>（株）清水合金製作所</v>
          </cell>
          <cell r="C27">
            <v>17</v>
          </cell>
        </row>
        <row r="28">
          <cell r="B28" t="str">
            <v>清水工業（株）</v>
          </cell>
          <cell r="C28">
            <v>23</v>
          </cell>
        </row>
        <row r="29">
          <cell r="B29" t="str">
            <v>宮部鉄工（株）</v>
          </cell>
          <cell r="C29">
            <v>4</v>
          </cell>
        </row>
        <row r="30">
          <cell r="B30" t="str">
            <v>前澤工業（株）</v>
          </cell>
          <cell r="C30">
            <v>25</v>
          </cell>
        </row>
        <row r="31">
          <cell r="B31" t="str">
            <v>協和工業（株）</v>
          </cell>
          <cell r="C31">
            <v>18</v>
          </cell>
        </row>
        <row r="32">
          <cell r="B32" t="str">
            <v>（株）清水鐵工所</v>
          </cell>
          <cell r="C32">
            <v>3</v>
          </cell>
        </row>
        <row r="33">
          <cell r="B33" t="str">
            <v>（株）キッツ</v>
          </cell>
          <cell r="C33">
            <v>2</v>
          </cell>
        </row>
        <row r="34">
          <cell r="B34" t="str">
            <v>前澤給装工業（株）</v>
          </cell>
          <cell r="C34">
            <v>15</v>
          </cell>
        </row>
        <row r="35">
          <cell r="B35" t="str">
            <v>（株）日邦バルブ</v>
          </cell>
          <cell r="C35">
            <v>27</v>
          </cell>
        </row>
        <row r="36">
          <cell r="B36" t="str">
            <v>（株）光明製作所</v>
          </cell>
          <cell r="C36">
            <v>34</v>
          </cell>
        </row>
        <row r="37">
          <cell r="B37" t="str">
            <v>（株）タブチ</v>
          </cell>
          <cell r="C37">
            <v>13</v>
          </cell>
        </row>
        <row r="38">
          <cell r="B38" t="str">
            <v>東洋バルヴ（株）</v>
          </cell>
          <cell r="C38">
            <v>46</v>
          </cell>
        </row>
        <row r="39">
          <cell r="B39" t="str">
            <v>日之出水道機器（株）</v>
          </cell>
          <cell r="C39">
            <v>21</v>
          </cell>
        </row>
        <row r="40">
          <cell r="B40" t="str">
            <v>（株）ダイモン</v>
          </cell>
          <cell r="C40">
            <v>41</v>
          </cell>
        </row>
        <row r="41">
          <cell r="B41" t="str">
            <v>長島鋳物（株）</v>
          </cell>
          <cell r="C41">
            <v>0</v>
          </cell>
        </row>
        <row r="42">
          <cell r="B42" t="str">
            <v>草竹コンクリート工業（株）</v>
          </cell>
          <cell r="C42">
            <v>8</v>
          </cell>
        </row>
        <row r="43">
          <cell r="B43" t="str">
            <v>（株）巴製作所</v>
          </cell>
          <cell r="C43">
            <v>37</v>
          </cell>
        </row>
        <row r="44">
          <cell r="B44" t="str">
            <v>（株）ＳＤＣ田中</v>
          </cell>
          <cell r="C44">
            <v>32</v>
          </cell>
        </row>
        <row r="45">
          <cell r="B45" t="str">
            <v>サンエス護謨工業（株）</v>
          </cell>
          <cell r="C45">
            <v>31</v>
          </cell>
        </row>
        <row r="46">
          <cell r="B46" t="str">
            <v>ヨツギ（株）</v>
          </cell>
          <cell r="C46">
            <v>44</v>
          </cell>
        </row>
        <row r="47">
          <cell r="B47" t="str">
            <v>三報ゴム（株）</v>
          </cell>
          <cell r="C47">
            <v>0</v>
          </cell>
        </row>
        <row r="48">
          <cell r="B48" t="str">
            <v>タキロン（株）</v>
          </cell>
          <cell r="C48">
            <v>0</v>
          </cell>
        </row>
        <row r="49">
          <cell r="B49" t="str">
            <v>（株）川西水道機器</v>
          </cell>
          <cell r="C49">
            <v>14</v>
          </cell>
        </row>
        <row r="50">
          <cell r="B50" t="str">
            <v>（株）森田鉄工所</v>
          </cell>
          <cell r="C50">
            <v>0</v>
          </cell>
        </row>
        <row r="51">
          <cell r="B51" t="str">
            <v>古河電気工業（株）</v>
          </cell>
          <cell r="C51">
            <v>0</v>
          </cell>
        </row>
        <row r="52">
          <cell r="B52" t="str">
            <v>（株）イノアック住環境</v>
          </cell>
          <cell r="C52">
            <v>24</v>
          </cell>
        </row>
        <row r="53">
          <cell r="B53" t="str">
            <v>東レペフ加工品（株）</v>
          </cell>
          <cell r="C53">
            <v>0</v>
          </cell>
        </row>
        <row r="54">
          <cell r="B54" t="str">
            <v>ミヤコ（株）</v>
          </cell>
          <cell r="C54">
            <v>0</v>
          </cell>
        </row>
        <row r="55">
          <cell r="B55" t="str">
            <v>（株）ティーム</v>
          </cell>
          <cell r="C55">
            <v>36</v>
          </cell>
        </row>
        <row r="56">
          <cell r="B56" t="str">
            <v>フジテコム（株）</v>
          </cell>
          <cell r="C56">
            <v>0</v>
          </cell>
        </row>
        <row r="57">
          <cell r="B57" t="str">
            <v>明和工業（株）</v>
          </cell>
          <cell r="C57">
            <v>33</v>
          </cell>
        </row>
        <row r="58">
          <cell r="B58" t="str">
            <v>（株）多久製作所</v>
          </cell>
          <cell r="C58">
            <v>0</v>
          </cell>
        </row>
        <row r="59">
          <cell r="B59" t="str">
            <v>日東電工（株）</v>
          </cell>
          <cell r="C59">
            <v>0</v>
          </cell>
        </row>
        <row r="60">
          <cell r="B60" t="str">
            <v>ショーボンドマテリアル（株）</v>
          </cell>
          <cell r="C60">
            <v>5</v>
          </cell>
        </row>
        <row r="61">
          <cell r="B61" t="str">
            <v>三菱樹脂（株）</v>
          </cell>
          <cell r="C61">
            <v>0</v>
          </cell>
        </row>
        <row r="62">
          <cell r="B62" t="str">
            <v>（株）協成</v>
          </cell>
          <cell r="C62">
            <v>43</v>
          </cell>
        </row>
        <row r="63">
          <cell r="B63" t="str">
            <v>栗本商事（株）</v>
          </cell>
          <cell r="C63">
            <v>29</v>
          </cell>
        </row>
        <row r="64">
          <cell r="B64" t="str">
            <v>角田鉄工（株）</v>
          </cell>
          <cell r="C64">
            <v>22</v>
          </cell>
        </row>
        <row r="65">
          <cell r="B65" t="str">
            <v>（株）竹村製作所</v>
          </cell>
          <cell r="C65">
            <v>28</v>
          </cell>
        </row>
        <row r="66">
          <cell r="B66" t="str">
            <v>アロン化成（株）</v>
          </cell>
          <cell r="C66">
            <v>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登録資材製造者"/>
      <sheetName val="承認一覧表(本管資材別)"/>
      <sheetName val="&gt;&gt;&gt;資材承認願様式"/>
      <sheetName val="資材承認"/>
      <sheetName val="資材承認一覧表(ｺｰﾄﾞ有)"/>
      <sheetName val="資材承認一覧表(ｺｰﾄﾞ無)"/>
      <sheetName val="登録資材供給者一覧表"/>
    </sheetNames>
    <sheetDataSet>
      <sheetData sheetId="0"/>
      <sheetData sheetId="1">
        <row r="8">
          <cell r="A8" t="str">
            <v>020D0101</v>
          </cell>
          <cell r="B8" t="str">
            <v>GX形ダクタイル鋳鉄管</v>
          </cell>
          <cell r="C8" t="str">
            <v>直管類</v>
          </cell>
          <cell r="D8" t="str">
            <v>D</v>
          </cell>
          <cell r="E8">
            <v>1</v>
          </cell>
          <cell r="F8">
            <v>1</v>
          </cell>
          <cell r="G8" t="str">
            <v xml:space="preserve">ﾀﾞｸﾀｲﾙ鋳鉄管
</v>
          </cell>
          <cell r="H8" t="str">
            <v>内面ﾓﾙﾀﾙﾗｲﾆﾝｸﾞ</v>
          </cell>
          <cell r="I8" t="str">
            <v>020D0101</v>
          </cell>
          <cell r="J8" t="str">
            <v>GX形ﾀﾞｸﾀｲﾙ鋳鉄管</v>
          </cell>
          <cell r="K8" t="str">
            <v>GX形直管</v>
          </cell>
          <cell r="L8" t="str">
            <v>φ75～φ250</v>
          </cell>
          <cell r="M8" t="str">
            <v>内面ﾓﾙﾀﾙﾗｲﾆﾝｸﾞ</v>
          </cell>
          <cell r="N8" t="str">
            <v>S種管　附属品含む</v>
          </cell>
          <cell r="O8" t="str">
            <v>JWWA</v>
          </cell>
          <cell r="P8" t="str">
            <v>G</v>
          </cell>
          <cell r="Q8">
            <v>120</v>
          </cell>
          <cell r="R8"/>
          <cell r="S8" t="str">
            <v>（株）栗本鐵工所</v>
          </cell>
          <cell r="T8">
            <v>20</v>
          </cell>
          <cell r="U8" t="e">
            <v>#REF!</v>
          </cell>
          <cell r="V8" t="str">
            <v>JWWA  G  120</v>
          </cell>
          <cell r="W8" t="str">
            <v>JWWA  G  120</v>
          </cell>
        </row>
        <row r="9">
          <cell r="A9" t="str">
            <v>026D0101</v>
          </cell>
          <cell r="B9"/>
          <cell r="C9"/>
          <cell r="D9" t="str">
            <v>D</v>
          </cell>
          <cell r="E9">
            <v>1</v>
          </cell>
          <cell r="F9">
            <v>1</v>
          </cell>
          <cell r="G9"/>
          <cell r="H9"/>
          <cell r="I9" t="str">
            <v>026D0101</v>
          </cell>
          <cell r="J9" t="str">
            <v>GX形ﾀﾞｸﾀｲﾙ鋳鉄管</v>
          </cell>
          <cell r="K9" t="str">
            <v>GX形直管</v>
          </cell>
          <cell r="L9" t="str">
            <v>φ75～φ250</v>
          </cell>
          <cell r="M9" t="str">
            <v>内面ﾓﾙﾀﾙﾗｲﾆﾝｸﾞ</v>
          </cell>
          <cell r="N9" t="str">
            <v>S種管　附属品含む</v>
          </cell>
          <cell r="O9" t="str">
            <v>JWWA</v>
          </cell>
          <cell r="P9" t="str">
            <v>G</v>
          </cell>
          <cell r="Q9">
            <v>120</v>
          </cell>
          <cell r="R9"/>
          <cell r="S9" t="str">
            <v>（株）クボタ</v>
          </cell>
          <cell r="T9">
            <v>26</v>
          </cell>
          <cell r="U9" t="e">
            <v>#REF!</v>
          </cell>
          <cell r="V9" t="str">
            <v>JWWA  G  120</v>
          </cell>
          <cell r="W9" t="str">
            <v>JWWA  G  120</v>
          </cell>
        </row>
        <row r="10">
          <cell r="A10" t="str">
            <v>030D0101</v>
          </cell>
          <cell r="B10"/>
          <cell r="C10"/>
          <cell r="D10" t="str">
            <v>D</v>
          </cell>
          <cell r="E10">
            <v>1</v>
          </cell>
          <cell r="F10">
            <v>1</v>
          </cell>
          <cell r="G10"/>
          <cell r="H10"/>
          <cell r="I10" t="str">
            <v>030D0101</v>
          </cell>
          <cell r="J10" t="str">
            <v>GX形ﾀﾞｸﾀｲﾙ鋳鉄管</v>
          </cell>
          <cell r="K10" t="str">
            <v>GX形ﾀﾞｸﾀｲﾙ直管</v>
          </cell>
          <cell r="L10" t="str">
            <v>φ75～φ250</v>
          </cell>
          <cell r="M10" t="str">
            <v>内面ﾓﾙﾀﾙﾗｲﾆﾝｸﾞ</v>
          </cell>
          <cell r="N10" t="str">
            <v>S種管　附属品含む</v>
          </cell>
          <cell r="O10" t="str">
            <v>JWWA</v>
          </cell>
          <cell r="P10" t="str">
            <v>G</v>
          </cell>
          <cell r="Q10">
            <v>120</v>
          </cell>
          <cell r="R10"/>
          <cell r="S10" t="str">
            <v>日本鋳鉄管（株）</v>
          </cell>
          <cell r="T10">
            <v>30</v>
          </cell>
          <cell r="U10" t="e">
            <v>#REF!</v>
          </cell>
          <cell r="V10" t="str">
            <v>JWWA  G  120</v>
          </cell>
          <cell r="W10" t="str">
            <v>JWWA  G  120</v>
          </cell>
        </row>
        <row r="11">
          <cell r="A11" t="str">
            <v>020D0103</v>
          </cell>
          <cell r="B11"/>
          <cell r="C11"/>
          <cell r="D11" t="str">
            <v>D</v>
          </cell>
          <cell r="E11">
            <v>1</v>
          </cell>
          <cell r="F11">
            <v>3</v>
          </cell>
          <cell r="G11"/>
          <cell r="H11"/>
          <cell r="I11" t="str">
            <v>020D0103</v>
          </cell>
          <cell r="J11" t="str">
            <v>GX形ﾀﾞｸﾀｲﾙ鋳鉄管</v>
          </cell>
          <cell r="K11" t="str">
            <v>GX形直管</v>
          </cell>
          <cell r="L11" t="str">
            <v>φ300</v>
          </cell>
          <cell r="M11" t="str">
            <v>内面ﾓﾙﾀﾙﾗｲﾆﾝｸﾞ</v>
          </cell>
          <cell r="N11" t="str">
            <v>S種管　附属品含む</v>
          </cell>
          <cell r="O11" t="str">
            <v>JDPA</v>
          </cell>
          <cell r="P11" t="str">
            <v>G</v>
          </cell>
          <cell r="Q11">
            <v>1049</v>
          </cell>
          <cell r="R11"/>
          <cell r="S11" t="str">
            <v>（株）栗本鐵工所</v>
          </cell>
          <cell r="T11">
            <v>20</v>
          </cell>
          <cell r="U11" t="e">
            <v>#REF!</v>
          </cell>
          <cell r="V11" t="str">
            <v>JDPA  G  1049</v>
          </cell>
          <cell r="W11" t="str">
            <v>JDPA  G  1049</v>
          </cell>
        </row>
        <row r="12">
          <cell r="A12" t="str">
            <v>026D0103</v>
          </cell>
          <cell r="B12"/>
          <cell r="C12"/>
          <cell r="D12" t="str">
            <v>D</v>
          </cell>
          <cell r="E12">
            <v>1</v>
          </cell>
          <cell r="F12">
            <v>3</v>
          </cell>
          <cell r="G12"/>
          <cell r="H12"/>
          <cell r="I12" t="str">
            <v>026D0103</v>
          </cell>
          <cell r="J12" t="str">
            <v>GX形ﾀﾞｸﾀｲﾙ鋳鉄管</v>
          </cell>
          <cell r="K12" t="str">
            <v>GX形直管</v>
          </cell>
          <cell r="L12" t="str">
            <v>φ300</v>
          </cell>
          <cell r="M12" t="str">
            <v>内面ﾓﾙﾀﾙﾗｲﾆﾝｸﾞ</v>
          </cell>
          <cell r="N12" t="str">
            <v>S種管　附属品含む</v>
          </cell>
          <cell r="O12" t="str">
            <v>JDPA</v>
          </cell>
          <cell r="P12" t="str">
            <v>G</v>
          </cell>
          <cell r="Q12">
            <v>1049</v>
          </cell>
          <cell r="R12"/>
          <cell r="S12" t="str">
            <v>（株）クボタ</v>
          </cell>
          <cell r="T12">
            <v>26</v>
          </cell>
          <cell r="U12" t="e">
            <v>#REF!</v>
          </cell>
          <cell r="V12" t="str">
            <v>JDPA  G  1049</v>
          </cell>
          <cell r="W12" t="str">
            <v>JDPA  G  1049</v>
          </cell>
        </row>
        <row r="13">
          <cell r="A13" t="str">
            <v>030D0103</v>
          </cell>
          <cell r="B13"/>
          <cell r="C13"/>
          <cell r="D13" t="str">
            <v>D</v>
          </cell>
          <cell r="E13">
            <v>1</v>
          </cell>
          <cell r="F13">
            <v>3</v>
          </cell>
          <cell r="G13"/>
          <cell r="H13"/>
          <cell r="I13" t="str">
            <v>030D0103</v>
          </cell>
          <cell r="J13" t="str">
            <v>GX形ﾀﾞｸﾀｲﾙ鋳鉄管</v>
          </cell>
          <cell r="K13" t="str">
            <v>GX形ﾀﾞｸﾀｲﾙ直管</v>
          </cell>
          <cell r="L13" t="str">
            <v>φ300</v>
          </cell>
          <cell r="M13" t="str">
            <v>内面ﾓﾙﾀﾙﾗｲﾆﾝｸﾞ</v>
          </cell>
          <cell r="N13" t="str">
            <v>S種管　附属品含む</v>
          </cell>
          <cell r="O13" t="str">
            <v>JDPA</v>
          </cell>
          <cell r="P13" t="str">
            <v>G</v>
          </cell>
          <cell r="Q13">
            <v>1049</v>
          </cell>
          <cell r="R13"/>
          <cell r="S13" t="str">
            <v>日本鋳鉄管（株）</v>
          </cell>
          <cell r="T13">
            <v>30</v>
          </cell>
          <cell r="U13" t="e">
            <v>#REF!</v>
          </cell>
          <cell r="V13" t="str">
            <v>JDPA  G  1049</v>
          </cell>
          <cell r="W13" t="str">
            <v>JDPA  G  1049</v>
          </cell>
        </row>
        <row r="14">
          <cell r="A14" t="str">
            <v>020D0102</v>
          </cell>
          <cell r="B14"/>
          <cell r="C14"/>
          <cell r="D14" t="str">
            <v>D</v>
          </cell>
          <cell r="E14">
            <v>1</v>
          </cell>
          <cell r="F14">
            <v>2</v>
          </cell>
          <cell r="G14"/>
          <cell r="H14" t="str">
            <v>内面ｴﾎﾟｷｼ樹脂粉体</v>
          </cell>
          <cell r="I14" t="str">
            <v>020D0102</v>
          </cell>
          <cell r="J14" t="str">
            <v>GX形ﾀﾞｸﾀｲﾙ鋳鉄管</v>
          </cell>
          <cell r="K14" t="str">
            <v>GX形直管</v>
          </cell>
          <cell r="L14" t="str">
            <v>φ75～φ250</v>
          </cell>
          <cell r="M14" t="str">
            <v>内面ｴﾎﾟｷｼ樹脂粉体塗装</v>
          </cell>
          <cell r="N14" t="str">
            <v>S種管　附属品含む</v>
          </cell>
          <cell r="O14" t="str">
            <v>JWWA</v>
          </cell>
          <cell r="P14" t="str">
            <v>G</v>
          </cell>
          <cell r="Q14">
            <v>120</v>
          </cell>
          <cell r="R14"/>
          <cell r="S14" t="str">
            <v>（株）栗本鐵工所</v>
          </cell>
          <cell r="T14">
            <v>20</v>
          </cell>
          <cell r="U14" t="e">
            <v>#REF!</v>
          </cell>
          <cell r="V14" t="str">
            <v>JWWA  G  120</v>
          </cell>
          <cell r="W14" t="str">
            <v>JWWA  G  120</v>
          </cell>
        </row>
        <row r="15">
          <cell r="A15" t="str">
            <v>026D0102</v>
          </cell>
          <cell r="B15"/>
          <cell r="C15"/>
          <cell r="D15" t="str">
            <v>D</v>
          </cell>
          <cell r="E15">
            <v>1</v>
          </cell>
          <cell r="F15">
            <v>2</v>
          </cell>
          <cell r="G15"/>
          <cell r="H15"/>
          <cell r="I15" t="str">
            <v>026D0102</v>
          </cell>
          <cell r="J15" t="str">
            <v>GX形ﾀﾞｸﾀｲﾙ鋳鉄管</v>
          </cell>
          <cell r="K15" t="str">
            <v>GX形直管</v>
          </cell>
          <cell r="L15" t="str">
            <v>φ75～φ250</v>
          </cell>
          <cell r="M15" t="str">
            <v>内面ｴﾎﾟｷｼ樹脂粉体塗装</v>
          </cell>
          <cell r="N15" t="str">
            <v>S種管　附属品含む</v>
          </cell>
          <cell r="O15" t="str">
            <v>JWWA</v>
          </cell>
          <cell r="P15" t="str">
            <v>G</v>
          </cell>
          <cell r="Q15">
            <v>120</v>
          </cell>
          <cell r="R15"/>
          <cell r="S15" t="str">
            <v>（株）クボタ</v>
          </cell>
          <cell r="T15">
            <v>26</v>
          </cell>
          <cell r="U15" t="e">
            <v>#REF!</v>
          </cell>
          <cell r="V15" t="str">
            <v>JWWA  G  120</v>
          </cell>
          <cell r="W15" t="str">
            <v>JWWA  G  120</v>
          </cell>
        </row>
        <row r="16">
          <cell r="A16" t="str">
            <v>030D0102</v>
          </cell>
          <cell r="B16"/>
          <cell r="C16"/>
          <cell r="D16" t="str">
            <v>D</v>
          </cell>
          <cell r="E16">
            <v>1</v>
          </cell>
          <cell r="F16">
            <v>2</v>
          </cell>
          <cell r="G16"/>
          <cell r="H16"/>
          <cell r="I16" t="str">
            <v>030D0102</v>
          </cell>
          <cell r="J16" t="str">
            <v>GX形ﾀﾞｸﾀｲﾙ鋳鉄管</v>
          </cell>
          <cell r="K16" t="str">
            <v>GX形ﾀﾞｸﾀｲﾙ直管</v>
          </cell>
          <cell r="L16" t="str">
            <v>φ75～φ250</v>
          </cell>
          <cell r="M16" t="str">
            <v>内面ｴﾎﾟｷｼ樹脂粉体塗装</v>
          </cell>
          <cell r="N16" t="str">
            <v>S種管　附属品含む</v>
          </cell>
          <cell r="O16" t="str">
            <v>JWWA</v>
          </cell>
          <cell r="P16" t="str">
            <v>G</v>
          </cell>
          <cell r="Q16">
            <v>120</v>
          </cell>
          <cell r="R16"/>
          <cell r="S16" t="str">
            <v>日本鋳鉄管（株）</v>
          </cell>
          <cell r="T16">
            <v>30</v>
          </cell>
          <cell r="U16" t="e">
            <v>#REF!</v>
          </cell>
          <cell r="V16" t="str">
            <v>JWWA  G  120</v>
          </cell>
          <cell r="W16" t="str">
            <v>JWWA  G  120</v>
          </cell>
        </row>
        <row r="17">
          <cell r="A17" t="str">
            <v>020D0104</v>
          </cell>
          <cell r="B17"/>
          <cell r="C17"/>
          <cell r="D17" t="str">
            <v>D</v>
          </cell>
          <cell r="E17">
            <v>1</v>
          </cell>
          <cell r="F17">
            <v>4</v>
          </cell>
          <cell r="G17"/>
          <cell r="H17"/>
          <cell r="I17" t="str">
            <v>020D0104</v>
          </cell>
          <cell r="J17" t="str">
            <v>GX形ﾀﾞｸﾀｲﾙ鋳鉄管</v>
          </cell>
          <cell r="K17" t="str">
            <v>GX形直管</v>
          </cell>
          <cell r="L17" t="str">
            <v>φ300</v>
          </cell>
          <cell r="M17" t="str">
            <v>内面ｴﾎﾟｷｼ樹脂粉体塗装</v>
          </cell>
          <cell r="N17" t="str">
            <v>S種管　附属品含む</v>
          </cell>
          <cell r="O17" t="str">
            <v>JDPA</v>
          </cell>
          <cell r="P17" t="str">
            <v>G</v>
          </cell>
          <cell r="Q17">
            <v>1049</v>
          </cell>
          <cell r="R17"/>
          <cell r="S17" t="str">
            <v>（株）栗本鐵工所</v>
          </cell>
          <cell r="T17">
            <v>20</v>
          </cell>
          <cell r="U17" t="e">
            <v>#REF!</v>
          </cell>
          <cell r="V17" t="str">
            <v>JDPA  G  1049</v>
          </cell>
          <cell r="W17" t="str">
            <v>JDPA  G  1049</v>
          </cell>
        </row>
        <row r="18">
          <cell r="A18" t="str">
            <v>026D0104</v>
          </cell>
          <cell r="B18"/>
          <cell r="C18"/>
          <cell r="D18" t="str">
            <v>D</v>
          </cell>
          <cell r="E18">
            <v>1</v>
          </cell>
          <cell r="F18">
            <v>4</v>
          </cell>
          <cell r="G18"/>
          <cell r="H18"/>
          <cell r="I18" t="str">
            <v>026D0104</v>
          </cell>
          <cell r="J18" t="str">
            <v>GX形ﾀﾞｸﾀｲﾙ鋳鉄管</v>
          </cell>
          <cell r="K18" t="str">
            <v>GX形直管</v>
          </cell>
          <cell r="L18" t="str">
            <v>φ300</v>
          </cell>
          <cell r="M18" t="str">
            <v>内面ｴﾎﾟｷｼ樹脂粉体塗装</v>
          </cell>
          <cell r="N18" t="str">
            <v>S種管　附属品含む</v>
          </cell>
          <cell r="O18" t="str">
            <v>JDPA</v>
          </cell>
          <cell r="P18" t="str">
            <v>G</v>
          </cell>
          <cell r="Q18">
            <v>1049</v>
          </cell>
          <cell r="R18"/>
          <cell r="S18" t="str">
            <v>（株）クボタ</v>
          </cell>
          <cell r="T18">
            <v>26</v>
          </cell>
          <cell r="U18" t="e">
            <v>#REF!</v>
          </cell>
          <cell r="V18" t="str">
            <v>JDPA  G  1049</v>
          </cell>
          <cell r="W18" t="str">
            <v>JDPA  G  1049</v>
          </cell>
        </row>
        <row r="19">
          <cell r="A19" t="str">
            <v>030D0104</v>
          </cell>
          <cell r="B19"/>
          <cell r="C19"/>
          <cell r="D19" t="str">
            <v>D</v>
          </cell>
          <cell r="E19">
            <v>1</v>
          </cell>
          <cell r="F19">
            <v>4</v>
          </cell>
          <cell r="G19"/>
          <cell r="H19"/>
          <cell r="I19" t="str">
            <v>030D0104</v>
          </cell>
          <cell r="J19" t="str">
            <v>GX形ﾀﾞｸﾀｲﾙ鋳鉄管</v>
          </cell>
          <cell r="K19" t="str">
            <v>GX形ﾀﾞｸﾀｲﾙ直管</v>
          </cell>
          <cell r="L19" t="str">
            <v>φ300</v>
          </cell>
          <cell r="M19" t="str">
            <v>内面ｴﾎﾟｷｼ樹脂粉体塗装</v>
          </cell>
          <cell r="N19" t="str">
            <v>S種管　附属品含む</v>
          </cell>
          <cell r="O19" t="str">
            <v>JDPA</v>
          </cell>
          <cell r="P19" t="str">
            <v>G</v>
          </cell>
          <cell r="Q19">
            <v>1049</v>
          </cell>
          <cell r="R19"/>
          <cell r="S19" t="str">
            <v>日本鋳鉄管（株）</v>
          </cell>
          <cell r="T19">
            <v>30</v>
          </cell>
          <cell r="U19" t="e">
            <v>#REF!</v>
          </cell>
          <cell r="V19" t="str">
            <v>JDPA  G  1049</v>
          </cell>
          <cell r="W19" t="str">
            <v>JDPA  G  1049</v>
          </cell>
        </row>
        <row r="20">
          <cell r="A20" t="str">
            <v>009D0201</v>
          </cell>
          <cell r="B20"/>
          <cell r="C20" t="str">
            <v>異形管類</v>
          </cell>
          <cell r="D20" t="str">
            <v>D</v>
          </cell>
          <cell r="E20">
            <v>2</v>
          </cell>
          <cell r="F20">
            <v>1</v>
          </cell>
          <cell r="G20" t="str">
            <v>二受T字管</v>
          </cell>
          <cell r="H20" t="str">
            <v>二受T字管</v>
          </cell>
          <cell r="I20" t="str">
            <v>009D0201</v>
          </cell>
          <cell r="J20" t="str">
            <v>GX形二受T字管</v>
          </cell>
          <cell r="K20" t="str">
            <v>耐震GX形ﾀﾞｸﾀｲﾙ二受T字管</v>
          </cell>
          <cell r="L20" t="str">
            <v>φ75×φ75～φ250×φ250</v>
          </cell>
          <cell r="M20" t="str">
            <v>内面ｴﾎﾟｷｼ樹脂粉体塗装</v>
          </cell>
          <cell r="N20"/>
          <cell r="O20" t="str">
            <v>JWWA</v>
          </cell>
          <cell r="P20" t="str">
            <v>G</v>
          </cell>
          <cell r="Q20">
            <v>121</v>
          </cell>
          <cell r="R20"/>
          <cell r="S20" t="str">
            <v>幡豆工業（株）</v>
          </cell>
          <cell r="T20">
            <v>9</v>
          </cell>
          <cell r="U20" t="e">
            <v>#REF!</v>
          </cell>
          <cell r="V20" t="str">
            <v>JWWA  G  121</v>
          </cell>
          <cell r="W20" t="str">
            <v>JWWA  G  121</v>
          </cell>
        </row>
        <row r="21">
          <cell r="A21" t="str">
            <v>019D0201</v>
          </cell>
          <cell r="B21"/>
          <cell r="C21"/>
          <cell r="D21" t="str">
            <v>D</v>
          </cell>
          <cell r="E21">
            <v>2</v>
          </cell>
          <cell r="F21">
            <v>1</v>
          </cell>
          <cell r="G21"/>
          <cell r="H21"/>
          <cell r="I21" t="str">
            <v>019D0201</v>
          </cell>
          <cell r="J21" t="str">
            <v>GX形二受T字管</v>
          </cell>
          <cell r="K21" t="str">
            <v>GX形二受T字管</v>
          </cell>
          <cell r="L21" t="str">
            <v>φ75×φ75～φ250×φ250</v>
          </cell>
          <cell r="M21" t="str">
            <v>内面ｴﾎﾟｷｼ樹脂粉体塗装</v>
          </cell>
          <cell r="N21"/>
          <cell r="O21" t="str">
            <v>JWWA</v>
          </cell>
          <cell r="P21" t="str">
            <v>G</v>
          </cell>
          <cell r="Q21">
            <v>121</v>
          </cell>
          <cell r="R21"/>
          <cell r="S21" t="str">
            <v>（株）岡本</v>
          </cell>
          <cell r="T21">
            <v>19</v>
          </cell>
          <cell r="U21" t="e">
            <v>#REF!</v>
          </cell>
          <cell r="V21" t="str">
            <v>JWWA  G  121</v>
          </cell>
          <cell r="W21" t="str">
            <v>JWWA  G  121</v>
          </cell>
        </row>
        <row r="22">
          <cell r="A22" t="str">
            <v>020D0201</v>
          </cell>
          <cell r="B22"/>
          <cell r="C22"/>
          <cell r="D22" t="str">
            <v>D</v>
          </cell>
          <cell r="E22">
            <v>2</v>
          </cell>
          <cell r="F22">
            <v>1</v>
          </cell>
          <cell r="G22"/>
          <cell r="H22"/>
          <cell r="I22" t="str">
            <v>020D0201</v>
          </cell>
          <cell r="J22" t="str">
            <v>GX形二受T字管</v>
          </cell>
          <cell r="K22" t="str">
            <v>GX形二受T字管</v>
          </cell>
          <cell r="L22" t="str">
            <v>φ75×φ75～φ250×φ250</v>
          </cell>
          <cell r="M22" t="str">
            <v>内面ｴﾎﾟｷｼ樹脂粉体塗装</v>
          </cell>
          <cell r="N22"/>
          <cell r="O22" t="str">
            <v>JWWA</v>
          </cell>
          <cell r="P22" t="str">
            <v>G</v>
          </cell>
          <cell r="Q22">
            <v>121</v>
          </cell>
          <cell r="R22"/>
          <cell r="S22" t="str">
            <v>（株）栗本鐵工所</v>
          </cell>
          <cell r="T22">
            <v>20</v>
          </cell>
          <cell r="V22" t="str">
            <v>JWWA  G  121</v>
          </cell>
          <cell r="W22" t="str">
            <v>JWWA  G  121</v>
          </cell>
        </row>
        <row r="23">
          <cell r="A23" t="str">
            <v>026D0201</v>
          </cell>
          <cell r="B23"/>
          <cell r="C23"/>
          <cell r="D23" t="str">
            <v>D</v>
          </cell>
          <cell r="E23">
            <v>2</v>
          </cell>
          <cell r="F23">
            <v>1</v>
          </cell>
          <cell r="G23"/>
          <cell r="H23"/>
          <cell r="I23" t="str">
            <v>026D0201</v>
          </cell>
          <cell r="J23" t="str">
            <v>GX形二受T字管</v>
          </cell>
          <cell r="K23" t="str">
            <v>GX形二受T字管</v>
          </cell>
          <cell r="L23" t="str">
            <v>φ75×φ75～φ250×φ250</v>
          </cell>
          <cell r="M23" t="str">
            <v>内面ｴﾎﾟｷｼ樹脂粉体塗装</v>
          </cell>
          <cell r="N23"/>
          <cell r="O23" t="str">
            <v>JWWA</v>
          </cell>
          <cell r="P23" t="str">
            <v>G</v>
          </cell>
          <cell r="Q23">
            <v>121</v>
          </cell>
          <cell r="R23"/>
          <cell r="S23" t="str">
            <v>（株）クボタ</v>
          </cell>
          <cell r="T23">
            <v>26</v>
          </cell>
          <cell r="V23" t="str">
            <v>JWWA  G  121</v>
          </cell>
          <cell r="W23" t="str">
            <v>JWWA  G  121</v>
          </cell>
        </row>
        <row r="24">
          <cell r="A24" t="str">
            <v>030D0201</v>
          </cell>
          <cell r="B24"/>
          <cell r="C24"/>
          <cell r="D24" t="str">
            <v>D</v>
          </cell>
          <cell r="E24">
            <v>2</v>
          </cell>
          <cell r="F24">
            <v>1</v>
          </cell>
          <cell r="G24"/>
          <cell r="H24"/>
          <cell r="I24" t="str">
            <v>030D0201</v>
          </cell>
          <cell r="J24" t="str">
            <v>GX形二受T字管</v>
          </cell>
          <cell r="K24" t="str">
            <v>GX形二受T字管</v>
          </cell>
          <cell r="L24" t="str">
            <v>φ75×φ75～φ250×φ250</v>
          </cell>
          <cell r="M24" t="str">
            <v>内面ｴﾎﾟｷｼ樹脂粉体塗装</v>
          </cell>
          <cell r="N24"/>
          <cell r="O24" t="str">
            <v>JWWA</v>
          </cell>
          <cell r="P24" t="str">
            <v>G</v>
          </cell>
          <cell r="Q24">
            <v>121</v>
          </cell>
          <cell r="R24"/>
          <cell r="S24" t="str">
            <v>日本鋳鉄管（株）</v>
          </cell>
          <cell r="T24">
            <v>30</v>
          </cell>
          <cell r="V24" t="str">
            <v>JWWA  G  121</v>
          </cell>
          <cell r="W24" t="str">
            <v>JWWA  G  121</v>
          </cell>
        </row>
        <row r="25">
          <cell r="A25" t="str">
            <v>009D0202</v>
          </cell>
          <cell r="B25"/>
          <cell r="C25"/>
          <cell r="D25" t="str">
            <v>D</v>
          </cell>
          <cell r="E25">
            <v>2</v>
          </cell>
          <cell r="F25">
            <v>2</v>
          </cell>
          <cell r="G25"/>
          <cell r="H25"/>
          <cell r="I25" t="str">
            <v>009D0202</v>
          </cell>
          <cell r="J25" t="str">
            <v>GX形二受T字管</v>
          </cell>
          <cell r="K25" t="str">
            <v>耐震GX形ﾀﾞｸﾀｲﾙ二受T字管</v>
          </cell>
          <cell r="L25" t="str">
            <v>φ300×φ100～φ300</v>
          </cell>
          <cell r="M25" t="str">
            <v>内面ｴﾎﾟｷｼ樹脂粉体塗装</v>
          </cell>
          <cell r="N25"/>
          <cell r="O25" t="str">
            <v>JDPA</v>
          </cell>
          <cell r="P25" t="str">
            <v>G</v>
          </cell>
          <cell r="Q25">
            <v>1049</v>
          </cell>
          <cell r="R25"/>
          <cell r="S25" t="str">
            <v>幡豆工業（株）</v>
          </cell>
          <cell r="T25">
            <v>9</v>
          </cell>
          <cell r="V25" t="str">
            <v>JDPA  G  1049</v>
          </cell>
          <cell r="W25" t="str">
            <v>JDPA  G  1049</v>
          </cell>
        </row>
        <row r="26">
          <cell r="A26" t="str">
            <v>020D0202</v>
          </cell>
          <cell r="B26"/>
          <cell r="C26"/>
          <cell r="D26" t="str">
            <v>D</v>
          </cell>
          <cell r="E26">
            <v>2</v>
          </cell>
          <cell r="F26">
            <v>2</v>
          </cell>
          <cell r="G26"/>
          <cell r="H26"/>
          <cell r="I26" t="str">
            <v>020D0202</v>
          </cell>
          <cell r="J26" t="str">
            <v>GX形二受T字管</v>
          </cell>
          <cell r="K26" t="str">
            <v>GX形二受T字管</v>
          </cell>
          <cell r="L26" t="str">
            <v>φ300×φ100～φ300</v>
          </cell>
          <cell r="M26" t="str">
            <v>内面ｴﾎﾟｷｼ樹脂粉体塗装</v>
          </cell>
          <cell r="N26"/>
          <cell r="O26" t="str">
            <v>JDPA</v>
          </cell>
          <cell r="P26" t="str">
            <v>G</v>
          </cell>
          <cell r="Q26">
            <v>1049</v>
          </cell>
          <cell r="R26"/>
          <cell r="S26" t="str">
            <v>（株）栗本鐵工所</v>
          </cell>
          <cell r="T26">
            <v>20</v>
          </cell>
          <cell r="V26" t="str">
            <v>JDPA  G  1049</v>
          </cell>
          <cell r="W26" t="str">
            <v>JDPA  G  1049</v>
          </cell>
        </row>
        <row r="27">
          <cell r="A27" t="str">
            <v>026D0202</v>
          </cell>
          <cell r="B27"/>
          <cell r="C27"/>
          <cell r="D27" t="str">
            <v>D</v>
          </cell>
          <cell r="E27">
            <v>2</v>
          </cell>
          <cell r="F27">
            <v>2</v>
          </cell>
          <cell r="G27"/>
          <cell r="H27"/>
          <cell r="I27" t="str">
            <v>026D0202</v>
          </cell>
          <cell r="J27" t="str">
            <v>GX形二受T字管</v>
          </cell>
          <cell r="K27" t="str">
            <v>GX形二受T字管</v>
          </cell>
          <cell r="L27" t="str">
            <v>φ300×φ100～φ300</v>
          </cell>
          <cell r="M27" t="str">
            <v>内面ｴﾎﾟｷｼ樹脂粉体塗装</v>
          </cell>
          <cell r="N27"/>
          <cell r="O27" t="str">
            <v>JDPA</v>
          </cell>
          <cell r="P27" t="str">
            <v>G</v>
          </cell>
          <cell r="Q27">
            <v>1049</v>
          </cell>
          <cell r="R27"/>
          <cell r="S27" t="str">
            <v>（株）クボタ</v>
          </cell>
          <cell r="T27">
            <v>26</v>
          </cell>
          <cell r="V27" t="str">
            <v>JDPA  G  1049</v>
          </cell>
          <cell r="W27" t="str">
            <v>JDPA  G  1049</v>
          </cell>
        </row>
        <row r="28">
          <cell r="A28" t="str">
            <v>030D0202</v>
          </cell>
          <cell r="B28"/>
          <cell r="C28"/>
          <cell r="D28" t="str">
            <v>D</v>
          </cell>
          <cell r="E28">
            <v>2</v>
          </cell>
          <cell r="F28">
            <v>2</v>
          </cell>
          <cell r="G28"/>
          <cell r="H28"/>
          <cell r="I28" t="str">
            <v>030D0202</v>
          </cell>
          <cell r="J28" t="str">
            <v>GX形二受T字管</v>
          </cell>
          <cell r="K28" t="str">
            <v>GX形二受T字管</v>
          </cell>
          <cell r="L28" t="str">
            <v>φ300×φ100～φ300</v>
          </cell>
          <cell r="M28" t="str">
            <v>内面ｴﾎﾟｷｼ樹脂粉体塗装</v>
          </cell>
          <cell r="N28"/>
          <cell r="O28" t="str">
            <v>JDPA</v>
          </cell>
          <cell r="P28" t="str">
            <v>G</v>
          </cell>
          <cell r="Q28">
            <v>1049</v>
          </cell>
          <cell r="R28"/>
          <cell r="S28" t="str">
            <v>日本鋳鉄管（株）</v>
          </cell>
          <cell r="T28">
            <v>30</v>
          </cell>
          <cell r="V28" t="str">
            <v>JDPA  G  1049</v>
          </cell>
          <cell r="W28" t="str">
            <v>JDPA  G  1049</v>
          </cell>
        </row>
        <row r="29">
          <cell r="A29" t="str">
            <v>009D0203</v>
          </cell>
          <cell r="B29"/>
          <cell r="C29"/>
          <cell r="D29" t="str">
            <v>D</v>
          </cell>
          <cell r="E29">
            <v>2</v>
          </cell>
          <cell r="F29">
            <v>3</v>
          </cell>
          <cell r="G29" t="str">
            <v xml:space="preserve">片落管
</v>
          </cell>
          <cell r="H29" t="str">
            <v>受挿し管</v>
          </cell>
          <cell r="I29" t="str">
            <v>009D0203</v>
          </cell>
          <cell r="J29" t="str">
            <v>GX形受挿し片落管</v>
          </cell>
          <cell r="K29" t="str">
            <v>耐震GX形ﾀﾞｸﾀｲﾙ受挿し片落管</v>
          </cell>
          <cell r="L29" t="str">
            <v>φ100×φ75～φ250×φ200</v>
          </cell>
          <cell r="M29" t="str">
            <v>内面ｴﾎﾟｷｼ樹脂粉体塗装</v>
          </cell>
          <cell r="N29"/>
          <cell r="O29" t="str">
            <v>JWWA</v>
          </cell>
          <cell r="P29" t="str">
            <v>G</v>
          </cell>
          <cell r="Q29">
            <v>121</v>
          </cell>
          <cell r="R29"/>
          <cell r="S29" t="str">
            <v>幡豆工業（株）</v>
          </cell>
          <cell r="T29">
            <v>9</v>
          </cell>
          <cell r="V29" t="str">
            <v>JWWA  G  121</v>
          </cell>
          <cell r="W29" t="str">
            <v>JWWA  G  121</v>
          </cell>
        </row>
        <row r="30">
          <cell r="A30" t="str">
            <v>019D0202</v>
          </cell>
          <cell r="B30"/>
          <cell r="C30"/>
          <cell r="D30" t="str">
            <v>D</v>
          </cell>
          <cell r="E30">
            <v>2</v>
          </cell>
          <cell r="F30">
            <v>2</v>
          </cell>
          <cell r="G30"/>
          <cell r="H30"/>
          <cell r="I30" t="str">
            <v>019D0202</v>
          </cell>
          <cell r="J30" t="str">
            <v>GX形受挿し片落管</v>
          </cell>
          <cell r="K30" t="str">
            <v>GX形受挿し片落管</v>
          </cell>
          <cell r="L30" t="str">
            <v>φ100×φ75～φ250×φ200</v>
          </cell>
          <cell r="M30" t="str">
            <v>内面ｴﾎﾟｷｼ樹脂粉体塗装</v>
          </cell>
          <cell r="N30"/>
          <cell r="O30" t="str">
            <v>JWWA</v>
          </cell>
          <cell r="P30" t="str">
            <v>G</v>
          </cell>
          <cell r="Q30">
            <v>121</v>
          </cell>
          <cell r="R30"/>
          <cell r="S30" t="str">
            <v>（株）岡本</v>
          </cell>
          <cell r="T30">
            <v>19</v>
          </cell>
          <cell r="V30" t="str">
            <v>JWWA  G  121</v>
          </cell>
          <cell r="W30" t="str">
            <v>JWWA  G  121</v>
          </cell>
        </row>
        <row r="31">
          <cell r="A31" t="str">
            <v>020D0203</v>
          </cell>
          <cell r="B31"/>
          <cell r="C31"/>
          <cell r="D31" t="str">
            <v>D</v>
          </cell>
          <cell r="E31">
            <v>2</v>
          </cell>
          <cell r="F31">
            <v>3</v>
          </cell>
          <cell r="G31"/>
          <cell r="H31"/>
          <cell r="I31" t="str">
            <v>020D0203</v>
          </cell>
          <cell r="J31" t="str">
            <v>GX形受挿し片落管</v>
          </cell>
          <cell r="K31" t="str">
            <v>GX形受挿し片落管</v>
          </cell>
          <cell r="L31" t="str">
            <v>φ100×φ75～φ250×φ200</v>
          </cell>
          <cell r="M31" t="str">
            <v>内面ｴﾎﾟｷｼ樹脂粉体塗装</v>
          </cell>
          <cell r="N31"/>
          <cell r="O31" t="str">
            <v>JWWA</v>
          </cell>
          <cell r="P31" t="str">
            <v>G</v>
          </cell>
          <cell r="Q31">
            <v>121</v>
          </cell>
          <cell r="R31"/>
          <cell r="S31" t="str">
            <v>（株）栗本鐵工所</v>
          </cell>
          <cell r="T31">
            <v>20</v>
          </cell>
          <cell r="V31" t="str">
            <v>JWWA  G  121</v>
          </cell>
          <cell r="W31" t="str">
            <v>JWWA  G  121</v>
          </cell>
        </row>
        <row r="32">
          <cell r="A32" t="str">
            <v>026D0203</v>
          </cell>
          <cell r="B32"/>
          <cell r="C32"/>
          <cell r="D32" t="str">
            <v>D</v>
          </cell>
          <cell r="E32">
            <v>2</v>
          </cell>
          <cell r="F32">
            <v>3</v>
          </cell>
          <cell r="G32"/>
          <cell r="H32"/>
          <cell r="I32" t="str">
            <v>026D0203</v>
          </cell>
          <cell r="J32" t="str">
            <v>GX形受挿し片落管</v>
          </cell>
          <cell r="K32" t="str">
            <v>GX形受挿し片落管</v>
          </cell>
          <cell r="L32" t="str">
            <v>φ100×φ75～φ250×φ200</v>
          </cell>
          <cell r="M32" t="str">
            <v>内面ｴﾎﾟｷｼ樹脂粉体塗装</v>
          </cell>
          <cell r="N32"/>
          <cell r="O32" t="str">
            <v>JWWA</v>
          </cell>
          <cell r="P32" t="str">
            <v>G</v>
          </cell>
          <cell r="Q32">
            <v>121</v>
          </cell>
          <cell r="R32"/>
          <cell r="S32" t="str">
            <v>（株）クボタ</v>
          </cell>
          <cell r="T32">
            <v>26</v>
          </cell>
          <cell r="V32" t="str">
            <v>JWWA  G  121</v>
          </cell>
          <cell r="W32" t="str">
            <v>JWWA  G  121</v>
          </cell>
        </row>
        <row r="33">
          <cell r="A33" t="str">
            <v>030D0203</v>
          </cell>
          <cell r="B33"/>
          <cell r="C33"/>
          <cell r="D33" t="str">
            <v>D</v>
          </cell>
          <cell r="E33">
            <v>2</v>
          </cell>
          <cell r="F33">
            <v>3</v>
          </cell>
          <cell r="G33"/>
          <cell r="H33"/>
          <cell r="I33" t="str">
            <v>030D0203</v>
          </cell>
          <cell r="J33" t="str">
            <v>GX形受挿し片落管</v>
          </cell>
          <cell r="K33" t="str">
            <v>GX形受挿し片落管</v>
          </cell>
          <cell r="L33" t="str">
            <v>φ100×φ75～φ250×φ200</v>
          </cell>
          <cell r="M33" t="str">
            <v>内面ｴﾎﾟｷｼ樹脂粉体塗装</v>
          </cell>
          <cell r="N33"/>
          <cell r="O33" t="str">
            <v>JWWA</v>
          </cell>
          <cell r="P33" t="str">
            <v>G</v>
          </cell>
          <cell r="Q33">
            <v>121</v>
          </cell>
          <cell r="R33"/>
          <cell r="S33" t="str">
            <v>日本鋳鉄管（株）</v>
          </cell>
          <cell r="T33">
            <v>30</v>
          </cell>
          <cell r="V33" t="str">
            <v>JWWA  G  121</v>
          </cell>
          <cell r="W33" t="str">
            <v>JWWA  G  121</v>
          </cell>
        </row>
        <row r="34">
          <cell r="A34" t="str">
            <v>009D0204</v>
          </cell>
          <cell r="B34"/>
          <cell r="C34"/>
          <cell r="D34" t="str">
            <v>D</v>
          </cell>
          <cell r="E34">
            <v>2</v>
          </cell>
          <cell r="F34">
            <v>4</v>
          </cell>
          <cell r="G34"/>
          <cell r="H34"/>
          <cell r="I34" t="str">
            <v>009D0204</v>
          </cell>
          <cell r="J34" t="str">
            <v>GX形受挿し片落管</v>
          </cell>
          <cell r="K34" t="str">
            <v>耐震GX形ﾀﾞｸﾀｲﾙ受挿し片落管</v>
          </cell>
          <cell r="L34" t="str">
            <v>φ300×φ100～φ250</v>
          </cell>
          <cell r="M34" t="str">
            <v>内面ｴﾎﾟｷｼ樹脂粉体塗装</v>
          </cell>
          <cell r="N34"/>
          <cell r="O34" t="str">
            <v>JDPA</v>
          </cell>
          <cell r="P34" t="str">
            <v>G</v>
          </cell>
          <cell r="Q34">
            <v>1049</v>
          </cell>
          <cell r="R34"/>
          <cell r="S34" t="str">
            <v>幡豆工業（株）</v>
          </cell>
          <cell r="T34">
            <v>9</v>
          </cell>
          <cell r="V34" t="str">
            <v>JDPA  G  1049</v>
          </cell>
          <cell r="W34" t="str">
            <v>JDPA  G  1049</v>
          </cell>
        </row>
        <row r="35">
          <cell r="A35" t="str">
            <v>020D0204</v>
          </cell>
          <cell r="B35"/>
          <cell r="C35"/>
          <cell r="D35" t="str">
            <v>D</v>
          </cell>
          <cell r="E35">
            <v>2</v>
          </cell>
          <cell r="F35">
            <v>4</v>
          </cell>
          <cell r="G35"/>
          <cell r="H35"/>
          <cell r="I35" t="str">
            <v>020D0204</v>
          </cell>
          <cell r="J35" t="str">
            <v>GX形受挿し片落管</v>
          </cell>
          <cell r="K35" t="str">
            <v>GX形受挿し片落管</v>
          </cell>
          <cell r="L35" t="str">
            <v>φ300×φ100～φ250</v>
          </cell>
          <cell r="M35" t="str">
            <v>内面ｴﾎﾟｷｼ樹脂粉体塗装</v>
          </cell>
          <cell r="N35"/>
          <cell r="O35" t="str">
            <v>JDPA</v>
          </cell>
          <cell r="P35" t="str">
            <v>G</v>
          </cell>
          <cell r="Q35">
            <v>1049</v>
          </cell>
          <cell r="R35"/>
          <cell r="S35" t="str">
            <v>（株）栗本鐵工所</v>
          </cell>
          <cell r="T35">
            <v>20</v>
          </cell>
          <cell r="V35" t="str">
            <v>JDPA  G  1049</v>
          </cell>
          <cell r="W35" t="str">
            <v>JDPA  G  1049</v>
          </cell>
        </row>
        <row r="36">
          <cell r="A36" t="str">
            <v>026D0204</v>
          </cell>
          <cell r="B36"/>
          <cell r="C36"/>
          <cell r="D36" t="str">
            <v>D</v>
          </cell>
          <cell r="E36">
            <v>2</v>
          </cell>
          <cell r="F36">
            <v>4</v>
          </cell>
          <cell r="G36"/>
          <cell r="H36"/>
          <cell r="I36" t="str">
            <v>026D0204</v>
          </cell>
          <cell r="J36" t="str">
            <v>GX形受挿し片落管</v>
          </cell>
          <cell r="K36" t="str">
            <v>GX形受挿し片落管</v>
          </cell>
          <cell r="L36" t="str">
            <v>φ300×φ100～φ250</v>
          </cell>
          <cell r="M36" t="str">
            <v>内面ｴﾎﾟｷｼ樹脂粉体塗装</v>
          </cell>
          <cell r="N36"/>
          <cell r="O36" t="str">
            <v>JDPA</v>
          </cell>
          <cell r="P36" t="str">
            <v>G</v>
          </cell>
          <cell r="Q36">
            <v>1049</v>
          </cell>
          <cell r="R36"/>
          <cell r="S36" t="str">
            <v>（株）クボタ</v>
          </cell>
          <cell r="T36">
            <v>26</v>
          </cell>
          <cell r="V36" t="str">
            <v>JDPA  G  1049</v>
          </cell>
          <cell r="W36" t="str">
            <v>JDPA  G  1049</v>
          </cell>
        </row>
        <row r="37">
          <cell r="A37" t="str">
            <v>030D0204</v>
          </cell>
          <cell r="B37"/>
          <cell r="C37"/>
          <cell r="D37" t="str">
            <v>D</v>
          </cell>
          <cell r="E37">
            <v>2</v>
          </cell>
          <cell r="F37">
            <v>4</v>
          </cell>
          <cell r="G37"/>
          <cell r="H37"/>
          <cell r="I37" t="str">
            <v>030D0204</v>
          </cell>
          <cell r="J37" t="str">
            <v>GX形受挿し片落管</v>
          </cell>
          <cell r="K37" t="str">
            <v>GX形受挿し片落管</v>
          </cell>
          <cell r="L37" t="str">
            <v>φ300×φ100～φ250</v>
          </cell>
          <cell r="M37" t="str">
            <v>内面ｴﾎﾟｷｼ樹脂粉体塗装</v>
          </cell>
          <cell r="N37"/>
          <cell r="O37" t="str">
            <v>JDPA</v>
          </cell>
          <cell r="P37" t="str">
            <v>G</v>
          </cell>
          <cell r="Q37">
            <v>1049</v>
          </cell>
          <cell r="R37"/>
          <cell r="S37" t="str">
            <v>日本鋳鉄管（株）</v>
          </cell>
          <cell r="T37">
            <v>30</v>
          </cell>
          <cell r="V37" t="str">
            <v>JDPA  G  1049</v>
          </cell>
          <cell r="W37" t="str">
            <v>JDPA  G  1049</v>
          </cell>
        </row>
        <row r="38">
          <cell r="A38" t="str">
            <v>009D0205</v>
          </cell>
          <cell r="B38"/>
          <cell r="C38"/>
          <cell r="D38" t="str">
            <v>D</v>
          </cell>
          <cell r="E38">
            <v>2</v>
          </cell>
          <cell r="F38">
            <v>5</v>
          </cell>
          <cell r="G38"/>
          <cell r="H38" t="str">
            <v>挿し受管</v>
          </cell>
          <cell r="I38" t="str">
            <v>009D0205</v>
          </cell>
          <cell r="J38" t="str">
            <v>GX形挿し受片落管</v>
          </cell>
          <cell r="K38" t="str">
            <v>耐震GX形ﾀﾞｸﾀｲﾙ挿し受片落管</v>
          </cell>
          <cell r="L38" t="str">
            <v>φ100×φ75～φ250×φ200</v>
          </cell>
          <cell r="M38" t="str">
            <v>内面ｴﾎﾟｷｼ樹脂粉体塗装</v>
          </cell>
          <cell r="N38"/>
          <cell r="O38" t="str">
            <v>JWWA</v>
          </cell>
          <cell r="P38" t="str">
            <v>G</v>
          </cell>
          <cell r="Q38">
            <v>121</v>
          </cell>
          <cell r="R38"/>
          <cell r="S38" t="str">
            <v>幡豆工業（株）</v>
          </cell>
          <cell r="T38">
            <v>9</v>
          </cell>
          <cell r="V38" t="str">
            <v>JWWA  G  121</v>
          </cell>
          <cell r="W38" t="str">
            <v>JWWA  G  121</v>
          </cell>
        </row>
        <row r="39">
          <cell r="A39" t="str">
            <v>019D0203</v>
          </cell>
          <cell r="B39"/>
          <cell r="C39"/>
          <cell r="D39" t="str">
            <v>D</v>
          </cell>
          <cell r="E39">
            <v>2</v>
          </cell>
          <cell r="F39">
            <v>3</v>
          </cell>
          <cell r="G39"/>
          <cell r="H39"/>
          <cell r="I39" t="str">
            <v>019D0203</v>
          </cell>
          <cell r="J39" t="str">
            <v>GX形挿し受片落管</v>
          </cell>
          <cell r="K39" t="str">
            <v>GX形挿し受片落管</v>
          </cell>
          <cell r="L39" t="str">
            <v>φ100×φ75～φ250×φ200</v>
          </cell>
          <cell r="M39" t="str">
            <v>内面ｴﾎﾟｷｼ樹脂粉体塗装</v>
          </cell>
          <cell r="N39"/>
          <cell r="O39" t="str">
            <v>JWWA</v>
          </cell>
          <cell r="P39" t="str">
            <v>G</v>
          </cell>
          <cell r="Q39">
            <v>121</v>
          </cell>
          <cell r="R39"/>
          <cell r="S39" t="str">
            <v>（株）岡本</v>
          </cell>
          <cell r="T39">
            <v>19</v>
          </cell>
          <cell r="V39" t="str">
            <v>JWWA  G  121</v>
          </cell>
          <cell r="W39" t="str">
            <v>JWWA  G  121</v>
          </cell>
        </row>
        <row r="40">
          <cell r="A40" t="str">
            <v>020D0205</v>
          </cell>
          <cell r="B40"/>
          <cell r="C40"/>
          <cell r="D40" t="str">
            <v>D</v>
          </cell>
          <cell r="E40">
            <v>2</v>
          </cell>
          <cell r="F40">
            <v>5</v>
          </cell>
          <cell r="G40"/>
          <cell r="H40"/>
          <cell r="I40" t="str">
            <v>020D0205</v>
          </cell>
          <cell r="J40" t="str">
            <v>GX形挿し受片落管</v>
          </cell>
          <cell r="K40" t="str">
            <v>GX形挿し受片落管</v>
          </cell>
          <cell r="L40" t="str">
            <v>φ100×φ75～φ250×φ200</v>
          </cell>
          <cell r="M40" t="str">
            <v>内面ｴﾎﾟｷｼ樹脂粉体塗装</v>
          </cell>
          <cell r="N40"/>
          <cell r="O40" t="str">
            <v>JWWA</v>
          </cell>
          <cell r="P40" t="str">
            <v>G</v>
          </cell>
          <cell r="Q40">
            <v>121</v>
          </cell>
          <cell r="R40"/>
          <cell r="S40" t="str">
            <v>（株）栗本鐵工所</v>
          </cell>
          <cell r="T40">
            <v>20</v>
          </cell>
          <cell r="V40" t="str">
            <v>JWWA  G  121</v>
          </cell>
          <cell r="W40" t="str">
            <v>JWWA  G  121</v>
          </cell>
        </row>
        <row r="41">
          <cell r="A41" t="str">
            <v>026D0205</v>
          </cell>
          <cell r="B41"/>
          <cell r="C41"/>
          <cell r="D41" t="str">
            <v>D</v>
          </cell>
          <cell r="E41">
            <v>2</v>
          </cell>
          <cell r="F41">
            <v>5</v>
          </cell>
          <cell r="G41"/>
          <cell r="H41"/>
          <cell r="I41" t="str">
            <v>026D0205</v>
          </cell>
          <cell r="J41" t="str">
            <v>GX形挿し受片落管</v>
          </cell>
          <cell r="K41" t="str">
            <v>GX形挿し受片落管</v>
          </cell>
          <cell r="L41" t="str">
            <v>φ100×φ75～φ250×φ200</v>
          </cell>
          <cell r="M41" t="str">
            <v>内面ｴﾎﾟｷｼ樹脂粉体塗装</v>
          </cell>
          <cell r="N41"/>
          <cell r="O41" t="str">
            <v>JWWA</v>
          </cell>
          <cell r="P41" t="str">
            <v>G</v>
          </cell>
          <cell r="Q41">
            <v>121</v>
          </cell>
          <cell r="R41"/>
          <cell r="S41" t="str">
            <v>（株）クボタ</v>
          </cell>
          <cell r="T41">
            <v>26</v>
          </cell>
          <cell r="V41" t="str">
            <v>JWWA  G  121</v>
          </cell>
          <cell r="W41" t="str">
            <v>JWWA  G  121</v>
          </cell>
        </row>
        <row r="42">
          <cell r="A42" t="str">
            <v>030D0205</v>
          </cell>
          <cell r="B42"/>
          <cell r="C42"/>
          <cell r="D42" t="str">
            <v>D</v>
          </cell>
          <cell r="E42">
            <v>2</v>
          </cell>
          <cell r="F42">
            <v>5</v>
          </cell>
          <cell r="G42"/>
          <cell r="H42"/>
          <cell r="I42" t="str">
            <v>030D0205</v>
          </cell>
          <cell r="J42" t="str">
            <v>GX形挿し受片落管</v>
          </cell>
          <cell r="K42" t="str">
            <v>GX形挿し受片落管</v>
          </cell>
          <cell r="L42" t="str">
            <v>φ100×φ75～φ250×φ200</v>
          </cell>
          <cell r="M42" t="str">
            <v>内面ｴﾎﾟｷｼ樹脂粉体塗装</v>
          </cell>
          <cell r="N42"/>
          <cell r="O42" t="str">
            <v>JWWA</v>
          </cell>
          <cell r="P42" t="str">
            <v>G</v>
          </cell>
          <cell r="Q42">
            <v>121</v>
          </cell>
          <cell r="R42"/>
          <cell r="S42" t="str">
            <v>日本鋳鉄管（株）</v>
          </cell>
          <cell r="T42">
            <v>30</v>
          </cell>
          <cell r="V42" t="str">
            <v>JWWA  G  121</v>
          </cell>
          <cell r="W42" t="str">
            <v>JWWA  G  121</v>
          </cell>
        </row>
        <row r="43">
          <cell r="A43" t="str">
            <v>009D0206</v>
          </cell>
          <cell r="B43"/>
          <cell r="C43"/>
          <cell r="D43" t="str">
            <v>D</v>
          </cell>
          <cell r="E43">
            <v>2</v>
          </cell>
          <cell r="F43">
            <v>6</v>
          </cell>
          <cell r="G43"/>
          <cell r="H43"/>
          <cell r="I43" t="str">
            <v>009D0206</v>
          </cell>
          <cell r="J43" t="str">
            <v>GX形挿し受片落管</v>
          </cell>
          <cell r="K43" t="str">
            <v>耐震GX形ﾀﾞｸﾀｲﾙ挿し受片落管</v>
          </cell>
          <cell r="L43" t="str">
            <v>φ300×φ100～φ250</v>
          </cell>
          <cell r="M43" t="str">
            <v>内面ｴﾎﾟｷｼ樹脂粉体塗装</v>
          </cell>
          <cell r="N43"/>
          <cell r="O43" t="str">
            <v>JDPA</v>
          </cell>
          <cell r="P43" t="str">
            <v>G</v>
          </cell>
          <cell r="Q43">
            <v>1049</v>
          </cell>
          <cell r="R43"/>
          <cell r="S43" t="str">
            <v>幡豆工業（株）</v>
          </cell>
          <cell r="T43">
            <v>9</v>
          </cell>
          <cell r="V43" t="str">
            <v>JDPA  G  1049</v>
          </cell>
          <cell r="W43" t="str">
            <v>JDPA  G  1049</v>
          </cell>
        </row>
        <row r="44">
          <cell r="A44" t="str">
            <v>020D0206</v>
          </cell>
          <cell r="B44"/>
          <cell r="C44"/>
          <cell r="D44" t="str">
            <v>D</v>
          </cell>
          <cell r="E44">
            <v>2</v>
          </cell>
          <cell r="F44">
            <v>6</v>
          </cell>
          <cell r="G44"/>
          <cell r="H44"/>
          <cell r="I44" t="str">
            <v>020D0206</v>
          </cell>
          <cell r="J44" t="str">
            <v>GX形挿し受片落管</v>
          </cell>
          <cell r="K44" t="str">
            <v>GX形挿し受片落管</v>
          </cell>
          <cell r="L44" t="str">
            <v>φ300×φ100～φ250</v>
          </cell>
          <cell r="M44" t="str">
            <v>内面ｴﾎﾟｷｼ樹脂粉体塗装</v>
          </cell>
          <cell r="N44"/>
          <cell r="O44" t="str">
            <v>JDPA</v>
          </cell>
          <cell r="P44" t="str">
            <v>G</v>
          </cell>
          <cell r="Q44">
            <v>1049</v>
          </cell>
          <cell r="R44"/>
          <cell r="S44" t="str">
            <v>（株）栗本鐵工所</v>
          </cell>
          <cell r="T44">
            <v>20</v>
          </cell>
          <cell r="V44" t="str">
            <v>JDPA  G  1049</v>
          </cell>
          <cell r="W44" t="str">
            <v>JDPA  G  1049</v>
          </cell>
        </row>
        <row r="45">
          <cell r="A45" t="str">
            <v>026D0206</v>
          </cell>
          <cell r="B45"/>
          <cell r="C45"/>
          <cell r="D45" t="str">
            <v>D</v>
          </cell>
          <cell r="E45">
            <v>2</v>
          </cell>
          <cell r="F45">
            <v>6</v>
          </cell>
          <cell r="G45"/>
          <cell r="H45"/>
          <cell r="I45" t="str">
            <v>026D0206</v>
          </cell>
          <cell r="J45" t="str">
            <v>GX形挿し受片落管</v>
          </cell>
          <cell r="K45" t="str">
            <v>GX形挿し受片落管</v>
          </cell>
          <cell r="L45" t="str">
            <v>φ300×φ100～φ250</v>
          </cell>
          <cell r="M45" t="str">
            <v>内面ｴﾎﾟｷｼ樹脂粉体塗装</v>
          </cell>
          <cell r="N45"/>
          <cell r="O45" t="str">
            <v>JDPA</v>
          </cell>
          <cell r="P45" t="str">
            <v>G</v>
          </cell>
          <cell r="Q45">
            <v>1049</v>
          </cell>
          <cell r="R45"/>
          <cell r="S45" t="str">
            <v>（株）クボタ</v>
          </cell>
          <cell r="T45">
            <v>26</v>
          </cell>
          <cell r="V45" t="str">
            <v>JDPA  G  1049</v>
          </cell>
          <cell r="W45" t="str">
            <v>JDPA  G  1049</v>
          </cell>
        </row>
        <row r="46">
          <cell r="A46" t="str">
            <v>030D0206</v>
          </cell>
          <cell r="B46"/>
          <cell r="C46"/>
          <cell r="D46" t="str">
            <v>D</v>
          </cell>
          <cell r="E46">
            <v>2</v>
          </cell>
          <cell r="F46">
            <v>6</v>
          </cell>
          <cell r="G46"/>
          <cell r="H46"/>
          <cell r="I46" t="str">
            <v>030D0206</v>
          </cell>
          <cell r="J46" t="str">
            <v>GX形挿し受片落管</v>
          </cell>
          <cell r="K46" t="str">
            <v>GX形挿し受片落管</v>
          </cell>
          <cell r="L46" t="str">
            <v>φ300×φ100～φ250</v>
          </cell>
          <cell r="M46" t="str">
            <v>内面ｴﾎﾟｷｼ樹脂粉体塗装</v>
          </cell>
          <cell r="N46"/>
          <cell r="O46" t="str">
            <v>JDPA</v>
          </cell>
          <cell r="P46" t="str">
            <v>G</v>
          </cell>
          <cell r="Q46">
            <v>1049</v>
          </cell>
          <cell r="R46"/>
          <cell r="S46" t="str">
            <v>日本鋳鉄管（株）</v>
          </cell>
          <cell r="T46">
            <v>30</v>
          </cell>
          <cell r="V46" t="str">
            <v>JDPA  G  1049</v>
          </cell>
          <cell r="W46" t="str">
            <v>JDPA  G  1049</v>
          </cell>
        </row>
        <row r="47">
          <cell r="A47" t="str">
            <v>009D0207</v>
          </cell>
          <cell r="B47"/>
          <cell r="C47"/>
          <cell r="D47" t="str">
            <v>D</v>
          </cell>
          <cell r="E47">
            <v>2</v>
          </cell>
          <cell r="F47">
            <v>7</v>
          </cell>
          <cell r="G47" t="str">
            <v xml:space="preserve">両受曲管
</v>
          </cell>
          <cell r="H47" t="str">
            <v>45°曲管</v>
          </cell>
          <cell r="I47" t="str">
            <v>009D0207</v>
          </cell>
          <cell r="J47" t="str">
            <v>GX形45°両受曲管</v>
          </cell>
          <cell r="K47" t="str">
            <v>耐震GX形ﾀﾞｸﾀｲﾙ45°両受曲管</v>
          </cell>
          <cell r="L47" t="str">
            <v>φ75～φ250</v>
          </cell>
          <cell r="M47" t="str">
            <v>内面ｴﾎﾟｷｼ樹脂粉体塗装</v>
          </cell>
          <cell r="N47"/>
          <cell r="O47" t="str">
            <v>JWWA</v>
          </cell>
          <cell r="P47" t="str">
            <v>G</v>
          </cell>
          <cell r="Q47">
            <v>121</v>
          </cell>
          <cell r="R47"/>
          <cell r="S47" t="str">
            <v>幡豆工業（株）</v>
          </cell>
          <cell r="T47">
            <v>9</v>
          </cell>
          <cell r="V47" t="str">
            <v>JWWA  G  121</v>
          </cell>
          <cell r="W47" t="str">
            <v>JWWA  G  121</v>
          </cell>
        </row>
        <row r="48">
          <cell r="A48" t="str">
            <v>019D0204</v>
          </cell>
          <cell r="B48"/>
          <cell r="C48"/>
          <cell r="D48" t="str">
            <v>D</v>
          </cell>
          <cell r="E48">
            <v>2</v>
          </cell>
          <cell r="F48">
            <v>4</v>
          </cell>
          <cell r="G48"/>
          <cell r="H48"/>
          <cell r="I48" t="str">
            <v>019D0204</v>
          </cell>
          <cell r="J48" t="str">
            <v>GX形45°両受曲管</v>
          </cell>
          <cell r="K48" t="str">
            <v>GX形両受曲管45°</v>
          </cell>
          <cell r="L48" t="str">
            <v>φ75～φ250</v>
          </cell>
          <cell r="M48" t="str">
            <v>内面ｴﾎﾟｷｼ樹脂粉体塗装</v>
          </cell>
          <cell r="N48"/>
          <cell r="O48" t="str">
            <v>JWWA</v>
          </cell>
          <cell r="P48" t="str">
            <v>G</v>
          </cell>
          <cell r="Q48">
            <v>121</v>
          </cell>
          <cell r="R48"/>
          <cell r="S48" t="str">
            <v>（株）岡本</v>
          </cell>
          <cell r="T48">
            <v>19</v>
          </cell>
          <cell r="V48" t="str">
            <v>JWWA  G  121</v>
          </cell>
          <cell r="W48" t="str">
            <v>JWWA  G  121</v>
          </cell>
        </row>
        <row r="49">
          <cell r="A49" t="str">
            <v>020D0207</v>
          </cell>
          <cell r="B49"/>
          <cell r="C49"/>
          <cell r="D49" t="str">
            <v>D</v>
          </cell>
          <cell r="E49">
            <v>2</v>
          </cell>
          <cell r="F49">
            <v>7</v>
          </cell>
          <cell r="G49"/>
          <cell r="H49"/>
          <cell r="I49" t="str">
            <v>020D0207</v>
          </cell>
          <cell r="J49" t="str">
            <v>GX形45°両受曲管</v>
          </cell>
          <cell r="K49" t="str">
            <v>GX形両受曲管45°</v>
          </cell>
          <cell r="L49" t="str">
            <v>φ75～φ250</v>
          </cell>
          <cell r="M49" t="str">
            <v>内面ｴﾎﾟｷｼ樹脂粉体塗装</v>
          </cell>
          <cell r="N49"/>
          <cell r="O49" t="str">
            <v>JWWA</v>
          </cell>
          <cell r="P49" t="str">
            <v>G</v>
          </cell>
          <cell r="Q49">
            <v>121</v>
          </cell>
          <cell r="R49"/>
          <cell r="S49" t="str">
            <v>（株）栗本鐵工所</v>
          </cell>
          <cell r="T49">
            <v>20</v>
          </cell>
          <cell r="V49" t="str">
            <v>JWWA  G  121</v>
          </cell>
          <cell r="W49" t="str">
            <v>JWWA  G  121</v>
          </cell>
        </row>
        <row r="50">
          <cell r="A50" t="str">
            <v>026D0207</v>
          </cell>
          <cell r="B50"/>
          <cell r="C50"/>
          <cell r="D50" t="str">
            <v>D</v>
          </cell>
          <cell r="E50">
            <v>2</v>
          </cell>
          <cell r="F50">
            <v>7</v>
          </cell>
          <cell r="G50"/>
          <cell r="H50"/>
          <cell r="I50" t="str">
            <v>026D0207</v>
          </cell>
          <cell r="J50" t="str">
            <v>GX形45°両受曲管</v>
          </cell>
          <cell r="K50" t="str">
            <v>GX形両受曲管45°</v>
          </cell>
          <cell r="L50" t="str">
            <v>φ75～φ250</v>
          </cell>
          <cell r="M50" t="str">
            <v>内面ｴﾎﾟｷｼ樹脂粉体塗装</v>
          </cell>
          <cell r="N50"/>
          <cell r="O50" t="str">
            <v>JWWA</v>
          </cell>
          <cell r="P50" t="str">
            <v>G</v>
          </cell>
          <cell r="Q50">
            <v>121</v>
          </cell>
          <cell r="R50"/>
          <cell r="S50" t="str">
            <v>（株）クボタ</v>
          </cell>
          <cell r="T50">
            <v>26</v>
          </cell>
          <cell r="V50" t="str">
            <v>JWWA  G  121</v>
          </cell>
          <cell r="W50" t="str">
            <v>JWWA  G  121</v>
          </cell>
        </row>
        <row r="51">
          <cell r="A51" t="str">
            <v>030D0207</v>
          </cell>
          <cell r="B51"/>
          <cell r="C51"/>
          <cell r="D51" t="str">
            <v>D</v>
          </cell>
          <cell r="E51">
            <v>2</v>
          </cell>
          <cell r="F51">
            <v>7</v>
          </cell>
          <cell r="G51"/>
          <cell r="H51"/>
          <cell r="I51" t="str">
            <v>030D0207</v>
          </cell>
          <cell r="J51" t="str">
            <v>GX形45°両受曲管</v>
          </cell>
          <cell r="K51" t="str">
            <v>GX形両受曲管45°</v>
          </cell>
          <cell r="L51" t="str">
            <v>φ75～φ250</v>
          </cell>
          <cell r="M51" t="str">
            <v>内面ｴﾎﾟｷｼ樹脂粉体塗装</v>
          </cell>
          <cell r="N51"/>
          <cell r="O51" t="str">
            <v>JWWA</v>
          </cell>
          <cell r="P51" t="str">
            <v>G</v>
          </cell>
          <cell r="Q51">
            <v>121</v>
          </cell>
          <cell r="R51"/>
          <cell r="S51" t="str">
            <v>日本鋳鉄管（株）</v>
          </cell>
          <cell r="T51">
            <v>30</v>
          </cell>
          <cell r="V51" t="str">
            <v>JWWA  G  121</v>
          </cell>
          <cell r="W51" t="str">
            <v>JWWA  G  121</v>
          </cell>
        </row>
        <row r="52">
          <cell r="A52" t="str">
            <v>009D0208</v>
          </cell>
          <cell r="B52"/>
          <cell r="C52"/>
          <cell r="D52" t="str">
            <v>D</v>
          </cell>
          <cell r="E52">
            <v>2</v>
          </cell>
          <cell r="F52">
            <v>8</v>
          </cell>
          <cell r="G52"/>
          <cell r="H52"/>
          <cell r="I52" t="str">
            <v>009D0208</v>
          </cell>
          <cell r="J52" t="str">
            <v>GX形45°両受曲管</v>
          </cell>
          <cell r="K52" t="str">
            <v>耐震GX形ﾀﾞｸﾀｲﾙ45°両受曲管</v>
          </cell>
          <cell r="L52" t="str">
            <v>φ300</v>
          </cell>
          <cell r="M52" t="str">
            <v>内面ｴﾎﾟｷｼ樹脂粉体塗装</v>
          </cell>
          <cell r="N52"/>
          <cell r="O52" t="str">
            <v>JDPA</v>
          </cell>
          <cell r="P52" t="str">
            <v>G</v>
          </cell>
          <cell r="Q52">
            <v>1049</v>
          </cell>
          <cell r="R52"/>
          <cell r="S52" t="str">
            <v>幡豆工業（株）</v>
          </cell>
          <cell r="T52">
            <v>9</v>
          </cell>
          <cell r="V52" t="str">
            <v>JDPA  G  1049</v>
          </cell>
          <cell r="W52" t="str">
            <v>JDPA  G  1049</v>
          </cell>
        </row>
        <row r="53">
          <cell r="A53" t="str">
            <v>020D0208</v>
          </cell>
          <cell r="B53"/>
          <cell r="C53"/>
          <cell r="D53" t="str">
            <v>D</v>
          </cell>
          <cell r="E53">
            <v>2</v>
          </cell>
          <cell r="F53">
            <v>8</v>
          </cell>
          <cell r="G53"/>
          <cell r="H53"/>
          <cell r="I53" t="str">
            <v>020D0208</v>
          </cell>
          <cell r="J53" t="str">
            <v>GX形45°両受曲管</v>
          </cell>
          <cell r="K53" t="str">
            <v>GX形両受曲管45°</v>
          </cell>
          <cell r="L53" t="str">
            <v>φ300</v>
          </cell>
          <cell r="M53" t="str">
            <v>内面ｴﾎﾟｷｼ樹脂粉体塗装</v>
          </cell>
          <cell r="N53"/>
          <cell r="O53" t="str">
            <v>JDPA</v>
          </cell>
          <cell r="P53" t="str">
            <v>G</v>
          </cell>
          <cell r="Q53">
            <v>1049</v>
          </cell>
          <cell r="R53"/>
          <cell r="S53" t="str">
            <v>（株）栗本鐵工所</v>
          </cell>
          <cell r="T53">
            <v>20</v>
          </cell>
          <cell r="V53" t="str">
            <v>JDPA  G  1049</v>
          </cell>
          <cell r="W53" t="str">
            <v>JDPA  G  1049</v>
          </cell>
        </row>
        <row r="54">
          <cell r="A54" t="str">
            <v>026D0208</v>
          </cell>
          <cell r="B54"/>
          <cell r="C54"/>
          <cell r="D54" t="str">
            <v>D</v>
          </cell>
          <cell r="E54">
            <v>2</v>
          </cell>
          <cell r="F54">
            <v>8</v>
          </cell>
          <cell r="G54"/>
          <cell r="H54"/>
          <cell r="I54" t="str">
            <v>026D0208</v>
          </cell>
          <cell r="J54" t="str">
            <v>GX形45°両受曲管</v>
          </cell>
          <cell r="K54" t="str">
            <v>GX形両受曲管45°</v>
          </cell>
          <cell r="L54" t="str">
            <v>φ300</v>
          </cell>
          <cell r="M54" t="str">
            <v>内面ｴﾎﾟｷｼ樹脂粉体塗装</v>
          </cell>
          <cell r="N54"/>
          <cell r="O54" t="str">
            <v>JDPA</v>
          </cell>
          <cell r="P54" t="str">
            <v>G</v>
          </cell>
          <cell r="Q54">
            <v>1049</v>
          </cell>
          <cell r="R54"/>
          <cell r="S54" t="str">
            <v>（株）クボタ</v>
          </cell>
          <cell r="T54">
            <v>26</v>
          </cell>
          <cell r="V54" t="str">
            <v>JDPA  G  1049</v>
          </cell>
          <cell r="W54" t="str">
            <v>JDPA  G  1049</v>
          </cell>
        </row>
        <row r="55">
          <cell r="A55" t="str">
            <v>030D0208</v>
          </cell>
          <cell r="B55"/>
          <cell r="C55"/>
          <cell r="D55" t="str">
            <v>D</v>
          </cell>
          <cell r="E55">
            <v>2</v>
          </cell>
          <cell r="F55">
            <v>8</v>
          </cell>
          <cell r="G55"/>
          <cell r="H55"/>
          <cell r="I55" t="str">
            <v>030D0208</v>
          </cell>
          <cell r="J55" t="str">
            <v>GX形45°両受曲管</v>
          </cell>
          <cell r="K55" t="str">
            <v>GX形両受曲管45°</v>
          </cell>
          <cell r="L55" t="str">
            <v>φ300</v>
          </cell>
          <cell r="M55" t="str">
            <v>内面ｴﾎﾟｷｼ樹脂粉体塗装</v>
          </cell>
          <cell r="N55"/>
          <cell r="O55" t="str">
            <v>JDPA</v>
          </cell>
          <cell r="P55" t="str">
            <v>G</v>
          </cell>
          <cell r="Q55">
            <v>1049</v>
          </cell>
          <cell r="R55"/>
          <cell r="S55" t="str">
            <v>日本鋳鉄管（株）</v>
          </cell>
          <cell r="T55">
            <v>30</v>
          </cell>
          <cell r="V55" t="str">
            <v>JDPA  G  1049</v>
          </cell>
          <cell r="W55" t="str">
            <v>JDPA  G  1049</v>
          </cell>
        </row>
        <row r="56">
          <cell r="A56" t="str">
            <v>009D0209</v>
          </cell>
          <cell r="B56"/>
          <cell r="C56"/>
          <cell r="D56" t="str">
            <v>D</v>
          </cell>
          <cell r="E56">
            <v>2</v>
          </cell>
          <cell r="F56">
            <v>9</v>
          </cell>
          <cell r="G56"/>
          <cell r="H56" t="str">
            <v>22 1/2°曲管</v>
          </cell>
          <cell r="I56" t="str">
            <v>009D0209</v>
          </cell>
          <cell r="J56" t="str">
            <v>GX形22 1/2°両受曲管</v>
          </cell>
          <cell r="K56" t="str">
            <v>耐震GX形ﾀﾞｸﾀｲﾙ22 1/2°両受曲管</v>
          </cell>
          <cell r="L56" t="str">
            <v>φ75～φ250</v>
          </cell>
          <cell r="M56" t="str">
            <v>内面ｴﾎﾟｷｼ樹脂粉体塗装</v>
          </cell>
          <cell r="N56"/>
          <cell r="O56" t="str">
            <v>JWWA</v>
          </cell>
          <cell r="P56" t="str">
            <v>G</v>
          </cell>
          <cell r="Q56">
            <v>121</v>
          </cell>
          <cell r="R56"/>
          <cell r="S56" t="str">
            <v>幡豆工業（株）</v>
          </cell>
          <cell r="T56">
            <v>9</v>
          </cell>
          <cell r="V56" t="str">
            <v>JWWA  G  121</v>
          </cell>
          <cell r="W56" t="str">
            <v>JWWA  G  121</v>
          </cell>
        </row>
        <row r="57">
          <cell r="A57" t="str">
            <v>019D0205</v>
          </cell>
          <cell r="B57"/>
          <cell r="C57"/>
          <cell r="D57" t="str">
            <v>D</v>
          </cell>
          <cell r="E57">
            <v>2</v>
          </cell>
          <cell r="F57">
            <v>5</v>
          </cell>
          <cell r="G57"/>
          <cell r="H57"/>
          <cell r="I57" t="str">
            <v>019D0205</v>
          </cell>
          <cell r="J57" t="str">
            <v>GX形22 1/2°両受曲管</v>
          </cell>
          <cell r="K57" t="str">
            <v>GX形両受曲管22 1/2°</v>
          </cell>
          <cell r="L57" t="str">
            <v>φ75～φ250</v>
          </cell>
          <cell r="M57" t="str">
            <v>内面ｴﾎﾟｷｼ樹脂粉体塗装</v>
          </cell>
          <cell r="N57"/>
          <cell r="O57" t="str">
            <v>JWWA</v>
          </cell>
          <cell r="P57" t="str">
            <v>G</v>
          </cell>
          <cell r="Q57">
            <v>121</v>
          </cell>
          <cell r="R57"/>
          <cell r="S57" t="str">
            <v>（株）岡本</v>
          </cell>
          <cell r="T57">
            <v>19</v>
          </cell>
          <cell r="V57" t="str">
            <v>JWWA  G  121</v>
          </cell>
          <cell r="W57" t="str">
            <v>JWWA  G  121</v>
          </cell>
        </row>
        <row r="58">
          <cell r="A58" t="str">
            <v>020D0209</v>
          </cell>
          <cell r="B58"/>
          <cell r="C58"/>
          <cell r="D58" t="str">
            <v>D</v>
          </cell>
          <cell r="E58">
            <v>2</v>
          </cell>
          <cell r="F58">
            <v>9</v>
          </cell>
          <cell r="G58"/>
          <cell r="H58"/>
          <cell r="I58" t="str">
            <v>020D0209</v>
          </cell>
          <cell r="J58" t="str">
            <v>GX形22 1/2°両受曲管</v>
          </cell>
          <cell r="K58" t="str">
            <v>GX形両受曲管22 1/2°</v>
          </cell>
          <cell r="L58" t="str">
            <v>φ75～φ250</v>
          </cell>
          <cell r="M58" t="str">
            <v>内面ｴﾎﾟｷｼ樹脂粉体塗装</v>
          </cell>
          <cell r="N58"/>
          <cell r="O58" t="str">
            <v>JWWA</v>
          </cell>
          <cell r="P58" t="str">
            <v>G</v>
          </cell>
          <cell r="Q58">
            <v>121</v>
          </cell>
          <cell r="R58"/>
          <cell r="S58" t="str">
            <v>（株）栗本鐵工所</v>
          </cell>
          <cell r="T58">
            <v>20</v>
          </cell>
          <cell r="V58" t="str">
            <v>JWWA  G  121</v>
          </cell>
          <cell r="W58" t="str">
            <v>JWWA  G  121</v>
          </cell>
        </row>
        <row r="59">
          <cell r="A59" t="str">
            <v>026D0209</v>
          </cell>
          <cell r="B59"/>
          <cell r="C59"/>
          <cell r="D59" t="str">
            <v>D</v>
          </cell>
          <cell r="E59">
            <v>2</v>
          </cell>
          <cell r="F59">
            <v>9</v>
          </cell>
          <cell r="G59"/>
          <cell r="H59"/>
          <cell r="I59" t="str">
            <v>026D0209</v>
          </cell>
          <cell r="J59" t="str">
            <v>GX形22 1/2°両受曲管</v>
          </cell>
          <cell r="K59" t="str">
            <v>GX形両受曲管22 1/2°</v>
          </cell>
          <cell r="L59" t="str">
            <v>φ75～φ250</v>
          </cell>
          <cell r="M59" t="str">
            <v>内面ｴﾎﾟｷｼ樹脂粉体塗装</v>
          </cell>
          <cell r="N59"/>
          <cell r="O59" t="str">
            <v>JWWA</v>
          </cell>
          <cell r="P59" t="str">
            <v>G</v>
          </cell>
          <cell r="Q59">
            <v>121</v>
          </cell>
          <cell r="R59"/>
          <cell r="S59" t="str">
            <v>（株）クボタ</v>
          </cell>
          <cell r="T59">
            <v>26</v>
          </cell>
          <cell r="V59" t="str">
            <v>JWWA  G  121</v>
          </cell>
          <cell r="W59" t="str">
            <v>JWWA  G  121</v>
          </cell>
        </row>
        <row r="60">
          <cell r="A60" t="str">
            <v>030D0209</v>
          </cell>
          <cell r="B60"/>
          <cell r="C60"/>
          <cell r="D60" t="str">
            <v>D</v>
          </cell>
          <cell r="E60">
            <v>2</v>
          </cell>
          <cell r="F60">
            <v>9</v>
          </cell>
          <cell r="G60"/>
          <cell r="H60"/>
          <cell r="I60" t="str">
            <v>030D0209</v>
          </cell>
          <cell r="J60" t="str">
            <v>GX形22 1/2°両受曲管</v>
          </cell>
          <cell r="K60" t="str">
            <v>GX形両受曲管22 1/2°</v>
          </cell>
          <cell r="L60" t="str">
            <v>φ75～φ250</v>
          </cell>
          <cell r="M60" t="str">
            <v>内面ｴﾎﾟｷｼ樹脂粉体塗装</v>
          </cell>
          <cell r="N60"/>
          <cell r="O60" t="str">
            <v>JWWA</v>
          </cell>
          <cell r="P60" t="str">
            <v>G</v>
          </cell>
          <cell r="Q60">
            <v>121</v>
          </cell>
          <cell r="R60"/>
          <cell r="S60" t="str">
            <v>日本鋳鉄管（株）</v>
          </cell>
          <cell r="T60">
            <v>30</v>
          </cell>
          <cell r="V60" t="str">
            <v>JWWA  G  121</v>
          </cell>
          <cell r="W60" t="str">
            <v>JWWA  G  121</v>
          </cell>
        </row>
        <row r="61">
          <cell r="A61" t="str">
            <v>009D0210</v>
          </cell>
          <cell r="B61"/>
          <cell r="C61"/>
          <cell r="D61" t="str">
            <v>D</v>
          </cell>
          <cell r="E61">
            <v>2</v>
          </cell>
          <cell r="F61">
            <v>10</v>
          </cell>
          <cell r="G61"/>
          <cell r="H61"/>
          <cell r="I61" t="str">
            <v>009D0210</v>
          </cell>
          <cell r="J61" t="str">
            <v>GX形22 1/2°両受曲管</v>
          </cell>
          <cell r="K61" t="str">
            <v>耐震GX形ﾀﾞｸﾀｲﾙ22 1/2°両受曲管</v>
          </cell>
          <cell r="L61" t="str">
            <v>φ300</v>
          </cell>
          <cell r="M61" t="str">
            <v>内面ｴﾎﾟｷｼ樹脂粉体塗装</v>
          </cell>
          <cell r="N61"/>
          <cell r="O61" t="str">
            <v>JDPA</v>
          </cell>
          <cell r="P61" t="str">
            <v>G</v>
          </cell>
          <cell r="Q61">
            <v>1049</v>
          </cell>
          <cell r="R61"/>
          <cell r="S61" t="str">
            <v>幡豆工業（株）</v>
          </cell>
          <cell r="T61">
            <v>9</v>
          </cell>
          <cell r="V61" t="str">
            <v>JDPA  G  1049</v>
          </cell>
          <cell r="W61" t="str">
            <v>JDPA  G  1049</v>
          </cell>
        </row>
        <row r="62">
          <cell r="A62" t="str">
            <v>020D0210</v>
          </cell>
          <cell r="B62"/>
          <cell r="C62"/>
          <cell r="D62" t="str">
            <v>D</v>
          </cell>
          <cell r="E62">
            <v>2</v>
          </cell>
          <cell r="F62">
            <v>10</v>
          </cell>
          <cell r="G62"/>
          <cell r="H62"/>
          <cell r="I62" t="str">
            <v>020D0210</v>
          </cell>
          <cell r="J62" t="str">
            <v>GX形22 1/2°両受曲管</v>
          </cell>
          <cell r="K62" t="str">
            <v>GX形両受曲管22 1/2°</v>
          </cell>
          <cell r="L62" t="str">
            <v>φ300</v>
          </cell>
          <cell r="M62" t="str">
            <v>内面ｴﾎﾟｷｼ樹脂粉体塗装</v>
          </cell>
          <cell r="N62"/>
          <cell r="O62" t="str">
            <v>JDPA</v>
          </cell>
          <cell r="P62" t="str">
            <v>G</v>
          </cell>
          <cell r="Q62">
            <v>1049</v>
          </cell>
          <cell r="R62"/>
          <cell r="S62" t="str">
            <v>（株）栗本鐵工所</v>
          </cell>
          <cell r="T62">
            <v>20</v>
          </cell>
          <cell r="V62" t="str">
            <v>JDPA  G  1049</v>
          </cell>
          <cell r="W62" t="str">
            <v>JDPA  G  1049</v>
          </cell>
        </row>
        <row r="63">
          <cell r="A63" t="str">
            <v>026D0210</v>
          </cell>
          <cell r="B63"/>
          <cell r="C63"/>
          <cell r="D63" t="str">
            <v>D</v>
          </cell>
          <cell r="E63">
            <v>2</v>
          </cell>
          <cell r="F63">
            <v>10</v>
          </cell>
          <cell r="G63"/>
          <cell r="H63"/>
          <cell r="I63" t="str">
            <v>026D0210</v>
          </cell>
          <cell r="J63" t="str">
            <v>GX形22 1/2°両受曲管</v>
          </cell>
          <cell r="K63" t="str">
            <v>GX形両受曲管22 1/2°</v>
          </cell>
          <cell r="L63" t="str">
            <v>φ300</v>
          </cell>
          <cell r="M63" t="str">
            <v>内面ｴﾎﾟｷｼ樹脂粉体塗装</v>
          </cell>
          <cell r="N63"/>
          <cell r="O63" t="str">
            <v>JDPA</v>
          </cell>
          <cell r="P63" t="str">
            <v>G</v>
          </cell>
          <cell r="Q63">
            <v>1049</v>
          </cell>
          <cell r="R63"/>
          <cell r="S63" t="str">
            <v>（株）クボタ</v>
          </cell>
          <cell r="T63">
            <v>26</v>
          </cell>
          <cell r="V63" t="str">
            <v>JDPA  G  1049</v>
          </cell>
          <cell r="W63" t="str">
            <v>JDPA  G  1049</v>
          </cell>
        </row>
        <row r="64">
          <cell r="A64" t="str">
            <v>030D0210</v>
          </cell>
          <cell r="B64" t="str">
            <v>GX形ダクタイル鋳鉄管</v>
          </cell>
          <cell r="C64" t="str">
            <v>異形管類</v>
          </cell>
          <cell r="D64" t="str">
            <v>D</v>
          </cell>
          <cell r="E64">
            <v>2</v>
          </cell>
          <cell r="F64">
            <v>10</v>
          </cell>
          <cell r="G64" t="str">
            <v xml:space="preserve">両受曲管
</v>
          </cell>
          <cell r="H64" t="str">
            <v>22 1/2°曲管</v>
          </cell>
          <cell r="I64" t="str">
            <v>030D0210</v>
          </cell>
          <cell r="J64" t="str">
            <v>GX形22 1/2°両受曲管</v>
          </cell>
          <cell r="K64" t="str">
            <v>GX形両受曲管22 1/2°</v>
          </cell>
          <cell r="L64" t="str">
            <v>φ300</v>
          </cell>
          <cell r="M64" t="str">
            <v>内面ｴﾎﾟｷｼ樹脂粉体塗装</v>
          </cell>
          <cell r="N64"/>
          <cell r="O64" t="str">
            <v>JDPA</v>
          </cell>
          <cell r="P64" t="str">
            <v>G</v>
          </cell>
          <cell r="Q64">
            <v>1049</v>
          </cell>
          <cell r="R64"/>
          <cell r="S64" t="str">
            <v>日本鋳鉄管（株）</v>
          </cell>
          <cell r="T64">
            <v>30</v>
          </cell>
          <cell r="V64" t="str">
            <v>JDPA  G  1049</v>
          </cell>
          <cell r="W64" t="str">
            <v>JDPA  G  1049</v>
          </cell>
        </row>
        <row r="65">
          <cell r="A65" t="str">
            <v>009D0211</v>
          </cell>
          <cell r="B65"/>
          <cell r="C65"/>
          <cell r="D65" t="str">
            <v>D</v>
          </cell>
          <cell r="E65">
            <v>2</v>
          </cell>
          <cell r="F65">
            <v>11</v>
          </cell>
          <cell r="G65" t="str">
            <v>片受曲管</v>
          </cell>
          <cell r="H65" t="str">
            <v>90°曲管</v>
          </cell>
          <cell r="I65" t="str">
            <v>009D0211</v>
          </cell>
          <cell r="J65" t="str">
            <v>GX形90°曲管</v>
          </cell>
          <cell r="K65" t="str">
            <v>耐震GX形ﾀﾞｸﾀｲﾙ90°曲管</v>
          </cell>
          <cell r="L65" t="str">
            <v>φ75～φ250</v>
          </cell>
          <cell r="M65" t="str">
            <v>内面ｴﾎﾟｷｼ樹脂粉体塗装</v>
          </cell>
          <cell r="N65"/>
          <cell r="O65" t="str">
            <v>JWWA</v>
          </cell>
          <cell r="P65" t="str">
            <v>G</v>
          </cell>
          <cell r="Q65">
            <v>121</v>
          </cell>
          <cell r="R65"/>
          <cell r="S65" t="str">
            <v>幡豆工業（株）</v>
          </cell>
          <cell r="T65">
            <v>9</v>
          </cell>
          <cell r="V65" t="str">
            <v>JWWA  G  121</v>
          </cell>
          <cell r="W65" t="str">
            <v>JWWA  G  121</v>
          </cell>
        </row>
        <row r="66">
          <cell r="A66" t="str">
            <v>019D0206</v>
          </cell>
          <cell r="B66"/>
          <cell r="C66"/>
          <cell r="D66" t="str">
            <v>D</v>
          </cell>
          <cell r="E66">
            <v>2</v>
          </cell>
          <cell r="F66">
            <v>6</v>
          </cell>
          <cell r="G66"/>
          <cell r="H66"/>
          <cell r="I66" t="str">
            <v>019D0206</v>
          </cell>
          <cell r="J66" t="str">
            <v>GX形90°曲管</v>
          </cell>
          <cell r="K66" t="str">
            <v>GX形曲管90°</v>
          </cell>
          <cell r="L66" t="str">
            <v>φ75～φ250</v>
          </cell>
          <cell r="M66" t="str">
            <v>内面ｴﾎﾟｷｼ樹脂粉体塗装</v>
          </cell>
          <cell r="N66"/>
          <cell r="O66" t="str">
            <v>JWWA</v>
          </cell>
          <cell r="P66" t="str">
            <v>G</v>
          </cell>
          <cell r="Q66">
            <v>121</v>
          </cell>
          <cell r="R66"/>
          <cell r="S66" t="str">
            <v>（株）岡本</v>
          </cell>
          <cell r="T66">
            <v>19</v>
          </cell>
          <cell r="V66" t="str">
            <v>JWWA  G  121</v>
          </cell>
          <cell r="W66" t="str">
            <v>JWWA  G  121</v>
          </cell>
        </row>
        <row r="67">
          <cell r="A67" t="str">
            <v>020D0211</v>
          </cell>
          <cell r="B67"/>
          <cell r="C67"/>
          <cell r="D67" t="str">
            <v>D</v>
          </cell>
          <cell r="E67">
            <v>2</v>
          </cell>
          <cell r="F67">
            <v>11</v>
          </cell>
          <cell r="G67"/>
          <cell r="H67"/>
          <cell r="I67" t="str">
            <v>020D0211</v>
          </cell>
          <cell r="J67" t="str">
            <v>GX形90°曲管</v>
          </cell>
          <cell r="K67" t="str">
            <v>GX形曲管90°</v>
          </cell>
          <cell r="L67" t="str">
            <v>φ75～φ250</v>
          </cell>
          <cell r="M67" t="str">
            <v>内面ｴﾎﾟｷｼ樹脂粉体塗装</v>
          </cell>
          <cell r="N67"/>
          <cell r="O67" t="str">
            <v>JWWA</v>
          </cell>
          <cell r="P67" t="str">
            <v>G</v>
          </cell>
          <cell r="Q67">
            <v>121</v>
          </cell>
          <cell r="R67"/>
          <cell r="S67" t="str">
            <v>（株）栗本鐵工所</v>
          </cell>
          <cell r="T67">
            <v>20</v>
          </cell>
          <cell r="V67" t="str">
            <v>JWWA  G  121</v>
          </cell>
          <cell r="W67" t="str">
            <v>JWWA  G  121</v>
          </cell>
        </row>
        <row r="68">
          <cell r="A68" t="str">
            <v>026D0211</v>
          </cell>
          <cell r="B68"/>
          <cell r="C68"/>
          <cell r="D68" t="str">
            <v>D</v>
          </cell>
          <cell r="E68">
            <v>2</v>
          </cell>
          <cell r="F68">
            <v>11</v>
          </cell>
          <cell r="G68"/>
          <cell r="H68"/>
          <cell r="I68" t="str">
            <v>026D0211</v>
          </cell>
          <cell r="J68" t="str">
            <v>GX形90°曲管</v>
          </cell>
          <cell r="K68" t="str">
            <v>GX形片受曲管90°</v>
          </cell>
          <cell r="L68" t="str">
            <v>φ75～φ250</v>
          </cell>
          <cell r="M68" t="str">
            <v>内面ｴﾎﾟｷｼ樹脂粉体塗装</v>
          </cell>
          <cell r="N68"/>
          <cell r="O68" t="str">
            <v>JWWA</v>
          </cell>
          <cell r="P68" t="str">
            <v>G</v>
          </cell>
          <cell r="Q68">
            <v>121</v>
          </cell>
          <cell r="R68"/>
          <cell r="S68" t="str">
            <v>（株）クボタ</v>
          </cell>
          <cell r="T68">
            <v>26</v>
          </cell>
          <cell r="V68" t="str">
            <v>JWWA  G  121</v>
          </cell>
          <cell r="W68" t="str">
            <v>JWWA  G  121</v>
          </cell>
        </row>
        <row r="69">
          <cell r="A69" t="str">
            <v>030D0211</v>
          </cell>
          <cell r="B69"/>
          <cell r="C69"/>
          <cell r="D69" t="str">
            <v>D</v>
          </cell>
          <cell r="E69">
            <v>2</v>
          </cell>
          <cell r="F69">
            <v>11</v>
          </cell>
          <cell r="G69"/>
          <cell r="H69"/>
          <cell r="I69" t="str">
            <v>030D0211</v>
          </cell>
          <cell r="J69" t="str">
            <v>GX形90°曲管</v>
          </cell>
          <cell r="K69" t="str">
            <v>GX形曲管90°</v>
          </cell>
          <cell r="L69" t="str">
            <v>φ75～φ250</v>
          </cell>
          <cell r="M69" t="str">
            <v>内面ｴﾎﾟｷｼ樹脂粉体塗装</v>
          </cell>
          <cell r="N69"/>
          <cell r="O69" t="str">
            <v>JWWA</v>
          </cell>
          <cell r="P69" t="str">
            <v>G</v>
          </cell>
          <cell r="Q69">
            <v>121</v>
          </cell>
          <cell r="R69"/>
          <cell r="S69" t="str">
            <v>日本鋳鉄管（株）</v>
          </cell>
          <cell r="T69">
            <v>30</v>
          </cell>
          <cell r="V69" t="str">
            <v>JWWA  G  121</v>
          </cell>
          <cell r="W69" t="str">
            <v>JWWA  G  121</v>
          </cell>
        </row>
        <row r="70">
          <cell r="A70" t="str">
            <v>009D0212</v>
          </cell>
          <cell r="B70"/>
          <cell r="C70"/>
          <cell r="D70" t="str">
            <v>D</v>
          </cell>
          <cell r="E70">
            <v>2</v>
          </cell>
          <cell r="F70">
            <v>12</v>
          </cell>
          <cell r="G70"/>
          <cell r="H70"/>
          <cell r="I70" t="str">
            <v>009D0212</v>
          </cell>
          <cell r="J70" t="str">
            <v>GX形90°曲管</v>
          </cell>
          <cell r="K70" t="str">
            <v>耐震GX形ﾀﾞｸﾀｲﾙ90°曲管</v>
          </cell>
          <cell r="L70" t="str">
            <v>φ300</v>
          </cell>
          <cell r="M70" t="str">
            <v>内面ｴﾎﾟｷｼ樹脂粉体塗装</v>
          </cell>
          <cell r="N70"/>
          <cell r="O70" t="str">
            <v>JDPA</v>
          </cell>
          <cell r="P70" t="str">
            <v>G</v>
          </cell>
          <cell r="Q70">
            <v>1049</v>
          </cell>
          <cell r="R70"/>
          <cell r="S70" t="str">
            <v>幡豆工業（株）</v>
          </cell>
          <cell r="T70">
            <v>9</v>
          </cell>
          <cell r="V70" t="str">
            <v>JDPA  G  1049</v>
          </cell>
          <cell r="W70" t="str">
            <v>JDPA  G  1049</v>
          </cell>
        </row>
        <row r="71">
          <cell r="A71" t="str">
            <v>020D0212</v>
          </cell>
          <cell r="B71"/>
          <cell r="C71"/>
          <cell r="D71" t="str">
            <v>D</v>
          </cell>
          <cell r="E71">
            <v>2</v>
          </cell>
          <cell r="F71">
            <v>12</v>
          </cell>
          <cell r="G71"/>
          <cell r="H71"/>
          <cell r="I71" t="str">
            <v>020D0212</v>
          </cell>
          <cell r="J71" t="str">
            <v>GX形90°曲管</v>
          </cell>
          <cell r="K71" t="str">
            <v>GX形曲管90°</v>
          </cell>
          <cell r="L71" t="str">
            <v>φ300</v>
          </cell>
          <cell r="M71" t="str">
            <v>内面ｴﾎﾟｷｼ樹脂粉体塗装</v>
          </cell>
          <cell r="N71"/>
          <cell r="O71" t="str">
            <v>JDPA</v>
          </cell>
          <cell r="P71" t="str">
            <v>G</v>
          </cell>
          <cell r="Q71">
            <v>1049</v>
          </cell>
          <cell r="R71"/>
          <cell r="S71" t="str">
            <v>（株）栗本鐵工所</v>
          </cell>
          <cell r="T71">
            <v>20</v>
          </cell>
          <cell r="V71" t="str">
            <v>JDPA  G  1049</v>
          </cell>
          <cell r="W71" t="str">
            <v>JDPA  G  1049</v>
          </cell>
        </row>
        <row r="72">
          <cell r="A72" t="str">
            <v>026D0212</v>
          </cell>
          <cell r="B72"/>
          <cell r="C72"/>
          <cell r="D72" t="str">
            <v>D</v>
          </cell>
          <cell r="E72">
            <v>2</v>
          </cell>
          <cell r="F72">
            <v>12</v>
          </cell>
          <cell r="G72"/>
          <cell r="H72"/>
          <cell r="I72" t="str">
            <v>026D0212</v>
          </cell>
          <cell r="J72" t="str">
            <v>GX形90°曲管</v>
          </cell>
          <cell r="K72" t="str">
            <v>GX形片受曲管90°</v>
          </cell>
          <cell r="L72" t="str">
            <v>φ300</v>
          </cell>
          <cell r="M72" t="str">
            <v>内面ｴﾎﾟｷｼ樹脂粉体塗装</v>
          </cell>
          <cell r="N72"/>
          <cell r="O72" t="str">
            <v>JDPA</v>
          </cell>
          <cell r="P72" t="str">
            <v>G</v>
          </cell>
          <cell r="Q72">
            <v>1049</v>
          </cell>
          <cell r="R72"/>
          <cell r="S72" t="str">
            <v>（株）クボタ</v>
          </cell>
          <cell r="T72">
            <v>26</v>
          </cell>
          <cell r="V72" t="str">
            <v>JDPA  G  1049</v>
          </cell>
          <cell r="W72" t="str">
            <v>JDPA  G  1049</v>
          </cell>
        </row>
        <row r="73">
          <cell r="A73" t="str">
            <v>030D0212</v>
          </cell>
          <cell r="B73"/>
          <cell r="C73"/>
          <cell r="D73" t="str">
            <v>D</v>
          </cell>
          <cell r="E73">
            <v>2</v>
          </cell>
          <cell r="F73">
            <v>12</v>
          </cell>
          <cell r="G73"/>
          <cell r="H73"/>
          <cell r="I73" t="str">
            <v>030D0212</v>
          </cell>
          <cell r="J73" t="str">
            <v>GX形90°曲管</v>
          </cell>
          <cell r="K73" t="str">
            <v>GX形曲管90°</v>
          </cell>
          <cell r="L73" t="str">
            <v>φ300</v>
          </cell>
          <cell r="M73" t="str">
            <v>内面ｴﾎﾟｷｼ樹脂粉体塗装</v>
          </cell>
          <cell r="N73"/>
          <cell r="O73" t="str">
            <v>JDPA</v>
          </cell>
          <cell r="P73" t="str">
            <v>G</v>
          </cell>
          <cell r="Q73">
            <v>1049</v>
          </cell>
          <cell r="R73"/>
          <cell r="S73" t="str">
            <v>日本鋳鉄管（株）</v>
          </cell>
          <cell r="T73">
            <v>30</v>
          </cell>
          <cell r="V73" t="str">
            <v>JDPA  G  1049</v>
          </cell>
          <cell r="W73" t="str">
            <v>JDPA  G  1049</v>
          </cell>
        </row>
        <row r="74">
          <cell r="A74" t="str">
            <v>009D0213</v>
          </cell>
          <cell r="B74"/>
          <cell r="C74"/>
          <cell r="D74" t="str">
            <v>D</v>
          </cell>
          <cell r="E74">
            <v>2</v>
          </cell>
          <cell r="F74">
            <v>13</v>
          </cell>
          <cell r="G74"/>
          <cell r="H74" t="str">
            <v>45°曲管</v>
          </cell>
          <cell r="I74" t="str">
            <v>009D0213</v>
          </cell>
          <cell r="J74" t="str">
            <v>GX形45°曲管</v>
          </cell>
          <cell r="K74" t="str">
            <v>耐震GX形ﾀﾞｸﾀｲﾙ45°曲管</v>
          </cell>
          <cell r="L74" t="str">
            <v>φ75～φ250</v>
          </cell>
          <cell r="M74" t="str">
            <v>内面ｴﾎﾟｷｼ樹脂粉体塗装</v>
          </cell>
          <cell r="N74"/>
          <cell r="O74" t="str">
            <v>JWWA</v>
          </cell>
          <cell r="P74" t="str">
            <v>G</v>
          </cell>
          <cell r="Q74">
            <v>121</v>
          </cell>
          <cell r="R74"/>
          <cell r="S74" t="str">
            <v>幡豆工業（株）</v>
          </cell>
          <cell r="T74">
            <v>9</v>
          </cell>
          <cell r="V74" t="str">
            <v>JWWA  G  121</v>
          </cell>
          <cell r="W74" t="str">
            <v>JWWA  G  121</v>
          </cell>
        </row>
        <row r="75">
          <cell r="A75" t="str">
            <v>019D0207</v>
          </cell>
          <cell r="B75"/>
          <cell r="C75"/>
          <cell r="D75" t="str">
            <v>D</v>
          </cell>
          <cell r="E75">
            <v>2</v>
          </cell>
          <cell r="F75">
            <v>7</v>
          </cell>
          <cell r="G75"/>
          <cell r="H75"/>
          <cell r="I75" t="str">
            <v>019D0207</v>
          </cell>
          <cell r="J75" t="str">
            <v>GX形45°曲管</v>
          </cell>
          <cell r="K75" t="str">
            <v>GX形曲管45°</v>
          </cell>
          <cell r="L75" t="str">
            <v>φ75～φ250</v>
          </cell>
          <cell r="M75" t="str">
            <v>内面ｴﾎﾟｷｼ樹脂粉体塗装</v>
          </cell>
          <cell r="N75"/>
          <cell r="O75" t="str">
            <v>JWWA</v>
          </cell>
          <cell r="P75" t="str">
            <v>G</v>
          </cell>
          <cell r="Q75">
            <v>121</v>
          </cell>
          <cell r="R75"/>
          <cell r="S75" t="str">
            <v>（株）岡本</v>
          </cell>
          <cell r="T75">
            <v>19</v>
          </cell>
          <cell r="V75" t="str">
            <v>JWWA  G  121</v>
          </cell>
          <cell r="W75" t="str">
            <v>JWWA  G  121</v>
          </cell>
        </row>
        <row r="76">
          <cell r="A76" t="str">
            <v>020D0213</v>
          </cell>
          <cell r="B76"/>
          <cell r="C76"/>
          <cell r="D76" t="str">
            <v>D</v>
          </cell>
          <cell r="E76">
            <v>2</v>
          </cell>
          <cell r="F76">
            <v>13</v>
          </cell>
          <cell r="G76"/>
          <cell r="H76"/>
          <cell r="I76" t="str">
            <v>020D0213</v>
          </cell>
          <cell r="J76" t="str">
            <v>GX形45°曲管</v>
          </cell>
          <cell r="K76" t="str">
            <v>GX形曲管45°</v>
          </cell>
          <cell r="L76" t="str">
            <v>φ75～φ250</v>
          </cell>
          <cell r="M76" t="str">
            <v>内面ｴﾎﾟｷｼ樹脂粉体塗装</v>
          </cell>
          <cell r="N76"/>
          <cell r="O76" t="str">
            <v>JWWA</v>
          </cell>
          <cell r="P76" t="str">
            <v>G</v>
          </cell>
          <cell r="Q76">
            <v>121</v>
          </cell>
          <cell r="R76"/>
          <cell r="S76" t="str">
            <v>（株）栗本鐵工所</v>
          </cell>
          <cell r="T76">
            <v>20</v>
          </cell>
          <cell r="V76" t="str">
            <v>JWWA  G  121</v>
          </cell>
          <cell r="W76" t="str">
            <v>JWWA  G  121</v>
          </cell>
        </row>
        <row r="77">
          <cell r="A77" t="str">
            <v>026D0213</v>
          </cell>
          <cell r="B77"/>
          <cell r="C77"/>
          <cell r="D77" t="str">
            <v>D</v>
          </cell>
          <cell r="E77">
            <v>2</v>
          </cell>
          <cell r="F77">
            <v>13</v>
          </cell>
          <cell r="G77"/>
          <cell r="H77"/>
          <cell r="I77" t="str">
            <v>026D0213</v>
          </cell>
          <cell r="J77" t="str">
            <v>GX形45°曲管</v>
          </cell>
          <cell r="K77" t="str">
            <v>GX形片受曲管45°</v>
          </cell>
          <cell r="L77" t="str">
            <v>φ75～φ250</v>
          </cell>
          <cell r="M77" t="str">
            <v>内面ｴﾎﾟｷｼ樹脂粉体塗装</v>
          </cell>
          <cell r="N77"/>
          <cell r="O77" t="str">
            <v>JWWA</v>
          </cell>
          <cell r="P77" t="str">
            <v>G</v>
          </cell>
          <cell r="Q77">
            <v>121</v>
          </cell>
          <cell r="R77"/>
          <cell r="S77" t="str">
            <v>（株）クボタ</v>
          </cell>
          <cell r="T77">
            <v>26</v>
          </cell>
          <cell r="V77" t="str">
            <v>JWWA  G  121</v>
          </cell>
          <cell r="W77" t="str">
            <v>JWWA  G  121</v>
          </cell>
        </row>
        <row r="78">
          <cell r="A78" t="str">
            <v>030D0213</v>
          </cell>
          <cell r="B78"/>
          <cell r="C78"/>
          <cell r="D78" t="str">
            <v>D</v>
          </cell>
          <cell r="E78">
            <v>2</v>
          </cell>
          <cell r="F78">
            <v>13</v>
          </cell>
          <cell r="G78"/>
          <cell r="H78"/>
          <cell r="I78" t="str">
            <v>030D0213</v>
          </cell>
          <cell r="J78" t="str">
            <v>GX形45°曲管</v>
          </cell>
          <cell r="K78" t="str">
            <v>GX形曲管45°</v>
          </cell>
          <cell r="L78" t="str">
            <v>φ75～φ250</v>
          </cell>
          <cell r="M78" t="str">
            <v>内面ｴﾎﾟｷｼ樹脂粉体塗装</v>
          </cell>
          <cell r="N78"/>
          <cell r="O78" t="str">
            <v>JWWA</v>
          </cell>
          <cell r="P78" t="str">
            <v>G</v>
          </cell>
          <cell r="Q78">
            <v>121</v>
          </cell>
          <cell r="R78"/>
          <cell r="S78" t="str">
            <v>日本鋳鉄管（株）</v>
          </cell>
          <cell r="T78">
            <v>30</v>
          </cell>
          <cell r="V78" t="str">
            <v>JWWA  G  121</v>
          </cell>
          <cell r="W78" t="str">
            <v>JWWA  G  121</v>
          </cell>
        </row>
        <row r="79">
          <cell r="A79" t="str">
            <v>009D0214</v>
          </cell>
          <cell r="B79"/>
          <cell r="C79"/>
          <cell r="D79" t="str">
            <v>D</v>
          </cell>
          <cell r="E79">
            <v>2</v>
          </cell>
          <cell r="F79">
            <v>14</v>
          </cell>
          <cell r="G79"/>
          <cell r="H79"/>
          <cell r="I79" t="str">
            <v>009D0214</v>
          </cell>
          <cell r="J79" t="str">
            <v>GX形45°曲管</v>
          </cell>
          <cell r="K79" t="str">
            <v>耐震GX形ﾀﾞｸﾀｲﾙ45°曲管</v>
          </cell>
          <cell r="L79" t="str">
            <v>φ300</v>
          </cell>
          <cell r="M79" t="str">
            <v>内面ｴﾎﾟｷｼ樹脂粉体塗装</v>
          </cell>
          <cell r="N79"/>
          <cell r="O79" t="str">
            <v>JDPA</v>
          </cell>
          <cell r="P79" t="str">
            <v>G</v>
          </cell>
          <cell r="Q79">
            <v>1049</v>
          </cell>
          <cell r="R79"/>
          <cell r="S79" t="str">
            <v>幡豆工業（株）</v>
          </cell>
          <cell r="T79">
            <v>9</v>
          </cell>
          <cell r="V79" t="str">
            <v>JDPA  G  1049</v>
          </cell>
          <cell r="W79" t="str">
            <v>JDPA  G  1049</v>
          </cell>
        </row>
        <row r="80">
          <cell r="A80" t="str">
            <v>020D0214</v>
          </cell>
          <cell r="B80"/>
          <cell r="C80"/>
          <cell r="D80" t="str">
            <v>D</v>
          </cell>
          <cell r="E80">
            <v>2</v>
          </cell>
          <cell r="F80">
            <v>14</v>
          </cell>
          <cell r="G80"/>
          <cell r="H80"/>
          <cell r="I80" t="str">
            <v>020D0214</v>
          </cell>
          <cell r="J80" t="str">
            <v>GX形45°曲管</v>
          </cell>
          <cell r="K80" t="str">
            <v>GX形曲管45°</v>
          </cell>
          <cell r="L80" t="str">
            <v>φ300</v>
          </cell>
          <cell r="M80" t="str">
            <v>内面ｴﾎﾟｷｼ樹脂粉体塗装</v>
          </cell>
          <cell r="N80"/>
          <cell r="O80" t="str">
            <v>JDPA</v>
          </cell>
          <cell r="P80" t="str">
            <v>G</v>
          </cell>
          <cell r="Q80">
            <v>1049</v>
          </cell>
          <cell r="R80"/>
          <cell r="S80" t="str">
            <v>（株）栗本鐵工所</v>
          </cell>
          <cell r="T80">
            <v>20</v>
          </cell>
          <cell r="V80" t="str">
            <v>JDPA  G  1049</v>
          </cell>
          <cell r="W80" t="str">
            <v>JDPA  G  1049</v>
          </cell>
        </row>
        <row r="81">
          <cell r="A81" t="str">
            <v>026D0214</v>
          </cell>
          <cell r="B81"/>
          <cell r="C81"/>
          <cell r="D81" t="str">
            <v>D</v>
          </cell>
          <cell r="E81">
            <v>2</v>
          </cell>
          <cell r="F81">
            <v>14</v>
          </cell>
          <cell r="G81"/>
          <cell r="H81"/>
          <cell r="I81" t="str">
            <v>026D0214</v>
          </cell>
          <cell r="J81" t="str">
            <v>GX形45°曲管</v>
          </cell>
          <cell r="K81" t="str">
            <v>GX形片受曲管45°</v>
          </cell>
          <cell r="L81" t="str">
            <v>φ300</v>
          </cell>
          <cell r="M81" t="str">
            <v>内面ｴﾎﾟｷｼ樹脂粉体塗装</v>
          </cell>
          <cell r="N81"/>
          <cell r="O81" t="str">
            <v>JDPA</v>
          </cell>
          <cell r="P81" t="str">
            <v>G</v>
          </cell>
          <cell r="Q81">
            <v>1049</v>
          </cell>
          <cell r="R81"/>
          <cell r="S81" t="str">
            <v>（株）クボタ</v>
          </cell>
          <cell r="T81">
            <v>26</v>
          </cell>
          <cell r="V81" t="str">
            <v>JDPA  G  1049</v>
          </cell>
          <cell r="W81" t="str">
            <v>JDPA  G  1049</v>
          </cell>
        </row>
        <row r="82">
          <cell r="A82" t="str">
            <v>030D0214</v>
          </cell>
          <cell r="B82"/>
          <cell r="C82"/>
          <cell r="D82" t="str">
            <v>D</v>
          </cell>
          <cell r="E82">
            <v>2</v>
          </cell>
          <cell r="F82">
            <v>14</v>
          </cell>
          <cell r="G82"/>
          <cell r="H82"/>
          <cell r="I82" t="str">
            <v>030D0214</v>
          </cell>
          <cell r="J82" t="str">
            <v>GX形45°曲管</v>
          </cell>
          <cell r="K82" t="str">
            <v>GX形曲管45°</v>
          </cell>
          <cell r="L82" t="str">
            <v>φ300</v>
          </cell>
          <cell r="M82" t="str">
            <v>内面ｴﾎﾟｷｼ樹脂粉体塗装</v>
          </cell>
          <cell r="N82"/>
          <cell r="O82" t="str">
            <v>JDPA</v>
          </cell>
          <cell r="P82" t="str">
            <v>G</v>
          </cell>
          <cell r="Q82">
            <v>1049</v>
          </cell>
          <cell r="R82"/>
          <cell r="S82" t="str">
            <v>日本鋳鉄管（株）</v>
          </cell>
          <cell r="T82">
            <v>30</v>
          </cell>
          <cell r="V82" t="str">
            <v>JDPA  G  1049</v>
          </cell>
          <cell r="W82" t="str">
            <v>JDPA  G  1049</v>
          </cell>
        </row>
        <row r="83">
          <cell r="A83" t="str">
            <v>009D0215</v>
          </cell>
          <cell r="B83"/>
          <cell r="C83"/>
          <cell r="D83" t="str">
            <v>D</v>
          </cell>
          <cell r="E83">
            <v>2</v>
          </cell>
          <cell r="F83">
            <v>15</v>
          </cell>
          <cell r="G83"/>
          <cell r="H83" t="str">
            <v>22 1/2°曲管</v>
          </cell>
          <cell r="I83" t="str">
            <v>009D0215</v>
          </cell>
          <cell r="J83" t="str">
            <v>GX形22 1/2°曲管</v>
          </cell>
          <cell r="K83" t="str">
            <v>耐震GX形ﾀﾞｸﾀｲﾙ22 1/2°曲管</v>
          </cell>
          <cell r="L83" t="str">
            <v>φ75～φ250</v>
          </cell>
          <cell r="M83" t="str">
            <v>内面ｴﾎﾟｷｼ樹脂粉体塗装</v>
          </cell>
          <cell r="N83"/>
          <cell r="O83" t="str">
            <v>JWWA</v>
          </cell>
          <cell r="P83" t="str">
            <v>G</v>
          </cell>
          <cell r="Q83">
            <v>121</v>
          </cell>
          <cell r="R83"/>
          <cell r="S83" t="str">
            <v>幡豆工業（株）</v>
          </cell>
          <cell r="T83">
            <v>9</v>
          </cell>
          <cell r="V83" t="str">
            <v>JWWA  G  121</v>
          </cell>
          <cell r="W83" t="str">
            <v>JWWA  G  121</v>
          </cell>
        </row>
        <row r="84">
          <cell r="A84" t="str">
            <v>019D0208</v>
          </cell>
          <cell r="B84"/>
          <cell r="C84"/>
          <cell r="D84" t="str">
            <v>D</v>
          </cell>
          <cell r="E84">
            <v>2</v>
          </cell>
          <cell r="F84">
            <v>8</v>
          </cell>
          <cell r="G84"/>
          <cell r="H84"/>
          <cell r="I84" t="str">
            <v>019D0208</v>
          </cell>
          <cell r="J84" t="str">
            <v>GX形22 1/2°曲管</v>
          </cell>
          <cell r="K84" t="str">
            <v>GX形曲管22 1/2°</v>
          </cell>
          <cell r="L84" t="str">
            <v>φ75～φ250</v>
          </cell>
          <cell r="M84" t="str">
            <v>内面ｴﾎﾟｷｼ樹脂粉体塗装</v>
          </cell>
          <cell r="N84"/>
          <cell r="O84" t="str">
            <v>JWWA</v>
          </cell>
          <cell r="P84" t="str">
            <v>G</v>
          </cell>
          <cell r="Q84">
            <v>121</v>
          </cell>
          <cell r="R84"/>
          <cell r="S84" t="str">
            <v>（株）岡本</v>
          </cell>
          <cell r="T84">
            <v>19</v>
          </cell>
          <cell r="V84" t="str">
            <v>JWWA  G  121</v>
          </cell>
          <cell r="W84" t="str">
            <v>JWWA  G  121</v>
          </cell>
        </row>
        <row r="85">
          <cell r="A85" t="str">
            <v>020D0215</v>
          </cell>
          <cell r="B85"/>
          <cell r="C85"/>
          <cell r="D85" t="str">
            <v>D</v>
          </cell>
          <cell r="E85">
            <v>2</v>
          </cell>
          <cell r="F85">
            <v>15</v>
          </cell>
          <cell r="G85"/>
          <cell r="H85"/>
          <cell r="I85" t="str">
            <v>020D0215</v>
          </cell>
          <cell r="J85" t="str">
            <v>GX形22 1/2°曲管</v>
          </cell>
          <cell r="K85" t="str">
            <v>GX形曲管22 1/2°</v>
          </cell>
          <cell r="L85" t="str">
            <v>φ75～φ250</v>
          </cell>
          <cell r="M85" t="str">
            <v>内面ｴﾎﾟｷｼ樹脂粉体塗装</v>
          </cell>
          <cell r="N85"/>
          <cell r="O85" t="str">
            <v>JWWA</v>
          </cell>
          <cell r="P85" t="str">
            <v>G</v>
          </cell>
          <cell r="Q85">
            <v>121</v>
          </cell>
          <cell r="R85"/>
          <cell r="S85" t="str">
            <v>（株）栗本鐵工所</v>
          </cell>
          <cell r="T85">
            <v>20</v>
          </cell>
          <cell r="V85" t="str">
            <v>JWWA  G  121</v>
          </cell>
          <cell r="W85" t="str">
            <v>JWWA  G  121</v>
          </cell>
        </row>
        <row r="86">
          <cell r="A86" t="str">
            <v>026D0215</v>
          </cell>
          <cell r="B86"/>
          <cell r="C86"/>
          <cell r="D86" t="str">
            <v>D</v>
          </cell>
          <cell r="E86">
            <v>2</v>
          </cell>
          <cell r="F86">
            <v>15</v>
          </cell>
          <cell r="G86"/>
          <cell r="H86"/>
          <cell r="I86" t="str">
            <v>026D0215</v>
          </cell>
          <cell r="J86" t="str">
            <v>GX形22 1/2°曲管</v>
          </cell>
          <cell r="K86" t="str">
            <v>GX形片受曲管22 1/2°</v>
          </cell>
          <cell r="L86" t="str">
            <v>φ75～φ250</v>
          </cell>
          <cell r="M86" t="str">
            <v>内面ｴﾎﾟｷｼ樹脂粉体塗装</v>
          </cell>
          <cell r="N86"/>
          <cell r="O86" t="str">
            <v>JWWA</v>
          </cell>
          <cell r="P86" t="str">
            <v>G</v>
          </cell>
          <cell r="Q86">
            <v>121</v>
          </cell>
          <cell r="R86"/>
          <cell r="S86" t="str">
            <v>（株）クボタ</v>
          </cell>
          <cell r="T86">
            <v>26</v>
          </cell>
          <cell r="V86" t="str">
            <v>JWWA  G  121</v>
          </cell>
          <cell r="W86" t="str">
            <v>JWWA  G  121</v>
          </cell>
        </row>
        <row r="87">
          <cell r="A87" t="str">
            <v>030D0215</v>
          </cell>
          <cell r="B87"/>
          <cell r="C87"/>
          <cell r="D87" t="str">
            <v>D</v>
          </cell>
          <cell r="E87">
            <v>2</v>
          </cell>
          <cell r="F87">
            <v>15</v>
          </cell>
          <cell r="G87"/>
          <cell r="H87"/>
          <cell r="I87" t="str">
            <v>030D0215</v>
          </cell>
          <cell r="J87" t="str">
            <v>GX形22 1/2°曲管</v>
          </cell>
          <cell r="K87" t="str">
            <v>GX形曲管22 1/2°</v>
          </cell>
          <cell r="L87" t="str">
            <v>φ75～φ250</v>
          </cell>
          <cell r="M87" t="str">
            <v>内面ｴﾎﾟｷｼ樹脂粉体塗装</v>
          </cell>
          <cell r="N87"/>
          <cell r="O87" t="str">
            <v>JWWA</v>
          </cell>
          <cell r="P87" t="str">
            <v>G</v>
          </cell>
          <cell r="Q87">
            <v>121</v>
          </cell>
          <cell r="R87"/>
          <cell r="S87" t="str">
            <v>日本鋳鉄管（株）</v>
          </cell>
          <cell r="T87">
            <v>30</v>
          </cell>
          <cell r="V87" t="str">
            <v>JWWA  G  121</v>
          </cell>
          <cell r="W87" t="str">
            <v>JWWA  G  121</v>
          </cell>
        </row>
        <row r="88">
          <cell r="A88" t="str">
            <v>009D0216</v>
          </cell>
          <cell r="B88"/>
          <cell r="C88"/>
          <cell r="D88" t="str">
            <v>D</v>
          </cell>
          <cell r="E88">
            <v>2</v>
          </cell>
          <cell r="F88">
            <v>16</v>
          </cell>
          <cell r="G88"/>
          <cell r="H88"/>
          <cell r="I88" t="str">
            <v>009D0216</v>
          </cell>
          <cell r="J88" t="str">
            <v>GX形22 1/2°曲管</v>
          </cell>
          <cell r="K88" t="str">
            <v>耐震GX形ﾀﾞｸﾀｲﾙ22 1/2°曲管</v>
          </cell>
          <cell r="L88" t="str">
            <v>φ300</v>
          </cell>
          <cell r="M88" t="str">
            <v>内面ｴﾎﾟｷｼ樹脂粉体塗装</v>
          </cell>
          <cell r="N88"/>
          <cell r="O88" t="str">
            <v>JDPA</v>
          </cell>
          <cell r="P88" t="str">
            <v>G</v>
          </cell>
          <cell r="Q88">
            <v>1049</v>
          </cell>
          <cell r="R88"/>
          <cell r="S88" t="str">
            <v>幡豆工業（株）</v>
          </cell>
          <cell r="T88">
            <v>9</v>
          </cell>
          <cell r="V88" t="str">
            <v>JDPA  G  1049</v>
          </cell>
          <cell r="W88" t="str">
            <v>JDPA  G  1049</v>
          </cell>
        </row>
        <row r="89">
          <cell r="A89" t="str">
            <v>020D0216</v>
          </cell>
          <cell r="B89"/>
          <cell r="C89"/>
          <cell r="D89" t="str">
            <v>D</v>
          </cell>
          <cell r="E89">
            <v>2</v>
          </cell>
          <cell r="F89">
            <v>16</v>
          </cell>
          <cell r="G89"/>
          <cell r="H89"/>
          <cell r="I89" t="str">
            <v>020D0216</v>
          </cell>
          <cell r="J89" t="str">
            <v>GX形22 1/2°曲管</v>
          </cell>
          <cell r="K89" t="str">
            <v>GX形曲管22 1/2°</v>
          </cell>
          <cell r="L89" t="str">
            <v>φ300</v>
          </cell>
          <cell r="M89" t="str">
            <v>内面ｴﾎﾟｷｼ樹脂粉体塗装</v>
          </cell>
          <cell r="N89"/>
          <cell r="O89" t="str">
            <v>JDPA</v>
          </cell>
          <cell r="P89" t="str">
            <v>G</v>
          </cell>
          <cell r="Q89">
            <v>1049</v>
          </cell>
          <cell r="R89"/>
          <cell r="S89" t="str">
            <v>（株）栗本鐵工所</v>
          </cell>
          <cell r="T89">
            <v>20</v>
          </cell>
          <cell r="V89" t="str">
            <v>JDPA  G  1049</v>
          </cell>
          <cell r="W89" t="str">
            <v>JDPA  G  1049</v>
          </cell>
        </row>
        <row r="90">
          <cell r="A90" t="str">
            <v>026D0216</v>
          </cell>
          <cell r="B90"/>
          <cell r="C90"/>
          <cell r="D90" t="str">
            <v>D</v>
          </cell>
          <cell r="E90">
            <v>2</v>
          </cell>
          <cell r="F90">
            <v>16</v>
          </cell>
          <cell r="G90"/>
          <cell r="H90"/>
          <cell r="I90" t="str">
            <v>026D0216</v>
          </cell>
          <cell r="J90" t="str">
            <v>GX形22 1/2°曲管</v>
          </cell>
          <cell r="K90" t="str">
            <v>GX形片受曲管22 1/2°</v>
          </cell>
          <cell r="L90" t="str">
            <v>φ300</v>
          </cell>
          <cell r="M90" t="str">
            <v>内面ｴﾎﾟｷｼ樹脂粉体塗装</v>
          </cell>
          <cell r="N90"/>
          <cell r="O90" t="str">
            <v>JDPA</v>
          </cell>
          <cell r="P90" t="str">
            <v>G</v>
          </cell>
          <cell r="Q90">
            <v>1049</v>
          </cell>
          <cell r="R90"/>
          <cell r="S90" t="str">
            <v>（株）クボタ</v>
          </cell>
          <cell r="T90">
            <v>26</v>
          </cell>
          <cell r="V90" t="str">
            <v>JDPA  G  1049</v>
          </cell>
          <cell r="W90" t="str">
            <v>JDPA  G  1049</v>
          </cell>
        </row>
        <row r="91">
          <cell r="A91" t="str">
            <v>030D0216</v>
          </cell>
          <cell r="B91"/>
          <cell r="C91"/>
          <cell r="D91" t="str">
            <v>D</v>
          </cell>
          <cell r="E91">
            <v>2</v>
          </cell>
          <cell r="F91">
            <v>16</v>
          </cell>
          <cell r="G91"/>
          <cell r="H91"/>
          <cell r="I91" t="str">
            <v>030D0216</v>
          </cell>
          <cell r="J91" t="str">
            <v>GX形22 1/2°曲管</v>
          </cell>
          <cell r="K91" t="str">
            <v>GX形曲管22 1/2°</v>
          </cell>
          <cell r="L91" t="str">
            <v>φ300</v>
          </cell>
          <cell r="M91" t="str">
            <v>内面ｴﾎﾟｷｼ樹脂粉体塗装</v>
          </cell>
          <cell r="N91"/>
          <cell r="O91" t="str">
            <v>JDPA</v>
          </cell>
          <cell r="P91" t="str">
            <v>G</v>
          </cell>
          <cell r="Q91">
            <v>1049</v>
          </cell>
          <cell r="R91"/>
          <cell r="S91" t="str">
            <v>日本鋳鉄管（株）</v>
          </cell>
          <cell r="T91">
            <v>30</v>
          </cell>
          <cell r="V91" t="str">
            <v>JDPA  G  1049</v>
          </cell>
          <cell r="W91" t="str">
            <v>JDPA  G  1049</v>
          </cell>
        </row>
        <row r="92">
          <cell r="A92" t="str">
            <v>009D0217</v>
          </cell>
          <cell r="B92"/>
          <cell r="C92"/>
          <cell r="D92" t="str">
            <v>D</v>
          </cell>
          <cell r="E92">
            <v>2</v>
          </cell>
          <cell r="F92">
            <v>17</v>
          </cell>
          <cell r="G92"/>
          <cell r="H92" t="str">
            <v>11 1/4°曲管</v>
          </cell>
          <cell r="I92" t="str">
            <v>009D0217</v>
          </cell>
          <cell r="J92" t="str">
            <v>GX形11 1/4°曲管</v>
          </cell>
          <cell r="K92" t="str">
            <v>耐震GX形ﾀﾞｸﾀｲﾙ11 1/4°曲管</v>
          </cell>
          <cell r="L92" t="str">
            <v>φ75～φ250</v>
          </cell>
          <cell r="M92" t="str">
            <v>内面ｴﾎﾟｷｼ樹脂粉体塗装</v>
          </cell>
          <cell r="N92"/>
          <cell r="O92" t="str">
            <v>JWWA</v>
          </cell>
          <cell r="P92" t="str">
            <v>G</v>
          </cell>
          <cell r="Q92">
            <v>121</v>
          </cell>
          <cell r="R92"/>
          <cell r="S92" t="str">
            <v>幡豆工業（株）</v>
          </cell>
          <cell r="T92">
            <v>9</v>
          </cell>
          <cell r="V92" t="str">
            <v>JWWA  G  121</v>
          </cell>
          <cell r="W92" t="str">
            <v>JWWA  G  121</v>
          </cell>
        </row>
        <row r="93">
          <cell r="A93" t="str">
            <v>019D0209</v>
          </cell>
          <cell r="B93"/>
          <cell r="C93"/>
          <cell r="D93" t="str">
            <v>D</v>
          </cell>
          <cell r="E93">
            <v>2</v>
          </cell>
          <cell r="F93">
            <v>9</v>
          </cell>
          <cell r="G93"/>
          <cell r="H93"/>
          <cell r="I93" t="str">
            <v>019D0209</v>
          </cell>
          <cell r="J93" t="str">
            <v>GX形11 1/4°曲管</v>
          </cell>
          <cell r="K93" t="str">
            <v>GX形曲管11 1/4°</v>
          </cell>
          <cell r="L93" t="str">
            <v>φ75～φ250</v>
          </cell>
          <cell r="M93" t="str">
            <v>内面ｴﾎﾟｷｼ樹脂粉体塗装</v>
          </cell>
          <cell r="N93"/>
          <cell r="O93" t="str">
            <v>JWWA</v>
          </cell>
          <cell r="P93" t="str">
            <v>G</v>
          </cell>
          <cell r="Q93">
            <v>121</v>
          </cell>
          <cell r="R93"/>
          <cell r="S93" t="str">
            <v>（株）岡本</v>
          </cell>
          <cell r="T93">
            <v>19</v>
          </cell>
          <cell r="V93" t="str">
            <v>JWWA  G  121</v>
          </cell>
          <cell r="W93" t="str">
            <v>JWWA  G  121</v>
          </cell>
        </row>
        <row r="94">
          <cell r="A94" t="str">
            <v>020D0217</v>
          </cell>
          <cell r="B94"/>
          <cell r="C94"/>
          <cell r="D94" t="str">
            <v>D</v>
          </cell>
          <cell r="E94">
            <v>2</v>
          </cell>
          <cell r="F94">
            <v>17</v>
          </cell>
          <cell r="G94"/>
          <cell r="H94"/>
          <cell r="I94" t="str">
            <v>020D0217</v>
          </cell>
          <cell r="J94" t="str">
            <v>GX形11 1/4°曲管</v>
          </cell>
          <cell r="K94" t="str">
            <v>GX形曲管11 1/4°</v>
          </cell>
          <cell r="L94" t="str">
            <v>φ75～φ250</v>
          </cell>
          <cell r="M94" t="str">
            <v>内面ｴﾎﾟｷｼ樹脂粉体塗装</v>
          </cell>
          <cell r="N94"/>
          <cell r="O94" t="str">
            <v>JWWA</v>
          </cell>
          <cell r="P94" t="str">
            <v>G</v>
          </cell>
          <cell r="Q94">
            <v>121</v>
          </cell>
          <cell r="R94"/>
          <cell r="S94" t="str">
            <v>（株）栗本鐵工所</v>
          </cell>
          <cell r="T94">
            <v>20</v>
          </cell>
          <cell r="V94" t="str">
            <v>JWWA  G  121</v>
          </cell>
          <cell r="W94" t="str">
            <v>JWWA  G  121</v>
          </cell>
        </row>
        <row r="95">
          <cell r="A95" t="str">
            <v>026D0217</v>
          </cell>
          <cell r="B95"/>
          <cell r="C95"/>
          <cell r="D95" t="str">
            <v>D</v>
          </cell>
          <cell r="E95">
            <v>2</v>
          </cell>
          <cell r="F95">
            <v>17</v>
          </cell>
          <cell r="G95"/>
          <cell r="H95"/>
          <cell r="I95" t="str">
            <v>026D0217</v>
          </cell>
          <cell r="J95" t="str">
            <v>GX形11 1/4°曲管</v>
          </cell>
          <cell r="K95" t="str">
            <v>GX形片受曲管11 1/4°</v>
          </cell>
          <cell r="L95" t="str">
            <v>φ75～φ250</v>
          </cell>
          <cell r="M95" t="str">
            <v>内面ｴﾎﾟｷｼ樹脂粉体塗装</v>
          </cell>
          <cell r="N95"/>
          <cell r="O95" t="str">
            <v>JWWA</v>
          </cell>
          <cell r="P95" t="str">
            <v>G</v>
          </cell>
          <cell r="Q95">
            <v>121</v>
          </cell>
          <cell r="R95"/>
          <cell r="S95" t="str">
            <v>（株）クボタ</v>
          </cell>
          <cell r="T95">
            <v>26</v>
          </cell>
          <cell r="V95" t="str">
            <v>JWWA  G  121</v>
          </cell>
          <cell r="W95" t="str">
            <v>JWWA  G  121</v>
          </cell>
        </row>
        <row r="96">
          <cell r="A96" t="str">
            <v>030D0217</v>
          </cell>
          <cell r="B96"/>
          <cell r="C96"/>
          <cell r="D96" t="str">
            <v>D</v>
          </cell>
          <cell r="E96">
            <v>2</v>
          </cell>
          <cell r="F96">
            <v>17</v>
          </cell>
          <cell r="G96"/>
          <cell r="H96"/>
          <cell r="I96" t="str">
            <v>030D0217</v>
          </cell>
          <cell r="J96" t="str">
            <v>GX形11 1/4°曲管</v>
          </cell>
          <cell r="K96" t="str">
            <v>GX形曲管11 1/4°</v>
          </cell>
          <cell r="L96" t="str">
            <v>φ75～φ250</v>
          </cell>
          <cell r="M96" t="str">
            <v>内面ｴﾎﾟｷｼ樹脂粉体塗装</v>
          </cell>
          <cell r="N96"/>
          <cell r="O96" t="str">
            <v>JWWA</v>
          </cell>
          <cell r="P96" t="str">
            <v>G</v>
          </cell>
          <cell r="Q96">
            <v>121</v>
          </cell>
          <cell r="R96"/>
          <cell r="S96" t="str">
            <v>日本鋳鉄管（株）</v>
          </cell>
          <cell r="T96">
            <v>30</v>
          </cell>
          <cell r="V96" t="str">
            <v>JWWA  G  121</v>
          </cell>
          <cell r="W96" t="str">
            <v>JWWA  G  121</v>
          </cell>
        </row>
        <row r="97">
          <cell r="A97" t="str">
            <v>009D0218</v>
          </cell>
          <cell r="B97"/>
          <cell r="C97"/>
          <cell r="D97" t="str">
            <v>D</v>
          </cell>
          <cell r="E97">
            <v>2</v>
          </cell>
          <cell r="F97">
            <v>18</v>
          </cell>
          <cell r="G97"/>
          <cell r="H97"/>
          <cell r="I97" t="str">
            <v>009D0218</v>
          </cell>
          <cell r="J97" t="str">
            <v>GX形11 1/4°曲管</v>
          </cell>
          <cell r="K97" t="str">
            <v>耐震GX形ﾀﾞｸﾀｲﾙ11 1/4°曲管</v>
          </cell>
          <cell r="L97" t="str">
            <v>φ300</v>
          </cell>
          <cell r="M97" t="str">
            <v>内面ｴﾎﾟｷｼ樹脂粉体塗装</v>
          </cell>
          <cell r="N97"/>
          <cell r="O97" t="str">
            <v>JDPA</v>
          </cell>
          <cell r="P97" t="str">
            <v>G</v>
          </cell>
          <cell r="Q97">
            <v>1049</v>
          </cell>
          <cell r="R97"/>
          <cell r="S97" t="str">
            <v>幡豆工業（株）</v>
          </cell>
          <cell r="T97">
            <v>9</v>
          </cell>
          <cell r="V97" t="str">
            <v>JDPA  G  1049</v>
          </cell>
          <cell r="W97" t="str">
            <v>JDPA  G  1049</v>
          </cell>
        </row>
        <row r="98">
          <cell r="A98" t="str">
            <v>020D0218</v>
          </cell>
          <cell r="B98"/>
          <cell r="C98"/>
          <cell r="D98" t="str">
            <v>D</v>
          </cell>
          <cell r="E98">
            <v>2</v>
          </cell>
          <cell r="F98">
            <v>18</v>
          </cell>
          <cell r="G98"/>
          <cell r="H98"/>
          <cell r="I98" t="str">
            <v>020D0218</v>
          </cell>
          <cell r="J98" t="str">
            <v>GX形11 1/4°曲管</v>
          </cell>
          <cell r="K98" t="str">
            <v>GX形曲管11 1/4°</v>
          </cell>
          <cell r="L98" t="str">
            <v>φ300</v>
          </cell>
          <cell r="M98" t="str">
            <v>内面ｴﾎﾟｷｼ樹脂粉体塗装</v>
          </cell>
          <cell r="N98"/>
          <cell r="O98" t="str">
            <v>JDPA</v>
          </cell>
          <cell r="P98" t="str">
            <v>G</v>
          </cell>
          <cell r="Q98">
            <v>1049</v>
          </cell>
          <cell r="R98"/>
          <cell r="S98" t="str">
            <v>（株）栗本鐵工所</v>
          </cell>
          <cell r="T98">
            <v>20</v>
          </cell>
          <cell r="V98" t="str">
            <v>JDPA  G  1049</v>
          </cell>
          <cell r="W98" t="str">
            <v>JDPA  G  1049</v>
          </cell>
        </row>
        <row r="99">
          <cell r="A99" t="str">
            <v>026D0218</v>
          </cell>
          <cell r="B99"/>
          <cell r="C99"/>
          <cell r="D99" t="str">
            <v>D</v>
          </cell>
          <cell r="E99">
            <v>2</v>
          </cell>
          <cell r="F99">
            <v>18</v>
          </cell>
          <cell r="G99"/>
          <cell r="H99"/>
          <cell r="I99" t="str">
            <v>026D0218</v>
          </cell>
          <cell r="J99" t="str">
            <v>GX形11 1/4°曲管</v>
          </cell>
          <cell r="K99" t="str">
            <v>GX形片受曲管11 1/4°</v>
          </cell>
          <cell r="L99" t="str">
            <v>φ300</v>
          </cell>
          <cell r="M99" t="str">
            <v>内面ｴﾎﾟｷｼ樹脂粉体塗装</v>
          </cell>
          <cell r="N99"/>
          <cell r="O99" t="str">
            <v>JDPA</v>
          </cell>
          <cell r="P99" t="str">
            <v>G</v>
          </cell>
          <cell r="Q99">
            <v>1049</v>
          </cell>
          <cell r="R99"/>
          <cell r="S99" t="str">
            <v>（株）クボタ</v>
          </cell>
          <cell r="T99">
            <v>26</v>
          </cell>
          <cell r="V99" t="str">
            <v>JDPA  G  1049</v>
          </cell>
          <cell r="W99" t="str">
            <v>JDPA  G  1049</v>
          </cell>
        </row>
        <row r="100">
          <cell r="A100" t="str">
            <v>030D0218</v>
          </cell>
          <cell r="B100"/>
          <cell r="C100"/>
          <cell r="D100" t="str">
            <v>D</v>
          </cell>
          <cell r="E100">
            <v>2</v>
          </cell>
          <cell r="F100">
            <v>18</v>
          </cell>
          <cell r="G100"/>
          <cell r="H100"/>
          <cell r="I100" t="str">
            <v>030D0218</v>
          </cell>
          <cell r="J100" t="str">
            <v>GX形11 1/4°曲管</v>
          </cell>
          <cell r="K100" t="str">
            <v>GX形曲管11 1/4°</v>
          </cell>
          <cell r="L100" t="str">
            <v>φ300</v>
          </cell>
          <cell r="M100" t="str">
            <v>内面ｴﾎﾟｷｼ樹脂粉体塗装</v>
          </cell>
          <cell r="N100"/>
          <cell r="O100" t="str">
            <v>JDPA</v>
          </cell>
          <cell r="P100" t="str">
            <v>G</v>
          </cell>
          <cell r="Q100">
            <v>1049</v>
          </cell>
          <cell r="R100"/>
          <cell r="S100" t="str">
            <v>日本鋳鉄管（株）</v>
          </cell>
          <cell r="T100">
            <v>30</v>
          </cell>
          <cell r="V100" t="str">
            <v>JDPA  G  1049</v>
          </cell>
          <cell r="W100" t="str">
            <v>JDPA  G  1049</v>
          </cell>
        </row>
        <row r="101">
          <cell r="A101" t="str">
            <v>009D0219</v>
          </cell>
          <cell r="B101"/>
          <cell r="C101"/>
          <cell r="D101" t="str">
            <v>D</v>
          </cell>
          <cell r="E101">
            <v>2</v>
          </cell>
          <cell r="F101">
            <v>19</v>
          </cell>
          <cell r="G101"/>
          <cell r="H101" t="str">
            <v>5 5/8°曲管</v>
          </cell>
          <cell r="I101" t="str">
            <v>009D0219</v>
          </cell>
          <cell r="J101" t="str">
            <v>GX形5 5/8°曲管</v>
          </cell>
          <cell r="K101" t="str">
            <v>耐震GX形ﾀﾞｸﾀｲﾙ5 5/8°曲管</v>
          </cell>
          <cell r="L101" t="str">
            <v>φ75～φ250</v>
          </cell>
          <cell r="M101" t="str">
            <v>内面ｴﾎﾟｷｼ樹脂粉体塗装</v>
          </cell>
          <cell r="N101"/>
          <cell r="O101" t="str">
            <v>JWWA</v>
          </cell>
          <cell r="P101" t="str">
            <v>G</v>
          </cell>
          <cell r="Q101">
            <v>121</v>
          </cell>
          <cell r="R101"/>
          <cell r="S101" t="str">
            <v>幡豆工業（株）</v>
          </cell>
          <cell r="T101">
            <v>9</v>
          </cell>
          <cell r="V101" t="str">
            <v>JWWA  G  121</v>
          </cell>
          <cell r="W101" t="str">
            <v>JWWA  G  121</v>
          </cell>
        </row>
        <row r="102">
          <cell r="A102" t="str">
            <v>019D0210</v>
          </cell>
          <cell r="B102"/>
          <cell r="C102"/>
          <cell r="D102" t="str">
            <v>D</v>
          </cell>
          <cell r="E102">
            <v>2</v>
          </cell>
          <cell r="F102">
            <v>10</v>
          </cell>
          <cell r="G102"/>
          <cell r="H102"/>
          <cell r="I102" t="str">
            <v>019D0210</v>
          </cell>
          <cell r="J102" t="str">
            <v>GX形5 5/8°曲管</v>
          </cell>
          <cell r="K102" t="str">
            <v>GX形曲管5 5/8°</v>
          </cell>
          <cell r="L102" t="str">
            <v>φ75～φ250</v>
          </cell>
          <cell r="M102" t="str">
            <v>内面ｴﾎﾟｷｼ樹脂粉体塗装</v>
          </cell>
          <cell r="N102"/>
          <cell r="O102" t="str">
            <v>JWWA</v>
          </cell>
          <cell r="P102" t="str">
            <v>G</v>
          </cell>
          <cell r="Q102">
            <v>121</v>
          </cell>
          <cell r="R102"/>
          <cell r="S102" t="str">
            <v>（株）岡本</v>
          </cell>
          <cell r="T102">
            <v>19</v>
          </cell>
          <cell r="V102" t="str">
            <v>JWWA  G  121</v>
          </cell>
          <cell r="W102" t="str">
            <v>JWWA  G  121</v>
          </cell>
        </row>
        <row r="103">
          <cell r="A103" t="str">
            <v>020D0219</v>
          </cell>
          <cell r="B103"/>
          <cell r="C103"/>
          <cell r="D103" t="str">
            <v>D</v>
          </cell>
          <cell r="E103">
            <v>2</v>
          </cell>
          <cell r="F103">
            <v>19</v>
          </cell>
          <cell r="G103"/>
          <cell r="H103"/>
          <cell r="I103" t="str">
            <v>020D0219</v>
          </cell>
          <cell r="J103" t="str">
            <v>GX形5 5/8°曲管</v>
          </cell>
          <cell r="K103" t="str">
            <v>GX形曲管5 5/8°</v>
          </cell>
          <cell r="L103" t="str">
            <v>φ75～φ250</v>
          </cell>
          <cell r="M103" t="str">
            <v>内面ｴﾎﾟｷｼ樹脂粉体塗装</v>
          </cell>
          <cell r="N103"/>
          <cell r="O103" t="str">
            <v>JWWA</v>
          </cell>
          <cell r="P103" t="str">
            <v>G</v>
          </cell>
          <cell r="Q103">
            <v>121</v>
          </cell>
          <cell r="R103"/>
          <cell r="S103" t="str">
            <v>（株）栗本鐵工所</v>
          </cell>
          <cell r="T103">
            <v>20</v>
          </cell>
          <cell r="V103" t="str">
            <v>JWWA  G  121</v>
          </cell>
          <cell r="W103" t="str">
            <v>JWWA  G  121</v>
          </cell>
        </row>
        <row r="104">
          <cell r="A104" t="str">
            <v>026D0219</v>
          </cell>
          <cell r="B104"/>
          <cell r="C104"/>
          <cell r="D104" t="str">
            <v>D</v>
          </cell>
          <cell r="E104">
            <v>2</v>
          </cell>
          <cell r="F104">
            <v>19</v>
          </cell>
          <cell r="G104"/>
          <cell r="H104"/>
          <cell r="I104" t="str">
            <v>026D0219</v>
          </cell>
          <cell r="J104" t="str">
            <v>GX形5 5/8°曲管</v>
          </cell>
          <cell r="K104" t="str">
            <v>GX形片受曲管5 5/8°</v>
          </cell>
          <cell r="L104" t="str">
            <v>φ75～φ250</v>
          </cell>
          <cell r="M104" t="str">
            <v>内面ｴﾎﾟｷｼ樹脂粉体塗装</v>
          </cell>
          <cell r="N104"/>
          <cell r="O104" t="str">
            <v>JWWA</v>
          </cell>
          <cell r="P104" t="str">
            <v>G</v>
          </cell>
          <cell r="Q104">
            <v>121</v>
          </cell>
          <cell r="R104"/>
          <cell r="S104" t="str">
            <v>（株）クボタ</v>
          </cell>
          <cell r="T104">
            <v>26</v>
          </cell>
          <cell r="V104" t="str">
            <v>JWWA  G  121</v>
          </cell>
          <cell r="W104" t="str">
            <v>JWWA  G  121</v>
          </cell>
        </row>
        <row r="105">
          <cell r="A105" t="str">
            <v>030D0219</v>
          </cell>
          <cell r="B105"/>
          <cell r="C105"/>
          <cell r="D105" t="str">
            <v>D</v>
          </cell>
          <cell r="E105">
            <v>2</v>
          </cell>
          <cell r="F105">
            <v>19</v>
          </cell>
          <cell r="G105"/>
          <cell r="H105"/>
          <cell r="I105" t="str">
            <v>030D0219</v>
          </cell>
          <cell r="J105" t="str">
            <v>GX形5 5/8°曲管</v>
          </cell>
          <cell r="K105" t="str">
            <v>GX形曲管5 5/8°</v>
          </cell>
          <cell r="L105" t="str">
            <v>φ75～φ250</v>
          </cell>
          <cell r="M105" t="str">
            <v>内面ｴﾎﾟｷｼ樹脂粉体塗装</v>
          </cell>
          <cell r="N105"/>
          <cell r="O105" t="str">
            <v>JWWA</v>
          </cell>
          <cell r="P105" t="str">
            <v>G</v>
          </cell>
          <cell r="Q105">
            <v>121</v>
          </cell>
          <cell r="R105"/>
          <cell r="S105" t="str">
            <v>日本鋳鉄管（株）</v>
          </cell>
          <cell r="T105">
            <v>30</v>
          </cell>
          <cell r="V105" t="str">
            <v>JWWA  G  121</v>
          </cell>
          <cell r="W105" t="str">
            <v>JWWA  G  121</v>
          </cell>
        </row>
        <row r="106">
          <cell r="A106" t="str">
            <v>009D0220</v>
          </cell>
          <cell r="B106"/>
          <cell r="C106"/>
          <cell r="D106" t="str">
            <v>D</v>
          </cell>
          <cell r="E106">
            <v>2</v>
          </cell>
          <cell r="F106">
            <v>20</v>
          </cell>
          <cell r="G106"/>
          <cell r="H106"/>
          <cell r="I106" t="str">
            <v>009D0220</v>
          </cell>
          <cell r="J106" t="str">
            <v>GX形5 5/8°曲管</v>
          </cell>
          <cell r="K106" t="str">
            <v>耐震GX形ﾀﾞｸﾀｲﾙ5 5/8°曲管</v>
          </cell>
          <cell r="L106" t="str">
            <v>φ300</v>
          </cell>
          <cell r="M106" t="str">
            <v>内面ｴﾎﾟｷｼ樹脂粉体塗装</v>
          </cell>
          <cell r="N106"/>
          <cell r="O106" t="str">
            <v>JDPA</v>
          </cell>
          <cell r="P106" t="str">
            <v>G</v>
          </cell>
          <cell r="Q106">
            <v>1049</v>
          </cell>
          <cell r="R106"/>
          <cell r="S106" t="str">
            <v>幡豆工業（株）</v>
          </cell>
          <cell r="T106">
            <v>9</v>
          </cell>
          <cell r="V106" t="str">
            <v>JDPA  G  1049</v>
          </cell>
          <cell r="W106" t="str">
            <v>JDPA  G  1049</v>
          </cell>
        </row>
        <row r="107">
          <cell r="A107" t="str">
            <v>020D0220</v>
          </cell>
          <cell r="B107"/>
          <cell r="C107"/>
          <cell r="D107" t="str">
            <v>D</v>
          </cell>
          <cell r="E107">
            <v>2</v>
          </cell>
          <cell r="F107">
            <v>20</v>
          </cell>
          <cell r="G107"/>
          <cell r="H107"/>
          <cell r="I107" t="str">
            <v>020D0220</v>
          </cell>
          <cell r="J107" t="str">
            <v>GX形5 5/8°曲管</v>
          </cell>
          <cell r="K107" t="str">
            <v>GX形曲管5 5/8°</v>
          </cell>
          <cell r="L107" t="str">
            <v>φ300</v>
          </cell>
          <cell r="M107" t="str">
            <v>内面ｴﾎﾟｷｼ樹脂粉体塗装</v>
          </cell>
          <cell r="N107"/>
          <cell r="O107" t="str">
            <v>JDPA</v>
          </cell>
          <cell r="P107" t="str">
            <v>G</v>
          </cell>
          <cell r="Q107">
            <v>1049</v>
          </cell>
          <cell r="R107"/>
          <cell r="S107" t="str">
            <v>（株）栗本鐵工所</v>
          </cell>
          <cell r="T107">
            <v>20</v>
          </cell>
          <cell r="V107" t="str">
            <v>JDPA  G  1049</v>
          </cell>
          <cell r="W107" t="str">
            <v>JDPA  G  1049</v>
          </cell>
        </row>
        <row r="108">
          <cell r="A108" t="str">
            <v>026D0220</v>
          </cell>
          <cell r="B108"/>
          <cell r="C108"/>
          <cell r="D108" t="str">
            <v>D</v>
          </cell>
          <cell r="E108">
            <v>2</v>
          </cell>
          <cell r="F108">
            <v>20</v>
          </cell>
          <cell r="G108"/>
          <cell r="H108"/>
          <cell r="I108" t="str">
            <v>026D0220</v>
          </cell>
          <cell r="J108" t="str">
            <v>GX形5 5/8°曲管</v>
          </cell>
          <cell r="K108" t="str">
            <v>GX形片受曲管5 5/8°</v>
          </cell>
          <cell r="L108" t="str">
            <v>φ300</v>
          </cell>
          <cell r="M108" t="str">
            <v>内面ｴﾎﾟｷｼ樹脂粉体塗装</v>
          </cell>
          <cell r="N108"/>
          <cell r="O108" t="str">
            <v>JDPA</v>
          </cell>
          <cell r="P108" t="str">
            <v>G</v>
          </cell>
          <cell r="Q108">
            <v>1049</v>
          </cell>
          <cell r="R108"/>
          <cell r="S108" t="str">
            <v>（株）クボタ</v>
          </cell>
          <cell r="T108">
            <v>26</v>
          </cell>
          <cell r="V108" t="str">
            <v>JDPA  G  1049</v>
          </cell>
          <cell r="W108" t="str">
            <v>JDPA  G  1049</v>
          </cell>
        </row>
        <row r="109">
          <cell r="A109" t="str">
            <v>030D0220</v>
          </cell>
          <cell r="B109"/>
          <cell r="C109"/>
          <cell r="D109" t="str">
            <v>D</v>
          </cell>
          <cell r="E109">
            <v>2</v>
          </cell>
          <cell r="F109">
            <v>20</v>
          </cell>
          <cell r="G109"/>
          <cell r="H109"/>
          <cell r="I109" t="str">
            <v>030D0220</v>
          </cell>
          <cell r="J109" t="str">
            <v>GX形5 5/8°曲管</v>
          </cell>
          <cell r="K109" t="str">
            <v>GX形曲管5 5/8°</v>
          </cell>
          <cell r="L109" t="str">
            <v>φ300</v>
          </cell>
          <cell r="M109" t="str">
            <v>内面ｴﾎﾟｷｼ樹脂粉体塗装</v>
          </cell>
          <cell r="N109"/>
          <cell r="O109" t="str">
            <v>JDPA</v>
          </cell>
          <cell r="P109" t="str">
            <v>G</v>
          </cell>
          <cell r="Q109">
            <v>1049</v>
          </cell>
          <cell r="R109"/>
          <cell r="S109" t="str">
            <v>日本鋳鉄管（株）</v>
          </cell>
          <cell r="T109">
            <v>30</v>
          </cell>
          <cell r="V109" t="str">
            <v>JDPA  G  1049</v>
          </cell>
          <cell r="W109" t="str">
            <v>JDPA  G  1049</v>
          </cell>
        </row>
        <row r="110">
          <cell r="A110" t="str">
            <v>009D0221</v>
          </cell>
          <cell r="B110"/>
          <cell r="C110"/>
          <cell r="D110" t="str">
            <v>D</v>
          </cell>
          <cell r="E110">
            <v>2</v>
          </cell>
          <cell r="F110">
            <v>21</v>
          </cell>
          <cell r="G110" t="str">
            <v>ﾌﾗﾝｼﾞ付T字管</v>
          </cell>
          <cell r="H110" t="str">
            <v>7.5K 形式2</v>
          </cell>
          <cell r="I110" t="str">
            <v>009D0221</v>
          </cell>
          <cell r="J110" t="str">
            <v>GX形ﾌﾗﾝｼﾞ付T字管</v>
          </cell>
          <cell r="K110" t="str">
            <v>耐震GX形ﾌﾗﾝｼﾞ付きT字管</v>
          </cell>
          <cell r="L110" t="str">
            <v>φ75～φ250×φ75</v>
          </cell>
          <cell r="M110" t="str">
            <v>内面ｴﾎﾟｷｼ樹脂粉体塗装</v>
          </cell>
          <cell r="N110" t="str">
            <v>7.5K　形式2</v>
          </cell>
          <cell r="O110" t="str">
            <v>JWWA</v>
          </cell>
          <cell r="P110" t="str">
            <v>G</v>
          </cell>
          <cell r="Q110">
            <v>121</v>
          </cell>
          <cell r="R110"/>
          <cell r="S110" t="str">
            <v>幡豆工業（株）</v>
          </cell>
          <cell r="T110">
            <v>9</v>
          </cell>
          <cell r="V110" t="str">
            <v>JWWA  G  121</v>
          </cell>
          <cell r="W110" t="str">
            <v>JWWA  G  121</v>
          </cell>
        </row>
        <row r="111">
          <cell r="A111" t="str">
            <v>019D0211</v>
          </cell>
          <cell r="B111"/>
          <cell r="C111"/>
          <cell r="D111" t="str">
            <v>D</v>
          </cell>
          <cell r="E111">
            <v>2</v>
          </cell>
          <cell r="F111">
            <v>11</v>
          </cell>
          <cell r="G111"/>
          <cell r="H111"/>
          <cell r="I111" t="str">
            <v>019D0211</v>
          </cell>
          <cell r="J111" t="str">
            <v>GX形ﾌﾗﾝｼﾞ付T字管</v>
          </cell>
          <cell r="K111" t="str">
            <v>GX形ﾌﾗﾝｼﾞ付きT字管</v>
          </cell>
          <cell r="L111" t="str">
            <v>φ75～φ250×φ75</v>
          </cell>
          <cell r="M111" t="str">
            <v>内面ｴﾎﾟｷｼ樹脂粉体塗装</v>
          </cell>
          <cell r="N111" t="str">
            <v>7.5K　形式2</v>
          </cell>
          <cell r="O111" t="str">
            <v>JWWA</v>
          </cell>
          <cell r="P111" t="str">
            <v>G</v>
          </cell>
          <cell r="Q111">
            <v>121</v>
          </cell>
          <cell r="R111"/>
          <cell r="S111" t="str">
            <v>（株）岡本</v>
          </cell>
          <cell r="T111">
            <v>19</v>
          </cell>
          <cell r="V111" t="str">
            <v>JWWA  G  121</v>
          </cell>
          <cell r="W111" t="str">
            <v>JWWA  G  121</v>
          </cell>
        </row>
        <row r="112">
          <cell r="A112" t="str">
            <v>020D0221</v>
          </cell>
          <cell r="B112"/>
          <cell r="C112"/>
          <cell r="D112" t="str">
            <v>D</v>
          </cell>
          <cell r="E112">
            <v>2</v>
          </cell>
          <cell r="F112">
            <v>21</v>
          </cell>
          <cell r="G112"/>
          <cell r="H112"/>
          <cell r="I112" t="str">
            <v>020D0221</v>
          </cell>
          <cell r="J112" t="str">
            <v>GX形ﾌﾗﾝｼﾞ付T字管</v>
          </cell>
          <cell r="K112" t="str">
            <v>GX形ﾌﾗﾝｼﾞ付きT字管</v>
          </cell>
          <cell r="L112" t="str">
            <v>φ75～φ250×φ75</v>
          </cell>
          <cell r="M112" t="str">
            <v>内面ｴﾎﾟｷｼ樹脂粉体塗装</v>
          </cell>
          <cell r="N112" t="str">
            <v>7.5K　形式2</v>
          </cell>
          <cell r="O112" t="str">
            <v>JWWA</v>
          </cell>
          <cell r="P112" t="str">
            <v>G</v>
          </cell>
          <cell r="Q112">
            <v>121</v>
          </cell>
          <cell r="R112"/>
          <cell r="S112" t="str">
            <v>（株）栗本鐵工所</v>
          </cell>
          <cell r="T112">
            <v>20</v>
          </cell>
          <cell r="V112" t="str">
            <v>JWWA  G  121</v>
          </cell>
          <cell r="W112" t="str">
            <v>JWWA  G  121</v>
          </cell>
        </row>
        <row r="113">
          <cell r="A113" t="str">
            <v>026D0221</v>
          </cell>
          <cell r="B113"/>
          <cell r="C113"/>
          <cell r="D113" t="str">
            <v>D</v>
          </cell>
          <cell r="E113">
            <v>2</v>
          </cell>
          <cell r="F113">
            <v>21</v>
          </cell>
          <cell r="G113"/>
          <cell r="H113"/>
          <cell r="I113" t="str">
            <v>026D0221</v>
          </cell>
          <cell r="J113" t="str">
            <v>GX形ﾌﾗﾝｼﾞ付T字管</v>
          </cell>
          <cell r="K113" t="str">
            <v>GX形ﾌﾗﾝｼﾞ付きT字管</v>
          </cell>
          <cell r="L113" t="str">
            <v>φ75～φ250×φ75</v>
          </cell>
          <cell r="M113" t="str">
            <v>内面ｴﾎﾟｷｼ樹脂粉体塗装</v>
          </cell>
          <cell r="N113" t="str">
            <v>7.5K　形式2</v>
          </cell>
          <cell r="O113" t="str">
            <v>JWWA</v>
          </cell>
          <cell r="P113" t="str">
            <v>G</v>
          </cell>
          <cell r="Q113">
            <v>121</v>
          </cell>
          <cell r="R113"/>
          <cell r="S113" t="str">
            <v>（株）クボタ</v>
          </cell>
          <cell r="T113">
            <v>26</v>
          </cell>
          <cell r="V113" t="str">
            <v>JWWA  G  121</v>
          </cell>
          <cell r="W113" t="str">
            <v>JWWA  G  121</v>
          </cell>
        </row>
        <row r="114">
          <cell r="A114" t="str">
            <v>030D0221</v>
          </cell>
          <cell r="B114"/>
          <cell r="C114"/>
          <cell r="D114" t="str">
            <v>D</v>
          </cell>
          <cell r="E114">
            <v>2</v>
          </cell>
          <cell r="F114">
            <v>21</v>
          </cell>
          <cell r="G114"/>
          <cell r="H114"/>
          <cell r="I114" t="str">
            <v>030D0221</v>
          </cell>
          <cell r="J114" t="str">
            <v>GX形ﾌﾗﾝｼﾞ付T字管</v>
          </cell>
          <cell r="K114" t="str">
            <v>GX形ﾌﾗﾝｼﾞ付きT字管</v>
          </cell>
          <cell r="L114" t="str">
            <v>φ75～φ250×φ75</v>
          </cell>
          <cell r="M114" t="str">
            <v>内面ｴﾎﾟｷｼ樹脂粉体塗装</v>
          </cell>
          <cell r="N114" t="str">
            <v>7.5K　形式2</v>
          </cell>
          <cell r="O114" t="str">
            <v>JWWA</v>
          </cell>
          <cell r="P114" t="str">
            <v>G</v>
          </cell>
          <cell r="Q114">
            <v>121</v>
          </cell>
          <cell r="R114"/>
          <cell r="S114" t="str">
            <v>日本鋳鉄管（株）</v>
          </cell>
          <cell r="T114">
            <v>30</v>
          </cell>
          <cell r="V114" t="str">
            <v>JWWA  G  121</v>
          </cell>
          <cell r="W114" t="str">
            <v>JWWA  G  121</v>
          </cell>
        </row>
        <row r="115">
          <cell r="A115" t="str">
            <v>009D0222</v>
          </cell>
          <cell r="B115"/>
          <cell r="C115"/>
          <cell r="D115" t="str">
            <v>D</v>
          </cell>
          <cell r="E115">
            <v>2</v>
          </cell>
          <cell r="F115">
            <v>22</v>
          </cell>
          <cell r="G115"/>
          <cell r="H115"/>
          <cell r="I115" t="str">
            <v>009D0222</v>
          </cell>
          <cell r="J115" t="str">
            <v>GX形ﾌﾗﾝｼﾞ付T字管</v>
          </cell>
          <cell r="K115" t="str">
            <v>耐震GX形ﾌﾗﾝｼﾞ付きT字管</v>
          </cell>
          <cell r="L115" t="str">
            <v>φ300×φ75</v>
          </cell>
          <cell r="M115" t="str">
            <v>内面ｴﾎﾟｷｼ樹脂粉体塗装</v>
          </cell>
          <cell r="N115" t="str">
            <v>7.5K　形式2</v>
          </cell>
          <cell r="O115" t="str">
            <v>JDPA</v>
          </cell>
          <cell r="P115" t="str">
            <v>G</v>
          </cell>
          <cell r="Q115">
            <v>1049</v>
          </cell>
          <cell r="R115"/>
          <cell r="S115" t="str">
            <v>幡豆工業（株）</v>
          </cell>
          <cell r="T115">
            <v>9</v>
          </cell>
          <cell r="V115" t="str">
            <v>JDPA  G  1049</v>
          </cell>
          <cell r="W115" t="str">
            <v>JDPA  G  1049</v>
          </cell>
        </row>
        <row r="116">
          <cell r="A116" t="str">
            <v>020D0222</v>
          </cell>
          <cell r="B116"/>
          <cell r="C116"/>
          <cell r="D116" t="str">
            <v>D</v>
          </cell>
          <cell r="E116">
            <v>2</v>
          </cell>
          <cell r="F116">
            <v>22</v>
          </cell>
          <cell r="G116"/>
          <cell r="H116"/>
          <cell r="I116" t="str">
            <v>020D0222</v>
          </cell>
          <cell r="J116" t="str">
            <v>GX形ﾌﾗﾝｼﾞ付T字管</v>
          </cell>
          <cell r="K116" t="str">
            <v>GX形ﾌﾗﾝｼﾞ付きT字管</v>
          </cell>
          <cell r="L116" t="str">
            <v>φ300×φ75</v>
          </cell>
          <cell r="M116" t="str">
            <v>内面ｴﾎﾟｷｼ樹脂粉体塗装</v>
          </cell>
          <cell r="N116" t="str">
            <v>7.5K　形式2</v>
          </cell>
          <cell r="O116" t="str">
            <v>JDPA</v>
          </cell>
          <cell r="P116" t="str">
            <v>G</v>
          </cell>
          <cell r="Q116">
            <v>1049</v>
          </cell>
          <cell r="R116"/>
          <cell r="S116" t="str">
            <v>（株）栗本鐵工所</v>
          </cell>
          <cell r="T116">
            <v>20</v>
          </cell>
          <cell r="V116" t="str">
            <v>JDPA  G  1049</v>
          </cell>
          <cell r="W116" t="str">
            <v>JDPA  G  1049</v>
          </cell>
        </row>
        <row r="117">
          <cell r="A117" t="str">
            <v>026D0222</v>
          </cell>
          <cell r="B117"/>
          <cell r="C117"/>
          <cell r="D117" t="str">
            <v>D</v>
          </cell>
          <cell r="E117">
            <v>2</v>
          </cell>
          <cell r="F117">
            <v>22</v>
          </cell>
          <cell r="G117"/>
          <cell r="H117"/>
          <cell r="I117" t="str">
            <v>026D0222</v>
          </cell>
          <cell r="J117" t="str">
            <v>GX形ﾌﾗﾝｼﾞ付T字管</v>
          </cell>
          <cell r="K117" t="str">
            <v>GX形ﾌﾗﾝｼﾞ付きT字管</v>
          </cell>
          <cell r="L117" t="str">
            <v>φ300×φ75</v>
          </cell>
          <cell r="M117" t="str">
            <v>内面ｴﾎﾟｷｼ樹脂粉体塗装</v>
          </cell>
          <cell r="N117" t="str">
            <v>7.5K　形式2</v>
          </cell>
          <cell r="O117" t="str">
            <v>JDPA</v>
          </cell>
          <cell r="P117" t="str">
            <v>G</v>
          </cell>
          <cell r="Q117">
            <v>1049</v>
          </cell>
          <cell r="R117"/>
          <cell r="S117" t="str">
            <v>（株）クボタ</v>
          </cell>
          <cell r="T117">
            <v>26</v>
          </cell>
          <cell r="V117" t="str">
            <v>JDPA  G  1049</v>
          </cell>
          <cell r="W117" t="str">
            <v>JDPA  G  1049</v>
          </cell>
        </row>
        <row r="118">
          <cell r="A118" t="str">
            <v>030D0222</v>
          </cell>
          <cell r="B118"/>
          <cell r="C118"/>
          <cell r="D118" t="str">
            <v>D</v>
          </cell>
          <cell r="E118">
            <v>2</v>
          </cell>
          <cell r="F118">
            <v>22</v>
          </cell>
          <cell r="G118"/>
          <cell r="H118"/>
          <cell r="I118" t="str">
            <v>030D0222</v>
          </cell>
          <cell r="J118" t="str">
            <v>GX形ﾌﾗﾝｼﾞ付T字管</v>
          </cell>
          <cell r="K118" t="str">
            <v>GX形ﾌﾗﾝｼﾞ付きT字管</v>
          </cell>
          <cell r="L118" t="str">
            <v>φ300×φ75</v>
          </cell>
          <cell r="M118" t="str">
            <v>内面ｴﾎﾟｷｼ樹脂粉体塗装</v>
          </cell>
          <cell r="N118" t="str">
            <v>7.5K　形式2</v>
          </cell>
          <cell r="O118" t="str">
            <v>JDPA</v>
          </cell>
          <cell r="P118" t="str">
            <v>G</v>
          </cell>
          <cell r="Q118">
            <v>1049</v>
          </cell>
          <cell r="R118"/>
          <cell r="S118" t="str">
            <v>日本鋳鉄管（株）</v>
          </cell>
          <cell r="T118">
            <v>30</v>
          </cell>
          <cell r="V118" t="str">
            <v>JDPA  G  1049</v>
          </cell>
          <cell r="W118" t="str">
            <v>JDPA  G  1049</v>
          </cell>
        </row>
        <row r="119">
          <cell r="A119" t="str">
            <v>009D0223</v>
          </cell>
          <cell r="B119"/>
          <cell r="C119"/>
          <cell r="D119" t="str">
            <v>D</v>
          </cell>
          <cell r="E119">
            <v>2</v>
          </cell>
          <cell r="F119">
            <v>23</v>
          </cell>
          <cell r="G119"/>
          <cell r="H119" t="str">
            <v>10K 形式2</v>
          </cell>
          <cell r="I119" t="str">
            <v>009D0223</v>
          </cell>
          <cell r="J119" t="str">
            <v>GX形ﾌﾗﾝｼﾞ付T字管</v>
          </cell>
          <cell r="K119" t="str">
            <v>耐震GX形ﾌﾗﾝｼﾞ付きT字管</v>
          </cell>
          <cell r="L119" t="str">
            <v>φ75～φ250×φ75</v>
          </cell>
          <cell r="M119" t="str">
            <v>内面ｴﾎﾟｷｼ樹脂粉体塗装</v>
          </cell>
          <cell r="N119" t="str">
            <v>10K　形式2</v>
          </cell>
          <cell r="O119" t="str">
            <v>JWWA</v>
          </cell>
          <cell r="P119" t="str">
            <v>G</v>
          </cell>
          <cell r="Q119">
            <v>121</v>
          </cell>
          <cell r="R119"/>
          <cell r="S119" t="str">
            <v>幡豆工業（株）</v>
          </cell>
          <cell r="T119">
            <v>9</v>
          </cell>
          <cell r="V119" t="str">
            <v>JWWA  G  121</v>
          </cell>
          <cell r="W119" t="str">
            <v>JWWA  G  121</v>
          </cell>
        </row>
        <row r="120">
          <cell r="A120" t="str">
            <v>019D0212</v>
          </cell>
          <cell r="B120"/>
          <cell r="C120"/>
          <cell r="D120" t="str">
            <v>D</v>
          </cell>
          <cell r="E120">
            <v>2</v>
          </cell>
          <cell r="F120">
            <v>12</v>
          </cell>
          <cell r="G120"/>
          <cell r="H120"/>
          <cell r="I120" t="str">
            <v>019D0212</v>
          </cell>
          <cell r="J120" t="str">
            <v>GX形ﾌﾗﾝｼﾞ付T字管</v>
          </cell>
          <cell r="K120" t="str">
            <v>GX形ﾌﾗﾝｼﾞ付きT字管</v>
          </cell>
          <cell r="L120" t="str">
            <v>φ75～φ250×φ75</v>
          </cell>
          <cell r="M120" t="str">
            <v>内面ｴﾎﾟｷｼ樹脂粉体塗装</v>
          </cell>
          <cell r="N120" t="str">
            <v>10K　形式2</v>
          </cell>
          <cell r="O120" t="str">
            <v>JWWA</v>
          </cell>
          <cell r="P120" t="str">
            <v>G</v>
          </cell>
          <cell r="Q120">
            <v>121</v>
          </cell>
          <cell r="R120"/>
          <cell r="S120" t="str">
            <v>（株）岡本</v>
          </cell>
          <cell r="T120">
            <v>19</v>
          </cell>
          <cell r="V120" t="str">
            <v>JWWA  G  121</v>
          </cell>
          <cell r="W120" t="str">
            <v>JWWA  G  121</v>
          </cell>
        </row>
        <row r="121">
          <cell r="A121" t="str">
            <v>020D0223</v>
          </cell>
          <cell r="B121" t="str">
            <v>GX形ダクタイル鋳鉄管</v>
          </cell>
          <cell r="C121" t="str">
            <v>異形管類</v>
          </cell>
          <cell r="D121" t="str">
            <v>D</v>
          </cell>
          <cell r="E121">
            <v>2</v>
          </cell>
          <cell r="F121">
            <v>23</v>
          </cell>
          <cell r="G121" t="str">
            <v>ﾌﾗﾝｼﾞ付T字管</v>
          </cell>
          <cell r="H121" t="str">
            <v>10K 形式2</v>
          </cell>
          <cell r="I121" t="str">
            <v>020D0223</v>
          </cell>
          <cell r="J121" t="str">
            <v>GX形ﾌﾗﾝｼﾞ付T字管</v>
          </cell>
          <cell r="K121" t="str">
            <v>GX形ﾌﾗﾝｼﾞ付きT字管</v>
          </cell>
          <cell r="L121" t="str">
            <v>φ75～φ250×φ75</v>
          </cell>
          <cell r="M121" t="str">
            <v>内面ｴﾎﾟｷｼ樹脂粉体塗装</v>
          </cell>
          <cell r="N121" t="str">
            <v>10K　形式2</v>
          </cell>
          <cell r="O121" t="str">
            <v>JWWA</v>
          </cell>
          <cell r="P121" t="str">
            <v>G</v>
          </cell>
          <cell r="Q121">
            <v>121</v>
          </cell>
          <cell r="R121"/>
          <cell r="S121" t="str">
            <v>（株）栗本鐵工所</v>
          </cell>
          <cell r="T121">
            <v>20</v>
          </cell>
          <cell r="V121" t="str">
            <v>JWWA  G  121</v>
          </cell>
          <cell r="W121" t="str">
            <v>JWWA  G  121</v>
          </cell>
        </row>
        <row r="122">
          <cell r="A122" t="str">
            <v>026D0223</v>
          </cell>
          <cell r="B122"/>
          <cell r="C122"/>
          <cell r="D122" t="str">
            <v>D</v>
          </cell>
          <cell r="E122">
            <v>2</v>
          </cell>
          <cell r="F122">
            <v>23</v>
          </cell>
          <cell r="G122"/>
          <cell r="H122"/>
          <cell r="I122" t="str">
            <v>026D0223</v>
          </cell>
          <cell r="J122" t="str">
            <v>GX形ﾌﾗﾝｼﾞ付T字管</v>
          </cell>
          <cell r="K122" t="str">
            <v>GX形ﾌﾗﾝｼﾞ付きT字管</v>
          </cell>
          <cell r="L122" t="str">
            <v>φ75～φ250×φ75</v>
          </cell>
          <cell r="M122" t="str">
            <v>内面ｴﾎﾟｷｼ樹脂粉体塗装</v>
          </cell>
          <cell r="N122" t="str">
            <v>10K　形式2</v>
          </cell>
          <cell r="O122" t="str">
            <v>JWWA</v>
          </cell>
          <cell r="P122" t="str">
            <v>G</v>
          </cell>
          <cell r="Q122">
            <v>121</v>
          </cell>
          <cell r="R122"/>
          <cell r="S122" t="str">
            <v>（株）クボタ</v>
          </cell>
          <cell r="T122">
            <v>26</v>
          </cell>
          <cell r="V122" t="str">
            <v>JWWA  G  121</v>
          </cell>
          <cell r="W122" t="str">
            <v>JWWA  G  121</v>
          </cell>
        </row>
        <row r="123">
          <cell r="A123" t="str">
            <v>030D0223</v>
          </cell>
          <cell r="B123"/>
          <cell r="C123"/>
          <cell r="D123" t="str">
            <v>D</v>
          </cell>
          <cell r="E123">
            <v>2</v>
          </cell>
          <cell r="F123">
            <v>23</v>
          </cell>
          <cell r="G123"/>
          <cell r="H123"/>
          <cell r="I123" t="str">
            <v>030D0223</v>
          </cell>
          <cell r="J123" t="str">
            <v>GX形ﾌﾗﾝｼﾞ付T字管</v>
          </cell>
          <cell r="K123" t="str">
            <v>GX形ﾌﾗﾝｼﾞ付きT字管</v>
          </cell>
          <cell r="L123" t="str">
            <v>φ75～φ250×φ75</v>
          </cell>
          <cell r="M123" t="str">
            <v>内面ｴﾎﾟｷｼ樹脂粉体塗装</v>
          </cell>
          <cell r="N123" t="str">
            <v>10K　形式2</v>
          </cell>
          <cell r="O123" t="str">
            <v>JWWA</v>
          </cell>
          <cell r="P123" t="str">
            <v>G</v>
          </cell>
          <cell r="Q123">
            <v>121</v>
          </cell>
          <cell r="R123"/>
          <cell r="S123" t="str">
            <v>日本鋳鉄管（株）</v>
          </cell>
          <cell r="T123">
            <v>30</v>
          </cell>
          <cell r="V123" t="str">
            <v>JWWA  G  121</v>
          </cell>
          <cell r="W123" t="str">
            <v>JWWA  G  121</v>
          </cell>
        </row>
        <row r="124">
          <cell r="A124" t="str">
            <v>009D0224</v>
          </cell>
          <cell r="B124"/>
          <cell r="C124"/>
          <cell r="D124" t="str">
            <v>D</v>
          </cell>
          <cell r="E124">
            <v>2</v>
          </cell>
          <cell r="F124">
            <v>24</v>
          </cell>
          <cell r="G124"/>
          <cell r="H124"/>
          <cell r="I124" t="str">
            <v>009D0224</v>
          </cell>
          <cell r="J124" t="str">
            <v>GX形ﾌﾗﾝｼﾞ付T字管</v>
          </cell>
          <cell r="K124" t="str">
            <v>耐震GX形ﾌﾗﾝｼﾞ付きT字管</v>
          </cell>
          <cell r="L124" t="str">
            <v>φ300×φ75</v>
          </cell>
          <cell r="M124" t="str">
            <v>内面ｴﾎﾟｷｼ樹脂粉体塗装</v>
          </cell>
          <cell r="N124" t="str">
            <v>10K　形式2</v>
          </cell>
          <cell r="O124" t="str">
            <v>JDPA</v>
          </cell>
          <cell r="P124" t="str">
            <v>G</v>
          </cell>
          <cell r="Q124">
            <v>1049</v>
          </cell>
          <cell r="R124"/>
          <cell r="S124" t="str">
            <v>幡豆工業（株）</v>
          </cell>
          <cell r="T124">
            <v>9</v>
          </cell>
          <cell r="V124" t="str">
            <v>JDPA  G  1049</v>
          </cell>
          <cell r="W124" t="str">
            <v>JDPA  G  1049</v>
          </cell>
        </row>
        <row r="125">
          <cell r="A125" t="str">
            <v>020D0224</v>
          </cell>
          <cell r="B125"/>
          <cell r="C125"/>
          <cell r="D125" t="str">
            <v>D</v>
          </cell>
          <cell r="E125">
            <v>2</v>
          </cell>
          <cell r="F125">
            <v>24</v>
          </cell>
          <cell r="G125"/>
          <cell r="H125"/>
          <cell r="I125" t="str">
            <v>020D0224</v>
          </cell>
          <cell r="J125" t="str">
            <v>GX形ﾌﾗﾝｼﾞ付T字管</v>
          </cell>
          <cell r="K125" t="str">
            <v>GX形ﾌﾗﾝｼﾞ付きT字管</v>
          </cell>
          <cell r="L125" t="str">
            <v>φ300×φ75</v>
          </cell>
          <cell r="M125" t="str">
            <v>内面ｴﾎﾟｷｼ樹脂粉体塗装</v>
          </cell>
          <cell r="N125" t="str">
            <v>10K　形式2</v>
          </cell>
          <cell r="O125" t="str">
            <v>JDPA</v>
          </cell>
          <cell r="P125" t="str">
            <v>G</v>
          </cell>
          <cell r="Q125">
            <v>1049</v>
          </cell>
          <cell r="R125"/>
          <cell r="S125" t="str">
            <v>（株）栗本鐵工所</v>
          </cell>
          <cell r="T125">
            <v>20</v>
          </cell>
          <cell r="V125" t="str">
            <v>JDPA  G  1049</v>
          </cell>
          <cell r="W125" t="str">
            <v>JDPA  G  1049</v>
          </cell>
        </row>
        <row r="126">
          <cell r="A126" t="str">
            <v>026D0224</v>
          </cell>
          <cell r="B126"/>
          <cell r="C126"/>
          <cell r="D126" t="str">
            <v>D</v>
          </cell>
          <cell r="E126">
            <v>2</v>
          </cell>
          <cell r="F126">
            <v>24</v>
          </cell>
          <cell r="G126"/>
          <cell r="H126"/>
          <cell r="I126" t="str">
            <v>026D0224</v>
          </cell>
          <cell r="J126" t="str">
            <v>GX形ﾌﾗﾝｼﾞ付T字管</v>
          </cell>
          <cell r="K126" t="str">
            <v>GX形ﾌﾗﾝｼﾞ付きT字管</v>
          </cell>
          <cell r="L126" t="str">
            <v>φ300×φ75</v>
          </cell>
          <cell r="M126" t="str">
            <v>内面ｴﾎﾟｷｼ樹脂粉体塗装</v>
          </cell>
          <cell r="N126" t="str">
            <v>10K　形式2</v>
          </cell>
          <cell r="O126" t="str">
            <v>JDPA</v>
          </cell>
          <cell r="P126" t="str">
            <v>G</v>
          </cell>
          <cell r="Q126">
            <v>1049</v>
          </cell>
          <cell r="R126"/>
          <cell r="S126" t="str">
            <v>（株）クボタ</v>
          </cell>
          <cell r="T126">
            <v>26</v>
          </cell>
          <cell r="V126" t="str">
            <v>JDPA  G  1049</v>
          </cell>
          <cell r="W126" t="str">
            <v>JDPA  G  1049</v>
          </cell>
        </row>
        <row r="127">
          <cell r="A127" t="str">
            <v>030D0224</v>
          </cell>
          <cell r="B127"/>
          <cell r="C127"/>
          <cell r="D127" t="str">
            <v>D</v>
          </cell>
          <cell r="E127">
            <v>2</v>
          </cell>
          <cell r="F127">
            <v>24</v>
          </cell>
          <cell r="G127"/>
          <cell r="H127"/>
          <cell r="I127" t="str">
            <v>030D0224</v>
          </cell>
          <cell r="J127" t="str">
            <v>GX形ﾌﾗﾝｼﾞ付T字管</v>
          </cell>
          <cell r="K127" t="str">
            <v>GX形ﾌﾗﾝｼﾞ付きT字管</v>
          </cell>
          <cell r="L127" t="str">
            <v>φ300×φ75</v>
          </cell>
          <cell r="M127" t="str">
            <v>内面ｴﾎﾟｷｼ樹脂粉体塗装</v>
          </cell>
          <cell r="N127" t="str">
            <v>10K　形式2</v>
          </cell>
          <cell r="O127" t="str">
            <v>JDPA</v>
          </cell>
          <cell r="P127" t="str">
            <v>G</v>
          </cell>
          <cell r="Q127">
            <v>1049</v>
          </cell>
          <cell r="R127"/>
          <cell r="S127" t="str">
            <v>日本鋳鉄管（株）</v>
          </cell>
          <cell r="T127">
            <v>30</v>
          </cell>
          <cell r="V127" t="str">
            <v>JDPA  G  1049</v>
          </cell>
          <cell r="W127" t="str">
            <v>JDPA  G  1049</v>
          </cell>
        </row>
        <row r="128">
          <cell r="A128" t="str">
            <v>009D0225</v>
          </cell>
          <cell r="B128"/>
          <cell r="C128"/>
          <cell r="D128" t="str">
            <v>D</v>
          </cell>
          <cell r="E128">
            <v>2</v>
          </cell>
          <cell r="F128">
            <v>25</v>
          </cell>
          <cell r="G128" t="str">
            <v>浅層埋設型
ﾌﾗﾝｼﾞ付T字管</v>
          </cell>
          <cell r="H128" t="str">
            <v>7.5K 形式2</v>
          </cell>
          <cell r="I128" t="str">
            <v>009D0225</v>
          </cell>
          <cell r="J128" t="str">
            <v>GX形浅層埋設形ﾌﾗﾝｼﾞ付T字管</v>
          </cell>
          <cell r="K128" t="str">
            <v>耐震GX形浅層埋設形ﾌﾗﾝｼﾞ付きT字管</v>
          </cell>
          <cell r="L128" t="str">
            <v>φ75～φ250×φ75</v>
          </cell>
          <cell r="M128" t="str">
            <v>内面ｴﾎﾟｷｼ樹脂粉体塗装</v>
          </cell>
          <cell r="N128" t="str">
            <v>7.5K　形式2</v>
          </cell>
          <cell r="O128" t="str">
            <v>JWWA</v>
          </cell>
          <cell r="P128" t="str">
            <v>G</v>
          </cell>
          <cell r="Q128">
            <v>121</v>
          </cell>
          <cell r="R128"/>
          <cell r="S128" t="str">
            <v>幡豆工業（株）</v>
          </cell>
          <cell r="T128">
            <v>9</v>
          </cell>
          <cell r="V128" t="str">
            <v>JWWA  G  121</v>
          </cell>
          <cell r="W128" t="str">
            <v>JWWA  G  121</v>
          </cell>
        </row>
        <row r="129">
          <cell r="A129" t="str">
            <v>019D0213</v>
          </cell>
          <cell r="B129"/>
          <cell r="C129"/>
          <cell r="D129" t="str">
            <v>D</v>
          </cell>
          <cell r="E129">
            <v>2</v>
          </cell>
          <cell r="F129">
            <v>13</v>
          </cell>
          <cell r="G129"/>
          <cell r="H129"/>
          <cell r="I129" t="str">
            <v>019D0213</v>
          </cell>
          <cell r="J129" t="str">
            <v>GX形浅層埋設形ﾌﾗﾝｼﾞ付T字管</v>
          </cell>
          <cell r="K129" t="str">
            <v>GX形浅層埋設形ﾌﾗﾝｼﾞ付きT字管</v>
          </cell>
          <cell r="L129" t="str">
            <v>φ75～φ250×φ75</v>
          </cell>
          <cell r="M129" t="str">
            <v>内面ｴﾎﾟｷｼ樹脂粉体塗装</v>
          </cell>
          <cell r="N129" t="str">
            <v>7.5K　形式2</v>
          </cell>
          <cell r="O129" t="str">
            <v>JWWA</v>
          </cell>
          <cell r="P129" t="str">
            <v>G</v>
          </cell>
          <cell r="Q129">
            <v>121</v>
          </cell>
          <cell r="R129"/>
          <cell r="S129" t="str">
            <v>（株）岡本</v>
          </cell>
          <cell r="T129">
            <v>19</v>
          </cell>
          <cell r="V129" t="str">
            <v>JWWA  G  121</v>
          </cell>
          <cell r="W129" t="str">
            <v>JWWA  G  121</v>
          </cell>
        </row>
        <row r="130">
          <cell r="A130" t="str">
            <v>020D0225</v>
          </cell>
          <cell r="B130"/>
          <cell r="C130"/>
          <cell r="D130" t="str">
            <v>D</v>
          </cell>
          <cell r="E130">
            <v>2</v>
          </cell>
          <cell r="F130">
            <v>25</v>
          </cell>
          <cell r="G130"/>
          <cell r="H130"/>
          <cell r="I130" t="str">
            <v>020D0225</v>
          </cell>
          <cell r="J130" t="str">
            <v>GX形浅層埋設形ﾌﾗﾝｼﾞ付T字管</v>
          </cell>
          <cell r="K130" t="str">
            <v>GX形浅層埋設形ﾌﾗﾝｼﾞ付きT字管</v>
          </cell>
          <cell r="L130" t="str">
            <v>φ75～φ250×φ75</v>
          </cell>
          <cell r="M130" t="str">
            <v>内面ｴﾎﾟｷｼ樹脂粉体塗装</v>
          </cell>
          <cell r="N130" t="str">
            <v>7.5K　形式2</v>
          </cell>
          <cell r="O130" t="str">
            <v>JWWA</v>
          </cell>
          <cell r="P130" t="str">
            <v>G</v>
          </cell>
          <cell r="Q130">
            <v>121</v>
          </cell>
          <cell r="R130"/>
          <cell r="S130" t="str">
            <v>（株）栗本鐵工所</v>
          </cell>
          <cell r="T130">
            <v>20</v>
          </cell>
          <cell r="V130" t="str">
            <v>JWWA  G  121</v>
          </cell>
          <cell r="W130" t="str">
            <v>JWWA  G  121</v>
          </cell>
        </row>
        <row r="131">
          <cell r="A131" t="str">
            <v>026D0225</v>
          </cell>
          <cell r="B131"/>
          <cell r="C131"/>
          <cell r="D131" t="str">
            <v>D</v>
          </cell>
          <cell r="E131">
            <v>2</v>
          </cell>
          <cell r="F131">
            <v>25</v>
          </cell>
          <cell r="G131"/>
          <cell r="H131"/>
          <cell r="I131" t="str">
            <v>026D0225</v>
          </cell>
          <cell r="J131" t="str">
            <v>GX形浅層埋設形ﾌﾗﾝｼﾞ付T字管</v>
          </cell>
          <cell r="K131" t="str">
            <v>GX形浅層埋設形ﾌﾗﾝｼﾞ付きT字管</v>
          </cell>
          <cell r="L131" t="str">
            <v>φ75～φ250×φ75</v>
          </cell>
          <cell r="M131" t="str">
            <v>内面ｴﾎﾟｷｼ樹脂粉体塗装</v>
          </cell>
          <cell r="N131" t="str">
            <v>7.5K　形式2</v>
          </cell>
          <cell r="O131" t="str">
            <v>JWWA</v>
          </cell>
          <cell r="P131" t="str">
            <v>G</v>
          </cell>
          <cell r="Q131">
            <v>121</v>
          </cell>
          <cell r="R131"/>
          <cell r="S131" t="str">
            <v>（株）クボタ</v>
          </cell>
          <cell r="T131">
            <v>26</v>
          </cell>
          <cell r="V131" t="str">
            <v>JWWA  G  121</v>
          </cell>
          <cell r="W131" t="str">
            <v>JWWA  G  121</v>
          </cell>
        </row>
        <row r="132">
          <cell r="A132" t="str">
            <v>030D0225</v>
          </cell>
          <cell r="B132"/>
          <cell r="C132"/>
          <cell r="D132" t="str">
            <v>D</v>
          </cell>
          <cell r="E132">
            <v>2</v>
          </cell>
          <cell r="F132">
            <v>25</v>
          </cell>
          <cell r="G132"/>
          <cell r="H132"/>
          <cell r="I132" t="str">
            <v>030D0225</v>
          </cell>
          <cell r="J132" t="str">
            <v>GX形浅層埋設形ﾌﾗﾝｼﾞ付T字管</v>
          </cell>
          <cell r="K132" t="str">
            <v>GX形浅層埋設形ﾌﾗﾝｼﾞ付きT字管</v>
          </cell>
          <cell r="L132" t="str">
            <v>φ75～φ250×φ75</v>
          </cell>
          <cell r="M132" t="str">
            <v>内面ｴﾎﾟｷｼ樹脂粉体塗装</v>
          </cell>
          <cell r="N132" t="str">
            <v>7.5K　形式2</v>
          </cell>
          <cell r="O132" t="str">
            <v>JWWA</v>
          </cell>
          <cell r="P132" t="str">
            <v>G</v>
          </cell>
          <cell r="Q132">
            <v>121</v>
          </cell>
          <cell r="R132"/>
          <cell r="S132" t="str">
            <v>日本鋳鉄管（株）</v>
          </cell>
          <cell r="T132">
            <v>30</v>
          </cell>
          <cell r="V132" t="str">
            <v>JWWA  G  121</v>
          </cell>
          <cell r="W132" t="str">
            <v>JWWA  G  121</v>
          </cell>
        </row>
        <row r="133">
          <cell r="A133" t="str">
            <v>009D0226</v>
          </cell>
          <cell r="B133"/>
          <cell r="C133"/>
          <cell r="D133" t="str">
            <v>D</v>
          </cell>
          <cell r="E133">
            <v>2</v>
          </cell>
          <cell r="F133">
            <v>26</v>
          </cell>
          <cell r="G133"/>
          <cell r="H133" t="str">
            <v>10K 形式2</v>
          </cell>
          <cell r="I133" t="str">
            <v>009D0226</v>
          </cell>
          <cell r="J133" t="str">
            <v>GX形浅層埋設形ﾌﾗﾝｼﾞ付T字管</v>
          </cell>
          <cell r="K133" t="str">
            <v>耐震GX形浅層埋設形ﾌﾗﾝｼﾞ付きT字管(特殊)</v>
          </cell>
          <cell r="L133" t="str">
            <v>φ75～φ250×φ75</v>
          </cell>
          <cell r="M133" t="str">
            <v>内面ｴﾎﾟｷｼ樹脂粉体塗装</v>
          </cell>
          <cell r="N133" t="str">
            <v>10K　形式2</v>
          </cell>
          <cell r="O133" t="str">
            <v>指定承認</v>
          </cell>
          <cell r="P133"/>
          <cell r="Q133"/>
          <cell r="R133"/>
          <cell r="S133" t="str">
            <v>幡豆工業（株）</v>
          </cell>
          <cell r="T133">
            <v>9</v>
          </cell>
          <cell r="V133" t="str">
            <v xml:space="preserve">指定承認    </v>
          </cell>
          <cell r="W133" t="str">
            <v xml:space="preserve">指定承認    </v>
          </cell>
        </row>
        <row r="134">
          <cell r="A134" t="str">
            <v>020D0226</v>
          </cell>
          <cell r="B134"/>
          <cell r="C134"/>
          <cell r="D134" t="str">
            <v>D</v>
          </cell>
          <cell r="E134">
            <v>2</v>
          </cell>
          <cell r="F134">
            <v>26</v>
          </cell>
          <cell r="G134"/>
          <cell r="H134"/>
          <cell r="I134" t="str">
            <v>020D0226</v>
          </cell>
          <cell r="J134" t="str">
            <v>GX形浅層埋設形ﾌﾗﾝｼﾞ付T字管</v>
          </cell>
          <cell r="K134" t="str">
            <v>GX形浅層埋設形ﾌﾗﾝｼﾞ付きT字管</v>
          </cell>
          <cell r="L134" t="str">
            <v>φ75～φ250×φ75</v>
          </cell>
          <cell r="M134" t="str">
            <v>内面ｴﾎﾟｷｼ樹脂粉体塗装</v>
          </cell>
          <cell r="N134" t="str">
            <v>10K　形式2</v>
          </cell>
          <cell r="O134" t="str">
            <v>指定承認</v>
          </cell>
          <cell r="P134"/>
          <cell r="Q134"/>
          <cell r="R134"/>
          <cell r="S134" t="str">
            <v>（株）栗本鐵工所</v>
          </cell>
          <cell r="T134">
            <v>20</v>
          </cell>
          <cell r="V134" t="str">
            <v xml:space="preserve">指定承認    </v>
          </cell>
          <cell r="W134" t="str">
            <v xml:space="preserve">指定承認    </v>
          </cell>
        </row>
        <row r="135">
          <cell r="A135" t="str">
            <v>026D0226</v>
          </cell>
          <cell r="B135"/>
          <cell r="C135"/>
          <cell r="D135" t="str">
            <v>D</v>
          </cell>
          <cell r="E135">
            <v>2</v>
          </cell>
          <cell r="F135">
            <v>26</v>
          </cell>
          <cell r="G135"/>
          <cell r="H135"/>
          <cell r="I135" t="str">
            <v>026D0226</v>
          </cell>
          <cell r="J135" t="str">
            <v>GX形浅層埋設形ﾌﾗﾝｼﾞ付T字管</v>
          </cell>
          <cell r="K135" t="str">
            <v>GX形浅層埋設形ﾌﾗﾝｼﾞ付きT字管</v>
          </cell>
          <cell r="L135" t="str">
            <v>φ75～φ250×φ75</v>
          </cell>
          <cell r="M135" t="str">
            <v>内面ｴﾎﾟｷｼ樹脂粉体塗装</v>
          </cell>
          <cell r="N135" t="str">
            <v>10K　形式2</v>
          </cell>
          <cell r="O135" t="str">
            <v>指定承認</v>
          </cell>
          <cell r="P135"/>
          <cell r="Q135"/>
          <cell r="R135"/>
          <cell r="S135" t="str">
            <v>（株）クボタ</v>
          </cell>
          <cell r="T135">
            <v>26</v>
          </cell>
          <cell r="V135" t="str">
            <v xml:space="preserve">指定承認    </v>
          </cell>
          <cell r="W135" t="str">
            <v xml:space="preserve">指定承認    </v>
          </cell>
        </row>
        <row r="136">
          <cell r="A136" t="str">
            <v>009D0227</v>
          </cell>
          <cell r="B136"/>
          <cell r="C136"/>
          <cell r="D136" t="str">
            <v>D</v>
          </cell>
          <cell r="E136">
            <v>2</v>
          </cell>
          <cell r="F136">
            <v>27</v>
          </cell>
          <cell r="G136" t="str">
            <v>うず巻式
ﾌﾗﾝｼﾞ付T字管</v>
          </cell>
          <cell r="H136" t="str">
            <v>7,5K 形式2</v>
          </cell>
          <cell r="I136" t="str">
            <v>009D0227</v>
          </cell>
          <cell r="J136" t="str">
            <v>GX形うず巻式ﾌﾗﾝｼﾞ付T字管</v>
          </cell>
          <cell r="K136" t="str">
            <v>耐震GX形うず巻式ﾌﾗﾝｼﾞ付きT字管</v>
          </cell>
          <cell r="L136" t="str">
            <v>φ75～φ250×φ75</v>
          </cell>
          <cell r="M136" t="str">
            <v>内面ｴﾎﾟｷｼ樹脂粉体塗装</v>
          </cell>
          <cell r="N136" t="str">
            <v>7.5K　形式2</v>
          </cell>
          <cell r="O136" t="str">
            <v>JWWA</v>
          </cell>
          <cell r="P136" t="str">
            <v>G</v>
          </cell>
          <cell r="Q136">
            <v>121</v>
          </cell>
          <cell r="R136"/>
          <cell r="S136" t="str">
            <v>幡豆工業（株）</v>
          </cell>
          <cell r="T136">
            <v>9</v>
          </cell>
          <cell r="V136" t="str">
            <v>JWWA  G  121</v>
          </cell>
          <cell r="W136" t="str">
            <v>JWWA  G  121</v>
          </cell>
        </row>
        <row r="137">
          <cell r="A137" t="str">
            <v>019D0214</v>
          </cell>
          <cell r="B137"/>
          <cell r="C137"/>
          <cell r="D137" t="str">
            <v>D</v>
          </cell>
          <cell r="E137">
            <v>2</v>
          </cell>
          <cell r="F137">
            <v>14</v>
          </cell>
          <cell r="G137"/>
          <cell r="H137"/>
          <cell r="I137" t="str">
            <v>019D0214</v>
          </cell>
          <cell r="J137" t="str">
            <v>GX形うず巻式ﾌﾗﾝｼﾞ付T字管</v>
          </cell>
          <cell r="K137" t="str">
            <v>GX形うず巻式ﾌﾗﾝｼﾞ付きT字管</v>
          </cell>
          <cell r="L137" t="str">
            <v>φ75～φ250×φ75</v>
          </cell>
          <cell r="M137" t="str">
            <v>内面ｴﾎﾟｷｼ樹脂粉体塗装</v>
          </cell>
          <cell r="N137" t="str">
            <v>7.5K　形式2</v>
          </cell>
          <cell r="O137" t="str">
            <v>JWWA</v>
          </cell>
          <cell r="P137" t="str">
            <v>G</v>
          </cell>
          <cell r="Q137">
            <v>121</v>
          </cell>
          <cell r="R137"/>
          <cell r="S137" t="str">
            <v>（株）岡本</v>
          </cell>
          <cell r="T137">
            <v>19</v>
          </cell>
          <cell r="V137" t="str">
            <v>JWWA  G  121</v>
          </cell>
          <cell r="W137" t="str">
            <v>JWWA  G  121</v>
          </cell>
        </row>
        <row r="138">
          <cell r="A138" t="str">
            <v>020D0227</v>
          </cell>
          <cell r="B138"/>
          <cell r="C138"/>
          <cell r="D138" t="str">
            <v>D</v>
          </cell>
          <cell r="E138">
            <v>2</v>
          </cell>
          <cell r="F138">
            <v>27</v>
          </cell>
          <cell r="G138"/>
          <cell r="H138"/>
          <cell r="I138" t="str">
            <v>020D0227</v>
          </cell>
          <cell r="J138" t="str">
            <v>GX形うず巻式ﾌﾗﾝｼﾞ付T字管</v>
          </cell>
          <cell r="K138" t="str">
            <v>GX形うず巻式ﾌﾗﾝｼﾞ付きT字管</v>
          </cell>
          <cell r="L138" t="str">
            <v>φ75～φ250×φ75</v>
          </cell>
          <cell r="M138" t="str">
            <v>内面ｴﾎﾟｷｼ樹脂粉体塗装</v>
          </cell>
          <cell r="N138" t="str">
            <v>7.5K　形式2</v>
          </cell>
          <cell r="O138" t="str">
            <v>JWWA</v>
          </cell>
          <cell r="P138" t="str">
            <v>G</v>
          </cell>
          <cell r="Q138">
            <v>121</v>
          </cell>
          <cell r="R138"/>
          <cell r="S138" t="str">
            <v>（株）栗本鐵工所</v>
          </cell>
          <cell r="T138">
            <v>20</v>
          </cell>
          <cell r="V138" t="str">
            <v>JWWA  G  121</v>
          </cell>
          <cell r="W138" t="str">
            <v>JWWA  G  121</v>
          </cell>
        </row>
        <row r="139">
          <cell r="A139" t="str">
            <v>026D0227</v>
          </cell>
          <cell r="B139"/>
          <cell r="C139"/>
          <cell r="D139" t="str">
            <v>D</v>
          </cell>
          <cell r="E139">
            <v>2</v>
          </cell>
          <cell r="F139">
            <v>27</v>
          </cell>
          <cell r="G139"/>
          <cell r="H139"/>
          <cell r="I139" t="str">
            <v>026D0227</v>
          </cell>
          <cell r="J139" t="str">
            <v>GX形うず巻式ﾌﾗﾝｼﾞ付T字管</v>
          </cell>
          <cell r="K139" t="str">
            <v>GX形渦巻式ﾌﾗﾝｼﾞ付きT字管</v>
          </cell>
          <cell r="L139" t="str">
            <v>φ75～φ250×φ75</v>
          </cell>
          <cell r="M139" t="str">
            <v>内面ｴﾎﾟｷｼ樹脂粉体塗装</v>
          </cell>
          <cell r="N139" t="str">
            <v>7.5K　形式2</v>
          </cell>
          <cell r="O139" t="str">
            <v>JWWA</v>
          </cell>
          <cell r="P139" t="str">
            <v>G</v>
          </cell>
          <cell r="Q139">
            <v>121</v>
          </cell>
          <cell r="R139"/>
          <cell r="S139" t="str">
            <v>（株）クボタ</v>
          </cell>
          <cell r="T139">
            <v>26</v>
          </cell>
          <cell r="V139" t="str">
            <v>JWWA  G  121</v>
          </cell>
          <cell r="W139" t="str">
            <v>JWWA  G  121</v>
          </cell>
        </row>
        <row r="140">
          <cell r="A140" t="str">
            <v>030D0226</v>
          </cell>
          <cell r="B140"/>
          <cell r="C140"/>
          <cell r="D140" t="str">
            <v>D</v>
          </cell>
          <cell r="E140">
            <v>2</v>
          </cell>
          <cell r="F140">
            <v>26</v>
          </cell>
          <cell r="G140"/>
          <cell r="H140"/>
          <cell r="I140" t="str">
            <v>030D0226</v>
          </cell>
          <cell r="J140" t="str">
            <v>GX形うず巻式ﾌﾗﾝｼﾞ付T字管</v>
          </cell>
          <cell r="K140" t="str">
            <v>GX形うず巻式ﾌﾗﾝｼﾞ付きT字管</v>
          </cell>
          <cell r="L140" t="str">
            <v>φ75～φ250×φ75</v>
          </cell>
          <cell r="M140" t="str">
            <v>内面ｴﾎﾟｷｼ樹脂粉体塗装</v>
          </cell>
          <cell r="N140" t="str">
            <v>7.5K　形式2</v>
          </cell>
          <cell r="O140" t="str">
            <v>JWWA</v>
          </cell>
          <cell r="P140" t="str">
            <v>G</v>
          </cell>
          <cell r="Q140">
            <v>121</v>
          </cell>
          <cell r="R140"/>
          <cell r="S140" t="str">
            <v>日本鋳鉄管（株）</v>
          </cell>
          <cell r="T140">
            <v>30</v>
          </cell>
          <cell r="V140" t="str">
            <v>JWWA  G  121</v>
          </cell>
          <cell r="W140" t="str">
            <v>JWWA  G  121</v>
          </cell>
        </row>
        <row r="141">
          <cell r="A141" t="str">
            <v>009D0228</v>
          </cell>
          <cell r="B141"/>
          <cell r="C141"/>
          <cell r="D141" t="str">
            <v>D</v>
          </cell>
          <cell r="E141">
            <v>2</v>
          </cell>
          <cell r="F141">
            <v>28</v>
          </cell>
          <cell r="G141"/>
          <cell r="H141"/>
          <cell r="I141" t="str">
            <v>009D0228</v>
          </cell>
          <cell r="J141" t="str">
            <v>GX形うず巻式ﾌﾗﾝｼﾞ付T字管</v>
          </cell>
          <cell r="K141" t="str">
            <v>耐震GX形うず巻式ﾌﾗﾝｼﾞ付きT字管</v>
          </cell>
          <cell r="L141" t="str">
            <v>φ300×φ75</v>
          </cell>
          <cell r="M141" t="str">
            <v>内面ｴﾎﾟｷｼ樹脂粉体塗装</v>
          </cell>
          <cell r="N141" t="str">
            <v>7.5K　形式2</v>
          </cell>
          <cell r="O141" t="str">
            <v>JDPA</v>
          </cell>
          <cell r="P141" t="str">
            <v>G</v>
          </cell>
          <cell r="Q141">
            <v>1049</v>
          </cell>
          <cell r="R141"/>
          <cell r="S141" t="str">
            <v>幡豆工業（株）</v>
          </cell>
          <cell r="T141">
            <v>9</v>
          </cell>
          <cell r="V141" t="str">
            <v>JDPA  G  1049</v>
          </cell>
          <cell r="W141" t="str">
            <v>JDPA  G  1049</v>
          </cell>
        </row>
        <row r="142">
          <cell r="A142" t="str">
            <v>020D0228</v>
          </cell>
          <cell r="B142"/>
          <cell r="C142"/>
          <cell r="D142" t="str">
            <v>D</v>
          </cell>
          <cell r="E142">
            <v>2</v>
          </cell>
          <cell r="F142">
            <v>28</v>
          </cell>
          <cell r="G142"/>
          <cell r="H142"/>
          <cell r="I142" t="str">
            <v>020D0228</v>
          </cell>
          <cell r="J142" t="str">
            <v>GX形うず巻式ﾌﾗﾝｼﾞ付T字管</v>
          </cell>
          <cell r="K142" t="str">
            <v>GX形うず巻式ﾌﾗﾝｼﾞ付きT字管</v>
          </cell>
          <cell r="L142" t="str">
            <v>φ300×φ75</v>
          </cell>
          <cell r="M142" t="str">
            <v>内面ｴﾎﾟｷｼ樹脂粉体塗装</v>
          </cell>
          <cell r="N142" t="str">
            <v>7.5K　形式2</v>
          </cell>
          <cell r="O142" t="str">
            <v>JDPA</v>
          </cell>
          <cell r="P142" t="str">
            <v>G</v>
          </cell>
          <cell r="Q142">
            <v>1049</v>
          </cell>
          <cell r="R142"/>
          <cell r="S142" t="str">
            <v>（株）栗本鐵工所</v>
          </cell>
          <cell r="T142">
            <v>20</v>
          </cell>
          <cell r="V142" t="str">
            <v>JDPA  G  1049</v>
          </cell>
          <cell r="W142" t="str">
            <v>JDPA  G  1049</v>
          </cell>
        </row>
        <row r="143">
          <cell r="A143" t="str">
            <v>026D0228</v>
          </cell>
          <cell r="B143"/>
          <cell r="C143"/>
          <cell r="D143" t="str">
            <v>D</v>
          </cell>
          <cell r="E143">
            <v>2</v>
          </cell>
          <cell r="F143">
            <v>28</v>
          </cell>
          <cell r="G143"/>
          <cell r="H143"/>
          <cell r="I143" t="str">
            <v>026D0228</v>
          </cell>
          <cell r="J143" t="str">
            <v>GX形うず巻式ﾌﾗﾝｼﾞ付T字管</v>
          </cell>
          <cell r="K143" t="str">
            <v>GX形渦巻式ﾌﾗﾝｼﾞ付きT字管</v>
          </cell>
          <cell r="L143" t="str">
            <v>φ300×φ75</v>
          </cell>
          <cell r="M143" t="str">
            <v>内面ｴﾎﾟｷｼ樹脂粉体塗装</v>
          </cell>
          <cell r="N143" t="str">
            <v>7.5K　形式2</v>
          </cell>
          <cell r="O143" t="str">
            <v>JDPA</v>
          </cell>
          <cell r="P143" t="str">
            <v>G</v>
          </cell>
          <cell r="Q143">
            <v>1049</v>
          </cell>
          <cell r="R143"/>
          <cell r="S143" t="str">
            <v>（株）クボタ</v>
          </cell>
          <cell r="T143">
            <v>26</v>
          </cell>
          <cell r="V143" t="str">
            <v>JDPA  G  1049</v>
          </cell>
          <cell r="W143" t="str">
            <v>JDPA  G  1049</v>
          </cell>
        </row>
        <row r="144">
          <cell r="A144" t="str">
            <v>030D0227</v>
          </cell>
          <cell r="B144"/>
          <cell r="C144"/>
          <cell r="D144" t="str">
            <v>D</v>
          </cell>
          <cell r="E144">
            <v>2</v>
          </cell>
          <cell r="F144">
            <v>27</v>
          </cell>
          <cell r="G144"/>
          <cell r="H144"/>
          <cell r="I144" t="str">
            <v>030D0227</v>
          </cell>
          <cell r="J144" t="str">
            <v>GX形うず巻式ﾌﾗﾝｼﾞ付T字管</v>
          </cell>
          <cell r="K144" t="str">
            <v>GX形うず巻式ﾌﾗﾝｼﾞ付きT字管</v>
          </cell>
          <cell r="L144" t="str">
            <v>φ300×φ75</v>
          </cell>
          <cell r="M144" t="str">
            <v>内面ｴﾎﾟｷｼ樹脂粉体塗装</v>
          </cell>
          <cell r="N144" t="str">
            <v>7.5K　形式2</v>
          </cell>
          <cell r="O144" t="str">
            <v>JDPA</v>
          </cell>
          <cell r="P144" t="str">
            <v>G</v>
          </cell>
          <cell r="Q144">
            <v>1049</v>
          </cell>
          <cell r="R144"/>
          <cell r="S144" t="str">
            <v>日本鋳鉄管（株）</v>
          </cell>
          <cell r="T144">
            <v>30</v>
          </cell>
          <cell r="V144" t="str">
            <v>JDPA  G  1049</v>
          </cell>
          <cell r="W144" t="str">
            <v>JDPA  G  1049</v>
          </cell>
        </row>
        <row r="145">
          <cell r="A145" t="str">
            <v>009D0229</v>
          </cell>
          <cell r="B145"/>
          <cell r="C145"/>
          <cell r="D145" t="str">
            <v>D</v>
          </cell>
          <cell r="E145">
            <v>2</v>
          </cell>
          <cell r="F145">
            <v>29</v>
          </cell>
          <cell r="G145"/>
          <cell r="H145" t="str">
            <v>10K 形式2</v>
          </cell>
          <cell r="I145" t="str">
            <v>009D0229</v>
          </cell>
          <cell r="J145" t="str">
            <v>GX形うず巻式ﾌﾗﾝｼﾞ付T字管</v>
          </cell>
          <cell r="K145" t="str">
            <v>耐震GX形うず巻式ﾌﾗﾝｼﾞ付きT字管(特殊)</v>
          </cell>
          <cell r="L145" t="str">
            <v>φ75～φ250×φ75</v>
          </cell>
          <cell r="M145" t="str">
            <v>内面ｴﾎﾟｷｼ樹脂粉体塗装</v>
          </cell>
          <cell r="N145" t="str">
            <v>10K　形式2</v>
          </cell>
          <cell r="O145" t="str">
            <v>指定承認</v>
          </cell>
          <cell r="P145"/>
          <cell r="Q145"/>
          <cell r="R145"/>
          <cell r="S145" t="str">
            <v>幡豆工業（株）</v>
          </cell>
          <cell r="T145">
            <v>9</v>
          </cell>
          <cell r="V145" t="str">
            <v xml:space="preserve">指定承認    </v>
          </cell>
          <cell r="W145" t="str">
            <v xml:space="preserve">指定承認    </v>
          </cell>
        </row>
        <row r="146">
          <cell r="A146" t="str">
            <v>009D0230</v>
          </cell>
          <cell r="B146"/>
          <cell r="C146"/>
          <cell r="D146" t="str">
            <v>D</v>
          </cell>
          <cell r="E146">
            <v>2</v>
          </cell>
          <cell r="F146">
            <v>30</v>
          </cell>
          <cell r="G146"/>
          <cell r="H146"/>
          <cell r="I146" t="str">
            <v>009D0230</v>
          </cell>
          <cell r="J146" t="str">
            <v>GX形うず巻式ﾌﾗﾝｼﾞ付T字管</v>
          </cell>
          <cell r="K146" t="str">
            <v>耐震GX形うず巻式ﾌﾗﾝｼﾞ付きT字管(特殊)</v>
          </cell>
          <cell r="L146" t="str">
            <v>φ300×φ75</v>
          </cell>
          <cell r="M146" t="str">
            <v>内面ｴﾎﾟｷｼ樹脂粉体塗装</v>
          </cell>
          <cell r="N146" t="str">
            <v>10K　形式2</v>
          </cell>
          <cell r="O146" t="str">
            <v>指定承認</v>
          </cell>
          <cell r="P146"/>
          <cell r="Q146"/>
          <cell r="R146"/>
          <cell r="S146" t="str">
            <v>幡豆工業（株）</v>
          </cell>
          <cell r="T146">
            <v>9</v>
          </cell>
          <cell r="V146" t="str">
            <v xml:space="preserve">指定承認    </v>
          </cell>
          <cell r="W146" t="str">
            <v xml:space="preserve">指定承認    </v>
          </cell>
        </row>
        <row r="147">
          <cell r="A147" t="str">
            <v>009D0231</v>
          </cell>
          <cell r="B147"/>
          <cell r="C147"/>
          <cell r="D147" t="str">
            <v>D</v>
          </cell>
          <cell r="E147">
            <v>2</v>
          </cell>
          <cell r="F147">
            <v>31</v>
          </cell>
          <cell r="G147" t="str">
            <v>継　輪</v>
          </cell>
          <cell r="H147" t="str">
            <v>継　輪</v>
          </cell>
          <cell r="I147" t="str">
            <v>009D0231</v>
          </cell>
          <cell r="J147" t="str">
            <v>GX形継輪</v>
          </cell>
          <cell r="K147" t="str">
            <v>耐震GX形継ぎ輪</v>
          </cell>
          <cell r="L147" t="str">
            <v>φ75～φ250</v>
          </cell>
          <cell r="M147" t="str">
            <v>内面ｴﾎﾟｷｼ樹脂粉体塗装</v>
          </cell>
          <cell r="N147"/>
          <cell r="O147" t="str">
            <v>JWWA</v>
          </cell>
          <cell r="P147" t="str">
            <v>G</v>
          </cell>
          <cell r="Q147">
            <v>121</v>
          </cell>
          <cell r="R147"/>
          <cell r="S147" t="str">
            <v>幡豆工業（株）</v>
          </cell>
          <cell r="T147">
            <v>9</v>
          </cell>
          <cell r="V147" t="str">
            <v>JWWA  G  121</v>
          </cell>
          <cell r="W147" t="str">
            <v>JWWA  G  121</v>
          </cell>
        </row>
        <row r="148">
          <cell r="A148" t="str">
            <v>019D0215</v>
          </cell>
          <cell r="B148"/>
          <cell r="C148"/>
          <cell r="D148" t="str">
            <v>D</v>
          </cell>
          <cell r="E148">
            <v>2</v>
          </cell>
          <cell r="F148">
            <v>15</v>
          </cell>
          <cell r="G148"/>
          <cell r="H148"/>
          <cell r="I148" t="str">
            <v>019D0215</v>
          </cell>
          <cell r="J148" t="str">
            <v>GX形継輪</v>
          </cell>
          <cell r="K148" t="str">
            <v>GX形継ぎ輪</v>
          </cell>
          <cell r="L148" t="str">
            <v>φ75～φ250</v>
          </cell>
          <cell r="M148" t="str">
            <v>内面ｴﾎﾟｷｼ樹脂粉体塗装</v>
          </cell>
          <cell r="N148"/>
          <cell r="O148" t="str">
            <v>JWWA</v>
          </cell>
          <cell r="P148" t="str">
            <v>G</v>
          </cell>
          <cell r="Q148">
            <v>121</v>
          </cell>
          <cell r="R148"/>
          <cell r="S148" t="str">
            <v>（株）岡本</v>
          </cell>
          <cell r="T148">
            <v>19</v>
          </cell>
          <cell r="V148" t="str">
            <v>JWWA  G  121</v>
          </cell>
          <cell r="W148" t="str">
            <v>JWWA  G  121</v>
          </cell>
        </row>
        <row r="149">
          <cell r="A149" t="str">
            <v>020D0229</v>
          </cell>
          <cell r="B149"/>
          <cell r="C149"/>
          <cell r="D149" t="str">
            <v>D</v>
          </cell>
          <cell r="E149">
            <v>2</v>
          </cell>
          <cell r="F149">
            <v>29</v>
          </cell>
          <cell r="G149"/>
          <cell r="H149"/>
          <cell r="I149" t="str">
            <v>020D0229</v>
          </cell>
          <cell r="J149" t="str">
            <v>GX形継輪</v>
          </cell>
          <cell r="K149" t="str">
            <v>GX形継ぎ輪</v>
          </cell>
          <cell r="L149" t="str">
            <v>φ75～φ250</v>
          </cell>
          <cell r="M149" t="str">
            <v>内面ｴﾎﾟｷｼ樹脂粉体塗装</v>
          </cell>
          <cell r="N149"/>
          <cell r="O149" t="str">
            <v>JWWA</v>
          </cell>
          <cell r="P149" t="str">
            <v>G</v>
          </cell>
          <cell r="Q149">
            <v>121</v>
          </cell>
          <cell r="R149"/>
          <cell r="S149" t="str">
            <v>（株）栗本鐵工所</v>
          </cell>
          <cell r="T149">
            <v>20</v>
          </cell>
          <cell r="V149" t="str">
            <v>JWWA  G  121</v>
          </cell>
          <cell r="W149" t="str">
            <v>JWWA  G  121</v>
          </cell>
        </row>
        <row r="150">
          <cell r="A150" t="str">
            <v>026D0229</v>
          </cell>
          <cell r="B150"/>
          <cell r="C150"/>
          <cell r="D150" t="str">
            <v>D</v>
          </cell>
          <cell r="E150">
            <v>2</v>
          </cell>
          <cell r="F150">
            <v>29</v>
          </cell>
          <cell r="G150"/>
          <cell r="H150"/>
          <cell r="I150" t="str">
            <v>026D0229</v>
          </cell>
          <cell r="J150" t="str">
            <v>GX形継輪</v>
          </cell>
          <cell r="K150" t="str">
            <v>GX形継ぎ輪</v>
          </cell>
          <cell r="L150" t="str">
            <v>φ75～φ250</v>
          </cell>
          <cell r="M150" t="str">
            <v>内面ｴﾎﾟｷｼ樹脂粉体塗装</v>
          </cell>
          <cell r="N150"/>
          <cell r="O150" t="str">
            <v>JWWA</v>
          </cell>
          <cell r="P150" t="str">
            <v>G</v>
          </cell>
          <cell r="Q150">
            <v>121</v>
          </cell>
          <cell r="R150"/>
          <cell r="S150" t="str">
            <v>（株）クボタ</v>
          </cell>
          <cell r="T150">
            <v>26</v>
          </cell>
          <cell r="V150" t="str">
            <v>JWWA  G  121</v>
          </cell>
          <cell r="W150" t="str">
            <v>JWWA  G  121</v>
          </cell>
        </row>
        <row r="151">
          <cell r="A151" t="str">
            <v>030D0228</v>
          </cell>
          <cell r="B151"/>
          <cell r="C151"/>
          <cell r="D151" t="str">
            <v>D</v>
          </cell>
          <cell r="E151">
            <v>2</v>
          </cell>
          <cell r="F151">
            <v>28</v>
          </cell>
          <cell r="G151"/>
          <cell r="H151"/>
          <cell r="I151" t="str">
            <v>030D0228</v>
          </cell>
          <cell r="J151" t="str">
            <v>GX形継輪</v>
          </cell>
          <cell r="K151" t="str">
            <v>GX形継ぎ輪</v>
          </cell>
          <cell r="L151" t="str">
            <v>φ75～φ250</v>
          </cell>
          <cell r="M151" t="str">
            <v>内面ｴﾎﾟｷｼ樹脂粉体塗装</v>
          </cell>
          <cell r="N151"/>
          <cell r="O151" t="str">
            <v>JWWA</v>
          </cell>
          <cell r="P151" t="str">
            <v>G</v>
          </cell>
          <cell r="Q151">
            <v>121</v>
          </cell>
          <cell r="R151"/>
          <cell r="S151" t="str">
            <v>日本鋳鉄管（株）</v>
          </cell>
          <cell r="T151">
            <v>30</v>
          </cell>
          <cell r="V151" t="str">
            <v>JWWA  G  121</v>
          </cell>
          <cell r="W151" t="str">
            <v>JWWA  G  121</v>
          </cell>
        </row>
        <row r="152">
          <cell r="A152" t="str">
            <v>009D0232</v>
          </cell>
          <cell r="B152"/>
          <cell r="C152"/>
          <cell r="D152" t="str">
            <v>D</v>
          </cell>
          <cell r="E152">
            <v>2</v>
          </cell>
          <cell r="F152">
            <v>32</v>
          </cell>
          <cell r="G152"/>
          <cell r="H152"/>
          <cell r="I152" t="str">
            <v>009D0232</v>
          </cell>
          <cell r="J152" t="str">
            <v>GX形継輪</v>
          </cell>
          <cell r="K152" t="str">
            <v>耐震GX形継ぎ輪</v>
          </cell>
          <cell r="L152" t="str">
            <v>φ300</v>
          </cell>
          <cell r="M152" t="str">
            <v>内面ｴﾎﾟｷｼ樹脂粉体塗装</v>
          </cell>
          <cell r="N152"/>
          <cell r="O152" t="str">
            <v>JDPA</v>
          </cell>
          <cell r="P152" t="str">
            <v>G</v>
          </cell>
          <cell r="Q152">
            <v>1049</v>
          </cell>
          <cell r="R152"/>
          <cell r="S152" t="str">
            <v>幡豆工業（株）</v>
          </cell>
          <cell r="T152">
            <v>9</v>
          </cell>
          <cell r="V152" t="str">
            <v>JDPA  G  1049</v>
          </cell>
          <cell r="W152" t="str">
            <v>JDPA  G  1049</v>
          </cell>
        </row>
        <row r="153">
          <cell r="A153" t="str">
            <v>020D0230</v>
          </cell>
          <cell r="B153"/>
          <cell r="C153"/>
          <cell r="D153" t="str">
            <v>D</v>
          </cell>
          <cell r="E153">
            <v>2</v>
          </cell>
          <cell r="F153">
            <v>30</v>
          </cell>
          <cell r="G153"/>
          <cell r="H153"/>
          <cell r="I153" t="str">
            <v>020D0230</v>
          </cell>
          <cell r="J153" t="str">
            <v>GX形継輪</v>
          </cell>
          <cell r="K153" t="str">
            <v>GX形継ぎ輪</v>
          </cell>
          <cell r="L153" t="str">
            <v>φ300</v>
          </cell>
          <cell r="M153" t="str">
            <v>内面ｴﾎﾟｷｼ樹脂粉体塗装</v>
          </cell>
          <cell r="N153"/>
          <cell r="O153" t="str">
            <v>JDPA</v>
          </cell>
          <cell r="P153" t="str">
            <v>G</v>
          </cell>
          <cell r="Q153">
            <v>1049</v>
          </cell>
          <cell r="R153"/>
          <cell r="S153" t="str">
            <v>（株）栗本鐵工所</v>
          </cell>
          <cell r="T153">
            <v>20</v>
          </cell>
          <cell r="V153" t="str">
            <v>JDPA  G  1049</v>
          </cell>
          <cell r="W153" t="str">
            <v>JDPA  G  1049</v>
          </cell>
        </row>
        <row r="154">
          <cell r="A154" t="str">
            <v>026D0230</v>
          </cell>
          <cell r="B154"/>
          <cell r="C154"/>
          <cell r="D154" t="str">
            <v>D</v>
          </cell>
          <cell r="E154">
            <v>2</v>
          </cell>
          <cell r="F154">
            <v>30</v>
          </cell>
          <cell r="G154"/>
          <cell r="H154"/>
          <cell r="I154" t="str">
            <v>026D0230</v>
          </cell>
          <cell r="J154" t="str">
            <v>GX形継輪</v>
          </cell>
          <cell r="K154" t="str">
            <v>GX形継ぎ輪</v>
          </cell>
          <cell r="L154" t="str">
            <v>φ300</v>
          </cell>
          <cell r="M154" t="str">
            <v>内面ｴﾎﾟｷｼ樹脂粉体塗装</v>
          </cell>
          <cell r="N154"/>
          <cell r="O154" t="str">
            <v>JDPA</v>
          </cell>
          <cell r="P154" t="str">
            <v>G</v>
          </cell>
          <cell r="Q154">
            <v>1049</v>
          </cell>
          <cell r="R154"/>
          <cell r="S154" t="str">
            <v>（株）クボタ</v>
          </cell>
          <cell r="T154">
            <v>26</v>
          </cell>
          <cell r="V154" t="str">
            <v>JDPA  G  1049</v>
          </cell>
          <cell r="W154" t="str">
            <v>JDPA  G  1049</v>
          </cell>
        </row>
        <row r="155">
          <cell r="A155" t="str">
            <v>030D0229</v>
          </cell>
          <cell r="B155"/>
          <cell r="C155"/>
          <cell r="D155" t="str">
            <v>D</v>
          </cell>
          <cell r="E155">
            <v>2</v>
          </cell>
          <cell r="F155">
            <v>29</v>
          </cell>
          <cell r="G155"/>
          <cell r="H155"/>
          <cell r="I155" t="str">
            <v>030D0229</v>
          </cell>
          <cell r="J155" t="str">
            <v>GX形継輪</v>
          </cell>
          <cell r="K155" t="str">
            <v>GX形継ぎ輪</v>
          </cell>
          <cell r="L155" t="str">
            <v>φ300</v>
          </cell>
          <cell r="M155" t="str">
            <v>内面ｴﾎﾟｷｼ樹脂粉体塗装</v>
          </cell>
          <cell r="N155"/>
          <cell r="O155" t="str">
            <v>JDPA</v>
          </cell>
          <cell r="P155" t="str">
            <v>G</v>
          </cell>
          <cell r="Q155">
            <v>1049</v>
          </cell>
          <cell r="R155"/>
          <cell r="S155" t="str">
            <v>日本鋳鉄管（株）</v>
          </cell>
          <cell r="T155">
            <v>30</v>
          </cell>
          <cell r="V155" t="str">
            <v>JDPA  G  1049</v>
          </cell>
          <cell r="W155" t="str">
            <v>JDPA  G  1049</v>
          </cell>
        </row>
        <row r="156">
          <cell r="A156" t="str">
            <v>009D0233</v>
          </cell>
          <cell r="B156"/>
          <cell r="C156"/>
          <cell r="D156" t="str">
            <v>D</v>
          </cell>
          <cell r="E156">
            <v>2</v>
          </cell>
          <cell r="F156">
            <v>33</v>
          </cell>
          <cell r="G156" t="str">
            <v>両受短管</v>
          </cell>
          <cell r="H156" t="str">
            <v>両受短管</v>
          </cell>
          <cell r="I156" t="str">
            <v>009D0233</v>
          </cell>
          <cell r="J156" t="str">
            <v>GX形両受短管</v>
          </cell>
          <cell r="K156" t="str">
            <v>耐震GX形両受短管</v>
          </cell>
          <cell r="L156" t="str">
            <v>φ75～φ250</v>
          </cell>
          <cell r="M156" t="str">
            <v>内面ｴﾎﾟｷｼ樹脂粉体塗装</v>
          </cell>
          <cell r="N156"/>
          <cell r="O156" t="str">
            <v>JWWA</v>
          </cell>
          <cell r="P156" t="str">
            <v>G</v>
          </cell>
          <cell r="Q156">
            <v>121</v>
          </cell>
          <cell r="R156"/>
          <cell r="S156" t="str">
            <v>幡豆工業（株）</v>
          </cell>
          <cell r="T156">
            <v>9</v>
          </cell>
          <cell r="V156" t="str">
            <v>JWWA  G  121</v>
          </cell>
          <cell r="W156" t="str">
            <v>JWWA  G  121</v>
          </cell>
        </row>
        <row r="157">
          <cell r="A157" t="str">
            <v>019D0216</v>
          </cell>
          <cell r="B157"/>
          <cell r="C157"/>
          <cell r="D157" t="str">
            <v>D</v>
          </cell>
          <cell r="E157">
            <v>2</v>
          </cell>
          <cell r="F157">
            <v>16</v>
          </cell>
          <cell r="G157"/>
          <cell r="H157"/>
          <cell r="I157" t="str">
            <v>019D0216</v>
          </cell>
          <cell r="J157" t="str">
            <v>GX形両受短管</v>
          </cell>
          <cell r="K157" t="str">
            <v>GX形両受短管</v>
          </cell>
          <cell r="L157" t="str">
            <v>φ75～φ250</v>
          </cell>
          <cell r="M157" t="str">
            <v>内面ｴﾎﾟｷｼ樹脂粉体塗装</v>
          </cell>
          <cell r="N157"/>
          <cell r="O157" t="str">
            <v>JWWA</v>
          </cell>
          <cell r="P157" t="str">
            <v>G</v>
          </cell>
          <cell r="Q157">
            <v>121</v>
          </cell>
          <cell r="R157"/>
          <cell r="S157" t="str">
            <v>（株）岡本</v>
          </cell>
          <cell r="T157">
            <v>19</v>
          </cell>
          <cell r="V157" t="str">
            <v>JWWA  G  121</v>
          </cell>
          <cell r="W157" t="str">
            <v>JWWA  G  121</v>
          </cell>
        </row>
        <row r="158">
          <cell r="A158" t="str">
            <v>020D0231</v>
          </cell>
          <cell r="B158"/>
          <cell r="C158"/>
          <cell r="D158" t="str">
            <v>D</v>
          </cell>
          <cell r="E158">
            <v>2</v>
          </cell>
          <cell r="F158">
            <v>31</v>
          </cell>
          <cell r="G158"/>
          <cell r="H158"/>
          <cell r="I158" t="str">
            <v>020D0231</v>
          </cell>
          <cell r="J158" t="str">
            <v>GX形両受短管</v>
          </cell>
          <cell r="K158" t="str">
            <v>GX形両受短管</v>
          </cell>
          <cell r="L158" t="str">
            <v>φ75～φ250</v>
          </cell>
          <cell r="M158" t="str">
            <v>内面ｴﾎﾟｷｼ樹脂粉体塗装</v>
          </cell>
          <cell r="N158"/>
          <cell r="O158" t="str">
            <v>JWWA</v>
          </cell>
          <cell r="P158" t="str">
            <v>G</v>
          </cell>
          <cell r="Q158">
            <v>121</v>
          </cell>
          <cell r="R158"/>
          <cell r="S158" t="str">
            <v>（株）栗本鐵工所</v>
          </cell>
          <cell r="T158">
            <v>20</v>
          </cell>
          <cell r="V158" t="str">
            <v>JWWA  G  121</v>
          </cell>
          <cell r="W158" t="str">
            <v>JWWA  G  121</v>
          </cell>
        </row>
        <row r="159">
          <cell r="A159" t="str">
            <v>026D0231</v>
          </cell>
          <cell r="B159"/>
          <cell r="C159"/>
          <cell r="D159" t="str">
            <v>D</v>
          </cell>
          <cell r="E159">
            <v>2</v>
          </cell>
          <cell r="F159">
            <v>31</v>
          </cell>
          <cell r="G159"/>
          <cell r="H159"/>
          <cell r="I159" t="str">
            <v>026D0231</v>
          </cell>
          <cell r="J159" t="str">
            <v>GX形両受短管</v>
          </cell>
          <cell r="K159" t="str">
            <v>GX形両受短管</v>
          </cell>
          <cell r="L159" t="str">
            <v>φ75～φ250</v>
          </cell>
          <cell r="M159" t="str">
            <v>内面ｴﾎﾟｷｼ樹脂粉体塗装</v>
          </cell>
          <cell r="N159"/>
          <cell r="O159" t="str">
            <v>JWWA</v>
          </cell>
          <cell r="P159" t="str">
            <v>G</v>
          </cell>
          <cell r="Q159">
            <v>121</v>
          </cell>
          <cell r="R159"/>
          <cell r="S159" t="str">
            <v>（株）クボタ</v>
          </cell>
          <cell r="T159">
            <v>26</v>
          </cell>
          <cell r="V159" t="str">
            <v>JWWA  G  121</v>
          </cell>
          <cell r="W159" t="str">
            <v>JWWA  G  121</v>
          </cell>
        </row>
        <row r="160">
          <cell r="A160" t="str">
            <v>030D0230</v>
          </cell>
          <cell r="B160"/>
          <cell r="C160"/>
          <cell r="D160" t="str">
            <v>D</v>
          </cell>
          <cell r="E160">
            <v>2</v>
          </cell>
          <cell r="F160">
            <v>30</v>
          </cell>
          <cell r="G160"/>
          <cell r="H160"/>
          <cell r="I160" t="str">
            <v>030D0230</v>
          </cell>
          <cell r="J160" t="str">
            <v>GX形両受短管</v>
          </cell>
          <cell r="K160" t="str">
            <v>GX形両受短管</v>
          </cell>
          <cell r="L160" t="str">
            <v>φ75～φ250</v>
          </cell>
          <cell r="M160" t="str">
            <v>内面ｴﾎﾟｷｼ樹脂粉体塗装</v>
          </cell>
          <cell r="N160"/>
          <cell r="O160" t="str">
            <v>JWWA</v>
          </cell>
          <cell r="P160" t="str">
            <v>G</v>
          </cell>
          <cell r="Q160">
            <v>121</v>
          </cell>
          <cell r="R160"/>
          <cell r="S160" t="str">
            <v>日本鋳鉄管（株）</v>
          </cell>
          <cell r="T160">
            <v>30</v>
          </cell>
          <cell r="V160" t="str">
            <v>JWWA  G  121</v>
          </cell>
          <cell r="W160" t="str">
            <v>JWWA  G  121</v>
          </cell>
        </row>
        <row r="161">
          <cell r="A161" t="str">
            <v>009D0234</v>
          </cell>
          <cell r="B161"/>
          <cell r="C161"/>
          <cell r="D161" t="str">
            <v>D</v>
          </cell>
          <cell r="E161">
            <v>2</v>
          </cell>
          <cell r="F161">
            <v>34</v>
          </cell>
          <cell r="G161"/>
          <cell r="H161"/>
          <cell r="I161" t="str">
            <v>009D0234</v>
          </cell>
          <cell r="J161" t="str">
            <v>GX形両受短管</v>
          </cell>
          <cell r="K161" t="str">
            <v>耐震GX形両受短管</v>
          </cell>
          <cell r="L161" t="str">
            <v>φ300</v>
          </cell>
          <cell r="M161" t="str">
            <v>内面ｴﾎﾟｷｼ樹脂粉体塗装</v>
          </cell>
          <cell r="N161"/>
          <cell r="O161" t="str">
            <v>JDPA</v>
          </cell>
          <cell r="P161" t="str">
            <v>G</v>
          </cell>
          <cell r="Q161">
            <v>1049</v>
          </cell>
          <cell r="R161"/>
          <cell r="S161" t="str">
            <v>幡豆工業（株）</v>
          </cell>
          <cell r="T161">
            <v>9</v>
          </cell>
          <cell r="V161" t="str">
            <v>JDPA  G  1049</v>
          </cell>
          <cell r="W161" t="str">
            <v>JDPA  G  1049</v>
          </cell>
        </row>
        <row r="162">
          <cell r="A162" t="str">
            <v>020D0232</v>
          </cell>
          <cell r="B162"/>
          <cell r="C162"/>
          <cell r="D162" t="str">
            <v>D</v>
          </cell>
          <cell r="E162">
            <v>2</v>
          </cell>
          <cell r="F162">
            <v>32</v>
          </cell>
          <cell r="G162"/>
          <cell r="H162"/>
          <cell r="I162" t="str">
            <v>020D0232</v>
          </cell>
          <cell r="J162" t="str">
            <v>GX形両受短管</v>
          </cell>
          <cell r="K162" t="str">
            <v>GX形両受短管</v>
          </cell>
          <cell r="L162" t="str">
            <v>φ300</v>
          </cell>
          <cell r="M162" t="str">
            <v>内面ｴﾎﾟｷｼ樹脂粉体塗装</v>
          </cell>
          <cell r="N162"/>
          <cell r="O162" t="str">
            <v>JDPA</v>
          </cell>
          <cell r="P162" t="str">
            <v>G</v>
          </cell>
          <cell r="Q162">
            <v>1049</v>
          </cell>
          <cell r="R162"/>
          <cell r="S162" t="str">
            <v>（株）栗本鐵工所</v>
          </cell>
          <cell r="T162">
            <v>20</v>
          </cell>
          <cell r="V162" t="str">
            <v>JDPA  G  1049</v>
          </cell>
          <cell r="W162" t="str">
            <v>JDPA  G  1049</v>
          </cell>
        </row>
        <row r="163">
          <cell r="A163" t="str">
            <v>026D0232</v>
          </cell>
          <cell r="B163"/>
          <cell r="C163"/>
          <cell r="D163" t="str">
            <v>D</v>
          </cell>
          <cell r="E163">
            <v>2</v>
          </cell>
          <cell r="F163">
            <v>32</v>
          </cell>
          <cell r="G163"/>
          <cell r="H163"/>
          <cell r="I163" t="str">
            <v>026D0232</v>
          </cell>
          <cell r="J163" t="str">
            <v>GX形両受短管</v>
          </cell>
          <cell r="K163" t="str">
            <v>GX形両受短管</v>
          </cell>
          <cell r="L163" t="str">
            <v>φ300</v>
          </cell>
          <cell r="M163" t="str">
            <v>内面ｴﾎﾟｷｼ樹脂粉体塗装</v>
          </cell>
          <cell r="N163"/>
          <cell r="O163" t="str">
            <v>JDPA</v>
          </cell>
          <cell r="P163" t="str">
            <v>G</v>
          </cell>
          <cell r="Q163">
            <v>1049</v>
          </cell>
          <cell r="R163"/>
          <cell r="S163" t="str">
            <v>（株）クボタ</v>
          </cell>
          <cell r="T163">
            <v>26</v>
          </cell>
          <cell r="V163" t="str">
            <v>JDPA  G  1049</v>
          </cell>
          <cell r="W163" t="str">
            <v>JDPA  G  1049</v>
          </cell>
        </row>
        <row r="164">
          <cell r="A164" t="str">
            <v>030D0231</v>
          </cell>
          <cell r="B164"/>
          <cell r="C164"/>
          <cell r="D164" t="str">
            <v>D</v>
          </cell>
          <cell r="E164">
            <v>2</v>
          </cell>
          <cell r="F164">
            <v>31</v>
          </cell>
          <cell r="G164"/>
          <cell r="H164"/>
          <cell r="I164" t="str">
            <v>030D0231</v>
          </cell>
          <cell r="J164" t="str">
            <v>GX形両受短管</v>
          </cell>
          <cell r="K164" t="str">
            <v>GX形両受短管</v>
          </cell>
          <cell r="L164" t="str">
            <v>φ300</v>
          </cell>
          <cell r="M164" t="str">
            <v>内面ｴﾎﾟｷｼ樹脂粉体塗装</v>
          </cell>
          <cell r="N164"/>
          <cell r="O164" t="str">
            <v>JDPA</v>
          </cell>
          <cell r="P164" t="str">
            <v>G</v>
          </cell>
          <cell r="Q164">
            <v>1049</v>
          </cell>
          <cell r="R164"/>
          <cell r="S164" t="str">
            <v>日本鋳鉄管（株）</v>
          </cell>
          <cell r="T164">
            <v>30</v>
          </cell>
          <cell r="V164" t="str">
            <v>JDPA  G  1049</v>
          </cell>
          <cell r="W164" t="str">
            <v>JDPA  G  1049</v>
          </cell>
        </row>
        <row r="165">
          <cell r="A165" t="str">
            <v>009D0235</v>
          </cell>
          <cell r="B165"/>
          <cell r="C165"/>
          <cell r="D165" t="str">
            <v>D</v>
          </cell>
          <cell r="E165">
            <v>2</v>
          </cell>
          <cell r="F165">
            <v>35</v>
          </cell>
          <cell r="G165" t="str">
            <v>短管1号</v>
          </cell>
          <cell r="H165" t="str">
            <v>7.5K 形式2</v>
          </cell>
          <cell r="I165" t="str">
            <v>009D0235</v>
          </cell>
          <cell r="J165" t="str">
            <v>GX形短管1号</v>
          </cell>
          <cell r="K165" t="str">
            <v>耐震GX形短管1号(特殊)</v>
          </cell>
          <cell r="L165" t="str">
            <v>φ75～φ300</v>
          </cell>
          <cell r="M165" t="str">
            <v>内面ｴﾎﾟｷｼ樹脂粉体塗装</v>
          </cell>
          <cell r="N165" t="str">
            <v>7.5K　形式2</v>
          </cell>
          <cell r="O165" t="str">
            <v>指定承認</v>
          </cell>
          <cell r="P165"/>
          <cell r="Q165"/>
          <cell r="R165"/>
          <cell r="S165" t="str">
            <v>幡豆工業（株）</v>
          </cell>
          <cell r="T165">
            <v>9</v>
          </cell>
          <cell r="V165" t="str">
            <v xml:space="preserve">指定承認    </v>
          </cell>
          <cell r="W165" t="str">
            <v xml:space="preserve">指定承認    </v>
          </cell>
        </row>
        <row r="166">
          <cell r="A166" t="str">
            <v>019D0217</v>
          </cell>
          <cell r="B166"/>
          <cell r="C166"/>
          <cell r="D166" t="str">
            <v>D</v>
          </cell>
          <cell r="E166">
            <v>2</v>
          </cell>
          <cell r="F166">
            <v>17</v>
          </cell>
          <cell r="G166"/>
          <cell r="H166"/>
          <cell r="I166" t="str">
            <v>019D0217</v>
          </cell>
          <cell r="J166" t="str">
            <v>GX形短管1号</v>
          </cell>
          <cell r="K166" t="str">
            <v>GX形短管1号</v>
          </cell>
          <cell r="L166" t="str">
            <v>φ75～φ250</v>
          </cell>
          <cell r="M166" t="str">
            <v>内面ｴﾎﾟｷｼ樹脂粉体塗装</v>
          </cell>
          <cell r="N166" t="str">
            <v>7.5K　形式2</v>
          </cell>
          <cell r="O166" t="str">
            <v>指定承認</v>
          </cell>
          <cell r="P166"/>
          <cell r="Q166"/>
          <cell r="R166"/>
          <cell r="S166" t="str">
            <v>（株）岡本</v>
          </cell>
          <cell r="T166">
            <v>19</v>
          </cell>
          <cell r="V166" t="str">
            <v xml:space="preserve">指定承認    </v>
          </cell>
          <cell r="W166" t="str">
            <v xml:space="preserve">指定承認    </v>
          </cell>
        </row>
        <row r="167">
          <cell r="A167" t="str">
            <v>020D0233</v>
          </cell>
          <cell r="B167"/>
          <cell r="C167"/>
          <cell r="D167" t="str">
            <v>D</v>
          </cell>
          <cell r="E167">
            <v>2</v>
          </cell>
          <cell r="F167">
            <v>33</v>
          </cell>
          <cell r="G167"/>
          <cell r="H167"/>
          <cell r="I167" t="str">
            <v>020D0233</v>
          </cell>
          <cell r="J167" t="str">
            <v>GX形短管1号</v>
          </cell>
          <cell r="K167" t="str">
            <v>GX形短管1号</v>
          </cell>
          <cell r="L167" t="str">
            <v>φ75～φ300</v>
          </cell>
          <cell r="M167" t="str">
            <v>内面ｴﾎﾟｷｼ樹脂粉体塗装</v>
          </cell>
          <cell r="N167" t="str">
            <v>7.5K　形式2</v>
          </cell>
          <cell r="O167" t="str">
            <v>指定承認</v>
          </cell>
          <cell r="P167"/>
          <cell r="Q167"/>
          <cell r="R167"/>
          <cell r="S167" t="str">
            <v>（株）栗本鐵工所</v>
          </cell>
          <cell r="T167">
            <v>20</v>
          </cell>
          <cell r="V167" t="str">
            <v xml:space="preserve">指定承認    </v>
          </cell>
          <cell r="W167" t="str">
            <v xml:space="preserve">指定承認    </v>
          </cell>
        </row>
        <row r="168">
          <cell r="A168" t="str">
            <v>026D0233</v>
          </cell>
          <cell r="B168"/>
          <cell r="C168"/>
          <cell r="D168" t="str">
            <v>D</v>
          </cell>
          <cell r="E168">
            <v>2</v>
          </cell>
          <cell r="F168">
            <v>33</v>
          </cell>
          <cell r="G168"/>
          <cell r="H168"/>
          <cell r="I168" t="str">
            <v>026D0233</v>
          </cell>
          <cell r="J168" t="str">
            <v>GX形短管1号</v>
          </cell>
          <cell r="K168" t="str">
            <v>GX形短管1号</v>
          </cell>
          <cell r="L168" t="str">
            <v>φ75～φ300</v>
          </cell>
          <cell r="M168" t="str">
            <v>内面ｴﾎﾟｷｼ樹脂粉体塗装</v>
          </cell>
          <cell r="N168" t="str">
            <v>7.5K　形式2</v>
          </cell>
          <cell r="O168" t="str">
            <v>指定承認</v>
          </cell>
          <cell r="P168"/>
          <cell r="Q168"/>
          <cell r="R168"/>
          <cell r="S168" t="str">
            <v>（株）クボタ</v>
          </cell>
          <cell r="T168">
            <v>26</v>
          </cell>
          <cell r="V168" t="str">
            <v xml:space="preserve">指定承認    </v>
          </cell>
          <cell r="W168" t="str">
            <v xml:space="preserve">指定承認    </v>
          </cell>
        </row>
        <row r="169">
          <cell r="A169" t="str">
            <v>030D0232</v>
          </cell>
          <cell r="B169"/>
          <cell r="C169"/>
          <cell r="D169" t="str">
            <v>D</v>
          </cell>
          <cell r="E169">
            <v>2</v>
          </cell>
          <cell r="F169">
            <v>32</v>
          </cell>
          <cell r="G169"/>
          <cell r="H169"/>
          <cell r="I169" t="str">
            <v>030D0232</v>
          </cell>
          <cell r="J169" t="str">
            <v>GX形短管1号</v>
          </cell>
          <cell r="K169" t="str">
            <v>GX形短管1号</v>
          </cell>
          <cell r="L169" t="str">
            <v>φ75～φ300</v>
          </cell>
          <cell r="M169" t="str">
            <v>内面ｴﾎﾟｷｼ樹脂粉体塗装</v>
          </cell>
          <cell r="N169" t="str">
            <v>7.5K　形式2</v>
          </cell>
          <cell r="O169" t="str">
            <v>指定承認</v>
          </cell>
          <cell r="P169"/>
          <cell r="Q169"/>
          <cell r="R169"/>
          <cell r="S169" t="str">
            <v>日本鋳鉄管（株）</v>
          </cell>
          <cell r="T169">
            <v>30</v>
          </cell>
          <cell r="V169" t="str">
            <v xml:space="preserve">指定承認    </v>
          </cell>
          <cell r="W169" t="str">
            <v xml:space="preserve">指定承認    </v>
          </cell>
        </row>
        <row r="170">
          <cell r="A170" t="str">
            <v>009D0236</v>
          </cell>
          <cell r="B170"/>
          <cell r="C170"/>
          <cell r="D170" t="str">
            <v>D</v>
          </cell>
          <cell r="E170">
            <v>2</v>
          </cell>
          <cell r="F170">
            <v>36</v>
          </cell>
          <cell r="G170"/>
          <cell r="H170" t="str">
            <v>10K 形式2</v>
          </cell>
          <cell r="I170" t="str">
            <v>009D0236</v>
          </cell>
          <cell r="J170" t="str">
            <v>GX形短管1号</v>
          </cell>
          <cell r="K170" t="str">
            <v>耐震GX形短管1号(特殊)</v>
          </cell>
          <cell r="L170" t="str">
            <v>φ75～φ300</v>
          </cell>
          <cell r="M170" t="str">
            <v>内面ｴﾎﾟｷｼ樹脂粉体塗装</v>
          </cell>
          <cell r="N170" t="str">
            <v>10K　形式2</v>
          </cell>
          <cell r="O170" t="str">
            <v>指定承認</v>
          </cell>
          <cell r="P170"/>
          <cell r="Q170"/>
          <cell r="R170"/>
          <cell r="S170" t="str">
            <v>幡豆工業（株）</v>
          </cell>
          <cell r="T170">
            <v>9</v>
          </cell>
          <cell r="V170" t="str">
            <v xml:space="preserve">指定承認    </v>
          </cell>
          <cell r="W170" t="str">
            <v xml:space="preserve">指定承認    </v>
          </cell>
        </row>
        <row r="171">
          <cell r="A171" t="str">
            <v>019D0218</v>
          </cell>
          <cell r="B171"/>
          <cell r="C171"/>
          <cell r="D171" t="str">
            <v>D</v>
          </cell>
          <cell r="E171">
            <v>2</v>
          </cell>
          <cell r="F171">
            <v>18</v>
          </cell>
          <cell r="G171"/>
          <cell r="H171"/>
          <cell r="I171" t="str">
            <v>019D0218</v>
          </cell>
          <cell r="J171" t="str">
            <v>GX形短管1号</v>
          </cell>
          <cell r="K171" t="str">
            <v>GX形短管1号</v>
          </cell>
          <cell r="L171" t="str">
            <v>φ75～φ250</v>
          </cell>
          <cell r="M171" t="str">
            <v>内面ｴﾎﾟｷｼ樹脂粉体塗装</v>
          </cell>
          <cell r="N171" t="str">
            <v>10K　形式2</v>
          </cell>
          <cell r="O171" t="str">
            <v>指定承認</v>
          </cell>
          <cell r="P171"/>
          <cell r="Q171"/>
          <cell r="R171"/>
          <cell r="S171" t="str">
            <v>（株）岡本</v>
          </cell>
          <cell r="T171">
            <v>19</v>
          </cell>
          <cell r="V171" t="str">
            <v xml:space="preserve">指定承認    </v>
          </cell>
          <cell r="W171" t="str">
            <v xml:space="preserve">指定承認    </v>
          </cell>
        </row>
        <row r="172">
          <cell r="A172" t="str">
            <v>020D0234</v>
          </cell>
          <cell r="B172"/>
          <cell r="C172"/>
          <cell r="D172" t="str">
            <v>D</v>
          </cell>
          <cell r="E172">
            <v>2</v>
          </cell>
          <cell r="F172">
            <v>34</v>
          </cell>
          <cell r="G172"/>
          <cell r="H172"/>
          <cell r="I172" t="str">
            <v>020D0234</v>
          </cell>
          <cell r="J172" t="str">
            <v>GX形短管1号</v>
          </cell>
          <cell r="K172" t="str">
            <v>GX形短管1号</v>
          </cell>
          <cell r="L172" t="str">
            <v>φ75～φ300</v>
          </cell>
          <cell r="M172" t="str">
            <v>内面ｴﾎﾟｷｼ樹脂粉体塗装</v>
          </cell>
          <cell r="N172" t="str">
            <v>10K　形式2</v>
          </cell>
          <cell r="O172" t="str">
            <v>指定承認</v>
          </cell>
          <cell r="P172"/>
          <cell r="Q172"/>
          <cell r="R172"/>
          <cell r="S172" t="str">
            <v>（株）栗本鐵工所</v>
          </cell>
          <cell r="T172">
            <v>20</v>
          </cell>
          <cell r="V172" t="str">
            <v xml:space="preserve">指定承認    </v>
          </cell>
          <cell r="W172" t="str">
            <v xml:space="preserve">指定承認    </v>
          </cell>
        </row>
        <row r="173">
          <cell r="A173" t="str">
            <v>026D0234</v>
          </cell>
          <cell r="B173"/>
          <cell r="C173"/>
          <cell r="D173" t="str">
            <v>D</v>
          </cell>
          <cell r="E173">
            <v>2</v>
          </cell>
          <cell r="F173">
            <v>34</v>
          </cell>
          <cell r="G173"/>
          <cell r="H173"/>
          <cell r="I173" t="str">
            <v>026D0234</v>
          </cell>
          <cell r="J173" t="str">
            <v>GX形短管1号</v>
          </cell>
          <cell r="K173" t="str">
            <v>GX形短管1号</v>
          </cell>
          <cell r="L173" t="str">
            <v>φ75～φ300</v>
          </cell>
          <cell r="M173" t="str">
            <v>内面ｴﾎﾟｷｼ樹脂粉体塗装</v>
          </cell>
          <cell r="N173" t="str">
            <v>10K　形式2</v>
          </cell>
          <cell r="O173" t="str">
            <v>指定承認</v>
          </cell>
          <cell r="P173"/>
          <cell r="Q173"/>
          <cell r="R173"/>
          <cell r="S173" t="str">
            <v>（株）クボタ</v>
          </cell>
          <cell r="T173">
            <v>26</v>
          </cell>
          <cell r="V173" t="str">
            <v xml:space="preserve">指定承認    </v>
          </cell>
          <cell r="W173" t="str">
            <v xml:space="preserve">指定承認    </v>
          </cell>
        </row>
        <row r="174">
          <cell r="A174" t="str">
            <v>030D0233</v>
          </cell>
          <cell r="B174"/>
          <cell r="C174"/>
          <cell r="D174" t="str">
            <v>D</v>
          </cell>
          <cell r="E174">
            <v>2</v>
          </cell>
          <cell r="F174">
            <v>33</v>
          </cell>
          <cell r="G174"/>
          <cell r="H174"/>
          <cell r="I174" t="str">
            <v>030D0233</v>
          </cell>
          <cell r="J174" t="str">
            <v>GX形短管1号</v>
          </cell>
          <cell r="K174" t="str">
            <v>GX形短管1号</v>
          </cell>
          <cell r="L174" t="str">
            <v>φ75～φ300</v>
          </cell>
          <cell r="M174" t="str">
            <v>内面ｴﾎﾟｷｼ樹脂粉体塗装</v>
          </cell>
          <cell r="N174" t="str">
            <v>10K　形式2</v>
          </cell>
          <cell r="O174" t="str">
            <v>指定承認</v>
          </cell>
          <cell r="P174"/>
          <cell r="Q174"/>
          <cell r="R174"/>
          <cell r="S174" t="str">
            <v>日本鋳鉄管（株）</v>
          </cell>
          <cell r="T174">
            <v>30</v>
          </cell>
          <cell r="V174" t="str">
            <v xml:space="preserve">指定承認    </v>
          </cell>
          <cell r="W174" t="str">
            <v xml:space="preserve">指定承認    </v>
          </cell>
        </row>
        <row r="175">
          <cell r="A175" t="str">
            <v>009D0237</v>
          </cell>
          <cell r="B175"/>
          <cell r="C175"/>
          <cell r="D175" t="str">
            <v>D</v>
          </cell>
          <cell r="E175">
            <v>2</v>
          </cell>
          <cell r="F175">
            <v>37</v>
          </cell>
          <cell r="G175" t="str">
            <v>短管2号</v>
          </cell>
          <cell r="H175" t="str">
            <v>7.5K 形式2</v>
          </cell>
          <cell r="I175" t="str">
            <v>009D0237</v>
          </cell>
          <cell r="J175" t="str">
            <v>GX形短管2号</v>
          </cell>
          <cell r="K175" t="str">
            <v>耐震GX形短管2号(特殊)</v>
          </cell>
          <cell r="L175" t="str">
            <v>φ75～φ300</v>
          </cell>
          <cell r="M175" t="str">
            <v>内面ｴﾎﾟｷｼ樹脂粉体塗装</v>
          </cell>
          <cell r="N175" t="str">
            <v>7.5K　形式2</v>
          </cell>
          <cell r="O175" t="str">
            <v>指定承認</v>
          </cell>
          <cell r="P175"/>
          <cell r="Q175"/>
          <cell r="R175"/>
          <cell r="S175" t="str">
            <v>幡豆工業（株）</v>
          </cell>
          <cell r="T175">
            <v>9</v>
          </cell>
          <cell r="V175" t="str">
            <v xml:space="preserve">指定承認    </v>
          </cell>
          <cell r="W175" t="str">
            <v xml:space="preserve">指定承認    </v>
          </cell>
        </row>
        <row r="176">
          <cell r="A176" t="str">
            <v>019D0219</v>
          </cell>
          <cell r="B176"/>
          <cell r="C176"/>
          <cell r="D176" t="str">
            <v>D</v>
          </cell>
          <cell r="E176">
            <v>2</v>
          </cell>
          <cell r="F176">
            <v>19</v>
          </cell>
          <cell r="G176"/>
          <cell r="H176"/>
          <cell r="I176" t="str">
            <v>019D0219</v>
          </cell>
          <cell r="J176" t="str">
            <v>GX形短管2号</v>
          </cell>
          <cell r="K176" t="str">
            <v>GX形短管2号</v>
          </cell>
          <cell r="L176" t="str">
            <v>φ75～φ300</v>
          </cell>
          <cell r="M176" t="str">
            <v>内面ｴﾎﾟｷｼ樹脂粉体塗装</v>
          </cell>
          <cell r="N176" t="str">
            <v>7.5K　形式2</v>
          </cell>
          <cell r="O176" t="str">
            <v>指定承認</v>
          </cell>
          <cell r="P176"/>
          <cell r="Q176"/>
          <cell r="R176"/>
          <cell r="S176" t="str">
            <v>（株）岡本</v>
          </cell>
          <cell r="T176">
            <v>19</v>
          </cell>
          <cell r="V176" t="str">
            <v xml:space="preserve">指定承認    </v>
          </cell>
          <cell r="W176" t="str">
            <v xml:space="preserve">指定承認    </v>
          </cell>
        </row>
        <row r="177">
          <cell r="A177" t="str">
            <v>020D0235</v>
          </cell>
          <cell r="B177"/>
          <cell r="C177"/>
          <cell r="D177" t="str">
            <v>D</v>
          </cell>
          <cell r="E177">
            <v>2</v>
          </cell>
          <cell r="F177">
            <v>35</v>
          </cell>
          <cell r="G177"/>
          <cell r="H177"/>
          <cell r="I177" t="str">
            <v>020D0235</v>
          </cell>
          <cell r="J177" t="str">
            <v>GX形短管2号</v>
          </cell>
          <cell r="K177" t="str">
            <v>GX形短管2号</v>
          </cell>
          <cell r="L177" t="str">
            <v>φ75～φ300</v>
          </cell>
          <cell r="M177" t="str">
            <v>内面ｴﾎﾟｷｼ樹脂粉体塗装</v>
          </cell>
          <cell r="N177" t="str">
            <v>7.5K　形式2</v>
          </cell>
          <cell r="O177" t="str">
            <v>指定承認</v>
          </cell>
          <cell r="P177"/>
          <cell r="Q177"/>
          <cell r="R177"/>
          <cell r="S177" t="str">
            <v>（株）栗本鐵工所</v>
          </cell>
          <cell r="T177">
            <v>20</v>
          </cell>
          <cell r="V177" t="str">
            <v xml:space="preserve">指定承認    </v>
          </cell>
          <cell r="W177" t="str">
            <v xml:space="preserve">指定承認    </v>
          </cell>
        </row>
        <row r="178">
          <cell r="A178" t="str">
            <v>026D0235</v>
          </cell>
          <cell r="B178" t="str">
            <v>GX形ダクタイル鋳鉄管</v>
          </cell>
          <cell r="C178" t="str">
            <v>異形管類</v>
          </cell>
          <cell r="D178" t="str">
            <v>D</v>
          </cell>
          <cell r="E178">
            <v>2</v>
          </cell>
          <cell r="F178">
            <v>35</v>
          </cell>
          <cell r="G178" t="str">
            <v>短管2号</v>
          </cell>
          <cell r="H178" t="str">
            <v>7.5K 形式2</v>
          </cell>
          <cell r="I178" t="str">
            <v>026D0235</v>
          </cell>
          <cell r="J178" t="str">
            <v>GX形短管2号</v>
          </cell>
          <cell r="K178" t="str">
            <v>GX形短管2号</v>
          </cell>
          <cell r="L178" t="str">
            <v>φ75～φ300</v>
          </cell>
          <cell r="M178" t="str">
            <v>内面ｴﾎﾟｷｼ樹脂粉体塗装</v>
          </cell>
          <cell r="N178" t="str">
            <v>7.5K　形式2</v>
          </cell>
          <cell r="O178" t="str">
            <v>指定承認</v>
          </cell>
          <cell r="P178"/>
          <cell r="Q178"/>
          <cell r="R178"/>
          <cell r="S178" t="str">
            <v>（株）クボタ</v>
          </cell>
          <cell r="T178">
            <v>26</v>
          </cell>
          <cell r="V178" t="str">
            <v xml:space="preserve">指定承認    </v>
          </cell>
          <cell r="W178" t="str">
            <v xml:space="preserve">指定承認    </v>
          </cell>
        </row>
        <row r="179">
          <cell r="A179" t="str">
            <v>030D0234</v>
          </cell>
          <cell r="B179"/>
          <cell r="C179"/>
          <cell r="D179" t="str">
            <v>D</v>
          </cell>
          <cell r="E179">
            <v>2</v>
          </cell>
          <cell r="F179">
            <v>34</v>
          </cell>
          <cell r="G179"/>
          <cell r="H179"/>
          <cell r="I179" t="str">
            <v>030D0234</v>
          </cell>
          <cell r="J179" t="str">
            <v>GX形短管2号</v>
          </cell>
          <cell r="K179" t="str">
            <v>GX形短管2号</v>
          </cell>
          <cell r="L179" t="str">
            <v>φ75～φ300</v>
          </cell>
          <cell r="M179" t="str">
            <v>内面ｴﾎﾟｷｼ樹脂粉体塗装</v>
          </cell>
          <cell r="N179" t="str">
            <v>7.5K　形式2</v>
          </cell>
          <cell r="O179" t="str">
            <v>指定承認</v>
          </cell>
          <cell r="P179"/>
          <cell r="Q179"/>
          <cell r="R179"/>
          <cell r="S179" t="str">
            <v>日本鋳鉄管（株）</v>
          </cell>
          <cell r="T179">
            <v>30</v>
          </cell>
          <cell r="V179" t="str">
            <v xml:space="preserve">指定承認    </v>
          </cell>
          <cell r="W179" t="str">
            <v xml:space="preserve">指定承認    </v>
          </cell>
        </row>
        <row r="180">
          <cell r="A180" t="str">
            <v>009D0238</v>
          </cell>
          <cell r="B180"/>
          <cell r="C180"/>
          <cell r="D180" t="str">
            <v>D</v>
          </cell>
          <cell r="E180">
            <v>2</v>
          </cell>
          <cell r="F180">
            <v>38</v>
          </cell>
          <cell r="G180"/>
          <cell r="H180" t="str">
            <v>10K 形式2</v>
          </cell>
          <cell r="I180" t="str">
            <v>009D0238</v>
          </cell>
          <cell r="J180" t="str">
            <v>GX形短管2号</v>
          </cell>
          <cell r="K180" t="str">
            <v>耐震GX形短管2号(特殊)</v>
          </cell>
          <cell r="L180" t="str">
            <v>φ75～φ300</v>
          </cell>
          <cell r="M180" t="str">
            <v>内面ｴﾎﾟｷｼ樹脂粉体塗装</v>
          </cell>
          <cell r="N180" t="str">
            <v>10K　形式2</v>
          </cell>
          <cell r="O180" t="str">
            <v>指定承認</v>
          </cell>
          <cell r="P180"/>
          <cell r="Q180"/>
          <cell r="R180"/>
          <cell r="S180" t="str">
            <v>幡豆工業（株）</v>
          </cell>
          <cell r="T180">
            <v>9</v>
          </cell>
          <cell r="V180" t="str">
            <v xml:space="preserve">指定承認    </v>
          </cell>
          <cell r="W180" t="str">
            <v xml:space="preserve">指定承認    </v>
          </cell>
        </row>
        <row r="181">
          <cell r="A181" t="str">
            <v>019D0220</v>
          </cell>
          <cell r="B181"/>
          <cell r="C181"/>
          <cell r="D181" t="str">
            <v>D</v>
          </cell>
          <cell r="E181">
            <v>2</v>
          </cell>
          <cell r="F181">
            <v>20</v>
          </cell>
          <cell r="G181"/>
          <cell r="H181"/>
          <cell r="I181" t="str">
            <v>019D0220</v>
          </cell>
          <cell r="J181" t="str">
            <v>GX形短管2号</v>
          </cell>
          <cell r="K181" t="str">
            <v>GX形短管2号</v>
          </cell>
          <cell r="L181" t="str">
            <v>φ75～φ300</v>
          </cell>
          <cell r="M181" t="str">
            <v>内面ｴﾎﾟｷｼ樹脂粉体塗装</v>
          </cell>
          <cell r="N181" t="str">
            <v>10K　形式2</v>
          </cell>
          <cell r="O181" t="str">
            <v>指定承認</v>
          </cell>
          <cell r="P181"/>
          <cell r="Q181"/>
          <cell r="R181"/>
          <cell r="S181" t="str">
            <v>（株）岡本</v>
          </cell>
          <cell r="T181">
            <v>19</v>
          </cell>
          <cell r="V181" t="str">
            <v xml:space="preserve">指定承認    </v>
          </cell>
          <cell r="W181" t="str">
            <v xml:space="preserve">指定承認    </v>
          </cell>
        </row>
        <row r="182">
          <cell r="A182" t="str">
            <v>020D0236</v>
          </cell>
          <cell r="B182"/>
          <cell r="C182"/>
          <cell r="D182" t="str">
            <v>D</v>
          </cell>
          <cell r="E182">
            <v>2</v>
          </cell>
          <cell r="F182">
            <v>36</v>
          </cell>
          <cell r="G182"/>
          <cell r="H182"/>
          <cell r="I182" t="str">
            <v>020D0236</v>
          </cell>
          <cell r="J182" t="str">
            <v>GX形短管2号</v>
          </cell>
          <cell r="K182" t="str">
            <v>GX形短管2号</v>
          </cell>
          <cell r="L182" t="str">
            <v>φ75～φ300</v>
          </cell>
          <cell r="M182" t="str">
            <v>内面ｴﾎﾟｷｼ樹脂粉体塗装</v>
          </cell>
          <cell r="N182" t="str">
            <v>10K　形式2</v>
          </cell>
          <cell r="O182" t="str">
            <v>指定承認</v>
          </cell>
          <cell r="P182"/>
          <cell r="Q182"/>
          <cell r="R182"/>
          <cell r="S182" t="str">
            <v>（株）栗本鐵工所</v>
          </cell>
          <cell r="T182">
            <v>20</v>
          </cell>
          <cell r="V182" t="str">
            <v xml:space="preserve">指定承認    </v>
          </cell>
          <cell r="W182" t="str">
            <v xml:space="preserve">指定承認    </v>
          </cell>
        </row>
        <row r="183">
          <cell r="A183" t="str">
            <v>026D0236</v>
          </cell>
          <cell r="B183"/>
          <cell r="C183"/>
          <cell r="D183" t="str">
            <v>D</v>
          </cell>
          <cell r="E183">
            <v>2</v>
          </cell>
          <cell r="F183">
            <v>36</v>
          </cell>
          <cell r="G183"/>
          <cell r="H183"/>
          <cell r="I183" t="str">
            <v>026D0236</v>
          </cell>
          <cell r="J183" t="str">
            <v>GX形短管2号</v>
          </cell>
          <cell r="K183" t="str">
            <v>GX形短管2号</v>
          </cell>
          <cell r="L183" t="str">
            <v>φ75～φ300</v>
          </cell>
          <cell r="M183" t="str">
            <v>内面ｴﾎﾟｷｼ樹脂粉体塗装</v>
          </cell>
          <cell r="N183" t="str">
            <v>10K　形式2</v>
          </cell>
          <cell r="O183" t="str">
            <v>指定承認</v>
          </cell>
          <cell r="P183"/>
          <cell r="Q183"/>
          <cell r="R183"/>
          <cell r="S183" t="str">
            <v>（株）クボタ</v>
          </cell>
          <cell r="T183">
            <v>26</v>
          </cell>
          <cell r="V183" t="str">
            <v xml:space="preserve">指定承認    </v>
          </cell>
          <cell r="W183" t="str">
            <v xml:space="preserve">指定承認    </v>
          </cell>
        </row>
        <row r="184">
          <cell r="A184" t="str">
            <v>030D0235</v>
          </cell>
          <cell r="B184"/>
          <cell r="C184"/>
          <cell r="D184" t="str">
            <v>D</v>
          </cell>
          <cell r="E184">
            <v>2</v>
          </cell>
          <cell r="F184">
            <v>35</v>
          </cell>
          <cell r="G184"/>
          <cell r="H184"/>
          <cell r="I184" t="str">
            <v>030D0235</v>
          </cell>
          <cell r="J184" t="str">
            <v>GX形短管2号</v>
          </cell>
          <cell r="K184" t="str">
            <v>GX形短管2号</v>
          </cell>
          <cell r="L184" t="str">
            <v>φ75～φ300</v>
          </cell>
          <cell r="M184" t="str">
            <v>内面ｴﾎﾟｷｼ樹脂粉体塗装</v>
          </cell>
          <cell r="N184" t="str">
            <v>10K　形式2</v>
          </cell>
          <cell r="O184" t="str">
            <v>指定承認</v>
          </cell>
          <cell r="P184"/>
          <cell r="Q184"/>
          <cell r="R184"/>
          <cell r="S184" t="str">
            <v>日本鋳鉄管（株）</v>
          </cell>
          <cell r="T184">
            <v>30</v>
          </cell>
          <cell r="V184" t="str">
            <v xml:space="preserve">指定承認    </v>
          </cell>
          <cell r="W184" t="str">
            <v xml:space="preserve">指定承認    </v>
          </cell>
        </row>
        <row r="185">
          <cell r="A185" t="str">
            <v>009D0239</v>
          </cell>
          <cell r="B185"/>
          <cell r="C185"/>
          <cell r="D185" t="str">
            <v>D</v>
          </cell>
          <cell r="E185">
            <v>2</v>
          </cell>
          <cell r="F185">
            <v>39</v>
          </cell>
          <cell r="G185" t="str">
            <v>乙字管</v>
          </cell>
          <cell r="H185" t="str">
            <v>H300</v>
          </cell>
          <cell r="I185" t="str">
            <v>009D0239</v>
          </cell>
          <cell r="J185" t="str">
            <v>GX形乙字管</v>
          </cell>
          <cell r="K185" t="str">
            <v>耐震GX形乙字管</v>
          </cell>
          <cell r="L185" t="str">
            <v>φ75～φ250×H300</v>
          </cell>
          <cell r="M185" t="str">
            <v>内面ｴﾎﾟｷｼ樹脂粉体塗装</v>
          </cell>
          <cell r="N185"/>
          <cell r="O185" t="str">
            <v>JWWA</v>
          </cell>
          <cell r="P185" t="str">
            <v>G</v>
          </cell>
          <cell r="Q185">
            <v>121</v>
          </cell>
          <cell r="R185"/>
          <cell r="S185" t="str">
            <v>幡豆工業（株）</v>
          </cell>
          <cell r="T185">
            <v>9</v>
          </cell>
          <cell r="V185" t="str">
            <v>JWWA  G  121</v>
          </cell>
          <cell r="W185" t="str">
            <v>JWWA  G  121</v>
          </cell>
        </row>
        <row r="186">
          <cell r="A186" t="str">
            <v>019D0221</v>
          </cell>
          <cell r="B186"/>
          <cell r="C186"/>
          <cell r="D186" t="str">
            <v>D</v>
          </cell>
          <cell r="E186">
            <v>2</v>
          </cell>
          <cell r="F186">
            <v>21</v>
          </cell>
          <cell r="G186"/>
          <cell r="H186"/>
          <cell r="I186" t="str">
            <v>019D0221</v>
          </cell>
          <cell r="J186" t="str">
            <v>GX形乙字管</v>
          </cell>
          <cell r="K186" t="str">
            <v>GX形乙字管</v>
          </cell>
          <cell r="L186" t="str">
            <v>φ75～φ250×H300</v>
          </cell>
          <cell r="M186" t="str">
            <v>内面ｴﾎﾟｷｼ樹脂粉体塗装</v>
          </cell>
          <cell r="N186"/>
          <cell r="O186" t="str">
            <v>JWWA</v>
          </cell>
          <cell r="P186" t="str">
            <v>G</v>
          </cell>
          <cell r="Q186">
            <v>121</v>
          </cell>
          <cell r="R186"/>
          <cell r="S186" t="str">
            <v>（株）岡本</v>
          </cell>
          <cell r="T186">
            <v>19</v>
          </cell>
          <cell r="V186" t="str">
            <v>JWWA  G  121</v>
          </cell>
          <cell r="W186" t="str">
            <v>JWWA  G  121</v>
          </cell>
        </row>
        <row r="187">
          <cell r="A187" t="str">
            <v>020D0237</v>
          </cell>
          <cell r="B187"/>
          <cell r="C187"/>
          <cell r="D187" t="str">
            <v>D</v>
          </cell>
          <cell r="E187">
            <v>2</v>
          </cell>
          <cell r="F187">
            <v>37</v>
          </cell>
          <cell r="G187"/>
          <cell r="H187"/>
          <cell r="I187" t="str">
            <v>020D0237</v>
          </cell>
          <cell r="J187" t="str">
            <v>GX形乙字管</v>
          </cell>
          <cell r="K187" t="str">
            <v>GX形乙字管</v>
          </cell>
          <cell r="L187" t="str">
            <v>φ75～φ250×H300</v>
          </cell>
          <cell r="M187" t="str">
            <v>内面ｴﾎﾟｷｼ樹脂粉体塗装</v>
          </cell>
          <cell r="N187"/>
          <cell r="O187" t="str">
            <v>JWWA</v>
          </cell>
          <cell r="P187" t="str">
            <v>G</v>
          </cell>
          <cell r="Q187">
            <v>121</v>
          </cell>
          <cell r="R187"/>
          <cell r="S187" t="str">
            <v>（株）栗本鐵工所</v>
          </cell>
          <cell r="T187">
            <v>20</v>
          </cell>
          <cell r="V187" t="str">
            <v>JWWA  G  121</v>
          </cell>
          <cell r="W187" t="str">
            <v>JWWA  G  121</v>
          </cell>
        </row>
        <row r="188">
          <cell r="A188" t="str">
            <v>026D0237</v>
          </cell>
          <cell r="B188"/>
          <cell r="C188"/>
          <cell r="D188" t="str">
            <v>D</v>
          </cell>
          <cell r="E188">
            <v>2</v>
          </cell>
          <cell r="F188">
            <v>37</v>
          </cell>
          <cell r="G188"/>
          <cell r="H188"/>
          <cell r="I188" t="str">
            <v>026D0237</v>
          </cell>
          <cell r="J188" t="str">
            <v>GX形乙字管</v>
          </cell>
          <cell r="K188" t="str">
            <v>GX形片受乙字管</v>
          </cell>
          <cell r="L188" t="str">
            <v>φ75～φ250×H300</v>
          </cell>
          <cell r="M188" t="str">
            <v>内面ｴﾎﾟｷｼ樹脂粉体塗装</v>
          </cell>
          <cell r="N188"/>
          <cell r="O188" t="str">
            <v>JWWA</v>
          </cell>
          <cell r="P188" t="str">
            <v>G</v>
          </cell>
          <cell r="Q188">
            <v>121</v>
          </cell>
          <cell r="R188"/>
          <cell r="S188" t="str">
            <v>（株）クボタ</v>
          </cell>
          <cell r="T188">
            <v>26</v>
          </cell>
          <cell r="V188" t="str">
            <v>JWWA  G  121</v>
          </cell>
          <cell r="W188" t="str">
            <v>JWWA  G  121</v>
          </cell>
        </row>
        <row r="189">
          <cell r="A189" t="str">
            <v>030D0236</v>
          </cell>
          <cell r="B189"/>
          <cell r="C189"/>
          <cell r="D189" t="str">
            <v>D</v>
          </cell>
          <cell r="E189">
            <v>2</v>
          </cell>
          <cell r="F189">
            <v>36</v>
          </cell>
          <cell r="G189"/>
          <cell r="H189"/>
          <cell r="I189" t="str">
            <v>030D0236</v>
          </cell>
          <cell r="J189" t="str">
            <v>GX形乙字管</v>
          </cell>
          <cell r="K189" t="str">
            <v>GX形乙字管</v>
          </cell>
          <cell r="L189" t="str">
            <v>φ75～φ250×H300</v>
          </cell>
          <cell r="M189" t="str">
            <v>内面ｴﾎﾟｷｼ樹脂粉体塗装</v>
          </cell>
          <cell r="N189"/>
          <cell r="O189" t="str">
            <v>JWWA</v>
          </cell>
          <cell r="P189" t="str">
            <v>G</v>
          </cell>
          <cell r="Q189">
            <v>121</v>
          </cell>
          <cell r="R189"/>
          <cell r="S189" t="str">
            <v>日本鋳鉄管（株）</v>
          </cell>
          <cell r="T189">
            <v>30</v>
          </cell>
          <cell r="V189" t="str">
            <v>JWWA  G  121</v>
          </cell>
          <cell r="W189" t="str">
            <v>JWWA  G  121</v>
          </cell>
        </row>
        <row r="190">
          <cell r="A190" t="str">
            <v>009D0241</v>
          </cell>
          <cell r="B190"/>
          <cell r="C190"/>
          <cell r="D190" t="str">
            <v>D</v>
          </cell>
          <cell r="E190">
            <v>2</v>
          </cell>
          <cell r="F190">
            <v>41</v>
          </cell>
          <cell r="G190"/>
          <cell r="H190"/>
          <cell r="I190" t="str">
            <v>009D0241</v>
          </cell>
          <cell r="J190" t="str">
            <v>GX形乙字管</v>
          </cell>
          <cell r="K190" t="str">
            <v>耐震GX形乙字管</v>
          </cell>
          <cell r="L190" t="str">
            <v>φ300×H300</v>
          </cell>
          <cell r="M190" t="str">
            <v>内面ｴﾎﾟｷｼ樹脂粉体塗装</v>
          </cell>
          <cell r="N190"/>
          <cell r="O190" t="str">
            <v>JDPA</v>
          </cell>
          <cell r="P190" t="str">
            <v>G</v>
          </cell>
          <cell r="Q190">
            <v>1049</v>
          </cell>
          <cell r="R190"/>
          <cell r="S190" t="str">
            <v>幡豆工業（株）</v>
          </cell>
          <cell r="T190">
            <v>9</v>
          </cell>
          <cell r="V190" t="str">
            <v>JDPA  G  1049</v>
          </cell>
          <cell r="W190" t="str">
            <v>JDPA  G  1049</v>
          </cell>
        </row>
        <row r="191">
          <cell r="A191" t="str">
            <v>020D0239</v>
          </cell>
          <cell r="B191"/>
          <cell r="C191"/>
          <cell r="D191" t="str">
            <v>D</v>
          </cell>
          <cell r="E191">
            <v>2</v>
          </cell>
          <cell r="F191">
            <v>39</v>
          </cell>
          <cell r="G191"/>
          <cell r="H191"/>
          <cell r="I191" t="str">
            <v>020D0239</v>
          </cell>
          <cell r="J191" t="str">
            <v>GX形乙字管</v>
          </cell>
          <cell r="K191" t="str">
            <v>GX形乙字管</v>
          </cell>
          <cell r="L191" t="str">
            <v>φ300×H300</v>
          </cell>
          <cell r="M191" t="str">
            <v>内面ｴﾎﾟｷｼ樹脂粉体塗装</v>
          </cell>
          <cell r="N191"/>
          <cell r="O191" t="str">
            <v>JDPA</v>
          </cell>
          <cell r="P191" t="str">
            <v>G</v>
          </cell>
          <cell r="Q191">
            <v>1049</v>
          </cell>
          <cell r="R191"/>
          <cell r="S191" t="str">
            <v>（株）栗本鐵工所</v>
          </cell>
          <cell r="T191">
            <v>20</v>
          </cell>
          <cell r="V191" t="str">
            <v>JDPA  G  1049</v>
          </cell>
          <cell r="W191" t="str">
            <v>JDPA  G  1049</v>
          </cell>
        </row>
        <row r="192">
          <cell r="A192" t="str">
            <v>026D0239</v>
          </cell>
          <cell r="B192"/>
          <cell r="C192"/>
          <cell r="D192" t="str">
            <v>D</v>
          </cell>
          <cell r="E192">
            <v>2</v>
          </cell>
          <cell r="F192">
            <v>39</v>
          </cell>
          <cell r="G192"/>
          <cell r="H192"/>
          <cell r="I192" t="str">
            <v>026D0239</v>
          </cell>
          <cell r="J192" t="str">
            <v>GX形乙字管</v>
          </cell>
          <cell r="K192" t="str">
            <v>GX形片受乙字管</v>
          </cell>
          <cell r="L192" t="str">
            <v>φ300×H300</v>
          </cell>
          <cell r="M192" t="str">
            <v>内面ｴﾎﾟｷｼ樹脂粉体塗装</v>
          </cell>
          <cell r="N192"/>
          <cell r="O192" t="str">
            <v>JDPA</v>
          </cell>
          <cell r="P192" t="str">
            <v>G</v>
          </cell>
          <cell r="Q192">
            <v>1049</v>
          </cell>
          <cell r="R192"/>
          <cell r="S192" t="str">
            <v>（株）クボタ</v>
          </cell>
          <cell r="T192">
            <v>26</v>
          </cell>
          <cell r="V192" t="str">
            <v>JDPA  G  1049</v>
          </cell>
          <cell r="W192" t="str">
            <v>JDPA  G  1049</v>
          </cell>
        </row>
        <row r="193">
          <cell r="A193" t="str">
            <v>030D0238</v>
          </cell>
          <cell r="B193"/>
          <cell r="C193"/>
          <cell r="D193" t="str">
            <v>D</v>
          </cell>
          <cell r="E193">
            <v>2</v>
          </cell>
          <cell r="F193">
            <v>38</v>
          </cell>
          <cell r="G193"/>
          <cell r="H193"/>
          <cell r="I193" t="str">
            <v>030D0238</v>
          </cell>
          <cell r="J193" t="str">
            <v>GX形乙字管</v>
          </cell>
          <cell r="K193" t="str">
            <v>GX形乙字管</v>
          </cell>
          <cell r="L193" t="str">
            <v>φ300×H300</v>
          </cell>
          <cell r="M193" t="str">
            <v>内面ｴﾎﾟｷｼ樹脂粉体塗装</v>
          </cell>
          <cell r="N193"/>
          <cell r="O193" t="str">
            <v>JDPA</v>
          </cell>
          <cell r="P193" t="str">
            <v>G</v>
          </cell>
          <cell r="Q193">
            <v>1049</v>
          </cell>
          <cell r="R193"/>
          <cell r="S193" t="str">
            <v>日本鋳鉄管（株）</v>
          </cell>
          <cell r="T193">
            <v>30</v>
          </cell>
          <cell r="V193" t="str">
            <v>JDPA  G  1049</v>
          </cell>
          <cell r="W193" t="str">
            <v>JDPA  G  1049</v>
          </cell>
        </row>
        <row r="194">
          <cell r="A194" t="str">
            <v>009D0240</v>
          </cell>
          <cell r="B194"/>
          <cell r="C194"/>
          <cell r="D194" t="str">
            <v>D</v>
          </cell>
          <cell r="E194">
            <v>2</v>
          </cell>
          <cell r="F194">
            <v>40</v>
          </cell>
          <cell r="G194"/>
          <cell r="H194" t="str">
            <v>H450</v>
          </cell>
          <cell r="I194" t="str">
            <v>009D0240</v>
          </cell>
          <cell r="J194" t="str">
            <v>GX形乙字管</v>
          </cell>
          <cell r="K194" t="str">
            <v>耐震GX形乙字管</v>
          </cell>
          <cell r="L194" t="str">
            <v>φ75～φ250×H450</v>
          </cell>
          <cell r="M194" t="str">
            <v>内面ｴﾎﾟｷｼ樹脂粉体塗装</v>
          </cell>
          <cell r="N194"/>
          <cell r="O194" t="str">
            <v>JWWA</v>
          </cell>
          <cell r="P194" t="str">
            <v>G</v>
          </cell>
          <cell r="Q194">
            <v>121</v>
          </cell>
          <cell r="R194"/>
          <cell r="S194" t="str">
            <v>幡豆工業（株）</v>
          </cell>
          <cell r="T194">
            <v>9</v>
          </cell>
          <cell r="V194" t="str">
            <v>JWWA  G  121</v>
          </cell>
          <cell r="W194" t="str">
            <v>JWWA  G  121</v>
          </cell>
        </row>
        <row r="195">
          <cell r="A195" t="str">
            <v>019D0222</v>
          </cell>
          <cell r="B195"/>
          <cell r="C195"/>
          <cell r="D195" t="str">
            <v>D</v>
          </cell>
          <cell r="E195">
            <v>2</v>
          </cell>
          <cell r="F195">
            <v>22</v>
          </cell>
          <cell r="G195"/>
          <cell r="H195"/>
          <cell r="I195" t="str">
            <v>019D0222</v>
          </cell>
          <cell r="J195" t="str">
            <v>GX形乙字管</v>
          </cell>
          <cell r="K195" t="str">
            <v>GX形乙字管</v>
          </cell>
          <cell r="L195" t="str">
            <v>φ75～φ250×H450</v>
          </cell>
          <cell r="M195" t="str">
            <v>内面ｴﾎﾟｷｼ樹脂粉体塗装</v>
          </cell>
          <cell r="N195"/>
          <cell r="O195" t="str">
            <v>JWWA</v>
          </cell>
          <cell r="P195" t="str">
            <v>G</v>
          </cell>
          <cell r="Q195">
            <v>121</v>
          </cell>
          <cell r="R195"/>
          <cell r="S195" t="str">
            <v>（株）岡本</v>
          </cell>
          <cell r="T195">
            <v>19</v>
          </cell>
          <cell r="V195" t="str">
            <v>JWWA  G  121</v>
          </cell>
          <cell r="W195" t="str">
            <v>JWWA  G  121</v>
          </cell>
        </row>
        <row r="196">
          <cell r="A196" t="str">
            <v>020D0238</v>
          </cell>
          <cell r="B196"/>
          <cell r="C196"/>
          <cell r="D196" t="str">
            <v>D</v>
          </cell>
          <cell r="E196">
            <v>2</v>
          </cell>
          <cell r="F196">
            <v>38</v>
          </cell>
          <cell r="G196"/>
          <cell r="H196"/>
          <cell r="I196" t="str">
            <v>020D0238</v>
          </cell>
          <cell r="J196" t="str">
            <v>GX形乙字管</v>
          </cell>
          <cell r="K196" t="str">
            <v>GX形乙字管</v>
          </cell>
          <cell r="L196" t="str">
            <v>φ75～φ250×H450</v>
          </cell>
          <cell r="M196" t="str">
            <v>内面ｴﾎﾟｷｼ樹脂粉体塗装</v>
          </cell>
          <cell r="N196"/>
          <cell r="O196" t="str">
            <v>JWWA</v>
          </cell>
          <cell r="P196" t="str">
            <v>G</v>
          </cell>
          <cell r="Q196">
            <v>121</v>
          </cell>
          <cell r="R196"/>
          <cell r="S196" t="str">
            <v>（株）栗本鐵工所</v>
          </cell>
          <cell r="T196">
            <v>20</v>
          </cell>
          <cell r="V196" t="str">
            <v>JWWA  G  121</v>
          </cell>
          <cell r="W196" t="str">
            <v>JWWA  G  121</v>
          </cell>
        </row>
        <row r="197">
          <cell r="A197" t="str">
            <v>026D0238</v>
          </cell>
          <cell r="B197"/>
          <cell r="C197"/>
          <cell r="D197" t="str">
            <v>D</v>
          </cell>
          <cell r="E197">
            <v>2</v>
          </cell>
          <cell r="F197">
            <v>38</v>
          </cell>
          <cell r="G197"/>
          <cell r="H197"/>
          <cell r="I197" t="str">
            <v>026D0238</v>
          </cell>
          <cell r="J197" t="str">
            <v>GX形乙字管</v>
          </cell>
          <cell r="K197" t="str">
            <v>GX形片受乙字管</v>
          </cell>
          <cell r="L197" t="str">
            <v>φ75～φ250×H450</v>
          </cell>
          <cell r="M197" t="str">
            <v>内面ｴﾎﾟｷｼ樹脂粉体塗装</v>
          </cell>
          <cell r="N197"/>
          <cell r="O197" t="str">
            <v>JWWA</v>
          </cell>
          <cell r="P197" t="str">
            <v>G</v>
          </cell>
          <cell r="Q197">
            <v>121</v>
          </cell>
          <cell r="R197"/>
          <cell r="S197" t="str">
            <v>（株）クボタ</v>
          </cell>
          <cell r="T197">
            <v>26</v>
          </cell>
          <cell r="V197" t="str">
            <v>JWWA  G  121</v>
          </cell>
          <cell r="W197" t="str">
            <v>JWWA  G  121</v>
          </cell>
        </row>
        <row r="198">
          <cell r="A198" t="str">
            <v>030D0237</v>
          </cell>
          <cell r="B198"/>
          <cell r="C198"/>
          <cell r="D198" t="str">
            <v>D</v>
          </cell>
          <cell r="E198">
            <v>2</v>
          </cell>
          <cell r="F198">
            <v>37</v>
          </cell>
          <cell r="G198"/>
          <cell r="H198"/>
          <cell r="I198" t="str">
            <v>030D0237</v>
          </cell>
          <cell r="J198" t="str">
            <v>GX形乙字管</v>
          </cell>
          <cell r="K198" t="str">
            <v>GX形乙字管</v>
          </cell>
          <cell r="L198" t="str">
            <v>φ75～φ250×H450</v>
          </cell>
          <cell r="M198" t="str">
            <v>内面ｴﾎﾟｷｼ樹脂粉体塗装</v>
          </cell>
          <cell r="N198"/>
          <cell r="O198" t="str">
            <v>JWWA</v>
          </cell>
          <cell r="P198" t="str">
            <v>G</v>
          </cell>
          <cell r="Q198">
            <v>121</v>
          </cell>
          <cell r="R198"/>
          <cell r="S198" t="str">
            <v>日本鋳鉄管（株）</v>
          </cell>
          <cell r="T198">
            <v>30</v>
          </cell>
          <cell r="V198" t="str">
            <v>JWWA  G  121</v>
          </cell>
          <cell r="W198" t="str">
            <v>JWWA  G  121</v>
          </cell>
        </row>
        <row r="199">
          <cell r="A199" t="str">
            <v>009D0242</v>
          </cell>
          <cell r="B199"/>
          <cell r="C199"/>
          <cell r="D199" t="str">
            <v>D</v>
          </cell>
          <cell r="E199">
            <v>2</v>
          </cell>
          <cell r="F199">
            <v>42</v>
          </cell>
          <cell r="G199"/>
          <cell r="H199"/>
          <cell r="I199" t="str">
            <v>009D0242</v>
          </cell>
          <cell r="J199" t="str">
            <v>GX形乙字管</v>
          </cell>
          <cell r="K199" t="str">
            <v>耐震GX形乙字管</v>
          </cell>
          <cell r="L199" t="str">
            <v>φ300×H450</v>
          </cell>
          <cell r="M199" t="str">
            <v>内面ｴﾎﾟｷｼ樹脂粉体塗装</v>
          </cell>
          <cell r="N199"/>
          <cell r="O199" t="str">
            <v>JDPA</v>
          </cell>
          <cell r="P199" t="str">
            <v>G</v>
          </cell>
          <cell r="Q199">
            <v>1049</v>
          </cell>
          <cell r="R199"/>
          <cell r="S199" t="str">
            <v>幡豆工業（株）</v>
          </cell>
          <cell r="T199">
            <v>9</v>
          </cell>
          <cell r="V199" t="str">
            <v>JDPA  G  1049</v>
          </cell>
          <cell r="W199" t="str">
            <v>JDPA  G  1049</v>
          </cell>
        </row>
        <row r="200">
          <cell r="A200" t="str">
            <v>020D0240</v>
          </cell>
          <cell r="B200"/>
          <cell r="C200"/>
          <cell r="D200" t="str">
            <v>D</v>
          </cell>
          <cell r="E200">
            <v>2</v>
          </cell>
          <cell r="F200">
            <v>40</v>
          </cell>
          <cell r="G200"/>
          <cell r="H200"/>
          <cell r="I200" t="str">
            <v>020D0240</v>
          </cell>
          <cell r="J200" t="str">
            <v>GX形乙字管</v>
          </cell>
          <cell r="K200" t="str">
            <v>GX形乙字管</v>
          </cell>
          <cell r="L200" t="str">
            <v>φ300×H450</v>
          </cell>
          <cell r="M200" t="str">
            <v>内面ｴﾎﾟｷｼ樹脂粉体塗装</v>
          </cell>
          <cell r="N200"/>
          <cell r="O200" t="str">
            <v>JDPA</v>
          </cell>
          <cell r="P200" t="str">
            <v>G</v>
          </cell>
          <cell r="Q200">
            <v>1049</v>
          </cell>
          <cell r="R200"/>
          <cell r="S200" t="str">
            <v>（株）栗本鐵工所</v>
          </cell>
          <cell r="T200">
            <v>20</v>
          </cell>
          <cell r="V200" t="str">
            <v>JDPA  G  1049</v>
          </cell>
          <cell r="W200" t="str">
            <v>JDPA  G  1049</v>
          </cell>
        </row>
        <row r="201">
          <cell r="A201" t="str">
            <v>026D0240</v>
          </cell>
          <cell r="B201"/>
          <cell r="C201"/>
          <cell r="D201" t="str">
            <v>D</v>
          </cell>
          <cell r="E201">
            <v>2</v>
          </cell>
          <cell r="F201">
            <v>40</v>
          </cell>
          <cell r="G201"/>
          <cell r="H201"/>
          <cell r="I201" t="str">
            <v>026D0240</v>
          </cell>
          <cell r="J201" t="str">
            <v>GX形乙字管</v>
          </cell>
          <cell r="K201" t="str">
            <v>GX形片受乙字管</v>
          </cell>
          <cell r="L201" t="str">
            <v>φ300×H450</v>
          </cell>
          <cell r="M201" t="str">
            <v>内面ｴﾎﾟｷｼ樹脂粉体塗装</v>
          </cell>
          <cell r="N201"/>
          <cell r="O201" t="str">
            <v>JDPA</v>
          </cell>
          <cell r="P201" t="str">
            <v>G</v>
          </cell>
          <cell r="Q201">
            <v>1049</v>
          </cell>
          <cell r="R201"/>
          <cell r="S201" t="str">
            <v>（株）クボタ</v>
          </cell>
          <cell r="T201">
            <v>26</v>
          </cell>
          <cell r="V201" t="str">
            <v>JDPA  G  1049</v>
          </cell>
          <cell r="W201" t="str">
            <v>JDPA  G  1049</v>
          </cell>
        </row>
        <row r="202">
          <cell r="A202" t="str">
            <v>030D0239</v>
          </cell>
          <cell r="B202"/>
          <cell r="C202"/>
          <cell r="D202" t="str">
            <v>D</v>
          </cell>
          <cell r="E202">
            <v>2</v>
          </cell>
          <cell r="F202">
            <v>39</v>
          </cell>
          <cell r="G202"/>
          <cell r="H202"/>
          <cell r="I202" t="str">
            <v>030D0239</v>
          </cell>
          <cell r="J202" t="str">
            <v>GX形乙字管</v>
          </cell>
          <cell r="K202" t="str">
            <v>GX形乙字管</v>
          </cell>
          <cell r="L202" t="str">
            <v>φ300×H450</v>
          </cell>
          <cell r="M202" t="str">
            <v>内面ｴﾎﾟｷｼ樹脂粉体塗装</v>
          </cell>
          <cell r="N202"/>
          <cell r="O202" t="str">
            <v>JDPA</v>
          </cell>
          <cell r="P202" t="str">
            <v>G</v>
          </cell>
          <cell r="Q202">
            <v>1049</v>
          </cell>
          <cell r="R202"/>
          <cell r="S202" t="str">
            <v>日本鋳鉄管（株）</v>
          </cell>
          <cell r="T202">
            <v>30</v>
          </cell>
          <cell r="V202" t="str">
            <v>JDPA  G  1049</v>
          </cell>
          <cell r="W202" t="str">
            <v>JDPA  G  1049</v>
          </cell>
        </row>
        <row r="203">
          <cell r="A203" t="str">
            <v>009D0243</v>
          </cell>
          <cell r="B203"/>
          <cell r="C203"/>
          <cell r="D203" t="str">
            <v>D</v>
          </cell>
          <cell r="E203">
            <v>2</v>
          </cell>
          <cell r="F203">
            <v>43</v>
          </cell>
          <cell r="G203" t="str">
            <v>帽</v>
          </cell>
          <cell r="H203" t="str">
            <v>帽</v>
          </cell>
          <cell r="I203" t="str">
            <v>009D0243</v>
          </cell>
          <cell r="J203" t="str">
            <v>GX形帽</v>
          </cell>
          <cell r="K203" t="str">
            <v>耐震GX形帽</v>
          </cell>
          <cell r="L203" t="str">
            <v>φ75～φ250</v>
          </cell>
          <cell r="M203" t="str">
            <v>接水部ｴﾎﾟｷｼ樹脂粉体塗装</v>
          </cell>
          <cell r="N203" t="str">
            <v>附属品含む</v>
          </cell>
          <cell r="O203" t="str">
            <v>JWWA</v>
          </cell>
          <cell r="P203" t="str">
            <v>G</v>
          </cell>
          <cell r="Q203">
            <v>121</v>
          </cell>
          <cell r="R203"/>
          <cell r="S203" t="str">
            <v>幡豆工業（株）</v>
          </cell>
          <cell r="T203">
            <v>9</v>
          </cell>
          <cell r="V203" t="str">
            <v>JWWA  G  121</v>
          </cell>
          <cell r="W203" t="str">
            <v>JWWA  G  121</v>
          </cell>
        </row>
        <row r="204">
          <cell r="A204" t="str">
            <v>019D0223</v>
          </cell>
          <cell r="B204"/>
          <cell r="C204"/>
          <cell r="D204" t="str">
            <v>D</v>
          </cell>
          <cell r="E204">
            <v>2</v>
          </cell>
          <cell r="F204">
            <v>23</v>
          </cell>
          <cell r="G204"/>
          <cell r="H204"/>
          <cell r="I204" t="str">
            <v>019D0223</v>
          </cell>
          <cell r="J204" t="str">
            <v>GX形帽</v>
          </cell>
          <cell r="K204" t="str">
            <v>GX形帽</v>
          </cell>
          <cell r="L204" t="str">
            <v>φ75～φ250</v>
          </cell>
          <cell r="M204" t="str">
            <v>接水部ｴﾎﾟｷｼ樹脂粉体塗装</v>
          </cell>
          <cell r="N204" t="str">
            <v>附属品含む</v>
          </cell>
          <cell r="O204" t="str">
            <v>JWWA</v>
          </cell>
          <cell r="P204" t="str">
            <v>G</v>
          </cell>
          <cell r="Q204">
            <v>121</v>
          </cell>
          <cell r="R204"/>
          <cell r="S204" t="str">
            <v>（株）岡本</v>
          </cell>
          <cell r="T204">
            <v>19</v>
          </cell>
          <cell r="V204" t="str">
            <v>JWWA  G  121</v>
          </cell>
          <cell r="W204" t="str">
            <v>JWWA  G  121</v>
          </cell>
        </row>
        <row r="205">
          <cell r="A205" t="str">
            <v>020D0241</v>
          </cell>
          <cell r="B205"/>
          <cell r="C205"/>
          <cell r="D205" t="str">
            <v>D</v>
          </cell>
          <cell r="E205">
            <v>2</v>
          </cell>
          <cell r="F205">
            <v>41</v>
          </cell>
          <cell r="G205"/>
          <cell r="H205"/>
          <cell r="I205" t="str">
            <v>020D0241</v>
          </cell>
          <cell r="J205" t="str">
            <v>GX形帽</v>
          </cell>
          <cell r="K205" t="str">
            <v>GX形帽</v>
          </cell>
          <cell r="L205" t="str">
            <v>φ75～φ250</v>
          </cell>
          <cell r="M205" t="str">
            <v>接水部ｴﾎﾟｷｼ樹脂粉体塗装</v>
          </cell>
          <cell r="N205" t="str">
            <v>附属品含む</v>
          </cell>
          <cell r="O205" t="str">
            <v>JWWA</v>
          </cell>
          <cell r="P205" t="str">
            <v>G</v>
          </cell>
          <cell r="Q205">
            <v>121</v>
          </cell>
          <cell r="R205"/>
          <cell r="S205" t="str">
            <v>（株）栗本鐵工所</v>
          </cell>
          <cell r="T205">
            <v>20</v>
          </cell>
          <cell r="V205" t="str">
            <v>JWWA  G  121</v>
          </cell>
          <cell r="W205" t="str">
            <v>JWWA  G  121</v>
          </cell>
        </row>
        <row r="206">
          <cell r="A206" t="str">
            <v>026D0241</v>
          </cell>
          <cell r="B206"/>
          <cell r="C206"/>
          <cell r="D206" t="str">
            <v>D</v>
          </cell>
          <cell r="E206">
            <v>2</v>
          </cell>
          <cell r="F206">
            <v>41</v>
          </cell>
          <cell r="G206"/>
          <cell r="H206"/>
          <cell r="I206" t="str">
            <v>026D0241</v>
          </cell>
          <cell r="J206" t="str">
            <v>GX形帽</v>
          </cell>
          <cell r="K206" t="str">
            <v>GX形帽</v>
          </cell>
          <cell r="L206" t="str">
            <v>φ75～φ250</v>
          </cell>
          <cell r="M206" t="str">
            <v>接水部ｴﾎﾟｷｼ樹脂粉体塗装</v>
          </cell>
          <cell r="N206" t="str">
            <v>附属品含む</v>
          </cell>
          <cell r="O206" t="str">
            <v>JWWA</v>
          </cell>
          <cell r="P206" t="str">
            <v>G</v>
          </cell>
          <cell r="Q206">
            <v>121</v>
          </cell>
          <cell r="R206"/>
          <cell r="S206" t="str">
            <v>（株）クボタ</v>
          </cell>
          <cell r="T206">
            <v>26</v>
          </cell>
          <cell r="V206" t="str">
            <v>JWWA  G  121</v>
          </cell>
          <cell r="W206" t="str">
            <v>JWWA  G  121</v>
          </cell>
        </row>
        <row r="207">
          <cell r="A207" t="str">
            <v>030D0240</v>
          </cell>
          <cell r="B207"/>
          <cell r="C207"/>
          <cell r="D207" t="str">
            <v>D</v>
          </cell>
          <cell r="E207">
            <v>2</v>
          </cell>
          <cell r="F207">
            <v>40</v>
          </cell>
          <cell r="G207"/>
          <cell r="H207"/>
          <cell r="I207" t="str">
            <v>030D0240</v>
          </cell>
          <cell r="J207" t="str">
            <v>GX形帽</v>
          </cell>
          <cell r="K207" t="str">
            <v>GX形帽</v>
          </cell>
          <cell r="L207" t="str">
            <v>φ75～φ250</v>
          </cell>
          <cell r="M207" t="str">
            <v>接水部ｴﾎﾟｷｼ樹脂粉体塗装</v>
          </cell>
          <cell r="N207" t="str">
            <v>附属品含む</v>
          </cell>
          <cell r="O207" t="str">
            <v>JWWA</v>
          </cell>
          <cell r="P207" t="str">
            <v>G</v>
          </cell>
          <cell r="Q207">
            <v>121</v>
          </cell>
          <cell r="R207"/>
          <cell r="S207" t="str">
            <v>日本鋳鉄管（株）</v>
          </cell>
          <cell r="T207">
            <v>30</v>
          </cell>
          <cell r="V207" t="str">
            <v>JWWA  G  121</v>
          </cell>
          <cell r="W207" t="str">
            <v>JWWA  G  121</v>
          </cell>
        </row>
        <row r="208">
          <cell r="A208" t="str">
            <v>009D0244</v>
          </cell>
          <cell r="B208"/>
          <cell r="C208"/>
          <cell r="D208" t="str">
            <v>D</v>
          </cell>
          <cell r="E208">
            <v>2</v>
          </cell>
          <cell r="F208">
            <v>44</v>
          </cell>
          <cell r="G208"/>
          <cell r="H208"/>
          <cell r="I208" t="str">
            <v>009D0244</v>
          </cell>
          <cell r="J208" t="str">
            <v>GX形帽</v>
          </cell>
          <cell r="K208" t="str">
            <v>耐震GX形帽</v>
          </cell>
          <cell r="L208" t="str">
            <v>φ300</v>
          </cell>
          <cell r="M208" t="str">
            <v>接水部ｴﾎﾟｷｼ樹脂粉体塗装</v>
          </cell>
          <cell r="N208" t="str">
            <v>附属品含む</v>
          </cell>
          <cell r="O208" t="str">
            <v>JDPA</v>
          </cell>
          <cell r="P208" t="str">
            <v>G</v>
          </cell>
          <cell r="Q208">
            <v>1049</v>
          </cell>
          <cell r="R208"/>
          <cell r="S208" t="str">
            <v>幡豆工業（株）</v>
          </cell>
          <cell r="T208">
            <v>9</v>
          </cell>
          <cell r="V208" t="str">
            <v>JDPA  G  1049</v>
          </cell>
          <cell r="W208" t="str">
            <v>JDPA  G  1049</v>
          </cell>
        </row>
        <row r="209">
          <cell r="A209" t="str">
            <v>020D0242</v>
          </cell>
          <cell r="B209"/>
          <cell r="C209"/>
          <cell r="D209" t="str">
            <v>D</v>
          </cell>
          <cell r="E209">
            <v>2</v>
          </cell>
          <cell r="F209">
            <v>42</v>
          </cell>
          <cell r="G209"/>
          <cell r="H209"/>
          <cell r="I209" t="str">
            <v>020D0242</v>
          </cell>
          <cell r="J209" t="str">
            <v>GX形帽</v>
          </cell>
          <cell r="K209" t="str">
            <v>GX形帽</v>
          </cell>
          <cell r="L209" t="str">
            <v>φ300</v>
          </cell>
          <cell r="M209" t="str">
            <v>接水部ｴﾎﾟｷｼ樹脂粉体塗装</v>
          </cell>
          <cell r="N209" t="str">
            <v>附属品含む</v>
          </cell>
          <cell r="O209" t="str">
            <v>JDPA</v>
          </cell>
          <cell r="P209" t="str">
            <v>G</v>
          </cell>
          <cell r="Q209">
            <v>1049</v>
          </cell>
          <cell r="R209"/>
          <cell r="S209" t="str">
            <v>（株）栗本鐵工所</v>
          </cell>
          <cell r="T209">
            <v>20</v>
          </cell>
          <cell r="V209" t="str">
            <v>JDPA  G  1049</v>
          </cell>
          <cell r="W209" t="str">
            <v>JDPA  G  1049</v>
          </cell>
        </row>
        <row r="210">
          <cell r="A210" t="str">
            <v>026D0242</v>
          </cell>
          <cell r="B210"/>
          <cell r="C210"/>
          <cell r="D210" t="str">
            <v>D</v>
          </cell>
          <cell r="E210">
            <v>2</v>
          </cell>
          <cell r="F210">
            <v>42</v>
          </cell>
          <cell r="G210"/>
          <cell r="H210"/>
          <cell r="I210" t="str">
            <v>026D0242</v>
          </cell>
          <cell r="J210" t="str">
            <v>GX形帽</v>
          </cell>
          <cell r="K210" t="str">
            <v>GX形帽</v>
          </cell>
          <cell r="L210" t="str">
            <v>φ300</v>
          </cell>
          <cell r="M210" t="str">
            <v>接水部ｴﾎﾟｷｼ樹脂粉体塗装</v>
          </cell>
          <cell r="N210" t="str">
            <v>附属品含む</v>
          </cell>
          <cell r="O210" t="str">
            <v>JDPA</v>
          </cell>
          <cell r="P210" t="str">
            <v>G</v>
          </cell>
          <cell r="Q210">
            <v>1049</v>
          </cell>
          <cell r="R210"/>
          <cell r="S210" t="str">
            <v>（株）クボタ</v>
          </cell>
          <cell r="T210">
            <v>26</v>
          </cell>
          <cell r="V210" t="str">
            <v>JDPA  G  1049</v>
          </cell>
          <cell r="W210" t="str">
            <v>JDPA  G  1049</v>
          </cell>
        </row>
        <row r="211">
          <cell r="A211" t="str">
            <v>030D0241</v>
          </cell>
          <cell r="B211"/>
          <cell r="C211"/>
          <cell r="D211" t="str">
            <v>D</v>
          </cell>
          <cell r="E211">
            <v>2</v>
          </cell>
          <cell r="F211">
            <v>41</v>
          </cell>
          <cell r="G211"/>
          <cell r="H211"/>
          <cell r="I211" t="str">
            <v>030D0241</v>
          </cell>
          <cell r="J211" t="str">
            <v>GX形帽</v>
          </cell>
          <cell r="K211" t="str">
            <v>GX形帽</v>
          </cell>
          <cell r="L211" t="str">
            <v>φ300</v>
          </cell>
          <cell r="M211" t="str">
            <v>接水部ｴﾎﾟｷｼ樹脂粉体塗装</v>
          </cell>
          <cell r="N211" t="str">
            <v>附属品含む</v>
          </cell>
          <cell r="O211" t="str">
            <v>JDPA</v>
          </cell>
          <cell r="P211" t="str">
            <v>G</v>
          </cell>
          <cell r="Q211">
            <v>1049</v>
          </cell>
          <cell r="R211"/>
          <cell r="S211" t="str">
            <v>日本鋳鉄管（株）</v>
          </cell>
          <cell r="T211">
            <v>30</v>
          </cell>
          <cell r="V211" t="str">
            <v>JDPA  G  1049</v>
          </cell>
          <cell r="W211" t="str">
            <v>JDPA  G  1049</v>
          </cell>
        </row>
        <row r="212">
          <cell r="A212" t="str">
            <v>011D0202</v>
          </cell>
          <cell r="B212"/>
          <cell r="C212"/>
          <cell r="D212" t="str">
            <v>D</v>
          </cell>
          <cell r="E212">
            <v>2</v>
          </cell>
          <cell r="F212">
            <v>2</v>
          </cell>
          <cell r="G212" t="str">
            <v>栓</v>
          </cell>
          <cell r="H212" t="str">
            <v>直管用</v>
          </cell>
          <cell r="I212" t="str">
            <v>011D0202</v>
          </cell>
          <cell r="J212" t="str">
            <v>GX形直管用栓</v>
          </cell>
          <cell r="K212" t="str">
            <v>GX形管用栓(GX-11SN)</v>
          </cell>
          <cell r="L212" t="str">
            <v>φ75～φ400</v>
          </cell>
          <cell r="M212" t="str">
            <v>接水部ｴﾎﾟｷｼ樹脂粉体塗装</v>
          </cell>
          <cell r="N212" t="str">
            <v>SUS304ﾎﾞﾙﾄﾅｯﾄ含む</v>
          </cell>
          <cell r="O212" t="str">
            <v>指定承認</v>
          </cell>
          <cell r="P212"/>
          <cell r="Q212"/>
          <cell r="R212"/>
          <cell r="S212" t="str">
            <v>大成機工（株）</v>
          </cell>
          <cell r="T212">
            <v>11</v>
          </cell>
          <cell r="V212" t="str">
            <v xml:space="preserve">指定承認    </v>
          </cell>
          <cell r="W212" t="str">
            <v xml:space="preserve">指定承認    </v>
          </cell>
        </row>
        <row r="213">
          <cell r="A213" t="str">
            <v>016D0202</v>
          </cell>
          <cell r="B213"/>
          <cell r="C213"/>
          <cell r="D213" t="str">
            <v>D</v>
          </cell>
          <cell r="E213">
            <v>2</v>
          </cell>
          <cell r="F213">
            <v>2</v>
          </cell>
          <cell r="G213"/>
          <cell r="H213"/>
          <cell r="I213" t="str">
            <v>016D0202</v>
          </cell>
          <cell r="J213" t="str">
            <v>GX形直管用栓</v>
          </cell>
          <cell r="K213" t="str">
            <v>管栓鋳鉄管用GX形</v>
          </cell>
          <cell r="L213" t="str">
            <v>φ75～φ400</v>
          </cell>
          <cell r="M213" t="str">
            <v>接水部ｴﾎﾟｷｼ樹脂粉体塗装</v>
          </cell>
          <cell r="N213" t="str">
            <v>SUS304ﾎﾞﾙﾄﾅｯﾄ含む</v>
          </cell>
          <cell r="O213" t="str">
            <v>指定承認</v>
          </cell>
          <cell r="P213"/>
          <cell r="Q213"/>
          <cell r="R213"/>
          <cell r="S213" t="str">
            <v>コスモ工機（株）</v>
          </cell>
          <cell r="T213">
            <v>16</v>
          </cell>
          <cell r="V213" t="str">
            <v xml:space="preserve">指定承認    </v>
          </cell>
          <cell r="W213" t="str">
            <v xml:space="preserve">指定承認    </v>
          </cell>
        </row>
        <row r="214">
          <cell r="A214" t="str">
            <v>011D0203</v>
          </cell>
          <cell r="B214"/>
          <cell r="C214"/>
          <cell r="D214" t="str">
            <v>D</v>
          </cell>
          <cell r="E214">
            <v>2</v>
          </cell>
          <cell r="F214">
            <v>3</v>
          </cell>
          <cell r="G214"/>
          <cell r="H214" t="str">
            <v>異形管用</v>
          </cell>
          <cell r="I214" t="str">
            <v>011D0203</v>
          </cell>
          <cell r="J214" t="str">
            <v>GX形異形管用栓</v>
          </cell>
          <cell r="K214" t="str">
            <v>GX形管用栓(GX-11SN)</v>
          </cell>
          <cell r="L214" t="str">
            <v>φ75～φ400</v>
          </cell>
          <cell r="M214" t="str">
            <v>接水部ｴﾎﾟｷｼ樹脂粉体塗装</v>
          </cell>
          <cell r="N214" t="str">
            <v>SUS304ﾎﾞﾙﾄﾅｯﾄ含む</v>
          </cell>
          <cell r="O214" t="str">
            <v>指定承認</v>
          </cell>
          <cell r="P214"/>
          <cell r="Q214"/>
          <cell r="R214"/>
          <cell r="S214" t="str">
            <v>大成機工（株）</v>
          </cell>
          <cell r="T214">
            <v>11</v>
          </cell>
          <cell r="V214" t="str">
            <v xml:space="preserve">指定承認    </v>
          </cell>
          <cell r="W214" t="str">
            <v xml:space="preserve">指定承認    </v>
          </cell>
        </row>
        <row r="215">
          <cell r="A215" t="str">
            <v>016D0203</v>
          </cell>
          <cell r="B215"/>
          <cell r="C215"/>
          <cell r="D215" t="str">
            <v>D</v>
          </cell>
          <cell r="E215">
            <v>2</v>
          </cell>
          <cell r="F215">
            <v>3</v>
          </cell>
          <cell r="G215"/>
          <cell r="H215"/>
          <cell r="I215" t="str">
            <v>016D0203</v>
          </cell>
          <cell r="J215" t="str">
            <v>GX形異形管用栓</v>
          </cell>
          <cell r="K215" t="str">
            <v>管栓鋳鉄異形管用GX形</v>
          </cell>
          <cell r="L215" t="str">
            <v>φ75～φ400</v>
          </cell>
          <cell r="M215" t="str">
            <v>接水部ｴﾎﾟｷｼ樹脂粉体塗装</v>
          </cell>
          <cell r="N215" t="str">
            <v>SUS304ﾎﾞﾙﾄﾅｯﾄ含む</v>
          </cell>
          <cell r="O215" t="str">
            <v>指定承認</v>
          </cell>
          <cell r="P215"/>
          <cell r="Q215"/>
          <cell r="R215"/>
          <cell r="S215" t="str">
            <v>コスモ工機（株）</v>
          </cell>
          <cell r="T215">
            <v>16</v>
          </cell>
          <cell r="V215" t="str">
            <v xml:space="preserve">指定承認    </v>
          </cell>
          <cell r="W215" t="str">
            <v xml:space="preserve">指定承認    </v>
          </cell>
        </row>
        <row r="216">
          <cell r="A216" t="str">
            <v>009D0301</v>
          </cell>
          <cell r="B216"/>
          <cell r="C216" t="str">
            <v>接合部品類</v>
          </cell>
          <cell r="D216" t="str">
            <v>D</v>
          </cell>
          <cell r="E216">
            <v>3</v>
          </cell>
          <cell r="F216">
            <v>1</v>
          </cell>
          <cell r="G216" t="str">
            <v>接合部品</v>
          </cell>
          <cell r="H216" t="str">
            <v>異形管用</v>
          </cell>
          <cell r="I216" t="str">
            <v>009D0301</v>
          </cell>
          <cell r="J216" t="str">
            <v>GX形異形管用接合部品</v>
          </cell>
          <cell r="K216" t="str">
            <v>GX形接合部品（異形管用）</v>
          </cell>
          <cell r="L216" t="str">
            <v>φ75～φ250</v>
          </cell>
          <cell r="M216" t="str">
            <v>附属品含む</v>
          </cell>
          <cell r="N216"/>
          <cell r="O216" t="str">
            <v>JWWA</v>
          </cell>
          <cell r="P216" t="str">
            <v>G</v>
          </cell>
          <cell r="Q216">
            <v>121</v>
          </cell>
          <cell r="R216"/>
          <cell r="S216" t="str">
            <v>幡豆工業（株）</v>
          </cell>
          <cell r="T216">
            <v>9</v>
          </cell>
          <cell r="V216" t="str">
            <v>JWWA  G  121</v>
          </cell>
          <cell r="W216" t="str">
            <v>JWWA  G  121</v>
          </cell>
        </row>
        <row r="217">
          <cell r="A217" t="str">
            <v>020D0301</v>
          </cell>
          <cell r="B217"/>
          <cell r="C217"/>
          <cell r="D217" t="str">
            <v>D</v>
          </cell>
          <cell r="E217">
            <v>3</v>
          </cell>
          <cell r="F217">
            <v>1</v>
          </cell>
          <cell r="G217"/>
          <cell r="H217"/>
          <cell r="I217" t="str">
            <v>020D0301</v>
          </cell>
          <cell r="J217" t="str">
            <v>GX形異形管用接合部品</v>
          </cell>
          <cell r="K217" t="str">
            <v>GX形接合部品（異形管用）</v>
          </cell>
          <cell r="L217" t="str">
            <v>φ75～φ250</v>
          </cell>
          <cell r="M217" t="str">
            <v>附属品含む</v>
          </cell>
          <cell r="N217"/>
          <cell r="O217" t="str">
            <v>JWWA</v>
          </cell>
          <cell r="P217" t="str">
            <v>G</v>
          </cell>
          <cell r="Q217">
            <v>121</v>
          </cell>
          <cell r="R217"/>
          <cell r="S217" t="str">
            <v>（株）栗本鐵工所</v>
          </cell>
          <cell r="T217">
            <v>20</v>
          </cell>
          <cell r="V217" t="str">
            <v>JWWA  G  121</v>
          </cell>
          <cell r="W217" t="str">
            <v>JWWA  G  121</v>
          </cell>
        </row>
        <row r="218">
          <cell r="A218" t="str">
            <v>026D0301</v>
          </cell>
          <cell r="B218"/>
          <cell r="C218"/>
          <cell r="D218" t="str">
            <v>D</v>
          </cell>
          <cell r="E218">
            <v>3</v>
          </cell>
          <cell r="F218">
            <v>1</v>
          </cell>
          <cell r="G218"/>
          <cell r="H218"/>
          <cell r="I218" t="str">
            <v>026D0301</v>
          </cell>
          <cell r="J218" t="str">
            <v>GX形異形管用接合部品</v>
          </cell>
          <cell r="K218" t="str">
            <v>GX形接合部品（異形管用）</v>
          </cell>
          <cell r="L218" t="str">
            <v>φ75～φ250</v>
          </cell>
          <cell r="M218" t="str">
            <v>附属品含む</v>
          </cell>
          <cell r="N218"/>
          <cell r="O218" t="str">
            <v>JWWA</v>
          </cell>
          <cell r="P218" t="str">
            <v>G</v>
          </cell>
          <cell r="Q218">
            <v>121</v>
          </cell>
          <cell r="R218"/>
          <cell r="S218" t="str">
            <v>（株）クボタ</v>
          </cell>
          <cell r="T218">
            <v>26</v>
          </cell>
          <cell r="V218" t="str">
            <v>JWWA  G  121</v>
          </cell>
          <cell r="W218" t="str">
            <v>JWWA  G  121</v>
          </cell>
        </row>
        <row r="219">
          <cell r="A219" t="str">
            <v>030D0301</v>
          </cell>
          <cell r="B219"/>
          <cell r="C219"/>
          <cell r="D219" t="str">
            <v>D</v>
          </cell>
          <cell r="E219">
            <v>3</v>
          </cell>
          <cell r="F219">
            <v>1</v>
          </cell>
          <cell r="G219"/>
          <cell r="H219"/>
          <cell r="I219" t="str">
            <v>030D0301</v>
          </cell>
          <cell r="J219" t="str">
            <v>GX形異形管用接合部品</v>
          </cell>
          <cell r="K219" t="str">
            <v>GX形接合部品（異形管用）</v>
          </cell>
          <cell r="L219" t="str">
            <v>φ75～φ250</v>
          </cell>
          <cell r="M219" t="str">
            <v>附属品含む</v>
          </cell>
          <cell r="N219"/>
          <cell r="O219" t="str">
            <v>JWWA</v>
          </cell>
          <cell r="P219" t="str">
            <v>G</v>
          </cell>
          <cell r="Q219">
            <v>121</v>
          </cell>
          <cell r="R219"/>
          <cell r="S219" t="str">
            <v>日本鋳鉄管（株）</v>
          </cell>
          <cell r="T219">
            <v>30</v>
          </cell>
          <cell r="V219" t="str">
            <v>JWWA  G  121</v>
          </cell>
          <cell r="W219" t="str">
            <v>JWWA  G  121</v>
          </cell>
        </row>
        <row r="220">
          <cell r="A220" t="str">
            <v>009D0302</v>
          </cell>
          <cell r="B220"/>
          <cell r="C220"/>
          <cell r="D220" t="str">
            <v>D</v>
          </cell>
          <cell r="E220">
            <v>3</v>
          </cell>
          <cell r="F220">
            <v>2</v>
          </cell>
          <cell r="G220"/>
          <cell r="H220"/>
          <cell r="I220" t="str">
            <v>009D0302</v>
          </cell>
          <cell r="J220" t="str">
            <v>GX形異形管用接合部品</v>
          </cell>
          <cell r="K220" t="str">
            <v>GX形接合部品（異形管用）</v>
          </cell>
          <cell r="L220" t="str">
            <v>φ300</v>
          </cell>
          <cell r="M220" t="str">
            <v>附属品含む</v>
          </cell>
          <cell r="N220"/>
          <cell r="O220" t="str">
            <v>JDPA</v>
          </cell>
          <cell r="P220" t="str">
            <v>G</v>
          </cell>
          <cell r="Q220">
            <v>1049</v>
          </cell>
          <cell r="R220"/>
          <cell r="S220" t="str">
            <v>幡豆工業（株）</v>
          </cell>
          <cell r="T220">
            <v>9</v>
          </cell>
          <cell r="V220" t="str">
            <v>JDPA  G  1049</v>
          </cell>
          <cell r="W220" t="str">
            <v>JDPA  G  1049</v>
          </cell>
        </row>
        <row r="221">
          <cell r="A221" t="str">
            <v>020D0302</v>
          </cell>
          <cell r="B221"/>
          <cell r="C221"/>
          <cell r="D221" t="str">
            <v>D</v>
          </cell>
          <cell r="E221">
            <v>3</v>
          </cell>
          <cell r="F221">
            <v>2</v>
          </cell>
          <cell r="G221"/>
          <cell r="H221"/>
          <cell r="I221" t="str">
            <v>020D0302</v>
          </cell>
          <cell r="J221" t="str">
            <v>GX形異形管用接合部品</v>
          </cell>
          <cell r="K221" t="str">
            <v>GX形接合部品（異形管用）</v>
          </cell>
          <cell r="L221" t="str">
            <v>φ300</v>
          </cell>
          <cell r="M221" t="str">
            <v>附属品含む</v>
          </cell>
          <cell r="N221"/>
          <cell r="O221" t="str">
            <v>JDPA</v>
          </cell>
          <cell r="P221" t="str">
            <v>G</v>
          </cell>
          <cell r="Q221">
            <v>1049</v>
          </cell>
          <cell r="R221"/>
          <cell r="S221" t="str">
            <v>（株）栗本鐵工所</v>
          </cell>
          <cell r="T221">
            <v>20</v>
          </cell>
          <cell r="V221" t="str">
            <v>JDPA  G  1049</v>
          </cell>
          <cell r="W221" t="str">
            <v>JDPA  G  1049</v>
          </cell>
        </row>
        <row r="222">
          <cell r="A222" t="str">
            <v>026D0302</v>
          </cell>
          <cell r="B222"/>
          <cell r="C222"/>
          <cell r="D222" t="str">
            <v>D</v>
          </cell>
          <cell r="E222">
            <v>3</v>
          </cell>
          <cell r="F222">
            <v>2</v>
          </cell>
          <cell r="G222"/>
          <cell r="H222"/>
          <cell r="I222" t="str">
            <v>026D0302</v>
          </cell>
          <cell r="J222" t="str">
            <v>GX形異形管用接合部品</v>
          </cell>
          <cell r="K222" t="str">
            <v>GX形接合部品（異形管用）</v>
          </cell>
          <cell r="L222" t="str">
            <v>φ300</v>
          </cell>
          <cell r="M222" t="str">
            <v>附属品含む</v>
          </cell>
          <cell r="N222"/>
          <cell r="O222" t="str">
            <v>JDPA</v>
          </cell>
          <cell r="P222" t="str">
            <v>G</v>
          </cell>
          <cell r="Q222">
            <v>1049</v>
          </cell>
          <cell r="R222"/>
          <cell r="S222" t="str">
            <v>（株）クボタ</v>
          </cell>
          <cell r="T222">
            <v>26</v>
          </cell>
          <cell r="V222" t="str">
            <v>JDPA  G  1049</v>
          </cell>
          <cell r="W222" t="str">
            <v>JDPA  G  1049</v>
          </cell>
        </row>
        <row r="223">
          <cell r="A223" t="str">
            <v>030D0302</v>
          </cell>
          <cell r="B223"/>
          <cell r="C223"/>
          <cell r="D223" t="str">
            <v>D</v>
          </cell>
          <cell r="E223">
            <v>3</v>
          </cell>
          <cell r="F223">
            <v>2</v>
          </cell>
          <cell r="G223"/>
          <cell r="H223"/>
          <cell r="I223" t="str">
            <v>030D0302</v>
          </cell>
          <cell r="J223" t="str">
            <v>GX形異形管用接合部品</v>
          </cell>
          <cell r="K223" t="str">
            <v>GX形接合部品（異形管用）</v>
          </cell>
          <cell r="L223" t="str">
            <v>φ300</v>
          </cell>
          <cell r="M223" t="str">
            <v>附属品含む</v>
          </cell>
          <cell r="N223"/>
          <cell r="O223" t="str">
            <v>JDPA</v>
          </cell>
          <cell r="P223" t="str">
            <v>G</v>
          </cell>
          <cell r="Q223">
            <v>1049</v>
          </cell>
          <cell r="R223"/>
          <cell r="S223" t="str">
            <v>日本鋳鉄管（株）</v>
          </cell>
          <cell r="T223">
            <v>30</v>
          </cell>
          <cell r="V223" t="str">
            <v>JDPA  G  1049</v>
          </cell>
          <cell r="W223" t="str">
            <v>JDPA  G  1049</v>
          </cell>
        </row>
        <row r="224">
          <cell r="A224" t="str">
            <v>020D0303</v>
          </cell>
          <cell r="B224"/>
          <cell r="C224"/>
          <cell r="D224" t="str">
            <v>D</v>
          </cell>
          <cell r="E224">
            <v>3</v>
          </cell>
          <cell r="F224">
            <v>3</v>
          </cell>
          <cell r="G224"/>
          <cell r="H224" t="str">
            <v>G-Link</v>
          </cell>
          <cell r="I224" t="str">
            <v>020D0303</v>
          </cell>
          <cell r="J224" t="str">
            <v>GX形G-Link</v>
          </cell>
          <cell r="K224" t="str">
            <v>GX形用接合部品G-Link</v>
          </cell>
          <cell r="L224" t="str">
            <v>φ75～φ250</v>
          </cell>
          <cell r="M224" t="str">
            <v>附属品含む</v>
          </cell>
          <cell r="N224"/>
          <cell r="O224" t="str">
            <v>JWWA</v>
          </cell>
          <cell r="P224" t="str">
            <v>G</v>
          </cell>
          <cell r="Q224">
            <v>121</v>
          </cell>
          <cell r="R224"/>
          <cell r="S224" t="str">
            <v>（株）栗本鐵工所</v>
          </cell>
          <cell r="T224">
            <v>20</v>
          </cell>
          <cell r="V224" t="str">
            <v>JWWA  G  121</v>
          </cell>
          <cell r="W224" t="str">
            <v>JWWA  G  121</v>
          </cell>
        </row>
        <row r="225">
          <cell r="A225" t="str">
            <v>026D0303</v>
          </cell>
          <cell r="B225"/>
          <cell r="C225"/>
          <cell r="D225" t="str">
            <v>D</v>
          </cell>
          <cell r="E225">
            <v>3</v>
          </cell>
          <cell r="F225">
            <v>3</v>
          </cell>
          <cell r="G225"/>
          <cell r="H225"/>
          <cell r="I225" t="str">
            <v>026D0303</v>
          </cell>
          <cell r="J225" t="str">
            <v>GX形G-Link</v>
          </cell>
          <cell r="K225" t="str">
            <v>G-Link</v>
          </cell>
          <cell r="L225" t="str">
            <v>φ75～φ250</v>
          </cell>
          <cell r="M225" t="str">
            <v>附属品含む</v>
          </cell>
          <cell r="N225"/>
          <cell r="O225" t="str">
            <v>JWWA</v>
          </cell>
          <cell r="P225" t="str">
            <v>G</v>
          </cell>
          <cell r="Q225">
            <v>121</v>
          </cell>
          <cell r="R225"/>
          <cell r="S225" t="str">
            <v>（株）クボタ</v>
          </cell>
          <cell r="T225">
            <v>26</v>
          </cell>
          <cell r="V225" t="str">
            <v>JWWA  G  121</v>
          </cell>
          <cell r="W225" t="str">
            <v>JWWA  G  121</v>
          </cell>
        </row>
        <row r="226">
          <cell r="A226" t="str">
            <v>030D0303</v>
          </cell>
          <cell r="B226"/>
          <cell r="C226"/>
          <cell r="D226" t="str">
            <v>D</v>
          </cell>
          <cell r="E226">
            <v>3</v>
          </cell>
          <cell r="F226">
            <v>3</v>
          </cell>
          <cell r="G226"/>
          <cell r="H226"/>
          <cell r="I226" t="str">
            <v>030D0303</v>
          </cell>
          <cell r="J226" t="str">
            <v>GX形G-Link</v>
          </cell>
          <cell r="K226" t="str">
            <v>GX形用接合部品G-Link</v>
          </cell>
          <cell r="L226" t="str">
            <v>φ75～φ250</v>
          </cell>
          <cell r="M226" t="str">
            <v>附属品含む</v>
          </cell>
          <cell r="N226"/>
          <cell r="O226" t="str">
            <v>JWWA</v>
          </cell>
          <cell r="P226" t="str">
            <v>G</v>
          </cell>
          <cell r="Q226">
            <v>121</v>
          </cell>
          <cell r="R226"/>
          <cell r="S226" t="str">
            <v>日本鋳鉄管（株）</v>
          </cell>
          <cell r="T226">
            <v>30</v>
          </cell>
          <cell r="V226" t="str">
            <v>JWWA  G  121</v>
          </cell>
          <cell r="W226" t="str">
            <v>JWWA  G  121</v>
          </cell>
        </row>
        <row r="227">
          <cell r="A227" t="str">
            <v>020D0304</v>
          </cell>
          <cell r="B227"/>
          <cell r="C227"/>
          <cell r="D227" t="str">
            <v>D</v>
          </cell>
          <cell r="E227">
            <v>3</v>
          </cell>
          <cell r="F227">
            <v>4</v>
          </cell>
          <cell r="G227"/>
          <cell r="H227"/>
          <cell r="I227" t="str">
            <v>020D0304</v>
          </cell>
          <cell r="J227" t="str">
            <v>GX形G-Link</v>
          </cell>
          <cell r="K227" t="str">
            <v>GX形用接合部品G-Link</v>
          </cell>
          <cell r="L227" t="str">
            <v>φ300</v>
          </cell>
          <cell r="M227" t="str">
            <v>附属品含む</v>
          </cell>
          <cell r="N227"/>
          <cell r="O227" t="str">
            <v>JDPA</v>
          </cell>
          <cell r="P227" t="str">
            <v>G</v>
          </cell>
          <cell r="Q227">
            <v>1049</v>
          </cell>
          <cell r="R227"/>
          <cell r="S227" t="str">
            <v>（株）栗本鐵工所</v>
          </cell>
          <cell r="T227">
            <v>20</v>
          </cell>
          <cell r="V227" t="str">
            <v>JDPA  G  1049</v>
          </cell>
          <cell r="W227" t="str">
            <v>JDPA  G  1049</v>
          </cell>
        </row>
        <row r="228">
          <cell r="A228" t="str">
            <v>026D0304</v>
          </cell>
          <cell r="B228"/>
          <cell r="C228"/>
          <cell r="D228" t="str">
            <v>D</v>
          </cell>
          <cell r="E228">
            <v>3</v>
          </cell>
          <cell r="F228">
            <v>4</v>
          </cell>
          <cell r="G228"/>
          <cell r="H228"/>
          <cell r="I228" t="str">
            <v>026D0304</v>
          </cell>
          <cell r="J228" t="str">
            <v>GX形G-Link</v>
          </cell>
          <cell r="K228" t="str">
            <v>G-Link</v>
          </cell>
          <cell r="L228" t="str">
            <v>φ300</v>
          </cell>
          <cell r="M228" t="str">
            <v>附属品含む</v>
          </cell>
          <cell r="N228"/>
          <cell r="O228" t="str">
            <v>JDPA</v>
          </cell>
          <cell r="P228" t="str">
            <v>G</v>
          </cell>
          <cell r="Q228">
            <v>1049</v>
          </cell>
          <cell r="R228"/>
          <cell r="S228" t="str">
            <v>（株）クボタ</v>
          </cell>
          <cell r="T228">
            <v>26</v>
          </cell>
          <cell r="V228" t="str">
            <v>JDPA  G  1049</v>
          </cell>
          <cell r="W228" t="str">
            <v>JDPA  G  1049</v>
          </cell>
        </row>
        <row r="229">
          <cell r="A229" t="str">
            <v>030D0304</v>
          </cell>
          <cell r="B229"/>
          <cell r="C229"/>
          <cell r="D229" t="str">
            <v>D</v>
          </cell>
          <cell r="E229">
            <v>3</v>
          </cell>
          <cell r="F229">
            <v>4</v>
          </cell>
          <cell r="G229"/>
          <cell r="H229"/>
          <cell r="I229" t="str">
            <v>030D0304</v>
          </cell>
          <cell r="J229" t="str">
            <v>GX形G-Link</v>
          </cell>
          <cell r="K229" t="str">
            <v>GX形用接合部品G-Link</v>
          </cell>
          <cell r="L229" t="str">
            <v>φ300</v>
          </cell>
          <cell r="M229" t="str">
            <v>附属品含む</v>
          </cell>
          <cell r="N229"/>
          <cell r="O229" t="str">
            <v>JDPA</v>
          </cell>
          <cell r="P229" t="str">
            <v>G</v>
          </cell>
          <cell r="Q229">
            <v>1049</v>
          </cell>
          <cell r="R229"/>
          <cell r="S229" t="str">
            <v>日本鋳鉄管（株）</v>
          </cell>
          <cell r="T229">
            <v>30</v>
          </cell>
          <cell r="V229" t="str">
            <v>JDPA  G  1049</v>
          </cell>
          <cell r="W229" t="str">
            <v>JDPA  G  1049</v>
          </cell>
        </row>
        <row r="230">
          <cell r="A230" t="str">
            <v>020D0305</v>
          </cell>
          <cell r="B230"/>
          <cell r="C230"/>
          <cell r="D230" t="str">
            <v>D</v>
          </cell>
          <cell r="E230">
            <v>3</v>
          </cell>
          <cell r="F230">
            <v>5</v>
          </cell>
          <cell r="G230"/>
          <cell r="H230" t="str">
            <v>P-Link</v>
          </cell>
          <cell r="I230" t="str">
            <v>020D0305</v>
          </cell>
          <cell r="J230" t="str">
            <v>GX形P-Link</v>
          </cell>
          <cell r="K230" t="str">
            <v>GX形用接合部品P-Link</v>
          </cell>
          <cell r="L230" t="str">
            <v>φ75～φ250</v>
          </cell>
          <cell r="M230" t="str">
            <v>ｺﾞﾑ輪含む</v>
          </cell>
          <cell r="N230"/>
          <cell r="O230" t="str">
            <v>JWWA</v>
          </cell>
          <cell r="P230" t="str">
            <v>G</v>
          </cell>
          <cell r="Q230">
            <v>121</v>
          </cell>
          <cell r="R230"/>
          <cell r="S230" t="str">
            <v>（株）栗本鐵工所</v>
          </cell>
          <cell r="T230">
            <v>20</v>
          </cell>
          <cell r="V230" t="str">
            <v>JWWA  G  121</v>
          </cell>
          <cell r="W230" t="str">
            <v>JWWA  G  121</v>
          </cell>
        </row>
        <row r="231">
          <cell r="A231" t="str">
            <v>026D0305</v>
          </cell>
          <cell r="B231"/>
          <cell r="C231"/>
          <cell r="D231" t="str">
            <v>D</v>
          </cell>
          <cell r="E231">
            <v>3</v>
          </cell>
          <cell r="F231">
            <v>5</v>
          </cell>
          <cell r="G231"/>
          <cell r="H231"/>
          <cell r="I231" t="str">
            <v>026D0305</v>
          </cell>
          <cell r="J231" t="str">
            <v>GX形P-Link</v>
          </cell>
          <cell r="K231" t="str">
            <v>P-Link</v>
          </cell>
          <cell r="L231" t="str">
            <v>φ75～φ250</v>
          </cell>
          <cell r="M231" t="str">
            <v>ｺﾞﾑ輪含む</v>
          </cell>
          <cell r="N231"/>
          <cell r="O231" t="str">
            <v>JWWA</v>
          </cell>
          <cell r="P231" t="str">
            <v>G</v>
          </cell>
          <cell r="Q231">
            <v>121</v>
          </cell>
          <cell r="R231"/>
          <cell r="S231" t="str">
            <v>（株）クボタ</v>
          </cell>
          <cell r="T231">
            <v>26</v>
          </cell>
          <cell r="V231" t="str">
            <v>JWWA  G  121</v>
          </cell>
          <cell r="W231" t="str">
            <v>JWWA  G  121</v>
          </cell>
        </row>
        <row r="232">
          <cell r="A232" t="str">
            <v>030D0305</v>
          </cell>
          <cell r="B232"/>
          <cell r="C232"/>
          <cell r="D232" t="str">
            <v>D</v>
          </cell>
          <cell r="E232">
            <v>3</v>
          </cell>
          <cell r="F232">
            <v>5</v>
          </cell>
          <cell r="G232"/>
          <cell r="H232"/>
          <cell r="I232" t="str">
            <v>030D0305</v>
          </cell>
          <cell r="J232" t="str">
            <v>GX形P-Link</v>
          </cell>
          <cell r="K232" t="str">
            <v>GX形用接合部品P-Link</v>
          </cell>
          <cell r="L232" t="str">
            <v>φ75～φ250</v>
          </cell>
          <cell r="M232" t="str">
            <v>ｺﾞﾑ輪含む</v>
          </cell>
          <cell r="N232"/>
          <cell r="O232" t="str">
            <v>JWWA</v>
          </cell>
          <cell r="P232" t="str">
            <v>G</v>
          </cell>
          <cell r="Q232">
            <v>121</v>
          </cell>
          <cell r="R232"/>
          <cell r="S232" t="str">
            <v>日本鋳鉄管（株）</v>
          </cell>
          <cell r="T232">
            <v>30</v>
          </cell>
          <cell r="V232" t="str">
            <v>JWWA  G  121</v>
          </cell>
          <cell r="W232" t="str">
            <v>JWWA  G  121</v>
          </cell>
        </row>
        <row r="233">
          <cell r="A233" t="str">
            <v>020D0306</v>
          </cell>
          <cell r="B233"/>
          <cell r="C233"/>
          <cell r="D233" t="str">
            <v>D</v>
          </cell>
          <cell r="E233">
            <v>3</v>
          </cell>
          <cell r="F233">
            <v>6</v>
          </cell>
          <cell r="G233"/>
          <cell r="H233"/>
          <cell r="I233" t="str">
            <v>020D0306</v>
          </cell>
          <cell r="J233" t="str">
            <v>GX形P-Link</v>
          </cell>
          <cell r="K233" t="str">
            <v>GX形用接合部品P-Link</v>
          </cell>
          <cell r="L233" t="str">
            <v>φ300</v>
          </cell>
          <cell r="M233" t="str">
            <v>ｺﾞﾑ輪含む</v>
          </cell>
          <cell r="N233"/>
          <cell r="O233" t="str">
            <v>JDPA</v>
          </cell>
          <cell r="P233" t="str">
            <v>G</v>
          </cell>
          <cell r="Q233">
            <v>1049</v>
          </cell>
          <cell r="R233"/>
          <cell r="S233" t="str">
            <v>（株）栗本鐵工所</v>
          </cell>
          <cell r="T233">
            <v>20</v>
          </cell>
          <cell r="V233" t="str">
            <v>JDPA  G  1049</v>
          </cell>
          <cell r="W233" t="str">
            <v>JDPA  G  1049</v>
          </cell>
        </row>
        <row r="234">
          <cell r="A234" t="str">
            <v>026D0306</v>
          </cell>
          <cell r="B234"/>
          <cell r="C234"/>
          <cell r="D234" t="str">
            <v>D</v>
          </cell>
          <cell r="E234">
            <v>3</v>
          </cell>
          <cell r="F234">
            <v>6</v>
          </cell>
          <cell r="G234"/>
          <cell r="H234"/>
          <cell r="I234" t="str">
            <v>026D0306</v>
          </cell>
          <cell r="J234" t="str">
            <v>GX形P-Link</v>
          </cell>
          <cell r="K234" t="str">
            <v>P-Link</v>
          </cell>
          <cell r="L234" t="str">
            <v>φ300</v>
          </cell>
          <cell r="M234" t="str">
            <v>ｺﾞﾑ輪含む</v>
          </cell>
          <cell r="N234"/>
          <cell r="O234" t="str">
            <v>JDPA</v>
          </cell>
          <cell r="P234" t="str">
            <v>G</v>
          </cell>
          <cell r="Q234">
            <v>1049</v>
          </cell>
          <cell r="R234"/>
          <cell r="S234" t="str">
            <v>（株）クボタ</v>
          </cell>
          <cell r="T234">
            <v>26</v>
          </cell>
          <cell r="V234" t="str">
            <v>JDPA  G  1049</v>
          </cell>
          <cell r="W234" t="str">
            <v>JDPA  G  1049</v>
          </cell>
        </row>
        <row r="235">
          <cell r="A235" t="str">
            <v>030D0306</v>
          </cell>
          <cell r="B235" t="str">
            <v>GX形ダクタイル鋳鉄管</v>
          </cell>
          <cell r="C235" t="str">
            <v>接合部品類</v>
          </cell>
          <cell r="D235" t="str">
            <v>D</v>
          </cell>
          <cell r="E235">
            <v>3</v>
          </cell>
          <cell r="F235">
            <v>6</v>
          </cell>
          <cell r="G235" t="str">
            <v>接合部品</v>
          </cell>
          <cell r="H235" t="str">
            <v>P-Link</v>
          </cell>
          <cell r="I235" t="str">
            <v>030D0306</v>
          </cell>
          <cell r="J235" t="str">
            <v>GX形P-Link</v>
          </cell>
          <cell r="K235" t="str">
            <v>GX形用接合部品P-Link</v>
          </cell>
          <cell r="L235" t="str">
            <v>φ300</v>
          </cell>
          <cell r="M235" t="str">
            <v>ｺﾞﾑ輪含む</v>
          </cell>
          <cell r="N235"/>
          <cell r="O235" t="str">
            <v>JDPA</v>
          </cell>
          <cell r="P235" t="str">
            <v>G</v>
          </cell>
          <cell r="Q235">
            <v>1049</v>
          </cell>
          <cell r="R235"/>
          <cell r="S235" t="str">
            <v>日本鋳鉄管（株）</v>
          </cell>
          <cell r="T235">
            <v>30</v>
          </cell>
          <cell r="V235" t="str">
            <v>JDPA  G  1049</v>
          </cell>
          <cell r="W235" t="str">
            <v>JDPA  G  1049</v>
          </cell>
        </row>
        <row r="236">
          <cell r="A236" t="str">
            <v>020D0307</v>
          </cell>
          <cell r="B236"/>
          <cell r="C236"/>
          <cell r="D236" t="str">
            <v>D</v>
          </cell>
          <cell r="E236">
            <v>3</v>
          </cell>
          <cell r="F236">
            <v>7</v>
          </cell>
          <cell r="G236"/>
          <cell r="H236" t="str">
            <v>ﾗｲﾅ</v>
          </cell>
          <cell r="I236" t="str">
            <v>020D0307</v>
          </cell>
          <cell r="J236" t="str">
            <v>GX形ﾗｲﾅ</v>
          </cell>
          <cell r="K236" t="str">
            <v>GX形用接合部品ﾗｲﾅ及びﾗｲﾅﾎﾞｰﾄﾞ</v>
          </cell>
          <cell r="L236" t="str">
            <v>φ75～φ250</v>
          </cell>
          <cell r="M236" t="str">
            <v>内外面ｴﾎﾟｷｼ樹脂粉体塗装</v>
          </cell>
          <cell r="N236"/>
          <cell r="O236" t="str">
            <v>JWWA</v>
          </cell>
          <cell r="P236" t="str">
            <v>G</v>
          </cell>
          <cell r="Q236">
            <v>121</v>
          </cell>
          <cell r="R236"/>
          <cell r="S236" t="str">
            <v>（株）栗本鐵工所</v>
          </cell>
          <cell r="T236">
            <v>20</v>
          </cell>
          <cell r="V236" t="str">
            <v>JWWA  G  121</v>
          </cell>
          <cell r="W236" t="str">
            <v>JWWA  G  121</v>
          </cell>
        </row>
        <row r="237">
          <cell r="A237" t="str">
            <v>026D0307</v>
          </cell>
          <cell r="B237"/>
          <cell r="C237"/>
          <cell r="D237" t="str">
            <v>D</v>
          </cell>
          <cell r="E237">
            <v>3</v>
          </cell>
          <cell r="F237">
            <v>7</v>
          </cell>
          <cell r="G237"/>
          <cell r="H237"/>
          <cell r="I237" t="str">
            <v>026D0307</v>
          </cell>
          <cell r="J237" t="str">
            <v>GX形ﾗｲﾅ</v>
          </cell>
          <cell r="K237" t="str">
            <v>GX形用ﾗｲﾅ及びﾗｲﾅﾎﾞｰﾄﾞ</v>
          </cell>
          <cell r="L237" t="str">
            <v>φ75～φ250</v>
          </cell>
          <cell r="M237" t="str">
            <v>内外面ｴﾎﾟｷｼ樹脂粉体塗装</v>
          </cell>
          <cell r="N237"/>
          <cell r="O237" t="str">
            <v>JWWA</v>
          </cell>
          <cell r="P237" t="str">
            <v>G</v>
          </cell>
          <cell r="Q237">
            <v>121</v>
          </cell>
          <cell r="R237"/>
          <cell r="S237" t="str">
            <v>（株）クボタ</v>
          </cell>
          <cell r="T237">
            <v>26</v>
          </cell>
          <cell r="V237" t="str">
            <v>JWWA  G  121</v>
          </cell>
          <cell r="W237" t="str">
            <v>JWWA  G  121</v>
          </cell>
        </row>
        <row r="238">
          <cell r="A238" t="str">
            <v>030D0307</v>
          </cell>
          <cell r="B238"/>
          <cell r="C238"/>
          <cell r="D238" t="str">
            <v>D</v>
          </cell>
          <cell r="E238">
            <v>3</v>
          </cell>
          <cell r="F238">
            <v>7</v>
          </cell>
          <cell r="G238"/>
          <cell r="H238"/>
          <cell r="I238" t="str">
            <v>030D0307</v>
          </cell>
          <cell r="J238" t="str">
            <v>GX形ﾗｲﾅ</v>
          </cell>
          <cell r="K238" t="str">
            <v>GX形用接合部品ﾗｲﾅ及びﾗｲﾅﾎﾞｰﾄﾞ</v>
          </cell>
          <cell r="L238" t="str">
            <v>φ75～φ250</v>
          </cell>
          <cell r="M238" t="str">
            <v>内外面ｴﾎﾟｷｼ樹脂粉体塗装</v>
          </cell>
          <cell r="N238"/>
          <cell r="O238" t="str">
            <v>JWWA</v>
          </cell>
          <cell r="P238" t="str">
            <v>G</v>
          </cell>
          <cell r="Q238">
            <v>121</v>
          </cell>
          <cell r="R238"/>
          <cell r="S238" t="str">
            <v>日本鋳鉄管（株）</v>
          </cell>
          <cell r="T238">
            <v>30</v>
          </cell>
          <cell r="V238" t="str">
            <v>JWWA  G  121</v>
          </cell>
          <cell r="W238" t="str">
            <v>JWWA  G  121</v>
          </cell>
        </row>
        <row r="239">
          <cell r="A239" t="str">
            <v>020D0308</v>
          </cell>
          <cell r="B239"/>
          <cell r="C239"/>
          <cell r="D239" t="str">
            <v>D</v>
          </cell>
          <cell r="E239">
            <v>3</v>
          </cell>
          <cell r="F239">
            <v>8</v>
          </cell>
          <cell r="G239"/>
          <cell r="H239"/>
          <cell r="I239" t="str">
            <v>020D0308</v>
          </cell>
          <cell r="J239" t="str">
            <v>GX形ﾗｲﾅ</v>
          </cell>
          <cell r="K239" t="str">
            <v>GX形用接合部品ﾗｲﾅ及びﾗｲﾅﾎﾞｰﾄﾞ</v>
          </cell>
          <cell r="L239" t="str">
            <v>φ300</v>
          </cell>
          <cell r="M239" t="str">
            <v>内外面ｴﾎﾟｷｼ樹脂粉体塗装</v>
          </cell>
          <cell r="N239"/>
          <cell r="O239" t="str">
            <v>JDPA</v>
          </cell>
          <cell r="P239" t="str">
            <v>G</v>
          </cell>
          <cell r="Q239">
            <v>1049</v>
          </cell>
          <cell r="R239"/>
          <cell r="S239" t="str">
            <v>（株）栗本鐵工所</v>
          </cell>
          <cell r="T239">
            <v>20</v>
          </cell>
          <cell r="V239" t="str">
            <v>JDPA  G  1049</v>
          </cell>
          <cell r="W239" t="str">
            <v>JDPA  G  1049</v>
          </cell>
        </row>
        <row r="240">
          <cell r="A240" t="str">
            <v>026D0308</v>
          </cell>
          <cell r="B240"/>
          <cell r="C240"/>
          <cell r="D240" t="str">
            <v>D</v>
          </cell>
          <cell r="E240">
            <v>3</v>
          </cell>
          <cell r="F240">
            <v>8</v>
          </cell>
          <cell r="G240"/>
          <cell r="H240"/>
          <cell r="I240" t="str">
            <v>026D0308</v>
          </cell>
          <cell r="J240" t="str">
            <v>GX形ﾗｲﾅ</v>
          </cell>
          <cell r="K240" t="str">
            <v>GX形用ﾗｲﾅ及びﾗｲﾅﾎﾞｰﾄﾞ</v>
          </cell>
          <cell r="L240" t="str">
            <v>φ300</v>
          </cell>
          <cell r="M240" t="str">
            <v>内外面ｴﾎﾟｷｼ樹脂粉体塗装</v>
          </cell>
          <cell r="N240"/>
          <cell r="O240" t="str">
            <v>JDPA</v>
          </cell>
          <cell r="P240" t="str">
            <v>G</v>
          </cell>
          <cell r="Q240">
            <v>1049</v>
          </cell>
          <cell r="R240"/>
          <cell r="S240" t="str">
            <v>（株）クボタ</v>
          </cell>
          <cell r="T240">
            <v>26</v>
          </cell>
          <cell r="V240" t="str">
            <v>JDPA  G  1049</v>
          </cell>
          <cell r="W240" t="str">
            <v>JDPA  G  1049</v>
          </cell>
        </row>
        <row r="241">
          <cell r="A241" t="str">
            <v>030D0308</v>
          </cell>
          <cell r="B241"/>
          <cell r="C241"/>
          <cell r="D241" t="str">
            <v>D</v>
          </cell>
          <cell r="E241">
            <v>3</v>
          </cell>
          <cell r="F241">
            <v>8</v>
          </cell>
          <cell r="G241"/>
          <cell r="H241"/>
          <cell r="I241" t="str">
            <v>030D0308</v>
          </cell>
          <cell r="J241" t="str">
            <v>GX形ﾗｲﾅ</v>
          </cell>
          <cell r="K241" t="str">
            <v>GX形用接合部品ﾗｲﾅ及びﾗｲﾅﾎﾞｰﾄﾞ</v>
          </cell>
          <cell r="L241" t="str">
            <v>φ300</v>
          </cell>
          <cell r="M241" t="str">
            <v>内外面ｴﾎﾟｷｼ樹脂粉体塗装</v>
          </cell>
          <cell r="N241"/>
          <cell r="O241" t="str">
            <v>JDPA</v>
          </cell>
          <cell r="P241" t="str">
            <v>G</v>
          </cell>
          <cell r="Q241">
            <v>1049</v>
          </cell>
          <cell r="R241"/>
          <cell r="S241" t="str">
            <v>日本鋳鉄管（株）</v>
          </cell>
          <cell r="T241">
            <v>30</v>
          </cell>
          <cell r="V241" t="str">
            <v>JDPA  G  1049</v>
          </cell>
          <cell r="W241" t="str">
            <v>JDPA  G  1049</v>
          </cell>
        </row>
        <row r="242">
          <cell r="A242" t="str">
            <v>011D0301</v>
          </cell>
          <cell r="B242"/>
          <cell r="C242"/>
          <cell r="D242" t="str">
            <v>D</v>
          </cell>
          <cell r="E242">
            <v>3</v>
          </cell>
          <cell r="F242">
            <v>1</v>
          </cell>
          <cell r="G242" t="str">
            <v>特殊押輪</v>
          </cell>
          <cell r="H242" t="str">
            <v>継輪用</v>
          </cell>
          <cell r="I242" t="str">
            <v>011D0301</v>
          </cell>
          <cell r="J242" t="str">
            <v>GX形継輪用特殊押輪</v>
          </cell>
          <cell r="K242" t="str">
            <v>GX形継ぎ輪用特殊押輪(TK-12)</v>
          </cell>
          <cell r="L242" t="str">
            <v>φ75～φ300</v>
          </cell>
          <cell r="M242" t="str">
            <v>内外面耐食塗装</v>
          </cell>
          <cell r="N242" t="str">
            <v>SUS304ﾎﾞﾙﾄﾅｯﾄ</v>
          </cell>
          <cell r="O242" t="str">
            <v>指定承認</v>
          </cell>
          <cell r="P242"/>
          <cell r="Q242"/>
          <cell r="R242"/>
          <cell r="S242" t="str">
            <v>大成機工（株）</v>
          </cell>
          <cell r="T242">
            <v>11</v>
          </cell>
          <cell r="V242" t="str">
            <v xml:space="preserve">指定承認    </v>
          </cell>
          <cell r="W242" t="str">
            <v xml:space="preserve">指定承認    </v>
          </cell>
        </row>
        <row r="243">
          <cell r="A243" t="str">
            <v>016D0301</v>
          </cell>
          <cell r="B243"/>
          <cell r="C243"/>
          <cell r="D243" t="str">
            <v>D</v>
          </cell>
          <cell r="E243">
            <v>3</v>
          </cell>
          <cell r="F243">
            <v>1</v>
          </cell>
          <cell r="G243"/>
          <cell r="H243"/>
          <cell r="I243" t="str">
            <v>016D0301</v>
          </cell>
          <cell r="J243" t="str">
            <v>GX形継輪用特殊押輪</v>
          </cell>
          <cell r="K243" t="str">
            <v>離脱防止押輪GX形継ぎ輪用</v>
          </cell>
          <cell r="L243" t="str">
            <v>φ75～φ300</v>
          </cell>
          <cell r="M243" t="str">
            <v>内外面耐食塗装</v>
          </cell>
          <cell r="N243" t="str">
            <v>SUS304ﾎﾞﾙﾄﾅｯﾄ</v>
          </cell>
          <cell r="O243" t="str">
            <v>指定承認</v>
          </cell>
          <cell r="P243"/>
          <cell r="Q243"/>
          <cell r="R243"/>
          <cell r="S243" t="str">
            <v>コスモ工機（株）</v>
          </cell>
          <cell r="T243">
            <v>16</v>
          </cell>
          <cell r="V243" t="str">
            <v xml:space="preserve">指定承認    </v>
          </cell>
          <cell r="W243" t="str">
            <v xml:space="preserve">指定承認    </v>
          </cell>
        </row>
        <row r="244">
          <cell r="A244" t="str">
            <v>020D0105</v>
          </cell>
          <cell r="B244" t="str">
            <v>NS形ダクタイル鋳鉄管</v>
          </cell>
          <cell r="C244" t="str">
            <v>直管類</v>
          </cell>
          <cell r="D244" t="str">
            <v>D</v>
          </cell>
          <cell r="E244">
            <v>1</v>
          </cell>
          <cell r="F244">
            <v>5</v>
          </cell>
          <cell r="G244" t="str">
            <v xml:space="preserve">ﾀﾞｸﾀｲﾙ鋳鉄管
</v>
          </cell>
          <cell r="H244" t="str">
            <v>内面ﾓﾙﾀﾙﾗｲﾆﾝｸﾞ</v>
          </cell>
          <cell r="I244" t="str">
            <v>020D0105</v>
          </cell>
          <cell r="J244" t="str">
            <v>NS形ﾀﾞｸﾀｲﾙ鋳鉄管</v>
          </cell>
          <cell r="K244" t="str">
            <v>NS形直管</v>
          </cell>
          <cell r="L244" t="str">
            <v>φ75～φ400</v>
          </cell>
          <cell r="M244" t="str">
            <v>内面ﾓﾙﾀﾙﾗｲﾆﾝｸﾞ</v>
          </cell>
          <cell r="N244" t="str">
            <v>１種管　附属品含む</v>
          </cell>
          <cell r="O244" t="str">
            <v>JWWA</v>
          </cell>
          <cell r="P244" t="str">
            <v>G</v>
          </cell>
          <cell r="Q244">
            <v>113</v>
          </cell>
          <cell r="R244"/>
          <cell r="S244" t="str">
            <v>（株）栗本鐵工所</v>
          </cell>
          <cell r="T244">
            <v>20</v>
          </cell>
          <cell r="V244" t="str">
            <v>JWWA  G  113</v>
          </cell>
          <cell r="W244" t="str">
            <v>JWWA  G  113</v>
          </cell>
        </row>
        <row r="245">
          <cell r="A245" t="str">
            <v>026D0105</v>
          </cell>
          <cell r="B245"/>
          <cell r="C245"/>
          <cell r="D245" t="str">
            <v>D</v>
          </cell>
          <cell r="E245">
            <v>1</v>
          </cell>
          <cell r="F245">
            <v>5</v>
          </cell>
          <cell r="G245"/>
          <cell r="H245"/>
          <cell r="I245" t="str">
            <v>026D0105</v>
          </cell>
          <cell r="J245" t="str">
            <v>NS形ﾀﾞｸﾀｲﾙ鋳鉄管</v>
          </cell>
          <cell r="K245" t="str">
            <v>NS形直管</v>
          </cell>
          <cell r="L245" t="str">
            <v>φ75～φ400</v>
          </cell>
          <cell r="M245" t="str">
            <v>内面ﾓﾙﾀﾙﾗｲﾆﾝｸﾞ</v>
          </cell>
          <cell r="N245" t="str">
            <v>１種管　附属品含む</v>
          </cell>
          <cell r="O245" t="str">
            <v>JWWA</v>
          </cell>
          <cell r="P245" t="str">
            <v>G</v>
          </cell>
          <cell r="Q245">
            <v>113</v>
          </cell>
          <cell r="R245"/>
          <cell r="S245" t="str">
            <v>（株）クボタ</v>
          </cell>
          <cell r="T245">
            <v>26</v>
          </cell>
          <cell r="V245" t="str">
            <v>JWWA  G  113</v>
          </cell>
          <cell r="W245" t="str">
            <v>JWWA  G  113</v>
          </cell>
        </row>
        <row r="246">
          <cell r="A246" t="str">
            <v>030D0105</v>
          </cell>
          <cell r="B246"/>
          <cell r="C246"/>
          <cell r="D246" t="str">
            <v>D</v>
          </cell>
          <cell r="E246">
            <v>1</v>
          </cell>
          <cell r="F246">
            <v>5</v>
          </cell>
          <cell r="G246"/>
          <cell r="H246"/>
          <cell r="I246" t="str">
            <v>030D0105</v>
          </cell>
          <cell r="J246" t="str">
            <v>NS形ﾀﾞｸﾀｲﾙ鋳鉄管</v>
          </cell>
          <cell r="K246" t="str">
            <v>NS形ﾀﾞｸﾀｲﾙ鋳鉄管</v>
          </cell>
          <cell r="L246" t="str">
            <v>φ75～φ400</v>
          </cell>
          <cell r="M246" t="str">
            <v>内面ﾓﾙﾀﾙﾗｲﾆﾝｸﾞ</v>
          </cell>
          <cell r="N246" t="str">
            <v>１種管　附属品含む</v>
          </cell>
          <cell r="O246" t="str">
            <v>JWWA</v>
          </cell>
          <cell r="P246" t="str">
            <v>G</v>
          </cell>
          <cell r="Q246">
            <v>113</v>
          </cell>
          <cell r="R246"/>
          <cell r="S246" t="str">
            <v>日本鋳鉄管（株）</v>
          </cell>
          <cell r="T246">
            <v>30</v>
          </cell>
          <cell r="V246" t="str">
            <v>JWWA  G  113</v>
          </cell>
          <cell r="W246" t="str">
            <v>JWWA  G  113</v>
          </cell>
        </row>
        <row r="247">
          <cell r="A247" t="str">
            <v>020D0106</v>
          </cell>
          <cell r="B247"/>
          <cell r="C247"/>
          <cell r="D247" t="str">
            <v>D</v>
          </cell>
          <cell r="E247">
            <v>1</v>
          </cell>
          <cell r="F247">
            <v>6</v>
          </cell>
          <cell r="G247"/>
          <cell r="H247" t="str">
            <v>内面ｴﾎﾟｷｼ樹脂粉体</v>
          </cell>
          <cell r="I247" t="str">
            <v>020D0106</v>
          </cell>
          <cell r="J247" t="str">
            <v>NS形ﾀﾞｸﾀｲﾙ鋳鉄管</v>
          </cell>
          <cell r="K247" t="str">
            <v>NS形直管</v>
          </cell>
          <cell r="L247" t="str">
            <v>φ75～φ400</v>
          </cell>
          <cell r="M247" t="str">
            <v>内面ｴﾎﾟｷｼ樹脂粉体塗装</v>
          </cell>
          <cell r="N247" t="str">
            <v>１種管　附属品含む</v>
          </cell>
          <cell r="O247" t="str">
            <v>JWWA</v>
          </cell>
          <cell r="P247" t="str">
            <v>G</v>
          </cell>
          <cell r="Q247">
            <v>113</v>
          </cell>
          <cell r="R247"/>
          <cell r="S247" t="str">
            <v>（株）栗本鐵工所</v>
          </cell>
          <cell r="T247">
            <v>20</v>
          </cell>
          <cell r="V247" t="str">
            <v>JWWA  G  113</v>
          </cell>
          <cell r="W247" t="str">
            <v>JWWA  G  113</v>
          </cell>
        </row>
        <row r="248">
          <cell r="A248" t="str">
            <v>026D0106</v>
          </cell>
          <cell r="B248"/>
          <cell r="C248"/>
          <cell r="D248" t="str">
            <v>D</v>
          </cell>
          <cell r="E248">
            <v>1</v>
          </cell>
          <cell r="F248">
            <v>6</v>
          </cell>
          <cell r="G248"/>
          <cell r="H248"/>
          <cell r="I248" t="str">
            <v>026D0106</v>
          </cell>
          <cell r="J248" t="str">
            <v>NS形ﾀﾞｸﾀｲﾙ鋳鉄管</v>
          </cell>
          <cell r="K248" t="str">
            <v>NS形直管</v>
          </cell>
          <cell r="L248" t="str">
            <v>φ75～φ400</v>
          </cell>
          <cell r="M248" t="str">
            <v>内面ｴﾎﾟｷｼ樹脂粉体塗装</v>
          </cell>
          <cell r="N248" t="str">
            <v>１種管　附属品含む</v>
          </cell>
          <cell r="O248" t="str">
            <v>JWWA</v>
          </cell>
          <cell r="P248" t="str">
            <v>G</v>
          </cell>
          <cell r="Q248">
            <v>113</v>
          </cell>
          <cell r="R248"/>
          <cell r="S248" t="str">
            <v>（株）クボタ</v>
          </cell>
          <cell r="T248">
            <v>26</v>
          </cell>
          <cell r="V248" t="str">
            <v>JWWA  G  113</v>
          </cell>
          <cell r="W248" t="str">
            <v>JWWA  G  113</v>
          </cell>
        </row>
        <row r="249">
          <cell r="A249" t="str">
            <v>030D0106</v>
          </cell>
          <cell r="B249"/>
          <cell r="C249"/>
          <cell r="D249" t="str">
            <v>D</v>
          </cell>
          <cell r="E249">
            <v>1</v>
          </cell>
          <cell r="F249">
            <v>6</v>
          </cell>
          <cell r="G249"/>
          <cell r="H249"/>
          <cell r="I249" t="str">
            <v>030D0106</v>
          </cell>
          <cell r="J249" t="str">
            <v>NS形ﾀﾞｸﾀｲﾙ鋳鉄管</v>
          </cell>
          <cell r="K249" t="str">
            <v>NS形ﾀﾞｸﾀｲﾙ鋳鉄管</v>
          </cell>
          <cell r="L249" t="str">
            <v>φ75～φ400</v>
          </cell>
          <cell r="M249" t="str">
            <v>内面ｴﾎﾟｷｼ樹脂粉体塗装</v>
          </cell>
          <cell r="N249" t="str">
            <v>１種管　附属品含む</v>
          </cell>
          <cell r="O249" t="str">
            <v>JWWA</v>
          </cell>
          <cell r="P249" t="str">
            <v>G</v>
          </cell>
          <cell r="Q249">
            <v>113</v>
          </cell>
          <cell r="R249"/>
          <cell r="S249" t="str">
            <v>日本鋳鉄管（株）</v>
          </cell>
          <cell r="T249">
            <v>30</v>
          </cell>
          <cell r="V249" t="str">
            <v>JWWA  G  113</v>
          </cell>
          <cell r="W249" t="str">
            <v>JWWA  G  113</v>
          </cell>
        </row>
        <row r="250">
          <cell r="A250" t="str">
            <v>009D0245</v>
          </cell>
          <cell r="B250"/>
          <cell r="C250" t="str">
            <v>異形管類</v>
          </cell>
          <cell r="D250" t="str">
            <v>D</v>
          </cell>
          <cell r="E250">
            <v>2</v>
          </cell>
          <cell r="F250">
            <v>45</v>
          </cell>
          <cell r="G250" t="str">
            <v>三受十字管</v>
          </cell>
          <cell r="H250" t="str">
            <v>三受十字管</v>
          </cell>
          <cell r="I250" t="str">
            <v>009D0245</v>
          </cell>
          <cell r="J250" t="str">
            <v>NS形三受十字管</v>
          </cell>
          <cell r="K250" t="str">
            <v>NS形三受十字管</v>
          </cell>
          <cell r="L250" t="str">
            <v>φ75～φ75～φ400×φ400</v>
          </cell>
          <cell r="M250" t="str">
            <v>内面ｴﾎﾟｷｼ樹脂粉体塗装</v>
          </cell>
          <cell r="N250"/>
          <cell r="O250" t="str">
            <v>JWWA</v>
          </cell>
          <cell r="P250" t="str">
            <v>G</v>
          </cell>
          <cell r="Q250">
            <v>114</v>
          </cell>
          <cell r="R250"/>
          <cell r="S250" t="str">
            <v>幡豆工業（株）</v>
          </cell>
          <cell r="T250">
            <v>9</v>
          </cell>
          <cell r="V250" t="str">
            <v>JWWA  G  114</v>
          </cell>
          <cell r="W250" t="str">
            <v>JWWA  G  114</v>
          </cell>
        </row>
        <row r="251">
          <cell r="A251" t="str">
            <v>019D0224</v>
          </cell>
          <cell r="B251"/>
          <cell r="C251"/>
          <cell r="D251" t="str">
            <v>D</v>
          </cell>
          <cell r="E251">
            <v>2</v>
          </cell>
          <cell r="F251">
            <v>24</v>
          </cell>
          <cell r="G251"/>
          <cell r="H251"/>
          <cell r="I251" t="str">
            <v>019D0224</v>
          </cell>
          <cell r="J251" t="str">
            <v>NS形三受十字管</v>
          </cell>
          <cell r="K251" t="str">
            <v>NS形三受十字管</v>
          </cell>
          <cell r="L251" t="str">
            <v>φ75×φ75～φ400×φ400</v>
          </cell>
          <cell r="M251" t="str">
            <v>内面ｴﾎﾟｷｼ樹脂粉体塗装</v>
          </cell>
          <cell r="N251"/>
          <cell r="O251" t="str">
            <v>JWWA</v>
          </cell>
          <cell r="P251" t="str">
            <v>G</v>
          </cell>
          <cell r="Q251">
            <v>114</v>
          </cell>
          <cell r="R251"/>
          <cell r="S251" t="str">
            <v>（株）岡本</v>
          </cell>
          <cell r="T251">
            <v>19</v>
          </cell>
          <cell r="V251" t="str">
            <v>JWWA  G  114</v>
          </cell>
          <cell r="W251" t="str">
            <v>JWWA  G  114</v>
          </cell>
        </row>
        <row r="252">
          <cell r="A252" t="str">
            <v>020D0243</v>
          </cell>
          <cell r="B252"/>
          <cell r="C252"/>
          <cell r="D252" t="str">
            <v>D</v>
          </cell>
          <cell r="E252">
            <v>2</v>
          </cell>
          <cell r="F252">
            <v>43</v>
          </cell>
          <cell r="G252"/>
          <cell r="H252"/>
          <cell r="I252" t="str">
            <v>020D0243</v>
          </cell>
          <cell r="J252" t="str">
            <v>NS形三受十字管</v>
          </cell>
          <cell r="K252" t="str">
            <v>NS形三受十字管</v>
          </cell>
          <cell r="L252" t="str">
            <v>φ75×φ75～φ400×φ400</v>
          </cell>
          <cell r="M252" t="str">
            <v>内面ｴﾎﾟｷｼ樹脂粉体塗装</v>
          </cell>
          <cell r="N252"/>
          <cell r="O252" t="str">
            <v>JWWA</v>
          </cell>
          <cell r="P252" t="str">
            <v>G</v>
          </cell>
          <cell r="Q252">
            <v>114</v>
          </cell>
          <cell r="R252"/>
          <cell r="S252" t="str">
            <v>（株）栗本鐵工所</v>
          </cell>
          <cell r="T252">
            <v>20</v>
          </cell>
          <cell r="V252" t="str">
            <v>JWWA  G  114</v>
          </cell>
          <cell r="W252" t="str">
            <v>JWWA  G  114</v>
          </cell>
        </row>
        <row r="253">
          <cell r="A253" t="str">
            <v>030D0242</v>
          </cell>
          <cell r="B253"/>
          <cell r="C253"/>
          <cell r="D253" t="str">
            <v>D</v>
          </cell>
          <cell r="E253">
            <v>2</v>
          </cell>
          <cell r="F253">
            <v>42</v>
          </cell>
          <cell r="G253"/>
          <cell r="H253"/>
          <cell r="I253" t="str">
            <v>030D0242</v>
          </cell>
          <cell r="J253" t="str">
            <v>NS形三受十字管</v>
          </cell>
          <cell r="K253" t="str">
            <v>NS形三受十字管</v>
          </cell>
          <cell r="L253" t="str">
            <v>φ300×φ200～φ400×φ400</v>
          </cell>
          <cell r="M253" t="str">
            <v>内面ｴﾎﾟｷｼ樹脂粉体塗装</v>
          </cell>
          <cell r="N253"/>
          <cell r="O253" t="str">
            <v>JWWA</v>
          </cell>
          <cell r="P253" t="str">
            <v>G</v>
          </cell>
          <cell r="Q253">
            <v>114</v>
          </cell>
          <cell r="R253"/>
          <cell r="S253" t="str">
            <v>日本鋳鉄管（株）</v>
          </cell>
          <cell r="T253">
            <v>30</v>
          </cell>
          <cell r="V253" t="str">
            <v>JWWA  G  114</v>
          </cell>
          <cell r="W253" t="str">
            <v>JWWA  G  114</v>
          </cell>
        </row>
        <row r="254">
          <cell r="A254" t="str">
            <v>009D0246</v>
          </cell>
          <cell r="B254"/>
          <cell r="C254"/>
          <cell r="D254" t="str">
            <v>D</v>
          </cell>
          <cell r="E254">
            <v>2</v>
          </cell>
          <cell r="F254">
            <v>46</v>
          </cell>
          <cell r="G254" t="str">
            <v>二受T字管</v>
          </cell>
          <cell r="H254" t="str">
            <v>二受T字管</v>
          </cell>
          <cell r="I254" t="str">
            <v>009D0246</v>
          </cell>
          <cell r="J254" t="str">
            <v>NS形二受T字管</v>
          </cell>
          <cell r="K254" t="str">
            <v>NS形二受T字管</v>
          </cell>
          <cell r="L254" t="str">
            <v>φ75～φ75～φ400×φ400</v>
          </cell>
          <cell r="M254" t="str">
            <v>内面ｴﾎﾟｷｼ樹脂粉体塗装</v>
          </cell>
          <cell r="N254"/>
          <cell r="O254" t="str">
            <v>JWWA</v>
          </cell>
          <cell r="P254" t="str">
            <v>G</v>
          </cell>
          <cell r="Q254">
            <v>114</v>
          </cell>
          <cell r="R254"/>
          <cell r="S254" t="str">
            <v>幡豆工業（株）</v>
          </cell>
          <cell r="T254">
            <v>9</v>
          </cell>
          <cell r="V254" t="str">
            <v>JWWA  G  114</v>
          </cell>
          <cell r="W254" t="str">
            <v>JWWA  G  114</v>
          </cell>
        </row>
        <row r="255">
          <cell r="A255" t="str">
            <v>019D0225</v>
          </cell>
          <cell r="B255"/>
          <cell r="C255"/>
          <cell r="D255" t="str">
            <v>D</v>
          </cell>
          <cell r="E255">
            <v>2</v>
          </cell>
          <cell r="F255">
            <v>25</v>
          </cell>
          <cell r="G255"/>
          <cell r="H255"/>
          <cell r="I255" t="str">
            <v>019D0225</v>
          </cell>
          <cell r="J255" t="str">
            <v>NS形二受T字管</v>
          </cell>
          <cell r="K255" t="str">
            <v>NS形二受T字管</v>
          </cell>
          <cell r="L255" t="str">
            <v>φ75×φ75～φ400×φ400</v>
          </cell>
          <cell r="M255" t="str">
            <v>内面ｴﾎﾟｷｼ樹脂粉体塗装</v>
          </cell>
          <cell r="N255"/>
          <cell r="O255" t="str">
            <v>JWWA</v>
          </cell>
          <cell r="P255" t="str">
            <v>G</v>
          </cell>
          <cell r="Q255">
            <v>114</v>
          </cell>
          <cell r="R255"/>
          <cell r="S255" t="str">
            <v>（株）岡本</v>
          </cell>
          <cell r="T255">
            <v>19</v>
          </cell>
          <cell r="V255" t="str">
            <v>JWWA  G  114</v>
          </cell>
          <cell r="W255" t="str">
            <v>JWWA  G  114</v>
          </cell>
        </row>
        <row r="256">
          <cell r="A256" t="str">
            <v>020D0244</v>
          </cell>
          <cell r="B256"/>
          <cell r="C256"/>
          <cell r="D256" t="str">
            <v>D</v>
          </cell>
          <cell r="E256">
            <v>2</v>
          </cell>
          <cell r="F256">
            <v>44</v>
          </cell>
          <cell r="G256"/>
          <cell r="H256"/>
          <cell r="I256" t="str">
            <v>020D0244</v>
          </cell>
          <cell r="J256" t="str">
            <v>NS形二受T字管</v>
          </cell>
          <cell r="K256" t="str">
            <v>NS形二受T字管</v>
          </cell>
          <cell r="L256" t="str">
            <v>φ75×φ75～φ400×φ400</v>
          </cell>
          <cell r="M256" t="str">
            <v>内面ｴﾎﾟｷｼ樹脂粉体塗装</v>
          </cell>
          <cell r="N256"/>
          <cell r="O256" t="str">
            <v>JWWA</v>
          </cell>
          <cell r="P256" t="str">
            <v>G</v>
          </cell>
          <cell r="Q256">
            <v>114</v>
          </cell>
          <cell r="R256"/>
          <cell r="S256" t="str">
            <v>（株）栗本鐵工所</v>
          </cell>
          <cell r="T256">
            <v>20</v>
          </cell>
          <cell r="V256" t="str">
            <v>JWWA  G  114</v>
          </cell>
          <cell r="W256" t="str">
            <v>JWWA  G  114</v>
          </cell>
        </row>
        <row r="257">
          <cell r="A257" t="str">
            <v>026D0243</v>
          </cell>
          <cell r="B257"/>
          <cell r="C257"/>
          <cell r="D257" t="str">
            <v>D</v>
          </cell>
          <cell r="E257">
            <v>2</v>
          </cell>
          <cell r="F257">
            <v>43</v>
          </cell>
          <cell r="G257"/>
          <cell r="H257"/>
          <cell r="I257" t="str">
            <v>026D0243</v>
          </cell>
          <cell r="J257" t="str">
            <v>NS形二受T字管</v>
          </cell>
          <cell r="K257" t="str">
            <v>NS形二受T字管</v>
          </cell>
          <cell r="L257" t="str">
            <v>φ75×φ75～φ400×φ400</v>
          </cell>
          <cell r="M257" t="str">
            <v>内面ｴﾎﾟｷｼ樹脂粉体塗装</v>
          </cell>
          <cell r="N257"/>
          <cell r="O257" t="str">
            <v>JWWA</v>
          </cell>
          <cell r="P257" t="str">
            <v>G</v>
          </cell>
          <cell r="Q257">
            <v>114</v>
          </cell>
          <cell r="R257"/>
          <cell r="S257" t="str">
            <v>（株）クボタ</v>
          </cell>
          <cell r="T257">
            <v>26</v>
          </cell>
          <cell r="V257" t="str">
            <v>JWWA  G  114</v>
          </cell>
          <cell r="W257" t="str">
            <v>JWWA  G  114</v>
          </cell>
        </row>
        <row r="258">
          <cell r="A258" t="str">
            <v>030D0243</v>
          </cell>
          <cell r="B258"/>
          <cell r="C258"/>
          <cell r="D258" t="str">
            <v>D</v>
          </cell>
          <cell r="E258">
            <v>2</v>
          </cell>
          <cell r="F258">
            <v>43</v>
          </cell>
          <cell r="G258"/>
          <cell r="H258"/>
          <cell r="I258" t="str">
            <v>030D0243</v>
          </cell>
          <cell r="J258" t="str">
            <v>NS形二受T字管</v>
          </cell>
          <cell r="K258" t="str">
            <v>NS形二受T字管</v>
          </cell>
          <cell r="L258" t="str">
            <v>φ300×φ100～φ400×φ400</v>
          </cell>
          <cell r="M258" t="str">
            <v>内面ｴﾎﾟｷｼ樹脂粉体塗装</v>
          </cell>
          <cell r="N258"/>
          <cell r="O258" t="str">
            <v>JWWA</v>
          </cell>
          <cell r="P258" t="str">
            <v>G</v>
          </cell>
          <cell r="Q258">
            <v>114</v>
          </cell>
          <cell r="R258"/>
          <cell r="S258" t="str">
            <v>日本鋳鉄管（株）</v>
          </cell>
          <cell r="T258">
            <v>30</v>
          </cell>
          <cell r="V258" t="str">
            <v>JWWA  G  114</v>
          </cell>
          <cell r="W258" t="str">
            <v>JWWA  G  114</v>
          </cell>
        </row>
        <row r="259">
          <cell r="A259" t="str">
            <v>009D0247</v>
          </cell>
          <cell r="B259"/>
          <cell r="C259"/>
          <cell r="D259" t="str">
            <v>D</v>
          </cell>
          <cell r="E259">
            <v>2</v>
          </cell>
          <cell r="F259">
            <v>47</v>
          </cell>
          <cell r="G259" t="str">
            <v xml:space="preserve">片落管
</v>
          </cell>
          <cell r="H259" t="str">
            <v>受挿し管</v>
          </cell>
          <cell r="I259" t="str">
            <v>009D0247</v>
          </cell>
          <cell r="J259" t="str">
            <v>NS形受挿し片落管</v>
          </cell>
          <cell r="K259" t="str">
            <v>NS形受挿し片落管</v>
          </cell>
          <cell r="L259" t="str">
            <v>φ100×φ75～φ400×φ350</v>
          </cell>
          <cell r="M259" t="str">
            <v>内面ｴﾎﾟｷｼ樹脂粉体塗装</v>
          </cell>
          <cell r="N259"/>
          <cell r="O259" t="str">
            <v>JWWA</v>
          </cell>
          <cell r="P259" t="str">
            <v>G</v>
          </cell>
          <cell r="Q259">
            <v>114</v>
          </cell>
          <cell r="R259"/>
          <cell r="S259" t="str">
            <v>幡豆工業（株）</v>
          </cell>
          <cell r="T259">
            <v>9</v>
          </cell>
          <cell r="V259" t="str">
            <v>JWWA  G  114</v>
          </cell>
          <cell r="W259" t="str">
            <v>JWWA  G  114</v>
          </cell>
        </row>
        <row r="260">
          <cell r="A260" t="str">
            <v>019D0226</v>
          </cell>
          <cell r="B260"/>
          <cell r="C260"/>
          <cell r="D260" t="str">
            <v>D</v>
          </cell>
          <cell r="E260">
            <v>2</v>
          </cell>
          <cell r="F260">
            <v>26</v>
          </cell>
          <cell r="G260"/>
          <cell r="H260"/>
          <cell r="I260" t="str">
            <v>019D0226</v>
          </cell>
          <cell r="J260" t="str">
            <v>NS形受挿し片落管</v>
          </cell>
          <cell r="K260" t="str">
            <v>NS形受挿し片落管</v>
          </cell>
          <cell r="L260" t="str">
            <v>φ100×φ75～φ400×φ350</v>
          </cell>
          <cell r="M260" t="str">
            <v>内面ｴﾎﾟｷｼ樹脂粉体塗装</v>
          </cell>
          <cell r="N260"/>
          <cell r="O260" t="str">
            <v>JWWA</v>
          </cell>
          <cell r="P260" t="str">
            <v>G</v>
          </cell>
          <cell r="Q260">
            <v>114</v>
          </cell>
          <cell r="R260"/>
          <cell r="S260" t="str">
            <v>（株）岡本</v>
          </cell>
          <cell r="T260">
            <v>19</v>
          </cell>
          <cell r="V260" t="str">
            <v>JWWA  G  114</v>
          </cell>
          <cell r="W260" t="str">
            <v>JWWA  G  114</v>
          </cell>
        </row>
        <row r="261">
          <cell r="A261" t="str">
            <v>020D0245</v>
          </cell>
          <cell r="B261"/>
          <cell r="C261"/>
          <cell r="D261" t="str">
            <v>D</v>
          </cell>
          <cell r="E261">
            <v>2</v>
          </cell>
          <cell r="F261">
            <v>45</v>
          </cell>
          <cell r="G261"/>
          <cell r="H261"/>
          <cell r="I261" t="str">
            <v>020D0245</v>
          </cell>
          <cell r="J261" t="str">
            <v>NS形受挿し片落管</v>
          </cell>
          <cell r="K261" t="str">
            <v>NS形受挿し片落管</v>
          </cell>
          <cell r="L261" t="str">
            <v>φ100×φ75～φ400×φ350</v>
          </cell>
          <cell r="M261" t="str">
            <v>内面ｴﾎﾟｷｼ樹脂粉体塗装</v>
          </cell>
          <cell r="N261"/>
          <cell r="O261" t="str">
            <v>JWWA</v>
          </cell>
          <cell r="P261" t="str">
            <v>G</v>
          </cell>
          <cell r="Q261">
            <v>114</v>
          </cell>
          <cell r="R261"/>
          <cell r="S261" t="str">
            <v>（株）栗本鐵工所</v>
          </cell>
          <cell r="T261">
            <v>20</v>
          </cell>
          <cell r="V261" t="str">
            <v>JWWA  G  114</v>
          </cell>
          <cell r="W261" t="str">
            <v>JWWA  G  114</v>
          </cell>
        </row>
        <row r="262">
          <cell r="A262" t="str">
            <v>026D0244</v>
          </cell>
          <cell r="B262"/>
          <cell r="C262"/>
          <cell r="D262" t="str">
            <v>D</v>
          </cell>
          <cell r="E262">
            <v>2</v>
          </cell>
          <cell r="F262">
            <v>44</v>
          </cell>
          <cell r="G262"/>
          <cell r="H262"/>
          <cell r="I262" t="str">
            <v>026D0244</v>
          </cell>
          <cell r="J262" t="str">
            <v>NS形受挿し片落管</v>
          </cell>
          <cell r="K262" t="str">
            <v>NS形受挿し片落管</v>
          </cell>
          <cell r="L262" t="str">
            <v>φ100×φ75～φ400×φ350</v>
          </cell>
          <cell r="M262" t="str">
            <v>内面ｴﾎﾟｷｼ樹脂粉体塗装</v>
          </cell>
          <cell r="N262"/>
          <cell r="O262" t="str">
            <v>JWWA</v>
          </cell>
          <cell r="P262" t="str">
            <v>G</v>
          </cell>
          <cell r="Q262">
            <v>114</v>
          </cell>
          <cell r="R262"/>
          <cell r="S262" t="str">
            <v>（株）クボタ</v>
          </cell>
          <cell r="T262">
            <v>26</v>
          </cell>
          <cell r="V262" t="str">
            <v>JWWA  G  114</v>
          </cell>
          <cell r="W262" t="str">
            <v>JWWA  G  114</v>
          </cell>
        </row>
        <row r="263">
          <cell r="A263" t="str">
            <v>030D0244</v>
          </cell>
          <cell r="B263"/>
          <cell r="C263"/>
          <cell r="D263" t="str">
            <v>D</v>
          </cell>
          <cell r="E263">
            <v>2</v>
          </cell>
          <cell r="F263">
            <v>44</v>
          </cell>
          <cell r="G263"/>
          <cell r="H263"/>
          <cell r="I263" t="str">
            <v>030D0244</v>
          </cell>
          <cell r="J263" t="str">
            <v>NS形受挿し片落管</v>
          </cell>
          <cell r="K263" t="str">
            <v>NS形受挿し片落管</v>
          </cell>
          <cell r="L263" t="str">
            <v>φ300×φ100～φ400×φ350</v>
          </cell>
          <cell r="M263" t="str">
            <v>内面ｴﾎﾟｷｼ樹脂粉体塗装</v>
          </cell>
          <cell r="N263"/>
          <cell r="O263" t="str">
            <v>JWWA</v>
          </cell>
          <cell r="P263" t="str">
            <v>G</v>
          </cell>
          <cell r="Q263">
            <v>114</v>
          </cell>
          <cell r="R263"/>
          <cell r="S263" t="str">
            <v>日本鋳鉄管（株）</v>
          </cell>
          <cell r="T263">
            <v>30</v>
          </cell>
          <cell r="V263" t="str">
            <v>JWWA  G  114</v>
          </cell>
          <cell r="W263" t="str">
            <v>JWWA  G  114</v>
          </cell>
        </row>
        <row r="264">
          <cell r="A264" t="str">
            <v>009D0248</v>
          </cell>
          <cell r="B264"/>
          <cell r="C264"/>
          <cell r="D264" t="str">
            <v>D</v>
          </cell>
          <cell r="E264">
            <v>2</v>
          </cell>
          <cell r="F264">
            <v>48</v>
          </cell>
          <cell r="G264"/>
          <cell r="H264" t="str">
            <v>挿し受管</v>
          </cell>
          <cell r="I264" t="str">
            <v>009D0248</v>
          </cell>
          <cell r="J264" t="str">
            <v>NS形挿し受片落管</v>
          </cell>
          <cell r="K264" t="str">
            <v>NS形挿し受片落管</v>
          </cell>
          <cell r="L264" t="str">
            <v>φ100×φ75～φ400×φ350</v>
          </cell>
          <cell r="M264" t="str">
            <v>内面ｴﾎﾟｷｼ樹脂粉体塗装</v>
          </cell>
          <cell r="N264"/>
          <cell r="O264" t="str">
            <v>JWWA</v>
          </cell>
          <cell r="P264" t="str">
            <v>G</v>
          </cell>
          <cell r="Q264">
            <v>114</v>
          </cell>
          <cell r="R264"/>
          <cell r="S264" t="str">
            <v>幡豆工業（株）</v>
          </cell>
          <cell r="T264">
            <v>9</v>
          </cell>
          <cell r="V264" t="str">
            <v>JWWA  G  114</v>
          </cell>
          <cell r="W264" t="str">
            <v>JWWA  G  114</v>
          </cell>
        </row>
        <row r="265">
          <cell r="A265" t="str">
            <v>019D0227</v>
          </cell>
          <cell r="B265"/>
          <cell r="C265"/>
          <cell r="D265" t="str">
            <v>D</v>
          </cell>
          <cell r="E265">
            <v>2</v>
          </cell>
          <cell r="F265">
            <v>27</v>
          </cell>
          <cell r="G265"/>
          <cell r="H265"/>
          <cell r="I265" t="str">
            <v>019D0227</v>
          </cell>
          <cell r="J265" t="str">
            <v>NS形挿し受片落管</v>
          </cell>
          <cell r="K265" t="str">
            <v>NS形挿し受片落管</v>
          </cell>
          <cell r="L265" t="str">
            <v>φ100×φ75～φ400×φ350</v>
          </cell>
          <cell r="M265" t="str">
            <v>内面ｴﾎﾟｷｼ樹脂粉体塗装</v>
          </cell>
          <cell r="N265"/>
          <cell r="O265" t="str">
            <v>JWWA</v>
          </cell>
          <cell r="P265" t="str">
            <v>G</v>
          </cell>
          <cell r="Q265">
            <v>114</v>
          </cell>
          <cell r="R265"/>
          <cell r="S265" t="str">
            <v>（株）岡本</v>
          </cell>
          <cell r="T265">
            <v>19</v>
          </cell>
          <cell r="V265" t="str">
            <v>JWWA  G  114</v>
          </cell>
          <cell r="W265" t="str">
            <v>JWWA  G  114</v>
          </cell>
        </row>
        <row r="266">
          <cell r="A266" t="str">
            <v>020D0246</v>
          </cell>
          <cell r="B266"/>
          <cell r="C266"/>
          <cell r="D266" t="str">
            <v>D</v>
          </cell>
          <cell r="E266">
            <v>2</v>
          </cell>
          <cell r="F266">
            <v>46</v>
          </cell>
          <cell r="G266"/>
          <cell r="H266"/>
          <cell r="I266" t="str">
            <v>020D0246</v>
          </cell>
          <cell r="J266" t="str">
            <v>NS形挿し受片落管</v>
          </cell>
          <cell r="K266" t="str">
            <v>NS形挿し受片落管</v>
          </cell>
          <cell r="L266" t="str">
            <v>φ100×φ75～φ400×φ350</v>
          </cell>
          <cell r="M266" t="str">
            <v>内面ｴﾎﾟｷｼ樹脂粉体塗装</v>
          </cell>
          <cell r="N266"/>
          <cell r="O266" t="str">
            <v>JWWA</v>
          </cell>
          <cell r="P266" t="str">
            <v>G</v>
          </cell>
          <cell r="Q266">
            <v>114</v>
          </cell>
          <cell r="R266"/>
          <cell r="S266" t="str">
            <v>（株）栗本鐵工所</v>
          </cell>
          <cell r="T266">
            <v>20</v>
          </cell>
          <cell r="V266" t="str">
            <v>JWWA  G  114</v>
          </cell>
          <cell r="W266" t="str">
            <v>JWWA  G  114</v>
          </cell>
        </row>
        <row r="267">
          <cell r="A267" t="str">
            <v>026D0245</v>
          </cell>
          <cell r="B267"/>
          <cell r="C267"/>
          <cell r="D267" t="str">
            <v>D</v>
          </cell>
          <cell r="E267">
            <v>2</v>
          </cell>
          <cell r="F267">
            <v>45</v>
          </cell>
          <cell r="G267"/>
          <cell r="H267"/>
          <cell r="I267" t="str">
            <v>026D0245</v>
          </cell>
          <cell r="J267" t="str">
            <v>NS形挿し受片落管</v>
          </cell>
          <cell r="K267" t="str">
            <v>NS形挿し受片落管</v>
          </cell>
          <cell r="L267" t="str">
            <v>φ100×φ75～φ400×φ350</v>
          </cell>
          <cell r="M267" t="str">
            <v>内面ｴﾎﾟｷｼ樹脂粉体塗装</v>
          </cell>
          <cell r="N267"/>
          <cell r="O267" t="str">
            <v>JWWA</v>
          </cell>
          <cell r="P267" t="str">
            <v>G</v>
          </cell>
          <cell r="Q267">
            <v>114</v>
          </cell>
          <cell r="R267"/>
          <cell r="S267" t="str">
            <v>（株）クボタ</v>
          </cell>
          <cell r="T267">
            <v>26</v>
          </cell>
          <cell r="V267" t="str">
            <v>JWWA  G  114</v>
          </cell>
          <cell r="W267" t="str">
            <v>JWWA  G  114</v>
          </cell>
        </row>
        <row r="268">
          <cell r="A268" t="str">
            <v>030D0245</v>
          </cell>
          <cell r="B268"/>
          <cell r="C268"/>
          <cell r="D268" t="str">
            <v>D</v>
          </cell>
          <cell r="E268">
            <v>2</v>
          </cell>
          <cell r="F268">
            <v>45</v>
          </cell>
          <cell r="G268"/>
          <cell r="H268"/>
          <cell r="I268" t="str">
            <v>030D0245</v>
          </cell>
          <cell r="J268" t="str">
            <v>NS形挿し受片落管</v>
          </cell>
          <cell r="K268" t="str">
            <v>NS形挿し受片落管</v>
          </cell>
          <cell r="L268" t="str">
            <v>φ300×φ100～φ400×φ350</v>
          </cell>
          <cell r="M268" t="str">
            <v>内面ｴﾎﾟｷｼ樹脂粉体塗装</v>
          </cell>
          <cell r="N268"/>
          <cell r="O268" t="str">
            <v>JWWA</v>
          </cell>
          <cell r="P268" t="str">
            <v>G</v>
          </cell>
          <cell r="Q268">
            <v>114</v>
          </cell>
          <cell r="R268"/>
          <cell r="S268" t="str">
            <v>日本鋳鉄管（株）</v>
          </cell>
          <cell r="T268">
            <v>30</v>
          </cell>
          <cell r="V268" t="str">
            <v>JWWA  G  114</v>
          </cell>
          <cell r="W268" t="str">
            <v>JWWA  G  114</v>
          </cell>
        </row>
        <row r="269">
          <cell r="A269" t="str">
            <v>009D0249</v>
          </cell>
          <cell r="B269"/>
          <cell r="C269"/>
          <cell r="D269" t="str">
            <v>D</v>
          </cell>
          <cell r="E269">
            <v>2</v>
          </cell>
          <cell r="F269">
            <v>49</v>
          </cell>
          <cell r="G269" t="str">
            <v xml:space="preserve">両受曲管
</v>
          </cell>
          <cell r="H269" t="str">
            <v>45°曲管</v>
          </cell>
          <cell r="I269" t="str">
            <v>009D0249</v>
          </cell>
          <cell r="J269" t="str">
            <v>NS形45°両受曲管</v>
          </cell>
          <cell r="K269" t="str">
            <v>NS形45°両受曲管</v>
          </cell>
          <cell r="L269" t="str">
            <v>φ75～φ400</v>
          </cell>
          <cell r="M269" t="str">
            <v>内面ｴﾎﾟｷｼ樹脂粉体塗装</v>
          </cell>
          <cell r="N269"/>
          <cell r="O269" t="str">
            <v>JWWA</v>
          </cell>
          <cell r="P269" t="str">
            <v>G</v>
          </cell>
          <cell r="Q269">
            <v>114</v>
          </cell>
          <cell r="R269"/>
          <cell r="S269" t="str">
            <v>幡豆工業（株）</v>
          </cell>
          <cell r="T269">
            <v>9</v>
          </cell>
          <cell r="V269" t="str">
            <v>JWWA  G  114</v>
          </cell>
          <cell r="W269" t="str">
            <v>JWWA  G  114</v>
          </cell>
        </row>
        <row r="270">
          <cell r="A270" t="str">
            <v>019D0228</v>
          </cell>
          <cell r="B270"/>
          <cell r="C270"/>
          <cell r="D270" t="str">
            <v>D</v>
          </cell>
          <cell r="E270">
            <v>2</v>
          </cell>
          <cell r="F270">
            <v>28</v>
          </cell>
          <cell r="G270"/>
          <cell r="H270"/>
          <cell r="I270" t="str">
            <v>019D0228</v>
          </cell>
          <cell r="J270" t="str">
            <v>NS形45°両受曲管</v>
          </cell>
          <cell r="K270" t="str">
            <v>NS形両受曲管45°</v>
          </cell>
          <cell r="L270" t="str">
            <v>φ75～φ400</v>
          </cell>
          <cell r="M270" t="str">
            <v>内面ｴﾎﾟｷｼ樹脂粉体塗装</v>
          </cell>
          <cell r="N270"/>
          <cell r="O270" t="str">
            <v>JWWA</v>
          </cell>
          <cell r="P270" t="str">
            <v>G</v>
          </cell>
          <cell r="Q270">
            <v>114</v>
          </cell>
          <cell r="R270"/>
          <cell r="S270" t="str">
            <v>（株）岡本</v>
          </cell>
          <cell r="T270">
            <v>19</v>
          </cell>
          <cell r="V270" t="str">
            <v>JWWA  G  114</v>
          </cell>
          <cell r="W270" t="str">
            <v>JWWA  G  114</v>
          </cell>
        </row>
        <row r="271">
          <cell r="A271" t="str">
            <v>020D0247</v>
          </cell>
          <cell r="B271"/>
          <cell r="C271"/>
          <cell r="D271" t="str">
            <v>D</v>
          </cell>
          <cell r="E271">
            <v>2</v>
          </cell>
          <cell r="F271">
            <v>47</v>
          </cell>
          <cell r="G271"/>
          <cell r="H271"/>
          <cell r="I271" t="str">
            <v>020D0247</v>
          </cell>
          <cell r="J271" t="str">
            <v>NS形45°両受曲管</v>
          </cell>
          <cell r="K271" t="str">
            <v>NS形両受曲管45°</v>
          </cell>
          <cell r="L271" t="str">
            <v>φ75～φ400</v>
          </cell>
          <cell r="M271" t="str">
            <v>内面ｴﾎﾟｷｼ樹脂粉体塗装</v>
          </cell>
          <cell r="N271"/>
          <cell r="O271" t="str">
            <v>JWWA</v>
          </cell>
          <cell r="P271" t="str">
            <v>G</v>
          </cell>
          <cell r="Q271">
            <v>114</v>
          </cell>
          <cell r="R271"/>
          <cell r="S271" t="str">
            <v>（株）栗本鐵工所</v>
          </cell>
          <cell r="T271">
            <v>20</v>
          </cell>
          <cell r="V271" t="str">
            <v>JWWA  G  114</v>
          </cell>
          <cell r="W271" t="str">
            <v>JWWA  G  114</v>
          </cell>
        </row>
        <row r="272">
          <cell r="A272" t="str">
            <v>026D0246</v>
          </cell>
          <cell r="B272"/>
          <cell r="C272"/>
          <cell r="D272" t="str">
            <v>D</v>
          </cell>
          <cell r="E272">
            <v>2</v>
          </cell>
          <cell r="F272">
            <v>46</v>
          </cell>
          <cell r="G272"/>
          <cell r="H272"/>
          <cell r="I272" t="str">
            <v>026D0246</v>
          </cell>
          <cell r="J272" t="str">
            <v>NS形45°両受曲管</v>
          </cell>
          <cell r="K272" t="str">
            <v>NS形両受曲管45°</v>
          </cell>
          <cell r="L272" t="str">
            <v>φ75～φ400</v>
          </cell>
          <cell r="M272" t="str">
            <v>内面ｴﾎﾟｷｼ樹脂粉体塗装</v>
          </cell>
          <cell r="N272"/>
          <cell r="O272" t="str">
            <v>JWWA</v>
          </cell>
          <cell r="P272" t="str">
            <v>G</v>
          </cell>
          <cell r="Q272">
            <v>114</v>
          </cell>
          <cell r="R272"/>
          <cell r="S272" t="str">
            <v>（株）クボタ</v>
          </cell>
          <cell r="T272">
            <v>26</v>
          </cell>
          <cell r="V272" t="str">
            <v>JWWA  G  114</v>
          </cell>
          <cell r="W272" t="str">
            <v>JWWA  G  114</v>
          </cell>
        </row>
        <row r="273">
          <cell r="A273" t="str">
            <v>030D0246</v>
          </cell>
          <cell r="B273"/>
          <cell r="C273"/>
          <cell r="D273" t="str">
            <v>D</v>
          </cell>
          <cell r="E273">
            <v>2</v>
          </cell>
          <cell r="F273">
            <v>46</v>
          </cell>
          <cell r="G273"/>
          <cell r="H273"/>
          <cell r="I273" t="str">
            <v>030D0246</v>
          </cell>
          <cell r="J273" t="str">
            <v>NS形45°両受曲管</v>
          </cell>
          <cell r="K273" t="str">
            <v>NS形両受曲管45°</v>
          </cell>
          <cell r="L273" t="str">
            <v>φ300～φ400</v>
          </cell>
          <cell r="M273" t="str">
            <v>内面ｴﾎﾟｷｼ樹脂粉体塗装</v>
          </cell>
          <cell r="N273"/>
          <cell r="O273" t="str">
            <v>JWWA</v>
          </cell>
          <cell r="P273" t="str">
            <v>G</v>
          </cell>
          <cell r="Q273">
            <v>114</v>
          </cell>
          <cell r="R273"/>
          <cell r="S273" t="str">
            <v>日本鋳鉄管（株）</v>
          </cell>
          <cell r="T273">
            <v>30</v>
          </cell>
          <cell r="V273" t="str">
            <v>JWWA  G  114</v>
          </cell>
          <cell r="W273" t="str">
            <v>JWWA  G  114</v>
          </cell>
        </row>
        <row r="274">
          <cell r="A274" t="str">
            <v>009D0250</v>
          </cell>
          <cell r="B274"/>
          <cell r="C274"/>
          <cell r="D274" t="str">
            <v>D</v>
          </cell>
          <cell r="E274">
            <v>2</v>
          </cell>
          <cell r="F274">
            <v>50</v>
          </cell>
          <cell r="G274"/>
          <cell r="H274" t="str">
            <v>22 1/2°曲管</v>
          </cell>
          <cell r="I274" t="str">
            <v>009D0250</v>
          </cell>
          <cell r="J274" t="str">
            <v>NS形22 1/2°両受曲管</v>
          </cell>
          <cell r="K274" t="str">
            <v>NS形22 1/2°両受曲管</v>
          </cell>
          <cell r="L274" t="str">
            <v>φ75～φ400</v>
          </cell>
          <cell r="M274" t="str">
            <v>内面ｴﾎﾟｷｼ樹脂粉体塗装</v>
          </cell>
          <cell r="N274"/>
          <cell r="O274" t="str">
            <v>JWWA</v>
          </cell>
          <cell r="P274" t="str">
            <v>G</v>
          </cell>
          <cell r="Q274">
            <v>114</v>
          </cell>
          <cell r="R274"/>
          <cell r="S274" t="str">
            <v>幡豆工業（株）</v>
          </cell>
          <cell r="T274">
            <v>9</v>
          </cell>
          <cell r="V274" t="str">
            <v>JWWA  G  114</v>
          </cell>
          <cell r="W274" t="str">
            <v>JWWA  G  114</v>
          </cell>
        </row>
        <row r="275">
          <cell r="A275" t="str">
            <v>019D0229</v>
          </cell>
          <cell r="B275"/>
          <cell r="C275"/>
          <cell r="D275" t="str">
            <v>D</v>
          </cell>
          <cell r="E275">
            <v>2</v>
          </cell>
          <cell r="F275">
            <v>29</v>
          </cell>
          <cell r="G275"/>
          <cell r="H275"/>
          <cell r="I275" t="str">
            <v>019D0229</v>
          </cell>
          <cell r="J275" t="str">
            <v>NS形22 1/2°両受曲管</v>
          </cell>
          <cell r="K275" t="str">
            <v>NS形両受曲管22 1/2°</v>
          </cell>
          <cell r="L275" t="str">
            <v>φ75～φ400</v>
          </cell>
          <cell r="M275" t="str">
            <v>内面ｴﾎﾟｷｼ樹脂粉体塗装</v>
          </cell>
          <cell r="N275"/>
          <cell r="O275" t="str">
            <v>JWWA</v>
          </cell>
          <cell r="P275" t="str">
            <v>G</v>
          </cell>
          <cell r="Q275">
            <v>114</v>
          </cell>
          <cell r="R275"/>
          <cell r="S275" t="str">
            <v>（株）岡本</v>
          </cell>
          <cell r="T275">
            <v>19</v>
          </cell>
          <cell r="V275" t="str">
            <v>JWWA  G  114</v>
          </cell>
          <cell r="W275" t="str">
            <v>JWWA  G  114</v>
          </cell>
        </row>
        <row r="276">
          <cell r="A276" t="str">
            <v>020D0248</v>
          </cell>
          <cell r="B276"/>
          <cell r="C276"/>
          <cell r="D276" t="str">
            <v>D</v>
          </cell>
          <cell r="E276">
            <v>2</v>
          </cell>
          <cell r="F276">
            <v>48</v>
          </cell>
          <cell r="G276"/>
          <cell r="H276"/>
          <cell r="I276" t="str">
            <v>020D0248</v>
          </cell>
          <cell r="J276" t="str">
            <v>NS形22 1/2°両受曲管</v>
          </cell>
          <cell r="K276" t="str">
            <v>NS形両受曲管22 1/2°</v>
          </cell>
          <cell r="L276" t="str">
            <v>φ75～φ400</v>
          </cell>
          <cell r="M276" t="str">
            <v>内面ｴﾎﾟｷｼ樹脂粉体塗装</v>
          </cell>
          <cell r="N276"/>
          <cell r="O276" t="str">
            <v>JWWA</v>
          </cell>
          <cell r="P276" t="str">
            <v>G</v>
          </cell>
          <cell r="Q276">
            <v>114</v>
          </cell>
          <cell r="R276"/>
          <cell r="S276" t="str">
            <v>（株）栗本鐵工所</v>
          </cell>
          <cell r="T276">
            <v>20</v>
          </cell>
          <cell r="V276" t="str">
            <v>JWWA  G  114</v>
          </cell>
          <cell r="W276" t="str">
            <v>JWWA  G  114</v>
          </cell>
        </row>
        <row r="277">
          <cell r="A277" t="str">
            <v>026D0247</v>
          </cell>
          <cell r="B277"/>
          <cell r="C277"/>
          <cell r="D277" t="str">
            <v>D</v>
          </cell>
          <cell r="E277">
            <v>2</v>
          </cell>
          <cell r="F277">
            <v>47</v>
          </cell>
          <cell r="G277"/>
          <cell r="H277"/>
          <cell r="I277" t="str">
            <v>026D0247</v>
          </cell>
          <cell r="J277" t="str">
            <v>NS形22 1/2°両受曲管</v>
          </cell>
          <cell r="K277" t="str">
            <v>NS形両受曲管22 1/2°</v>
          </cell>
          <cell r="L277" t="str">
            <v>φ75～φ400</v>
          </cell>
          <cell r="M277" t="str">
            <v>内面ｴﾎﾟｷｼ樹脂粉体塗装</v>
          </cell>
          <cell r="N277"/>
          <cell r="O277" t="str">
            <v>JWWA</v>
          </cell>
          <cell r="P277" t="str">
            <v>G</v>
          </cell>
          <cell r="Q277">
            <v>114</v>
          </cell>
          <cell r="R277"/>
          <cell r="S277" t="str">
            <v>（株）クボタ</v>
          </cell>
          <cell r="T277">
            <v>26</v>
          </cell>
          <cell r="V277" t="str">
            <v>JWWA  G  114</v>
          </cell>
          <cell r="W277" t="str">
            <v>JWWA  G  114</v>
          </cell>
        </row>
        <row r="278">
          <cell r="A278" t="str">
            <v>030D0247</v>
          </cell>
          <cell r="B278"/>
          <cell r="C278"/>
          <cell r="D278" t="str">
            <v>D</v>
          </cell>
          <cell r="E278">
            <v>2</v>
          </cell>
          <cell r="F278">
            <v>47</v>
          </cell>
          <cell r="G278"/>
          <cell r="H278"/>
          <cell r="I278" t="str">
            <v>030D0247</v>
          </cell>
          <cell r="J278" t="str">
            <v>NS形22 1/2°両受曲管</v>
          </cell>
          <cell r="K278" t="str">
            <v>NS形両受曲管22 1/2°</v>
          </cell>
          <cell r="L278" t="str">
            <v>φ300～φ400</v>
          </cell>
          <cell r="M278" t="str">
            <v>内面ｴﾎﾟｷｼ樹脂粉体塗装</v>
          </cell>
          <cell r="N278"/>
          <cell r="O278" t="str">
            <v>JWWA</v>
          </cell>
          <cell r="P278" t="str">
            <v>G</v>
          </cell>
          <cell r="Q278">
            <v>114</v>
          </cell>
          <cell r="R278"/>
          <cell r="S278" t="str">
            <v>日本鋳鉄管（株）</v>
          </cell>
          <cell r="T278">
            <v>30</v>
          </cell>
          <cell r="V278" t="str">
            <v>JWWA  G  114</v>
          </cell>
          <cell r="W278" t="str">
            <v>JWWA  G  114</v>
          </cell>
        </row>
        <row r="279">
          <cell r="A279" t="str">
            <v>009D0251</v>
          </cell>
          <cell r="B279"/>
          <cell r="C279"/>
          <cell r="D279" t="str">
            <v>D</v>
          </cell>
          <cell r="E279">
            <v>2</v>
          </cell>
          <cell r="F279">
            <v>51</v>
          </cell>
          <cell r="G279" t="str">
            <v>片受曲管</v>
          </cell>
          <cell r="H279" t="str">
            <v>90°曲管</v>
          </cell>
          <cell r="I279" t="str">
            <v>009D0251</v>
          </cell>
          <cell r="J279" t="str">
            <v>NS形90°曲管</v>
          </cell>
          <cell r="K279" t="str">
            <v>NS形90°曲管</v>
          </cell>
          <cell r="L279" t="str">
            <v>φ75～φ400</v>
          </cell>
          <cell r="M279" t="str">
            <v>内面ｴﾎﾟｷｼ樹脂粉体塗装</v>
          </cell>
          <cell r="N279"/>
          <cell r="O279" t="str">
            <v>JWWA</v>
          </cell>
          <cell r="P279" t="str">
            <v>G</v>
          </cell>
          <cell r="Q279">
            <v>114</v>
          </cell>
          <cell r="R279"/>
          <cell r="S279" t="str">
            <v>幡豆工業（株）</v>
          </cell>
          <cell r="T279">
            <v>9</v>
          </cell>
          <cell r="V279" t="str">
            <v>JWWA  G  114</v>
          </cell>
          <cell r="W279" t="str">
            <v>JWWA  G  114</v>
          </cell>
        </row>
        <row r="280">
          <cell r="A280" t="str">
            <v>019D0230</v>
          </cell>
          <cell r="B280"/>
          <cell r="C280"/>
          <cell r="D280" t="str">
            <v>D</v>
          </cell>
          <cell r="E280">
            <v>2</v>
          </cell>
          <cell r="F280">
            <v>30</v>
          </cell>
          <cell r="G280"/>
          <cell r="H280"/>
          <cell r="I280" t="str">
            <v>019D0230</v>
          </cell>
          <cell r="J280" t="str">
            <v>NS形90°曲管</v>
          </cell>
          <cell r="K280" t="str">
            <v>NS形曲管90°</v>
          </cell>
          <cell r="L280" t="str">
            <v>φ75～φ400</v>
          </cell>
          <cell r="M280" t="str">
            <v>内面ｴﾎﾟｷｼ樹脂粉体塗装</v>
          </cell>
          <cell r="N280"/>
          <cell r="O280" t="str">
            <v>JWWA</v>
          </cell>
          <cell r="P280" t="str">
            <v>G</v>
          </cell>
          <cell r="Q280">
            <v>114</v>
          </cell>
          <cell r="R280"/>
          <cell r="S280" t="str">
            <v>（株）岡本</v>
          </cell>
          <cell r="T280">
            <v>19</v>
          </cell>
          <cell r="V280" t="str">
            <v>JWWA  G  114</v>
          </cell>
          <cell r="W280" t="str">
            <v>JWWA  G  114</v>
          </cell>
        </row>
        <row r="281">
          <cell r="A281" t="str">
            <v>020D0249</v>
          </cell>
          <cell r="B281"/>
          <cell r="C281"/>
          <cell r="D281" t="str">
            <v>D</v>
          </cell>
          <cell r="E281">
            <v>2</v>
          </cell>
          <cell r="F281">
            <v>49</v>
          </cell>
          <cell r="G281"/>
          <cell r="H281"/>
          <cell r="I281" t="str">
            <v>020D0249</v>
          </cell>
          <cell r="J281" t="str">
            <v>NS形90°曲管</v>
          </cell>
          <cell r="K281" t="str">
            <v>NS形曲管90°</v>
          </cell>
          <cell r="L281" t="str">
            <v>φ75～φ400</v>
          </cell>
          <cell r="M281" t="str">
            <v>内面ｴﾎﾟｷｼ樹脂粉体塗装</v>
          </cell>
          <cell r="N281"/>
          <cell r="O281" t="str">
            <v>JWWA</v>
          </cell>
          <cell r="P281" t="str">
            <v>G</v>
          </cell>
          <cell r="Q281">
            <v>114</v>
          </cell>
          <cell r="R281"/>
          <cell r="S281" t="str">
            <v>（株）栗本鐵工所</v>
          </cell>
          <cell r="T281">
            <v>20</v>
          </cell>
          <cell r="V281" t="str">
            <v>JWWA  G  114</v>
          </cell>
          <cell r="W281" t="str">
            <v>JWWA  G  114</v>
          </cell>
        </row>
        <row r="282">
          <cell r="A282" t="str">
            <v>026D0248</v>
          </cell>
          <cell r="B282"/>
          <cell r="C282"/>
          <cell r="D282" t="str">
            <v>D</v>
          </cell>
          <cell r="E282">
            <v>2</v>
          </cell>
          <cell r="F282">
            <v>48</v>
          </cell>
          <cell r="G282"/>
          <cell r="H282"/>
          <cell r="I282" t="str">
            <v>026D0248</v>
          </cell>
          <cell r="J282" t="str">
            <v>NS形90°曲管</v>
          </cell>
          <cell r="K282" t="str">
            <v>NS形片受曲管90°</v>
          </cell>
          <cell r="L282" t="str">
            <v>φ75～φ400</v>
          </cell>
          <cell r="M282" t="str">
            <v>内面ｴﾎﾟｷｼ樹脂粉体塗装</v>
          </cell>
          <cell r="N282"/>
          <cell r="O282" t="str">
            <v>JWWA</v>
          </cell>
          <cell r="P282" t="str">
            <v>G</v>
          </cell>
          <cell r="Q282">
            <v>114</v>
          </cell>
          <cell r="R282"/>
          <cell r="S282" t="str">
            <v>（株）クボタ</v>
          </cell>
          <cell r="T282">
            <v>26</v>
          </cell>
          <cell r="V282" t="str">
            <v>JWWA  G  114</v>
          </cell>
          <cell r="W282" t="str">
            <v>JWWA  G  114</v>
          </cell>
        </row>
        <row r="283">
          <cell r="A283" t="str">
            <v>030D0248</v>
          </cell>
          <cell r="B283"/>
          <cell r="C283"/>
          <cell r="D283" t="str">
            <v>D</v>
          </cell>
          <cell r="E283">
            <v>2</v>
          </cell>
          <cell r="F283">
            <v>48</v>
          </cell>
          <cell r="G283"/>
          <cell r="H283"/>
          <cell r="I283" t="str">
            <v>030D0248</v>
          </cell>
          <cell r="J283" t="str">
            <v>NS形90°曲管</v>
          </cell>
          <cell r="K283" t="str">
            <v>NS形曲管90°</v>
          </cell>
          <cell r="L283" t="str">
            <v>φ300～φ400</v>
          </cell>
          <cell r="M283" t="str">
            <v>内面ｴﾎﾟｷｼ樹脂粉体塗装</v>
          </cell>
          <cell r="N283"/>
          <cell r="O283" t="str">
            <v>JWWA</v>
          </cell>
          <cell r="P283" t="str">
            <v>G</v>
          </cell>
          <cell r="Q283">
            <v>114</v>
          </cell>
          <cell r="R283"/>
          <cell r="S283" t="str">
            <v>日本鋳鉄管（株）</v>
          </cell>
          <cell r="T283">
            <v>30</v>
          </cell>
          <cell r="V283" t="str">
            <v>JWWA  G  114</v>
          </cell>
          <cell r="W283" t="str">
            <v>JWWA  G  114</v>
          </cell>
        </row>
        <row r="284">
          <cell r="A284" t="str">
            <v>009D0252</v>
          </cell>
          <cell r="B284"/>
          <cell r="C284"/>
          <cell r="D284" t="str">
            <v>D</v>
          </cell>
          <cell r="E284">
            <v>2</v>
          </cell>
          <cell r="F284">
            <v>52</v>
          </cell>
          <cell r="G284"/>
          <cell r="H284" t="str">
            <v>45°曲管</v>
          </cell>
          <cell r="I284" t="str">
            <v>009D0252</v>
          </cell>
          <cell r="J284" t="str">
            <v>NS形45°曲管</v>
          </cell>
          <cell r="K284" t="str">
            <v>NS形45°曲管</v>
          </cell>
          <cell r="L284" t="str">
            <v>φ75～φ400</v>
          </cell>
          <cell r="M284" t="str">
            <v>内面ｴﾎﾟｷｼ樹脂粉体塗装</v>
          </cell>
          <cell r="N284"/>
          <cell r="O284" t="str">
            <v>JWWA</v>
          </cell>
          <cell r="P284" t="str">
            <v>G</v>
          </cell>
          <cell r="Q284">
            <v>114</v>
          </cell>
          <cell r="R284"/>
          <cell r="S284" t="str">
            <v>幡豆工業（株）</v>
          </cell>
          <cell r="T284">
            <v>9</v>
          </cell>
          <cell r="V284" t="str">
            <v>JWWA  G  114</v>
          </cell>
          <cell r="W284" t="str">
            <v>JWWA  G  114</v>
          </cell>
        </row>
        <row r="285">
          <cell r="A285" t="str">
            <v>019D0231</v>
          </cell>
          <cell r="B285"/>
          <cell r="C285"/>
          <cell r="D285" t="str">
            <v>D</v>
          </cell>
          <cell r="E285">
            <v>2</v>
          </cell>
          <cell r="F285">
            <v>31</v>
          </cell>
          <cell r="G285"/>
          <cell r="H285"/>
          <cell r="I285" t="str">
            <v>019D0231</v>
          </cell>
          <cell r="J285" t="str">
            <v>NS形45°曲管</v>
          </cell>
          <cell r="K285" t="str">
            <v>NS形曲管45°</v>
          </cell>
          <cell r="L285" t="str">
            <v>φ75～φ400</v>
          </cell>
          <cell r="M285" t="str">
            <v>内面ｴﾎﾟｷｼ樹脂粉体塗装</v>
          </cell>
          <cell r="N285"/>
          <cell r="O285" t="str">
            <v>JWWA</v>
          </cell>
          <cell r="P285" t="str">
            <v>G</v>
          </cell>
          <cell r="Q285">
            <v>114</v>
          </cell>
          <cell r="R285"/>
          <cell r="S285" t="str">
            <v>（株）岡本</v>
          </cell>
          <cell r="T285">
            <v>19</v>
          </cell>
          <cell r="V285" t="str">
            <v>JWWA  G  114</v>
          </cell>
          <cell r="W285" t="str">
            <v>JWWA  G  114</v>
          </cell>
        </row>
        <row r="286">
          <cell r="A286" t="str">
            <v>020D0250</v>
          </cell>
          <cell r="B286"/>
          <cell r="C286"/>
          <cell r="D286" t="str">
            <v>D</v>
          </cell>
          <cell r="E286">
            <v>2</v>
          </cell>
          <cell r="F286">
            <v>50</v>
          </cell>
          <cell r="G286"/>
          <cell r="H286"/>
          <cell r="I286" t="str">
            <v>020D0250</v>
          </cell>
          <cell r="J286" t="str">
            <v>NS形45°曲管</v>
          </cell>
          <cell r="K286" t="str">
            <v>NS形曲管45°</v>
          </cell>
          <cell r="L286" t="str">
            <v>φ75～φ400</v>
          </cell>
          <cell r="M286" t="str">
            <v>内面ｴﾎﾟｷｼ樹脂粉体塗装</v>
          </cell>
          <cell r="N286"/>
          <cell r="O286" t="str">
            <v>JWWA</v>
          </cell>
          <cell r="P286" t="str">
            <v>G</v>
          </cell>
          <cell r="Q286">
            <v>114</v>
          </cell>
          <cell r="R286"/>
          <cell r="S286" t="str">
            <v>（株）栗本鐵工所</v>
          </cell>
          <cell r="T286">
            <v>20</v>
          </cell>
          <cell r="V286" t="str">
            <v>JWWA  G  114</v>
          </cell>
          <cell r="W286" t="str">
            <v>JWWA  G  114</v>
          </cell>
        </row>
        <row r="287">
          <cell r="A287" t="str">
            <v>026D0249</v>
          </cell>
          <cell r="B287"/>
          <cell r="C287"/>
          <cell r="D287" t="str">
            <v>D</v>
          </cell>
          <cell r="E287">
            <v>2</v>
          </cell>
          <cell r="F287">
            <v>49</v>
          </cell>
          <cell r="G287"/>
          <cell r="H287"/>
          <cell r="I287" t="str">
            <v>026D0249</v>
          </cell>
          <cell r="J287" t="str">
            <v>NS形45°曲管</v>
          </cell>
          <cell r="K287" t="str">
            <v>NS形片受曲管45°</v>
          </cell>
          <cell r="L287" t="str">
            <v>φ75～φ400</v>
          </cell>
          <cell r="M287" t="str">
            <v>内面ｴﾎﾟｷｼ樹脂粉体塗装</v>
          </cell>
          <cell r="N287"/>
          <cell r="O287" t="str">
            <v>JWWA</v>
          </cell>
          <cell r="P287" t="str">
            <v>G</v>
          </cell>
          <cell r="Q287">
            <v>114</v>
          </cell>
          <cell r="R287"/>
          <cell r="S287" t="str">
            <v>（株）クボタ</v>
          </cell>
          <cell r="T287">
            <v>26</v>
          </cell>
          <cell r="V287" t="str">
            <v>JWWA  G  114</v>
          </cell>
          <cell r="W287" t="str">
            <v>JWWA  G  114</v>
          </cell>
        </row>
        <row r="288">
          <cell r="A288" t="str">
            <v>030D0249</v>
          </cell>
          <cell r="B288"/>
          <cell r="C288"/>
          <cell r="D288" t="str">
            <v>D</v>
          </cell>
          <cell r="E288">
            <v>2</v>
          </cell>
          <cell r="F288">
            <v>49</v>
          </cell>
          <cell r="G288"/>
          <cell r="H288"/>
          <cell r="I288" t="str">
            <v>030D0249</v>
          </cell>
          <cell r="J288" t="str">
            <v>NS形45°曲管</v>
          </cell>
          <cell r="K288" t="str">
            <v>NS形曲管45°</v>
          </cell>
          <cell r="L288" t="str">
            <v>φ300～φ400</v>
          </cell>
          <cell r="M288" t="str">
            <v>内面ｴﾎﾟｷｼ樹脂粉体塗装</v>
          </cell>
          <cell r="N288"/>
          <cell r="O288" t="str">
            <v>JWWA</v>
          </cell>
          <cell r="P288" t="str">
            <v>G</v>
          </cell>
          <cell r="Q288">
            <v>114</v>
          </cell>
          <cell r="R288"/>
          <cell r="S288" t="str">
            <v>日本鋳鉄管（株）</v>
          </cell>
          <cell r="T288">
            <v>30</v>
          </cell>
          <cell r="V288" t="str">
            <v>JWWA  G  114</v>
          </cell>
          <cell r="W288" t="str">
            <v>JWWA  G  114</v>
          </cell>
        </row>
        <row r="289">
          <cell r="A289" t="str">
            <v>009D0253</v>
          </cell>
          <cell r="B289"/>
          <cell r="C289"/>
          <cell r="D289" t="str">
            <v>D</v>
          </cell>
          <cell r="E289">
            <v>2</v>
          </cell>
          <cell r="F289">
            <v>53</v>
          </cell>
          <cell r="G289"/>
          <cell r="H289" t="str">
            <v>22 1/2°曲管</v>
          </cell>
          <cell r="I289" t="str">
            <v>009D0253</v>
          </cell>
          <cell r="J289" t="str">
            <v>NS形22 1/2°曲管</v>
          </cell>
          <cell r="K289" t="str">
            <v>NS形22 1/2°曲管</v>
          </cell>
          <cell r="L289" t="str">
            <v>φ75～φ400</v>
          </cell>
          <cell r="M289" t="str">
            <v>内面ｴﾎﾟｷｼ樹脂粉体塗装</v>
          </cell>
          <cell r="N289"/>
          <cell r="O289" t="str">
            <v>JWWA</v>
          </cell>
          <cell r="P289" t="str">
            <v>G</v>
          </cell>
          <cell r="Q289">
            <v>114</v>
          </cell>
          <cell r="R289"/>
          <cell r="S289" t="str">
            <v>幡豆工業（株）</v>
          </cell>
          <cell r="T289">
            <v>9</v>
          </cell>
          <cell r="V289" t="str">
            <v>JWWA  G  114</v>
          </cell>
          <cell r="W289" t="str">
            <v>JWWA  G  114</v>
          </cell>
        </row>
        <row r="290">
          <cell r="A290" t="str">
            <v>019D0232</v>
          </cell>
          <cell r="B290"/>
          <cell r="C290"/>
          <cell r="D290" t="str">
            <v>D</v>
          </cell>
          <cell r="E290">
            <v>2</v>
          </cell>
          <cell r="F290">
            <v>32</v>
          </cell>
          <cell r="G290"/>
          <cell r="H290"/>
          <cell r="I290" t="str">
            <v>019D0232</v>
          </cell>
          <cell r="J290" t="str">
            <v>NS形22 1/2°曲管</v>
          </cell>
          <cell r="K290" t="str">
            <v>NS形22 1/2°曲管</v>
          </cell>
          <cell r="L290" t="str">
            <v>φ75～φ400</v>
          </cell>
          <cell r="M290" t="str">
            <v>内面ｴﾎﾟｷｼ樹脂粉体塗装</v>
          </cell>
          <cell r="N290"/>
          <cell r="O290" t="str">
            <v>JWWA</v>
          </cell>
          <cell r="P290" t="str">
            <v>G</v>
          </cell>
          <cell r="Q290">
            <v>114</v>
          </cell>
          <cell r="R290"/>
          <cell r="S290" t="str">
            <v>（株）岡本</v>
          </cell>
          <cell r="T290">
            <v>19</v>
          </cell>
          <cell r="V290" t="str">
            <v>JWWA  G  114</v>
          </cell>
          <cell r="W290" t="str">
            <v>JWWA  G  114</v>
          </cell>
        </row>
        <row r="291">
          <cell r="A291" t="str">
            <v>020D0251</v>
          </cell>
          <cell r="B291"/>
          <cell r="C291"/>
          <cell r="D291" t="str">
            <v>D</v>
          </cell>
          <cell r="E291">
            <v>2</v>
          </cell>
          <cell r="F291">
            <v>51</v>
          </cell>
          <cell r="G291"/>
          <cell r="H291"/>
          <cell r="I291" t="str">
            <v>020D0251</v>
          </cell>
          <cell r="J291" t="str">
            <v>NS形22 1/2°曲管</v>
          </cell>
          <cell r="K291" t="str">
            <v>NS形22 1/2°曲管</v>
          </cell>
          <cell r="L291" t="str">
            <v>φ75～φ400</v>
          </cell>
          <cell r="M291" t="str">
            <v>内面ｴﾎﾟｷｼ樹脂粉体塗装</v>
          </cell>
          <cell r="N291"/>
          <cell r="O291" t="str">
            <v>JWWA</v>
          </cell>
          <cell r="P291" t="str">
            <v>G</v>
          </cell>
          <cell r="Q291">
            <v>114</v>
          </cell>
          <cell r="R291"/>
          <cell r="S291" t="str">
            <v>（株）栗本鐵工所</v>
          </cell>
          <cell r="T291">
            <v>20</v>
          </cell>
          <cell r="V291" t="str">
            <v>JWWA  G  114</v>
          </cell>
          <cell r="W291" t="str">
            <v>JWWA  G  114</v>
          </cell>
        </row>
        <row r="292">
          <cell r="A292" t="str">
            <v>026D0250</v>
          </cell>
          <cell r="B292" t="str">
            <v>NS形ダクタイル鋳鉄管</v>
          </cell>
          <cell r="C292" t="str">
            <v>異形管類</v>
          </cell>
          <cell r="D292" t="str">
            <v>D</v>
          </cell>
          <cell r="E292">
            <v>2</v>
          </cell>
          <cell r="F292">
            <v>50</v>
          </cell>
          <cell r="G292" t="str">
            <v>片受曲管</v>
          </cell>
          <cell r="H292" t="str">
            <v>22 1/2°曲管</v>
          </cell>
          <cell r="I292" t="str">
            <v>026D0250</v>
          </cell>
          <cell r="J292" t="str">
            <v>NS形22 1/2°曲管</v>
          </cell>
          <cell r="K292" t="str">
            <v>NS形片受22 1/2°曲管</v>
          </cell>
          <cell r="L292" t="str">
            <v>φ75～φ400</v>
          </cell>
          <cell r="M292" t="str">
            <v>内面ｴﾎﾟｷｼ樹脂粉体塗装</v>
          </cell>
          <cell r="N292"/>
          <cell r="O292" t="str">
            <v>JWWA</v>
          </cell>
          <cell r="P292" t="str">
            <v>G</v>
          </cell>
          <cell r="Q292">
            <v>114</v>
          </cell>
          <cell r="R292"/>
          <cell r="S292" t="str">
            <v>（株）クボタ</v>
          </cell>
          <cell r="T292">
            <v>26</v>
          </cell>
          <cell r="V292" t="str">
            <v>JWWA  G  114</v>
          </cell>
          <cell r="W292" t="str">
            <v>JWWA  G  114</v>
          </cell>
        </row>
        <row r="293">
          <cell r="A293" t="str">
            <v>030D0250</v>
          </cell>
          <cell r="B293"/>
          <cell r="C293"/>
          <cell r="D293" t="str">
            <v>D</v>
          </cell>
          <cell r="E293">
            <v>2</v>
          </cell>
          <cell r="F293">
            <v>50</v>
          </cell>
          <cell r="G293"/>
          <cell r="H293"/>
          <cell r="I293" t="str">
            <v>030D0250</v>
          </cell>
          <cell r="J293" t="str">
            <v>NS形22 1/2°曲管</v>
          </cell>
          <cell r="K293" t="str">
            <v>NS形22 1/2°曲管</v>
          </cell>
          <cell r="L293" t="str">
            <v>φ300～φ400</v>
          </cell>
          <cell r="M293" t="str">
            <v>内面ｴﾎﾟｷｼ樹脂粉体塗装</v>
          </cell>
          <cell r="N293"/>
          <cell r="O293" t="str">
            <v>JWWA</v>
          </cell>
          <cell r="P293" t="str">
            <v>G</v>
          </cell>
          <cell r="Q293">
            <v>114</v>
          </cell>
          <cell r="R293"/>
          <cell r="S293" t="str">
            <v>日本鋳鉄管（株）</v>
          </cell>
          <cell r="T293">
            <v>30</v>
          </cell>
          <cell r="V293" t="str">
            <v>JWWA  G  114</v>
          </cell>
          <cell r="W293" t="str">
            <v>JWWA  G  114</v>
          </cell>
        </row>
        <row r="294">
          <cell r="A294" t="str">
            <v>009D0254</v>
          </cell>
          <cell r="B294"/>
          <cell r="C294"/>
          <cell r="D294" t="str">
            <v>D</v>
          </cell>
          <cell r="E294">
            <v>2</v>
          </cell>
          <cell r="F294">
            <v>54</v>
          </cell>
          <cell r="G294"/>
          <cell r="H294" t="str">
            <v>11 1/4°曲管</v>
          </cell>
          <cell r="I294" t="str">
            <v>009D0254</v>
          </cell>
          <cell r="J294" t="str">
            <v>NS形11 1/4°曲管</v>
          </cell>
          <cell r="K294" t="str">
            <v>NS形11 1/4°曲管</v>
          </cell>
          <cell r="L294" t="str">
            <v>φ75～φ400</v>
          </cell>
          <cell r="M294" t="str">
            <v>内面ｴﾎﾟｷｼ樹脂粉体塗装</v>
          </cell>
          <cell r="N294"/>
          <cell r="O294" t="str">
            <v>JWWA</v>
          </cell>
          <cell r="P294" t="str">
            <v>G</v>
          </cell>
          <cell r="Q294">
            <v>114</v>
          </cell>
          <cell r="R294"/>
          <cell r="S294" t="str">
            <v>幡豆工業（株）</v>
          </cell>
          <cell r="T294">
            <v>9</v>
          </cell>
          <cell r="V294" t="str">
            <v>JWWA  G  114</v>
          </cell>
          <cell r="W294" t="str">
            <v>JWWA  G  114</v>
          </cell>
        </row>
        <row r="295">
          <cell r="A295" t="str">
            <v>019D0233</v>
          </cell>
          <cell r="B295"/>
          <cell r="C295"/>
          <cell r="D295" t="str">
            <v>D</v>
          </cell>
          <cell r="E295">
            <v>2</v>
          </cell>
          <cell r="F295">
            <v>33</v>
          </cell>
          <cell r="G295"/>
          <cell r="H295"/>
          <cell r="I295" t="str">
            <v>019D0233</v>
          </cell>
          <cell r="J295" t="str">
            <v>NS形11 1/4°曲管</v>
          </cell>
          <cell r="K295" t="str">
            <v>NS形11 1/4°曲管</v>
          </cell>
          <cell r="L295" t="str">
            <v>φ75～φ400</v>
          </cell>
          <cell r="M295" t="str">
            <v>内面ｴﾎﾟｷｼ樹脂粉体塗装</v>
          </cell>
          <cell r="N295"/>
          <cell r="O295" t="str">
            <v>JWWA</v>
          </cell>
          <cell r="P295" t="str">
            <v>G</v>
          </cell>
          <cell r="Q295">
            <v>114</v>
          </cell>
          <cell r="R295"/>
          <cell r="S295" t="str">
            <v>（株）岡本</v>
          </cell>
          <cell r="T295">
            <v>19</v>
          </cell>
          <cell r="V295" t="str">
            <v>JWWA  G  114</v>
          </cell>
          <cell r="W295" t="str">
            <v>JWWA  G  114</v>
          </cell>
        </row>
        <row r="296">
          <cell r="A296" t="str">
            <v>020D0252</v>
          </cell>
          <cell r="B296"/>
          <cell r="C296"/>
          <cell r="D296" t="str">
            <v>D</v>
          </cell>
          <cell r="E296">
            <v>2</v>
          </cell>
          <cell r="F296">
            <v>52</v>
          </cell>
          <cell r="G296"/>
          <cell r="H296"/>
          <cell r="I296" t="str">
            <v>020D0252</v>
          </cell>
          <cell r="J296" t="str">
            <v>NS形11 1/4°曲管</v>
          </cell>
          <cell r="K296" t="str">
            <v>NS形11 1/4°曲管</v>
          </cell>
          <cell r="L296" t="str">
            <v>φ75～φ400</v>
          </cell>
          <cell r="M296" t="str">
            <v>内面ｴﾎﾟｷｼ樹脂粉体塗装</v>
          </cell>
          <cell r="N296"/>
          <cell r="O296" t="str">
            <v>JWWA</v>
          </cell>
          <cell r="P296" t="str">
            <v>G</v>
          </cell>
          <cell r="Q296">
            <v>114</v>
          </cell>
          <cell r="R296"/>
          <cell r="S296" t="str">
            <v>（株）栗本鐵工所</v>
          </cell>
          <cell r="T296">
            <v>20</v>
          </cell>
          <cell r="V296" t="str">
            <v>JWWA  G  114</v>
          </cell>
          <cell r="W296" t="str">
            <v>JWWA  G  114</v>
          </cell>
        </row>
        <row r="297">
          <cell r="A297" t="str">
            <v>026D0251</v>
          </cell>
          <cell r="B297"/>
          <cell r="C297"/>
          <cell r="D297" t="str">
            <v>D</v>
          </cell>
          <cell r="E297">
            <v>2</v>
          </cell>
          <cell r="F297">
            <v>51</v>
          </cell>
          <cell r="G297"/>
          <cell r="H297"/>
          <cell r="I297" t="str">
            <v>026D0251</v>
          </cell>
          <cell r="J297" t="str">
            <v>NS形11 1/4°曲管</v>
          </cell>
          <cell r="K297" t="str">
            <v>NS形片受11 1/4°曲管</v>
          </cell>
          <cell r="L297" t="str">
            <v>φ75～φ400</v>
          </cell>
          <cell r="M297" t="str">
            <v>内面ｴﾎﾟｷｼ樹脂粉体塗装</v>
          </cell>
          <cell r="N297"/>
          <cell r="O297" t="str">
            <v>JWWA</v>
          </cell>
          <cell r="P297" t="str">
            <v>G</v>
          </cell>
          <cell r="Q297">
            <v>114</v>
          </cell>
          <cell r="R297"/>
          <cell r="S297" t="str">
            <v>（株）クボタ</v>
          </cell>
          <cell r="T297">
            <v>26</v>
          </cell>
          <cell r="V297" t="str">
            <v>JWWA  G  114</v>
          </cell>
          <cell r="W297" t="str">
            <v>JWWA  G  114</v>
          </cell>
        </row>
        <row r="298">
          <cell r="A298" t="str">
            <v>030D0251</v>
          </cell>
          <cell r="B298"/>
          <cell r="C298"/>
          <cell r="D298" t="str">
            <v>D</v>
          </cell>
          <cell r="E298">
            <v>2</v>
          </cell>
          <cell r="F298">
            <v>51</v>
          </cell>
          <cell r="G298"/>
          <cell r="H298"/>
          <cell r="I298" t="str">
            <v>030D0251</v>
          </cell>
          <cell r="J298" t="str">
            <v>NS形11 1/4°曲管</v>
          </cell>
          <cell r="K298" t="str">
            <v>NS形11 1/4°曲管</v>
          </cell>
          <cell r="L298" t="str">
            <v>φ300～φ400</v>
          </cell>
          <cell r="M298" t="str">
            <v>内面ｴﾎﾟｷｼ樹脂粉体塗装</v>
          </cell>
          <cell r="N298"/>
          <cell r="O298" t="str">
            <v>JWWA</v>
          </cell>
          <cell r="P298" t="str">
            <v>G</v>
          </cell>
          <cell r="Q298">
            <v>114</v>
          </cell>
          <cell r="R298"/>
          <cell r="S298" t="str">
            <v>日本鋳鉄管（株）</v>
          </cell>
          <cell r="T298">
            <v>30</v>
          </cell>
          <cell r="V298" t="str">
            <v>JWWA  G  114</v>
          </cell>
          <cell r="W298" t="str">
            <v>JWWA  G  114</v>
          </cell>
        </row>
        <row r="299">
          <cell r="A299" t="str">
            <v>009D0255</v>
          </cell>
          <cell r="B299"/>
          <cell r="C299"/>
          <cell r="D299" t="str">
            <v>D</v>
          </cell>
          <cell r="E299">
            <v>2</v>
          </cell>
          <cell r="F299">
            <v>55</v>
          </cell>
          <cell r="G299"/>
          <cell r="H299" t="str">
            <v>5 5/8°曲管</v>
          </cell>
          <cell r="I299" t="str">
            <v>009D0255</v>
          </cell>
          <cell r="J299" t="str">
            <v>NS形5 5/8°曲管</v>
          </cell>
          <cell r="K299" t="str">
            <v>NS形5 5/8°曲管</v>
          </cell>
          <cell r="L299" t="str">
            <v>φ75～φ400</v>
          </cell>
          <cell r="M299" t="str">
            <v>内面ｴﾎﾟｷｼ樹脂粉体塗装</v>
          </cell>
          <cell r="N299"/>
          <cell r="O299" t="str">
            <v>JWWA</v>
          </cell>
          <cell r="P299" t="str">
            <v>G</v>
          </cell>
          <cell r="Q299">
            <v>114</v>
          </cell>
          <cell r="R299"/>
          <cell r="S299" t="str">
            <v>幡豆工業（株）</v>
          </cell>
          <cell r="T299">
            <v>9</v>
          </cell>
          <cell r="V299" t="str">
            <v>JWWA  G  114</v>
          </cell>
          <cell r="W299" t="str">
            <v>JWWA  G  114</v>
          </cell>
        </row>
        <row r="300">
          <cell r="A300" t="str">
            <v>019D0234</v>
          </cell>
          <cell r="B300"/>
          <cell r="C300"/>
          <cell r="D300" t="str">
            <v>D</v>
          </cell>
          <cell r="E300">
            <v>2</v>
          </cell>
          <cell r="F300">
            <v>34</v>
          </cell>
          <cell r="G300"/>
          <cell r="H300"/>
          <cell r="I300" t="str">
            <v>019D0234</v>
          </cell>
          <cell r="J300" t="str">
            <v>NS形5 5/8°曲管</v>
          </cell>
          <cell r="K300" t="str">
            <v>NS形曲管5 5/8°</v>
          </cell>
          <cell r="L300" t="str">
            <v>φ75～φ400</v>
          </cell>
          <cell r="M300" t="str">
            <v>内面ｴﾎﾟｷｼ樹脂粉体塗装</v>
          </cell>
          <cell r="N300"/>
          <cell r="O300" t="str">
            <v>JWWA</v>
          </cell>
          <cell r="P300" t="str">
            <v>G</v>
          </cell>
          <cell r="Q300">
            <v>114</v>
          </cell>
          <cell r="R300"/>
          <cell r="S300" t="str">
            <v>（株）岡本</v>
          </cell>
          <cell r="T300">
            <v>19</v>
          </cell>
          <cell r="V300" t="str">
            <v>JWWA  G  114</v>
          </cell>
          <cell r="W300" t="str">
            <v>JWWA  G  114</v>
          </cell>
        </row>
        <row r="301">
          <cell r="A301" t="str">
            <v>020D0253</v>
          </cell>
          <cell r="B301"/>
          <cell r="C301"/>
          <cell r="D301" t="str">
            <v>D</v>
          </cell>
          <cell r="E301">
            <v>2</v>
          </cell>
          <cell r="F301">
            <v>53</v>
          </cell>
          <cell r="G301"/>
          <cell r="H301"/>
          <cell r="I301" t="str">
            <v>020D0253</v>
          </cell>
          <cell r="J301" t="str">
            <v>NS形5 5/8°曲管</v>
          </cell>
          <cell r="K301" t="str">
            <v>NS形曲管5 5/8°</v>
          </cell>
          <cell r="L301" t="str">
            <v>φ75～φ400</v>
          </cell>
          <cell r="M301" t="str">
            <v>内面ｴﾎﾟｷｼ樹脂粉体塗装</v>
          </cell>
          <cell r="N301"/>
          <cell r="O301" t="str">
            <v>JWWA</v>
          </cell>
          <cell r="P301" t="str">
            <v>G</v>
          </cell>
          <cell r="Q301">
            <v>114</v>
          </cell>
          <cell r="R301"/>
          <cell r="S301" t="str">
            <v>（株）栗本鐵工所</v>
          </cell>
          <cell r="T301">
            <v>20</v>
          </cell>
          <cell r="V301" t="str">
            <v>JWWA  G  114</v>
          </cell>
          <cell r="W301" t="str">
            <v>JWWA  G  114</v>
          </cell>
        </row>
        <row r="302">
          <cell r="A302" t="str">
            <v>026D0252</v>
          </cell>
          <cell r="B302"/>
          <cell r="C302"/>
          <cell r="D302" t="str">
            <v>D</v>
          </cell>
          <cell r="E302">
            <v>2</v>
          </cell>
          <cell r="F302">
            <v>52</v>
          </cell>
          <cell r="G302"/>
          <cell r="H302"/>
          <cell r="I302" t="str">
            <v>026D0252</v>
          </cell>
          <cell r="J302" t="str">
            <v>NS形5 5/8°曲管</v>
          </cell>
          <cell r="K302" t="str">
            <v>NS形片受曲管5 5/8°</v>
          </cell>
          <cell r="L302" t="str">
            <v>φ75～φ400</v>
          </cell>
          <cell r="M302" t="str">
            <v>内面ｴﾎﾟｷｼ樹脂粉体塗装</v>
          </cell>
          <cell r="N302"/>
          <cell r="O302" t="str">
            <v>JWWA</v>
          </cell>
          <cell r="P302" t="str">
            <v>G</v>
          </cell>
          <cell r="Q302">
            <v>114</v>
          </cell>
          <cell r="R302"/>
          <cell r="S302" t="str">
            <v>（株）クボタ</v>
          </cell>
          <cell r="T302">
            <v>26</v>
          </cell>
          <cell r="V302" t="str">
            <v>JWWA  G  114</v>
          </cell>
          <cell r="W302" t="str">
            <v>JWWA  G  114</v>
          </cell>
        </row>
        <row r="303">
          <cell r="A303" t="str">
            <v>030D0252</v>
          </cell>
          <cell r="B303"/>
          <cell r="C303"/>
          <cell r="D303" t="str">
            <v>D</v>
          </cell>
          <cell r="E303">
            <v>2</v>
          </cell>
          <cell r="F303">
            <v>52</v>
          </cell>
          <cell r="G303"/>
          <cell r="H303"/>
          <cell r="I303" t="str">
            <v>030D0252</v>
          </cell>
          <cell r="J303" t="str">
            <v>NS形5 5/8°曲管</v>
          </cell>
          <cell r="K303" t="str">
            <v>NS形曲管5 5/8°</v>
          </cell>
          <cell r="L303" t="str">
            <v>φ300～φ400</v>
          </cell>
          <cell r="M303" t="str">
            <v>内面ｴﾎﾟｷｼ樹脂粉体塗装</v>
          </cell>
          <cell r="N303"/>
          <cell r="O303" t="str">
            <v>JWWA</v>
          </cell>
          <cell r="P303" t="str">
            <v>G</v>
          </cell>
          <cell r="Q303">
            <v>114</v>
          </cell>
          <cell r="R303"/>
          <cell r="S303" t="str">
            <v>日本鋳鉄管（株）</v>
          </cell>
          <cell r="T303">
            <v>30</v>
          </cell>
          <cell r="V303" t="str">
            <v>JWWA  G  114</v>
          </cell>
          <cell r="W303" t="str">
            <v>JWWA  G  114</v>
          </cell>
        </row>
        <row r="304">
          <cell r="A304" t="str">
            <v>009D0256</v>
          </cell>
          <cell r="B304"/>
          <cell r="C304"/>
          <cell r="D304" t="str">
            <v>D</v>
          </cell>
          <cell r="E304">
            <v>2</v>
          </cell>
          <cell r="F304">
            <v>56</v>
          </cell>
          <cell r="G304" t="str">
            <v>ﾌﾗﾝｼﾞ付T字管</v>
          </cell>
          <cell r="H304" t="str">
            <v>7.5K 形式2</v>
          </cell>
          <cell r="I304" t="str">
            <v>009D0256</v>
          </cell>
          <cell r="J304" t="str">
            <v>NS形ﾌﾗﾝｼﾞ付T字管</v>
          </cell>
          <cell r="K304" t="str">
            <v>NS形ﾌﾗﾝｼﾞ付きT字管</v>
          </cell>
          <cell r="L304" t="str">
            <v>φ75～φ400×φ75</v>
          </cell>
          <cell r="M304" t="str">
            <v>内面ｴﾎﾟｷｼ樹脂粉体塗装</v>
          </cell>
          <cell r="N304" t="str">
            <v>7.5K　形式2</v>
          </cell>
          <cell r="O304" t="str">
            <v>JWWA</v>
          </cell>
          <cell r="P304" t="str">
            <v>G</v>
          </cell>
          <cell r="Q304">
            <v>114</v>
          </cell>
          <cell r="R304"/>
          <cell r="S304" t="str">
            <v>幡豆工業（株）</v>
          </cell>
          <cell r="T304">
            <v>9</v>
          </cell>
          <cell r="V304" t="str">
            <v>JWWA  G  114</v>
          </cell>
          <cell r="W304" t="str">
            <v>JWWA  G  114</v>
          </cell>
        </row>
        <row r="305">
          <cell r="A305" t="str">
            <v>019D0235</v>
          </cell>
          <cell r="B305"/>
          <cell r="C305"/>
          <cell r="D305" t="str">
            <v>D</v>
          </cell>
          <cell r="E305">
            <v>2</v>
          </cell>
          <cell r="F305">
            <v>35</v>
          </cell>
          <cell r="G305"/>
          <cell r="H305"/>
          <cell r="I305" t="str">
            <v>019D0235</v>
          </cell>
          <cell r="J305" t="str">
            <v>NS形ﾌﾗﾝｼﾞ付T字管</v>
          </cell>
          <cell r="K305" t="str">
            <v>NS形ﾌﾗﾝｼﾞ付きT字管</v>
          </cell>
          <cell r="L305" t="str">
            <v>φ75～φ400×φ75</v>
          </cell>
          <cell r="M305" t="str">
            <v>内面ｴﾎﾟｷｼ樹脂粉体塗装</v>
          </cell>
          <cell r="N305" t="str">
            <v>7.5K　形式2</v>
          </cell>
          <cell r="O305" t="str">
            <v>JWWA</v>
          </cell>
          <cell r="P305" t="str">
            <v>G</v>
          </cell>
          <cell r="Q305">
            <v>114</v>
          </cell>
          <cell r="R305"/>
          <cell r="S305" t="str">
            <v>（株）岡本</v>
          </cell>
          <cell r="T305">
            <v>19</v>
          </cell>
          <cell r="V305" t="str">
            <v>JWWA  G  114</v>
          </cell>
          <cell r="W305" t="str">
            <v>JWWA  G  114</v>
          </cell>
        </row>
        <row r="306">
          <cell r="A306" t="str">
            <v>020D0254</v>
          </cell>
          <cell r="B306"/>
          <cell r="C306"/>
          <cell r="D306" t="str">
            <v>D</v>
          </cell>
          <cell r="E306">
            <v>2</v>
          </cell>
          <cell r="F306">
            <v>54</v>
          </cell>
          <cell r="G306"/>
          <cell r="H306"/>
          <cell r="I306" t="str">
            <v>020D0254</v>
          </cell>
          <cell r="J306" t="str">
            <v>NS形ﾌﾗﾝｼﾞ付T字管</v>
          </cell>
          <cell r="K306" t="str">
            <v>NS形ﾌﾗﾝｼﾞ付きT字管</v>
          </cell>
          <cell r="L306" t="str">
            <v>φ75～φ400×φ75</v>
          </cell>
          <cell r="M306" t="str">
            <v>内面ｴﾎﾟｷｼ樹脂粉体塗装</v>
          </cell>
          <cell r="N306" t="str">
            <v>7.5K　形式2</v>
          </cell>
          <cell r="O306" t="str">
            <v>JWWA</v>
          </cell>
          <cell r="P306" t="str">
            <v>G</v>
          </cell>
          <cell r="Q306">
            <v>114</v>
          </cell>
          <cell r="R306"/>
          <cell r="S306" t="str">
            <v>（株）栗本鐵工所</v>
          </cell>
          <cell r="T306">
            <v>20</v>
          </cell>
          <cell r="V306" t="str">
            <v>JWWA  G  114</v>
          </cell>
          <cell r="W306" t="str">
            <v>JWWA  G  114</v>
          </cell>
        </row>
        <row r="307">
          <cell r="A307" t="str">
            <v>026D0253</v>
          </cell>
          <cell r="B307"/>
          <cell r="C307"/>
          <cell r="D307" t="str">
            <v>D</v>
          </cell>
          <cell r="E307">
            <v>2</v>
          </cell>
          <cell r="F307">
            <v>53</v>
          </cell>
          <cell r="G307"/>
          <cell r="H307"/>
          <cell r="I307" t="str">
            <v>026D0253</v>
          </cell>
          <cell r="J307" t="str">
            <v>NS形ﾌﾗﾝｼﾞ付T字管</v>
          </cell>
          <cell r="K307" t="str">
            <v>NS形ﾌﾗﾝｼﾞ付きT字管</v>
          </cell>
          <cell r="L307" t="str">
            <v>φ75～φ400×φ75</v>
          </cell>
          <cell r="M307" t="str">
            <v>内面ｴﾎﾟｷｼ樹脂粉体塗装</v>
          </cell>
          <cell r="N307" t="str">
            <v>7.5K　形式2</v>
          </cell>
          <cell r="O307" t="str">
            <v>JWWA</v>
          </cell>
          <cell r="P307" t="str">
            <v>G</v>
          </cell>
          <cell r="Q307">
            <v>114</v>
          </cell>
          <cell r="R307"/>
          <cell r="S307" t="str">
            <v>（株）クボタ</v>
          </cell>
          <cell r="T307">
            <v>26</v>
          </cell>
          <cell r="V307" t="str">
            <v>JWWA  G  114</v>
          </cell>
          <cell r="W307" t="str">
            <v>JWWA  G  114</v>
          </cell>
        </row>
        <row r="308">
          <cell r="A308" t="str">
            <v>030D0253</v>
          </cell>
          <cell r="B308"/>
          <cell r="C308"/>
          <cell r="D308" t="str">
            <v>D</v>
          </cell>
          <cell r="E308">
            <v>2</v>
          </cell>
          <cell r="F308">
            <v>53</v>
          </cell>
          <cell r="G308"/>
          <cell r="H308"/>
          <cell r="I308" t="str">
            <v>030D0253</v>
          </cell>
          <cell r="J308" t="str">
            <v>NS形ﾌﾗﾝｼﾞ付T字管</v>
          </cell>
          <cell r="K308" t="str">
            <v>NS形ﾌﾗﾝｼﾞ付きT字管</v>
          </cell>
          <cell r="L308" t="str">
            <v>φ300～φ400×φ75</v>
          </cell>
          <cell r="M308" t="str">
            <v>内面ｴﾎﾟｷｼ樹脂粉体塗装</v>
          </cell>
          <cell r="N308" t="str">
            <v>7.5K　形式2</v>
          </cell>
          <cell r="O308" t="str">
            <v>JWWA</v>
          </cell>
          <cell r="P308" t="str">
            <v>G</v>
          </cell>
          <cell r="Q308">
            <v>114</v>
          </cell>
          <cell r="R308"/>
          <cell r="S308" t="str">
            <v>日本鋳鉄管（株）</v>
          </cell>
          <cell r="T308">
            <v>30</v>
          </cell>
          <cell r="V308" t="str">
            <v>JWWA  G  114</v>
          </cell>
          <cell r="W308" t="str">
            <v>JWWA  G  114</v>
          </cell>
        </row>
        <row r="309">
          <cell r="A309" t="str">
            <v>019D0236</v>
          </cell>
          <cell r="B309"/>
          <cell r="C309"/>
          <cell r="D309" t="str">
            <v>D</v>
          </cell>
          <cell r="E309">
            <v>2</v>
          </cell>
          <cell r="F309">
            <v>36</v>
          </cell>
          <cell r="G309"/>
          <cell r="H309" t="str">
            <v>10K 形式2</v>
          </cell>
          <cell r="I309" t="str">
            <v>019D0236</v>
          </cell>
          <cell r="J309" t="str">
            <v>NS形ﾌﾗﾝｼﾞ付T字管</v>
          </cell>
          <cell r="K309" t="str">
            <v>NS形ﾌﾗﾝｼﾞ付きT字管</v>
          </cell>
          <cell r="L309" t="str">
            <v>φ75～φ400×φ75</v>
          </cell>
          <cell r="M309" t="str">
            <v>内面ｴﾎﾟｷｼ樹脂粉体塗装</v>
          </cell>
          <cell r="N309" t="str">
            <v>10K　形式2</v>
          </cell>
          <cell r="O309" t="str">
            <v>JWWA</v>
          </cell>
          <cell r="P309" t="str">
            <v>G</v>
          </cell>
          <cell r="Q309">
            <v>114</v>
          </cell>
          <cell r="R309"/>
          <cell r="S309" t="str">
            <v>（株）岡本</v>
          </cell>
          <cell r="T309">
            <v>19</v>
          </cell>
          <cell r="V309" t="str">
            <v>JWWA  G  114</v>
          </cell>
          <cell r="W309" t="str">
            <v>JWWA  G  114</v>
          </cell>
        </row>
        <row r="310">
          <cell r="A310" t="str">
            <v>020D0255</v>
          </cell>
          <cell r="B310"/>
          <cell r="C310"/>
          <cell r="D310" t="str">
            <v>D</v>
          </cell>
          <cell r="E310">
            <v>2</v>
          </cell>
          <cell r="F310">
            <v>55</v>
          </cell>
          <cell r="G310"/>
          <cell r="H310"/>
          <cell r="I310" t="str">
            <v>020D0255</v>
          </cell>
          <cell r="J310" t="str">
            <v>NS形ﾌﾗﾝｼﾞ付T字管</v>
          </cell>
          <cell r="K310" t="str">
            <v>NS形ﾌﾗﾝｼﾞ付きT字管</v>
          </cell>
          <cell r="L310" t="str">
            <v>φ75～φ400×φ75</v>
          </cell>
          <cell r="M310" t="str">
            <v>内面ｴﾎﾟｷｼ樹脂粉体塗装</v>
          </cell>
          <cell r="N310" t="str">
            <v>10K　形式2</v>
          </cell>
          <cell r="O310" t="str">
            <v>JWWA</v>
          </cell>
          <cell r="P310" t="str">
            <v>G</v>
          </cell>
          <cell r="Q310">
            <v>114</v>
          </cell>
          <cell r="R310"/>
          <cell r="S310" t="str">
            <v>（株）栗本鐵工所</v>
          </cell>
          <cell r="T310">
            <v>20</v>
          </cell>
          <cell r="V310" t="str">
            <v>JWWA  G  114</v>
          </cell>
          <cell r="W310" t="str">
            <v>JWWA  G  114</v>
          </cell>
        </row>
        <row r="311">
          <cell r="A311" t="str">
            <v>026D0254</v>
          </cell>
          <cell r="B311"/>
          <cell r="C311"/>
          <cell r="D311" t="str">
            <v>D</v>
          </cell>
          <cell r="E311">
            <v>2</v>
          </cell>
          <cell r="F311">
            <v>54</v>
          </cell>
          <cell r="G311"/>
          <cell r="H311"/>
          <cell r="I311" t="str">
            <v>026D0254</v>
          </cell>
          <cell r="J311" t="str">
            <v>NS形ﾌﾗﾝｼﾞ付T字管</v>
          </cell>
          <cell r="K311" t="str">
            <v>NS形ﾌﾗﾝｼﾞ付きT字管</v>
          </cell>
          <cell r="L311" t="str">
            <v>φ75～φ400×φ75</v>
          </cell>
          <cell r="M311" t="str">
            <v>内面ｴﾎﾟｷｼ樹脂粉体塗装</v>
          </cell>
          <cell r="N311" t="str">
            <v>10K　形式2</v>
          </cell>
          <cell r="O311" t="str">
            <v>JWWA</v>
          </cell>
          <cell r="P311" t="str">
            <v>G</v>
          </cell>
          <cell r="Q311">
            <v>114</v>
          </cell>
          <cell r="R311"/>
          <cell r="S311" t="str">
            <v>（株）クボタ</v>
          </cell>
          <cell r="T311">
            <v>26</v>
          </cell>
          <cell r="V311" t="str">
            <v>JWWA  G  114</v>
          </cell>
          <cell r="W311" t="str">
            <v>JWWA  G  114</v>
          </cell>
        </row>
        <row r="312">
          <cell r="A312" t="str">
            <v>030D0254</v>
          </cell>
          <cell r="B312"/>
          <cell r="C312"/>
          <cell r="D312" t="str">
            <v>D</v>
          </cell>
          <cell r="E312">
            <v>2</v>
          </cell>
          <cell r="F312">
            <v>54</v>
          </cell>
          <cell r="G312"/>
          <cell r="H312"/>
          <cell r="I312" t="str">
            <v>030D0254</v>
          </cell>
          <cell r="J312" t="str">
            <v>NS形ﾌﾗﾝｼﾞ付T字管</v>
          </cell>
          <cell r="K312" t="str">
            <v>NS形ﾌﾗﾝｼﾞ付きT字管</v>
          </cell>
          <cell r="L312" t="str">
            <v>φ300～φ400×φ75</v>
          </cell>
          <cell r="M312" t="str">
            <v>内面ｴﾎﾟｷｼ樹脂粉体塗装</v>
          </cell>
          <cell r="N312" t="str">
            <v>10K　形式2</v>
          </cell>
          <cell r="O312" t="str">
            <v>JWWA</v>
          </cell>
          <cell r="P312" t="str">
            <v>G</v>
          </cell>
          <cell r="Q312">
            <v>114</v>
          </cell>
          <cell r="R312"/>
          <cell r="S312" t="str">
            <v>日本鋳鉄管（株）</v>
          </cell>
          <cell r="T312">
            <v>30</v>
          </cell>
          <cell r="V312" t="str">
            <v>JWWA  G  114</v>
          </cell>
          <cell r="W312" t="str">
            <v>JWWA  G  114</v>
          </cell>
        </row>
        <row r="313">
          <cell r="A313" t="str">
            <v>009D0257</v>
          </cell>
          <cell r="B313"/>
          <cell r="C313"/>
          <cell r="D313" t="str">
            <v>D</v>
          </cell>
          <cell r="E313">
            <v>2</v>
          </cell>
          <cell r="F313">
            <v>57</v>
          </cell>
          <cell r="G313" t="str">
            <v>浅層埋設型
ﾌﾗﾝｼﾞ付T字管</v>
          </cell>
          <cell r="H313" t="str">
            <v>7.5K 形式2</v>
          </cell>
          <cell r="I313" t="str">
            <v>009D0257</v>
          </cell>
          <cell r="J313" t="str">
            <v>NS形浅層埋設形ﾌﾗﾝｼﾞ付T字管</v>
          </cell>
          <cell r="K313" t="str">
            <v>NS形浅層埋設形ﾌﾗﾝｼﾞ付きT字管</v>
          </cell>
          <cell r="L313" t="str">
            <v>φ75～φ250×φ75</v>
          </cell>
          <cell r="M313" t="str">
            <v>内面ｴﾎﾟｷｼ樹脂粉体塗装</v>
          </cell>
          <cell r="N313" t="str">
            <v>7.5K　形式2</v>
          </cell>
          <cell r="O313" t="str">
            <v>JWWA</v>
          </cell>
          <cell r="P313" t="str">
            <v>G</v>
          </cell>
          <cell r="Q313">
            <v>114</v>
          </cell>
          <cell r="R313"/>
          <cell r="S313" t="str">
            <v>幡豆工業（株）</v>
          </cell>
          <cell r="T313">
            <v>9</v>
          </cell>
          <cell r="V313" t="str">
            <v>JWWA  G  114</v>
          </cell>
          <cell r="W313" t="str">
            <v>JWWA  G  114</v>
          </cell>
        </row>
        <row r="314">
          <cell r="A314" t="str">
            <v>019D0237</v>
          </cell>
          <cell r="B314"/>
          <cell r="C314"/>
          <cell r="D314" t="str">
            <v>D</v>
          </cell>
          <cell r="E314">
            <v>2</v>
          </cell>
          <cell r="F314">
            <v>37</v>
          </cell>
          <cell r="G314"/>
          <cell r="H314"/>
          <cell r="I314" t="str">
            <v>019D0237</v>
          </cell>
          <cell r="J314" t="str">
            <v>NS形浅層埋設形ﾌﾗﾝｼﾞ付T字管</v>
          </cell>
          <cell r="K314" t="str">
            <v>NS形浅層埋設形ﾌﾗﾝｼﾞ付きT字管</v>
          </cell>
          <cell r="L314" t="str">
            <v>φ75～φ250×φ75</v>
          </cell>
          <cell r="M314" t="str">
            <v>内面ｴﾎﾟｷｼ樹脂粉体塗装</v>
          </cell>
          <cell r="N314" t="str">
            <v>7.5K　形式2</v>
          </cell>
          <cell r="O314" t="str">
            <v>JWWA</v>
          </cell>
          <cell r="P314" t="str">
            <v>G</v>
          </cell>
          <cell r="Q314">
            <v>114</v>
          </cell>
          <cell r="R314"/>
          <cell r="S314" t="str">
            <v>（株）岡本</v>
          </cell>
          <cell r="T314">
            <v>19</v>
          </cell>
          <cell r="V314" t="str">
            <v>JWWA  G  114</v>
          </cell>
          <cell r="W314" t="str">
            <v>JWWA  G  114</v>
          </cell>
        </row>
        <row r="315">
          <cell r="A315" t="str">
            <v>020D0256</v>
          </cell>
          <cell r="B315"/>
          <cell r="C315"/>
          <cell r="D315" t="str">
            <v>D</v>
          </cell>
          <cell r="E315">
            <v>2</v>
          </cell>
          <cell r="F315">
            <v>56</v>
          </cell>
          <cell r="G315"/>
          <cell r="H315"/>
          <cell r="I315" t="str">
            <v>020D0256</v>
          </cell>
          <cell r="J315" t="str">
            <v>NS形浅層埋設形ﾌﾗﾝｼﾞ付T字管</v>
          </cell>
          <cell r="K315" t="str">
            <v>NS形浅層埋設形ﾌﾗﾝｼﾞ付きT字管</v>
          </cell>
          <cell r="L315" t="str">
            <v>φ75～φ250×φ75</v>
          </cell>
          <cell r="M315" t="str">
            <v>内面ｴﾎﾟｷｼ樹脂粉体塗装</v>
          </cell>
          <cell r="N315" t="str">
            <v>7.5K　形式2</v>
          </cell>
          <cell r="O315" t="str">
            <v>JWWA</v>
          </cell>
          <cell r="P315" t="str">
            <v>G</v>
          </cell>
          <cell r="Q315">
            <v>114</v>
          </cell>
          <cell r="R315"/>
          <cell r="S315" t="str">
            <v>（株）栗本鐵工所</v>
          </cell>
          <cell r="T315">
            <v>20</v>
          </cell>
          <cell r="V315" t="str">
            <v>JWWA  G  114</v>
          </cell>
          <cell r="W315" t="str">
            <v>JWWA  G  114</v>
          </cell>
        </row>
        <row r="316">
          <cell r="A316" t="str">
            <v>026D0255</v>
          </cell>
          <cell r="B316"/>
          <cell r="C316"/>
          <cell r="D316" t="str">
            <v>D</v>
          </cell>
          <cell r="E316">
            <v>2</v>
          </cell>
          <cell r="F316">
            <v>55</v>
          </cell>
          <cell r="G316"/>
          <cell r="H316"/>
          <cell r="I316" t="str">
            <v>026D0255</v>
          </cell>
          <cell r="J316" t="str">
            <v>NS形浅層埋設形ﾌﾗﾝｼﾞ付T字管</v>
          </cell>
          <cell r="K316" t="str">
            <v>NS形浅層埋設形ﾌﾗﾝｼﾞ付きT字管</v>
          </cell>
          <cell r="L316" t="str">
            <v>φ75～φ250×φ75</v>
          </cell>
          <cell r="M316" t="str">
            <v>内面ｴﾎﾟｷｼ樹脂粉体塗装</v>
          </cell>
          <cell r="N316" t="str">
            <v>7.5K　形式2</v>
          </cell>
          <cell r="O316" t="str">
            <v>JWWA</v>
          </cell>
          <cell r="P316" t="str">
            <v>G</v>
          </cell>
          <cell r="Q316">
            <v>114</v>
          </cell>
          <cell r="R316"/>
          <cell r="S316" t="str">
            <v>（株）クボタ</v>
          </cell>
          <cell r="T316">
            <v>26</v>
          </cell>
          <cell r="V316" t="str">
            <v>JWWA  G  114</v>
          </cell>
          <cell r="W316" t="str">
            <v>JWWA  G  114</v>
          </cell>
        </row>
        <row r="317">
          <cell r="A317" t="str">
            <v>009D0258</v>
          </cell>
          <cell r="B317"/>
          <cell r="C317"/>
          <cell r="D317" t="str">
            <v>D</v>
          </cell>
          <cell r="E317">
            <v>2</v>
          </cell>
          <cell r="F317">
            <v>58</v>
          </cell>
          <cell r="G317" t="str">
            <v>うず巻式
ﾌﾗﾝｼﾞ付T字管</v>
          </cell>
          <cell r="H317" t="str">
            <v>7,5K 形式2</v>
          </cell>
          <cell r="I317" t="str">
            <v>009D0258</v>
          </cell>
          <cell r="J317" t="str">
            <v>NS形うず巻式ﾌﾗﾝｼﾞ付T字管</v>
          </cell>
          <cell r="K317" t="str">
            <v>NS形渦巻式ﾌﾗﾝｼﾞ付きT字管</v>
          </cell>
          <cell r="L317" t="str">
            <v>φ75～φ350×φ75</v>
          </cell>
          <cell r="M317" t="str">
            <v>内面ｴﾎﾟｷｼ樹脂粉体塗装</v>
          </cell>
          <cell r="N317" t="str">
            <v>7.5K　形式2</v>
          </cell>
          <cell r="O317" t="str">
            <v>JWWA</v>
          </cell>
          <cell r="P317" t="str">
            <v>G</v>
          </cell>
          <cell r="Q317">
            <v>114</v>
          </cell>
          <cell r="R317"/>
          <cell r="S317" t="str">
            <v>幡豆工業（株）</v>
          </cell>
          <cell r="T317">
            <v>9</v>
          </cell>
          <cell r="V317" t="str">
            <v>JWWA  G  114</v>
          </cell>
          <cell r="W317" t="str">
            <v>JWWA  G  114</v>
          </cell>
        </row>
        <row r="318">
          <cell r="A318" t="str">
            <v>019D0238</v>
          </cell>
          <cell r="B318"/>
          <cell r="C318"/>
          <cell r="D318" t="str">
            <v>D</v>
          </cell>
          <cell r="E318">
            <v>2</v>
          </cell>
          <cell r="F318">
            <v>38</v>
          </cell>
          <cell r="G318"/>
          <cell r="H318"/>
          <cell r="I318" t="str">
            <v>019D0238</v>
          </cell>
          <cell r="J318" t="str">
            <v>NS形うず巻式ﾌﾗﾝｼﾞ付T字管</v>
          </cell>
          <cell r="K318" t="str">
            <v>NS形うず巻式ﾌﾗﾝｼﾞ付きT字管</v>
          </cell>
          <cell r="L318" t="str">
            <v>φ75～φ350×φ75</v>
          </cell>
          <cell r="M318" t="str">
            <v>内面ｴﾎﾟｷｼ樹脂粉体塗装</v>
          </cell>
          <cell r="N318" t="str">
            <v>7.5K　形式2</v>
          </cell>
          <cell r="O318" t="str">
            <v>JWWA</v>
          </cell>
          <cell r="P318" t="str">
            <v>G</v>
          </cell>
          <cell r="Q318">
            <v>114</v>
          </cell>
          <cell r="R318"/>
          <cell r="S318" t="str">
            <v>（株）岡本</v>
          </cell>
          <cell r="T318">
            <v>19</v>
          </cell>
          <cell r="V318" t="str">
            <v>JWWA  G  114</v>
          </cell>
          <cell r="W318" t="str">
            <v>JWWA  G  114</v>
          </cell>
        </row>
        <row r="319">
          <cell r="A319" t="str">
            <v>020D0257</v>
          </cell>
          <cell r="B319"/>
          <cell r="C319"/>
          <cell r="D319" t="str">
            <v>D</v>
          </cell>
          <cell r="E319">
            <v>2</v>
          </cell>
          <cell r="F319">
            <v>57</v>
          </cell>
          <cell r="G319"/>
          <cell r="H319"/>
          <cell r="I319" t="str">
            <v>020D0257</v>
          </cell>
          <cell r="J319" t="str">
            <v>NS形うず巻式ﾌﾗﾝｼﾞ付T字管</v>
          </cell>
          <cell r="K319" t="str">
            <v>NS形うず巻式ﾌﾗﾝｼﾞ付きT字管</v>
          </cell>
          <cell r="L319" t="str">
            <v>φ75～φ350×φ75</v>
          </cell>
          <cell r="M319" t="str">
            <v>内面ｴﾎﾟｷｼ樹脂粉体塗装</v>
          </cell>
          <cell r="N319" t="str">
            <v>7.5K　形式2</v>
          </cell>
          <cell r="O319" t="str">
            <v>JWWA</v>
          </cell>
          <cell r="P319" t="str">
            <v>G</v>
          </cell>
          <cell r="Q319">
            <v>114</v>
          </cell>
          <cell r="R319"/>
          <cell r="S319" t="str">
            <v>（株）栗本鐵工所</v>
          </cell>
          <cell r="T319">
            <v>20</v>
          </cell>
          <cell r="V319" t="str">
            <v>JWWA  G  114</v>
          </cell>
          <cell r="W319" t="str">
            <v>JWWA  G  114</v>
          </cell>
        </row>
        <row r="320">
          <cell r="A320" t="str">
            <v>026D0256</v>
          </cell>
          <cell r="B320"/>
          <cell r="C320"/>
          <cell r="D320" t="str">
            <v>D</v>
          </cell>
          <cell r="E320">
            <v>2</v>
          </cell>
          <cell r="F320">
            <v>56</v>
          </cell>
          <cell r="G320"/>
          <cell r="H320"/>
          <cell r="I320" t="str">
            <v>026D0256</v>
          </cell>
          <cell r="J320" t="str">
            <v>NS形うず巻式ﾌﾗﾝｼﾞ付T字管</v>
          </cell>
          <cell r="K320" t="str">
            <v>NS形渦巻式ﾌﾗﾝｼﾞ付きT字管</v>
          </cell>
          <cell r="L320" t="str">
            <v>φ75～φ350×φ75</v>
          </cell>
          <cell r="M320" t="str">
            <v>内面ｴﾎﾟｷｼ樹脂粉体塗装</v>
          </cell>
          <cell r="N320" t="str">
            <v>7.5K　形式2</v>
          </cell>
          <cell r="O320" t="str">
            <v>JWWA</v>
          </cell>
          <cell r="P320" t="str">
            <v>G</v>
          </cell>
          <cell r="Q320">
            <v>114</v>
          </cell>
          <cell r="R320"/>
          <cell r="S320" t="str">
            <v>（株）クボタ</v>
          </cell>
          <cell r="T320">
            <v>26</v>
          </cell>
          <cell r="V320" t="str">
            <v>JWWA  G  114</v>
          </cell>
          <cell r="W320" t="str">
            <v>JWWA  G  114</v>
          </cell>
        </row>
        <row r="321">
          <cell r="A321" t="str">
            <v>030D0255</v>
          </cell>
          <cell r="B321"/>
          <cell r="C321"/>
          <cell r="D321" t="str">
            <v>D</v>
          </cell>
          <cell r="E321">
            <v>2</v>
          </cell>
          <cell r="F321">
            <v>55</v>
          </cell>
          <cell r="G321"/>
          <cell r="H321"/>
          <cell r="I321" t="str">
            <v>030D0255</v>
          </cell>
          <cell r="J321" t="str">
            <v>NS形うず巻式ﾌﾗﾝｼﾞ付T字管</v>
          </cell>
          <cell r="K321" t="str">
            <v>NS形うず巻式ﾌﾗﾝｼﾞ付きT字管</v>
          </cell>
          <cell r="L321" t="str">
            <v>φ300･φ350×φ75</v>
          </cell>
          <cell r="M321" t="str">
            <v>内面ｴﾎﾟｷｼ樹脂粉体塗装</v>
          </cell>
          <cell r="N321" t="str">
            <v>7.5K　形式2</v>
          </cell>
          <cell r="O321" t="str">
            <v>JWWA</v>
          </cell>
          <cell r="P321" t="str">
            <v>G</v>
          </cell>
          <cell r="Q321">
            <v>114</v>
          </cell>
          <cell r="R321"/>
          <cell r="S321" t="str">
            <v>日本鋳鉄管（株）</v>
          </cell>
          <cell r="T321">
            <v>30</v>
          </cell>
          <cell r="V321" t="str">
            <v>JWWA  G  114</v>
          </cell>
          <cell r="W321" t="str">
            <v>JWWA  G  114</v>
          </cell>
        </row>
        <row r="322">
          <cell r="A322" t="str">
            <v>009D0259</v>
          </cell>
          <cell r="B322"/>
          <cell r="C322"/>
          <cell r="D322" t="str">
            <v>D</v>
          </cell>
          <cell r="E322">
            <v>2</v>
          </cell>
          <cell r="F322">
            <v>59</v>
          </cell>
          <cell r="G322" t="str">
            <v>排水T字管</v>
          </cell>
          <cell r="H322" t="str">
            <v>排水T字管</v>
          </cell>
          <cell r="I322" t="str">
            <v>009D0259</v>
          </cell>
          <cell r="J322" t="str">
            <v>NS形排水T字管</v>
          </cell>
          <cell r="K322" t="str">
            <v>NS形排水T字管</v>
          </cell>
          <cell r="L322" t="str">
            <v>φ200～φ400×φ100・φ150</v>
          </cell>
          <cell r="M322" t="str">
            <v>内面ｴﾎﾟｷｼ樹脂粉体塗装</v>
          </cell>
          <cell r="N322"/>
          <cell r="O322" t="str">
            <v>JWWA</v>
          </cell>
          <cell r="P322" t="str">
            <v>G</v>
          </cell>
          <cell r="Q322">
            <v>114</v>
          </cell>
          <cell r="R322"/>
          <cell r="S322" t="str">
            <v>幡豆工業（株）</v>
          </cell>
          <cell r="T322">
            <v>9</v>
          </cell>
          <cell r="V322" t="str">
            <v>JWWA  G  114</v>
          </cell>
          <cell r="W322" t="str">
            <v>JWWA  G  114</v>
          </cell>
        </row>
        <row r="323">
          <cell r="A323" t="str">
            <v>019D0239</v>
          </cell>
          <cell r="B323"/>
          <cell r="C323"/>
          <cell r="D323" t="str">
            <v>D</v>
          </cell>
          <cell r="E323">
            <v>2</v>
          </cell>
          <cell r="F323">
            <v>39</v>
          </cell>
          <cell r="G323"/>
          <cell r="H323"/>
          <cell r="I323" t="str">
            <v>019D0239</v>
          </cell>
          <cell r="J323" t="str">
            <v>NS形排水T字管</v>
          </cell>
          <cell r="K323" t="str">
            <v>NS形排水T字管</v>
          </cell>
          <cell r="L323" t="str">
            <v>φ200～φ400×φ100・φ150</v>
          </cell>
          <cell r="M323" t="str">
            <v>内面ｴﾎﾟｷｼ樹脂粉体塗装</v>
          </cell>
          <cell r="N323"/>
          <cell r="O323" t="str">
            <v>JWWA</v>
          </cell>
          <cell r="P323" t="str">
            <v>G</v>
          </cell>
          <cell r="Q323">
            <v>114</v>
          </cell>
          <cell r="R323"/>
          <cell r="S323" t="str">
            <v>（株）岡本</v>
          </cell>
          <cell r="T323">
            <v>19</v>
          </cell>
          <cell r="V323" t="str">
            <v>JWWA  G  114</v>
          </cell>
          <cell r="W323" t="str">
            <v>JWWA  G  114</v>
          </cell>
        </row>
        <row r="324">
          <cell r="A324" t="str">
            <v>020D0258</v>
          </cell>
          <cell r="B324"/>
          <cell r="C324"/>
          <cell r="D324" t="str">
            <v>D</v>
          </cell>
          <cell r="E324">
            <v>2</v>
          </cell>
          <cell r="F324">
            <v>58</v>
          </cell>
          <cell r="G324"/>
          <cell r="H324"/>
          <cell r="I324" t="str">
            <v>020D0258</v>
          </cell>
          <cell r="J324" t="str">
            <v>NS形排水T字管</v>
          </cell>
          <cell r="K324" t="str">
            <v>NS形排水T字管</v>
          </cell>
          <cell r="L324" t="str">
            <v>φ200～φ400×φ100・φ150</v>
          </cell>
          <cell r="M324" t="str">
            <v>内面ｴﾎﾟｷｼ樹脂粉体塗装</v>
          </cell>
          <cell r="N324"/>
          <cell r="O324" t="str">
            <v>JWWA</v>
          </cell>
          <cell r="P324" t="str">
            <v>G</v>
          </cell>
          <cell r="Q324">
            <v>114</v>
          </cell>
          <cell r="R324"/>
          <cell r="S324" t="str">
            <v>（株）栗本鐵工所</v>
          </cell>
          <cell r="T324">
            <v>20</v>
          </cell>
          <cell r="V324" t="str">
            <v>JWWA  G  114</v>
          </cell>
          <cell r="W324" t="str">
            <v>JWWA  G  114</v>
          </cell>
        </row>
        <row r="325">
          <cell r="A325" t="str">
            <v>026D0257</v>
          </cell>
          <cell r="B325"/>
          <cell r="C325"/>
          <cell r="D325" t="str">
            <v>D</v>
          </cell>
          <cell r="E325">
            <v>2</v>
          </cell>
          <cell r="F325">
            <v>57</v>
          </cell>
          <cell r="G325"/>
          <cell r="H325"/>
          <cell r="I325" t="str">
            <v>026D0257</v>
          </cell>
          <cell r="J325" t="str">
            <v>NS形排水T字管</v>
          </cell>
          <cell r="K325" t="str">
            <v>NS形三受排水T字管</v>
          </cell>
          <cell r="L325" t="str">
            <v>φ200～φ400×φ100・φ150</v>
          </cell>
          <cell r="M325" t="str">
            <v>内面ｴﾎﾟｷｼ樹脂粉体塗装</v>
          </cell>
          <cell r="N325"/>
          <cell r="O325" t="str">
            <v>JWWA</v>
          </cell>
          <cell r="P325" t="str">
            <v>G</v>
          </cell>
          <cell r="Q325">
            <v>114</v>
          </cell>
          <cell r="R325"/>
          <cell r="S325" t="str">
            <v>（株）クボタ</v>
          </cell>
          <cell r="T325">
            <v>26</v>
          </cell>
          <cell r="V325" t="str">
            <v>JWWA  G  114</v>
          </cell>
          <cell r="W325" t="str">
            <v>JWWA  G  114</v>
          </cell>
        </row>
        <row r="326">
          <cell r="A326" t="str">
            <v>030D0256</v>
          </cell>
          <cell r="B326"/>
          <cell r="C326"/>
          <cell r="D326" t="str">
            <v>D</v>
          </cell>
          <cell r="E326">
            <v>2</v>
          </cell>
          <cell r="F326">
            <v>56</v>
          </cell>
          <cell r="G326"/>
          <cell r="H326"/>
          <cell r="I326" t="str">
            <v>030D0256</v>
          </cell>
          <cell r="J326" t="str">
            <v>NS形排水T字管</v>
          </cell>
          <cell r="K326" t="str">
            <v>NS形排水T字管</v>
          </cell>
          <cell r="L326" t="str">
            <v>φ300～φ400×φ100・φ150</v>
          </cell>
          <cell r="M326" t="str">
            <v>内面ｴﾎﾟｷｼ樹脂粉体塗装</v>
          </cell>
          <cell r="N326"/>
          <cell r="O326" t="str">
            <v>JWWA</v>
          </cell>
          <cell r="P326" t="str">
            <v>G</v>
          </cell>
          <cell r="Q326">
            <v>114</v>
          </cell>
          <cell r="R326"/>
          <cell r="S326" t="str">
            <v>日本鋳鉄管（株）</v>
          </cell>
          <cell r="T326">
            <v>30</v>
          </cell>
          <cell r="V326" t="str">
            <v>JWWA  G  114</v>
          </cell>
          <cell r="W326" t="str">
            <v>JWWA  G  114</v>
          </cell>
        </row>
        <row r="327">
          <cell r="A327" t="str">
            <v>009D0260</v>
          </cell>
          <cell r="B327"/>
          <cell r="C327"/>
          <cell r="D327" t="str">
            <v>D</v>
          </cell>
          <cell r="E327">
            <v>2</v>
          </cell>
          <cell r="F327">
            <v>60</v>
          </cell>
          <cell r="G327" t="str">
            <v>継　輪</v>
          </cell>
          <cell r="H327" t="str">
            <v>継　輪</v>
          </cell>
          <cell r="I327" t="str">
            <v>009D0260</v>
          </cell>
          <cell r="J327" t="str">
            <v>NS形継輪</v>
          </cell>
          <cell r="K327" t="str">
            <v>NS形継ぎ輪</v>
          </cell>
          <cell r="L327" t="str">
            <v>φ75～φ400</v>
          </cell>
          <cell r="M327" t="str">
            <v>内面ｴﾎﾟｷｼ樹脂粉体塗装</v>
          </cell>
          <cell r="N327"/>
          <cell r="O327" t="str">
            <v>JWWA</v>
          </cell>
          <cell r="P327" t="str">
            <v>G</v>
          </cell>
          <cell r="Q327">
            <v>114</v>
          </cell>
          <cell r="R327"/>
          <cell r="S327" t="str">
            <v>幡豆工業（株）</v>
          </cell>
          <cell r="T327">
            <v>9</v>
          </cell>
          <cell r="V327" t="str">
            <v>JWWA  G  114</v>
          </cell>
          <cell r="W327" t="str">
            <v>JWWA  G  114</v>
          </cell>
        </row>
        <row r="328">
          <cell r="A328" t="str">
            <v>019D0240</v>
          </cell>
          <cell r="B328"/>
          <cell r="C328"/>
          <cell r="D328" t="str">
            <v>D</v>
          </cell>
          <cell r="E328">
            <v>2</v>
          </cell>
          <cell r="F328">
            <v>40</v>
          </cell>
          <cell r="G328"/>
          <cell r="H328"/>
          <cell r="I328" t="str">
            <v>019D0240</v>
          </cell>
          <cell r="J328" t="str">
            <v>NS形継輪</v>
          </cell>
          <cell r="K328" t="str">
            <v>NS形継ぎ輪</v>
          </cell>
          <cell r="L328" t="str">
            <v>φ75～φ400</v>
          </cell>
          <cell r="M328" t="str">
            <v>内面ｴﾎﾟｷｼ樹脂粉体塗装</v>
          </cell>
          <cell r="N328"/>
          <cell r="O328" t="str">
            <v>JWWA</v>
          </cell>
          <cell r="P328" t="str">
            <v>G</v>
          </cell>
          <cell r="Q328">
            <v>114</v>
          </cell>
          <cell r="R328"/>
          <cell r="S328" t="str">
            <v>（株）岡本</v>
          </cell>
          <cell r="T328">
            <v>19</v>
          </cell>
          <cell r="V328" t="str">
            <v>JWWA  G  114</v>
          </cell>
          <cell r="W328" t="str">
            <v>JWWA  G  114</v>
          </cell>
        </row>
        <row r="329">
          <cell r="A329" t="str">
            <v>020D0259</v>
          </cell>
          <cell r="B329"/>
          <cell r="C329"/>
          <cell r="D329" t="str">
            <v>D</v>
          </cell>
          <cell r="E329">
            <v>2</v>
          </cell>
          <cell r="F329">
            <v>59</v>
          </cell>
          <cell r="G329"/>
          <cell r="H329"/>
          <cell r="I329" t="str">
            <v>020D0259</v>
          </cell>
          <cell r="J329" t="str">
            <v>NS形継輪</v>
          </cell>
          <cell r="K329" t="str">
            <v>NS形継ぎ輪</v>
          </cell>
          <cell r="L329" t="str">
            <v>φ75～φ400</v>
          </cell>
          <cell r="M329" t="str">
            <v>内面ｴﾎﾟｷｼ樹脂粉体塗装</v>
          </cell>
          <cell r="N329"/>
          <cell r="O329" t="str">
            <v>JWWA</v>
          </cell>
          <cell r="P329" t="str">
            <v>G</v>
          </cell>
          <cell r="Q329">
            <v>114</v>
          </cell>
          <cell r="R329"/>
          <cell r="S329" t="str">
            <v>（株）栗本鐵工所</v>
          </cell>
          <cell r="T329">
            <v>20</v>
          </cell>
          <cell r="V329" t="str">
            <v>JWWA  G  114</v>
          </cell>
          <cell r="W329" t="str">
            <v>JWWA  G  114</v>
          </cell>
        </row>
        <row r="330">
          <cell r="A330" t="str">
            <v>026D0258</v>
          </cell>
          <cell r="B330"/>
          <cell r="C330"/>
          <cell r="D330" t="str">
            <v>D</v>
          </cell>
          <cell r="E330">
            <v>2</v>
          </cell>
          <cell r="F330">
            <v>58</v>
          </cell>
          <cell r="G330"/>
          <cell r="H330"/>
          <cell r="I330" t="str">
            <v>026D0258</v>
          </cell>
          <cell r="J330" t="str">
            <v>NS形継輪</v>
          </cell>
          <cell r="K330" t="str">
            <v>NS形継ぎ輪</v>
          </cell>
          <cell r="L330" t="str">
            <v>φ75～φ400</v>
          </cell>
          <cell r="M330" t="str">
            <v>内面ｴﾎﾟｷｼ樹脂粉体塗装</v>
          </cell>
          <cell r="N330"/>
          <cell r="O330" t="str">
            <v>JWWA</v>
          </cell>
          <cell r="P330" t="str">
            <v>G</v>
          </cell>
          <cell r="Q330">
            <v>114</v>
          </cell>
          <cell r="R330"/>
          <cell r="S330" t="str">
            <v>（株）クボタ</v>
          </cell>
          <cell r="T330">
            <v>26</v>
          </cell>
          <cell r="V330" t="str">
            <v>JWWA  G  114</v>
          </cell>
          <cell r="W330" t="str">
            <v>JWWA  G  114</v>
          </cell>
        </row>
        <row r="331">
          <cell r="A331" t="str">
            <v>030D0257</v>
          </cell>
          <cell r="B331"/>
          <cell r="C331"/>
          <cell r="D331" t="str">
            <v>D</v>
          </cell>
          <cell r="E331">
            <v>2</v>
          </cell>
          <cell r="F331">
            <v>57</v>
          </cell>
          <cell r="G331"/>
          <cell r="H331"/>
          <cell r="I331" t="str">
            <v>030D0257</v>
          </cell>
          <cell r="J331" t="str">
            <v>NS形継輪</v>
          </cell>
          <cell r="K331" t="str">
            <v>NS形継ぎ輪</v>
          </cell>
          <cell r="L331" t="str">
            <v>φ300～φ400</v>
          </cell>
          <cell r="M331" t="str">
            <v>内面ｴﾎﾟｷｼ樹脂粉体塗装</v>
          </cell>
          <cell r="N331"/>
          <cell r="O331" t="str">
            <v>JWWA</v>
          </cell>
          <cell r="P331" t="str">
            <v>G</v>
          </cell>
          <cell r="Q331">
            <v>114</v>
          </cell>
          <cell r="R331"/>
          <cell r="S331" t="str">
            <v>日本鋳鉄管（株）</v>
          </cell>
          <cell r="T331">
            <v>30</v>
          </cell>
          <cell r="V331" t="str">
            <v>JWWA  G  114</v>
          </cell>
          <cell r="W331" t="str">
            <v>JWWA  G  114</v>
          </cell>
        </row>
        <row r="332">
          <cell r="A332" t="str">
            <v>009D0261</v>
          </cell>
          <cell r="B332"/>
          <cell r="C332"/>
          <cell r="D332" t="str">
            <v>D</v>
          </cell>
          <cell r="E332">
            <v>2</v>
          </cell>
          <cell r="F332">
            <v>61</v>
          </cell>
          <cell r="G332" t="str">
            <v>短管1号</v>
          </cell>
          <cell r="H332" t="str">
            <v>7.5K 形式2</v>
          </cell>
          <cell r="I332" t="str">
            <v>009D0261</v>
          </cell>
          <cell r="J332" t="str">
            <v>NS形短管1号</v>
          </cell>
          <cell r="K332" t="str">
            <v>NS形短管1号</v>
          </cell>
          <cell r="L332" t="str">
            <v>φ75～φ400</v>
          </cell>
          <cell r="M332" t="str">
            <v>内面ｴﾎﾟｷｼ樹脂粉体塗装</v>
          </cell>
          <cell r="N332" t="str">
            <v>7.5K　形式2</v>
          </cell>
          <cell r="O332" t="str">
            <v>JWWA</v>
          </cell>
          <cell r="P332" t="str">
            <v>G</v>
          </cell>
          <cell r="Q332">
            <v>114</v>
          </cell>
          <cell r="R332"/>
          <cell r="S332" t="str">
            <v>幡豆工業（株）</v>
          </cell>
          <cell r="T332">
            <v>9</v>
          </cell>
          <cell r="V332" t="str">
            <v>JWWA  G  114</v>
          </cell>
          <cell r="W332" t="str">
            <v>JWWA  G  114</v>
          </cell>
        </row>
        <row r="333">
          <cell r="A333" t="str">
            <v>019D0241</v>
          </cell>
          <cell r="B333"/>
          <cell r="C333"/>
          <cell r="D333" t="str">
            <v>D</v>
          </cell>
          <cell r="E333">
            <v>2</v>
          </cell>
          <cell r="F333">
            <v>41</v>
          </cell>
          <cell r="G333"/>
          <cell r="H333"/>
          <cell r="I333" t="str">
            <v>019D0241</v>
          </cell>
          <cell r="J333" t="str">
            <v>NS形短管1号</v>
          </cell>
          <cell r="K333" t="str">
            <v>NS形短管1号</v>
          </cell>
          <cell r="L333" t="str">
            <v>φ75～φ400</v>
          </cell>
          <cell r="M333" t="str">
            <v>内面ｴﾎﾟｷｼ樹脂粉体塗装</v>
          </cell>
          <cell r="N333" t="str">
            <v>7.5K　形式2</v>
          </cell>
          <cell r="O333" t="str">
            <v>JWWA</v>
          </cell>
          <cell r="P333" t="str">
            <v>G</v>
          </cell>
          <cell r="Q333">
            <v>114</v>
          </cell>
          <cell r="R333"/>
          <cell r="S333" t="str">
            <v>（株）岡本</v>
          </cell>
          <cell r="T333">
            <v>19</v>
          </cell>
          <cell r="V333" t="str">
            <v>JWWA  G  114</v>
          </cell>
          <cell r="W333" t="str">
            <v>JWWA  G  114</v>
          </cell>
        </row>
        <row r="334">
          <cell r="A334" t="str">
            <v>020D0260</v>
          </cell>
          <cell r="B334"/>
          <cell r="C334"/>
          <cell r="D334" t="str">
            <v>D</v>
          </cell>
          <cell r="E334">
            <v>2</v>
          </cell>
          <cell r="F334">
            <v>60</v>
          </cell>
          <cell r="G334"/>
          <cell r="H334"/>
          <cell r="I334" t="str">
            <v>020D0260</v>
          </cell>
          <cell r="J334" t="str">
            <v>NS形短管1号</v>
          </cell>
          <cell r="K334" t="str">
            <v>NS形短管1号</v>
          </cell>
          <cell r="L334" t="str">
            <v>φ75～φ400</v>
          </cell>
          <cell r="M334" t="str">
            <v>内面ｴﾎﾟｷｼ樹脂粉体塗装</v>
          </cell>
          <cell r="N334" t="str">
            <v>7.5K　形式2</v>
          </cell>
          <cell r="O334" t="str">
            <v>JWWA</v>
          </cell>
          <cell r="P334" t="str">
            <v>G</v>
          </cell>
          <cell r="Q334">
            <v>114</v>
          </cell>
          <cell r="R334"/>
          <cell r="S334" t="str">
            <v>（株）栗本鐵工所</v>
          </cell>
          <cell r="T334">
            <v>20</v>
          </cell>
          <cell r="V334" t="str">
            <v>JWWA  G  114</v>
          </cell>
          <cell r="W334" t="str">
            <v>JWWA  G  114</v>
          </cell>
        </row>
        <row r="335">
          <cell r="A335" t="str">
            <v>026D0259</v>
          </cell>
          <cell r="B335"/>
          <cell r="C335"/>
          <cell r="D335" t="str">
            <v>D</v>
          </cell>
          <cell r="E335">
            <v>2</v>
          </cell>
          <cell r="F335">
            <v>59</v>
          </cell>
          <cell r="G335"/>
          <cell r="H335"/>
          <cell r="I335" t="str">
            <v>026D0259</v>
          </cell>
          <cell r="J335" t="str">
            <v>NS形短管1号</v>
          </cell>
          <cell r="K335" t="str">
            <v>NS形短管1号</v>
          </cell>
          <cell r="L335" t="str">
            <v>φ75～φ400</v>
          </cell>
          <cell r="M335" t="str">
            <v>内面ｴﾎﾟｷｼ樹脂粉体塗装</v>
          </cell>
          <cell r="N335" t="str">
            <v>7.5K　形式2</v>
          </cell>
          <cell r="O335" t="str">
            <v>JWWA</v>
          </cell>
          <cell r="P335" t="str">
            <v>G</v>
          </cell>
          <cell r="Q335">
            <v>114</v>
          </cell>
          <cell r="R335"/>
          <cell r="S335" t="str">
            <v>（株）クボタ</v>
          </cell>
          <cell r="T335">
            <v>26</v>
          </cell>
          <cell r="V335" t="str">
            <v>JWWA  G  114</v>
          </cell>
          <cell r="W335" t="str">
            <v>JWWA  G  114</v>
          </cell>
        </row>
        <row r="336">
          <cell r="A336" t="str">
            <v>030D0258</v>
          </cell>
          <cell r="B336"/>
          <cell r="C336"/>
          <cell r="D336" t="str">
            <v>D</v>
          </cell>
          <cell r="E336">
            <v>2</v>
          </cell>
          <cell r="F336">
            <v>58</v>
          </cell>
          <cell r="G336"/>
          <cell r="H336"/>
          <cell r="I336" t="str">
            <v>030D0258</v>
          </cell>
          <cell r="J336" t="str">
            <v>NS形短管1号</v>
          </cell>
          <cell r="K336" t="str">
            <v>NS形短管1号</v>
          </cell>
          <cell r="L336" t="str">
            <v>φ300～φ400</v>
          </cell>
          <cell r="M336" t="str">
            <v>内面ｴﾎﾟｷｼ樹脂粉体塗装</v>
          </cell>
          <cell r="N336" t="str">
            <v>7.5K　形式2</v>
          </cell>
          <cell r="O336" t="str">
            <v>JWWA</v>
          </cell>
          <cell r="P336" t="str">
            <v>G</v>
          </cell>
          <cell r="Q336">
            <v>114</v>
          </cell>
          <cell r="R336"/>
          <cell r="S336" t="str">
            <v>日本鋳鉄管（株）</v>
          </cell>
          <cell r="T336">
            <v>30</v>
          </cell>
          <cell r="V336" t="str">
            <v>JWWA  G  114</v>
          </cell>
          <cell r="W336" t="str">
            <v>JWWA  G  114</v>
          </cell>
        </row>
        <row r="337">
          <cell r="A337" t="str">
            <v>019D0242</v>
          </cell>
          <cell r="B337"/>
          <cell r="C337"/>
          <cell r="D337" t="str">
            <v>D</v>
          </cell>
          <cell r="E337">
            <v>2</v>
          </cell>
          <cell r="F337">
            <v>42</v>
          </cell>
          <cell r="G337"/>
          <cell r="H337" t="str">
            <v>10K 形式2</v>
          </cell>
          <cell r="I337" t="str">
            <v>019D0242</v>
          </cell>
          <cell r="J337" t="str">
            <v>NS形短管1号</v>
          </cell>
          <cell r="K337" t="str">
            <v>NS形短管1号</v>
          </cell>
          <cell r="L337" t="str">
            <v>φ75～φ400</v>
          </cell>
          <cell r="M337" t="str">
            <v>内面ｴﾎﾟｷｼ樹脂粉体塗装</v>
          </cell>
          <cell r="N337" t="str">
            <v>10K　形式2</v>
          </cell>
          <cell r="O337" t="str">
            <v>JWWA</v>
          </cell>
          <cell r="P337" t="str">
            <v>G</v>
          </cell>
          <cell r="Q337">
            <v>114</v>
          </cell>
          <cell r="R337"/>
          <cell r="S337" t="str">
            <v>（株）岡本</v>
          </cell>
          <cell r="T337">
            <v>19</v>
          </cell>
          <cell r="V337" t="str">
            <v>JWWA  G  114</v>
          </cell>
          <cell r="W337" t="str">
            <v>JWWA  G  114</v>
          </cell>
        </row>
        <row r="338">
          <cell r="A338" t="str">
            <v>020D0261</v>
          </cell>
          <cell r="B338"/>
          <cell r="C338"/>
          <cell r="D338" t="str">
            <v>D</v>
          </cell>
          <cell r="E338">
            <v>2</v>
          </cell>
          <cell r="F338">
            <v>61</v>
          </cell>
          <cell r="G338"/>
          <cell r="H338"/>
          <cell r="I338" t="str">
            <v>020D0261</v>
          </cell>
          <cell r="J338" t="str">
            <v>NS形短管1号</v>
          </cell>
          <cell r="K338" t="str">
            <v>NS形短管1号</v>
          </cell>
          <cell r="L338" t="str">
            <v>φ75～φ400</v>
          </cell>
          <cell r="M338" t="str">
            <v>内面ｴﾎﾟｷｼ樹脂粉体塗装</v>
          </cell>
          <cell r="N338" t="str">
            <v>10K　形式2</v>
          </cell>
          <cell r="O338" t="str">
            <v>JWWA</v>
          </cell>
          <cell r="P338" t="str">
            <v>G</v>
          </cell>
          <cell r="Q338">
            <v>114</v>
          </cell>
          <cell r="R338"/>
          <cell r="S338" t="str">
            <v>（株）栗本鐵工所</v>
          </cell>
          <cell r="T338">
            <v>20</v>
          </cell>
          <cell r="V338" t="str">
            <v>JWWA  G  114</v>
          </cell>
          <cell r="W338" t="str">
            <v>JWWA  G  114</v>
          </cell>
        </row>
        <row r="339">
          <cell r="A339" t="str">
            <v>026D0260</v>
          </cell>
          <cell r="B339"/>
          <cell r="C339"/>
          <cell r="D339" t="str">
            <v>D</v>
          </cell>
          <cell r="E339">
            <v>2</v>
          </cell>
          <cell r="F339">
            <v>60</v>
          </cell>
          <cell r="G339"/>
          <cell r="H339"/>
          <cell r="I339" t="str">
            <v>026D0260</v>
          </cell>
          <cell r="J339" t="str">
            <v>NS形短管1号</v>
          </cell>
          <cell r="K339" t="str">
            <v>NS形短管1号</v>
          </cell>
          <cell r="L339" t="str">
            <v>φ75～φ400</v>
          </cell>
          <cell r="M339" t="str">
            <v>内面ｴﾎﾟｷｼ樹脂粉体塗装</v>
          </cell>
          <cell r="N339" t="str">
            <v>10K　形式2</v>
          </cell>
          <cell r="O339" t="str">
            <v>JWWA</v>
          </cell>
          <cell r="P339" t="str">
            <v>G</v>
          </cell>
          <cell r="Q339">
            <v>114</v>
          </cell>
          <cell r="R339"/>
          <cell r="S339" t="str">
            <v>（株）クボタ</v>
          </cell>
          <cell r="T339">
            <v>26</v>
          </cell>
          <cell r="V339" t="str">
            <v>JWWA  G  114</v>
          </cell>
          <cell r="W339" t="str">
            <v>JWWA  G  114</v>
          </cell>
        </row>
        <row r="340">
          <cell r="A340" t="str">
            <v>030D0259</v>
          </cell>
          <cell r="B340"/>
          <cell r="C340"/>
          <cell r="D340" t="str">
            <v>D</v>
          </cell>
          <cell r="E340">
            <v>2</v>
          </cell>
          <cell r="F340">
            <v>59</v>
          </cell>
          <cell r="G340"/>
          <cell r="H340"/>
          <cell r="I340" t="str">
            <v>030D0259</v>
          </cell>
          <cell r="J340" t="str">
            <v>NS形短管1号</v>
          </cell>
          <cell r="K340" t="str">
            <v>NS形短管1号</v>
          </cell>
          <cell r="L340" t="str">
            <v>φ300～φ400</v>
          </cell>
          <cell r="M340" t="str">
            <v>内面ｴﾎﾟｷｼ樹脂粉体塗装</v>
          </cell>
          <cell r="N340" t="str">
            <v>10K　形式2</v>
          </cell>
          <cell r="O340" t="str">
            <v>JWWA</v>
          </cell>
          <cell r="P340" t="str">
            <v>G</v>
          </cell>
          <cell r="Q340">
            <v>114</v>
          </cell>
          <cell r="R340"/>
          <cell r="S340" t="str">
            <v>日本鋳鉄管（株）</v>
          </cell>
          <cell r="T340">
            <v>30</v>
          </cell>
          <cell r="V340" t="str">
            <v>JWWA  G  114</v>
          </cell>
          <cell r="W340" t="str">
            <v>JWWA  G  114</v>
          </cell>
        </row>
        <row r="341">
          <cell r="A341" t="str">
            <v>009D0262</v>
          </cell>
          <cell r="B341"/>
          <cell r="C341"/>
          <cell r="D341" t="str">
            <v>D</v>
          </cell>
          <cell r="E341">
            <v>2</v>
          </cell>
          <cell r="F341">
            <v>62</v>
          </cell>
          <cell r="G341" t="str">
            <v>短管2号</v>
          </cell>
          <cell r="H341" t="str">
            <v>7.5K 形式2</v>
          </cell>
          <cell r="I341" t="str">
            <v>009D0262</v>
          </cell>
          <cell r="J341" t="str">
            <v>NS形短管2号</v>
          </cell>
          <cell r="K341" t="str">
            <v>NS形短管2号</v>
          </cell>
          <cell r="L341" t="str">
            <v>φ75～φ400</v>
          </cell>
          <cell r="M341" t="str">
            <v>内面ｴﾎﾟｷｼ樹脂粉体塗装</v>
          </cell>
          <cell r="N341" t="str">
            <v>7.5K　形式2</v>
          </cell>
          <cell r="O341" t="str">
            <v>JWWA</v>
          </cell>
          <cell r="P341" t="str">
            <v>G</v>
          </cell>
          <cell r="Q341">
            <v>114</v>
          </cell>
          <cell r="R341"/>
          <cell r="S341" t="str">
            <v>幡豆工業（株）</v>
          </cell>
          <cell r="T341">
            <v>9</v>
          </cell>
          <cell r="V341" t="str">
            <v>JWWA  G  114</v>
          </cell>
          <cell r="W341" t="str">
            <v>JWWA  G  114</v>
          </cell>
        </row>
        <row r="342">
          <cell r="A342" t="str">
            <v>019D0243</v>
          </cell>
          <cell r="B342"/>
          <cell r="C342"/>
          <cell r="D342" t="str">
            <v>D</v>
          </cell>
          <cell r="E342">
            <v>2</v>
          </cell>
          <cell r="F342">
            <v>43</v>
          </cell>
          <cell r="G342"/>
          <cell r="H342"/>
          <cell r="I342" t="str">
            <v>019D0243</v>
          </cell>
          <cell r="J342" t="str">
            <v>NS形短管2号</v>
          </cell>
          <cell r="K342" t="str">
            <v>NS形短管2号</v>
          </cell>
          <cell r="L342" t="str">
            <v>φ75～φ400</v>
          </cell>
          <cell r="M342" t="str">
            <v>内面ｴﾎﾟｷｼ樹脂粉体塗装</v>
          </cell>
          <cell r="N342" t="str">
            <v>7.5K　形式2</v>
          </cell>
          <cell r="O342" t="str">
            <v>JWWA</v>
          </cell>
          <cell r="P342" t="str">
            <v>G</v>
          </cell>
          <cell r="Q342">
            <v>114</v>
          </cell>
          <cell r="R342"/>
          <cell r="S342" t="str">
            <v>（株）岡本</v>
          </cell>
          <cell r="T342">
            <v>19</v>
          </cell>
          <cell r="V342" t="str">
            <v>JWWA  G  114</v>
          </cell>
          <cell r="W342" t="str">
            <v>JWWA  G  114</v>
          </cell>
        </row>
        <row r="343">
          <cell r="A343" t="str">
            <v>020D0262</v>
          </cell>
          <cell r="B343"/>
          <cell r="C343"/>
          <cell r="D343" t="str">
            <v>D</v>
          </cell>
          <cell r="E343">
            <v>2</v>
          </cell>
          <cell r="F343">
            <v>62</v>
          </cell>
          <cell r="G343"/>
          <cell r="H343"/>
          <cell r="I343" t="str">
            <v>020D0262</v>
          </cell>
          <cell r="J343" t="str">
            <v>NS形短管2号</v>
          </cell>
          <cell r="K343" t="str">
            <v>NS形短管2号</v>
          </cell>
          <cell r="L343" t="str">
            <v>φ75～φ400</v>
          </cell>
          <cell r="M343" t="str">
            <v>内面ｴﾎﾟｷｼ樹脂粉体塗装</v>
          </cell>
          <cell r="N343" t="str">
            <v>7.5K　形式2</v>
          </cell>
          <cell r="O343" t="str">
            <v>JWWA</v>
          </cell>
          <cell r="P343" t="str">
            <v>G</v>
          </cell>
          <cell r="Q343">
            <v>114</v>
          </cell>
          <cell r="R343"/>
          <cell r="S343" t="str">
            <v>（株）栗本鐵工所</v>
          </cell>
          <cell r="T343">
            <v>20</v>
          </cell>
          <cell r="V343" t="str">
            <v>JWWA  G  114</v>
          </cell>
          <cell r="W343" t="str">
            <v>JWWA  G  114</v>
          </cell>
        </row>
        <row r="344">
          <cell r="A344" t="str">
            <v>026D0261</v>
          </cell>
          <cell r="B344"/>
          <cell r="C344"/>
          <cell r="D344" t="str">
            <v>D</v>
          </cell>
          <cell r="E344">
            <v>2</v>
          </cell>
          <cell r="F344">
            <v>61</v>
          </cell>
          <cell r="G344"/>
          <cell r="H344"/>
          <cell r="I344" t="str">
            <v>026D0261</v>
          </cell>
          <cell r="J344" t="str">
            <v>NS形短管2号</v>
          </cell>
          <cell r="K344" t="str">
            <v>NS形短管2号</v>
          </cell>
          <cell r="L344" t="str">
            <v>φ75～φ400</v>
          </cell>
          <cell r="M344" t="str">
            <v>内面ｴﾎﾟｷｼ樹脂粉体塗装</v>
          </cell>
          <cell r="N344" t="str">
            <v>7.5K　形式2</v>
          </cell>
          <cell r="O344" t="str">
            <v>JWWA</v>
          </cell>
          <cell r="P344" t="str">
            <v>G</v>
          </cell>
          <cell r="Q344">
            <v>114</v>
          </cell>
          <cell r="R344"/>
          <cell r="S344" t="str">
            <v>（株）クボタ</v>
          </cell>
          <cell r="T344">
            <v>26</v>
          </cell>
          <cell r="V344" t="str">
            <v>JWWA  G  114</v>
          </cell>
          <cell r="W344" t="str">
            <v>JWWA  G  114</v>
          </cell>
        </row>
        <row r="345">
          <cell r="A345" t="str">
            <v>030D0260</v>
          </cell>
          <cell r="B345"/>
          <cell r="C345"/>
          <cell r="D345" t="str">
            <v>D</v>
          </cell>
          <cell r="E345">
            <v>2</v>
          </cell>
          <cell r="F345">
            <v>60</v>
          </cell>
          <cell r="G345"/>
          <cell r="H345"/>
          <cell r="I345" t="str">
            <v>030D0260</v>
          </cell>
          <cell r="J345" t="str">
            <v>NS形短管2号</v>
          </cell>
          <cell r="K345" t="str">
            <v>NS形短管2号</v>
          </cell>
          <cell r="L345" t="str">
            <v>φ300～φ400</v>
          </cell>
          <cell r="M345" t="str">
            <v>内面ｴﾎﾟｷｼ樹脂粉体塗装</v>
          </cell>
          <cell r="N345" t="str">
            <v>7.5K　形式2</v>
          </cell>
          <cell r="O345" t="str">
            <v>JWWA</v>
          </cell>
          <cell r="P345" t="str">
            <v>G</v>
          </cell>
          <cell r="Q345">
            <v>114</v>
          </cell>
          <cell r="R345"/>
          <cell r="S345" t="str">
            <v>日本鋳鉄管（株）</v>
          </cell>
          <cell r="T345">
            <v>30</v>
          </cell>
          <cell r="V345" t="str">
            <v>JWWA  G  114</v>
          </cell>
          <cell r="W345" t="str">
            <v>JWWA  G  114</v>
          </cell>
        </row>
        <row r="346">
          <cell r="A346" t="str">
            <v>019D0244</v>
          </cell>
          <cell r="B346"/>
          <cell r="C346"/>
          <cell r="D346" t="str">
            <v>D</v>
          </cell>
          <cell r="E346">
            <v>2</v>
          </cell>
          <cell r="F346">
            <v>44</v>
          </cell>
          <cell r="G346"/>
          <cell r="H346" t="str">
            <v>10K 形式2</v>
          </cell>
          <cell r="I346" t="str">
            <v>019D0244</v>
          </cell>
          <cell r="J346" t="str">
            <v>NS形短管2号</v>
          </cell>
          <cell r="K346" t="str">
            <v>NS形短管2号</v>
          </cell>
          <cell r="L346" t="str">
            <v>φ75～φ400</v>
          </cell>
          <cell r="M346" t="str">
            <v>内面ｴﾎﾟｷｼ樹脂粉体塗装</v>
          </cell>
          <cell r="N346" t="str">
            <v>10K　形式2</v>
          </cell>
          <cell r="O346" t="str">
            <v>JWWA</v>
          </cell>
          <cell r="P346" t="str">
            <v>G</v>
          </cell>
          <cell r="Q346">
            <v>114</v>
          </cell>
          <cell r="R346"/>
          <cell r="S346" t="str">
            <v>（株）岡本</v>
          </cell>
          <cell r="T346">
            <v>19</v>
          </cell>
          <cell r="V346" t="str">
            <v>JWWA  G  114</v>
          </cell>
          <cell r="W346" t="str">
            <v>JWWA  G  114</v>
          </cell>
        </row>
        <row r="347">
          <cell r="A347" t="str">
            <v>020D0263</v>
          </cell>
          <cell r="B347"/>
          <cell r="C347"/>
          <cell r="D347" t="str">
            <v>D</v>
          </cell>
          <cell r="E347">
            <v>2</v>
          </cell>
          <cell r="F347">
            <v>63</v>
          </cell>
          <cell r="G347"/>
          <cell r="H347"/>
          <cell r="I347" t="str">
            <v>020D0263</v>
          </cell>
          <cell r="J347" t="str">
            <v>NS形短管2号</v>
          </cell>
          <cell r="K347" t="str">
            <v>NS形短管2号</v>
          </cell>
          <cell r="L347" t="str">
            <v>φ75～φ400</v>
          </cell>
          <cell r="M347" t="str">
            <v>内面ｴﾎﾟｷｼ樹脂粉体塗装</v>
          </cell>
          <cell r="N347" t="str">
            <v>10K　形式2</v>
          </cell>
          <cell r="O347" t="str">
            <v>JWWA</v>
          </cell>
          <cell r="P347" t="str">
            <v>G</v>
          </cell>
          <cell r="Q347">
            <v>114</v>
          </cell>
          <cell r="R347"/>
          <cell r="S347" t="str">
            <v>（株）栗本鐵工所</v>
          </cell>
          <cell r="T347">
            <v>20</v>
          </cell>
          <cell r="V347" t="str">
            <v>JWWA  G  114</v>
          </cell>
          <cell r="W347" t="str">
            <v>JWWA  G  114</v>
          </cell>
        </row>
        <row r="348">
          <cell r="A348" t="str">
            <v>026D0262</v>
          </cell>
          <cell r="B348"/>
          <cell r="C348"/>
          <cell r="D348" t="str">
            <v>D</v>
          </cell>
          <cell r="E348">
            <v>2</v>
          </cell>
          <cell r="F348">
            <v>62</v>
          </cell>
          <cell r="G348"/>
          <cell r="H348"/>
          <cell r="I348" t="str">
            <v>026D0262</v>
          </cell>
          <cell r="J348" t="str">
            <v>NS形短管2号</v>
          </cell>
          <cell r="K348" t="str">
            <v>NS形短管2号</v>
          </cell>
          <cell r="L348" t="str">
            <v>φ75～φ400</v>
          </cell>
          <cell r="M348" t="str">
            <v>内面ｴﾎﾟｷｼ樹脂粉体塗装</v>
          </cell>
          <cell r="N348" t="str">
            <v>10K　形式2</v>
          </cell>
          <cell r="O348" t="str">
            <v>JWWA</v>
          </cell>
          <cell r="P348" t="str">
            <v>G</v>
          </cell>
          <cell r="Q348">
            <v>114</v>
          </cell>
          <cell r="R348"/>
          <cell r="S348" t="str">
            <v>（株）クボタ</v>
          </cell>
          <cell r="T348">
            <v>26</v>
          </cell>
          <cell r="V348" t="str">
            <v>JWWA  G  114</v>
          </cell>
          <cell r="W348" t="str">
            <v>JWWA  G  114</v>
          </cell>
        </row>
        <row r="349">
          <cell r="A349" t="str">
            <v>030D0261</v>
          </cell>
          <cell r="B349" t="str">
            <v>NS形ダクタイル鋳鉄管</v>
          </cell>
          <cell r="C349" t="str">
            <v>異形管類</v>
          </cell>
          <cell r="D349" t="str">
            <v>D</v>
          </cell>
          <cell r="E349">
            <v>2</v>
          </cell>
          <cell r="F349">
            <v>61</v>
          </cell>
          <cell r="G349" t="str">
            <v>短管2号</v>
          </cell>
          <cell r="H349" t="str">
            <v>10K 形式2</v>
          </cell>
          <cell r="I349" t="str">
            <v>030D0261</v>
          </cell>
          <cell r="J349" t="str">
            <v>NS形短管2号</v>
          </cell>
          <cell r="K349" t="str">
            <v>NS形短管2号</v>
          </cell>
          <cell r="L349" t="str">
            <v>φ300～φ400</v>
          </cell>
          <cell r="M349" t="str">
            <v>内面ｴﾎﾟｷｼ樹脂粉体塗装</v>
          </cell>
          <cell r="N349" t="str">
            <v>10K　形式2</v>
          </cell>
          <cell r="O349" t="str">
            <v>JWWA</v>
          </cell>
          <cell r="P349" t="str">
            <v>G</v>
          </cell>
          <cell r="Q349">
            <v>114</v>
          </cell>
          <cell r="R349"/>
          <cell r="S349" t="str">
            <v>日本鋳鉄管（株）</v>
          </cell>
          <cell r="T349">
            <v>30</v>
          </cell>
          <cell r="V349" t="str">
            <v>JWWA  G  114</v>
          </cell>
          <cell r="W349" t="str">
            <v>JWWA  G  114</v>
          </cell>
        </row>
        <row r="350">
          <cell r="A350" t="str">
            <v>009D0263</v>
          </cell>
          <cell r="B350"/>
          <cell r="C350"/>
          <cell r="D350" t="str">
            <v>D</v>
          </cell>
          <cell r="E350">
            <v>2</v>
          </cell>
          <cell r="F350">
            <v>63</v>
          </cell>
          <cell r="G350" t="str">
            <v>帽</v>
          </cell>
          <cell r="H350" t="str">
            <v>帽</v>
          </cell>
          <cell r="I350" t="str">
            <v>009D0263</v>
          </cell>
          <cell r="J350" t="str">
            <v>NS形帽</v>
          </cell>
          <cell r="K350" t="str">
            <v>NS形帽</v>
          </cell>
          <cell r="L350" t="str">
            <v>φ75～φ400</v>
          </cell>
          <cell r="M350" t="str">
            <v>接水部ｴﾎﾟｷｼ樹脂粉体塗装</v>
          </cell>
          <cell r="N350" t="str">
            <v>附属品含む</v>
          </cell>
          <cell r="O350" t="str">
            <v>JWWA</v>
          </cell>
          <cell r="P350" t="str">
            <v>G</v>
          </cell>
          <cell r="Q350">
            <v>114</v>
          </cell>
          <cell r="R350"/>
          <cell r="S350" t="str">
            <v>幡豆工業（株）</v>
          </cell>
          <cell r="T350">
            <v>9</v>
          </cell>
          <cell r="V350" t="str">
            <v>JWWA  G  114</v>
          </cell>
          <cell r="W350" t="str">
            <v>JWWA  G  114</v>
          </cell>
        </row>
        <row r="351">
          <cell r="A351" t="str">
            <v>019D0245</v>
          </cell>
          <cell r="B351"/>
          <cell r="C351"/>
          <cell r="D351" t="str">
            <v>D</v>
          </cell>
          <cell r="E351">
            <v>2</v>
          </cell>
          <cell r="F351">
            <v>45</v>
          </cell>
          <cell r="G351"/>
          <cell r="H351"/>
          <cell r="I351" t="str">
            <v>019D0245</v>
          </cell>
          <cell r="J351" t="str">
            <v>NS形帽</v>
          </cell>
          <cell r="K351" t="str">
            <v>NS形帽</v>
          </cell>
          <cell r="L351" t="str">
            <v>φ75～φ400</v>
          </cell>
          <cell r="M351" t="str">
            <v>接水部ｴﾎﾟｷｼ樹脂粉体塗装</v>
          </cell>
          <cell r="N351" t="str">
            <v>附属品含む</v>
          </cell>
          <cell r="O351" t="str">
            <v>JWWA</v>
          </cell>
          <cell r="P351" t="str">
            <v>G</v>
          </cell>
          <cell r="Q351">
            <v>114</v>
          </cell>
          <cell r="R351"/>
          <cell r="S351" t="str">
            <v>（株）岡本</v>
          </cell>
          <cell r="T351">
            <v>19</v>
          </cell>
          <cell r="V351" t="str">
            <v>JWWA  G  114</v>
          </cell>
          <cell r="W351" t="str">
            <v>JWWA  G  114</v>
          </cell>
        </row>
        <row r="352">
          <cell r="A352" t="str">
            <v>020D0264</v>
          </cell>
          <cell r="B352"/>
          <cell r="C352"/>
          <cell r="D352" t="str">
            <v>D</v>
          </cell>
          <cell r="E352">
            <v>2</v>
          </cell>
          <cell r="F352">
            <v>64</v>
          </cell>
          <cell r="G352"/>
          <cell r="H352"/>
          <cell r="I352" t="str">
            <v>020D0264</v>
          </cell>
          <cell r="J352" t="str">
            <v>NS形帽</v>
          </cell>
          <cell r="K352" t="str">
            <v>NS形帽</v>
          </cell>
          <cell r="L352" t="str">
            <v>φ75～φ400</v>
          </cell>
          <cell r="M352" t="str">
            <v>接水部ｴﾎﾟｷｼ樹脂粉体塗装</v>
          </cell>
          <cell r="N352" t="str">
            <v>附属品含む</v>
          </cell>
          <cell r="O352" t="str">
            <v>JWWA</v>
          </cell>
          <cell r="P352" t="str">
            <v>G</v>
          </cell>
          <cell r="Q352">
            <v>114</v>
          </cell>
          <cell r="R352"/>
          <cell r="S352" t="str">
            <v>（株）栗本鐵工所</v>
          </cell>
          <cell r="T352">
            <v>20</v>
          </cell>
          <cell r="V352" t="str">
            <v>JWWA  G  114</v>
          </cell>
          <cell r="W352" t="str">
            <v>JWWA  G  114</v>
          </cell>
        </row>
        <row r="353">
          <cell r="A353" t="str">
            <v>026D0263</v>
          </cell>
          <cell r="B353"/>
          <cell r="C353"/>
          <cell r="D353" t="str">
            <v>D</v>
          </cell>
          <cell r="E353">
            <v>2</v>
          </cell>
          <cell r="F353">
            <v>63</v>
          </cell>
          <cell r="G353"/>
          <cell r="H353"/>
          <cell r="I353" t="str">
            <v>026D0263</v>
          </cell>
          <cell r="J353" t="str">
            <v>NS形帽</v>
          </cell>
          <cell r="K353" t="str">
            <v>NS形帽</v>
          </cell>
          <cell r="L353" t="str">
            <v>φ75～φ400</v>
          </cell>
          <cell r="M353" t="str">
            <v>接水部ｴﾎﾟｷｼ樹脂粉体塗装</v>
          </cell>
          <cell r="N353" t="str">
            <v>附属品含む</v>
          </cell>
          <cell r="O353" t="str">
            <v>JWWA</v>
          </cell>
          <cell r="P353" t="str">
            <v>G</v>
          </cell>
          <cell r="Q353">
            <v>114</v>
          </cell>
          <cell r="R353"/>
          <cell r="S353" t="str">
            <v>（株）クボタ</v>
          </cell>
          <cell r="T353">
            <v>26</v>
          </cell>
          <cell r="V353" t="str">
            <v>JWWA  G  114</v>
          </cell>
          <cell r="W353" t="str">
            <v>JWWA  G  114</v>
          </cell>
        </row>
        <row r="354">
          <cell r="A354" t="str">
            <v>030D0262</v>
          </cell>
          <cell r="B354"/>
          <cell r="C354"/>
          <cell r="D354" t="str">
            <v>D</v>
          </cell>
          <cell r="E354">
            <v>2</v>
          </cell>
          <cell r="F354">
            <v>62</v>
          </cell>
          <cell r="G354"/>
          <cell r="H354"/>
          <cell r="I354" t="str">
            <v>030D0262</v>
          </cell>
          <cell r="J354" t="str">
            <v>NS形帽</v>
          </cell>
          <cell r="K354" t="str">
            <v>NS形帽</v>
          </cell>
          <cell r="L354" t="str">
            <v>φ300～φ400</v>
          </cell>
          <cell r="M354" t="str">
            <v>接水部ｴﾎﾟｷｼ樹脂粉体塗装</v>
          </cell>
          <cell r="N354" t="str">
            <v>附属品含む</v>
          </cell>
          <cell r="O354" t="str">
            <v>JWWA</v>
          </cell>
          <cell r="P354" t="str">
            <v>G</v>
          </cell>
          <cell r="Q354">
            <v>114</v>
          </cell>
          <cell r="R354"/>
          <cell r="S354" t="str">
            <v>日本鋳鉄管（株）</v>
          </cell>
          <cell r="T354">
            <v>30</v>
          </cell>
          <cell r="V354" t="str">
            <v>JWWA  G  114</v>
          </cell>
          <cell r="W354" t="str">
            <v>JWWA  G  114</v>
          </cell>
        </row>
        <row r="355">
          <cell r="A355" t="str">
            <v>011D0204</v>
          </cell>
          <cell r="B355"/>
          <cell r="C355"/>
          <cell r="D355" t="str">
            <v>D</v>
          </cell>
          <cell r="E355">
            <v>2</v>
          </cell>
          <cell r="F355">
            <v>4</v>
          </cell>
          <cell r="G355" t="str">
            <v>栓</v>
          </cell>
          <cell r="H355" t="str">
            <v>直管用</v>
          </cell>
          <cell r="I355" t="str">
            <v>011D0204</v>
          </cell>
          <cell r="J355" t="str">
            <v>NS形直管用栓</v>
          </cell>
          <cell r="K355" t="str">
            <v>NS形管用栓(TN-60SN)</v>
          </cell>
          <cell r="L355" t="str">
            <v>φ75～φ400</v>
          </cell>
          <cell r="M355" t="str">
            <v>接水部ｴﾎﾟｷｼ樹脂粉体塗装</v>
          </cell>
          <cell r="N355" t="str">
            <v>SUS304ﾎﾞﾙﾄﾅｯﾄ含む</v>
          </cell>
          <cell r="O355" t="str">
            <v>指定承認</v>
          </cell>
          <cell r="P355"/>
          <cell r="Q355"/>
          <cell r="R355"/>
          <cell r="S355" t="str">
            <v>大成機工（株）</v>
          </cell>
          <cell r="T355">
            <v>11</v>
          </cell>
          <cell r="V355" t="str">
            <v xml:space="preserve">指定承認    </v>
          </cell>
          <cell r="W355" t="str">
            <v xml:space="preserve">指定承認    </v>
          </cell>
        </row>
        <row r="356">
          <cell r="A356" t="str">
            <v>016D0204</v>
          </cell>
          <cell r="B356"/>
          <cell r="C356"/>
          <cell r="D356" t="str">
            <v>D</v>
          </cell>
          <cell r="E356">
            <v>2</v>
          </cell>
          <cell r="F356">
            <v>4</v>
          </cell>
          <cell r="G356"/>
          <cell r="H356"/>
          <cell r="I356" t="str">
            <v>016D0204</v>
          </cell>
          <cell r="J356" t="str">
            <v>NS形直管用栓</v>
          </cell>
          <cell r="K356" t="str">
            <v>管栓鋳鉄管用NS形</v>
          </cell>
          <cell r="L356" t="str">
            <v>φ75～φ400</v>
          </cell>
          <cell r="M356" t="str">
            <v>接水部ｴﾎﾟｷｼ樹脂粉体塗装</v>
          </cell>
          <cell r="N356" t="str">
            <v>SUS304ﾎﾞﾙﾄﾅｯﾄ含む</v>
          </cell>
          <cell r="O356" t="str">
            <v>指定承認</v>
          </cell>
          <cell r="P356"/>
          <cell r="Q356"/>
          <cell r="R356"/>
          <cell r="S356" t="str">
            <v>コスモ工機（株）</v>
          </cell>
          <cell r="T356">
            <v>16</v>
          </cell>
          <cell r="V356" t="str">
            <v xml:space="preserve">指定承認    </v>
          </cell>
          <cell r="W356" t="str">
            <v xml:space="preserve">指定承認    </v>
          </cell>
        </row>
        <row r="357">
          <cell r="A357" t="str">
            <v>011D0205</v>
          </cell>
          <cell r="B357"/>
          <cell r="C357"/>
          <cell r="D357" t="str">
            <v>D</v>
          </cell>
          <cell r="E357">
            <v>2</v>
          </cell>
          <cell r="F357">
            <v>5</v>
          </cell>
          <cell r="G357"/>
          <cell r="H357" t="str">
            <v>異形管用</v>
          </cell>
          <cell r="I357" t="str">
            <v>011D0205</v>
          </cell>
          <cell r="J357" t="str">
            <v>NS形異形管用栓</v>
          </cell>
          <cell r="K357" t="str">
            <v>NS形管用栓(TN-60SN)</v>
          </cell>
          <cell r="L357" t="str">
            <v>φ75～φ400</v>
          </cell>
          <cell r="M357" t="str">
            <v>接水部ｴﾎﾟｷｼ樹脂粉体塗装</v>
          </cell>
          <cell r="N357" t="str">
            <v>SUS304ﾎﾞﾙﾄﾅｯﾄ含む</v>
          </cell>
          <cell r="O357" t="str">
            <v>指定承認</v>
          </cell>
          <cell r="P357"/>
          <cell r="Q357"/>
          <cell r="R357"/>
          <cell r="S357" t="str">
            <v>大成機工（株）</v>
          </cell>
          <cell r="T357">
            <v>11</v>
          </cell>
          <cell r="V357" t="str">
            <v xml:space="preserve">指定承認    </v>
          </cell>
          <cell r="W357" t="str">
            <v xml:space="preserve">指定承認    </v>
          </cell>
        </row>
        <row r="358">
          <cell r="A358" t="str">
            <v>016D0205</v>
          </cell>
          <cell r="B358"/>
          <cell r="C358"/>
          <cell r="D358" t="str">
            <v>D</v>
          </cell>
          <cell r="E358">
            <v>2</v>
          </cell>
          <cell r="F358">
            <v>5</v>
          </cell>
          <cell r="G358"/>
          <cell r="H358"/>
          <cell r="I358" t="str">
            <v>016D0205</v>
          </cell>
          <cell r="J358" t="str">
            <v>NS形異形管用栓</v>
          </cell>
          <cell r="K358" t="str">
            <v>管栓鋳鉄異形管用NS形</v>
          </cell>
          <cell r="L358" t="str">
            <v>φ75～φ400</v>
          </cell>
          <cell r="M358" t="str">
            <v>接水部ｴﾎﾟｷｼ樹脂粉体塗装</v>
          </cell>
          <cell r="N358" t="str">
            <v>SUS304ﾎﾞﾙﾄﾅｯﾄ含む</v>
          </cell>
          <cell r="O358" t="str">
            <v>指定承認</v>
          </cell>
          <cell r="P358"/>
          <cell r="Q358"/>
          <cell r="R358"/>
          <cell r="S358" t="str">
            <v>コスモ工機（株）</v>
          </cell>
          <cell r="T358">
            <v>16</v>
          </cell>
          <cell r="V358" t="str">
            <v xml:space="preserve">指定承認    </v>
          </cell>
          <cell r="W358" t="str">
            <v xml:space="preserve">指定承認    </v>
          </cell>
        </row>
        <row r="359">
          <cell r="A359" t="str">
            <v>030D0263</v>
          </cell>
          <cell r="B359"/>
          <cell r="C359"/>
          <cell r="D359" t="str">
            <v>D</v>
          </cell>
          <cell r="E359">
            <v>2</v>
          </cell>
          <cell r="F359">
            <v>63</v>
          </cell>
          <cell r="G359" t="str">
            <v>異種管継手</v>
          </cell>
          <cell r="H359" t="str">
            <v>NS(受)×K(挿)</v>
          </cell>
          <cell r="I359" t="str">
            <v>030D0263</v>
          </cell>
          <cell r="J359" t="str">
            <v>NS×K形ﾀﾞｸﾀｲﾙ鋳鉄異種管継手</v>
          </cell>
          <cell r="K359" t="str">
            <v>NS-K形異種継手管</v>
          </cell>
          <cell r="L359" t="str">
            <v>φ75～250</v>
          </cell>
          <cell r="M359" t="str">
            <v>内面ｴﾎﾟｷｼ樹脂粉体塗装</v>
          </cell>
          <cell r="N359"/>
          <cell r="O359" t="str">
            <v>JDPA</v>
          </cell>
          <cell r="P359" t="str">
            <v>G</v>
          </cell>
          <cell r="Q359">
            <v>1030</v>
          </cell>
          <cell r="R359"/>
          <cell r="S359" t="str">
            <v>日本鋳鉄管（株）</v>
          </cell>
          <cell r="T359">
            <v>30</v>
          </cell>
          <cell r="V359" t="str">
            <v>JDPA  G  1030</v>
          </cell>
          <cell r="W359" t="str">
            <v>JDPA  G  1030</v>
          </cell>
        </row>
        <row r="360">
          <cell r="A360" t="str">
            <v>020D0309</v>
          </cell>
          <cell r="B360"/>
          <cell r="C360" t="str">
            <v>接合部品類</v>
          </cell>
          <cell r="D360" t="str">
            <v>D</v>
          </cell>
          <cell r="E360">
            <v>3</v>
          </cell>
          <cell r="F360">
            <v>9</v>
          </cell>
          <cell r="G360" t="str">
            <v>接合部品</v>
          </cell>
          <cell r="H360" t="str">
            <v>ﾗｲﾅ</v>
          </cell>
          <cell r="I360" t="str">
            <v>020D0309</v>
          </cell>
          <cell r="J360" t="str">
            <v>NS形ﾗｲﾅ</v>
          </cell>
          <cell r="K360" t="str">
            <v>NS形用接合部品ﾗｲﾅ及び心出し用ｺﾞﾑﾞ</v>
          </cell>
          <cell r="L360" t="str">
            <v>φ75～φ400</v>
          </cell>
          <cell r="M360" t="str">
            <v>内外面ｴﾎﾟｷｼ樹脂粉体塗装</v>
          </cell>
          <cell r="N360"/>
          <cell r="O360" t="str">
            <v>JWWA</v>
          </cell>
          <cell r="P360" t="str">
            <v>G</v>
          </cell>
          <cell r="Q360">
            <v>114</v>
          </cell>
          <cell r="R360"/>
          <cell r="S360" t="str">
            <v>（株）栗本鐵工所</v>
          </cell>
          <cell r="T360">
            <v>20</v>
          </cell>
          <cell r="V360" t="str">
            <v>JWWA  G  114</v>
          </cell>
          <cell r="W360" t="str">
            <v>JWWA  G  114</v>
          </cell>
        </row>
        <row r="361">
          <cell r="A361" t="str">
            <v>026D0309</v>
          </cell>
          <cell r="B361"/>
          <cell r="C361"/>
          <cell r="D361" t="str">
            <v>D</v>
          </cell>
          <cell r="E361">
            <v>3</v>
          </cell>
          <cell r="F361">
            <v>9</v>
          </cell>
          <cell r="G361"/>
          <cell r="H361"/>
          <cell r="I361" t="str">
            <v>026D0309</v>
          </cell>
          <cell r="J361" t="str">
            <v>NS形ﾗｲﾅ</v>
          </cell>
          <cell r="K361" t="str">
            <v>NS形用ﾗｲﾅ及び心出し用ｺﾞﾑﾞ</v>
          </cell>
          <cell r="L361" t="str">
            <v>φ75～φ400</v>
          </cell>
          <cell r="M361" t="str">
            <v>内外面ｴﾎﾟｷｼ樹脂粉体塗装</v>
          </cell>
          <cell r="N361"/>
          <cell r="O361" t="str">
            <v>JWWA</v>
          </cell>
          <cell r="P361" t="str">
            <v>G</v>
          </cell>
          <cell r="Q361">
            <v>114</v>
          </cell>
          <cell r="R361"/>
          <cell r="S361" t="str">
            <v>（株）クボタ</v>
          </cell>
          <cell r="T361">
            <v>26</v>
          </cell>
          <cell r="V361" t="str">
            <v>JWWA  G  114</v>
          </cell>
          <cell r="W361" t="str">
            <v>JWWA  G  114</v>
          </cell>
        </row>
        <row r="362">
          <cell r="A362" t="str">
            <v>030D0309</v>
          </cell>
          <cell r="B362"/>
          <cell r="C362"/>
          <cell r="D362" t="str">
            <v>D</v>
          </cell>
          <cell r="E362">
            <v>3</v>
          </cell>
          <cell r="F362">
            <v>9</v>
          </cell>
          <cell r="G362"/>
          <cell r="H362"/>
          <cell r="I362" t="str">
            <v>030D0309</v>
          </cell>
          <cell r="J362" t="str">
            <v>NS形ﾗｲﾅ</v>
          </cell>
          <cell r="K362" t="str">
            <v>NS形用接合部品ﾗｲﾅ及び心出し用ｺﾞﾑﾞ</v>
          </cell>
          <cell r="L362" t="str">
            <v>φ300～φ400</v>
          </cell>
          <cell r="M362" t="str">
            <v>内外面ｴﾎﾟｷｼ樹脂粉体塗装</v>
          </cell>
          <cell r="N362"/>
          <cell r="O362" t="str">
            <v>JWWA</v>
          </cell>
          <cell r="P362" t="str">
            <v>G</v>
          </cell>
          <cell r="Q362">
            <v>114</v>
          </cell>
          <cell r="R362"/>
          <cell r="S362" t="str">
            <v>日本鋳鉄管（株）</v>
          </cell>
          <cell r="T362">
            <v>30</v>
          </cell>
          <cell r="V362" t="str">
            <v>JWWA  G  114</v>
          </cell>
          <cell r="W362" t="str">
            <v>JWWA  G  114</v>
          </cell>
        </row>
        <row r="363">
          <cell r="A363" t="str">
            <v>020D0310</v>
          </cell>
          <cell r="B363"/>
          <cell r="C363"/>
          <cell r="D363" t="str">
            <v>D</v>
          </cell>
          <cell r="E363">
            <v>3</v>
          </cell>
          <cell r="F363">
            <v>10</v>
          </cell>
          <cell r="G363"/>
          <cell r="H363" t="str">
            <v>挿し口ﾘﾝｸﾞ</v>
          </cell>
          <cell r="I363" t="str">
            <v>020D0310</v>
          </cell>
          <cell r="J363" t="str">
            <v>NS形挿し口ﾘﾝｸﾞ</v>
          </cell>
          <cell r="K363" t="str">
            <v>NS形用接合部品切管用挿し口ﾘﾝｸﾞ</v>
          </cell>
          <cell r="L363" t="str">
            <v>φ75～φ400</v>
          </cell>
          <cell r="M363" t="str">
            <v>ﾀｯﾋﾟﾝねじﾀｲﾌﾟ</v>
          </cell>
          <cell r="N363"/>
          <cell r="O363" t="str">
            <v>JWWA</v>
          </cell>
          <cell r="P363" t="str">
            <v>G</v>
          </cell>
          <cell r="Q363">
            <v>114</v>
          </cell>
          <cell r="R363"/>
          <cell r="S363" t="str">
            <v>（株）栗本鐵工所</v>
          </cell>
          <cell r="T363">
            <v>20</v>
          </cell>
          <cell r="V363" t="str">
            <v>JWWA  G  114</v>
          </cell>
          <cell r="W363" t="str">
            <v>JWWA  G  114</v>
          </cell>
        </row>
        <row r="364">
          <cell r="A364" t="str">
            <v>026D0310</v>
          </cell>
          <cell r="B364"/>
          <cell r="C364"/>
          <cell r="D364" t="str">
            <v>D</v>
          </cell>
          <cell r="E364">
            <v>3</v>
          </cell>
          <cell r="F364">
            <v>10</v>
          </cell>
          <cell r="G364"/>
          <cell r="H364"/>
          <cell r="I364" t="str">
            <v>026D0310</v>
          </cell>
          <cell r="J364" t="str">
            <v>NS形挿し口ﾘﾝｸﾞ</v>
          </cell>
          <cell r="K364" t="str">
            <v>NS形用切管用挿し口ﾘﾝｸﾞ</v>
          </cell>
          <cell r="L364" t="str">
            <v>φ75～φ400</v>
          </cell>
          <cell r="M364" t="str">
            <v>ﾀｯﾋﾟﾝねじﾀｲﾌﾟ</v>
          </cell>
          <cell r="N364"/>
          <cell r="O364" t="str">
            <v>JWWA</v>
          </cell>
          <cell r="P364" t="str">
            <v>G</v>
          </cell>
          <cell r="Q364">
            <v>114</v>
          </cell>
          <cell r="R364"/>
          <cell r="S364" t="str">
            <v>（株）クボタ</v>
          </cell>
          <cell r="T364">
            <v>26</v>
          </cell>
          <cell r="V364" t="str">
            <v>JWWA  G  114</v>
          </cell>
          <cell r="W364" t="str">
            <v>JWWA  G  114</v>
          </cell>
        </row>
        <row r="365">
          <cell r="A365" t="str">
            <v>030D0310</v>
          </cell>
          <cell r="B365"/>
          <cell r="C365"/>
          <cell r="D365" t="str">
            <v>D</v>
          </cell>
          <cell r="E365">
            <v>3</v>
          </cell>
          <cell r="F365">
            <v>10</v>
          </cell>
          <cell r="G365"/>
          <cell r="H365"/>
          <cell r="I365" t="str">
            <v>030D0310</v>
          </cell>
          <cell r="J365" t="str">
            <v>NS形挿し口ﾘﾝｸﾞ</v>
          </cell>
          <cell r="K365" t="str">
            <v>NS形用接合部品切管用挿し口ﾘﾝｸﾞ</v>
          </cell>
          <cell r="L365" t="str">
            <v>φ75～φ400</v>
          </cell>
          <cell r="M365" t="str">
            <v>ﾀｯﾋﾟﾝねじﾀｲﾌﾟ</v>
          </cell>
          <cell r="N365"/>
          <cell r="O365" t="str">
            <v>JWWA</v>
          </cell>
          <cell r="P365" t="str">
            <v>G</v>
          </cell>
          <cell r="Q365">
            <v>114</v>
          </cell>
          <cell r="R365"/>
          <cell r="S365" t="str">
            <v>日本鋳鉄管（株）</v>
          </cell>
          <cell r="T365">
            <v>30</v>
          </cell>
          <cell r="V365" t="str">
            <v>JWWA  G  114</v>
          </cell>
          <cell r="W365" t="str">
            <v>JWWA  G  114</v>
          </cell>
        </row>
        <row r="366">
          <cell r="A366" t="str">
            <v>026D0311</v>
          </cell>
          <cell r="B366"/>
          <cell r="C366"/>
          <cell r="D366" t="str">
            <v>D</v>
          </cell>
          <cell r="E366">
            <v>3</v>
          </cell>
          <cell r="F366">
            <v>11</v>
          </cell>
          <cell r="G366"/>
          <cell r="H366" t="str">
            <v>継輪用挿し口ﾘﾝｸﾞ</v>
          </cell>
          <cell r="I366" t="str">
            <v>026D0311</v>
          </cell>
          <cell r="J366" t="str">
            <v>NS形継輪用挿し口ﾘﾝｸﾞ</v>
          </cell>
          <cell r="K366" t="str">
            <v>NS形用切管用挿し口ﾘﾝｸﾞ(継ぎ輪接合用)</v>
          </cell>
          <cell r="L366" t="str">
            <v>φ75～φ400</v>
          </cell>
          <cell r="M366" t="str">
            <v>ﾀｯﾋﾟﾝねじﾀｲﾌﾟ</v>
          </cell>
          <cell r="N366"/>
          <cell r="O366" t="str">
            <v>JWWA</v>
          </cell>
          <cell r="P366" t="str">
            <v>G</v>
          </cell>
          <cell r="Q366">
            <v>114</v>
          </cell>
          <cell r="R366"/>
          <cell r="S366" t="str">
            <v>（株）クボタ</v>
          </cell>
          <cell r="T366">
            <v>26</v>
          </cell>
          <cell r="V366" t="str">
            <v>JWWA  G  114</v>
          </cell>
          <cell r="W366" t="str">
            <v>JWWA  G  114</v>
          </cell>
        </row>
        <row r="367">
          <cell r="A367" t="str">
            <v>011D0302</v>
          </cell>
          <cell r="B367"/>
          <cell r="C367"/>
          <cell r="D367" t="str">
            <v>D</v>
          </cell>
          <cell r="E367">
            <v>3</v>
          </cell>
          <cell r="F367">
            <v>2</v>
          </cell>
          <cell r="G367" t="str">
            <v>特殊割押輪</v>
          </cell>
          <cell r="H367" t="str">
            <v>継輪用</v>
          </cell>
          <cell r="I367" t="str">
            <v>011D0302</v>
          </cell>
          <cell r="J367" t="str">
            <v>NS形継輪用特殊割押輪</v>
          </cell>
          <cell r="K367" t="str">
            <v>NS形継ぎ輪用特殊割押輪(TK-99)</v>
          </cell>
          <cell r="L367" t="str">
            <v>φ75～φ400</v>
          </cell>
          <cell r="M367"/>
          <cell r="N367" t="str">
            <v>SUS304ﾎﾞﾙﾄﾅｯﾄ</v>
          </cell>
          <cell r="O367" t="str">
            <v>指定承認</v>
          </cell>
          <cell r="P367"/>
          <cell r="Q367"/>
          <cell r="R367"/>
          <cell r="S367" t="str">
            <v>大成機工（株）</v>
          </cell>
          <cell r="T367">
            <v>11</v>
          </cell>
          <cell r="V367" t="str">
            <v xml:space="preserve">指定承認    </v>
          </cell>
          <cell r="W367" t="str">
            <v xml:space="preserve">指定承認    </v>
          </cell>
        </row>
        <row r="368">
          <cell r="A368" t="str">
            <v>016D0302</v>
          </cell>
          <cell r="B368"/>
          <cell r="C368"/>
          <cell r="D368" t="str">
            <v>D</v>
          </cell>
          <cell r="E368">
            <v>3</v>
          </cell>
          <cell r="F368">
            <v>2</v>
          </cell>
          <cell r="G368"/>
          <cell r="H368"/>
          <cell r="I368" t="str">
            <v>016D0302</v>
          </cell>
          <cell r="J368" t="str">
            <v>NS形継輪用特殊割押輪</v>
          </cell>
          <cell r="K368" t="str">
            <v>二つ割離脱防止押輪NS形継ぎ輪用</v>
          </cell>
          <cell r="L368" t="str">
            <v>φ75～φ400</v>
          </cell>
          <cell r="M368"/>
          <cell r="N368" t="str">
            <v>SUS304ﾎﾞﾙﾄﾅｯﾄ</v>
          </cell>
          <cell r="O368" t="str">
            <v>指定承認</v>
          </cell>
          <cell r="P368"/>
          <cell r="Q368"/>
          <cell r="R368"/>
          <cell r="S368" t="str">
            <v>コスモ工機（株）</v>
          </cell>
          <cell r="T368">
            <v>16</v>
          </cell>
          <cell r="V368" t="str">
            <v xml:space="preserve">指定承認    </v>
          </cell>
          <cell r="W368" t="str">
            <v xml:space="preserve">指定承認    </v>
          </cell>
        </row>
        <row r="369">
          <cell r="A369" t="str">
            <v>020D0107</v>
          </cell>
          <cell r="B369" t="str">
            <v>S50形ダクタイル鋳鉄管</v>
          </cell>
          <cell r="C369" t="str">
            <v>直管類</v>
          </cell>
          <cell r="D369" t="str">
            <v>D</v>
          </cell>
          <cell r="E369">
            <v>1</v>
          </cell>
          <cell r="F369">
            <v>7</v>
          </cell>
          <cell r="G369" t="str">
            <v xml:space="preserve">ﾀﾞｸﾀｲﾙ鋳鉄管
</v>
          </cell>
          <cell r="H369" t="str">
            <v>内面ｴﾎﾟｷｼ樹脂粉体</v>
          </cell>
          <cell r="I369" t="str">
            <v>020D0107</v>
          </cell>
          <cell r="J369" t="str">
            <v>S50形ﾀﾞｸﾀｲﾙ鋳鉄管</v>
          </cell>
          <cell r="K369" t="str">
            <v>S50形直管</v>
          </cell>
          <cell r="L369" t="str">
            <v>φ50</v>
          </cell>
          <cell r="M369" t="str">
            <v>内面ｴﾎﾟｷｼ樹脂粉体塗装</v>
          </cell>
          <cell r="N369" t="str">
            <v>S種管　附属品含む</v>
          </cell>
          <cell r="O369" t="str">
            <v>JDPA</v>
          </cell>
          <cell r="P369" t="str">
            <v>G</v>
          </cell>
          <cell r="Q369">
            <v>1052</v>
          </cell>
          <cell r="R369"/>
          <cell r="S369" t="str">
            <v>（株）栗本鐵工所</v>
          </cell>
          <cell r="T369">
            <v>20</v>
          </cell>
          <cell r="V369" t="str">
            <v>JDPA  G  1052</v>
          </cell>
          <cell r="W369" t="str">
            <v>JDPA  G  1052</v>
          </cell>
        </row>
        <row r="370">
          <cell r="A370" t="str">
            <v>026D0107</v>
          </cell>
          <cell r="B370"/>
          <cell r="C370"/>
          <cell r="D370" t="str">
            <v>D</v>
          </cell>
          <cell r="E370">
            <v>1</v>
          </cell>
          <cell r="F370">
            <v>7</v>
          </cell>
          <cell r="G370"/>
          <cell r="H370"/>
          <cell r="I370" t="str">
            <v>026D0107</v>
          </cell>
          <cell r="J370" t="str">
            <v>S50形ﾀﾞｸﾀｲﾙ鋳鉄管</v>
          </cell>
          <cell r="K370" t="str">
            <v>S50形直管</v>
          </cell>
          <cell r="L370" t="str">
            <v>φ50</v>
          </cell>
          <cell r="M370" t="str">
            <v>内面ｴﾎﾟｷｼ樹脂粉体塗装</v>
          </cell>
          <cell r="N370" t="str">
            <v>S種管　附属品含む</v>
          </cell>
          <cell r="O370" t="str">
            <v>JDPA</v>
          </cell>
          <cell r="P370" t="str">
            <v>G</v>
          </cell>
          <cell r="Q370">
            <v>1052</v>
          </cell>
          <cell r="R370"/>
          <cell r="S370" t="str">
            <v>（株）クボタ</v>
          </cell>
          <cell r="T370">
            <v>26</v>
          </cell>
          <cell r="V370" t="str">
            <v>JDPA  G  1052</v>
          </cell>
          <cell r="W370" t="str">
            <v>JDPA  G  1052</v>
          </cell>
        </row>
        <row r="371">
          <cell r="A371" t="str">
            <v>020D0265</v>
          </cell>
          <cell r="B371"/>
          <cell r="C371" t="str">
            <v>異形管類</v>
          </cell>
          <cell r="D371" t="str">
            <v>D</v>
          </cell>
          <cell r="E371">
            <v>2</v>
          </cell>
          <cell r="F371">
            <v>65</v>
          </cell>
          <cell r="G371" t="str">
            <v>二受T字管</v>
          </cell>
          <cell r="H371" t="str">
            <v>二受T字管</v>
          </cell>
          <cell r="I371" t="str">
            <v>020D0265</v>
          </cell>
          <cell r="J371" t="str">
            <v>S50形二受T字管</v>
          </cell>
          <cell r="K371" t="str">
            <v>S50形二受T字管</v>
          </cell>
          <cell r="L371" t="str">
            <v>φ50×φ50</v>
          </cell>
          <cell r="M371" t="str">
            <v>内面ｴﾎﾟｷｼ樹脂粉体塗装</v>
          </cell>
          <cell r="N371"/>
          <cell r="O371" t="str">
            <v>JDPA</v>
          </cell>
          <cell r="P371" t="str">
            <v>G</v>
          </cell>
          <cell r="Q371">
            <v>1052</v>
          </cell>
          <cell r="R371"/>
          <cell r="S371" t="str">
            <v>（株）栗本鐵工所</v>
          </cell>
          <cell r="T371">
            <v>20</v>
          </cell>
          <cell r="V371" t="str">
            <v>JDPA  G  1052</v>
          </cell>
          <cell r="W371" t="str">
            <v>JDPA  G  1052</v>
          </cell>
        </row>
        <row r="372">
          <cell r="A372" t="str">
            <v>026D0264</v>
          </cell>
          <cell r="B372"/>
          <cell r="C372"/>
          <cell r="D372" t="str">
            <v>D</v>
          </cell>
          <cell r="E372">
            <v>2</v>
          </cell>
          <cell r="F372">
            <v>64</v>
          </cell>
          <cell r="G372"/>
          <cell r="H372"/>
          <cell r="I372" t="str">
            <v>026D0264</v>
          </cell>
          <cell r="J372" t="str">
            <v>S50形二受T字管</v>
          </cell>
          <cell r="K372" t="str">
            <v>S50形二受T字管</v>
          </cell>
          <cell r="L372" t="str">
            <v>φ50×φ50</v>
          </cell>
          <cell r="M372" t="str">
            <v>内面ｴﾎﾟｷｼ樹脂粉体塗装</v>
          </cell>
          <cell r="N372"/>
          <cell r="O372" t="str">
            <v>JDPA</v>
          </cell>
          <cell r="P372" t="str">
            <v>G</v>
          </cell>
          <cell r="Q372">
            <v>1052</v>
          </cell>
          <cell r="R372"/>
          <cell r="S372" t="str">
            <v>（株）クボタ</v>
          </cell>
          <cell r="T372">
            <v>26</v>
          </cell>
          <cell r="V372" t="str">
            <v>JDPA  G  1052</v>
          </cell>
          <cell r="W372" t="str">
            <v>JDPA  G  1052</v>
          </cell>
        </row>
        <row r="373">
          <cell r="A373" t="str">
            <v>020D0266</v>
          </cell>
          <cell r="B373"/>
          <cell r="C373"/>
          <cell r="D373" t="str">
            <v>D</v>
          </cell>
          <cell r="E373">
            <v>2</v>
          </cell>
          <cell r="F373">
            <v>66</v>
          </cell>
          <cell r="G373" t="str">
            <v>片受曲管</v>
          </cell>
          <cell r="H373" t="str">
            <v>90°曲管</v>
          </cell>
          <cell r="I373" t="str">
            <v>020D0266</v>
          </cell>
          <cell r="J373" t="str">
            <v>S50形90°曲管</v>
          </cell>
          <cell r="K373" t="str">
            <v>S50形曲管90°</v>
          </cell>
          <cell r="L373" t="str">
            <v>φ50</v>
          </cell>
          <cell r="M373" t="str">
            <v>内面ｴﾎﾟｷｼ樹脂粉体塗装</v>
          </cell>
          <cell r="N373"/>
          <cell r="O373" t="str">
            <v>JDPA</v>
          </cell>
          <cell r="P373" t="str">
            <v>G</v>
          </cell>
          <cell r="Q373">
            <v>1052</v>
          </cell>
          <cell r="R373"/>
          <cell r="S373" t="str">
            <v>（株）栗本鐵工所</v>
          </cell>
          <cell r="T373">
            <v>20</v>
          </cell>
          <cell r="V373" t="str">
            <v>JDPA  G  1052</v>
          </cell>
          <cell r="W373" t="str">
            <v>JDPA  G  1052</v>
          </cell>
        </row>
        <row r="374">
          <cell r="A374" t="str">
            <v>026D0265</v>
          </cell>
          <cell r="B374"/>
          <cell r="C374"/>
          <cell r="D374" t="str">
            <v>D</v>
          </cell>
          <cell r="E374">
            <v>2</v>
          </cell>
          <cell r="F374">
            <v>65</v>
          </cell>
          <cell r="G374"/>
          <cell r="H374"/>
          <cell r="I374" t="str">
            <v>026D0265</v>
          </cell>
          <cell r="J374" t="str">
            <v>S50形90°曲管</v>
          </cell>
          <cell r="K374" t="str">
            <v>S50形片受曲管90°</v>
          </cell>
          <cell r="L374" t="str">
            <v>φ50</v>
          </cell>
          <cell r="M374" t="str">
            <v>内面ｴﾎﾟｷｼ樹脂粉体塗装</v>
          </cell>
          <cell r="N374"/>
          <cell r="O374" t="str">
            <v>JDPA</v>
          </cell>
          <cell r="P374" t="str">
            <v>G</v>
          </cell>
          <cell r="Q374">
            <v>1052</v>
          </cell>
          <cell r="R374"/>
          <cell r="S374" t="str">
            <v>（株）クボタ</v>
          </cell>
          <cell r="T374">
            <v>26</v>
          </cell>
          <cell r="V374" t="str">
            <v>JDPA  G  1052</v>
          </cell>
          <cell r="W374" t="str">
            <v>JDPA  G  1052</v>
          </cell>
        </row>
        <row r="375">
          <cell r="A375" t="str">
            <v>020D0267</v>
          </cell>
          <cell r="B375"/>
          <cell r="C375"/>
          <cell r="D375" t="str">
            <v>D</v>
          </cell>
          <cell r="E375">
            <v>2</v>
          </cell>
          <cell r="F375">
            <v>67</v>
          </cell>
          <cell r="G375"/>
          <cell r="H375" t="str">
            <v>45°曲管</v>
          </cell>
          <cell r="I375" t="str">
            <v>020D0267</v>
          </cell>
          <cell r="J375" t="str">
            <v>S50形45°曲管</v>
          </cell>
          <cell r="K375" t="str">
            <v>S50形曲管45°</v>
          </cell>
          <cell r="L375" t="str">
            <v>φ50</v>
          </cell>
          <cell r="M375" t="str">
            <v>内面ｴﾎﾟｷｼ樹脂粉体塗装</v>
          </cell>
          <cell r="N375"/>
          <cell r="O375" t="str">
            <v>JDPA</v>
          </cell>
          <cell r="P375" t="str">
            <v>G</v>
          </cell>
          <cell r="Q375">
            <v>1052</v>
          </cell>
          <cell r="R375"/>
          <cell r="S375" t="str">
            <v>（株）栗本鐵工所</v>
          </cell>
          <cell r="T375">
            <v>20</v>
          </cell>
          <cell r="V375" t="str">
            <v>JDPA  G  1052</v>
          </cell>
          <cell r="W375" t="str">
            <v>JDPA  G  1052</v>
          </cell>
        </row>
        <row r="376">
          <cell r="A376" t="str">
            <v>026D0266</v>
          </cell>
          <cell r="B376"/>
          <cell r="C376"/>
          <cell r="D376" t="str">
            <v>D</v>
          </cell>
          <cell r="E376">
            <v>2</v>
          </cell>
          <cell r="F376">
            <v>66</v>
          </cell>
          <cell r="G376"/>
          <cell r="H376"/>
          <cell r="I376" t="str">
            <v>026D0266</v>
          </cell>
          <cell r="J376" t="str">
            <v>S50形45°曲管</v>
          </cell>
          <cell r="K376" t="str">
            <v>S50形片受曲管45°</v>
          </cell>
          <cell r="L376" t="str">
            <v>φ50</v>
          </cell>
          <cell r="M376" t="str">
            <v>内面ｴﾎﾟｷｼ樹脂粉体塗装</v>
          </cell>
          <cell r="N376"/>
          <cell r="O376" t="str">
            <v>JDPA</v>
          </cell>
          <cell r="P376" t="str">
            <v>G</v>
          </cell>
          <cell r="Q376">
            <v>1052</v>
          </cell>
          <cell r="R376"/>
          <cell r="S376" t="str">
            <v>（株）クボタ</v>
          </cell>
          <cell r="T376">
            <v>26</v>
          </cell>
          <cell r="V376" t="str">
            <v>JDPA  G  1052</v>
          </cell>
          <cell r="W376" t="str">
            <v>JDPA  G  1052</v>
          </cell>
        </row>
        <row r="377">
          <cell r="A377" t="str">
            <v>020D0268</v>
          </cell>
          <cell r="B377"/>
          <cell r="C377"/>
          <cell r="D377" t="str">
            <v>D</v>
          </cell>
          <cell r="E377">
            <v>2</v>
          </cell>
          <cell r="F377">
            <v>68</v>
          </cell>
          <cell r="G377"/>
          <cell r="H377" t="str">
            <v>22 1/2°曲管</v>
          </cell>
          <cell r="I377" t="str">
            <v>020D0268</v>
          </cell>
          <cell r="J377" t="str">
            <v>S50形22 1/2°曲管</v>
          </cell>
          <cell r="K377" t="str">
            <v>S50形曲管22 1/2°</v>
          </cell>
          <cell r="L377" t="str">
            <v>φ50</v>
          </cell>
          <cell r="M377" t="str">
            <v>内面ｴﾎﾟｷｼ樹脂粉体塗装</v>
          </cell>
          <cell r="N377"/>
          <cell r="O377" t="str">
            <v>JDPA</v>
          </cell>
          <cell r="P377" t="str">
            <v>G</v>
          </cell>
          <cell r="Q377">
            <v>1052</v>
          </cell>
          <cell r="R377"/>
          <cell r="S377" t="str">
            <v>（株）栗本鐵工所</v>
          </cell>
          <cell r="T377">
            <v>20</v>
          </cell>
          <cell r="V377" t="str">
            <v>JDPA  G  1052</v>
          </cell>
          <cell r="W377" t="str">
            <v>JDPA  G  1052</v>
          </cell>
        </row>
        <row r="378">
          <cell r="A378" t="str">
            <v>026D0267</v>
          </cell>
          <cell r="B378"/>
          <cell r="C378"/>
          <cell r="D378" t="str">
            <v>D</v>
          </cell>
          <cell r="E378">
            <v>2</v>
          </cell>
          <cell r="F378">
            <v>67</v>
          </cell>
          <cell r="G378"/>
          <cell r="H378"/>
          <cell r="I378" t="str">
            <v>026D0267</v>
          </cell>
          <cell r="J378" t="str">
            <v>S50形22 1/2°曲管</v>
          </cell>
          <cell r="K378" t="str">
            <v>S50形片受曲管22 1/2°</v>
          </cell>
          <cell r="L378" t="str">
            <v>φ50</v>
          </cell>
          <cell r="M378" t="str">
            <v>内面ｴﾎﾟｷｼ樹脂粉体塗装</v>
          </cell>
          <cell r="N378"/>
          <cell r="O378" t="str">
            <v>JDPA</v>
          </cell>
          <cell r="P378" t="str">
            <v>G</v>
          </cell>
          <cell r="Q378">
            <v>1052</v>
          </cell>
          <cell r="R378"/>
          <cell r="S378" t="str">
            <v>（株）クボタ</v>
          </cell>
          <cell r="T378">
            <v>26</v>
          </cell>
          <cell r="V378" t="str">
            <v>JDPA  G  1052</v>
          </cell>
          <cell r="W378" t="str">
            <v>JDPA  G  1052</v>
          </cell>
        </row>
        <row r="379">
          <cell r="A379" t="str">
            <v>020D0269</v>
          </cell>
          <cell r="B379"/>
          <cell r="C379"/>
          <cell r="D379" t="str">
            <v>D</v>
          </cell>
          <cell r="E379">
            <v>2</v>
          </cell>
          <cell r="F379">
            <v>69</v>
          </cell>
          <cell r="G379"/>
          <cell r="H379" t="str">
            <v>11 1/4°曲管</v>
          </cell>
          <cell r="I379" t="str">
            <v>020D0269</v>
          </cell>
          <cell r="J379" t="str">
            <v>S50形11 1/4°曲管</v>
          </cell>
          <cell r="K379" t="str">
            <v>S50形曲管11 1/4°</v>
          </cell>
          <cell r="L379" t="str">
            <v>φ50</v>
          </cell>
          <cell r="M379" t="str">
            <v>内面ｴﾎﾟｷｼ樹脂粉体塗装</v>
          </cell>
          <cell r="N379"/>
          <cell r="O379" t="str">
            <v>JDPA</v>
          </cell>
          <cell r="P379" t="str">
            <v>G</v>
          </cell>
          <cell r="Q379">
            <v>1052</v>
          </cell>
          <cell r="R379"/>
          <cell r="S379" t="str">
            <v>（株）栗本鐵工所</v>
          </cell>
          <cell r="T379">
            <v>20</v>
          </cell>
          <cell r="V379" t="str">
            <v>JDPA  G  1052</v>
          </cell>
          <cell r="W379" t="str">
            <v>JDPA  G  1052</v>
          </cell>
        </row>
        <row r="380">
          <cell r="A380" t="str">
            <v>026D0268</v>
          </cell>
          <cell r="B380"/>
          <cell r="C380"/>
          <cell r="D380" t="str">
            <v>D</v>
          </cell>
          <cell r="E380">
            <v>2</v>
          </cell>
          <cell r="F380">
            <v>68</v>
          </cell>
          <cell r="G380"/>
          <cell r="H380"/>
          <cell r="I380" t="str">
            <v>026D0268</v>
          </cell>
          <cell r="J380" t="str">
            <v>S50形11 1/4°曲管</v>
          </cell>
          <cell r="K380" t="str">
            <v>S50形片受曲管11 1/4°</v>
          </cell>
          <cell r="L380" t="str">
            <v>φ50</v>
          </cell>
          <cell r="M380" t="str">
            <v>内面ｴﾎﾟｷｼ樹脂粉体塗装</v>
          </cell>
          <cell r="N380"/>
          <cell r="O380" t="str">
            <v>JDPA</v>
          </cell>
          <cell r="P380" t="str">
            <v>G</v>
          </cell>
          <cell r="Q380">
            <v>1052</v>
          </cell>
          <cell r="R380"/>
          <cell r="S380" t="str">
            <v>（株）クボタ</v>
          </cell>
          <cell r="T380">
            <v>26</v>
          </cell>
          <cell r="V380" t="str">
            <v>JDPA  G  1052</v>
          </cell>
          <cell r="W380" t="str">
            <v>JDPA  G  1052</v>
          </cell>
        </row>
        <row r="381">
          <cell r="A381" t="str">
            <v>020D0270</v>
          </cell>
          <cell r="B381"/>
          <cell r="C381"/>
          <cell r="D381" t="str">
            <v>D</v>
          </cell>
          <cell r="E381">
            <v>2</v>
          </cell>
          <cell r="F381">
            <v>70</v>
          </cell>
          <cell r="G381" t="str">
            <v>ﾌﾗﾝｼﾞ付T字管</v>
          </cell>
          <cell r="H381" t="str">
            <v>10K 形式2</v>
          </cell>
          <cell r="I381" t="str">
            <v>020D0270</v>
          </cell>
          <cell r="J381" t="str">
            <v>S50形ﾌﾗﾝｼﾞ付T字管</v>
          </cell>
          <cell r="K381" t="str">
            <v>S50形ﾌﾗﾝｼﾞ付きT字管</v>
          </cell>
          <cell r="L381" t="str">
            <v>φ50×φ50</v>
          </cell>
          <cell r="M381" t="str">
            <v>内面ｴﾎﾟｷｼ樹脂粉体塗装</v>
          </cell>
          <cell r="N381" t="str">
            <v>10K　形式2</v>
          </cell>
          <cell r="O381" t="str">
            <v>JDPA</v>
          </cell>
          <cell r="P381" t="str">
            <v>G</v>
          </cell>
          <cell r="Q381">
            <v>1052</v>
          </cell>
          <cell r="R381"/>
          <cell r="S381" t="str">
            <v>（株）栗本鐵工所</v>
          </cell>
          <cell r="T381">
            <v>20</v>
          </cell>
          <cell r="V381" t="str">
            <v>JDPA  G  1052</v>
          </cell>
          <cell r="W381" t="str">
            <v>JDPA  G  1052</v>
          </cell>
        </row>
        <row r="382">
          <cell r="A382" t="str">
            <v>026D0269</v>
          </cell>
          <cell r="B382"/>
          <cell r="C382"/>
          <cell r="D382" t="str">
            <v>D</v>
          </cell>
          <cell r="E382">
            <v>2</v>
          </cell>
          <cell r="F382">
            <v>69</v>
          </cell>
          <cell r="G382"/>
          <cell r="H382"/>
          <cell r="I382" t="str">
            <v>026D0269</v>
          </cell>
          <cell r="J382" t="str">
            <v>S50形ﾌﾗﾝｼﾞ付T字管</v>
          </cell>
          <cell r="K382" t="str">
            <v>S50形ﾌﾗﾝｼﾞ付きT字管</v>
          </cell>
          <cell r="L382" t="str">
            <v>φ50×φ50</v>
          </cell>
          <cell r="M382" t="str">
            <v>内面ｴﾎﾟｷｼ樹脂粉体塗装</v>
          </cell>
          <cell r="N382" t="str">
            <v>10K　形式2</v>
          </cell>
          <cell r="O382" t="str">
            <v>JDPA</v>
          </cell>
          <cell r="P382" t="str">
            <v>G</v>
          </cell>
          <cell r="Q382">
            <v>1052</v>
          </cell>
          <cell r="R382"/>
          <cell r="S382" t="str">
            <v>（株）クボタ</v>
          </cell>
          <cell r="T382">
            <v>26</v>
          </cell>
          <cell r="V382" t="str">
            <v>JDPA  G  1052</v>
          </cell>
          <cell r="W382" t="str">
            <v>JDPA  G  1052</v>
          </cell>
        </row>
        <row r="383">
          <cell r="A383" t="str">
            <v>020D0272</v>
          </cell>
          <cell r="B383"/>
          <cell r="C383"/>
          <cell r="D383" t="str">
            <v>D</v>
          </cell>
          <cell r="E383">
            <v>2</v>
          </cell>
          <cell r="F383">
            <v>72</v>
          </cell>
          <cell r="G383" t="str">
            <v>継　輪</v>
          </cell>
          <cell r="H383" t="str">
            <v>継　輪</v>
          </cell>
          <cell r="I383" t="str">
            <v>020D0272</v>
          </cell>
          <cell r="J383" t="str">
            <v>S50形継輪</v>
          </cell>
          <cell r="K383" t="str">
            <v>S50形継輪</v>
          </cell>
          <cell r="L383" t="str">
            <v>φ50</v>
          </cell>
          <cell r="M383" t="str">
            <v>内面ｴﾎﾟｷｼ樹脂粉体塗装</v>
          </cell>
          <cell r="N383"/>
          <cell r="O383" t="str">
            <v>JDPA</v>
          </cell>
          <cell r="P383" t="str">
            <v>G</v>
          </cell>
          <cell r="Q383">
            <v>1052</v>
          </cell>
          <cell r="R383"/>
          <cell r="S383" t="str">
            <v>（株）栗本鐵工所</v>
          </cell>
          <cell r="T383">
            <v>20</v>
          </cell>
          <cell r="V383" t="str">
            <v>JDPA  G  1052</v>
          </cell>
          <cell r="W383" t="str">
            <v>JDPA  G  1052</v>
          </cell>
        </row>
        <row r="384">
          <cell r="A384" t="str">
            <v>026D0271</v>
          </cell>
          <cell r="B384"/>
          <cell r="C384"/>
          <cell r="D384" t="str">
            <v>D</v>
          </cell>
          <cell r="E384">
            <v>2</v>
          </cell>
          <cell r="F384">
            <v>71</v>
          </cell>
          <cell r="G384"/>
          <cell r="H384"/>
          <cell r="I384" t="str">
            <v>026D0271</v>
          </cell>
          <cell r="J384" t="str">
            <v>S50形継輪</v>
          </cell>
          <cell r="K384" t="str">
            <v>S50形継輪</v>
          </cell>
          <cell r="L384" t="str">
            <v>φ50</v>
          </cell>
          <cell r="M384" t="str">
            <v>内面ｴﾎﾟｷｼ樹脂粉体塗装</v>
          </cell>
          <cell r="N384"/>
          <cell r="O384" t="str">
            <v>JDPA</v>
          </cell>
          <cell r="P384" t="str">
            <v>G</v>
          </cell>
          <cell r="Q384">
            <v>1052</v>
          </cell>
          <cell r="R384"/>
          <cell r="S384" t="str">
            <v>（株）クボタ</v>
          </cell>
          <cell r="T384">
            <v>26</v>
          </cell>
          <cell r="V384" t="str">
            <v>JDPA  G  1052</v>
          </cell>
          <cell r="W384" t="str">
            <v>JDPA  G  1052</v>
          </cell>
        </row>
        <row r="385">
          <cell r="A385" t="str">
            <v>020D0271</v>
          </cell>
          <cell r="B385"/>
          <cell r="C385"/>
          <cell r="D385" t="str">
            <v>D</v>
          </cell>
          <cell r="E385">
            <v>2</v>
          </cell>
          <cell r="F385">
            <v>71</v>
          </cell>
          <cell r="G385" t="str">
            <v>両受短管</v>
          </cell>
          <cell r="H385" t="str">
            <v>両受短管</v>
          </cell>
          <cell r="I385" t="str">
            <v>020D0271</v>
          </cell>
          <cell r="J385" t="str">
            <v>S50形両受短管</v>
          </cell>
          <cell r="K385" t="str">
            <v>S50形両受短管</v>
          </cell>
          <cell r="L385" t="str">
            <v>φ50</v>
          </cell>
          <cell r="M385" t="str">
            <v>内面ｴﾎﾟｷｼ樹脂粉体塗装</v>
          </cell>
          <cell r="N385"/>
          <cell r="O385" t="str">
            <v>JDPA</v>
          </cell>
          <cell r="P385" t="str">
            <v>G</v>
          </cell>
          <cell r="Q385">
            <v>1052</v>
          </cell>
          <cell r="R385"/>
          <cell r="S385" t="str">
            <v>（株）栗本鐵工所</v>
          </cell>
          <cell r="T385">
            <v>20</v>
          </cell>
          <cell r="V385" t="str">
            <v>JDPA  G  1052</v>
          </cell>
          <cell r="W385" t="str">
            <v>JDPA  G  1052</v>
          </cell>
        </row>
        <row r="386">
          <cell r="A386" t="str">
            <v>026D0270</v>
          </cell>
          <cell r="B386"/>
          <cell r="C386"/>
          <cell r="D386" t="str">
            <v>D</v>
          </cell>
          <cell r="E386">
            <v>2</v>
          </cell>
          <cell r="F386">
            <v>70</v>
          </cell>
          <cell r="G386"/>
          <cell r="H386"/>
          <cell r="I386" t="str">
            <v>026D0270</v>
          </cell>
          <cell r="J386" t="str">
            <v>S50形両受短管</v>
          </cell>
          <cell r="K386" t="str">
            <v>S50形両受短管</v>
          </cell>
          <cell r="L386" t="str">
            <v>φ50</v>
          </cell>
          <cell r="M386" t="str">
            <v>内面ｴﾎﾟｷｼ樹脂粉体塗装</v>
          </cell>
          <cell r="N386"/>
          <cell r="O386" t="str">
            <v>JDPA</v>
          </cell>
          <cell r="P386" t="str">
            <v>G</v>
          </cell>
          <cell r="Q386">
            <v>1052</v>
          </cell>
          <cell r="R386"/>
          <cell r="S386" t="str">
            <v>（株）クボタ</v>
          </cell>
          <cell r="T386">
            <v>26</v>
          </cell>
          <cell r="V386" t="str">
            <v>JDPA  G  1052</v>
          </cell>
          <cell r="W386" t="str">
            <v>JDPA  G  1052</v>
          </cell>
        </row>
        <row r="387">
          <cell r="A387" t="str">
            <v>020D0275</v>
          </cell>
          <cell r="B387"/>
          <cell r="C387"/>
          <cell r="D387" t="str">
            <v>D</v>
          </cell>
          <cell r="E387">
            <v>2</v>
          </cell>
          <cell r="F387">
            <v>75</v>
          </cell>
          <cell r="G387" t="str">
            <v>短管1号</v>
          </cell>
          <cell r="H387" t="str">
            <v>10K 形式2</v>
          </cell>
          <cell r="I387" t="str">
            <v>020D0275</v>
          </cell>
          <cell r="J387" t="str">
            <v>S50形短管1号</v>
          </cell>
          <cell r="K387" t="str">
            <v>S50形短管1号</v>
          </cell>
          <cell r="L387" t="str">
            <v>φ50</v>
          </cell>
          <cell r="M387" t="str">
            <v>内面ｴﾎﾟｷｼ樹脂粉体塗装</v>
          </cell>
          <cell r="N387" t="str">
            <v>10K　形式2</v>
          </cell>
          <cell r="O387" t="str">
            <v>指定承認</v>
          </cell>
          <cell r="P387"/>
          <cell r="Q387"/>
          <cell r="R387"/>
          <cell r="S387" t="str">
            <v>（株）栗本鐵工所</v>
          </cell>
          <cell r="T387">
            <v>20</v>
          </cell>
          <cell r="V387" t="str">
            <v xml:space="preserve">指定承認    </v>
          </cell>
          <cell r="W387" t="str">
            <v xml:space="preserve">指定承認    </v>
          </cell>
        </row>
        <row r="388">
          <cell r="A388" t="str">
            <v>026D0274</v>
          </cell>
          <cell r="B388"/>
          <cell r="C388"/>
          <cell r="D388" t="str">
            <v>D</v>
          </cell>
          <cell r="E388">
            <v>2</v>
          </cell>
          <cell r="F388">
            <v>74</v>
          </cell>
          <cell r="G388"/>
          <cell r="H388"/>
          <cell r="I388" t="str">
            <v>026D0274</v>
          </cell>
          <cell r="J388" t="str">
            <v>S50形短管1号</v>
          </cell>
          <cell r="K388" t="str">
            <v>S50形短管1号</v>
          </cell>
          <cell r="L388" t="str">
            <v>φ50</v>
          </cell>
          <cell r="M388" t="str">
            <v>内面ｴﾎﾟｷｼ樹脂粉体塗装</v>
          </cell>
          <cell r="N388" t="str">
            <v>10K　形式2</v>
          </cell>
          <cell r="O388" t="str">
            <v>指定承認</v>
          </cell>
          <cell r="P388"/>
          <cell r="Q388"/>
          <cell r="R388"/>
          <cell r="S388" t="str">
            <v>（株）クボタ</v>
          </cell>
          <cell r="T388">
            <v>26</v>
          </cell>
          <cell r="V388" t="str">
            <v xml:space="preserve">指定承認    </v>
          </cell>
          <cell r="W388" t="str">
            <v xml:space="preserve">指定承認    </v>
          </cell>
        </row>
        <row r="389">
          <cell r="A389" t="str">
            <v>020D0276</v>
          </cell>
          <cell r="B389"/>
          <cell r="C389"/>
          <cell r="D389" t="str">
            <v>D</v>
          </cell>
          <cell r="E389">
            <v>2</v>
          </cell>
          <cell r="F389">
            <v>76</v>
          </cell>
          <cell r="G389" t="str">
            <v>短管2号</v>
          </cell>
          <cell r="H389" t="str">
            <v>10K 形式2</v>
          </cell>
          <cell r="I389" t="str">
            <v>020D0276</v>
          </cell>
          <cell r="J389" t="str">
            <v>S50形短管2号</v>
          </cell>
          <cell r="K389" t="str">
            <v>S50形短管2号</v>
          </cell>
          <cell r="L389" t="str">
            <v>φ50</v>
          </cell>
          <cell r="M389" t="str">
            <v>内面ｴﾎﾟｷｼ樹脂粉体塗装</v>
          </cell>
          <cell r="N389" t="str">
            <v>10K　形式2</v>
          </cell>
          <cell r="O389" t="str">
            <v>指定承認</v>
          </cell>
          <cell r="P389"/>
          <cell r="Q389"/>
          <cell r="R389"/>
          <cell r="S389" t="str">
            <v>（株）栗本鐵工所</v>
          </cell>
          <cell r="T389">
            <v>20</v>
          </cell>
          <cell r="V389" t="str">
            <v xml:space="preserve">指定承認    </v>
          </cell>
          <cell r="W389" t="str">
            <v xml:space="preserve">指定承認    </v>
          </cell>
        </row>
        <row r="390">
          <cell r="A390" t="str">
            <v>026D0275</v>
          </cell>
          <cell r="B390"/>
          <cell r="C390"/>
          <cell r="D390" t="str">
            <v>D</v>
          </cell>
          <cell r="E390">
            <v>2</v>
          </cell>
          <cell r="F390">
            <v>75</v>
          </cell>
          <cell r="G390"/>
          <cell r="H390"/>
          <cell r="I390" t="str">
            <v>026D0275</v>
          </cell>
          <cell r="J390" t="str">
            <v>S50形短管2号</v>
          </cell>
          <cell r="K390" t="str">
            <v>S50形短管2号</v>
          </cell>
          <cell r="L390" t="str">
            <v>φ50</v>
          </cell>
          <cell r="M390" t="str">
            <v>内面ｴﾎﾟｷｼ樹脂粉体塗装</v>
          </cell>
          <cell r="N390" t="str">
            <v>10K　形式2</v>
          </cell>
          <cell r="O390" t="str">
            <v>指定承認</v>
          </cell>
          <cell r="P390"/>
          <cell r="Q390"/>
          <cell r="R390"/>
          <cell r="S390" t="str">
            <v>（株）クボタ</v>
          </cell>
          <cell r="T390">
            <v>26</v>
          </cell>
          <cell r="V390" t="str">
            <v xml:space="preserve">指定承認    </v>
          </cell>
          <cell r="W390" t="str">
            <v xml:space="preserve">指定承認    </v>
          </cell>
        </row>
        <row r="391">
          <cell r="A391" t="str">
            <v>020D0277</v>
          </cell>
          <cell r="B391"/>
          <cell r="C391"/>
          <cell r="D391" t="str">
            <v>D</v>
          </cell>
          <cell r="E391">
            <v>2</v>
          </cell>
          <cell r="F391">
            <v>77</v>
          </cell>
          <cell r="G391" t="str">
            <v>栓</v>
          </cell>
          <cell r="H391" t="str">
            <v>栓</v>
          </cell>
          <cell r="I391" t="str">
            <v>020D0277</v>
          </cell>
          <cell r="J391" t="str">
            <v>S50形栓</v>
          </cell>
          <cell r="K391" t="str">
            <v>S50形栓</v>
          </cell>
          <cell r="L391" t="str">
            <v>φ50</v>
          </cell>
          <cell r="M391" t="str">
            <v>接水部ｴﾎﾟｷｼ樹脂粉体塗装</v>
          </cell>
          <cell r="N391" t="str">
            <v>附属品含む</v>
          </cell>
          <cell r="O391" t="str">
            <v>JDPA</v>
          </cell>
          <cell r="P391" t="str">
            <v>G</v>
          </cell>
          <cell r="Q391">
            <v>1052</v>
          </cell>
          <cell r="R391"/>
          <cell r="S391" t="str">
            <v>（株）栗本鐵工所</v>
          </cell>
          <cell r="T391">
            <v>20</v>
          </cell>
          <cell r="V391" t="str">
            <v>JDPA  G  1052</v>
          </cell>
          <cell r="W391" t="str">
            <v>JDPA  G  1052</v>
          </cell>
        </row>
        <row r="392">
          <cell r="A392" t="str">
            <v>026D0276</v>
          </cell>
          <cell r="B392"/>
          <cell r="C392"/>
          <cell r="D392" t="str">
            <v>D</v>
          </cell>
          <cell r="E392">
            <v>2</v>
          </cell>
          <cell r="F392">
            <v>76</v>
          </cell>
          <cell r="G392"/>
          <cell r="H392"/>
          <cell r="I392" t="str">
            <v>026D0276</v>
          </cell>
          <cell r="J392" t="str">
            <v>S50形栓</v>
          </cell>
          <cell r="K392" t="str">
            <v>S50形栓</v>
          </cell>
          <cell r="L392" t="str">
            <v>φ50</v>
          </cell>
          <cell r="M392" t="str">
            <v>接水部ｴﾎﾟｷｼ樹脂粉体塗装</v>
          </cell>
          <cell r="N392" t="str">
            <v>附属品含む</v>
          </cell>
          <cell r="O392" t="str">
            <v>JDPA</v>
          </cell>
          <cell r="P392" t="str">
            <v>G</v>
          </cell>
          <cell r="Q392">
            <v>1052</v>
          </cell>
          <cell r="R392"/>
          <cell r="S392" t="str">
            <v>（株）クボタ</v>
          </cell>
          <cell r="T392">
            <v>26</v>
          </cell>
          <cell r="V392" t="str">
            <v>JDPA  G  1052</v>
          </cell>
          <cell r="W392" t="str">
            <v>JDPA  G  1052</v>
          </cell>
        </row>
        <row r="393">
          <cell r="A393" t="str">
            <v>020D0273</v>
          </cell>
          <cell r="B393"/>
          <cell r="C393"/>
          <cell r="D393" t="str">
            <v>D</v>
          </cell>
          <cell r="E393">
            <v>2</v>
          </cell>
          <cell r="F393">
            <v>73</v>
          </cell>
          <cell r="G393" t="str">
            <v>異種管継手</v>
          </cell>
          <cell r="H393" t="str">
            <v>GX受)×S50(挿)</v>
          </cell>
          <cell r="I393" t="str">
            <v>020D0273</v>
          </cell>
          <cell r="J393" t="str">
            <v>GX×S50形ﾀﾞｸﾀｲﾙ鋳鉄異種管継手</v>
          </cell>
          <cell r="K393" t="str">
            <v>GX-S50形受挿し片落管</v>
          </cell>
          <cell r="L393" t="str">
            <v>φ75×φ50</v>
          </cell>
          <cell r="M393" t="str">
            <v>内面ｴﾎﾟｷｼ樹脂粉体塗装</v>
          </cell>
          <cell r="N393"/>
          <cell r="O393" t="str">
            <v>指定承認</v>
          </cell>
          <cell r="P393"/>
          <cell r="Q393"/>
          <cell r="R393"/>
          <cell r="S393" t="str">
            <v>（株）栗本鐵工所</v>
          </cell>
          <cell r="T393">
            <v>20</v>
          </cell>
          <cell r="V393" t="str">
            <v xml:space="preserve">指定承認    </v>
          </cell>
          <cell r="W393" t="str">
            <v xml:space="preserve">指定承認    </v>
          </cell>
        </row>
        <row r="394">
          <cell r="A394" t="str">
            <v>026D0272</v>
          </cell>
          <cell r="B394"/>
          <cell r="C394"/>
          <cell r="D394" t="str">
            <v>D</v>
          </cell>
          <cell r="E394">
            <v>2</v>
          </cell>
          <cell r="F394">
            <v>72</v>
          </cell>
          <cell r="G394"/>
          <cell r="H394"/>
          <cell r="I394" t="str">
            <v>026D0272</v>
          </cell>
          <cell r="J394" t="str">
            <v>GX×S50形ﾀﾞｸﾀｲﾙ鋳鉄異種管継手</v>
          </cell>
          <cell r="K394" t="str">
            <v>GX-S50形受挿し片落管</v>
          </cell>
          <cell r="L394" t="str">
            <v>φ75×φ50</v>
          </cell>
          <cell r="M394" t="str">
            <v>内面ｴﾎﾟｷｼ樹脂粉体塗装</v>
          </cell>
          <cell r="N394"/>
          <cell r="O394" t="str">
            <v>指定承認</v>
          </cell>
          <cell r="P394"/>
          <cell r="Q394"/>
          <cell r="R394"/>
          <cell r="S394" t="str">
            <v>（株）クボタ</v>
          </cell>
          <cell r="T394">
            <v>26</v>
          </cell>
          <cell r="V394" t="str">
            <v xml:space="preserve">指定承認    </v>
          </cell>
          <cell r="W394" t="str">
            <v xml:space="preserve">指定承認    </v>
          </cell>
        </row>
        <row r="395">
          <cell r="A395" t="str">
            <v>020D0274</v>
          </cell>
          <cell r="B395"/>
          <cell r="C395"/>
          <cell r="D395" t="str">
            <v>D</v>
          </cell>
          <cell r="E395">
            <v>2</v>
          </cell>
          <cell r="F395">
            <v>74</v>
          </cell>
          <cell r="G395"/>
          <cell r="H395" t="str">
            <v>GX(挿)×S50(受)</v>
          </cell>
          <cell r="I395" t="str">
            <v>020D0274</v>
          </cell>
          <cell r="J395" t="str">
            <v>GX×S50形ﾀﾞｸﾀｲﾙ鋳鉄異種管継手</v>
          </cell>
          <cell r="K395" t="str">
            <v>GX-S50形挿し受片落管</v>
          </cell>
          <cell r="L395" t="str">
            <v>φ75×φ50</v>
          </cell>
          <cell r="M395" t="str">
            <v>内面ｴﾎﾟｷｼ樹脂粉体塗装</v>
          </cell>
          <cell r="N395"/>
          <cell r="O395" t="str">
            <v>指定承認</v>
          </cell>
          <cell r="P395"/>
          <cell r="Q395"/>
          <cell r="R395"/>
          <cell r="S395" t="str">
            <v>（株）栗本鐵工所</v>
          </cell>
          <cell r="T395">
            <v>20</v>
          </cell>
          <cell r="V395" t="str">
            <v xml:space="preserve">指定承認    </v>
          </cell>
          <cell r="W395" t="str">
            <v xml:space="preserve">指定承認    </v>
          </cell>
        </row>
        <row r="396">
          <cell r="A396" t="str">
            <v>026D0273</v>
          </cell>
          <cell r="B396"/>
          <cell r="C396"/>
          <cell r="D396" t="str">
            <v>D</v>
          </cell>
          <cell r="E396">
            <v>2</v>
          </cell>
          <cell r="F396">
            <v>73</v>
          </cell>
          <cell r="G396"/>
          <cell r="H396"/>
          <cell r="I396" t="str">
            <v>026D0273</v>
          </cell>
          <cell r="J396" t="str">
            <v>GX×S50形ﾀﾞｸﾀｲﾙ鋳鉄異種管継手</v>
          </cell>
          <cell r="K396" t="str">
            <v>GX-S50形挿し受片落管</v>
          </cell>
          <cell r="L396" t="str">
            <v>φ75×φ50</v>
          </cell>
          <cell r="M396" t="str">
            <v>内面ｴﾎﾟｷｼ樹脂粉体塗装</v>
          </cell>
          <cell r="N396"/>
          <cell r="O396" t="str">
            <v>指定承認</v>
          </cell>
          <cell r="P396"/>
          <cell r="Q396"/>
          <cell r="R396"/>
          <cell r="S396" t="str">
            <v>（株）クボタ</v>
          </cell>
          <cell r="T396">
            <v>26</v>
          </cell>
          <cell r="V396" t="str">
            <v xml:space="preserve">指定承認    </v>
          </cell>
          <cell r="W396" t="str">
            <v xml:space="preserve">指定承認    </v>
          </cell>
        </row>
        <row r="397">
          <cell r="A397" t="str">
            <v>020D0311</v>
          </cell>
          <cell r="B397"/>
          <cell r="C397" t="str">
            <v>接合部品類</v>
          </cell>
          <cell r="D397" t="str">
            <v>D</v>
          </cell>
          <cell r="E397">
            <v>3</v>
          </cell>
          <cell r="F397">
            <v>11</v>
          </cell>
          <cell r="G397" t="str">
            <v>接合部品</v>
          </cell>
          <cell r="H397" t="str">
            <v>直管用</v>
          </cell>
          <cell r="I397" t="str">
            <v>020D0311</v>
          </cell>
          <cell r="J397" t="str">
            <v>S50形用直管用接合部品</v>
          </cell>
          <cell r="K397" t="str">
            <v>S50形用接合部品</v>
          </cell>
          <cell r="L397" t="str">
            <v>φ50</v>
          </cell>
          <cell r="M397" t="str">
            <v>附属品含む</v>
          </cell>
          <cell r="N397"/>
          <cell r="O397" t="str">
            <v>JDPA</v>
          </cell>
          <cell r="P397" t="str">
            <v>G</v>
          </cell>
          <cell r="Q397">
            <v>1052</v>
          </cell>
          <cell r="R397"/>
          <cell r="S397" t="str">
            <v>（株）栗本鐵工所</v>
          </cell>
          <cell r="T397">
            <v>20</v>
          </cell>
          <cell r="V397" t="str">
            <v>JDPA  G  1052</v>
          </cell>
          <cell r="W397" t="str">
            <v>JDPA  G  1052</v>
          </cell>
        </row>
        <row r="398">
          <cell r="A398" t="str">
            <v>026D0312</v>
          </cell>
          <cell r="B398"/>
          <cell r="C398"/>
          <cell r="D398" t="str">
            <v>D</v>
          </cell>
          <cell r="E398">
            <v>3</v>
          </cell>
          <cell r="F398">
            <v>12</v>
          </cell>
          <cell r="G398"/>
          <cell r="H398"/>
          <cell r="I398" t="str">
            <v>026D0312</v>
          </cell>
          <cell r="J398" t="str">
            <v>S50形用直管用接合部品</v>
          </cell>
          <cell r="K398" t="str">
            <v>S50形用接合部品</v>
          </cell>
          <cell r="L398" t="str">
            <v>φ50</v>
          </cell>
          <cell r="M398" t="str">
            <v>附属品含む</v>
          </cell>
          <cell r="N398"/>
          <cell r="O398" t="str">
            <v>JDPA</v>
          </cell>
          <cell r="P398" t="str">
            <v>G</v>
          </cell>
          <cell r="Q398">
            <v>1052</v>
          </cell>
          <cell r="R398"/>
          <cell r="S398" t="str">
            <v>（株）クボタ</v>
          </cell>
          <cell r="T398">
            <v>26</v>
          </cell>
          <cell r="V398" t="str">
            <v>JDPA  G  1052</v>
          </cell>
          <cell r="W398" t="str">
            <v>JDPA  G  1052</v>
          </cell>
        </row>
        <row r="399">
          <cell r="A399" t="str">
            <v>020D0312</v>
          </cell>
          <cell r="B399"/>
          <cell r="C399"/>
          <cell r="D399" t="str">
            <v>D</v>
          </cell>
          <cell r="E399">
            <v>3</v>
          </cell>
          <cell r="F399">
            <v>12</v>
          </cell>
          <cell r="G399"/>
          <cell r="H399" t="str">
            <v>異形管用</v>
          </cell>
          <cell r="I399" t="str">
            <v>020D0312</v>
          </cell>
          <cell r="J399" t="str">
            <v>S50形用異形管用接合部品</v>
          </cell>
          <cell r="K399" t="str">
            <v>S50形用接合部品</v>
          </cell>
          <cell r="L399" t="str">
            <v>φ50</v>
          </cell>
          <cell r="M399" t="str">
            <v>附属品含む</v>
          </cell>
          <cell r="N399"/>
          <cell r="O399" t="str">
            <v>JDPA</v>
          </cell>
          <cell r="P399" t="str">
            <v>G</v>
          </cell>
          <cell r="Q399">
            <v>1052</v>
          </cell>
          <cell r="R399"/>
          <cell r="S399" t="str">
            <v>（株）栗本鐵工所</v>
          </cell>
          <cell r="T399">
            <v>20</v>
          </cell>
          <cell r="V399" t="str">
            <v>JDPA  G  1052</v>
          </cell>
          <cell r="W399" t="str">
            <v>JDPA  G  1052</v>
          </cell>
        </row>
        <row r="400">
          <cell r="A400" t="str">
            <v>026D0313</v>
          </cell>
          <cell r="B400"/>
          <cell r="C400"/>
          <cell r="D400" t="str">
            <v>D</v>
          </cell>
          <cell r="E400">
            <v>3</v>
          </cell>
          <cell r="F400">
            <v>13</v>
          </cell>
          <cell r="G400"/>
          <cell r="H400"/>
          <cell r="I400" t="str">
            <v>026D0313</v>
          </cell>
          <cell r="J400" t="str">
            <v>S50形用異形管用接合部品</v>
          </cell>
          <cell r="K400" t="str">
            <v>S50形用接合部品</v>
          </cell>
          <cell r="L400" t="str">
            <v>φ50</v>
          </cell>
          <cell r="M400" t="str">
            <v>附属品含む</v>
          </cell>
          <cell r="N400"/>
          <cell r="O400" t="str">
            <v>JDPA</v>
          </cell>
          <cell r="P400" t="str">
            <v>G</v>
          </cell>
          <cell r="Q400">
            <v>1052</v>
          </cell>
          <cell r="R400"/>
          <cell r="S400" t="str">
            <v>（株）クボタ</v>
          </cell>
          <cell r="T400">
            <v>26</v>
          </cell>
          <cell r="V400" t="str">
            <v>JDPA  G  1052</v>
          </cell>
          <cell r="W400" t="str">
            <v>JDPA  G  1052</v>
          </cell>
        </row>
        <row r="401">
          <cell r="A401" t="str">
            <v>020D0313</v>
          </cell>
          <cell r="B401"/>
          <cell r="C401"/>
          <cell r="D401" t="str">
            <v>D</v>
          </cell>
          <cell r="E401">
            <v>3</v>
          </cell>
          <cell r="F401">
            <v>13</v>
          </cell>
          <cell r="G401"/>
          <cell r="H401" t="str">
            <v>ﾗｲﾅ</v>
          </cell>
          <cell r="I401" t="str">
            <v>020D0313</v>
          </cell>
          <cell r="J401" t="str">
            <v>S50形ﾗｲﾅ</v>
          </cell>
          <cell r="K401" t="str">
            <v>S50形用接合部品ﾗｲﾅ及び心出し用ｺﾞﾑﾞ</v>
          </cell>
          <cell r="L401" t="str">
            <v>φ50</v>
          </cell>
          <cell r="M401" t="str">
            <v>内外面ｴﾎﾟｷｼ樹脂粉体塗装</v>
          </cell>
          <cell r="N401"/>
          <cell r="O401" t="str">
            <v>JDPA</v>
          </cell>
          <cell r="P401" t="str">
            <v>G</v>
          </cell>
          <cell r="Q401">
            <v>1052</v>
          </cell>
          <cell r="R401"/>
          <cell r="S401" t="str">
            <v>（株）栗本鐵工所</v>
          </cell>
          <cell r="T401">
            <v>20</v>
          </cell>
          <cell r="V401" t="str">
            <v>JDPA  G  1052</v>
          </cell>
          <cell r="W401" t="str">
            <v>JDPA  G  1052</v>
          </cell>
        </row>
        <row r="402">
          <cell r="A402" t="str">
            <v>026D0314</v>
          </cell>
          <cell r="B402"/>
          <cell r="C402"/>
          <cell r="D402" t="str">
            <v>D</v>
          </cell>
          <cell r="E402">
            <v>3</v>
          </cell>
          <cell r="F402">
            <v>14</v>
          </cell>
          <cell r="G402"/>
          <cell r="H402"/>
          <cell r="I402" t="str">
            <v>026D0314</v>
          </cell>
          <cell r="J402" t="str">
            <v>S50形ﾗｲﾅ</v>
          </cell>
          <cell r="K402" t="str">
            <v>S50形ﾗｲﾅ及び心出し用ｺﾞﾑﾞ</v>
          </cell>
          <cell r="L402" t="str">
            <v>φ50</v>
          </cell>
          <cell r="M402" t="str">
            <v>内外面ｴﾎﾟｷｼ樹脂粉体塗装</v>
          </cell>
          <cell r="N402"/>
          <cell r="O402" t="str">
            <v>JDPA</v>
          </cell>
          <cell r="P402" t="str">
            <v>G</v>
          </cell>
          <cell r="Q402">
            <v>1052</v>
          </cell>
          <cell r="R402"/>
          <cell r="S402" t="str">
            <v>（株）クボタ</v>
          </cell>
          <cell r="T402">
            <v>26</v>
          </cell>
          <cell r="V402" t="str">
            <v>JDPA  G  1052</v>
          </cell>
          <cell r="W402" t="str">
            <v>JDPA  G  1052</v>
          </cell>
        </row>
        <row r="403">
          <cell r="A403" t="str">
            <v>020D0314</v>
          </cell>
          <cell r="B403"/>
          <cell r="C403"/>
          <cell r="D403" t="str">
            <v>D</v>
          </cell>
          <cell r="E403">
            <v>3</v>
          </cell>
          <cell r="F403">
            <v>14</v>
          </cell>
          <cell r="G403"/>
          <cell r="H403" t="str">
            <v>抜止め押輪</v>
          </cell>
          <cell r="I403" t="str">
            <v>020D0314</v>
          </cell>
          <cell r="J403" t="str">
            <v>S50形抜止押輪</v>
          </cell>
          <cell r="K403" t="str">
            <v>S50形抜け止め押輪</v>
          </cell>
          <cell r="L403" t="str">
            <v>φ50</v>
          </cell>
          <cell r="M403" t="str">
            <v>内面ｴﾎﾟｷｼ樹脂粉体塗装</v>
          </cell>
          <cell r="N403" t="str">
            <v>SUS304ﾎﾞﾙﾄﾅｯﾄ</v>
          </cell>
          <cell r="O403" t="str">
            <v>JDPA</v>
          </cell>
          <cell r="P403" t="str">
            <v>G</v>
          </cell>
          <cell r="Q403">
            <v>1052</v>
          </cell>
          <cell r="R403"/>
          <cell r="S403" t="str">
            <v>（株）栗本鐵工所</v>
          </cell>
          <cell r="T403">
            <v>20</v>
          </cell>
          <cell r="V403" t="str">
            <v>JDPA  G  1052</v>
          </cell>
          <cell r="W403" t="str">
            <v>JDPA  G  1052</v>
          </cell>
        </row>
        <row r="404">
          <cell r="A404" t="str">
            <v>026D0315</v>
          </cell>
          <cell r="B404"/>
          <cell r="C404"/>
          <cell r="D404" t="str">
            <v>D</v>
          </cell>
          <cell r="E404">
            <v>3</v>
          </cell>
          <cell r="F404">
            <v>15</v>
          </cell>
          <cell r="G404"/>
          <cell r="H404"/>
          <cell r="I404" t="str">
            <v>026D0315</v>
          </cell>
          <cell r="J404" t="str">
            <v>S50形抜止押輪</v>
          </cell>
          <cell r="K404" t="str">
            <v>S50形抜け止め押輪</v>
          </cell>
          <cell r="L404" t="str">
            <v>φ50</v>
          </cell>
          <cell r="M404" t="str">
            <v>内面ｴﾎﾟｷｼ樹脂粉体塗装</v>
          </cell>
          <cell r="N404" t="str">
            <v>SUS304ﾎﾞﾙﾄﾅｯﾄ</v>
          </cell>
          <cell r="O404" t="str">
            <v>JDPA</v>
          </cell>
          <cell r="P404" t="str">
            <v>G</v>
          </cell>
          <cell r="Q404">
            <v>1052</v>
          </cell>
          <cell r="R404"/>
          <cell r="S404" t="str">
            <v>（株）クボタ</v>
          </cell>
          <cell r="T404">
            <v>26</v>
          </cell>
          <cell r="V404" t="str">
            <v>JDPA  G  1052</v>
          </cell>
          <cell r="W404" t="str">
            <v>JDPA  G  1052</v>
          </cell>
        </row>
        <row r="405">
          <cell r="A405">
            <v>0</v>
          </cell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 t="str">
            <v/>
          </cell>
          <cell r="V405" t="str">
            <v xml:space="preserve">    </v>
          </cell>
          <cell r="W405" t="str">
            <v xml:space="preserve">    </v>
          </cell>
        </row>
        <row r="406">
          <cell r="A406" t="str">
            <v>020D0108</v>
          </cell>
          <cell r="B406" t="str">
            <v>K形ダクタイル鋳鉄管</v>
          </cell>
          <cell r="C406" t="str">
            <v>直管類</v>
          </cell>
          <cell r="D406" t="str">
            <v>D</v>
          </cell>
          <cell r="E406">
            <v>1</v>
          </cell>
          <cell r="F406">
            <v>8</v>
          </cell>
          <cell r="G406" t="str">
            <v xml:space="preserve">ﾀﾞｸﾀｲﾙ鋳鉄管
</v>
          </cell>
          <cell r="H406" t="str">
            <v>内面ﾓﾙﾀﾙﾗｲﾆﾝｸﾞ</v>
          </cell>
          <cell r="I406" t="str">
            <v>020D0108</v>
          </cell>
          <cell r="J406" t="str">
            <v>K形ﾀﾞｸﾀｲﾙ鋳鉄管</v>
          </cell>
          <cell r="K406" t="str">
            <v>K形直管</v>
          </cell>
          <cell r="L406" t="str">
            <v>φ75～φ200</v>
          </cell>
          <cell r="M406" t="str">
            <v>内面ﾓﾙﾀﾙﾗｲﾆﾝｸﾞ</v>
          </cell>
          <cell r="N406" t="str">
            <v>１種管</v>
          </cell>
          <cell r="O406" t="str">
            <v>JWWA</v>
          </cell>
          <cell r="P406" t="str">
            <v>G</v>
          </cell>
          <cell r="Q406">
            <v>113</v>
          </cell>
          <cell r="R406"/>
          <cell r="S406" t="str">
            <v>（株）栗本鐵工所</v>
          </cell>
          <cell r="T406">
            <v>20</v>
          </cell>
          <cell r="V406" t="str">
            <v>JWWA  G  113</v>
          </cell>
          <cell r="W406" t="str">
            <v>JWWA  G  113</v>
          </cell>
        </row>
        <row r="407">
          <cell r="A407" t="str">
            <v>026D0108</v>
          </cell>
          <cell r="B407"/>
          <cell r="C407"/>
          <cell r="D407" t="str">
            <v>D</v>
          </cell>
          <cell r="E407">
            <v>1</v>
          </cell>
          <cell r="F407">
            <v>8</v>
          </cell>
          <cell r="G407"/>
          <cell r="H407"/>
          <cell r="I407" t="str">
            <v>026D0108</v>
          </cell>
          <cell r="J407" t="str">
            <v>K形ﾀﾞｸﾀｲﾙ鋳鉄管</v>
          </cell>
          <cell r="K407" t="str">
            <v>K形直管</v>
          </cell>
          <cell r="L407" t="str">
            <v>φ75～φ200</v>
          </cell>
          <cell r="M407" t="str">
            <v>内面ﾓﾙﾀﾙﾗｲﾆﾝｸﾞ</v>
          </cell>
          <cell r="N407" t="str">
            <v>１種管</v>
          </cell>
          <cell r="O407" t="str">
            <v>JWWA</v>
          </cell>
          <cell r="P407" t="str">
            <v>G</v>
          </cell>
          <cell r="Q407">
            <v>113</v>
          </cell>
          <cell r="R407"/>
          <cell r="S407" t="str">
            <v>（株）クボタ</v>
          </cell>
          <cell r="T407">
            <v>26</v>
          </cell>
          <cell r="V407" t="str">
            <v>JWWA  G  113</v>
          </cell>
          <cell r="W407" t="str">
            <v>JWWA  G  113</v>
          </cell>
        </row>
        <row r="408">
          <cell r="A408" t="str">
            <v>030D0107</v>
          </cell>
          <cell r="B408"/>
          <cell r="C408"/>
          <cell r="D408" t="str">
            <v>D</v>
          </cell>
          <cell r="E408">
            <v>1</v>
          </cell>
          <cell r="F408">
            <v>7</v>
          </cell>
          <cell r="G408"/>
          <cell r="H408"/>
          <cell r="I408" t="str">
            <v>030D0107</v>
          </cell>
          <cell r="J408" t="str">
            <v>K形ﾀﾞｸﾀｲﾙ鋳鉄管</v>
          </cell>
          <cell r="K408" t="str">
            <v>K形ﾀﾞｸﾀｲﾙ鋳鉄管</v>
          </cell>
          <cell r="L408" t="str">
            <v>φ75～φ200</v>
          </cell>
          <cell r="M408" t="str">
            <v>内面ﾓﾙﾀﾙﾗｲﾆﾝｸﾞ</v>
          </cell>
          <cell r="N408" t="str">
            <v>１種管</v>
          </cell>
          <cell r="O408" t="str">
            <v>JWWA</v>
          </cell>
          <cell r="P408" t="str">
            <v>G</v>
          </cell>
          <cell r="Q408">
            <v>113</v>
          </cell>
          <cell r="R408"/>
          <cell r="S408" t="str">
            <v>日本鋳鉄管（株）</v>
          </cell>
          <cell r="T408">
            <v>30</v>
          </cell>
          <cell r="V408" t="str">
            <v>JWWA  G  113</v>
          </cell>
          <cell r="W408" t="str">
            <v>JWWA  G  113</v>
          </cell>
        </row>
        <row r="409">
          <cell r="A409" t="str">
            <v>020D0109</v>
          </cell>
          <cell r="B409"/>
          <cell r="C409"/>
          <cell r="D409" t="str">
            <v>D</v>
          </cell>
          <cell r="E409">
            <v>1</v>
          </cell>
          <cell r="F409">
            <v>9</v>
          </cell>
          <cell r="G409"/>
          <cell r="H409" t="str">
            <v>内面ｴﾎﾟｷｼ樹脂粉体</v>
          </cell>
          <cell r="I409" t="str">
            <v>020D0109</v>
          </cell>
          <cell r="J409" t="str">
            <v>K形ﾀﾞｸﾀｲﾙ鋳鉄管</v>
          </cell>
          <cell r="K409" t="str">
            <v>K形直管</v>
          </cell>
          <cell r="L409" t="str">
            <v>φ75～φ200</v>
          </cell>
          <cell r="M409" t="str">
            <v>内面ｴﾎﾟｷｼ樹脂粉体塗装</v>
          </cell>
          <cell r="N409" t="str">
            <v>１種管</v>
          </cell>
          <cell r="O409" t="str">
            <v>JWWA</v>
          </cell>
          <cell r="P409" t="str">
            <v>G</v>
          </cell>
          <cell r="Q409">
            <v>113</v>
          </cell>
          <cell r="R409"/>
          <cell r="S409" t="str">
            <v>（株）栗本鐵工所</v>
          </cell>
          <cell r="T409">
            <v>20</v>
          </cell>
          <cell r="V409" t="str">
            <v>JWWA  G  113</v>
          </cell>
          <cell r="W409" t="str">
            <v>JWWA  G  113</v>
          </cell>
        </row>
        <row r="410">
          <cell r="A410" t="str">
            <v>026D0109</v>
          </cell>
          <cell r="B410"/>
          <cell r="C410"/>
          <cell r="D410" t="str">
            <v>D</v>
          </cell>
          <cell r="E410">
            <v>1</v>
          </cell>
          <cell r="F410">
            <v>9</v>
          </cell>
          <cell r="G410"/>
          <cell r="H410"/>
          <cell r="I410" t="str">
            <v>026D0109</v>
          </cell>
          <cell r="J410" t="str">
            <v>K形ﾀﾞｸﾀｲﾙ鋳鉄管</v>
          </cell>
          <cell r="K410" t="str">
            <v>K形直管</v>
          </cell>
          <cell r="L410" t="str">
            <v>φ75～φ200</v>
          </cell>
          <cell r="M410" t="str">
            <v>内面ｴﾎﾟｷｼ樹脂粉体塗装</v>
          </cell>
          <cell r="N410" t="str">
            <v>１種管</v>
          </cell>
          <cell r="O410" t="str">
            <v>JWWA</v>
          </cell>
          <cell r="P410" t="str">
            <v>G</v>
          </cell>
          <cell r="Q410">
            <v>113</v>
          </cell>
          <cell r="R410"/>
          <cell r="S410" t="str">
            <v>（株）クボタ</v>
          </cell>
          <cell r="T410">
            <v>26</v>
          </cell>
          <cell r="V410" t="str">
            <v>JWWA  G  113</v>
          </cell>
          <cell r="W410" t="str">
            <v>JWWA  G  113</v>
          </cell>
        </row>
        <row r="411">
          <cell r="A411" t="str">
            <v>030D0108</v>
          </cell>
          <cell r="B411"/>
          <cell r="C411"/>
          <cell r="D411" t="str">
            <v>D</v>
          </cell>
          <cell r="E411">
            <v>1</v>
          </cell>
          <cell r="F411">
            <v>8</v>
          </cell>
          <cell r="G411"/>
          <cell r="H411"/>
          <cell r="I411" t="str">
            <v>030D0108</v>
          </cell>
          <cell r="J411" t="str">
            <v>K形ﾀﾞｸﾀｲﾙ鋳鉄管</v>
          </cell>
          <cell r="K411" t="str">
            <v>K形ﾀﾞｸﾀｲﾙ鋳鉄管</v>
          </cell>
          <cell r="L411" t="str">
            <v>φ75～φ200</v>
          </cell>
          <cell r="M411" t="str">
            <v>内面ｴﾎﾟｷｼ樹脂粉体塗装</v>
          </cell>
          <cell r="N411" t="str">
            <v>１種管</v>
          </cell>
          <cell r="O411" t="str">
            <v>JWWA</v>
          </cell>
          <cell r="P411" t="str">
            <v>G</v>
          </cell>
          <cell r="Q411">
            <v>113</v>
          </cell>
          <cell r="R411"/>
          <cell r="S411" t="str">
            <v>日本鋳鉄管（株）</v>
          </cell>
          <cell r="T411">
            <v>30</v>
          </cell>
          <cell r="V411" t="str">
            <v>JWWA  G  113</v>
          </cell>
          <cell r="W411" t="str">
            <v>JWWA  G  113</v>
          </cell>
        </row>
        <row r="412">
          <cell r="A412" t="str">
            <v>009D0264</v>
          </cell>
          <cell r="B412"/>
          <cell r="C412" t="str">
            <v>異形管類</v>
          </cell>
          <cell r="D412" t="str">
            <v>D</v>
          </cell>
          <cell r="E412">
            <v>2</v>
          </cell>
          <cell r="F412">
            <v>64</v>
          </cell>
          <cell r="G412" t="str">
            <v>二受T字管</v>
          </cell>
          <cell r="H412" t="str">
            <v>二受T字管</v>
          </cell>
          <cell r="I412" t="str">
            <v>009D0264</v>
          </cell>
          <cell r="J412" t="str">
            <v>K形二受T字管</v>
          </cell>
          <cell r="K412" t="str">
            <v>K形二受T字管</v>
          </cell>
          <cell r="L412" t="str">
            <v>φ75×φ75～φ200×φ200</v>
          </cell>
          <cell r="M412" t="str">
            <v>内面ｴﾎﾟｷｼ樹脂粉体塗装</v>
          </cell>
          <cell r="N412"/>
          <cell r="O412" t="str">
            <v>JWWA</v>
          </cell>
          <cell r="P412" t="str">
            <v>G</v>
          </cell>
          <cell r="Q412">
            <v>114</v>
          </cell>
          <cell r="R412"/>
          <cell r="S412" t="str">
            <v>幡豆工業（株）</v>
          </cell>
          <cell r="T412">
            <v>9</v>
          </cell>
          <cell r="V412" t="str">
            <v>JWWA  G  114</v>
          </cell>
          <cell r="W412" t="str">
            <v>JWWA  G  114</v>
          </cell>
        </row>
        <row r="413">
          <cell r="A413" t="str">
            <v>019D0246</v>
          </cell>
          <cell r="B413"/>
          <cell r="C413"/>
          <cell r="D413" t="str">
            <v>D</v>
          </cell>
          <cell r="E413">
            <v>2</v>
          </cell>
          <cell r="F413">
            <v>46</v>
          </cell>
          <cell r="G413"/>
          <cell r="H413"/>
          <cell r="I413" t="str">
            <v>019D0246</v>
          </cell>
          <cell r="J413" t="str">
            <v>K形二受T字管</v>
          </cell>
          <cell r="K413" t="str">
            <v>K形二受T字管</v>
          </cell>
          <cell r="L413" t="str">
            <v>φ75×φ75～φ200×φ200</v>
          </cell>
          <cell r="M413" t="str">
            <v>内面ｴﾎﾟｷｼ樹脂粉体塗装</v>
          </cell>
          <cell r="N413"/>
          <cell r="O413" t="str">
            <v>JWWA</v>
          </cell>
          <cell r="P413" t="str">
            <v>G</v>
          </cell>
          <cell r="Q413">
            <v>114</v>
          </cell>
          <cell r="R413"/>
          <cell r="S413" t="str">
            <v>（株）岡本</v>
          </cell>
          <cell r="T413">
            <v>19</v>
          </cell>
          <cell r="V413" t="str">
            <v>JWWA  G  114</v>
          </cell>
          <cell r="W413" t="str">
            <v>JWWA  G  114</v>
          </cell>
        </row>
        <row r="414">
          <cell r="A414" t="str">
            <v>020D0278</v>
          </cell>
          <cell r="B414"/>
          <cell r="C414"/>
          <cell r="D414" t="str">
            <v>D</v>
          </cell>
          <cell r="E414">
            <v>2</v>
          </cell>
          <cell r="F414">
            <v>78</v>
          </cell>
          <cell r="G414"/>
          <cell r="H414"/>
          <cell r="I414" t="str">
            <v>020D0278</v>
          </cell>
          <cell r="J414" t="str">
            <v>K形二受T字管</v>
          </cell>
          <cell r="K414" t="str">
            <v>K形二受T字管</v>
          </cell>
          <cell r="L414" t="str">
            <v>φ75×φ75～φ200×φ200</v>
          </cell>
          <cell r="M414" t="str">
            <v>内面ｴﾎﾟｷｼ樹脂粉体塗装</v>
          </cell>
          <cell r="N414"/>
          <cell r="O414" t="str">
            <v>JWWA</v>
          </cell>
          <cell r="P414" t="str">
            <v>G</v>
          </cell>
          <cell r="Q414">
            <v>114</v>
          </cell>
          <cell r="R414"/>
          <cell r="S414" t="str">
            <v>（株）栗本鐵工所</v>
          </cell>
          <cell r="T414">
            <v>20</v>
          </cell>
          <cell r="V414" t="str">
            <v>JWWA  G  114</v>
          </cell>
          <cell r="W414" t="str">
            <v>JWWA  G  114</v>
          </cell>
        </row>
        <row r="415">
          <cell r="A415" t="str">
            <v>009D0265</v>
          </cell>
          <cell r="B415"/>
          <cell r="C415"/>
          <cell r="D415" t="str">
            <v>D</v>
          </cell>
          <cell r="E415">
            <v>2</v>
          </cell>
          <cell r="F415">
            <v>65</v>
          </cell>
          <cell r="G415" t="str">
            <v xml:space="preserve">片落管
</v>
          </cell>
          <cell r="H415" t="str">
            <v>受挿し管</v>
          </cell>
          <cell r="I415" t="str">
            <v>009D0265</v>
          </cell>
          <cell r="J415" t="str">
            <v>K形受挿し片落管</v>
          </cell>
          <cell r="K415" t="str">
            <v>K形受挿し片落管</v>
          </cell>
          <cell r="L415" t="str">
            <v>φ100×φ75～φ200×φ150</v>
          </cell>
          <cell r="M415" t="str">
            <v>内面ｴﾎﾟｷｼ樹脂粉体塗装</v>
          </cell>
          <cell r="N415"/>
          <cell r="O415" t="str">
            <v>JWWA</v>
          </cell>
          <cell r="P415" t="str">
            <v>G</v>
          </cell>
          <cell r="Q415">
            <v>114</v>
          </cell>
          <cell r="R415"/>
          <cell r="S415" t="str">
            <v>幡豆工業（株）</v>
          </cell>
          <cell r="T415">
            <v>9</v>
          </cell>
          <cell r="V415" t="str">
            <v>JWWA  G  114</v>
          </cell>
          <cell r="W415" t="str">
            <v>JWWA  G  114</v>
          </cell>
        </row>
        <row r="416">
          <cell r="A416" t="str">
            <v>019D0247</v>
          </cell>
          <cell r="B416"/>
          <cell r="C416"/>
          <cell r="D416" t="str">
            <v>D</v>
          </cell>
          <cell r="E416">
            <v>2</v>
          </cell>
          <cell r="F416">
            <v>47</v>
          </cell>
          <cell r="G416"/>
          <cell r="H416"/>
          <cell r="I416" t="str">
            <v>019D0247</v>
          </cell>
          <cell r="J416" t="str">
            <v>K形受挿し片落管</v>
          </cell>
          <cell r="K416" t="str">
            <v>K形受挿し片落管</v>
          </cell>
          <cell r="L416" t="str">
            <v>φ100×φ75～φ200×φ150</v>
          </cell>
          <cell r="M416" t="str">
            <v>内面ｴﾎﾟｷｼ樹脂粉体塗装</v>
          </cell>
          <cell r="N416"/>
          <cell r="O416" t="str">
            <v>JWWA</v>
          </cell>
          <cell r="P416" t="str">
            <v>G</v>
          </cell>
          <cell r="Q416">
            <v>114</v>
          </cell>
          <cell r="R416"/>
          <cell r="S416" t="str">
            <v>（株）岡本</v>
          </cell>
          <cell r="T416">
            <v>19</v>
          </cell>
          <cell r="V416" t="str">
            <v>JWWA  G  114</v>
          </cell>
          <cell r="W416" t="str">
            <v>JWWA  G  114</v>
          </cell>
        </row>
        <row r="417">
          <cell r="A417" t="str">
            <v>020D0279</v>
          </cell>
          <cell r="B417"/>
          <cell r="C417"/>
          <cell r="D417" t="str">
            <v>D</v>
          </cell>
          <cell r="E417">
            <v>2</v>
          </cell>
          <cell r="F417">
            <v>79</v>
          </cell>
          <cell r="G417"/>
          <cell r="H417"/>
          <cell r="I417" t="str">
            <v>020D0279</v>
          </cell>
          <cell r="J417" t="str">
            <v>K形受挿し片落管</v>
          </cell>
          <cell r="K417" t="str">
            <v>K形受挿し片落管</v>
          </cell>
          <cell r="L417" t="str">
            <v>φ100×φ75～φ200×φ150</v>
          </cell>
          <cell r="M417" t="str">
            <v>内面ｴﾎﾟｷｼ樹脂粉体塗装</v>
          </cell>
          <cell r="N417"/>
          <cell r="O417" t="str">
            <v>JWWA</v>
          </cell>
          <cell r="P417" t="str">
            <v>G</v>
          </cell>
          <cell r="Q417">
            <v>114</v>
          </cell>
          <cell r="R417"/>
          <cell r="S417" t="str">
            <v>（株）栗本鐵工所</v>
          </cell>
          <cell r="T417">
            <v>20</v>
          </cell>
          <cell r="V417" t="str">
            <v>JWWA  G  114</v>
          </cell>
          <cell r="W417" t="str">
            <v>JWWA  G  114</v>
          </cell>
        </row>
        <row r="418">
          <cell r="A418" t="str">
            <v>009D0266</v>
          </cell>
          <cell r="B418"/>
          <cell r="C418"/>
          <cell r="D418" t="str">
            <v>D</v>
          </cell>
          <cell r="E418">
            <v>2</v>
          </cell>
          <cell r="F418">
            <v>66</v>
          </cell>
          <cell r="G418"/>
          <cell r="H418" t="str">
            <v>挿し受管</v>
          </cell>
          <cell r="I418" t="str">
            <v>009D0266</v>
          </cell>
          <cell r="J418" t="str">
            <v>K形挿し受片落管</v>
          </cell>
          <cell r="K418" t="str">
            <v>K形挿し受片落管</v>
          </cell>
          <cell r="L418" t="str">
            <v>φ100×φ75～φ200×φ150</v>
          </cell>
          <cell r="M418" t="str">
            <v>内面ｴﾎﾟｷｼ樹脂粉体塗装</v>
          </cell>
          <cell r="N418"/>
          <cell r="O418" t="str">
            <v>JWWA</v>
          </cell>
          <cell r="P418" t="str">
            <v>G</v>
          </cell>
          <cell r="Q418">
            <v>114</v>
          </cell>
          <cell r="R418"/>
          <cell r="S418" t="str">
            <v>幡豆工業（株）</v>
          </cell>
          <cell r="T418">
            <v>9</v>
          </cell>
          <cell r="V418" t="str">
            <v>JWWA  G  114</v>
          </cell>
          <cell r="W418" t="str">
            <v>JWWA  G  114</v>
          </cell>
        </row>
        <row r="419">
          <cell r="A419" t="str">
            <v>019D0248</v>
          </cell>
          <cell r="B419"/>
          <cell r="C419"/>
          <cell r="D419" t="str">
            <v>D</v>
          </cell>
          <cell r="E419">
            <v>2</v>
          </cell>
          <cell r="F419">
            <v>48</v>
          </cell>
          <cell r="G419"/>
          <cell r="H419"/>
          <cell r="I419" t="str">
            <v>019D0248</v>
          </cell>
          <cell r="J419" t="str">
            <v>K形挿し受片落管</v>
          </cell>
          <cell r="K419" t="str">
            <v>K形挿し受片落管</v>
          </cell>
          <cell r="L419" t="str">
            <v>φ100×φ75～φ200×φ150</v>
          </cell>
          <cell r="M419" t="str">
            <v>内面ｴﾎﾟｷｼ樹脂粉体塗装</v>
          </cell>
          <cell r="N419"/>
          <cell r="O419" t="str">
            <v>JWWA</v>
          </cell>
          <cell r="P419" t="str">
            <v>G</v>
          </cell>
          <cell r="Q419">
            <v>114</v>
          </cell>
          <cell r="R419"/>
          <cell r="S419" t="str">
            <v>（株）岡本</v>
          </cell>
          <cell r="T419">
            <v>19</v>
          </cell>
          <cell r="V419" t="str">
            <v>JWWA  G  114</v>
          </cell>
          <cell r="W419" t="str">
            <v>JWWA  G  114</v>
          </cell>
        </row>
        <row r="420">
          <cell r="A420" t="str">
            <v>020D0280</v>
          </cell>
          <cell r="B420"/>
          <cell r="C420"/>
          <cell r="D420" t="str">
            <v>D</v>
          </cell>
          <cell r="E420">
            <v>2</v>
          </cell>
          <cell r="F420">
            <v>80</v>
          </cell>
          <cell r="G420"/>
          <cell r="H420"/>
          <cell r="I420" t="str">
            <v>020D0280</v>
          </cell>
          <cell r="J420" t="str">
            <v>K形挿し受片落管</v>
          </cell>
          <cell r="K420" t="str">
            <v>K形挿し受片落管</v>
          </cell>
          <cell r="L420" t="str">
            <v>φ100×φ75～φ200×φ150</v>
          </cell>
          <cell r="M420" t="str">
            <v>内面ｴﾎﾟｷｼ樹脂粉体塗装</v>
          </cell>
          <cell r="N420"/>
          <cell r="O420" t="str">
            <v>JWWA</v>
          </cell>
          <cell r="P420" t="str">
            <v>G</v>
          </cell>
          <cell r="Q420">
            <v>114</v>
          </cell>
          <cell r="R420"/>
          <cell r="S420" t="str">
            <v>（株）栗本鐵工所</v>
          </cell>
          <cell r="T420">
            <v>20</v>
          </cell>
          <cell r="V420" t="str">
            <v>JWWA  G  114</v>
          </cell>
          <cell r="W420" t="str">
            <v>JWWA  G  114</v>
          </cell>
        </row>
        <row r="421">
          <cell r="A421" t="str">
            <v>009D0267</v>
          </cell>
          <cell r="B421"/>
          <cell r="C421"/>
          <cell r="D421" t="str">
            <v>D</v>
          </cell>
          <cell r="E421">
            <v>2</v>
          </cell>
          <cell r="F421">
            <v>67</v>
          </cell>
          <cell r="G421" t="str">
            <v>片受曲管</v>
          </cell>
          <cell r="H421" t="str">
            <v>90°曲管</v>
          </cell>
          <cell r="I421" t="str">
            <v>009D0267</v>
          </cell>
          <cell r="J421" t="str">
            <v>K形90°曲管</v>
          </cell>
          <cell r="K421" t="str">
            <v>K形90°曲管</v>
          </cell>
          <cell r="L421" t="str">
            <v>φ75～φ200</v>
          </cell>
          <cell r="M421" t="str">
            <v>内面ｴﾎﾟｷｼ樹脂粉体塗装</v>
          </cell>
          <cell r="N421"/>
          <cell r="O421" t="str">
            <v>JWWA</v>
          </cell>
          <cell r="P421" t="str">
            <v>G</v>
          </cell>
          <cell r="Q421">
            <v>114</v>
          </cell>
          <cell r="R421"/>
          <cell r="S421" t="str">
            <v>幡豆工業（株）</v>
          </cell>
          <cell r="T421">
            <v>9</v>
          </cell>
          <cell r="V421" t="str">
            <v>JWWA  G  114</v>
          </cell>
          <cell r="W421" t="str">
            <v>JWWA  G  114</v>
          </cell>
        </row>
        <row r="422">
          <cell r="A422" t="str">
            <v>019D0249</v>
          </cell>
          <cell r="B422"/>
          <cell r="C422"/>
          <cell r="D422" t="str">
            <v>D</v>
          </cell>
          <cell r="E422">
            <v>2</v>
          </cell>
          <cell r="F422">
            <v>49</v>
          </cell>
          <cell r="G422"/>
          <cell r="H422"/>
          <cell r="I422" t="str">
            <v>019D0249</v>
          </cell>
          <cell r="J422" t="str">
            <v>K形90°曲管</v>
          </cell>
          <cell r="K422" t="str">
            <v>K形90°曲管</v>
          </cell>
          <cell r="L422" t="str">
            <v>φ75～φ200</v>
          </cell>
          <cell r="M422" t="str">
            <v>内面ｴﾎﾟｷｼ樹脂粉体塗装</v>
          </cell>
          <cell r="N422"/>
          <cell r="O422" t="str">
            <v>JWWA</v>
          </cell>
          <cell r="P422" t="str">
            <v>G</v>
          </cell>
          <cell r="Q422">
            <v>114</v>
          </cell>
          <cell r="R422"/>
          <cell r="S422" t="str">
            <v>（株）岡本</v>
          </cell>
          <cell r="T422">
            <v>19</v>
          </cell>
          <cell r="V422" t="str">
            <v>JWWA  G  114</v>
          </cell>
          <cell r="W422" t="str">
            <v>JWWA  G  114</v>
          </cell>
        </row>
        <row r="423">
          <cell r="A423" t="str">
            <v>020D0281</v>
          </cell>
          <cell r="B423"/>
          <cell r="C423"/>
          <cell r="D423" t="str">
            <v>D</v>
          </cell>
          <cell r="E423">
            <v>2</v>
          </cell>
          <cell r="F423">
            <v>81</v>
          </cell>
          <cell r="G423"/>
          <cell r="H423"/>
          <cell r="I423" t="str">
            <v>020D0281</v>
          </cell>
          <cell r="J423" t="str">
            <v>K形90°曲管</v>
          </cell>
          <cell r="K423" t="str">
            <v>K形90°曲管</v>
          </cell>
          <cell r="L423" t="str">
            <v>φ75～φ200</v>
          </cell>
          <cell r="M423" t="str">
            <v>内面ｴﾎﾟｷｼ樹脂粉体塗装</v>
          </cell>
          <cell r="N423"/>
          <cell r="O423" t="str">
            <v>JWWA</v>
          </cell>
          <cell r="P423" t="str">
            <v>G</v>
          </cell>
          <cell r="Q423">
            <v>114</v>
          </cell>
          <cell r="R423"/>
          <cell r="S423" t="str">
            <v>（株）栗本鐵工所</v>
          </cell>
          <cell r="T423">
            <v>20</v>
          </cell>
          <cell r="V423" t="str">
            <v>JWWA  G  114</v>
          </cell>
          <cell r="W423" t="str">
            <v>JWWA  G  114</v>
          </cell>
        </row>
        <row r="424">
          <cell r="A424" t="str">
            <v>009D0268</v>
          </cell>
          <cell r="B424"/>
          <cell r="C424"/>
          <cell r="D424" t="str">
            <v>D</v>
          </cell>
          <cell r="E424">
            <v>2</v>
          </cell>
          <cell r="F424">
            <v>68</v>
          </cell>
          <cell r="G424"/>
          <cell r="H424" t="str">
            <v>45°曲管</v>
          </cell>
          <cell r="I424" t="str">
            <v>009D0268</v>
          </cell>
          <cell r="J424" t="str">
            <v>K形45°曲管</v>
          </cell>
          <cell r="K424" t="str">
            <v>K形45°曲管</v>
          </cell>
          <cell r="L424" t="str">
            <v>φ75～φ200</v>
          </cell>
          <cell r="M424" t="str">
            <v>内面ｴﾎﾟｷｼ樹脂粉体塗装</v>
          </cell>
          <cell r="N424"/>
          <cell r="O424" t="str">
            <v>JWWA</v>
          </cell>
          <cell r="P424" t="str">
            <v>G</v>
          </cell>
          <cell r="Q424">
            <v>114</v>
          </cell>
          <cell r="R424"/>
          <cell r="S424" t="str">
            <v>幡豆工業（株）</v>
          </cell>
          <cell r="T424">
            <v>9</v>
          </cell>
          <cell r="V424" t="str">
            <v>JWWA  G  114</v>
          </cell>
          <cell r="W424" t="str">
            <v>JWWA  G  114</v>
          </cell>
        </row>
        <row r="425">
          <cell r="A425" t="str">
            <v>019D0250</v>
          </cell>
          <cell r="B425"/>
          <cell r="C425"/>
          <cell r="D425" t="str">
            <v>D</v>
          </cell>
          <cell r="E425">
            <v>2</v>
          </cell>
          <cell r="F425">
            <v>50</v>
          </cell>
          <cell r="G425"/>
          <cell r="H425"/>
          <cell r="I425" t="str">
            <v>019D0250</v>
          </cell>
          <cell r="J425" t="str">
            <v>K形45°曲管</v>
          </cell>
          <cell r="K425" t="str">
            <v>K形45°曲管</v>
          </cell>
          <cell r="L425" t="str">
            <v>φ75～φ200</v>
          </cell>
          <cell r="M425" t="str">
            <v>内面ｴﾎﾟｷｼ樹脂粉体塗装</v>
          </cell>
          <cell r="N425"/>
          <cell r="O425" t="str">
            <v>JWWA</v>
          </cell>
          <cell r="P425" t="str">
            <v>G</v>
          </cell>
          <cell r="Q425">
            <v>114</v>
          </cell>
          <cell r="R425"/>
          <cell r="S425" t="str">
            <v>（株）岡本</v>
          </cell>
          <cell r="T425">
            <v>19</v>
          </cell>
          <cell r="V425" t="str">
            <v>JWWA  G  114</v>
          </cell>
          <cell r="W425" t="str">
            <v>JWWA  G  114</v>
          </cell>
        </row>
        <row r="426">
          <cell r="A426" t="str">
            <v>020D0282</v>
          </cell>
          <cell r="B426"/>
          <cell r="C426"/>
          <cell r="D426" t="str">
            <v>D</v>
          </cell>
          <cell r="E426">
            <v>2</v>
          </cell>
          <cell r="F426">
            <v>82</v>
          </cell>
          <cell r="G426"/>
          <cell r="H426"/>
          <cell r="I426" t="str">
            <v>020D0282</v>
          </cell>
          <cell r="J426" t="str">
            <v>K形45°曲管</v>
          </cell>
          <cell r="K426" t="str">
            <v>K形45°曲管</v>
          </cell>
          <cell r="L426" t="str">
            <v>φ75～φ200</v>
          </cell>
          <cell r="M426" t="str">
            <v>内面ｴﾎﾟｷｼ樹脂粉体塗装</v>
          </cell>
          <cell r="N426"/>
          <cell r="O426" t="str">
            <v>JWWA</v>
          </cell>
          <cell r="P426" t="str">
            <v>G</v>
          </cell>
          <cell r="Q426">
            <v>114</v>
          </cell>
          <cell r="R426"/>
          <cell r="S426" t="str">
            <v>（株）栗本鐵工所</v>
          </cell>
          <cell r="T426">
            <v>20</v>
          </cell>
          <cell r="V426" t="str">
            <v>JWWA  G  114</v>
          </cell>
          <cell r="W426" t="str">
            <v>JWWA  G  114</v>
          </cell>
        </row>
        <row r="427">
          <cell r="A427" t="str">
            <v>009D0269</v>
          </cell>
          <cell r="B427"/>
          <cell r="C427"/>
          <cell r="D427" t="str">
            <v>D</v>
          </cell>
          <cell r="E427">
            <v>2</v>
          </cell>
          <cell r="F427">
            <v>69</v>
          </cell>
          <cell r="G427"/>
          <cell r="H427" t="str">
            <v>22 1/2°曲管</v>
          </cell>
          <cell r="I427" t="str">
            <v>009D0269</v>
          </cell>
          <cell r="J427" t="str">
            <v>K形22 1/2°曲管</v>
          </cell>
          <cell r="K427" t="str">
            <v>K形22 1/2°曲管</v>
          </cell>
          <cell r="L427" t="str">
            <v>φ75～φ200</v>
          </cell>
          <cell r="M427" t="str">
            <v>内面ｴﾎﾟｷｼ樹脂粉体塗装</v>
          </cell>
          <cell r="N427"/>
          <cell r="O427" t="str">
            <v>JWWA</v>
          </cell>
          <cell r="P427" t="str">
            <v>G</v>
          </cell>
          <cell r="Q427">
            <v>114</v>
          </cell>
          <cell r="R427"/>
          <cell r="S427" t="str">
            <v>幡豆工業（株）</v>
          </cell>
          <cell r="T427">
            <v>9</v>
          </cell>
          <cell r="V427" t="str">
            <v>JWWA  G  114</v>
          </cell>
          <cell r="W427" t="str">
            <v>JWWA  G  114</v>
          </cell>
        </row>
        <row r="428">
          <cell r="A428" t="str">
            <v>019D0251</v>
          </cell>
          <cell r="B428"/>
          <cell r="C428"/>
          <cell r="D428" t="str">
            <v>D</v>
          </cell>
          <cell r="E428">
            <v>2</v>
          </cell>
          <cell r="F428">
            <v>51</v>
          </cell>
          <cell r="G428"/>
          <cell r="H428"/>
          <cell r="I428" t="str">
            <v>019D0251</v>
          </cell>
          <cell r="J428" t="str">
            <v>K形22 1/2°曲管</v>
          </cell>
          <cell r="K428" t="str">
            <v>K形22 1/2°曲管</v>
          </cell>
          <cell r="L428" t="str">
            <v>φ75～φ200</v>
          </cell>
          <cell r="M428" t="str">
            <v>内面ｴﾎﾟｷｼ樹脂粉体塗装</v>
          </cell>
          <cell r="N428"/>
          <cell r="O428" t="str">
            <v>JWWA</v>
          </cell>
          <cell r="P428" t="str">
            <v>G</v>
          </cell>
          <cell r="Q428">
            <v>114</v>
          </cell>
          <cell r="R428"/>
          <cell r="S428" t="str">
            <v>（株）岡本</v>
          </cell>
          <cell r="T428">
            <v>19</v>
          </cell>
          <cell r="V428" t="str">
            <v>JWWA  G  114</v>
          </cell>
          <cell r="W428" t="str">
            <v>JWWA  G  114</v>
          </cell>
        </row>
        <row r="429">
          <cell r="A429" t="str">
            <v>020D0283</v>
          </cell>
          <cell r="B429"/>
          <cell r="C429"/>
          <cell r="D429" t="str">
            <v>D</v>
          </cell>
          <cell r="E429">
            <v>2</v>
          </cell>
          <cell r="F429">
            <v>83</v>
          </cell>
          <cell r="G429"/>
          <cell r="H429"/>
          <cell r="I429" t="str">
            <v>020D0283</v>
          </cell>
          <cell r="J429" t="str">
            <v>K形22 1/2°曲管</v>
          </cell>
          <cell r="K429" t="str">
            <v>K形22 1/2°曲管</v>
          </cell>
          <cell r="L429" t="str">
            <v>φ75～φ200</v>
          </cell>
          <cell r="M429" t="str">
            <v>内面ｴﾎﾟｷｼ樹脂粉体塗装</v>
          </cell>
          <cell r="N429"/>
          <cell r="O429" t="str">
            <v>JWWA</v>
          </cell>
          <cell r="P429" t="str">
            <v>G</v>
          </cell>
          <cell r="Q429">
            <v>114</v>
          </cell>
          <cell r="R429"/>
          <cell r="S429" t="str">
            <v>（株）栗本鐵工所</v>
          </cell>
          <cell r="T429">
            <v>20</v>
          </cell>
          <cell r="V429" t="str">
            <v>JWWA  G  114</v>
          </cell>
          <cell r="W429" t="str">
            <v>JWWA  G  114</v>
          </cell>
        </row>
        <row r="430">
          <cell r="A430" t="str">
            <v>009D0270</v>
          </cell>
          <cell r="B430"/>
          <cell r="C430"/>
          <cell r="D430" t="str">
            <v>D</v>
          </cell>
          <cell r="E430">
            <v>2</v>
          </cell>
          <cell r="F430">
            <v>70</v>
          </cell>
          <cell r="G430"/>
          <cell r="H430" t="str">
            <v>11 1/4°曲管</v>
          </cell>
          <cell r="I430" t="str">
            <v>009D0270</v>
          </cell>
          <cell r="J430" t="str">
            <v>K形11 1/4°曲管</v>
          </cell>
          <cell r="K430" t="str">
            <v>K形11 1/4°曲管</v>
          </cell>
          <cell r="L430" t="str">
            <v>φ75～φ200</v>
          </cell>
          <cell r="M430" t="str">
            <v>内面ｴﾎﾟｷｼ樹脂粉体塗装</v>
          </cell>
          <cell r="N430"/>
          <cell r="O430" t="str">
            <v>JWWA</v>
          </cell>
          <cell r="P430" t="str">
            <v>G</v>
          </cell>
          <cell r="Q430">
            <v>114</v>
          </cell>
          <cell r="R430"/>
          <cell r="S430" t="str">
            <v>幡豆工業（株）</v>
          </cell>
          <cell r="T430">
            <v>9</v>
          </cell>
          <cell r="V430" t="str">
            <v>JWWA  G  114</v>
          </cell>
          <cell r="W430" t="str">
            <v>JWWA  G  114</v>
          </cell>
        </row>
        <row r="431">
          <cell r="A431" t="str">
            <v>019D0252</v>
          </cell>
          <cell r="B431"/>
          <cell r="C431"/>
          <cell r="D431" t="str">
            <v>D</v>
          </cell>
          <cell r="E431">
            <v>2</v>
          </cell>
          <cell r="F431">
            <v>52</v>
          </cell>
          <cell r="G431"/>
          <cell r="H431"/>
          <cell r="I431" t="str">
            <v>019D0252</v>
          </cell>
          <cell r="J431" t="str">
            <v>K形11 1/4°曲管</v>
          </cell>
          <cell r="K431" t="str">
            <v>K形11 1/4°曲管</v>
          </cell>
          <cell r="L431" t="str">
            <v>φ75～φ200</v>
          </cell>
          <cell r="M431" t="str">
            <v>内面ｴﾎﾟｷｼ樹脂粉体塗装</v>
          </cell>
          <cell r="N431"/>
          <cell r="O431" t="str">
            <v>JWWA</v>
          </cell>
          <cell r="P431" t="str">
            <v>G</v>
          </cell>
          <cell r="Q431">
            <v>114</v>
          </cell>
          <cell r="R431"/>
          <cell r="S431" t="str">
            <v>（株）岡本</v>
          </cell>
          <cell r="T431">
            <v>19</v>
          </cell>
          <cell r="V431" t="str">
            <v>JWWA  G  114</v>
          </cell>
          <cell r="W431" t="str">
            <v>JWWA  G  114</v>
          </cell>
        </row>
        <row r="432">
          <cell r="A432" t="str">
            <v>020D0284</v>
          </cell>
          <cell r="B432"/>
          <cell r="C432"/>
          <cell r="D432" t="str">
            <v>D</v>
          </cell>
          <cell r="E432">
            <v>2</v>
          </cell>
          <cell r="F432">
            <v>84</v>
          </cell>
          <cell r="G432"/>
          <cell r="H432"/>
          <cell r="I432" t="str">
            <v>020D0284</v>
          </cell>
          <cell r="J432" t="str">
            <v>K形11 1/4°曲管</v>
          </cell>
          <cell r="K432" t="str">
            <v>K形11 1/4°曲管</v>
          </cell>
          <cell r="L432" t="str">
            <v>φ75～φ200</v>
          </cell>
          <cell r="M432" t="str">
            <v>内面ｴﾎﾟｷｼ樹脂粉体塗装</v>
          </cell>
          <cell r="N432"/>
          <cell r="O432" t="str">
            <v>JWWA</v>
          </cell>
          <cell r="P432" t="str">
            <v>G</v>
          </cell>
          <cell r="Q432">
            <v>114</v>
          </cell>
          <cell r="R432"/>
          <cell r="S432" t="str">
            <v>（株）栗本鐵工所</v>
          </cell>
          <cell r="T432">
            <v>20</v>
          </cell>
          <cell r="V432" t="str">
            <v>JWWA  G  114</v>
          </cell>
          <cell r="W432" t="str">
            <v>JWWA  G  114</v>
          </cell>
        </row>
        <row r="433">
          <cell r="A433" t="str">
            <v>009D0271</v>
          </cell>
          <cell r="B433"/>
          <cell r="C433"/>
          <cell r="D433" t="str">
            <v>D</v>
          </cell>
          <cell r="E433">
            <v>2</v>
          </cell>
          <cell r="F433">
            <v>71</v>
          </cell>
          <cell r="G433"/>
          <cell r="H433" t="str">
            <v>5 5/8°曲管</v>
          </cell>
          <cell r="I433" t="str">
            <v>009D0271</v>
          </cell>
          <cell r="J433" t="str">
            <v>K形5 5/8°曲管</v>
          </cell>
          <cell r="K433" t="str">
            <v>K形5 5/8°曲管</v>
          </cell>
          <cell r="L433" t="str">
            <v>φ75～φ200</v>
          </cell>
          <cell r="M433" t="str">
            <v>内面ｴﾎﾟｷｼ樹脂粉体塗装</v>
          </cell>
          <cell r="N433"/>
          <cell r="O433" t="str">
            <v>JWWA</v>
          </cell>
          <cell r="P433" t="str">
            <v>G</v>
          </cell>
          <cell r="Q433">
            <v>114</v>
          </cell>
          <cell r="R433"/>
          <cell r="S433" t="str">
            <v>幡豆工業（株）</v>
          </cell>
          <cell r="T433">
            <v>9</v>
          </cell>
          <cell r="V433" t="str">
            <v>JWWA  G  114</v>
          </cell>
          <cell r="W433" t="str">
            <v>JWWA  G  114</v>
          </cell>
        </row>
        <row r="434">
          <cell r="A434" t="str">
            <v>019D0253</v>
          </cell>
          <cell r="B434"/>
          <cell r="C434"/>
          <cell r="D434" t="str">
            <v>D</v>
          </cell>
          <cell r="E434">
            <v>2</v>
          </cell>
          <cell r="F434">
            <v>53</v>
          </cell>
          <cell r="G434"/>
          <cell r="H434"/>
          <cell r="I434" t="str">
            <v>019D0253</v>
          </cell>
          <cell r="J434" t="str">
            <v>K形5 5/8°曲管</v>
          </cell>
          <cell r="K434" t="str">
            <v>K形5 5/8°曲管</v>
          </cell>
          <cell r="L434" t="str">
            <v>φ75～φ200</v>
          </cell>
          <cell r="M434" t="str">
            <v>内面ｴﾎﾟｷｼ樹脂粉体塗装</v>
          </cell>
          <cell r="N434"/>
          <cell r="O434" t="str">
            <v>JWWA</v>
          </cell>
          <cell r="P434" t="str">
            <v>G</v>
          </cell>
          <cell r="Q434">
            <v>114</v>
          </cell>
          <cell r="R434"/>
          <cell r="S434" t="str">
            <v>（株）岡本</v>
          </cell>
          <cell r="T434">
            <v>19</v>
          </cell>
          <cell r="V434" t="str">
            <v>JWWA  G  114</v>
          </cell>
          <cell r="W434" t="str">
            <v>JWWA  G  114</v>
          </cell>
        </row>
        <row r="435">
          <cell r="A435" t="str">
            <v>009D0272</v>
          </cell>
          <cell r="B435"/>
          <cell r="C435"/>
          <cell r="D435" t="str">
            <v>D</v>
          </cell>
          <cell r="E435">
            <v>2</v>
          </cell>
          <cell r="F435">
            <v>72</v>
          </cell>
          <cell r="G435" t="str">
            <v>ﾌﾗﾝｼﾞ付T字管</v>
          </cell>
          <cell r="H435" t="str">
            <v>7.5K 形式2</v>
          </cell>
          <cell r="I435" t="str">
            <v>009D0272</v>
          </cell>
          <cell r="J435" t="str">
            <v>K形ﾌﾗﾝｼﾞ付T字管</v>
          </cell>
          <cell r="K435" t="str">
            <v>K形ﾌﾗﾝｼﾞ付きT字管</v>
          </cell>
          <cell r="L435" t="str">
            <v>φ75～φ200×φ75</v>
          </cell>
          <cell r="M435" t="str">
            <v>内面ｴﾎﾟｷｼ樹脂粉体塗装</v>
          </cell>
          <cell r="N435" t="str">
            <v>7.5K　形式2</v>
          </cell>
          <cell r="O435" t="str">
            <v>JWWA</v>
          </cell>
          <cell r="P435" t="str">
            <v>G</v>
          </cell>
          <cell r="Q435">
            <v>114</v>
          </cell>
          <cell r="R435"/>
          <cell r="S435" t="str">
            <v>幡豆工業（株）</v>
          </cell>
          <cell r="T435">
            <v>9</v>
          </cell>
          <cell r="V435" t="str">
            <v>JWWA  G  114</v>
          </cell>
          <cell r="W435" t="str">
            <v>JWWA  G  114</v>
          </cell>
        </row>
        <row r="436">
          <cell r="A436" t="str">
            <v>019D0254</v>
          </cell>
          <cell r="B436"/>
          <cell r="C436"/>
          <cell r="D436" t="str">
            <v>D</v>
          </cell>
          <cell r="E436">
            <v>2</v>
          </cell>
          <cell r="F436">
            <v>54</v>
          </cell>
          <cell r="G436"/>
          <cell r="H436"/>
          <cell r="I436" t="str">
            <v>019D0254</v>
          </cell>
          <cell r="J436" t="str">
            <v>K形ﾌﾗﾝｼﾞ付T字管</v>
          </cell>
          <cell r="K436" t="str">
            <v>K形ﾌﾗﾝｼﾞ付きT字管</v>
          </cell>
          <cell r="L436" t="str">
            <v>φ75～φ200×φ75</v>
          </cell>
          <cell r="M436" t="str">
            <v>内面ｴﾎﾟｷｼ樹脂粉体塗装</v>
          </cell>
          <cell r="N436" t="str">
            <v>7.5K　形式2</v>
          </cell>
          <cell r="O436" t="str">
            <v>JWWA</v>
          </cell>
          <cell r="P436" t="str">
            <v>G</v>
          </cell>
          <cell r="Q436">
            <v>114</v>
          </cell>
          <cell r="R436"/>
          <cell r="S436" t="str">
            <v>（株）岡本</v>
          </cell>
          <cell r="T436">
            <v>19</v>
          </cell>
          <cell r="V436" t="str">
            <v>JWWA  G  114</v>
          </cell>
          <cell r="W436" t="str">
            <v>JWWA  G  114</v>
          </cell>
        </row>
        <row r="437">
          <cell r="A437" t="str">
            <v>020D0285</v>
          </cell>
          <cell r="B437"/>
          <cell r="C437"/>
          <cell r="D437" t="str">
            <v>D</v>
          </cell>
          <cell r="E437">
            <v>2</v>
          </cell>
          <cell r="F437">
            <v>85</v>
          </cell>
          <cell r="G437"/>
          <cell r="H437"/>
          <cell r="I437" t="str">
            <v>020D0285</v>
          </cell>
          <cell r="J437" t="str">
            <v>K形ﾌﾗﾝｼﾞ付T字管</v>
          </cell>
          <cell r="K437" t="str">
            <v>K形ﾌﾗﾝｼﾞ付きT字管</v>
          </cell>
          <cell r="L437" t="str">
            <v>φ75～φ200×φ75</v>
          </cell>
          <cell r="M437" t="str">
            <v>内面ｴﾎﾟｷｼ樹脂粉体塗装</v>
          </cell>
          <cell r="N437" t="str">
            <v>7.5K　形式2</v>
          </cell>
          <cell r="O437" t="str">
            <v>JWWA</v>
          </cell>
          <cell r="P437" t="str">
            <v>G</v>
          </cell>
          <cell r="Q437">
            <v>114</v>
          </cell>
          <cell r="R437"/>
          <cell r="S437" t="str">
            <v>（株）栗本鐵工所</v>
          </cell>
          <cell r="T437">
            <v>20</v>
          </cell>
          <cell r="V437" t="str">
            <v>JWWA  G  114</v>
          </cell>
          <cell r="W437" t="str">
            <v>JWWA  G  114</v>
          </cell>
        </row>
        <row r="438">
          <cell r="A438" t="str">
            <v>009D0273</v>
          </cell>
          <cell r="B438"/>
          <cell r="C438"/>
          <cell r="D438" t="str">
            <v>D</v>
          </cell>
          <cell r="E438">
            <v>2</v>
          </cell>
          <cell r="F438">
            <v>73</v>
          </cell>
          <cell r="G438" t="str">
            <v>浅層埋設型
ﾌﾗﾝｼﾞ付T字管</v>
          </cell>
          <cell r="H438" t="str">
            <v>7.5K 形式2</v>
          </cell>
          <cell r="I438" t="str">
            <v>009D0273</v>
          </cell>
          <cell r="J438" t="str">
            <v>K形浅層埋設形ﾌﾗﾝｼﾞ付T字管</v>
          </cell>
          <cell r="K438" t="str">
            <v>K形浅層埋設形ﾌﾗﾝｼﾞ付きT字管</v>
          </cell>
          <cell r="L438" t="str">
            <v>φ75～φ200×φ75</v>
          </cell>
          <cell r="M438" t="str">
            <v>内面ｴﾎﾟｷｼ樹脂粉体塗装</v>
          </cell>
          <cell r="N438" t="str">
            <v>7.5K　形式2</v>
          </cell>
          <cell r="O438" t="str">
            <v>JWWA</v>
          </cell>
          <cell r="P438" t="str">
            <v>G</v>
          </cell>
          <cell r="Q438">
            <v>114</v>
          </cell>
          <cell r="R438"/>
          <cell r="S438" t="str">
            <v>幡豆工業（株）</v>
          </cell>
          <cell r="T438">
            <v>9</v>
          </cell>
          <cell r="V438" t="str">
            <v>JWWA  G  114</v>
          </cell>
          <cell r="W438" t="str">
            <v>JWWA  G  114</v>
          </cell>
        </row>
        <row r="439">
          <cell r="A439" t="str">
            <v>019D0255</v>
          </cell>
          <cell r="B439"/>
          <cell r="C439"/>
          <cell r="D439" t="str">
            <v>D</v>
          </cell>
          <cell r="E439">
            <v>2</v>
          </cell>
          <cell r="F439">
            <v>55</v>
          </cell>
          <cell r="G439"/>
          <cell r="H439"/>
          <cell r="I439" t="str">
            <v>019D0255</v>
          </cell>
          <cell r="J439" t="str">
            <v>K形浅層埋設形ﾌﾗﾝｼﾞ付T字管</v>
          </cell>
          <cell r="K439" t="str">
            <v>K形浅層埋設形ﾌﾗﾝｼﾞ付きT字管</v>
          </cell>
          <cell r="L439" t="str">
            <v>φ75～φ200×φ75</v>
          </cell>
          <cell r="M439" t="str">
            <v>内面ｴﾎﾟｷｼ樹脂粉体塗装</v>
          </cell>
          <cell r="N439" t="str">
            <v>7.5K　形式2</v>
          </cell>
          <cell r="O439" t="str">
            <v>JWWA</v>
          </cell>
          <cell r="P439" t="str">
            <v>G</v>
          </cell>
          <cell r="Q439">
            <v>114</v>
          </cell>
          <cell r="R439"/>
          <cell r="S439" t="str">
            <v>（株）岡本</v>
          </cell>
          <cell r="T439">
            <v>19</v>
          </cell>
          <cell r="V439" t="str">
            <v>JWWA  G  114</v>
          </cell>
          <cell r="W439" t="str">
            <v>JWWA  G  114</v>
          </cell>
        </row>
        <row r="440">
          <cell r="A440" t="str">
            <v>009D0274</v>
          </cell>
          <cell r="B440"/>
          <cell r="C440"/>
          <cell r="D440" t="str">
            <v>D</v>
          </cell>
          <cell r="E440">
            <v>2</v>
          </cell>
          <cell r="F440">
            <v>74</v>
          </cell>
          <cell r="G440" t="str">
            <v>継　輪</v>
          </cell>
          <cell r="H440" t="str">
            <v>継　輪</v>
          </cell>
          <cell r="I440" t="str">
            <v>009D0274</v>
          </cell>
          <cell r="J440" t="str">
            <v>K形継輪</v>
          </cell>
          <cell r="K440" t="str">
            <v>K形継ぎ輪</v>
          </cell>
          <cell r="L440" t="str">
            <v>φ75～φ200</v>
          </cell>
          <cell r="M440" t="str">
            <v>内面ｴﾎﾟｷｼ樹脂粉体塗装</v>
          </cell>
          <cell r="N440"/>
          <cell r="O440" t="str">
            <v>JWWA</v>
          </cell>
          <cell r="P440" t="str">
            <v>G</v>
          </cell>
          <cell r="Q440">
            <v>114</v>
          </cell>
          <cell r="R440"/>
          <cell r="S440" t="str">
            <v>幡豆工業（株）</v>
          </cell>
          <cell r="T440">
            <v>9</v>
          </cell>
          <cell r="V440" t="str">
            <v>JWWA  G  114</v>
          </cell>
          <cell r="W440" t="str">
            <v>JWWA  G  114</v>
          </cell>
        </row>
        <row r="441">
          <cell r="A441" t="str">
            <v>019D0256</v>
          </cell>
          <cell r="B441"/>
          <cell r="C441"/>
          <cell r="D441" t="str">
            <v>D</v>
          </cell>
          <cell r="E441">
            <v>2</v>
          </cell>
          <cell r="F441">
            <v>56</v>
          </cell>
          <cell r="G441"/>
          <cell r="H441"/>
          <cell r="I441" t="str">
            <v>019D0256</v>
          </cell>
          <cell r="J441" t="str">
            <v>K形継輪</v>
          </cell>
          <cell r="K441" t="str">
            <v>K形継ぎ輪</v>
          </cell>
          <cell r="L441" t="str">
            <v>φ75～φ200</v>
          </cell>
          <cell r="M441" t="str">
            <v>内面ｴﾎﾟｷｼ樹脂粉体塗装</v>
          </cell>
          <cell r="N441"/>
          <cell r="O441" t="str">
            <v>JWWA</v>
          </cell>
          <cell r="P441" t="str">
            <v>G</v>
          </cell>
          <cell r="Q441">
            <v>114</v>
          </cell>
          <cell r="R441"/>
          <cell r="S441" t="str">
            <v>（株）岡本</v>
          </cell>
          <cell r="T441">
            <v>19</v>
          </cell>
          <cell r="V441" t="str">
            <v>JWWA  G  114</v>
          </cell>
          <cell r="W441" t="str">
            <v>JWWA  G  114</v>
          </cell>
        </row>
        <row r="442">
          <cell r="A442" t="str">
            <v>020D0286</v>
          </cell>
          <cell r="B442"/>
          <cell r="C442"/>
          <cell r="D442" t="str">
            <v>D</v>
          </cell>
          <cell r="E442">
            <v>2</v>
          </cell>
          <cell r="F442">
            <v>86</v>
          </cell>
          <cell r="G442"/>
          <cell r="H442"/>
          <cell r="I442" t="str">
            <v>020D0286</v>
          </cell>
          <cell r="J442" t="str">
            <v>K形継輪</v>
          </cell>
          <cell r="K442" t="str">
            <v>K形継ぎ輪</v>
          </cell>
          <cell r="L442" t="str">
            <v>φ75～φ200</v>
          </cell>
          <cell r="M442" t="str">
            <v>内面ｴﾎﾟｷｼ樹脂粉体塗装</v>
          </cell>
          <cell r="N442"/>
          <cell r="O442" t="str">
            <v>JWWA</v>
          </cell>
          <cell r="P442" t="str">
            <v>G</v>
          </cell>
          <cell r="Q442">
            <v>114</v>
          </cell>
          <cell r="R442"/>
          <cell r="S442" t="str">
            <v>（株）栗本鐵工所</v>
          </cell>
          <cell r="T442">
            <v>20</v>
          </cell>
          <cell r="V442" t="str">
            <v>JWWA  G  114</v>
          </cell>
          <cell r="W442" t="str">
            <v>JWWA  G  114</v>
          </cell>
        </row>
        <row r="443">
          <cell r="A443" t="str">
            <v>009D0275</v>
          </cell>
          <cell r="B443"/>
          <cell r="C443"/>
          <cell r="D443" t="str">
            <v>D</v>
          </cell>
          <cell r="E443">
            <v>2</v>
          </cell>
          <cell r="F443">
            <v>75</v>
          </cell>
          <cell r="G443" t="str">
            <v>短管1号</v>
          </cell>
          <cell r="H443" t="str">
            <v>7.5K 形式2</v>
          </cell>
          <cell r="I443" t="str">
            <v>009D0275</v>
          </cell>
          <cell r="J443" t="str">
            <v>K形短管1号</v>
          </cell>
          <cell r="K443" t="str">
            <v>K形短管1号</v>
          </cell>
          <cell r="L443" t="str">
            <v>φ75～φ200</v>
          </cell>
          <cell r="M443" t="str">
            <v>内面ｴﾎﾟｷｼ樹脂粉体塗装</v>
          </cell>
          <cell r="N443" t="str">
            <v>7.5K　形式2</v>
          </cell>
          <cell r="O443" t="str">
            <v>JWWA</v>
          </cell>
          <cell r="P443" t="str">
            <v>G</v>
          </cell>
          <cell r="Q443">
            <v>114</v>
          </cell>
          <cell r="R443"/>
          <cell r="S443" t="str">
            <v>幡豆工業（株）</v>
          </cell>
          <cell r="T443">
            <v>9</v>
          </cell>
          <cell r="V443" t="str">
            <v>JWWA  G  114</v>
          </cell>
          <cell r="W443" t="str">
            <v>JWWA  G  114</v>
          </cell>
        </row>
        <row r="444">
          <cell r="A444" t="str">
            <v>019D0257</v>
          </cell>
          <cell r="B444"/>
          <cell r="C444"/>
          <cell r="D444" t="str">
            <v>D</v>
          </cell>
          <cell r="E444">
            <v>2</v>
          </cell>
          <cell r="F444">
            <v>57</v>
          </cell>
          <cell r="G444"/>
          <cell r="H444"/>
          <cell r="I444" t="str">
            <v>019D0257</v>
          </cell>
          <cell r="J444" t="str">
            <v>K形短管1号</v>
          </cell>
          <cell r="K444" t="str">
            <v>K形短管1号</v>
          </cell>
          <cell r="L444" t="str">
            <v>φ75～φ200</v>
          </cell>
          <cell r="M444" t="str">
            <v>内面ｴﾎﾟｷｼ樹脂粉体塗装</v>
          </cell>
          <cell r="N444" t="str">
            <v>7.5K　形式2</v>
          </cell>
          <cell r="O444" t="str">
            <v>JWWA</v>
          </cell>
          <cell r="P444" t="str">
            <v>G</v>
          </cell>
          <cell r="Q444">
            <v>114</v>
          </cell>
          <cell r="R444"/>
          <cell r="S444" t="str">
            <v>（株）岡本</v>
          </cell>
          <cell r="T444">
            <v>19</v>
          </cell>
          <cell r="V444" t="str">
            <v>JWWA  G  114</v>
          </cell>
          <cell r="W444" t="str">
            <v>JWWA  G  114</v>
          </cell>
        </row>
        <row r="445">
          <cell r="A445" t="str">
            <v>020D0287</v>
          </cell>
          <cell r="B445"/>
          <cell r="C445"/>
          <cell r="D445" t="str">
            <v>D</v>
          </cell>
          <cell r="E445">
            <v>2</v>
          </cell>
          <cell r="F445">
            <v>87</v>
          </cell>
          <cell r="G445"/>
          <cell r="H445"/>
          <cell r="I445" t="str">
            <v>020D0287</v>
          </cell>
          <cell r="J445" t="str">
            <v>K形短管1号</v>
          </cell>
          <cell r="K445" t="str">
            <v>K形短管1号</v>
          </cell>
          <cell r="L445" t="str">
            <v>φ75～φ200</v>
          </cell>
          <cell r="M445" t="str">
            <v>内面ｴﾎﾟｷｼ樹脂粉体塗装</v>
          </cell>
          <cell r="N445" t="str">
            <v>7.5K　形式2</v>
          </cell>
          <cell r="O445" t="str">
            <v>JWWA</v>
          </cell>
          <cell r="P445" t="str">
            <v>G</v>
          </cell>
          <cell r="Q445">
            <v>114</v>
          </cell>
          <cell r="R445"/>
          <cell r="S445" t="str">
            <v>（株）栗本鐵工所</v>
          </cell>
          <cell r="T445">
            <v>20</v>
          </cell>
          <cell r="V445" t="str">
            <v>JWWA  G  114</v>
          </cell>
          <cell r="W445" t="str">
            <v>JWWA  G  114</v>
          </cell>
        </row>
        <row r="446">
          <cell r="A446" t="str">
            <v>009D0276</v>
          </cell>
          <cell r="B446"/>
          <cell r="C446"/>
          <cell r="D446" t="str">
            <v>D</v>
          </cell>
          <cell r="E446">
            <v>2</v>
          </cell>
          <cell r="F446">
            <v>76</v>
          </cell>
          <cell r="G446" t="str">
            <v>短管2号</v>
          </cell>
          <cell r="H446" t="str">
            <v>7.5K 形式2</v>
          </cell>
          <cell r="I446" t="str">
            <v>009D0276</v>
          </cell>
          <cell r="J446" t="str">
            <v>K形短管2号</v>
          </cell>
          <cell r="K446" t="str">
            <v>K形短管2号</v>
          </cell>
          <cell r="L446" t="str">
            <v>φ75～φ200</v>
          </cell>
          <cell r="M446" t="str">
            <v>内面ｴﾎﾟｷｼ樹脂粉体塗装</v>
          </cell>
          <cell r="N446" t="str">
            <v>7.5K　形式2</v>
          </cell>
          <cell r="O446" t="str">
            <v>JWWA</v>
          </cell>
          <cell r="P446" t="str">
            <v>G</v>
          </cell>
          <cell r="Q446">
            <v>114</v>
          </cell>
          <cell r="R446"/>
          <cell r="S446" t="str">
            <v>幡豆工業（株）</v>
          </cell>
          <cell r="T446">
            <v>9</v>
          </cell>
          <cell r="V446" t="str">
            <v>JWWA  G  114</v>
          </cell>
          <cell r="W446" t="str">
            <v>JWWA  G  114</v>
          </cell>
        </row>
        <row r="447">
          <cell r="A447" t="str">
            <v>019D0258</v>
          </cell>
          <cell r="B447"/>
          <cell r="C447"/>
          <cell r="D447" t="str">
            <v>D</v>
          </cell>
          <cell r="E447">
            <v>2</v>
          </cell>
          <cell r="F447">
            <v>58</v>
          </cell>
          <cell r="G447"/>
          <cell r="H447"/>
          <cell r="I447" t="str">
            <v>019D0258</v>
          </cell>
          <cell r="J447" t="str">
            <v>K形短管2号</v>
          </cell>
          <cell r="K447" t="str">
            <v>K形短管2号</v>
          </cell>
          <cell r="L447" t="str">
            <v>φ75～φ200</v>
          </cell>
          <cell r="M447" t="str">
            <v>内面ｴﾎﾟｷｼ樹脂粉体塗装</v>
          </cell>
          <cell r="N447" t="str">
            <v>7.5K　形式2</v>
          </cell>
          <cell r="O447" t="str">
            <v>JWWA</v>
          </cell>
          <cell r="P447" t="str">
            <v>G</v>
          </cell>
          <cell r="Q447">
            <v>114</v>
          </cell>
          <cell r="R447"/>
          <cell r="S447" t="str">
            <v>（株）岡本</v>
          </cell>
          <cell r="T447">
            <v>19</v>
          </cell>
          <cell r="V447" t="str">
            <v>JWWA  G  114</v>
          </cell>
          <cell r="W447" t="str">
            <v>JWWA  G  114</v>
          </cell>
        </row>
        <row r="448">
          <cell r="A448" t="str">
            <v>020D0288</v>
          </cell>
          <cell r="B448"/>
          <cell r="C448"/>
          <cell r="D448" t="str">
            <v>D</v>
          </cell>
          <cell r="E448">
            <v>2</v>
          </cell>
          <cell r="F448">
            <v>88</v>
          </cell>
          <cell r="G448"/>
          <cell r="H448"/>
          <cell r="I448" t="str">
            <v>020D0288</v>
          </cell>
          <cell r="J448" t="str">
            <v>K形短管2号</v>
          </cell>
          <cell r="K448" t="str">
            <v>K形短管2号</v>
          </cell>
          <cell r="L448" t="str">
            <v>φ75～φ200</v>
          </cell>
          <cell r="M448" t="str">
            <v>内面ｴﾎﾟｷｼ樹脂粉体塗装</v>
          </cell>
          <cell r="N448" t="str">
            <v>7.5K　形式2</v>
          </cell>
          <cell r="O448" t="str">
            <v>JWWA</v>
          </cell>
          <cell r="P448" t="str">
            <v>G</v>
          </cell>
          <cell r="Q448">
            <v>114</v>
          </cell>
          <cell r="R448"/>
          <cell r="S448" t="str">
            <v>（株）栗本鐵工所</v>
          </cell>
          <cell r="T448">
            <v>20</v>
          </cell>
          <cell r="V448" t="str">
            <v>JWWA  G  114</v>
          </cell>
          <cell r="W448" t="str">
            <v>JWWA  G  114</v>
          </cell>
        </row>
        <row r="449">
          <cell r="A449" t="str">
            <v>011D0201</v>
          </cell>
          <cell r="B449"/>
          <cell r="C449"/>
          <cell r="D449" t="str">
            <v>D</v>
          </cell>
          <cell r="E449">
            <v>2</v>
          </cell>
          <cell r="F449">
            <v>1</v>
          </cell>
          <cell r="G449" t="str">
            <v>帽</v>
          </cell>
          <cell r="H449" t="str">
            <v>帽</v>
          </cell>
          <cell r="I449" t="str">
            <v>011D0201</v>
          </cell>
          <cell r="J449" t="str">
            <v>K形特殊押輪付帽</v>
          </cell>
          <cell r="K449" t="str">
            <v>ﾒｶﾆｶﾙｼﾞｮｲﾝﾄ形帽K形(TN-30C)</v>
          </cell>
          <cell r="L449" t="str">
            <v>φ75～φ200</v>
          </cell>
          <cell r="M449" t="str">
            <v>内面ｴﾎﾟｷｼ樹脂粉体塗装</v>
          </cell>
          <cell r="N449" t="str">
            <v>合金ﾎﾞﾙﾄﾅｯﾄ　ｺﾞﾑ輪含む</v>
          </cell>
          <cell r="O449" t="str">
            <v>指定承認</v>
          </cell>
          <cell r="P449"/>
          <cell r="Q449"/>
          <cell r="R449"/>
          <cell r="S449" t="str">
            <v>大成機工（株）</v>
          </cell>
          <cell r="T449">
            <v>11</v>
          </cell>
          <cell r="V449" t="str">
            <v xml:space="preserve">指定承認    </v>
          </cell>
          <cell r="W449" t="str">
            <v xml:space="preserve">指定承認    </v>
          </cell>
        </row>
        <row r="450">
          <cell r="A450" t="str">
            <v>014D0201</v>
          </cell>
          <cell r="B450"/>
          <cell r="C450"/>
          <cell r="D450" t="str">
            <v>D</v>
          </cell>
          <cell r="E450">
            <v>2</v>
          </cell>
          <cell r="F450">
            <v>1</v>
          </cell>
          <cell r="G450"/>
          <cell r="H450"/>
          <cell r="I450" t="str">
            <v>014D0201</v>
          </cell>
          <cell r="J450" t="str">
            <v>K形帽</v>
          </cell>
          <cell r="K450" t="str">
            <v>ｽｯﾎﾟﾝMDﾒｶ形ｷｬｯﾌﾟⅡ</v>
          </cell>
          <cell r="L450" t="str">
            <v>φ75～φ150</v>
          </cell>
          <cell r="M450" t="str">
            <v>内外面ｴﾎﾟｷｼ樹脂粉体塗装</v>
          </cell>
          <cell r="N450" t="str">
            <v>防食ﾎﾞﾙﾄﾅｯﾄ</v>
          </cell>
          <cell r="O450" t="str">
            <v>指定承認</v>
          </cell>
          <cell r="P450"/>
          <cell r="Q450"/>
          <cell r="R450"/>
          <cell r="S450" t="str">
            <v>（株）川西水道機器</v>
          </cell>
          <cell r="T450">
            <v>14</v>
          </cell>
          <cell r="V450" t="str">
            <v xml:space="preserve">指定承認    </v>
          </cell>
          <cell r="W450" t="str">
            <v xml:space="preserve">指定承認    </v>
          </cell>
        </row>
        <row r="451">
          <cell r="A451" t="str">
            <v>014D0202</v>
          </cell>
          <cell r="B451"/>
          <cell r="C451"/>
          <cell r="D451" t="str">
            <v>D</v>
          </cell>
          <cell r="E451">
            <v>2</v>
          </cell>
          <cell r="F451">
            <v>2</v>
          </cell>
          <cell r="G451"/>
          <cell r="H451"/>
          <cell r="I451" t="str">
            <v>014D0202</v>
          </cell>
          <cell r="J451" t="str">
            <v>K形帽</v>
          </cell>
          <cell r="K451" t="str">
            <v>MCﾒｶ形ｷｬｯﾌﾟⅡ</v>
          </cell>
          <cell r="L451" t="str">
            <v>φ200</v>
          </cell>
          <cell r="M451" t="str">
            <v>内外面ｴﾎﾟｷｼ樹脂粉体塗装</v>
          </cell>
          <cell r="N451" t="str">
            <v>防食ﾎﾞﾙﾄﾅｯﾄ</v>
          </cell>
          <cell r="O451" t="str">
            <v>指定承認</v>
          </cell>
          <cell r="P451"/>
          <cell r="Q451"/>
          <cell r="R451"/>
          <cell r="S451" t="str">
            <v>（株）川西水道機器</v>
          </cell>
          <cell r="T451">
            <v>14</v>
          </cell>
          <cell r="V451" t="str">
            <v xml:space="preserve">指定承認    </v>
          </cell>
          <cell r="W451" t="str">
            <v xml:space="preserve">指定承認    </v>
          </cell>
        </row>
        <row r="452">
          <cell r="A452" t="str">
            <v>016D0201</v>
          </cell>
          <cell r="B452"/>
          <cell r="C452"/>
          <cell r="D452" t="str">
            <v>D</v>
          </cell>
          <cell r="E452">
            <v>2</v>
          </cell>
          <cell r="F452">
            <v>1</v>
          </cell>
          <cell r="G452"/>
          <cell r="H452"/>
          <cell r="I452" t="str">
            <v>016D0201</v>
          </cell>
          <cell r="J452" t="str">
            <v>K形特殊押輪付帽</v>
          </cell>
          <cell r="K452" t="str">
            <v>管帽鋳鉄管用K形</v>
          </cell>
          <cell r="L452" t="str">
            <v>φ75～φ200</v>
          </cell>
          <cell r="M452" t="str">
            <v>内面ｴﾎﾟｷｼ樹脂粉体塗装</v>
          </cell>
          <cell r="N452" t="str">
            <v>合金ﾎﾞﾙﾄﾅｯﾄ　ｺﾞﾑ輪含む</v>
          </cell>
          <cell r="O452" t="str">
            <v>指定承認</v>
          </cell>
          <cell r="P452"/>
          <cell r="Q452"/>
          <cell r="R452"/>
          <cell r="S452" t="str">
            <v>コスモ工機（株）</v>
          </cell>
          <cell r="T452">
            <v>16</v>
          </cell>
          <cell r="V452" t="str">
            <v xml:space="preserve">指定承認    </v>
          </cell>
          <cell r="W452" t="str">
            <v xml:space="preserve">指定承認    </v>
          </cell>
        </row>
        <row r="453">
          <cell r="A453" t="str">
            <v>009D0277</v>
          </cell>
          <cell r="B453"/>
          <cell r="C453"/>
          <cell r="D453" t="str">
            <v>D</v>
          </cell>
          <cell r="E453">
            <v>2</v>
          </cell>
          <cell r="F453">
            <v>77</v>
          </cell>
          <cell r="G453" t="str">
            <v>栓</v>
          </cell>
          <cell r="H453" t="str">
            <v>栓</v>
          </cell>
          <cell r="I453" t="str">
            <v>009D0277</v>
          </cell>
          <cell r="J453" t="str">
            <v>K形栓</v>
          </cell>
          <cell r="K453" t="str">
            <v>K形栓</v>
          </cell>
          <cell r="L453" t="str">
            <v>φ75～φ200</v>
          </cell>
          <cell r="M453" t="str">
            <v>接水部ｴﾎﾟｷｼ樹脂粉体塗装</v>
          </cell>
          <cell r="N453" t="str">
            <v>附属品含む</v>
          </cell>
          <cell r="O453" t="str">
            <v>JWWA</v>
          </cell>
          <cell r="P453" t="str">
            <v>G</v>
          </cell>
          <cell r="Q453">
            <v>114</v>
          </cell>
          <cell r="R453"/>
          <cell r="S453" t="str">
            <v>幡豆工業（株）</v>
          </cell>
          <cell r="T453">
            <v>9</v>
          </cell>
          <cell r="V453" t="str">
            <v>JWWA  G  114</v>
          </cell>
          <cell r="W453" t="str">
            <v>JWWA  G  114</v>
          </cell>
        </row>
        <row r="454">
          <cell r="A454" t="str">
            <v>019D0259</v>
          </cell>
          <cell r="B454"/>
          <cell r="C454"/>
          <cell r="D454" t="str">
            <v>D</v>
          </cell>
          <cell r="E454">
            <v>2</v>
          </cell>
          <cell r="F454">
            <v>59</v>
          </cell>
          <cell r="G454"/>
          <cell r="H454"/>
          <cell r="I454" t="str">
            <v>019D0259</v>
          </cell>
          <cell r="J454" t="str">
            <v>K形栓</v>
          </cell>
          <cell r="K454" t="str">
            <v>K形栓</v>
          </cell>
          <cell r="L454" t="str">
            <v>φ75～φ200</v>
          </cell>
          <cell r="M454" t="str">
            <v>接水部ｴﾎﾟｷｼ樹脂粉体塗装</v>
          </cell>
          <cell r="N454" t="str">
            <v>附属品含む</v>
          </cell>
          <cell r="O454" t="str">
            <v>JWWA</v>
          </cell>
          <cell r="P454" t="str">
            <v>G</v>
          </cell>
          <cell r="Q454">
            <v>114</v>
          </cell>
          <cell r="R454"/>
          <cell r="S454" t="str">
            <v>（株）岡本</v>
          </cell>
          <cell r="T454">
            <v>19</v>
          </cell>
          <cell r="V454" t="str">
            <v>JWWA  G  114</v>
          </cell>
          <cell r="W454" t="str">
            <v>JWWA  G  114</v>
          </cell>
        </row>
        <row r="455">
          <cell r="A455" t="str">
            <v>011M0301</v>
          </cell>
          <cell r="B455"/>
          <cell r="C455" t="str">
            <v>接合部品類</v>
          </cell>
          <cell r="D455" t="str">
            <v>M</v>
          </cell>
          <cell r="E455">
            <v>3</v>
          </cell>
          <cell r="F455">
            <v>1</v>
          </cell>
          <cell r="G455" t="str">
            <v>特殊押輪</v>
          </cell>
          <cell r="H455" t="str">
            <v>A･K形用</v>
          </cell>
          <cell r="I455" t="str">
            <v>011M0301</v>
          </cell>
          <cell r="J455" t="str">
            <v>A･K形特殊割押輪</v>
          </cell>
          <cell r="K455" t="str">
            <v>耐震補強金具A･K形(T0-13H)</v>
          </cell>
          <cell r="L455" t="str">
            <v>φ75～φ300</v>
          </cell>
          <cell r="M455" t="str">
            <v>離脱防止力3DkN</v>
          </cell>
          <cell r="N455" t="str">
            <v>合金ﾎﾞﾙﾄﾅｯﾄ</v>
          </cell>
          <cell r="O455" t="str">
            <v>指定承認</v>
          </cell>
          <cell r="P455"/>
          <cell r="Q455"/>
          <cell r="R455"/>
          <cell r="S455" t="str">
            <v>大成機工（株）</v>
          </cell>
          <cell r="T455">
            <v>11</v>
          </cell>
          <cell r="V455" t="str">
            <v xml:space="preserve">指定承認    </v>
          </cell>
          <cell r="W455" t="str">
            <v xml:space="preserve">指定承認    </v>
          </cell>
        </row>
        <row r="456">
          <cell r="A456" t="str">
            <v>016M0301</v>
          </cell>
          <cell r="B456"/>
          <cell r="C456"/>
          <cell r="D456" t="str">
            <v>M</v>
          </cell>
          <cell r="E456">
            <v>3</v>
          </cell>
          <cell r="F456">
            <v>1</v>
          </cell>
          <cell r="G456"/>
          <cell r="H456"/>
          <cell r="I456" t="str">
            <v>016M0301</v>
          </cell>
          <cell r="J456" t="str">
            <v>A･K形特殊割押輪</v>
          </cell>
          <cell r="K456" t="str">
            <v>二つ割離脱防止押輪ﾜｲﾄﾞ型</v>
          </cell>
          <cell r="L456" t="str">
            <v>φ75～φ300</v>
          </cell>
          <cell r="M456"/>
          <cell r="N456" t="str">
            <v>合金ﾎﾞﾙﾄﾅｯﾄ</v>
          </cell>
          <cell r="O456" t="str">
            <v>指定承認</v>
          </cell>
          <cell r="P456"/>
          <cell r="Q456"/>
          <cell r="R456"/>
          <cell r="S456" t="str">
            <v>コスモ工機（株）</v>
          </cell>
          <cell r="T456">
            <v>16</v>
          </cell>
          <cell r="V456" t="str">
            <v xml:space="preserve">指定承認    </v>
          </cell>
          <cell r="W456" t="str">
            <v xml:space="preserve">指定承認    </v>
          </cell>
        </row>
        <row r="457">
          <cell r="A457" t="str">
            <v>039M0301</v>
          </cell>
          <cell r="B457"/>
          <cell r="C457"/>
          <cell r="D457" t="str">
            <v>M</v>
          </cell>
          <cell r="E457">
            <v>3</v>
          </cell>
          <cell r="F457">
            <v>1</v>
          </cell>
          <cell r="G457"/>
          <cell r="H457"/>
          <cell r="I457" t="str">
            <v>039M0301</v>
          </cell>
          <cell r="J457" t="str">
            <v>A･K形用特殊押輪</v>
          </cell>
          <cell r="K457" t="str">
            <v>ｶﾐｯｸ40L</v>
          </cell>
          <cell r="L457" t="str">
            <v>φ75～φ300</v>
          </cell>
          <cell r="M457"/>
          <cell r="N457" t="str">
            <v>合金ﾎﾞﾙﾄﾅｯﾄ</v>
          </cell>
          <cell r="O457" t="str">
            <v>指定承認</v>
          </cell>
          <cell r="P457"/>
          <cell r="Q457"/>
          <cell r="R457"/>
          <cell r="S457" t="str">
            <v>クロダイト工業（株）</v>
          </cell>
          <cell r="T457">
            <v>39</v>
          </cell>
          <cell r="V457" t="str">
            <v xml:space="preserve">指定承認    </v>
          </cell>
          <cell r="W457" t="str">
            <v xml:space="preserve">指定承認    </v>
          </cell>
        </row>
        <row r="458">
          <cell r="A458" t="str">
            <v>011M0302</v>
          </cell>
          <cell r="B458"/>
          <cell r="C458"/>
          <cell r="D458" t="str">
            <v>M</v>
          </cell>
          <cell r="E458">
            <v>3</v>
          </cell>
          <cell r="F458">
            <v>2</v>
          </cell>
          <cell r="G458"/>
          <cell r="H458" t="str">
            <v>K形用半周</v>
          </cell>
          <cell r="I458" t="str">
            <v>011M0302</v>
          </cell>
          <cell r="J458" t="str">
            <v>K形半周型特殊押輪</v>
          </cell>
          <cell r="K458" t="str">
            <v>特殊押輪(TN-30W)</v>
          </cell>
          <cell r="L458" t="str">
            <v>φ75～φ300</v>
          </cell>
          <cell r="M458"/>
          <cell r="N458" t="str">
            <v>合金ﾎﾞﾙﾄﾅｯﾄ</v>
          </cell>
          <cell r="O458" t="str">
            <v>指定承認</v>
          </cell>
          <cell r="P458"/>
          <cell r="Q458"/>
          <cell r="R458"/>
          <cell r="S458" t="str">
            <v>大成機工（株）</v>
          </cell>
          <cell r="T458">
            <v>11</v>
          </cell>
          <cell r="V458" t="str">
            <v xml:space="preserve">指定承認    </v>
          </cell>
          <cell r="W458" t="str">
            <v xml:space="preserve">指定承認    </v>
          </cell>
        </row>
        <row r="459">
          <cell r="A459" t="str">
            <v>016M0302</v>
          </cell>
          <cell r="B459"/>
          <cell r="C459"/>
          <cell r="D459" t="str">
            <v>M</v>
          </cell>
          <cell r="E459">
            <v>3</v>
          </cell>
          <cell r="F459">
            <v>2</v>
          </cell>
          <cell r="G459"/>
          <cell r="H459"/>
          <cell r="I459" t="str">
            <v>016M0302</v>
          </cell>
          <cell r="J459" t="str">
            <v>K形半周型特殊押輪</v>
          </cell>
          <cell r="K459" t="str">
            <v>離脱防止押輪ﾜｲﾄﾞ型</v>
          </cell>
          <cell r="L459" t="str">
            <v>φ75～φ300</v>
          </cell>
          <cell r="M459"/>
          <cell r="N459" t="str">
            <v>合金ﾎﾞﾙﾄﾅｯﾄ</v>
          </cell>
          <cell r="O459" t="str">
            <v>指定承認</v>
          </cell>
          <cell r="P459"/>
          <cell r="Q459"/>
          <cell r="R459"/>
          <cell r="S459" t="str">
            <v>コスモ工機（株）</v>
          </cell>
          <cell r="T459">
            <v>16</v>
          </cell>
          <cell r="V459" t="str">
            <v xml:space="preserve">指定承認    </v>
          </cell>
          <cell r="W459" t="str">
            <v xml:space="preserve">指定承認    </v>
          </cell>
        </row>
        <row r="460">
          <cell r="A460" t="str">
            <v>011M0303</v>
          </cell>
          <cell r="B460"/>
          <cell r="C460"/>
          <cell r="D460" t="str">
            <v>M</v>
          </cell>
          <cell r="E460">
            <v>3</v>
          </cell>
          <cell r="F460">
            <v>3</v>
          </cell>
          <cell r="G460"/>
          <cell r="H460" t="str">
            <v>K形用全周</v>
          </cell>
          <cell r="I460" t="str">
            <v>011M0303</v>
          </cell>
          <cell r="J460" t="str">
            <v>K形全周型特殊押輪</v>
          </cell>
          <cell r="K460" t="str">
            <v>特殊押輪(TN-30Z)</v>
          </cell>
          <cell r="L460" t="str">
            <v>φ75～φ300</v>
          </cell>
          <cell r="M460" t="str">
            <v>離脱防止力3DkN</v>
          </cell>
          <cell r="N460" t="str">
            <v>SUS403/合金ﾎﾞﾙﾄﾅｯﾄ</v>
          </cell>
          <cell r="O460" t="str">
            <v>指定承認</v>
          </cell>
          <cell r="P460"/>
          <cell r="Q460"/>
          <cell r="R460"/>
          <cell r="S460" t="str">
            <v>大成機工（株）</v>
          </cell>
          <cell r="T460">
            <v>11</v>
          </cell>
          <cell r="V460" t="str">
            <v xml:space="preserve">指定承認    </v>
          </cell>
          <cell r="W460" t="str">
            <v xml:space="preserve">指定承認    </v>
          </cell>
        </row>
        <row r="461">
          <cell r="A461" t="str">
            <v>016M0303</v>
          </cell>
          <cell r="B461"/>
          <cell r="C461"/>
          <cell r="D461" t="str">
            <v>M</v>
          </cell>
          <cell r="E461">
            <v>3</v>
          </cell>
          <cell r="F461">
            <v>3</v>
          </cell>
          <cell r="G461"/>
          <cell r="H461"/>
          <cell r="I461" t="str">
            <v>016M0303</v>
          </cell>
          <cell r="J461" t="str">
            <v>K形全周型特殊押輪</v>
          </cell>
          <cell r="K461" t="str">
            <v>離脱防止押輪ｽｰﾊﾟｰﾎｰﾙﾄﾞ</v>
          </cell>
          <cell r="L461" t="str">
            <v>φ75～φ300</v>
          </cell>
          <cell r="M461" t="str">
            <v>離脱防止力3DkN</v>
          </cell>
          <cell r="N461" t="str">
            <v>SUS403/合金ﾎﾞﾙﾄﾅｯﾄ</v>
          </cell>
          <cell r="O461" t="str">
            <v>指定承認</v>
          </cell>
          <cell r="P461"/>
          <cell r="Q461"/>
          <cell r="R461"/>
          <cell r="S461" t="str">
            <v>コスモ工機（株）</v>
          </cell>
          <cell r="T461">
            <v>16</v>
          </cell>
          <cell r="V461" t="str">
            <v xml:space="preserve">指定承認    </v>
          </cell>
          <cell r="W461" t="str">
            <v xml:space="preserve">指定承認    </v>
          </cell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</row>
        <row r="463">
          <cell r="A463" t="str">
            <v>011D0303</v>
          </cell>
          <cell r="B463" t="str">
            <v>その他鋳鉄管関係資材</v>
          </cell>
          <cell r="C463" t="str">
            <v>ジョイント類</v>
          </cell>
          <cell r="D463" t="str">
            <v>D</v>
          </cell>
          <cell r="E463">
            <v>3</v>
          </cell>
          <cell r="F463">
            <v>3</v>
          </cell>
          <cell r="G463" t="str">
            <v>VCｼﾞｮｲﾝﾄ</v>
          </cell>
          <cell r="H463" t="str">
            <v>VCｼﾞｮｲﾝﾄ</v>
          </cell>
          <cell r="I463" t="str">
            <v>011D0303</v>
          </cell>
          <cell r="J463" t="str">
            <v>VCｼﾞｮｲﾝﾄ 離脱防止付</v>
          </cell>
          <cell r="K463" t="str">
            <v>V-KING (S)VCｼﾞｮｲﾝﾄ(VK-00VC)</v>
          </cell>
          <cell r="L463" t="str">
            <v>φ50～φ200</v>
          </cell>
          <cell r="M463" t="str">
            <v>内外面ｴﾎﾟｷｼ樹脂粉体塗装</v>
          </cell>
          <cell r="N463" t="str">
            <v>ﾌｯ素樹脂塗装/合金ﾎﾞﾙﾄﾅｯﾄ</v>
          </cell>
          <cell r="O463" t="str">
            <v>指定承認</v>
          </cell>
          <cell r="P463"/>
          <cell r="Q463"/>
          <cell r="R463"/>
          <cell r="S463" t="str">
            <v>大成機工（株）</v>
          </cell>
          <cell r="T463">
            <v>11</v>
          </cell>
          <cell r="V463" t="str">
            <v xml:space="preserve">指定承認    </v>
          </cell>
          <cell r="W463" t="str">
            <v xml:space="preserve">指定承認    </v>
          </cell>
        </row>
        <row r="464">
          <cell r="A464" t="str">
            <v>011D0304</v>
          </cell>
          <cell r="B464"/>
          <cell r="C464"/>
          <cell r="D464" t="str">
            <v>D</v>
          </cell>
          <cell r="E464">
            <v>3</v>
          </cell>
          <cell r="F464">
            <v>4</v>
          </cell>
          <cell r="G464"/>
          <cell r="H464"/>
          <cell r="I464" t="str">
            <v>011D0304</v>
          </cell>
          <cell r="J464" t="str">
            <v>VCｼﾞｮｲﾝﾄ 離脱防止付</v>
          </cell>
          <cell r="K464" t="str">
            <v>V-KING VCｼﾞｮｲﾝﾄ(TH-00)</v>
          </cell>
          <cell r="L464" t="str">
            <v>φ50～φ200</v>
          </cell>
          <cell r="M464" t="str">
            <v>内外面ｴﾎﾟｷｼ樹脂粉体塗装</v>
          </cell>
          <cell r="N464" t="str">
            <v>ﾌｯ素樹脂塗装/合金ﾎﾞﾙﾄﾅｯﾄ</v>
          </cell>
          <cell r="O464" t="str">
            <v>指定承認</v>
          </cell>
          <cell r="P464"/>
          <cell r="Q464"/>
          <cell r="R464"/>
          <cell r="S464" t="str">
            <v>大成機工（株）</v>
          </cell>
          <cell r="T464">
            <v>11</v>
          </cell>
          <cell r="V464" t="str">
            <v xml:space="preserve">指定承認    </v>
          </cell>
          <cell r="W464" t="str">
            <v xml:space="preserve">指定承認    </v>
          </cell>
        </row>
        <row r="465">
          <cell r="A465" t="str">
            <v>014D0301</v>
          </cell>
          <cell r="B465"/>
          <cell r="C465"/>
          <cell r="D465" t="str">
            <v>D</v>
          </cell>
          <cell r="E465">
            <v>3</v>
          </cell>
          <cell r="F465">
            <v>1</v>
          </cell>
          <cell r="G465"/>
          <cell r="H465"/>
          <cell r="I465" t="str">
            <v>014D0301</v>
          </cell>
          <cell r="J465" t="str">
            <v>VCｼﾞｮｲﾝﾄ 離脱防止付</v>
          </cell>
          <cell r="K465" t="str">
            <v>ｽｯﾎﾟﾝMVD</v>
          </cell>
          <cell r="L465" t="str">
            <v>φ50</v>
          </cell>
          <cell r="M465" t="str">
            <v>内外面ｴﾎﾟｷｼ樹脂粉体塗装</v>
          </cell>
          <cell r="N465" t="str">
            <v>防食ﾎﾞﾙﾄﾅｯﾄ</v>
          </cell>
          <cell r="O465" t="str">
            <v>指定承認</v>
          </cell>
          <cell r="P465"/>
          <cell r="Q465"/>
          <cell r="R465"/>
          <cell r="S465" t="str">
            <v>（株）川西水道機器</v>
          </cell>
          <cell r="T465">
            <v>14</v>
          </cell>
          <cell r="V465" t="str">
            <v xml:space="preserve">指定承認    </v>
          </cell>
          <cell r="W465" t="str">
            <v xml:space="preserve">指定承認    </v>
          </cell>
        </row>
        <row r="466">
          <cell r="A466" t="str">
            <v>014D0302</v>
          </cell>
          <cell r="B466"/>
          <cell r="C466"/>
          <cell r="D466" t="str">
            <v>D</v>
          </cell>
          <cell r="E466">
            <v>3</v>
          </cell>
          <cell r="F466">
            <v>2</v>
          </cell>
          <cell r="G466"/>
          <cell r="H466"/>
          <cell r="I466" t="str">
            <v>014D0302</v>
          </cell>
          <cell r="J466" t="str">
            <v>VCｼﾞｮｲﾝﾄ 離脱防止付</v>
          </cell>
          <cell r="K466" t="str">
            <v>ｽｯﾎﾟﾝMD-V</v>
          </cell>
          <cell r="L466" t="str">
            <v>φ75～φ150</v>
          </cell>
          <cell r="M466" t="str">
            <v>内外面ｴﾎﾟｷｼ樹脂粉体塗装</v>
          </cell>
          <cell r="N466" t="str">
            <v>防食ﾎﾞﾙﾄﾅｯﾄ</v>
          </cell>
          <cell r="O466" t="str">
            <v>指定承認</v>
          </cell>
          <cell r="P466"/>
          <cell r="Q466"/>
          <cell r="R466"/>
          <cell r="S466" t="str">
            <v>（株）川西水道機器</v>
          </cell>
          <cell r="T466">
            <v>14</v>
          </cell>
          <cell r="V466" t="str">
            <v xml:space="preserve">指定承認    </v>
          </cell>
          <cell r="W466" t="str">
            <v xml:space="preserve">指定承認    </v>
          </cell>
        </row>
        <row r="467">
          <cell r="A467" t="str">
            <v>014D0303</v>
          </cell>
          <cell r="B467"/>
          <cell r="C467"/>
          <cell r="D467" t="str">
            <v>D</v>
          </cell>
          <cell r="E467">
            <v>3</v>
          </cell>
          <cell r="F467">
            <v>3</v>
          </cell>
          <cell r="G467"/>
          <cell r="H467"/>
          <cell r="I467" t="str">
            <v>014D0303</v>
          </cell>
          <cell r="J467" t="str">
            <v>VCｼﾞｮｲﾝﾄ 離脱防止付</v>
          </cell>
          <cell r="K467" t="str">
            <v>ｽｯﾎﾟﾝMVC</v>
          </cell>
          <cell r="L467" t="str">
            <v>φ200～φ300</v>
          </cell>
          <cell r="M467" t="str">
            <v>内外面ｴﾎﾟｷｼ樹脂粉体塗装</v>
          </cell>
          <cell r="N467" t="str">
            <v>防食ﾎﾞﾙﾄﾅｯﾄ</v>
          </cell>
          <cell r="O467" t="str">
            <v>指定承認</v>
          </cell>
          <cell r="P467"/>
          <cell r="Q467"/>
          <cell r="R467"/>
          <cell r="S467" t="str">
            <v>（株）川西水道機器</v>
          </cell>
          <cell r="T467">
            <v>14</v>
          </cell>
          <cell r="V467" t="str">
            <v xml:space="preserve">指定承認    </v>
          </cell>
          <cell r="W467" t="str">
            <v xml:space="preserve">指定承認    </v>
          </cell>
        </row>
        <row r="468">
          <cell r="A468" t="str">
            <v>016D0303</v>
          </cell>
          <cell r="B468"/>
          <cell r="C468"/>
          <cell r="D468" t="str">
            <v>D</v>
          </cell>
          <cell r="E468">
            <v>3</v>
          </cell>
          <cell r="F468">
            <v>3</v>
          </cell>
          <cell r="G468"/>
          <cell r="H468"/>
          <cell r="I468" t="str">
            <v>016D0303</v>
          </cell>
          <cell r="J468" t="str">
            <v>VCｼﾞｮｲﾝﾄ 離脱防止付</v>
          </cell>
          <cell r="K468" t="str">
            <v>ｽｰﾊﾟｰｸｲｯｸVCｼﾞｮｲﾝﾄK形</v>
          </cell>
          <cell r="L468" t="str">
            <v>φ50～φ300</v>
          </cell>
          <cell r="M468" t="str">
            <v>内外面ｴﾎﾟｷｼ樹脂粉体塗装</v>
          </cell>
          <cell r="N468" t="str">
            <v>ﾌｯ素樹脂塗装合金ﾎﾞﾙﾄﾅｯﾄ</v>
          </cell>
          <cell r="O468" t="str">
            <v>指定承認</v>
          </cell>
          <cell r="P468"/>
          <cell r="Q468"/>
          <cell r="R468"/>
          <cell r="S468" t="str">
            <v>コスモ工機（株）</v>
          </cell>
          <cell r="T468">
            <v>16</v>
          </cell>
          <cell r="V468" t="str">
            <v xml:space="preserve">指定承認    </v>
          </cell>
          <cell r="W468" t="str">
            <v xml:space="preserve">指定承認    </v>
          </cell>
        </row>
        <row r="469">
          <cell r="A469" t="str">
            <v>016D0304</v>
          </cell>
          <cell r="B469"/>
          <cell r="C469"/>
          <cell r="D469" t="str">
            <v>D</v>
          </cell>
          <cell r="E469">
            <v>3</v>
          </cell>
          <cell r="F469">
            <v>4</v>
          </cell>
          <cell r="G469"/>
          <cell r="H469"/>
          <cell r="I469" t="str">
            <v>016D0304</v>
          </cell>
          <cell r="J469" t="str">
            <v>VCｼﾞｮｲﾝﾄ 離脱防止付</v>
          </cell>
          <cell r="K469" t="str">
            <v>ｽｰﾊﾟｰｸｲｯｸVCｼﾞｮｲﾝﾄﾛﾝｸﾞ型K形</v>
          </cell>
          <cell r="L469" t="str">
            <v>φ50～φ150</v>
          </cell>
          <cell r="M469" t="str">
            <v>内外面ｴﾎﾟｷｼ樹脂粉体塗装</v>
          </cell>
          <cell r="N469" t="str">
            <v>ﾌｯ素樹脂塗装合金ﾎﾞﾙﾄﾅｯﾄ</v>
          </cell>
          <cell r="O469" t="str">
            <v>指定承認</v>
          </cell>
          <cell r="P469"/>
          <cell r="Q469"/>
          <cell r="R469"/>
          <cell r="S469" t="str">
            <v>コスモ工機（株）</v>
          </cell>
          <cell r="T469">
            <v>16</v>
          </cell>
          <cell r="V469" t="str">
            <v xml:space="preserve">指定承認    </v>
          </cell>
          <cell r="W469" t="str">
            <v xml:space="preserve">指定承認    </v>
          </cell>
        </row>
        <row r="470">
          <cell r="A470" t="str">
            <v>011D0305</v>
          </cell>
          <cell r="B470"/>
          <cell r="C470"/>
          <cell r="D470" t="str">
            <v>D</v>
          </cell>
          <cell r="E470">
            <v>3</v>
          </cell>
          <cell r="F470">
            <v>5</v>
          </cell>
          <cell r="G470"/>
          <cell r="H470" t="str">
            <v>VCｼﾞｮｲﾝﾄ片落管</v>
          </cell>
          <cell r="I470" t="str">
            <v>011D0305</v>
          </cell>
          <cell r="J470" t="str">
            <v>VCｼﾞｮｲﾝﾄ片落管 離脱防止付</v>
          </cell>
          <cell r="K470" t="str">
            <v>V-KING (S)VCｼﾞｮｲﾝﾄ片落(VK-00VC)</v>
          </cell>
          <cell r="L470" t="str">
            <v>φ75×φ50～φ200×φ150</v>
          </cell>
          <cell r="M470" t="str">
            <v>内外面ｴﾎﾟｷｼ樹脂粉体塗装</v>
          </cell>
          <cell r="N470" t="str">
            <v>ﾌｯ素樹脂塗装/合金ﾎﾞﾙﾄﾅｯﾄ</v>
          </cell>
          <cell r="O470" t="str">
            <v>指定承認</v>
          </cell>
          <cell r="P470"/>
          <cell r="Q470"/>
          <cell r="R470"/>
          <cell r="S470" t="str">
            <v>大成機工（株）</v>
          </cell>
          <cell r="T470">
            <v>11</v>
          </cell>
          <cell r="V470" t="str">
            <v xml:space="preserve">指定承認    </v>
          </cell>
          <cell r="W470" t="str">
            <v xml:space="preserve">指定承認    </v>
          </cell>
        </row>
        <row r="471">
          <cell r="A471" t="str">
            <v>014D0304</v>
          </cell>
          <cell r="B471"/>
          <cell r="C471"/>
          <cell r="D471" t="str">
            <v>D</v>
          </cell>
          <cell r="E471">
            <v>3</v>
          </cell>
          <cell r="F471">
            <v>4</v>
          </cell>
          <cell r="G471"/>
          <cell r="H471" t="str">
            <v>VCｼﾞｮｲﾝﾄ片落管</v>
          </cell>
          <cell r="I471" t="str">
            <v>014D0304</v>
          </cell>
          <cell r="J471" t="str">
            <v>VCｼﾞｮｲﾝﾄ片落管　離脱防止付</v>
          </cell>
          <cell r="K471" t="str">
            <v>ｽｯﾎﾟﾝMD-V-K</v>
          </cell>
          <cell r="L471" t="str">
            <v>φ75×φ50～φ150×φ100</v>
          </cell>
          <cell r="M471" t="str">
            <v>内外面ｴﾎﾟｷｼ樹脂粉体塗装</v>
          </cell>
          <cell r="N471" t="str">
            <v>防食ﾎﾞﾙﾄﾅｯﾄ</v>
          </cell>
          <cell r="O471" t="str">
            <v>指定承認</v>
          </cell>
          <cell r="P471"/>
          <cell r="Q471"/>
          <cell r="R471"/>
          <cell r="S471" t="str">
            <v>（株）川西水道機器</v>
          </cell>
          <cell r="T471">
            <v>14</v>
          </cell>
          <cell r="V471" t="str">
            <v xml:space="preserve">指定承認    </v>
          </cell>
          <cell r="W471" t="str">
            <v xml:space="preserve">指定承認    </v>
          </cell>
        </row>
        <row r="472">
          <cell r="A472" t="str">
            <v>014D0305</v>
          </cell>
          <cell r="B472"/>
          <cell r="C472"/>
          <cell r="D472" t="str">
            <v>D</v>
          </cell>
          <cell r="E472">
            <v>3</v>
          </cell>
          <cell r="F472">
            <v>5</v>
          </cell>
          <cell r="G472"/>
          <cell r="H472"/>
          <cell r="I472" t="str">
            <v>014D0305</v>
          </cell>
          <cell r="J472" t="str">
            <v>VCｼﾞｮｲﾝﾄ片落管　離脱防止付</v>
          </cell>
          <cell r="K472" t="str">
            <v>ｽｯﾎﾟﾝMCV-K</v>
          </cell>
          <cell r="L472" t="str">
            <v>φ200×φ50～φ150</v>
          </cell>
          <cell r="M472" t="str">
            <v>内外面ｴﾎﾟｷｼ樹脂粉体塗装</v>
          </cell>
          <cell r="N472" t="str">
            <v>防食ﾎﾞﾙﾄﾅｯﾄ</v>
          </cell>
          <cell r="O472" t="str">
            <v>指定承認</v>
          </cell>
          <cell r="P472"/>
          <cell r="Q472"/>
          <cell r="R472"/>
          <cell r="S472" t="str">
            <v>（株）川西水道機器</v>
          </cell>
          <cell r="T472">
            <v>14</v>
          </cell>
          <cell r="V472" t="str">
            <v xml:space="preserve">指定承認    </v>
          </cell>
          <cell r="W472" t="str">
            <v xml:space="preserve">指定承認    </v>
          </cell>
        </row>
        <row r="473">
          <cell r="A473" t="str">
            <v>016D0305</v>
          </cell>
          <cell r="B473"/>
          <cell r="C473"/>
          <cell r="D473" t="str">
            <v>D</v>
          </cell>
          <cell r="E473">
            <v>3</v>
          </cell>
          <cell r="F473">
            <v>5</v>
          </cell>
          <cell r="G473"/>
          <cell r="H473"/>
          <cell r="I473" t="str">
            <v>016D0305</v>
          </cell>
          <cell r="J473" t="str">
            <v>VCｼﾞｮｲﾝﾄ片落管 離脱防止付</v>
          </cell>
          <cell r="K473" t="str">
            <v>ｽｰﾊﾟｰｸｲｯｸCVｼﾞｮｲﾝﾄ片落型K形</v>
          </cell>
          <cell r="L473" t="str">
            <v>φ75×φ50～φ200×φ150</v>
          </cell>
          <cell r="M473" t="str">
            <v>内外面ｴﾎﾟｷｼ樹脂粉体塗装</v>
          </cell>
          <cell r="N473" t="str">
            <v>ﾌｯ素樹脂塗装合金ﾎﾞﾙﾄﾅｯﾄ</v>
          </cell>
          <cell r="O473" t="str">
            <v>指定承認</v>
          </cell>
          <cell r="P473"/>
          <cell r="Q473"/>
          <cell r="R473"/>
          <cell r="S473" t="str">
            <v>コスモ工機（株）</v>
          </cell>
          <cell r="T473">
            <v>16</v>
          </cell>
          <cell r="V473" t="str">
            <v xml:space="preserve">指定承認    </v>
          </cell>
          <cell r="W473" t="str">
            <v xml:space="preserve">指定承認    </v>
          </cell>
        </row>
        <row r="474">
          <cell r="A474" t="str">
            <v>011D0306</v>
          </cell>
          <cell r="B474"/>
          <cell r="C474"/>
          <cell r="D474" t="str">
            <v>D</v>
          </cell>
          <cell r="E474">
            <v>3</v>
          </cell>
          <cell r="F474">
            <v>6</v>
          </cell>
          <cell r="G474" t="str">
            <v>VC短管１号</v>
          </cell>
          <cell r="H474" t="str">
            <v>VC短管１号</v>
          </cell>
          <cell r="I474" t="str">
            <v>011D0306</v>
          </cell>
          <cell r="J474" t="str">
            <v>VC短管1号 離脱防止付</v>
          </cell>
          <cell r="K474" t="str">
            <v>V-KING (S)VC短管1号(VK-00Ⅰ)</v>
          </cell>
          <cell r="L474" t="str">
            <v>φ50～φ200</v>
          </cell>
          <cell r="M474" t="str">
            <v>内外面ｴﾎﾟｷｼ樹脂粉体塗装</v>
          </cell>
          <cell r="N474" t="str">
            <v>ﾌｯ素樹脂塗装合金ﾎﾞﾙﾄﾅｯﾄ</v>
          </cell>
          <cell r="O474" t="str">
            <v>指定承認</v>
          </cell>
          <cell r="P474"/>
          <cell r="Q474"/>
          <cell r="R474"/>
          <cell r="S474" t="str">
            <v>大成機工（株）</v>
          </cell>
          <cell r="T474">
            <v>11</v>
          </cell>
          <cell r="V474" t="str">
            <v xml:space="preserve">指定承認    </v>
          </cell>
          <cell r="W474" t="str">
            <v xml:space="preserve">指定承認    </v>
          </cell>
        </row>
        <row r="475">
          <cell r="A475" t="str">
            <v>016D0306</v>
          </cell>
          <cell r="B475"/>
          <cell r="C475"/>
          <cell r="D475" t="str">
            <v>D</v>
          </cell>
          <cell r="E475">
            <v>3</v>
          </cell>
          <cell r="F475">
            <v>6</v>
          </cell>
          <cell r="G475"/>
          <cell r="H475"/>
          <cell r="I475" t="str">
            <v>016D0306</v>
          </cell>
          <cell r="J475" t="str">
            <v>VC短管1号 離脱防止付</v>
          </cell>
          <cell r="K475" t="str">
            <v>ｽｰﾊﾟｰｸｲｯｸﾒｶﾌﾗﾝｼﾞ</v>
          </cell>
          <cell r="L475" t="str">
            <v>φ50～φ200</v>
          </cell>
          <cell r="M475" t="str">
            <v>内外面ｴﾎﾟｷｼ樹脂粉体塗装</v>
          </cell>
          <cell r="N475" t="str">
            <v>ﾌｯ素樹脂塗装合金ﾎﾞﾙﾄﾅｯﾄ</v>
          </cell>
          <cell r="O475" t="str">
            <v>指定承認</v>
          </cell>
          <cell r="P475"/>
          <cell r="Q475"/>
          <cell r="R475"/>
          <cell r="S475" t="str">
            <v>コスモ工機（株）</v>
          </cell>
          <cell r="T475">
            <v>16</v>
          </cell>
          <cell r="V475" t="str">
            <v xml:space="preserve">指定承認    </v>
          </cell>
          <cell r="W475" t="str">
            <v xml:space="preserve">指定承認    </v>
          </cell>
        </row>
        <row r="476">
          <cell r="A476" t="str">
            <v>016D0307</v>
          </cell>
          <cell r="B476"/>
          <cell r="C476"/>
          <cell r="D476" t="str">
            <v>D</v>
          </cell>
          <cell r="E476">
            <v>3</v>
          </cell>
          <cell r="F476">
            <v>7</v>
          </cell>
          <cell r="G476"/>
          <cell r="H476"/>
          <cell r="I476" t="str">
            <v>016D0307</v>
          </cell>
          <cell r="J476" t="str">
            <v>VC短管1号 離脱防止付</v>
          </cell>
          <cell r="K476" t="str">
            <v>ｽｰﾊﾟｰｸｲｯｸﾒｶﾌﾗﾝｼﾞﾛﾝｸﾞ型</v>
          </cell>
          <cell r="L476" t="str">
            <v>φ50～φ200</v>
          </cell>
          <cell r="M476" t="str">
            <v>内外面ｴﾎﾟｷｼ樹脂粉体塗装</v>
          </cell>
          <cell r="N476" t="str">
            <v>ﾌｯ素樹脂塗装合金ﾎﾞﾙﾄﾅｯﾄ</v>
          </cell>
          <cell r="O476" t="str">
            <v>指定承認</v>
          </cell>
          <cell r="P476"/>
          <cell r="Q476"/>
          <cell r="R476"/>
          <cell r="S476" t="str">
            <v>コスモ工機（株）</v>
          </cell>
          <cell r="T476">
            <v>16</v>
          </cell>
          <cell r="V476" t="str">
            <v xml:space="preserve">指定承認    </v>
          </cell>
          <cell r="W476" t="str">
            <v xml:space="preserve">指定承認    </v>
          </cell>
        </row>
        <row r="477">
          <cell r="A477" t="str">
            <v>011D0307</v>
          </cell>
          <cell r="B477"/>
          <cell r="C477"/>
          <cell r="D477" t="str">
            <v>D</v>
          </cell>
          <cell r="E477">
            <v>3</v>
          </cell>
          <cell r="F477">
            <v>7</v>
          </cell>
          <cell r="G477"/>
          <cell r="H477" t="str">
            <v>VC短管１号片落</v>
          </cell>
          <cell r="I477" t="str">
            <v>011D0307</v>
          </cell>
          <cell r="J477" t="str">
            <v>VC短管1号片落 離脱防止付</v>
          </cell>
          <cell r="K477" t="str">
            <v>V-KING (S)VC短管1号片落(VK-00Ⅰ)</v>
          </cell>
          <cell r="L477" t="str">
            <v>φ50×φ40～φ150×φ100</v>
          </cell>
          <cell r="M477" t="str">
            <v>内外面ｴﾎﾟｷｼ樹脂粉体塗装</v>
          </cell>
          <cell r="N477" t="str">
            <v>ﾌｯ素樹脂塗装合金ﾎﾞﾙﾄﾅｯﾄ</v>
          </cell>
          <cell r="O477" t="str">
            <v>指定承認</v>
          </cell>
          <cell r="P477"/>
          <cell r="Q477"/>
          <cell r="R477"/>
          <cell r="S477" t="str">
            <v>大成機工（株）</v>
          </cell>
          <cell r="T477">
            <v>11</v>
          </cell>
          <cell r="V477" t="str">
            <v xml:space="preserve">指定承認    </v>
          </cell>
          <cell r="W477" t="str">
            <v xml:space="preserve">指定承認    </v>
          </cell>
        </row>
        <row r="478">
          <cell r="A478" t="str">
            <v>016D0308</v>
          </cell>
          <cell r="B478"/>
          <cell r="C478"/>
          <cell r="D478" t="str">
            <v>D</v>
          </cell>
          <cell r="E478">
            <v>3</v>
          </cell>
          <cell r="F478">
            <v>8</v>
          </cell>
          <cell r="G478"/>
          <cell r="H478"/>
          <cell r="I478" t="str">
            <v>016D0308</v>
          </cell>
          <cell r="J478" t="str">
            <v>VC短管1号片落 離脱防止付</v>
          </cell>
          <cell r="K478" t="str">
            <v>ｽｰﾊﾟｰｸｲｯｸﾒｶﾌﾗﾝｼﾞ片落型</v>
          </cell>
          <cell r="L478" t="str">
            <v>φ50×φ40～φ150×φ100</v>
          </cell>
          <cell r="M478" t="str">
            <v>内外面ｴﾎﾟｷｼ樹脂粉体塗装</v>
          </cell>
          <cell r="N478" t="str">
            <v>ﾌｯ素樹脂塗装合金ﾎﾞﾙﾄﾅｯﾄ</v>
          </cell>
          <cell r="O478" t="str">
            <v>指定承認</v>
          </cell>
          <cell r="P478"/>
          <cell r="Q478"/>
          <cell r="R478"/>
          <cell r="S478" t="str">
            <v>コスモ工機（株）</v>
          </cell>
          <cell r="T478">
            <v>16</v>
          </cell>
          <cell r="V478" t="str">
            <v xml:space="preserve">指定承認    </v>
          </cell>
          <cell r="W478" t="str">
            <v xml:space="preserve">指定承認    </v>
          </cell>
        </row>
        <row r="479">
          <cell r="A479" t="str">
            <v>009D0278</v>
          </cell>
          <cell r="B479"/>
          <cell r="C479" t="str">
            <v>フランジ類</v>
          </cell>
          <cell r="D479" t="str">
            <v>D</v>
          </cell>
          <cell r="E479">
            <v>2</v>
          </cell>
          <cell r="F479">
            <v>78</v>
          </cell>
          <cell r="G479" t="str">
            <v>ﾌﾗﾝｼﾞ短管</v>
          </cell>
          <cell r="H479" t="str">
            <v>7.5K 形式2</v>
          </cell>
          <cell r="I479" t="str">
            <v>009D0278</v>
          </cell>
          <cell r="J479" t="str">
            <v>ﾌﾗﾝｼﾞ短管</v>
          </cell>
          <cell r="K479" t="str">
            <v>ﾌﾗﾝｼﾞ短管</v>
          </cell>
          <cell r="L479" t="str">
            <v>φ75×L100～L500</v>
          </cell>
          <cell r="M479" t="str">
            <v>内面ｴﾎﾟｷｼ樹脂粉体塗装</v>
          </cell>
          <cell r="N479" t="str">
            <v>7.5K　形式2</v>
          </cell>
          <cell r="O479" t="str">
            <v>JWWA</v>
          </cell>
          <cell r="P479" t="str">
            <v>G</v>
          </cell>
          <cell r="Q479">
            <v>114</v>
          </cell>
          <cell r="R479"/>
          <cell r="S479" t="str">
            <v>幡豆工業（株）</v>
          </cell>
          <cell r="T479">
            <v>9</v>
          </cell>
          <cell r="V479" t="str">
            <v>JWWA  G  114</v>
          </cell>
          <cell r="W479" t="str">
            <v>JWWA  G  114</v>
          </cell>
        </row>
        <row r="480">
          <cell r="A480" t="str">
            <v>019D0260</v>
          </cell>
          <cell r="B480"/>
          <cell r="C480"/>
          <cell r="D480" t="str">
            <v>D</v>
          </cell>
          <cell r="E480">
            <v>2</v>
          </cell>
          <cell r="F480">
            <v>60</v>
          </cell>
          <cell r="G480"/>
          <cell r="H480"/>
          <cell r="I480" t="str">
            <v>019D0260</v>
          </cell>
          <cell r="J480" t="str">
            <v>ﾌﾗﾝｼﾞ短管</v>
          </cell>
          <cell r="K480" t="str">
            <v>ﾌﾗﾝｼﾞ短管</v>
          </cell>
          <cell r="L480" t="str">
            <v>φ75×L100～L500</v>
          </cell>
          <cell r="M480" t="str">
            <v>内面ｴﾎﾟｷｼ樹脂粉体塗装</v>
          </cell>
          <cell r="N480" t="str">
            <v>7.5K　形式2</v>
          </cell>
          <cell r="O480" t="str">
            <v>JWWA</v>
          </cell>
          <cell r="P480" t="str">
            <v>G</v>
          </cell>
          <cell r="Q480">
            <v>114</v>
          </cell>
          <cell r="R480"/>
          <cell r="S480" t="str">
            <v>（株）岡本</v>
          </cell>
          <cell r="T480">
            <v>19</v>
          </cell>
          <cell r="V480" t="str">
            <v>JWWA  G  114</v>
          </cell>
          <cell r="W480" t="str">
            <v>JWWA  G  114</v>
          </cell>
        </row>
        <row r="481">
          <cell r="A481" t="str">
            <v>020D0289</v>
          </cell>
          <cell r="B481"/>
          <cell r="C481"/>
          <cell r="D481" t="str">
            <v>D</v>
          </cell>
          <cell r="E481">
            <v>2</v>
          </cell>
          <cell r="F481">
            <v>89</v>
          </cell>
          <cell r="G481"/>
          <cell r="H481"/>
          <cell r="I481" t="str">
            <v>020D0289</v>
          </cell>
          <cell r="J481" t="str">
            <v>ﾌﾗﾝｼﾞ短管</v>
          </cell>
          <cell r="K481" t="str">
            <v>ﾌﾗﾝｼﾞ短管</v>
          </cell>
          <cell r="L481" t="str">
            <v>φ75×L100～L500</v>
          </cell>
          <cell r="M481" t="str">
            <v>内面ｴﾎﾟｷｼ樹脂粉体塗装</v>
          </cell>
          <cell r="N481" t="str">
            <v>7.5K　形式2</v>
          </cell>
          <cell r="O481" t="str">
            <v>JWWA</v>
          </cell>
          <cell r="P481" t="str">
            <v>G</v>
          </cell>
          <cell r="Q481">
            <v>114</v>
          </cell>
          <cell r="R481"/>
          <cell r="S481" t="str">
            <v>（株）栗本鐵工所</v>
          </cell>
          <cell r="T481">
            <v>20</v>
          </cell>
          <cell r="V481" t="str">
            <v>JWWA  G  114</v>
          </cell>
          <cell r="W481" t="str">
            <v>JWWA  G  114</v>
          </cell>
        </row>
        <row r="482">
          <cell r="A482" t="str">
            <v>009D0279</v>
          </cell>
          <cell r="B482"/>
          <cell r="C482"/>
          <cell r="D482" t="str">
            <v>D</v>
          </cell>
          <cell r="E482">
            <v>2</v>
          </cell>
          <cell r="F482">
            <v>79</v>
          </cell>
          <cell r="G482"/>
          <cell r="H482" t="str">
            <v>10K 形式2</v>
          </cell>
          <cell r="I482" t="str">
            <v>009D0279</v>
          </cell>
          <cell r="J482" t="str">
            <v>ﾌﾗﾝｼﾞ短管</v>
          </cell>
          <cell r="K482" t="str">
            <v>ﾌﾗﾝｼﾞ短管</v>
          </cell>
          <cell r="L482" t="str">
            <v>φ75×L100～L500</v>
          </cell>
          <cell r="M482" t="str">
            <v>内面ｴﾎﾟｷｼ樹脂粉体塗装</v>
          </cell>
          <cell r="N482" t="str">
            <v>10K　形式2</v>
          </cell>
          <cell r="O482" t="str">
            <v>JWWA</v>
          </cell>
          <cell r="P482" t="str">
            <v>G</v>
          </cell>
          <cell r="Q482">
            <v>114</v>
          </cell>
          <cell r="R482"/>
          <cell r="S482" t="str">
            <v>幡豆工業（株）</v>
          </cell>
          <cell r="T482">
            <v>9</v>
          </cell>
          <cell r="V482" t="str">
            <v>JWWA  G  114</v>
          </cell>
          <cell r="W482" t="str">
            <v>JWWA  G  114</v>
          </cell>
        </row>
        <row r="483">
          <cell r="A483" t="str">
            <v>019D0261</v>
          </cell>
          <cell r="B483"/>
          <cell r="C483"/>
          <cell r="D483" t="str">
            <v>D</v>
          </cell>
          <cell r="E483">
            <v>2</v>
          </cell>
          <cell r="F483">
            <v>61</v>
          </cell>
          <cell r="G483"/>
          <cell r="H483"/>
          <cell r="I483" t="str">
            <v>019D0261</v>
          </cell>
          <cell r="J483" t="str">
            <v>ﾌﾗﾝｼﾞ短管</v>
          </cell>
          <cell r="K483" t="str">
            <v>ﾌﾗﾝｼﾞ短管</v>
          </cell>
          <cell r="L483" t="str">
            <v>φ75×L100～L500</v>
          </cell>
          <cell r="M483" t="str">
            <v>内面ｴﾎﾟｷｼ樹脂粉体塗装</v>
          </cell>
          <cell r="N483" t="str">
            <v>10K　形式2</v>
          </cell>
          <cell r="O483" t="str">
            <v>JWWA</v>
          </cell>
          <cell r="P483" t="str">
            <v>G</v>
          </cell>
          <cell r="Q483">
            <v>114</v>
          </cell>
          <cell r="R483"/>
          <cell r="S483" t="str">
            <v>（株）岡本</v>
          </cell>
          <cell r="T483">
            <v>19</v>
          </cell>
          <cell r="V483" t="str">
            <v>JWWA  G  114</v>
          </cell>
          <cell r="W483" t="str">
            <v>JWWA  G  114</v>
          </cell>
        </row>
        <row r="484">
          <cell r="A484" t="str">
            <v>020D0290</v>
          </cell>
          <cell r="B484"/>
          <cell r="C484"/>
          <cell r="D484" t="str">
            <v>D</v>
          </cell>
          <cell r="E484">
            <v>2</v>
          </cell>
          <cell r="F484">
            <v>90</v>
          </cell>
          <cell r="G484"/>
          <cell r="H484"/>
          <cell r="I484" t="str">
            <v>020D0290</v>
          </cell>
          <cell r="J484" t="str">
            <v>ﾌﾗﾝｼﾞ短管</v>
          </cell>
          <cell r="K484" t="str">
            <v>ﾌﾗﾝｼﾞ短管</v>
          </cell>
          <cell r="L484" t="str">
            <v>φ75×L100～L500</v>
          </cell>
          <cell r="M484" t="str">
            <v>内面ｴﾎﾟｷｼ樹脂粉体塗装</v>
          </cell>
          <cell r="N484" t="str">
            <v>10K　形式2</v>
          </cell>
          <cell r="O484" t="str">
            <v>JWWA</v>
          </cell>
          <cell r="P484" t="str">
            <v>G</v>
          </cell>
          <cell r="Q484">
            <v>114</v>
          </cell>
          <cell r="R484"/>
          <cell r="S484" t="str">
            <v>（株）栗本鐵工所</v>
          </cell>
          <cell r="T484">
            <v>20</v>
          </cell>
          <cell r="V484" t="str">
            <v>JWWA  G  114</v>
          </cell>
          <cell r="W484" t="str">
            <v>JWWA  G  114</v>
          </cell>
        </row>
        <row r="485">
          <cell r="A485" t="str">
            <v>009D0280</v>
          </cell>
          <cell r="B485"/>
          <cell r="C485"/>
          <cell r="D485" t="str">
            <v>D</v>
          </cell>
          <cell r="E485">
            <v>2</v>
          </cell>
          <cell r="F485">
            <v>80</v>
          </cell>
          <cell r="G485" t="str">
            <v>ﾌﾗﾝｼﾞ蓋</v>
          </cell>
          <cell r="H485" t="str">
            <v>7.5K 形式1</v>
          </cell>
          <cell r="I485" t="str">
            <v>009D0280</v>
          </cell>
          <cell r="J485" t="str">
            <v>ﾌﾗﾝｼﾞ蓋</v>
          </cell>
          <cell r="K485" t="str">
            <v>ﾌﾗﾝｼﾞ蓋</v>
          </cell>
          <cell r="L485" t="str">
            <v>φ75～φ400</v>
          </cell>
          <cell r="M485" t="str">
            <v>接水部ｴﾎﾟｷｼ樹脂粉体塗装</v>
          </cell>
          <cell r="N485" t="str">
            <v>7.5K　形式1</v>
          </cell>
          <cell r="O485" t="str">
            <v>JWWA</v>
          </cell>
          <cell r="P485" t="str">
            <v>G</v>
          </cell>
          <cell r="Q485">
            <v>114</v>
          </cell>
          <cell r="R485"/>
          <cell r="S485" t="str">
            <v>幡豆工業（株）</v>
          </cell>
          <cell r="T485">
            <v>9</v>
          </cell>
          <cell r="V485" t="str">
            <v>JWWA  G  114</v>
          </cell>
          <cell r="W485" t="str">
            <v>JWWA  G  114</v>
          </cell>
        </row>
        <row r="486">
          <cell r="A486" t="str">
            <v>019D0262</v>
          </cell>
          <cell r="B486"/>
          <cell r="C486"/>
          <cell r="D486" t="str">
            <v>D</v>
          </cell>
          <cell r="E486">
            <v>2</v>
          </cell>
          <cell r="F486">
            <v>62</v>
          </cell>
          <cell r="G486"/>
          <cell r="H486"/>
          <cell r="I486" t="str">
            <v>019D0262</v>
          </cell>
          <cell r="J486" t="str">
            <v>ﾌﾗﾝｼﾞ蓋</v>
          </cell>
          <cell r="K486" t="str">
            <v>ﾌﾗﾝｼﾞ蓋</v>
          </cell>
          <cell r="L486" t="str">
            <v>φ75～φ400</v>
          </cell>
          <cell r="M486" t="str">
            <v>接水部ｴﾎﾟｷｼ樹脂粉体塗装</v>
          </cell>
          <cell r="N486" t="str">
            <v>7.5K　形式1</v>
          </cell>
          <cell r="O486" t="str">
            <v>JWWA</v>
          </cell>
          <cell r="P486" t="str">
            <v>G</v>
          </cell>
          <cell r="Q486">
            <v>114</v>
          </cell>
          <cell r="R486"/>
          <cell r="S486" t="str">
            <v>（株）岡本</v>
          </cell>
          <cell r="T486">
            <v>19</v>
          </cell>
          <cell r="V486" t="str">
            <v>JWWA  G  114</v>
          </cell>
          <cell r="W486" t="str">
            <v>JWWA  G  114</v>
          </cell>
        </row>
        <row r="487">
          <cell r="A487" t="str">
            <v>020D0291</v>
          </cell>
          <cell r="B487"/>
          <cell r="C487"/>
          <cell r="D487" t="str">
            <v>D</v>
          </cell>
          <cell r="E487">
            <v>2</v>
          </cell>
          <cell r="F487">
            <v>91</v>
          </cell>
          <cell r="G487"/>
          <cell r="H487"/>
          <cell r="I487" t="str">
            <v>020D0291</v>
          </cell>
          <cell r="J487" t="str">
            <v>ﾌﾗﾝｼﾞ蓋</v>
          </cell>
          <cell r="K487" t="str">
            <v>ﾌﾗﾝｼﾞ蓋</v>
          </cell>
          <cell r="L487" t="str">
            <v>φ75～φ400</v>
          </cell>
          <cell r="M487" t="str">
            <v>接水部ｴﾎﾟｷｼ樹脂粉体塗装</v>
          </cell>
          <cell r="N487" t="str">
            <v>7.5K　形式1</v>
          </cell>
          <cell r="O487" t="str">
            <v>JWWA</v>
          </cell>
          <cell r="P487" t="str">
            <v>G</v>
          </cell>
          <cell r="Q487">
            <v>114</v>
          </cell>
          <cell r="R487"/>
          <cell r="S487" t="str">
            <v>（株）栗本鐵工所</v>
          </cell>
          <cell r="T487">
            <v>20</v>
          </cell>
          <cell r="V487" t="str">
            <v>JWWA  G  114</v>
          </cell>
          <cell r="W487" t="str">
            <v>JWWA  G  114</v>
          </cell>
        </row>
        <row r="488">
          <cell r="A488" t="str">
            <v>009D0281</v>
          </cell>
          <cell r="B488"/>
          <cell r="C488"/>
          <cell r="D488" t="str">
            <v>D</v>
          </cell>
          <cell r="E488">
            <v>2</v>
          </cell>
          <cell r="F488">
            <v>81</v>
          </cell>
          <cell r="G488"/>
          <cell r="H488" t="str">
            <v>7.5K 形式2</v>
          </cell>
          <cell r="I488" t="str">
            <v>009D0281</v>
          </cell>
          <cell r="J488" t="str">
            <v>ﾌﾗﾝｼﾞ蓋</v>
          </cell>
          <cell r="K488" t="str">
            <v>ﾌﾗﾝｼﾞ蓋</v>
          </cell>
          <cell r="L488" t="str">
            <v>φ75～φ400</v>
          </cell>
          <cell r="M488" t="str">
            <v>接水部ｴﾎﾟｷｼ樹脂粉体塗装</v>
          </cell>
          <cell r="N488" t="str">
            <v>7.5K　形式2</v>
          </cell>
          <cell r="O488" t="str">
            <v>JWWA</v>
          </cell>
          <cell r="P488" t="str">
            <v>G</v>
          </cell>
          <cell r="Q488">
            <v>114</v>
          </cell>
          <cell r="R488"/>
          <cell r="S488" t="str">
            <v>幡豆工業（株）</v>
          </cell>
          <cell r="T488">
            <v>9</v>
          </cell>
          <cell r="V488" t="str">
            <v>JWWA  G  114</v>
          </cell>
          <cell r="W488" t="str">
            <v>JWWA  G  114</v>
          </cell>
        </row>
        <row r="489">
          <cell r="A489" t="str">
            <v>009D0282</v>
          </cell>
          <cell r="B489"/>
          <cell r="C489"/>
          <cell r="D489" t="str">
            <v>D</v>
          </cell>
          <cell r="E489">
            <v>2</v>
          </cell>
          <cell r="F489">
            <v>82</v>
          </cell>
          <cell r="G489"/>
          <cell r="H489" t="str">
            <v>10K 形式1</v>
          </cell>
          <cell r="I489" t="str">
            <v>009D0282</v>
          </cell>
          <cell r="J489" t="str">
            <v>ﾌﾗﾝｼﾞ蓋</v>
          </cell>
          <cell r="K489" t="str">
            <v>ﾌﾗﾝｼﾞ蓋</v>
          </cell>
          <cell r="L489" t="str">
            <v>φ75～φ400</v>
          </cell>
          <cell r="M489" t="str">
            <v>接水部ｴﾎﾟｷｼ樹脂粉体塗装</v>
          </cell>
          <cell r="N489" t="str">
            <v>10K　形式1</v>
          </cell>
          <cell r="O489" t="str">
            <v>JWWA</v>
          </cell>
          <cell r="P489" t="str">
            <v>G</v>
          </cell>
          <cell r="Q489">
            <v>114</v>
          </cell>
          <cell r="R489"/>
          <cell r="S489" t="str">
            <v>幡豆工業（株）</v>
          </cell>
          <cell r="T489">
            <v>9</v>
          </cell>
          <cell r="V489" t="str">
            <v>JWWA  G  114</v>
          </cell>
          <cell r="W489" t="str">
            <v>JWWA  G  114</v>
          </cell>
        </row>
        <row r="490">
          <cell r="A490" t="str">
            <v>019D0263</v>
          </cell>
          <cell r="B490"/>
          <cell r="C490"/>
          <cell r="D490" t="str">
            <v>D</v>
          </cell>
          <cell r="E490">
            <v>2</v>
          </cell>
          <cell r="F490">
            <v>63</v>
          </cell>
          <cell r="G490"/>
          <cell r="H490"/>
          <cell r="I490" t="str">
            <v>019D0263</v>
          </cell>
          <cell r="J490" t="str">
            <v>ﾌﾗﾝｼﾞ蓋</v>
          </cell>
          <cell r="K490" t="str">
            <v>ﾌﾗﾝｼﾞ蓋</v>
          </cell>
          <cell r="L490" t="str">
            <v>φ75～φ400</v>
          </cell>
          <cell r="M490" t="str">
            <v>接水部ｴﾎﾟｷｼ樹脂粉体塗装</v>
          </cell>
          <cell r="N490" t="str">
            <v>10K　形式1</v>
          </cell>
          <cell r="O490" t="str">
            <v>JWWA</v>
          </cell>
          <cell r="P490" t="str">
            <v>G</v>
          </cell>
          <cell r="Q490">
            <v>114</v>
          </cell>
          <cell r="R490"/>
          <cell r="S490" t="str">
            <v>（株）岡本</v>
          </cell>
          <cell r="T490">
            <v>19</v>
          </cell>
          <cell r="V490" t="str">
            <v>JWWA  G  114</v>
          </cell>
          <cell r="W490" t="str">
            <v>JWWA  G  114</v>
          </cell>
        </row>
        <row r="491">
          <cell r="A491" t="str">
            <v>020D0292</v>
          </cell>
          <cell r="B491"/>
          <cell r="C491"/>
          <cell r="D491" t="str">
            <v>D</v>
          </cell>
          <cell r="E491">
            <v>2</v>
          </cell>
          <cell r="F491">
            <v>92</v>
          </cell>
          <cell r="G491"/>
          <cell r="H491"/>
          <cell r="I491" t="str">
            <v>020D0292</v>
          </cell>
          <cell r="J491" t="str">
            <v>ﾌﾗﾝｼﾞ蓋</v>
          </cell>
          <cell r="K491" t="str">
            <v>ﾌﾗﾝｼﾞ蓋</v>
          </cell>
          <cell r="L491" t="str">
            <v>φ75～φ400</v>
          </cell>
          <cell r="M491" t="str">
            <v>接水部ｴﾎﾟｷｼ樹脂粉体塗装</v>
          </cell>
          <cell r="N491" t="str">
            <v>10K　形式1</v>
          </cell>
          <cell r="O491" t="str">
            <v>JWWA</v>
          </cell>
          <cell r="P491" t="str">
            <v>G</v>
          </cell>
          <cell r="Q491">
            <v>114</v>
          </cell>
          <cell r="R491"/>
          <cell r="S491" t="str">
            <v>（株）栗本鐵工所</v>
          </cell>
          <cell r="T491">
            <v>20</v>
          </cell>
          <cell r="V491" t="str">
            <v>JWWA  G  114</v>
          </cell>
          <cell r="W491" t="str">
            <v>JWWA  G  114</v>
          </cell>
        </row>
        <row r="492">
          <cell r="A492" t="str">
            <v>009D0283</v>
          </cell>
          <cell r="B492"/>
          <cell r="C492"/>
          <cell r="D492" t="str">
            <v>D</v>
          </cell>
          <cell r="E492">
            <v>2</v>
          </cell>
          <cell r="F492">
            <v>83</v>
          </cell>
          <cell r="G492"/>
          <cell r="H492" t="str">
            <v>10K 形式2</v>
          </cell>
          <cell r="I492" t="str">
            <v>009D0283</v>
          </cell>
          <cell r="J492" t="str">
            <v>ﾌﾗﾝｼﾞ蓋</v>
          </cell>
          <cell r="K492" t="str">
            <v>ﾌﾗﾝｼﾞ蓋</v>
          </cell>
          <cell r="L492" t="str">
            <v>φ75～φ400</v>
          </cell>
          <cell r="M492" t="str">
            <v>接水部ｴﾎﾟｷｼ樹脂粉体塗装</v>
          </cell>
          <cell r="N492" t="str">
            <v>10K　形式2</v>
          </cell>
          <cell r="O492" t="str">
            <v>JWWA</v>
          </cell>
          <cell r="P492" t="str">
            <v>G</v>
          </cell>
          <cell r="Q492">
            <v>114</v>
          </cell>
          <cell r="R492"/>
          <cell r="S492" t="str">
            <v>幡豆工業（株）</v>
          </cell>
          <cell r="T492">
            <v>9</v>
          </cell>
          <cell r="V492" t="str">
            <v>JWWA  G  114</v>
          </cell>
          <cell r="W492" t="str">
            <v>JWWA  G  114</v>
          </cell>
        </row>
        <row r="493">
          <cell r="A493" t="str">
            <v>015D0202</v>
          </cell>
          <cell r="B493"/>
          <cell r="C493"/>
          <cell r="D493" t="str">
            <v>D</v>
          </cell>
          <cell r="E493">
            <v>2</v>
          </cell>
          <cell r="F493">
            <v>2</v>
          </cell>
          <cell r="G493" t="str">
            <v>合ﾌﾗﾝｼﾞ</v>
          </cell>
          <cell r="H493" t="str">
            <v>7.5K 形式1</v>
          </cell>
          <cell r="I493" t="str">
            <v>015D0202</v>
          </cell>
          <cell r="J493" t="str">
            <v>FCDﾒﾀﾙ入り合ﾌﾗﾝｼﾞ</v>
          </cell>
          <cell r="K493" t="str">
            <v>ﾒﾀﾙ入りﾌﾗﾝｼﾞ　上水</v>
          </cell>
          <cell r="L493" t="str">
            <v>φ50</v>
          </cell>
          <cell r="M493" t="str">
            <v>7.5K</v>
          </cell>
          <cell r="N493"/>
          <cell r="O493" t="str">
            <v>JWWA認証</v>
          </cell>
          <cell r="P493"/>
          <cell r="Q493"/>
          <cell r="R493"/>
          <cell r="S493" t="str">
            <v>前澤給装工業（株）</v>
          </cell>
          <cell r="T493">
            <v>15</v>
          </cell>
          <cell r="V493" t="str">
            <v xml:space="preserve">JWWA認証    </v>
          </cell>
          <cell r="W493" t="str">
            <v xml:space="preserve">JWWA認証    </v>
          </cell>
        </row>
        <row r="494">
          <cell r="A494" t="str">
            <v>034D0202</v>
          </cell>
          <cell r="B494"/>
          <cell r="C494"/>
          <cell r="D494" t="str">
            <v>D</v>
          </cell>
          <cell r="E494">
            <v>2</v>
          </cell>
          <cell r="F494">
            <v>2</v>
          </cell>
          <cell r="G494"/>
          <cell r="H494"/>
          <cell r="I494" t="str">
            <v>034D0202</v>
          </cell>
          <cell r="J494" t="str">
            <v>FCDﾒﾀﾙ入り合ﾌﾗﾝｼﾞ</v>
          </cell>
          <cell r="K494" t="str">
            <v>ﾌﾞｯｼﾝｸﾞ入りﾌﾗﾝｼﾞ(上水)</v>
          </cell>
          <cell r="L494" t="str">
            <v>φ50</v>
          </cell>
          <cell r="M494" t="str">
            <v>7.5K</v>
          </cell>
          <cell r="N494"/>
          <cell r="O494" t="str">
            <v>JWWA認証</v>
          </cell>
          <cell r="P494"/>
          <cell r="Q494"/>
          <cell r="R494"/>
          <cell r="S494" t="str">
            <v>（株）光明製作所</v>
          </cell>
          <cell r="T494">
            <v>34</v>
          </cell>
          <cell r="V494" t="str">
            <v xml:space="preserve">JWWA認証    </v>
          </cell>
          <cell r="W494" t="str">
            <v xml:space="preserve">JWWA認証    </v>
          </cell>
        </row>
        <row r="495">
          <cell r="A495" t="str">
            <v>015D0203</v>
          </cell>
          <cell r="B495"/>
          <cell r="C495"/>
          <cell r="D495" t="str">
            <v>D</v>
          </cell>
          <cell r="E495">
            <v>2</v>
          </cell>
          <cell r="F495">
            <v>3</v>
          </cell>
          <cell r="G495"/>
          <cell r="H495"/>
          <cell r="I495" t="str">
            <v>015D0203</v>
          </cell>
          <cell r="J495" t="str">
            <v>FCDﾒﾀﾙ入り合ﾌﾗﾝｼﾞ</v>
          </cell>
          <cell r="K495" t="str">
            <v>ﾒﾀﾙ入りﾌﾗﾝｼﾞ　上水</v>
          </cell>
          <cell r="L495" t="str">
            <v>φ75～φ150</v>
          </cell>
          <cell r="M495" t="str">
            <v>7.5K</v>
          </cell>
          <cell r="N495"/>
          <cell r="O495" t="str">
            <v>JWWA認証</v>
          </cell>
          <cell r="P495"/>
          <cell r="Q495"/>
          <cell r="R495"/>
          <cell r="S495" t="str">
            <v>前澤給装工業（株）</v>
          </cell>
          <cell r="T495">
            <v>15</v>
          </cell>
          <cell r="V495" t="str">
            <v xml:space="preserve">JWWA認証    </v>
          </cell>
          <cell r="W495" t="str">
            <v xml:space="preserve">JWWA認証    </v>
          </cell>
        </row>
        <row r="496">
          <cell r="A496" t="str">
            <v>034D0203</v>
          </cell>
          <cell r="B496"/>
          <cell r="C496"/>
          <cell r="D496" t="str">
            <v>D</v>
          </cell>
          <cell r="E496">
            <v>2</v>
          </cell>
          <cell r="F496">
            <v>3</v>
          </cell>
          <cell r="G496"/>
          <cell r="H496"/>
          <cell r="I496" t="str">
            <v>034D0203</v>
          </cell>
          <cell r="J496" t="str">
            <v>FCDﾒﾀﾙ入り合ﾌﾗﾝｼﾞ</v>
          </cell>
          <cell r="K496" t="str">
            <v>ﾌﾞｯｼﾝｸﾞ入りﾌﾗﾝｼﾞ(上水)</v>
          </cell>
          <cell r="L496" t="str">
            <v>φ75～φ200</v>
          </cell>
          <cell r="M496" t="str">
            <v>7.5K</v>
          </cell>
          <cell r="N496"/>
          <cell r="O496" t="str">
            <v>JWWA認証</v>
          </cell>
          <cell r="P496"/>
          <cell r="Q496"/>
          <cell r="R496"/>
          <cell r="S496" t="str">
            <v>（株）光明製作所</v>
          </cell>
          <cell r="T496">
            <v>34</v>
          </cell>
          <cell r="V496" t="str">
            <v xml:space="preserve">JWWA認証    </v>
          </cell>
          <cell r="W496" t="str">
            <v xml:space="preserve">JWWA認証    </v>
          </cell>
        </row>
        <row r="497">
          <cell r="A497" t="str">
            <v>015D0201</v>
          </cell>
          <cell r="B497"/>
          <cell r="C497"/>
          <cell r="D497" t="str">
            <v>D</v>
          </cell>
          <cell r="E497">
            <v>2</v>
          </cell>
          <cell r="F497">
            <v>1</v>
          </cell>
          <cell r="G497"/>
          <cell r="H497" t="str">
            <v>10K 形式1</v>
          </cell>
          <cell r="I497" t="str">
            <v>015D0201</v>
          </cell>
          <cell r="J497" t="str">
            <v>FCDﾒﾀﾙ入り合ﾌﾗﾝｼﾞ</v>
          </cell>
          <cell r="K497" t="str">
            <v>ﾒﾀﾙ入りﾌﾗﾝｼﾞ　JIS</v>
          </cell>
          <cell r="L497" t="str">
            <v>φ50</v>
          </cell>
          <cell r="M497" t="str">
            <v>10K</v>
          </cell>
          <cell r="N497"/>
          <cell r="O497" t="str">
            <v>JWWA認証</v>
          </cell>
          <cell r="P497"/>
          <cell r="Q497"/>
          <cell r="R497"/>
          <cell r="S497" t="str">
            <v>前澤給装工業（株）</v>
          </cell>
          <cell r="T497">
            <v>15</v>
          </cell>
          <cell r="V497" t="str">
            <v xml:space="preserve">JWWA認証    </v>
          </cell>
          <cell r="W497" t="str">
            <v xml:space="preserve">JWWA認証    </v>
          </cell>
        </row>
        <row r="498">
          <cell r="A498" t="str">
            <v>034D0201</v>
          </cell>
          <cell r="B498"/>
          <cell r="C498"/>
          <cell r="D498" t="str">
            <v>D</v>
          </cell>
          <cell r="E498">
            <v>2</v>
          </cell>
          <cell r="F498">
            <v>1</v>
          </cell>
          <cell r="G498"/>
          <cell r="H498"/>
          <cell r="I498" t="str">
            <v>034D0201</v>
          </cell>
          <cell r="J498" t="str">
            <v>FCDﾒﾀﾙ入り合ﾌﾗﾝｼﾞ</v>
          </cell>
          <cell r="K498" t="str">
            <v>ﾌﾞｯｼﾝｸﾞ入りﾌﾗﾝｼﾞ(JIS)</v>
          </cell>
          <cell r="L498" t="str">
            <v>φ50～φ100</v>
          </cell>
          <cell r="M498" t="str">
            <v>10K</v>
          </cell>
          <cell r="N498"/>
          <cell r="O498" t="str">
            <v>JWWA認証</v>
          </cell>
          <cell r="P498"/>
          <cell r="Q498"/>
          <cell r="R498"/>
          <cell r="S498" t="str">
            <v>（株）光明製作所</v>
          </cell>
          <cell r="T498">
            <v>34</v>
          </cell>
          <cell r="V498" t="str">
            <v xml:space="preserve">JWWA認証    </v>
          </cell>
          <cell r="W498" t="str">
            <v xml:space="preserve">JWWA認証    </v>
          </cell>
        </row>
        <row r="499">
          <cell r="A499" t="str">
            <v>031D0401</v>
          </cell>
          <cell r="B499"/>
          <cell r="C499"/>
          <cell r="D499" t="str">
            <v>D</v>
          </cell>
          <cell r="E499">
            <v>4</v>
          </cell>
          <cell r="F499">
            <v>1</v>
          </cell>
          <cell r="G499" t="str">
            <v>ﾌﾗﾝｼﾞｶﾞｽｹｯﾄ</v>
          </cell>
          <cell r="H499" t="str">
            <v>RF形 7.5K</v>
          </cell>
          <cell r="I499" t="str">
            <v>031D0401</v>
          </cell>
          <cell r="J499" t="str">
            <v>RF形ﾌﾗﾝｼﾞｶﾞｽｹｯﾄ</v>
          </cell>
          <cell r="K499" t="str">
            <v>上水全面ﾌﾗﾝｼﾞｶﾞｽｹｯﾄ</v>
          </cell>
          <cell r="L499" t="str">
            <v>φ75～φ300</v>
          </cell>
          <cell r="M499" t="str">
            <v>7.5K</v>
          </cell>
          <cell r="N499"/>
          <cell r="O499" t="str">
            <v>JIS</v>
          </cell>
          <cell r="P499" t="str">
            <v>G</v>
          </cell>
          <cell r="Q499" t="str">
            <v>3443-2</v>
          </cell>
          <cell r="R499"/>
          <cell r="S499" t="str">
            <v>サンエス護謨工業（株）</v>
          </cell>
          <cell r="T499">
            <v>31</v>
          </cell>
          <cell r="V499" t="str">
            <v>JIS  G  3443-2</v>
          </cell>
          <cell r="W499" t="str">
            <v>JIS  G  3443-2</v>
          </cell>
        </row>
        <row r="500">
          <cell r="A500" t="str">
            <v>031D0402</v>
          </cell>
          <cell r="B500"/>
          <cell r="C500"/>
          <cell r="D500" t="str">
            <v>D</v>
          </cell>
          <cell r="E500">
            <v>4</v>
          </cell>
          <cell r="F500">
            <v>2</v>
          </cell>
          <cell r="G500"/>
          <cell r="H500" t="str">
            <v>RF形 10K</v>
          </cell>
          <cell r="I500" t="str">
            <v>031D0402</v>
          </cell>
          <cell r="J500" t="str">
            <v>RF形ﾌﾗﾝｼﾞｶﾞｽｹｯﾄ</v>
          </cell>
          <cell r="K500" t="str">
            <v>全面ﾌﾗﾝｼﾞｶﾞｽｹｯﾄ</v>
          </cell>
          <cell r="L500" t="str">
            <v>φ50～φ300</v>
          </cell>
          <cell r="M500" t="str">
            <v>10K</v>
          </cell>
          <cell r="N500"/>
          <cell r="O500" t="str">
            <v>JIS</v>
          </cell>
          <cell r="P500" t="str">
            <v>B</v>
          </cell>
          <cell r="Q500" t="str">
            <v>2404</v>
          </cell>
          <cell r="R500"/>
          <cell r="S500" t="str">
            <v>サンエス護謨工業（株）</v>
          </cell>
          <cell r="T500">
            <v>31</v>
          </cell>
          <cell r="V500" t="str">
            <v>JIS  B  2404</v>
          </cell>
          <cell r="W500" t="str">
            <v>JIS  B  2404</v>
          </cell>
        </row>
        <row r="501">
          <cell r="A501" t="str">
            <v>031D0403</v>
          </cell>
          <cell r="B501"/>
          <cell r="C501"/>
          <cell r="D501" t="str">
            <v>D</v>
          </cell>
          <cell r="E501">
            <v>4</v>
          </cell>
          <cell r="F501">
            <v>3</v>
          </cell>
          <cell r="G501"/>
          <cell r="H501" t="str">
            <v>ﾘﾌﾞ付RF形 7.5K</v>
          </cell>
          <cell r="I501" t="str">
            <v>031D0403</v>
          </cell>
          <cell r="J501" t="str">
            <v>RF形ﾘﾌﾞ付ﾌﾗﾝｼﾞｶﾞｽｹｯﾄ</v>
          </cell>
          <cell r="K501" t="str">
            <v>上水全面ﾘﾌﾞ付ﾌﾗﾝｼﾞｶﾞｽｹｯﾄ</v>
          </cell>
          <cell r="L501" t="str">
            <v>φ75～φ300</v>
          </cell>
          <cell r="M501" t="str">
            <v>7.5K</v>
          </cell>
          <cell r="N501"/>
          <cell r="O501" t="str">
            <v>指定承認</v>
          </cell>
          <cell r="P501"/>
          <cell r="Q501"/>
          <cell r="R501"/>
          <cell r="S501" t="str">
            <v>サンエス護謨工業（株）</v>
          </cell>
          <cell r="T501">
            <v>31</v>
          </cell>
          <cell r="V501" t="str">
            <v xml:space="preserve">指定承認    </v>
          </cell>
          <cell r="W501" t="str">
            <v xml:space="preserve">指定承認    </v>
          </cell>
        </row>
        <row r="502">
          <cell r="A502" t="str">
            <v>031D0404</v>
          </cell>
          <cell r="B502"/>
          <cell r="C502"/>
          <cell r="D502" t="str">
            <v>D</v>
          </cell>
          <cell r="E502">
            <v>4</v>
          </cell>
          <cell r="F502">
            <v>4</v>
          </cell>
          <cell r="G502"/>
          <cell r="H502" t="str">
            <v>ﾘﾌﾞ付RF形 10K</v>
          </cell>
          <cell r="I502" t="str">
            <v>031D0404</v>
          </cell>
          <cell r="J502" t="str">
            <v>RF形ﾘﾌﾞ付ﾌﾗﾝｼﾞｶﾞｽｹｯﾄ</v>
          </cell>
          <cell r="K502" t="str">
            <v>全面ﾘﾌﾞ付ﾌﾗﾝｼﾞｶﾞｽｹｯﾄ</v>
          </cell>
          <cell r="L502" t="str">
            <v>φ50～φ300</v>
          </cell>
          <cell r="M502" t="str">
            <v>10K</v>
          </cell>
          <cell r="N502"/>
          <cell r="O502" t="str">
            <v>指定承認</v>
          </cell>
          <cell r="P502"/>
          <cell r="Q502"/>
          <cell r="R502"/>
          <cell r="S502" t="str">
            <v>サンエス護謨工業（株）</v>
          </cell>
          <cell r="T502">
            <v>31</v>
          </cell>
          <cell r="V502" t="str">
            <v xml:space="preserve">指定承認    </v>
          </cell>
          <cell r="W502" t="str">
            <v xml:space="preserve">指定承認    </v>
          </cell>
        </row>
        <row r="503">
          <cell r="A503" t="str">
            <v>031D0405</v>
          </cell>
          <cell r="B503"/>
          <cell r="C503"/>
          <cell r="D503" t="str">
            <v>D</v>
          </cell>
          <cell r="E503">
            <v>4</v>
          </cell>
          <cell r="F503">
            <v>5</v>
          </cell>
          <cell r="G503"/>
          <cell r="H503" t="str">
            <v>GF形1号</v>
          </cell>
          <cell r="I503" t="str">
            <v>031D0405</v>
          </cell>
          <cell r="J503" t="str">
            <v>GF形ﾌﾗﾝｼﾞｶﾞｽｹｯﾄ1号</v>
          </cell>
          <cell r="K503" t="str">
            <v>GF形ﾌﾗﾝｼﾞｶﾞｽｹｯﾄ1号</v>
          </cell>
          <cell r="L503" t="str">
            <v>φ50～φ400</v>
          </cell>
          <cell r="M503"/>
          <cell r="N503"/>
          <cell r="O503" t="str">
            <v>JWWA</v>
          </cell>
          <cell r="P503" t="str">
            <v>G</v>
          </cell>
          <cell r="Q503">
            <v>114</v>
          </cell>
          <cell r="R503"/>
          <cell r="S503" t="str">
            <v>サンエス護謨工業（株）</v>
          </cell>
          <cell r="T503">
            <v>31</v>
          </cell>
          <cell r="V503" t="str">
            <v>JWWA  G  114</v>
          </cell>
          <cell r="W503" t="str">
            <v>JWWA  G  114</v>
          </cell>
        </row>
        <row r="504">
          <cell r="A504" t="str">
            <v>044D0401</v>
          </cell>
          <cell r="B504"/>
          <cell r="C504"/>
          <cell r="D504" t="str">
            <v>D</v>
          </cell>
          <cell r="E504">
            <v>4</v>
          </cell>
          <cell r="F504">
            <v>1</v>
          </cell>
          <cell r="G504"/>
          <cell r="H504"/>
          <cell r="I504" t="str">
            <v>044D0401</v>
          </cell>
          <cell r="J504" t="str">
            <v>GF形ﾌﾗﾝｼﾞｶﾞｽｹｯﾄ1号</v>
          </cell>
          <cell r="K504" t="str">
            <v>水道用ﾌﾗﾝｼﾞﾊﾟｯｷﾝGF-1形</v>
          </cell>
          <cell r="L504" t="str">
            <v>φ75～φ400</v>
          </cell>
          <cell r="M504"/>
          <cell r="N504"/>
          <cell r="O504" t="str">
            <v>JWWA</v>
          </cell>
          <cell r="P504" t="str">
            <v>G</v>
          </cell>
          <cell r="Q504">
            <v>114</v>
          </cell>
          <cell r="R504"/>
          <cell r="S504" t="str">
            <v>ヨツギ（株）</v>
          </cell>
          <cell r="T504">
            <v>44</v>
          </cell>
          <cell r="V504" t="str">
            <v>JWWA  G  114</v>
          </cell>
          <cell r="W504" t="str">
            <v>JWWA  G  114</v>
          </cell>
        </row>
        <row r="505">
          <cell r="A505" t="str">
            <v>031D0406</v>
          </cell>
          <cell r="B505"/>
          <cell r="C505"/>
          <cell r="D505" t="str">
            <v>D</v>
          </cell>
          <cell r="E505">
            <v>4</v>
          </cell>
          <cell r="F505">
            <v>6</v>
          </cell>
          <cell r="G505"/>
          <cell r="H505" t="str">
            <v>GF形2号</v>
          </cell>
          <cell r="I505" t="str">
            <v>031D0406</v>
          </cell>
          <cell r="J505" t="str">
            <v>GF形ﾌﾗﾝｼﾞｶﾞｽｹｯﾄ2号</v>
          </cell>
          <cell r="K505" t="str">
            <v>GF形ﾌﾗﾝｼﾞｶﾞｽｹｯﾄ2号</v>
          </cell>
          <cell r="L505" t="str">
            <v>φ75～φ400</v>
          </cell>
          <cell r="M505"/>
          <cell r="N505"/>
          <cell r="O505" t="str">
            <v>JWWA</v>
          </cell>
          <cell r="P505" t="str">
            <v>G</v>
          </cell>
          <cell r="Q505">
            <v>114</v>
          </cell>
          <cell r="R505"/>
          <cell r="S505" t="str">
            <v>サンエス護謨工業（株）</v>
          </cell>
          <cell r="T505">
            <v>31</v>
          </cell>
          <cell r="V505" t="str">
            <v>JWWA  G  114</v>
          </cell>
          <cell r="W505" t="str">
            <v>JWWA  G  114</v>
          </cell>
        </row>
        <row r="506">
          <cell r="A506" t="str">
            <v>044D0402</v>
          </cell>
          <cell r="B506"/>
          <cell r="C506"/>
          <cell r="D506" t="str">
            <v>D</v>
          </cell>
          <cell r="E506">
            <v>4</v>
          </cell>
          <cell r="F506">
            <v>2</v>
          </cell>
          <cell r="G506"/>
          <cell r="H506"/>
          <cell r="I506" t="str">
            <v>044D0402</v>
          </cell>
          <cell r="J506" t="str">
            <v>GF形ﾌﾗﾝｼﾞｶﾞｽｹｯﾄ2号</v>
          </cell>
          <cell r="K506" t="str">
            <v>水道用ﾌﾗﾝｼﾞﾊﾟｯｷﾝGF-2形</v>
          </cell>
          <cell r="L506" t="str">
            <v>φ75～φ300</v>
          </cell>
          <cell r="M506"/>
          <cell r="N506"/>
          <cell r="O506" t="str">
            <v>JWWA</v>
          </cell>
          <cell r="P506" t="str">
            <v>G</v>
          </cell>
          <cell r="Q506">
            <v>114</v>
          </cell>
          <cell r="R506"/>
          <cell r="S506" t="str">
            <v>ヨツギ（株）</v>
          </cell>
          <cell r="T506">
            <v>44</v>
          </cell>
          <cell r="V506" t="str">
            <v>JWWA  G  114</v>
          </cell>
          <cell r="W506" t="str">
            <v>JWWA  G  114</v>
          </cell>
        </row>
        <row r="507">
          <cell r="A507" t="str">
            <v>017D0401</v>
          </cell>
          <cell r="B507"/>
          <cell r="C507"/>
          <cell r="D507" t="str">
            <v>D</v>
          </cell>
          <cell r="E507">
            <v>4</v>
          </cell>
          <cell r="F507">
            <v>1</v>
          </cell>
          <cell r="G507" t="str">
            <v>ｽﾃﾝﾚｽ入り
ﾌﾗﾝｼﾞｶﾞｽｹｯﾄ</v>
          </cell>
          <cell r="H507" t="str">
            <v>RF･GF兼用形</v>
          </cell>
          <cell r="I507" t="str">
            <v>017D0401</v>
          </cell>
          <cell r="J507" t="str">
            <v>RF･GF兼用形ｽﾃﾝﾚｽ入りﾌﾗﾝｼﾞｶﾞｽｹｯﾄ</v>
          </cell>
          <cell r="K507" t="str">
            <v>ﾏﾙﾁｶﾞｽｹｯﾄ</v>
          </cell>
          <cell r="L507" t="str">
            <v>φ50～φ200</v>
          </cell>
          <cell r="M507" t="str">
            <v>SUS304緩み止めﾎﾞﾙﾄﾅｯﾄ付</v>
          </cell>
          <cell r="N507"/>
          <cell r="O507" t="str">
            <v>指定承認</v>
          </cell>
          <cell r="P507"/>
          <cell r="Q507"/>
          <cell r="R507"/>
          <cell r="S507" t="str">
            <v>（株）清水合金製作所</v>
          </cell>
          <cell r="T507">
            <v>17</v>
          </cell>
          <cell r="V507" t="str">
            <v xml:space="preserve">指定承認    </v>
          </cell>
          <cell r="W507" t="str">
            <v xml:space="preserve">指定承認    </v>
          </cell>
        </row>
        <row r="508">
          <cell r="A508" t="str">
            <v>018D0401</v>
          </cell>
          <cell r="B508"/>
          <cell r="C508"/>
          <cell r="D508" t="str">
            <v>D</v>
          </cell>
          <cell r="E508">
            <v>4</v>
          </cell>
          <cell r="F508">
            <v>1</v>
          </cell>
          <cell r="G508"/>
          <cell r="H508"/>
          <cell r="I508" t="str">
            <v>018D0401</v>
          </cell>
          <cell r="J508" t="str">
            <v>RF･GF兼用形ｽﾃﾝﾚｽ入りﾌﾗﾝｼﾞｶﾞｽｹｯﾄ</v>
          </cell>
          <cell r="K508" t="str">
            <v>ﾌﾗﾝｼﾞ結合補強具LSP型</v>
          </cell>
          <cell r="L508" t="str">
            <v>φ50</v>
          </cell>
          <cell r="M508" t="str">
            <v>SUS304緩み止めﾎﾞﾙﾄﾅｯﾄ付</v>
          </cell>
          <cell r="N508" t="str">
            <v>10K　</v>
          </cell>
          <cell r="O508" t="str">
            <v>指定承認</v>
          </cell>
          <cell r="P508"/>
          <cell r="Q508"/>
          <cell r="R508"/>
          <cell r="S508" t="str">
            <v>協和工業（株）</v>
          </cell>
          <cell r="T508">
            <v>18</v>
          </cell>
          <cell r="V508" t="str">
            <v xml:space="preserve">指定承認    </v>
          </cell>
          <cell r="W508" t="str">
            <v xml:space="preserve">指定承認    </v>
          </cell>
        </row>
        <row r="509">
          <cell r="A509" t="str">
            <v>018D0402</v>
          </cell>
          <cell r="B509"/>
          <cell r="C509"/>
          <cell r="D509" t="str">
            <v>D</v>
          </cell>
          <cell r="E509">
            <v>4</v>
          </cell>
          <cell r="F509">
            <v>2</v>
          </cell>
          <cell r="G509"/>
          <cell r="H509"/>
          <cell r="I509" t="str">
            <v>018D0402</v>
          </cell>
          <cell r="J509" t="str">
            <v>RF･GF兼用形ｽﾃﾝﾚｽ入りﾌﾗﾝｼﾞｶﾞｽｹｯﾄ</v>
          </cell>
          <cell r="K509" t="str">
            <v>ﾌﾗﾝｼﾞ結合補強具LSP型</v>
          </cell>
          <cell r="L509" t="str">
            <v>φ75～φ150</v>
          </cell>
          <cell r="M509" t="str">
            <v>SUS304緩み止めﾎﾞﾙﾄﾅｯﾄ付</v>
          </cell>
          <cell r="N509" t="str">
            <v>7.5K</v>
          </cell>
          <cell r="O509" t="str">
            <v>指定承認</v>
          </cell>
          <cell r="P509"/>
          <cell r="Q509"/>
          <cell r="R509"/>
          <cell r="S509" t="str">
            <v>協和工業（株）</v>
          </cell>
          <cell r="T509">
            <v>18</v>
          </cell>
          <cell r="V509" t="str">
            <v xml:space="preserve">指定承認    </v>
          </cell>
          <cell r="W509" t="str">
            <v xml:space="preserve">指定承認    </v>
          </cell>
        </row>
        <row r="510">
          <cell r="A510" t="str">
            <v>018D0403</v>
          </cell>
          <cell r="B510"/>
          <cell r="C510"/>
          <cell r="D510" t="str">
            <v>D</v>
          </cell>
          <cell r="E510">
            <v>4</v>
          </cell>
          <cell r="F510">
            <v>3</v>
          </cell>
          <cell r="G510"/>
          <cell r="H510"/>
          <cell r="I510" t="str">
            <v>018D0403</v>
          </cell>
          <cell r="J510" t="str">
            <v>RF･GF兼用形ｽﾃﾝﾚｽ入りﾌﾗﾝｼﾞｶﾞｽｹｯﾄ</v>
          </cell>
          <cell r="K510" t="str">
            <v>ﾌﾗﾝｼﾞ結合補強具LSP型</v>
          </cell>
          <cell r="L510" t="str">
            <v>φ75～φ150</v>
          </cell>
          <cell r="M510" t="str">
            <v>SUS304緩み止めﾎﾞﾙﾄﾅｯﾄ付</v>
          </cell>
          <cell r="N510" t="str">
            <v>10K　</v>
          </cell>
          <cell r="O510" t="str">
            <v>指定承認</v>
          </cell>
          <cell r="P510"/>
          <cell r="Q510"/>
          <cell r="R510"/>
          <cell r="S510" t="str">
            <v>協和工業（株）</v>
          </cell>
          <cell r="T510">
            <v>18</v>
          </cell>
          <cell r="V510" t="str">
            <v xml:space="preserve">指定承認    </v>
          </cell>
          <cell r="W510" t="str">
            <v xml:space="preserve">指定承認    </v>
          </cell>
        </row>
        <row r="511">
          <cell r="A511" t="str">
            <v>017D0402</v>
          </cell>
          <cell r="B511"/>
          <cell r="C511" t="str">
            <v>ボルト･ナット類</v>
          </cell>
          <cell r="D511" t="str">
            <v>D</v>
          </cell>
          <cell r="E511">
            <v>4</v>
          </cell>
          <cell r="F511">
            <v>2</v>
          </cell>
          <cell r="G511" t="str">
            <v>ﾎﾞﾙﾄ･ﾅｯﾄ</v>
          </cell>
          <cell r="H511" t="str">
            <v>ﾌﾗﾝｼﾞ接合用</v>
          </cell>
          <cell r="I511" t="str">
            <v>017D0402</v>
          </cell>
          <cell r="J511" t="str">
            <v>ﾌﾗﾝｼﾞ接合用六角ﾎﾞﾙﾄﾅｯﾄ</v>
          </cell>
          <cell r="K511" t="str">
            <v>緩み止めﾎﾞﾙﾄﾅｯﾄ</v>
          </cell>
          <cell r="L511" t="str">
            <v>φ50～φ200用</v>
          </cell>
          <cell r="M511" t="str">
            <v>SUS304</v>
          </cell>
          <cell r="N511"/>
          <cell r="O511" t="str">
            <v>JWWA</v>
          </cell>
          <cell r="P511" t="str">
            <v>G</v>
          </cell>
          <cell r="Q511">
            <v>114</v>
          </cell>
          <cell r="R511"/>
          <cell r="S511" t="str">
            <v>（株）清水合金製作所</v>
          </cell>
          <cell r="T511">
            <v>17</v>
          </cell>
          <cell r="V511" t="str">
            <v>JWWA  G  114</v>
          </cell>
          <cell r="W511" t="str">
            <v>JWWA  G  114</v>
          </cell>
        </row>
        <row r="512">
          <cell r="A512" t="str">
            <v>018D0404</v>
          </cell>
          <cell r="B512"/>
          <cell r="C512"/>
          <cell r="D512" t="str">
            <v>D</v>
          </cell>
          <cell r="E512">
            <v>4</v>
          </cell>
          <cell r="F512">
            <v>4</v>
          </cell>
          <cell r="G512"/>
          <cell r="H512"/>
          <cell r="I512" t="str">
            <v>018D0404</v>
          </cell>
          <cell r="J512" t="str">
            <v>ﾌﾗﾝｼﾞ接合用六角ﾎﾞﾙﾄﾅｯﾄ</v>
          </cell>
          <cell r="K512" t="str">
            <v>緩み止めﾎﾞﾙﾄﾅｯﾄ</v>
          </cell>
          <cell r="L512" t="str">
            <v>φ50～φ150用</v>
          </cell>
          <cell r="M512" t="str">
            <v>SUS304</v>
          </cell>
          <cell r="N512"/>
          <cell r="O512" t="str">
            <v>JWWA</v>
          </cell>
          <cell r="P512" t="str">
            <v>G</v>
          </cell>
          <cell r="Q512">
            <v>114</v>
          </cell>
          <cell r="R512"/>
          <cell r="S512" t="str">
            <v>協和工業（株）</v>
          </cell>
          <cell r="T512">
            <v>18</v>
          </cell>
          <cell r="V512" t="str">
            <v>JWWA  G  114</v>
          </cell>
          <cell r="W512" t="str">
            <v>JWWA  G  114</v>
          </cell>
        </row>
        <row r="513">
          <cell r="A513" t="str">
            <v>032D0403</v>
          </cell>
          <cell r="B513"/>
          <cell r="C513"/>
          <cell r="D513" t="str">
            <v>D</v>
          </cell>
          <cell r="E513">
            <v>4</v>
          </cell>
          <cell r="F513">
            <v>3</v>
          </cell>
          <cell r="G513"/>
          <cell r="H513"/>
          <cell r="I513" t="str">
            <v>032D0403</v>
          </cell>
          <cell r="J513" t="str">
            <v>ﾌﾗﾝｼﾞ接合用六角ﾎﾞﾙﾄﾅｯﾄ</v>
          </cell>
          <cell r="K513" t="str">
            <v>SDCﾎﾞﾙﾄ</v>
          </cell>
          <cell r="L513" t="str">
            <v>φ50～φ150</v>
          </cell>
          <cell r="M513" t="str">
            <v>SUS304(焼付防止)</v>
          </cell>
          <cell r="N513"/>
          <cell r="O513" t="str">
            <v>JWWA</v>
          </cell>
          <cell r="P513" t="str">
            <v>G</v>
          </cell>
          <cell r="Q513">
            <v>114</v>
          </cell>
          <cell r="R513"/>
          <cell r="S513" t="str">
            <v>（株）ＳＤＣ田中</v>
          </cell>
          <cell r="T513">
            <v>32</v>
          </cell>
          <cell r="V513" t="str">
            <v>JWWA  G  114</v>
          </cell>
          <cell r="W513" t="str">
            <v>JWWA  G  114</v>
          </cell>
        </row>
        <row r="514">
          <cell r="A514" t="str">
            <v>037D0403</v>
          </cell>
          <cell r="B514"/>
          <cell r="C514"/>
          <cell r="D514" t="str">
            <v>D</v>
          </cell>
          <cell r="E514">
            <v>4</v>
          </cell>
          <cell r="F514">
            <v>3</v>
          </cell>
          <cell r="G514"/>
          <cell r="H514"/>
          <cell r="I514" t="str">
            <v>037D0403</v>
          </cell>
          <cell r="J514" t="str">
            <v>ﾌﾗﾝｼﾞ接合用六角ﾎﾞﾙﾄﾅｯﾄ</v>
          </cell>
          <cell r="K514"/>
          <cell r="L514" t="str">
            <v>φ50～φ150</v>
          </cell>
          <cell r="M514" t="str">
            <v>SUS304(焼付防止)</v>
          </cell>
          <cell r="N514"/>
          <cell r="O514" t="str">
            <v>JWWA</v>
          </cell>
          <cell r="P514" t="str">
            <v>G</v>
          </cell>
          <cell r="Q514">
            <v>114</v>
          </cell>
          <cell r="R514"/>
          <cell r="S514" t="str">
            <v>（株）巴製作所</v>
          </cell>
          <cell r="T514">
            <v>37</v>
          </cell>
          <cell r="V514" t="str">
            <v>JWWA  G  114</v>
          </cell>
          <cell r="W514" t="str">
            <v>JWWA  G  114</v>
          </cell>
        </row>
        <row r="515">
          <cell r="A515" t="str">
            <v>039D0401</v>
          </cell>
          <cell r="B515"/>
          <cell r="C515"/>
          <cell r="D515" t="str">
            <v>D</v>
          </cell>
          <cell r="E515">
            <v>4</v>
          </cell>
          <cell r="F515">
            <v>1</v>
          </cell>
          <cell r="G515"/>
          <cell r="H515"/>
          <cell r="I515" t="str">
            <v>039D0401</v>
          </cell>
          <cell r="J515" t="str">
            <v>ﾌﾗﾝｼﾞ接合用合金六角ﾎﾞﾙﾄﾅｯﾄ</v>
          </cell>
          <cell r="K515" t="str">
            <v>SA耐食合金ﾎﾞﾙﾄﾅｯﾄ</v>
          </cell>
          <cell r="L515" t="str">
            <v>φ50～φ400</v>
          </cell>
          <cell r="M515"/>
          <cell r="N515"/>
          <cell r="O515" t="str">
            <v>JWWA</v>
          </cell>
          <cell r="P515" t="str">
            <v>G</v>
          </cell>
          <cell r="Q515">
            <v>114</v>
          </cell>
          <cell r="R515"/>
          <cell r="S515" t="str">
            <v>クロダイト工業（株）</v>
          </cell>
          <cell r="T515">
            <v>39</v>
          </cell>
          <cell r="V515" t="str">
            <v>JWWA  G  114</v>
          </cell>
          <cell r="W515" t="str">
            <v>JWWA  G  114</v>
          </cell>
        </row>
        <row r="516">
          <cell r="A516" t="str">
            <v>016M0501</v>
          </cell>
          <cell r="B516"/>
          <cell r="C516"/>
          <cell r="D516" t="str">
            <v>M</v>
          </cell>
          <cell r="E516">
            <v>5</v>
          </cell>
          <cell r="F516">
            <v>1</v>
          </cell>
          <cell r="G516"/>
          <cell r="H516" t="str">
            <v>T頭ﾎﾞﾙﾄ･ﾅｯﾄ</v>
          </cell>
          <cell r="I516" t="str">
            <v>016M0501</v>
          </cell>
          <cell r="J516" t="str">
            <v>T頭合金ﾎﾞﾙﾄﾅｯﾄ</v>
          </cell>
          <cell r="K516" t="str">
            <v>T頭ﾎﾞﾙﾄﾅｯﾄﾁﾀﾝ合金</v>
          </cell>
          <cell r="L516" t="str">
            <v>φ75～φ150用</v>
          </cell>
          <cell r="M516"/>
          <cell r="N516"/>
          <cell r="O516" t="str">
            <v>JWWA</v>
          </cell>
          <cell r="P516" t="str">
            <v>G</v>
          </cell>
          <cell r="Q516">
            <v>113</v>
          </cell>
          <cell r="R516"/>
          <cell r="S516" t="str">
            <v>コスモ工機（株）</v>
          </cell>
          <cell r="T516">
            <v>16</v>
          </cell>
          <cell r="V516" t="str">
            <v>JWWA  G  113</v>
          </cell>
          <cell r="W516" t="str">
            <v>JWWA  G  113</v>
          </cell>
        </row>
        <row r="517">
          <cell r="A517" t="str">
            <v>039M0501</v>
          </cell>
          <cell r="B517"/>
          <cell r="C517"/>
          <cell r="D517" t="str">
            <v>M</v>
          </cell>
          <cell r="E517">
            <v>5</v>
          </cell>
          <cell r="F517">
            <v>1</v>
          </cell>
          <cell r="G517"/>
          <cell r="H517"/>
          <cell r="I517" t="str">
            <v>039M0501</v>
          </cell>
          <cell r="J517" t="str">
            <v>T頭ﾎﾞﾙﾄﾅｯﾄ</v>
          </cell>
          <cell r="K517" t="str">
            <v>SA耐食合金ﾎﾞﾙﾄﾅｯﾄ</v>
          </cell>
          <cell r="L517" t="str">
            <v>φ75～φ150</v>
          </cell>
          <cell r="M517" t="str">
            <v>合金ﾎﾞﾙﾄﾅｯﾄ</v>
          </cell>
          <cell r="N517"/>
          <cell r="O517" t="str">
            <v>JWWA</v>
          </cell>
          <cell r="P517" t="str">
            <v>G</v>
          </cell>
          <cell r="Q517">
            <v>114</v>
          </cell>
          <cell r="R517"/>
          <cell r="S517" t="str">
            <v>クロダイト工業（株）</v>
          </cell>
          <cell r="T517">
            <v>39</v>
          </cell>
          <cell r="V517" t="str">
            <v>JWWA  G  114</v>
          </cell>
          <cell r="W517" t="str">
            <v>JWWA  G  114</v>
          </cell>
        </row>
        <row r="518">
          <cell r="A518" t="str">
            <v>032D0401</v>
          </cell>
          <cell r="B518"/>
          <cell r="C518"/>
          <cell r="D518" t="str">
            <v>D</v>
          </cell>
          <cell r="E518">
            <v>4</v>
          </cell>
          <cell r="F518">
            <v>1</v>
          </cell>
          <cell r="G518"/>
          <cell r="H518" t="str">
            <v>絶縁ﾎﾞﾙﾄﾅｯﾄ</v>
          </cell>
          <cell r="I518" t="str">
            <v>032D0401</v>
          </cell>
          <cell r="J518" t="str">
            <v>ﾌﾗﾝｼﾞ接合用絶縁六角ﾎﾞﾙﾄﾅｯﾄ</v>
          </cell>
          <cell r="K518" t="str">
            <v>SDC防食ﾎﾞﾙﾄ</v>
          </cell>
          <cell r="L518" t="str">
            <v>φ50～φ400</v>
          </cell>
          <cell r="M518" t="str">
            <v>SUS304(焼付防止)</v>
          </cell>
          <cell r="N518"/>
          <cell r="O518" t="str">
            <v>指定承認</v>
          </cell>
          <cell r="P518"/>
          <cell r="Q518"/>
          <cell r="R518"/>
          <cell r="S518" t="str">
            <v>（株）ＳＤＣ田中</v>
          </cell>
          <cell r="T518">
            <v>32</v>
          </cell>
          <cell r="V518" t="str">
            <v xml:space="preserve">指定承認    </v>
          </cell>
          <cell r="W518" t="str">
            <v xml:space="preserve">指定承認    </v>
          </cell>
        </row>
        <row r="519">
          <cell r="A519" t="str">
            <v>037D0401</v>
          </cell>
          <cell r="B519"/>
          <cell r="C519"/>
          <cell r="D519" t="str">
            <v>D</v>
          </cell>
          <cell r="E519">
            <v>4</v>
          </cell>
          <cell r="F519">
            <v>1</v>
          </cell>
          <cell r="G519"/>
          <cell r="H519"/>
          <cell r="I519" t="str">
            <v>037D0401</v>
          </cell>
          <cell r="J519" t="str">
            <v>ﾌﾗﾝｼﾞ接合用絶縁六角ﾎﾞﾙﾄﾅｯﾄ</v>
          </cell>
          <cell r="K519" t="str">
            <v>SUS304/TOM絶縁六角ﾎﾞﾙﾄﾅｯﾄ</v>
          </cell>
          <cell r="L519" t="str">
            <v>φ50～φ400</v>
          </cell>
          <cell r="M519" t="str">
            <v>SUS304(焼付防止)</v>
          </cell>
          <cell r="N519"/>
          <cell r="O519" t="str">
            <v>指定承認</v>
          </cell>
          <cell r="P519"/>
          <cell r="Q519"/>
          <cell r="R519"/>
          <cell r="S519" t="str">
            <v>（株）巴製作所</v>
          </cell>
          <cell r="T519">
            <v>37</v>
          </cell>
          <cell r="V519" t="str">
            <v xml:space="preserve">指定承認    </v>
          </cell>
          <cell r="W519" t="str">
            <v xml:space="preserve">指定承認    </v>
          </cell>
        </row>
        <row r="520">
          <cell r="A520" t="str">
            <v>031M0502</v>
          </cell>
          <cell r="B520" t="str">
            <v>その他鋳鉄管関係資材</v>
          </cell>
          <cell r="C520" t="str">
            <v>ゴム輪類</v>
          </cell>
          <cell r="D520" t="str">
            <v>M</v>
          </cell>
          <cell r="E520">
            <v>5</v>
          </cell>
          <cell r="F520">
            <v>2</v>
          </cell>
          <cell r="G520" t="str">
            <v>ｺﾞﾑ輪</v>
          </cell>
          <cell r="H520" t="str">
            <v>A形用ｺﾞﾑ輪</v>
          </cell>
          <cell r="I520" t="str">
            <v>031M0502</v>
          </cell>
          <cell r="J520" t="str">
            <v>A形ｺﾞﾑ輪</v>
          </cell>
          <cell r="K520" t="str">
            <v>ﾀﾞｸﾀｲﾙ管用A形ｺﾞﾑ輪</v>
          </cell>
          <cell r="L520" t="str">
            <v>φ75～φ300</v>
          </cell>
          <cell r="M520"/>
          <cell r="N520"/>
          <cell r="O520" t="str">
            <v>指定承認</v>
          </cell>
          <cell r="P520"/>
          <cell r="Q520"/>
          <cell r="R520"/>
          <cell r="S520" t="str">
            <v>サンエス護謨工業（株）</v>
          </cell>
          <cell r="T520">
            <v>31</v>
          </cell>
          <cell r="V520" t="str">
            <v xml:space="preserve">指定承認    </v>
          </cell>
          <cell r="W520" t="str">
            <v xml:space="preserve">指定承認    </v>
          </cell>
        </row>
        <row r="521">
          <cell r="A521" t="str">
            <v>016M0502</v>
          </cell>
          <cell r="B521"/>
          <cell r="C521"/>
          <cell r="D521" t="str">
            <v>M</v>
          </cell>
          <cell r="E521">
            <v>5</v>
          </cell>
          <cell r="F521">
            <v>2</v>
          </cell>
          <cell r="G521"/>
          <cell r="H521" t="str">
            <v>K形用ｺﾞﾑ輪</v>
          </cell>
          <cell r="I521" t="str">
            <v>016M0502</v>
          </cell>
          <cell r="J521" t="str">
            <v>K形ｺﾞﾑ輪</v>
          </cell>
          <cell r="K521" t="str">
            <v>K形用ｺﾞﾑ輪</v>
          </cell>
          <cell r="L521" t="str">
            <v>φ75～φ300</v>
          </cell>
          <cell r="M521"/>
          <cell r="N521"/>
          <cell r="O521" t="str">
            <v>JWWA</v>
          </cell>
          <cell r="P521" t="str">
            <v>G</v>
          </cell>
          <cell r="Q521">
            <v>114</v>
          </cell>
          <cell r="R521"/>
          <cell r="S521" t="str">
            <v>コスモ工機（株）</v>
          </cell>
          <cell r="T521">
            <v>16</v>
          </cell>
          <cell r="V521" t="str">
            <v>JWWA  G  114</v>
          </cell>
          <cell r="W521" t="str">
            <v>JWWA  G  114</v>
          </cell>
        </row>
        <row r="522">
          <cell r="A522" t="str">
            <v>031M0501</v>
          </cell>
          <cell r="B522"/>
          <cell r="C522"/>
          <cell r="D522" t="str">
            <v>M</v>
          </cell>
          <cell r="E522">
            <v>5</v>
          </cell>
          <cell r="F522">
            <v>1</v>
          </cell>
          <cell r="G522"/>
          <cell r="H522"/>
          <cell r="I522" t="str">
            <v>031M0501</v>
          </cell>
          <cell r="J522" t="str">
            <v>K形ｺﾞﾑ輪</v>
          </cell>
          <cell r="K522" t="str">
            <v>ﾀﾞｸﾀｲﾙ管用K形ｺﾞﾑ輪</v>
          </cell>
          <cell r="L522" t="str">
            <v>φ75～φ300</v>
          </cell>
          <cell r="M522"/>
          <cell r="N522"/>
          <cell r="O522" t="str">
            <v>JWWA</v>
          </cell>
          <cell r="P522" t="str">
            <v>G</v>
          </cell>
          <cell r="Q522">
            <v>114</v>
          </cell>
          <cell r="R522"/>
          <cell r="S522" t="str">
            <v>サンエス護謨工業（株）</v>
          </cell>
          <cell r="T522">
            <v>31</v>
          </cell>
          <cell r="V522" t="str">
            <v>JWWA  G  114</v>
          </cell>
          <cell r="W522" t="str">
            <v>JWWA  G  114</v>
          </cell>
        </row>
        <row r="523">
          <cell r="A523" t="str">
            <v>044M0501</v>
          </cell>
          <cell r="B523"/>
          <cell r="C523"/>
          <cell r="D523" t="str">
            <v>M</v>
          </cell>
          <cell r="E523">
            <v>5</v>
          </cell>
          <cell r="F523">
            <v>1</v>
          </cell>
          <cell r="G523"/>
          <cell r="H523"/>
          <cell r="I523" t="str">
            <v>044M0501</v>
          </cell>
          <cell r="J523" t="str">
            <v>K形ｺﾞﾑ輪</v>
          </cell>
          <cell r="K523" t="str">
            <v>ﾀﾞｸﾀｲﾙ管用K形ｺﾞﾑ輪</v>
          </cell>
          <cell r="L523" t="str">
            <v>φ75～φ300</v>
          </cell>
          <cell r="M523"/>
          <cell r="N523"/>
          <cell r="O523" t="str">
            <v>JWWA</v>
          </cell>
          <cell r="P523" t="str">
            <v>G</v>
          </cell>
          <cell r="Q523">
            <v>114</v>
          </cell>
          <cell r="R523"/>
          <cell r="S523" t="str">
            <v>ヨツギ（株）</v>
          </cell>
          <cell r="T523">
            <v>44</v>
          </cell>
          <cell r="V523" t="str">
            <v>JWWA  G  114</v>
          </cell>
          <cell r="W523" t="str">
            <v>JWWA  G  114</v>
          </cell>
        </row>
        <row r="524">
          <cell r="A524" t="str">
            <v>011M0304</v>
          </cell>
          <cell r="B524"/>
          <cell r="C524" t="str">
            <v>離脱金具類</v>
          </cell>
          <cell r="D524" t="str">
            <v>M</v>
          </cell>
          <cell r="E524">
            <v>3</v>
          </cell>
          <cell r="F524">
            <v>4</v>
          </cell>
          <cell r="G524" t="str">
            <v>離脱防止金具</v>
          </cell>
          <cell r="H524" t="str">
            <v>T形用</v>
          </cell>
          <cell r="I524" t="str">
            <v>011M0304</v>
          </cell>
          <cell r="J524" t="str">
            <v>T形用離脱防止金具</v>
          </cell>
          <cell r="K524" t="str">
            <v>ﾀｲ･ﾜｲﾄﾞ(K-80W)</v>
          </cell>
          <cell r="L524" t="str">
            <v>φ75～φ150</v>
          </cell>
          <cell r="M524"/>
          <cell r="N524" t="str">
            <v>合金ﾎﾞﾙﾄﾅｯﾄ</v>
          </cell>
          <cell r="O524" t="str">
            <v>指定承認</v>
          </cell>
          <cell r="P524"/>
          <cell r="Q524"/>
          <cell r="R524"/>
          <cell r="S524" t="str">
            <v>大成機工（株）</v>
          </cell>
          <cell r="T524">
            <v>11</v>
          </cell>
          <cell r="V524" t="str">
            <v xml:space="preserve">指定承認    </v>
          </cell>
          <cell r="W524" t="str">
            <v xml:space="preserve">指定承認    </v>
          </cell>
        </row>
        <row r="525">
          <cell r="A525" t="str">
            <v>016M0304</v>
          </cell>
          <cell r="B525"/>
          <cell r="C525"/>
          <cell r="D525" t="str">
            <v>M</v>
          </cell>
          <cell r="E525">
            <v>3</v>
          </cell>
          <cell r="F525">
            <v>4</v>
          </cell>
          <cell r="G525"/>
          <cell r="H525"/>
          <cell r="I525" t="str">
            <v>016M0304</v>
          </cell>
          <cell r="J525" t="str">
            <v>T形用離脱防止金具</v>
          </cell>
          <cell r="K525" t="str">
            <v>ﾀｲﾄﾝﾛｯｸ</v>
          </cell>
          <cell r="L525" t="str">
            <v>φ75～φ150</v>
          </cell>
          <cell r="M525"/>
          <cell r="N525" t="str">
            <v>合金ﾎﾞﾙﾄﾅｯﾄ</v>
          </cell>
          <cell r="O525" t="str">
            <v>指定承認</v>
          </cell>
          <cell r="P525"/>
          <cell r="Q525"/>
          <cell r="R525"/>
          <cell r="S525" t="str">
            <v>コスモ工機（株）</v>
          </cell>
          <cell r="T525">
            <v>16</v>
          </cell>
          <cell r="V525" t="str">
            <v xml:space="preserve">指定承認    </v>
          </cell>
          <cell r="W525" t="str">
            <v xml:space="preserve">指定承認    </v>
          </cell>
        </row>
        <row r="526">
          <cell r="A526" t="str">
            <v>039M0303</v>
          </cell>
          <cell r="B526"/>
          <cell r="C526"/>
          <cell r="D526" t="str">
            <v>M</v>
          </cell>
          <cell r="E526">
            <v>3</v>
          </cell>
          <cell r="F526">
            <v>3</v>
          </cell>
          <cell r="G526"/>
          <cell r="H526"/>
          <cell r="I526" t="str">
            <v>039M0303</v>
          </cell>
          <cell r="J526" t="str">
            <v>T形用離脱防止金具</v>
          </cell>
          <cell r="K526" t="str">
            <v>ﾀｲｶﾐｯｸ40</v>
          </cell>
          <cell r="L526" t="str">
            <v>φ75～φ150</v>
          </cell>
          <cell r="M526" t="str">
            <v>合金ﾎﾞﾙﾄﾅｯﾄ</v>
          </cell>
          <cell r="N526"/>
          <cell r="O526" t="str">
            <v>指定承認</v>
          </cell>
          <cell r="P526"/>
          <cell r="Q526"/>
          <cell r="R526"/>
          <cell r="S526" t="str">
            <v>クロダイト工業（株）</v>
          </cell>
          <cell r="T526">
            <v>39</v>
          </cell>
          <cell r="V526" t="str">
            <v xml:space="preserve">指定承認    </v>
          </cell>
          <cell r="W526" t="str">
            <v xml:space="preserve">指定承認    </v>
          </cell>
        </row>
        <row r="527">
          <cell r="A527" t="str">
            <v>016M0402</v>
          </cell>
          <cell r="B527"/>
          <cell r="C527" t="str">
            <v>固定金具類</v>
          </cell>
          <cell r="D527" t="str">
            <v>M</v>
          </cell>
          <cell r="E527">
            <v>4</v>
          </cell>
          <cell r="F527">
            <v>2</v>
          </cell>
          <cell r="G527" t="str">
            <v>ﾌﾗﾝｼﾞ固定金具</v>
          </cell>
          <cell r="H527" t="str">
            <v>ﾌﾗﾝｼﾞ用 7.5K</v>
          </cell>
          <cell r="I527" t="str">
            <v>016M0402</v>
          </cell>
          <cell r="J527" t="str">
            <v>ﾀﾞｸﾀｲﾙ鋳鉄製ﾌﾗﾝｼﾞ固定金具</v>
          </cell>
          <cell r="K527" t="str">
            <v>ﾌﾗﾝｼﾞ接合部固定金具</v>
          </cell>
          <cell r="L527" t="str">
            <v>φ75～φ300</v>
          </cell>
          <cell r="M527"/>
          <cell r="N527" t="str">
            <v>SUS304ﾎﾞﾙﾄﾅｯﾄ 7.5K</v>
          </cell>
          <cell r="O527" t="str">
            <v>指定承認</v>
          </cell>
          <cell r="P527"/>
          <cell r="Q527"/>
          <cell r="R527"/>
          <cell r="S527" t="str">
            <v>コスモ工機（株）</v>
          </cell>
          <cell r="T527">
            <v>16</v>
          </cell>
          <cell r="V527" t="str">
            <v xml:space="preserve">指定承認    </v>
          </cell>
          <cell r="W527" t="str">
            <v xml:space="preserve">指定承認    </v>
          </cell>
        </row>
        <row r="528">
          <cell r="A528" t="str">
            <v>016M0403</v>
          </cell>
          <cell r="B528"/>
          <cell r="C528"/>
          <cell r="D528" t="str">
            <v>M</v>
          </cell>
          <cell r="E528">
            <v>4</v>
          </cell>
          <cell r="F528">
            <v>3</v>
          </cell>
          <cell r="G528"/>
          <cell r="H528"/>
          <cell r="I528" t="str">
            <v>016M0403</v>
          </cell>
          <cell r="J528" t="str">
            <v>ﾀﾞｸﾀｲﾙ鋳鉄製ﾌﾗﾝｼﾞ固定金具</v>
          </cell>
          <cell r="K528" t="str">
            <v>ﾌﾗﾝｼﾞ接合部固定金具</v>
          </cell>
          <cell r="L528" t="str">
            <v>φ75～φ300</v>
          </cell>
          <cell r="M528" t="str">
            <v>外面ﾅｲﾛﾝｺｰﾄ塗装</v>
          </cell>
          <cell r="N528" t="str">
            <v>SUS304ﾎﾞﾙﾄﾅｯﾄ 7.5K</v>
          </cell>
          <cell r="O528" t="str">
            <v>指定承認</v>
          </cell>
          <cell r="P528"/>
          <cell r="Q528"/>
          <cell r="R528"/>
          <cell r="S528" t="str">
            <v>コスモ工機（株）</v>
          </cell>
          <cell r="T528">
            <v>16</v>
          </cell>
          <cell r="V528" t="str">
            <v xml:space="preserve">指定承認    </v>
          </cell>
          <cell r="W528" t="str">
            <v xml:space="preserve">指定承認    </v>
          </cell>
        </row>
        <row r="529">
          <cell r="A529" t="str">
            <v>016M0404</v>
          </cell>
          <cell r="B529"/>
          <cell r="C529"/>
          <cell r="D529" t="str">
            <v>M</v>
          </cell>
          <cell r="E529">
            <v>4</v>
          </cell>
          <cell r="F529">
            <v>4</v>
          </cell>
          <cell r="G529"/>
          <cell r="H529" t="str">
            <v>浅層T字管用 7.5K</v>
          </cell>
          <cell r="I529" t="str">
            <v>016M0404</v>
          </cell>
          <cell r="J529" t="str">
            <v>ﾀﾞｸﾀｲﾙ鋳鉄製浅層F付T字管用ﾌﾗﾝｼﾞ固定金具</v>
          </cell>
          <cell r="K529" t="str">
            <v>浅層T字管用ﾌﾗﾝｼﾞ補強金具</v>
          </cell>
          <cell r="L529" t="str">
            <v>φ75×H100･H150</v>
          </cell>
          <cell r="M529" t="str">
            <v>内外面ｴﾎﾟｷｼ樹脂粉体塗装</v>
          </cell>
          <cell r="N529" t="str">
            <v>SUS304ﾎﾞﾙﾄﾅｯﾄ 7.5K</v>
          </cell>
          <cell r="O529" t="str">
            <v>指定承認</v>
          </cell>
          <cell r="P529"/>
          <cell r="Q529"/>
          <cell r="R529"/>
          <cell r="S529" t="str">
            <v>コスモ工機（株）</v>
          </cell>
          <cell r="T529">
            <v>16</v>
          </cell>
          <cell r="V529" t="str">
            <v xml:space="preserve">指定承認    </v>
          </cell>
          <cell r="W529" t="str">
            <v xml:space="preserve">指定承認    </v>
          </cell>
        </row>
        <row r="530">
          <cell r="A530" t="str">
            <v>031E0101</v>
          </cell>
          <cell r="B530"/>
          <cell r="C530" t="str">
            <v>スリーブ類</v>
          </cell>
          <cell r="D530" t="str">
            <v>E</v>
          </cell>
          <cell r="E530">
            <v>1</v>
          </cell>
          <cell r="F530">
            <v>1</v>
          </cell>
          <cell r="G530" t="str">
            <v>ﾎﾟﾘｴﾁﾚﾝｽﾘｰﾌﾞ</v>
          </cell>
          <cell r="H530" t="str">
            <v>ﾎﾟﾘｴﾁﾚﾝｽﾘｰﾌﾞ</v>
          </cell>
          <cell r="I530" t="str">
            <v>031E0101</v>
          </cell>
          <cell r="J530" t="str">
            <v>水道用ﾎﾟﾘｴﾁﾚﾝｽﾘｰﾌﾞ</v>
          </cell>
          <cell r="K530" t="str">
            <v>ﾎﾟﾘｴﾁﾚﾝｽﾘｰﾌﾞﾗｲﾝ</v>
          </cell>
          <cell r="L530" t="str">
            <v>φ50</v>
          </cell>
          <cell r="M530"/>
          <cell r="N530"/>
          <cell r="O530" t="str">
            <v>JDPA</v>
          </cell>
          <cell r="P530" t="str">
            <v>G</v>
          </cell>
          <cell r="Q530">
            <v>1052</v>
          </cell>
          <cell r="R530"/>
          <cell r="S530" t="str">
            <v>サンエス護謨工業（株）</v>
          </cell>
          <cell r="T530">
            <v>31</v>
          </cell>
          <cell r="V530" t="str">
            <v>JDPA  G  1052</v>
          </cell>
          <cell r="W530" t="str">
            <v>JDPA  G  1052</v>
          </cell>
        </row>
        <row r="531">
          <cell r="A531" t="str">
            <v>044E0101</v>
          </cell>
          <cell r="B531"/>
          <cell r="C531"/>
          <cell r="D531" t="str">
            <v>E</v>
          </cell>
          <cell r="E531">
            <v>1</v>
          </cell>
          <cell r="F531">
            <v>1</v>
          </cell>
          <cell r="G531"/>
          <cell r="H531"/>
          <cell r="I531" t="str">
            <v>044E0101</v>
          </cell>
          <cell r="J531" t="str">
            <v>水道用ﾎﾟﾘｴﾁﾚﾝｽﾘｰﾌﾞ</v>
          </cell>
          <cell r="K531" t="str">
            <v>S50形ﾎﾟﾘｴﾁﾚﾝｽﾘｰﾌﾞ</v>
          </cell>
          <cell r="L531" t="str">
            <v>φ50</v>
          </cell>
          <cell r="M531"/>
          <cell r="N531"/>
          <cell r="O531" t="str">
            <v>JDPA</v>
          </cell>
          <cell r="P531" t="str">
            <v>G</v>
          </cell>
          <cell r="Q531">
            <v>1052</v>
          </cell>
          <cell r="R531"/>
          <cell r="S531" t="str">
            <v>ヨツギ（株）</v>
          </cell>
          <cell r="T531">
            <v>44</v>
          </cell>
          <cell r="V531" t="str">
            <v>JDPA  G  1052</v>
          </cell>
          <cell r="W531" t="str">
            <v>JDPA  G  1052</v>
          </cell>
        </row>
        <row r="532">
          <cell r="A532" t="str">
            <v>026E0101</v>
          </cell>
          <cell r="B532"/>
          <cell r="C532"/>
          <cell r="D532" t="str">
            <v>E</v>
          </cell>
          <cell r="E532">
            <v>1</v>
          </cell>
          <cell r="F532">
            <v>1</v>
          </cell>
          <cell r="G532"/>
          <cell r="H532"/>
          <cell r="I532" t="str">
            <v>026E0101</v>
          </cell>
          <cell r="J532" t="str">
            <v>水道用ﾎﾟﾘｴﾁﾚﾝｽﾘｰﾌﾞ</v>
          </cell>
          <cell r="K532" t="str">
            <v>水道用ﾎﾟﾘｴﾁﾚﾝｽﾘｰﾌﾞ</v>
          </cell>
          <cell r="L532" t="str">
            <v>φ75～φ400</v>
          </cell>
          <cell r="M532"/>
          <cell r="N532"/>
          <cell r="O532" t="str">
            <v>JWWA</v>
          </cell>
          <cell r="P532" t="str">
            <v>K</v>
          </cell>
          <cell r="Q532">
            <v>158</v>
          </cell>
          <cell r="R532"/>
          <cell r="S532" t="str">
            <v>（株）クボタ</v>
          </cell>
          <cell r="T532">
            <v>26</v>
          </cell>
          <cell r="V532" t="str">
            <v>JWWA  K  158</v>
          </cell>
          <cell r="W532" t="str">
            <v>JWWA  K  158</v>
          </cell>
        </row>
        <row r="533">
          <cell r="A533" t="str">
            <v>031E0102</v>
          </cell>
          <cell r="B533"/>
          <cell r="C533"/>
          <cell r="D533" t="str">
            <v>E</v>
          </cell>
          <cell r="E533">
            <v>1</v>
          </cell>
          <cell r="F533">
            <v>2</v>
          </cell>
          <cell r="G533"/>
          <cell r="H533"/>
          <cell r="I533" t="str">
            <v>031E0102</v>
          </cell>
          <cell r="J533" t="str">
            <v>水道用ﾎﾟﾘｴﾁﾚﾝｽﾘｰﾌﾞ</v>
          </cell>
          <cell r="K533" t="str">
            <v>水道用ﾎﾟﾘｴﾁﾚﾝｽﾘｰﾌﾞ</v>
          </cell>
          <cell r="L533" t="str">
            <v>φ75～φ400</v>
          </cell>
          <cell r="M533"/>
          <cell r="N533"/>
          <cell r="O533" t="str">
            <v>JWWA</v>
          </cell>
          <cell r="P533" t="str">
            <v>K</v>
          </cell>
          <cell r="Q533">
            <v>158</v>
          </cell>
          <cell r="R533"/>
          <cell r="S533" t="str">
            <v>サンエス護謨工業（株）</v>
          </cell>
          <cell r="T533">
            <v>31</v>
          </cell>
          <cell r="V533" t="str">
            <v>JWWA  K  158</v>
          </cell>
          <cell r="W533" t="str">
            <v>JWWA  K  158</v>
          </cell>
        </row>
        <row r="534">
          <cell r="A534" t="str">
            <v>044E0102</v>
          </cell>
          <cell r="B534"/>
          <cell r="C534"/>
          <cell r="D534" t="str">
            <v>E</v>
          </cell>
          <cell r="E534">
            <v>1</v>
          </cell>
          <cell r="F534">
            <v>2</v>
          </cell>
          <cell r="G534"/>
          <cell r="H534"/>
          <cell r="I534" t="str">
            <v>044E0102</v>
          </cell>
          <cell r="J534" t="str">
            <v>水道用ﾎﾟﾘｴﾁﾚﾝｽﾘｰﾌﾞ</v>
          </cell>
          <cell r="K534" t="str">
            <v>水道用ﾀﾞｸﾀｲﾙ鋳鉄管用ﾎﾟﾘｴﾁﾚﾝｽﾘｰﾌﾞ</v>
          </cell>
          <cell r="L534" t="str">
            <v>φ75～φ400</v>
          </cell>
          <cell r="M534"/>
          <cell r="N534"/>
          <cell r="O534" t="str">
            <v>JWWA</v>
          </cell>
          <cell r="P534" t="str">
            <v>K</v>
          </cell>
          <cell r="Q534">
            <v>158</v>
          </cell>
          <cell r="R534"/>
          <cell r="S534" t="str">
            <v>ヨツギ（株）</v>
          </cell>
          <cell r="T534">
            <v>44</v>
          </cell>
          <cell r="V534" t="str">
            <v>JWWA  K  158</v>
          </cell>
          <cell r="W534" t="str">
            <v>JWWA  K  158</v>
          </cell>
        </row>
        <row r="535">
          <cell r="A535" t="str">
            <v>026E0102</v>
          </cell>
          <cell r="B535"/>
          <cell r="C535"/>
          <cell r="D535" t="str">
            <v>E</v>
          </cell>
          <cell r="E535">
            <v>1</v>
          </cell>
          <cell r="F535">
            <v>2</v>
          </cell>
          <cell r="G535"/>
          <cell r="H535" t="str">
            <v>固定用ｺﾞﾑﾊﾞﾝﾄﾞ</v>
          </cell>
          <cell r="I535" t="str">
            <v>026E0102</v>
          </cell>
          <cell r="J535" t="str">
            <v>固定用締具付ｺﾞﾑﾊﾞﾝﾄﾞ</v>
          </cell>
          <cell r="K535" t="str">
            <v>固定用締具付ｺﾞﾑﾊﾞﾝﾄﾞ</v>
          </cell>
          <cell r="L535" t="str">
            <v>φ200～φ400</v>
          </cell>
          <cell r="M535"/>
          <cell r="N535"/>
          <cell r="O535" t="str">
            <v>JWWA</v>
          </cell>
          <cell r="P535" t="str">
            <v>K</v>
          </cell>
          <cell r="Q535">
            <v>158</v>
          </cell>
          <cell r="R535"/>
          <cell r="S535" t="str">
            <v>（株）クボタ</v>
          </cell>
          <cell r="T535">
            <v>26</v>
          </cell>
          <cell r="V535" t="str">
            <v>JWWA  K  158</v>
          </cell>
          <cell r="W535" t="str">
            <v>JWWA  K  158</v>
          </cell>
        </row>
        <row r="536">
          <cell r="A536" t="str">
            <v>031E0104</v>
          </cell>
          <cell r="B536"/>
          <cell r="C536"/>
          <cell r="D536" t="str">
            <v>E</v>
          </cell>
          <cell r="E536">
            <v>1</v>
          </cell>
          <cell r="F536">
            <v>4</v>
          </cell>
          <cell r="G536"/>
          <cell r="H536"/>
          <cell r="I536" t="str">
            <v>031E0104</v>
          </cell>
          <cell r="J536" t="str">
            <v>固定用締具付ｺﾞﾑﾊﾞﾝﾄﾞ</v>
          </cell>
          <cell r="K536" t="str">
            <v>ﾎﾟﾘｴﾁﾚﾝｽﾘｰﾌﾞ固定用ｺﾞﾑﾊﾞﾝﾄﾞ</v>
          </cell>
          <cell r="L536" t="str">
            <v>φ200～φ400</v>
          </cell>
          <cell r="M536"/>
          <cell r="N536"/>
          <cell r="O536" t="str">
            <v>JWWA</v>
          </cell>
          <cell r="P536" t="str">
            <v>K</v>
          </cell>
          <cell r="Q536">
            <v>158</v>
          </cell>
          <cell r="R536"/>
          <cell r="S536" t="str">
            <v>サンエス護謨工業（株）</v>
          </cell>
          <cell r="T536">
            <v>31</v>
          </cell>
          <cell r="V536" t="str">
            <v>JWWA  K  158</v>
          </cell>
          <cell r="W536" t="str">
            <v>JWWA  K  158</v>
          </cell>
        </row>
        <row r="537">
          <cell r="A537"/>
          <cell r="B537"/>
          <cell r="C537"/>
          <cell r="D537" t="str">
            <v>E</v>
          </cell>
          <cell r="E537">
            <v>1</v>
          </cell>
          <cell r="F537">
            <v>4</v>
          </cell>
          <cell r="G537"/>
          <cell r="H537"/>
          <cell r="I537" t="str">
            <v>044E0104</v>
          </cell>
          <cell r="J537" t="str">
            <v>固定用締具付ｺﾞﾑﾊﾞﾝﾄﾞ</v>
          </cell>
          <cell r="K537" t="str">
            <v>ﾎﾟﾘｴﾁﾚﾝｽﾘｰﾌﾞ固定用ｺﾞﾑﾊﾞﾝﾄﾞ･留具</v>
          </cell>
          <cell r="L537" t="str">
            <v>φ200～φ400</v>
          </cell>
          <cell r="M537"/>
          <cell r="N537"/>
          <cell r="O537" t="str">
            <v>JWWA</v>
          </cell>
          <cell r="P537" t="str">
            <v>K</v>
          </cell>
          <cell r="Q537">
            <v>158</v>
          </cell>
          <cell r="R537"/>
          <cell r="S537" t="str">
            <v>ヨツギ（株）</v>
          </cell>
          <cell r="T537">
            <v>44</v>
          </cell>
          <cell r="V537" t="str">
            <v>JWWA  K  158</v>
          </cell>
          <cell r="W537" t="str">
            <v>JWWA  K  158</v>
          </cell>
        </row>
        <row r="538">
          <cell r="A538" t="str">
            <v>031E0107</v>
          </cell>
          <cell r="B538"/>
          <cell r="C538"/>
          <cell r="D538" t="str">
            <v>E</v>
          </cell>
          <cell r="E538">
            <v>1</v>
          </cell>
          <cell r="F538">
            <v>7</v>
          </cell>
          <cell r="G538"/>
          <cell r="H538" t="str">
            <v>防食ﾃｰﾌﾟ</v>
          </cell>
          <cell r="I538" t="str">
            <v>031E0107</v>
          </cell>
          <cell r="J538" t="str">
            <v>防食用ﾋﾞﾆﾙ粘着ﾃｰﾌﾟ</v>
          </cell>
          <cell r="K538" t="str">
            <v>防食ﾃｰﾌﾟ</v>
          </cell>
          <cell r="L538" t="str">
            <v>幅50mm･100mm</v>
          </cell>
          <cell r="M538"/>
          <cell r="N538"/>
          <cell r="O538" t="str">
            <v>JIS</v>
          </cell>
          <cell r="P538" t="str">
            <v>Z</v>
          </cell>
          <cell r="Q538">
            <v>1901</v>
          </cell>
          <cell r="R538"/>
          <cell r="S538" t="str">
            <v>サンエス護謨工業（株）</v>
          </cell>
          <cell r="T538">
            <v>31</v>
          </cell>
          <cell r="V538" t="str">
            <v>JIS  Z  1901</v>
          </cell>
          <cell r="W538" t="str">
            <v>JIS  Z  1901</v>
          </cell>
        </row>
        <row r="539">
          <cell r="A539">
            <v>0</v>
          </cell>
          <cell r="B539" t="str">
            <v>【水道配水用ポリエチレン管類】</v>
          </cell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 t="str">
            <v/>
          </cell>
          <cell r="V539" t="str">
            <v xml:space="preserve">    </v>
          </cell>
          <cell r="W539" t="str">
            <v xml:space="preserve">    </v>
          </cell>
        </row>
        <row r="540">
          <cell r="A540" t="str">
            <v>007P0102</v>
          </cell>
          <cell r="B540" t="str">
            <v>水道配水用ポリエチレン管</v>
          </cell>
          <cell r="C540" t="str">
            <v>直管類</v>
          </cell>
          <cell r="D540" t="str">
            <v>P</v>
          </cell>
          <cell r="E540">
            <v>1</v>
          </cell>
          <cell r="F540">
            <v>2</v>
          </cell>
          <cell r="G540" t="str">
            <v>水道配水用ﾎﾟﾘｴﾁﾚﾝ管</v>
          </cell>
          <cell r="H540" t="str">
            <v>EF受口付直管</v>
          </cell>
          <cell r="I540" t="str">
            <v>007P0102</v>
          </cell>
          <cell r="J540" t="str">
            <v>水道配水用ﾎﾟﾘｴﾁﾚﾝEF受口付直管</v>
          </cell>
          <cell r="K540" t="str">
            <v>ｽｰﾊﾟｰﾀﾌﾎﾟﾘEF受口付直管</v>
          </cell>
          <cell r="L540" t="str">
            <v>φ50</v>
          </cell>
          <cell r="M540"/>
          <cell r="N540"/>
          <cell r="O540" t="str">
            <v>PTC</v>
          </cell>
          <cell r="P540" t="str">
            <v>K</v>
          </cell>
          <cell r="Q540">
            <v>3</v>
          </cell>
          <cell r="R540"/>
          <cell r="S540" t="str">
            <v>（株）クボタケミックス</v>
          </cell>
          <cell r="T540">
            <v>7</v>
          </cell>
          <cell r="V540" t="str">
            <v>PTC  K  3</v>
          </cell>
          <cell r="W540" t="str">
            <v>PTC  K  3</v>
          </cell>
        </row>
        <row r="541">
          <cell r="A541" t="str">
            <v>038P0102</v>
          </cell>
          <cell r="B541"/>
          <cell r="C541"/>
          <cell r="D541" t="str">
            <v>P</v>
          </cell>
          <cell r="E541">
            <v>1</v>
          </cell>
          <cell r="F541">
            <v>2</v>
          </cell>
          <cell r="G541"/>
          <cell r="H541"/>
          <cell r="I541" t="str">
            <v>038P0102</v>
          </cell>
          <cell r="J541" t="str">
            <v>水道配水用ﾎﾟﾘｴﾁﾚﾝEF受口付直管</v>
          </cell>
          <cell r="K541" t="str">
            <v>ｴｽﾛﾝﾊｲﾊﾟｰJW EF受口付直管</v>
          </cell>
          <cell r="L541" t="str">
            <v>φ50</v>
          </cell>
          <cell r="M541"/>
          <cell r="N541"/>
          <cell r="O541" t="str">
            <v>PTC</v>
          </cell>
          <cell r="P541" t="str">
            <v>K</v>
          </cell>
          <cell r="Q541">
            <v>3</v>
          </cell>
          <cell r="R541"/>
          <cell r="S541" t="str">
            <v>積水化学工業（株）</v>
          </cell>
          <cell r="T541">
            <v>38</v>
          </cell>
          <cell r="V541" t="str">
            <v>PTC  K  3</v>
          </cell>
          <cell r="W541" t="str">
            <v>PTC  K  3</v>
          </cell>
        </row>
        <row r="542">
          <cell r="A542" t="str">
            <v>007P0103</v>
          </cell>
          <cell r="B542"/>
          <cell r="C542"/>
          <cell r="D542" t="str">
            <v>P</v>
          </cell>
          <cell r="E542">
            <v>1</v>
          </cell>
          <cell r="F542">
            <v>3</v>
          </cell>
          <cell r="G542"/>
          <cell r="H542"/>
          <cell r="I542" t="str">
            <v>007P0103</v>
          </cell>
          <cell r="J542" t="str">
            <v>水道配水用ﾎﾟﾘｴﾁﾚﾝEF受口付直管</v>
          </cell>
          <cell r="K542" t="str">
            <v>ｽｰﾊﾟｰﾀﾌﾎﾟﾘEF受口付直管</v>
          </cell>
          <cell r="L542" t="str">
            <v>φ75～φ150</v>
          </cell>
          <cell r="M542"/>
          <cell r="N542"/>
          <cell r="O542" t="str">
            <v>JWWA</v>
          </cell>
          <cell r="P542" t="str">
            <v>K</v>
          </cell>
          <cell r="Q542">
            <v>144</v>
          </cell>
          <cell r="R542"/>
          <cell r="S542" t="str">
            <v>（株）クボタケミックス</v>
          </cell>
          <cell r="T542">
            <v>7</v>
          </cell>
          <cell r="V542" t="str">
            <v>JWWA  K  144</v>
          </cell>
          <cell r="W542" t="str">
            <v>JWWA  K  144</v>
          </cell>
        </row>
        <row r="543">
          <cell r="A543" t="str">
            <v>038P0103</v>
          </cell>
          <cell r="B543"/>
          <cell r="C543"/>
          <cell r="D543" t="str">
            <v>P</v>
          </cell>
          <cell r="E543">
            <v>1</v>
          </cell>
          <cell r="F543">
            <v>3</v>
          </cell>
          <cell r="G543"/>
          <cell r="H543"/>
          <cell r="I543" t="str">
            <v>038P0103</v>
          </cell>
          <cell r="J543" t="str">
            <v>水道配水用ﾎﾟﾘｴﾁﾚﾝEF受口付直管</v>
          </cell>
          <cell r="K543" t="str">
            <v>ｴｽﾛﾝﾊｲﾊﾟｰJW EF受口付直管</v>
          </cell>
          <cell r="L543" t="str">
            <v>φ75～φ150</v>
          </cell>
          <cell r="M543"/>
          <cell r="N543"/>
          <cell r="O543" t="str">
            <v>JWWA</v>
          </cell>
          <cell r="P543" t="str">
            <v>K</v>
          </cell>
          <cell r="Q543">
            <v>144</v>
          </cell>
          <cell r="R543"/>
          <cell r="S543" t="str">
            <v>積水化学工業（株）</v>
          </cell>
          <cell r="T543">
            <v>38</v>
          </cell>
          <cell r="V543" t="str">
            <v>JWWA  K  144</v>
          </cell>
          <cell r="W543" t="str">
            <v>JWWA  K  144</v>
          </cell>
        </row>
        <row r="544">
          <cell r="A544" t="str">
            <v>007P0101</v>
          </cell>
          <cell r="B544"/>
          <cell r="C544"/>
          <cell r="D544" t="str">
            <v>P</v>
          </cell>
          <cell r="E544">
            <v>1</v>
          </cell>
          <cell r="F544">
            <v>1</v>
          </cell>
          <cell r="G544"/>
          <cell r="H544" t="str">
            <v>ﾌﾟﾚｰﾝｴﾝﾄﾞ直管</v>
          </cell>
          <cell r="I544" t="str">
            <v>007P0101</v>
          </cell>
          <cell r="J544" t="str">
            <v>水道配水用ﾎﾟﾘｴﾁﾚﾝﾌﾟﾚｰﾝｴﾝﾄﾞ直管</v>
          </cell>
          <cell r="K544" t="str">
            <v>ｽｰﾊﾟｰﾀﾌﾎﾟﾘ直管</v>
          </cell>
          <cell r="L544" t="str">
            <v>φ50～φ150</v>
          </cell>
          <cell r="M544"/>
          <cell r="N544"/>
          <cell r="O544" t="str">
            <v>JWWA</v>
          </cell>
          <cell r="P544" t="str">
            <v>K</v>
          </cell>
          <cell r="Q544">
            <v>144</v>
          </cell>
          <cell r="R544"/>
          <cell r="S544" t="str">
            <v>（株）クボタケミックス</v>
          </cell>
          <cell r="T544">
            <v>7</v>
          </cell>
          <cell r="V544" t="str">
            <v>JWWA  K  144</v>
          </cell>
          <cell r="W544" t="str">
            <v>JWWA  K  144</v>
          </cell>
        </row>
        <row r="545">
          <cell r="A545" t="str">
            <v>038P0101</v>
          </cell>
          <cell r="B545"/>
          <cell r="C545"/>
          <cell r="D545" t="str">
            <v>P</v>
          </cell>
          <cell r="E545">
            <v>1</v>
          </cell>
          <cell r="F545">
            <v>1</v>
          </cell>
          <cell r="G545"/>
          <cell r="H545"/>
          <cell r="I545" t="str">
            <v>038P0101</v>
          </cell>
          <cell r="J545" t="str">
            <v>水道配水用ﾎﾟﾘｴﾁﾚﾝﾌﾟﾚｰﾝｴﾝﾄﾞ直管</v>
          </cell>
          <cell r="K545" t="str">
            <v>ｴｽﾛﾝﾊｲﾊﾟｰJW 直管</v>
          </cell>
          <cell r="L545" t="str">
            <v>φ50～φ150</v>
          </cell>
          <cell r="M545"/>
          <cell r="N545"/>
          <cell r="O545" t="str">
            <v>JWWA</v>
          </cell>
          <cell r="P545" t="str">
            <v>K</v>
          </cell>
          <cell r="Q545">
            <v>144</v>
          </cell>
          <cell r="R545"/>
          <cell r="S545" t="str">
            <v>積水化学工業（株）</v>
          </cell>
          <cell r="T545">
            <v>38</v>
          </cell>
          <cell r="V545" t="str">
            <v>JWWA  K  144</v>
          </cell>
          <cell r="W545" t="str">
            <v>JWWA  K  144</v>
          </cell>
        </row>
        <row r="546">
          <cell r="A546" t="str">
            <v>007P0201</v>
          </cell>
          <cell r="B546"/>
          <cell r="C546" t="str">
            <v>異形管類</v>
          </cell>
          <cell r="D546" t="str">
            <v>P</v>
          </cell>
          <cell r="E546">
            <v>2</v>
          </cell>
          <cell r="F546">
            <v>1</v>
          </cell>
          <cell r="G546" t="str">
            <v>ｿｹｯﾄ</v>
          </cell>
          <cell r="H546" t="str">
            <v>EFｿｹｯﾄ</v>
          </cell>
          <cell r="I546" t="str">
            <v>007P0201</v>
          </cell>
          <cell r="J546" t="str">
            <v>水道配水用ﾎﾟﾘｴﾁﾚﾝEFｿｹｯﾄ</v>
          </cell>
          <cell r="K546" t="str">
            <v>ｽｰﾊﾟｰﾀﾌﾎﾟﾘEFｿｹｯﾄ</v>
          </cell>
          <cell r="L546" t="str">
            <v>φ50～φ150</v>
          </cell>
          <cell r="M546"/>
          <cell r="N546"/>
          <cell r="O546" t="str">
            <v>JWWA</v>
          </cell>
          <cell r="P546" t="str">
            <v>K</v>
          </cell>
          <cell r="Q546">
            <v>145</v>
          </cell>
          <cell r="R546"/>
          <cell r="S546" t="str">
            <v>（株）クボタケミックス</v>
          </cell>
          <cell r="T546">
            <v>7</v>
          </cell>
          <cell r="V546" t="str">
            <v>JWWA  K  145</v>
          </cell>
          <cell r="W546" t="str">
            <v>JWWA  K  145</v>
          </cell>
        </row>
        <row r="547">
          <cell r="A547" t="str">
            <v>038P0201</v>
          </cell>
          <cell r="B547"/>
          <cell r="C547"/>
          <cell r="D547" t="str">
            <v>P</v>
          </cell>
          <cell r="E547">
            <v>2</v>
          </cell>
          <cell r="F547">
            <v>1</v>
          </cell>
          <cell r="G547"/>
          <cell r="H547"/>
          <cell r="I547" t="str">
            <v>038P0201</v>
          </cell>
          <cell r="J547" t="str">
            <v>水道配水用ﾎﾟﾘｴﾁﾚﾝEFｿｹｯﾄ</v>
          </cell>
          <cell r="K547" t="str">
            <v>ｴｽﾛﾝﾊｲﾊﾟｰJW EFｿｹｯﾄ</v>
          </cell>
          <cell r="L547" t="str">
            <v>φ50～φ150</v>
          </cell>
          <cell r="M547"/>
          <cell r="N547"/>
          <cell r="O547" t="str">
            <v>JWWA</v>
          </cell>
          <cell r="P547" t="str">
            <v>K</v>
          </cell>
          <cell r="Q547">
            <v>145</v>
          </cell>
          <cell r="R547"/>
          <cell r="S547" t="str">
            <v>積水化学工業（株）</v>
          </cell>
          <cell r="T547">
            <v>38</v>
          </cell>
          <cell r="V547" t="str">
            <v>JWWA  K  145</v>
          </cell>
          <cell r="W547" t="str">
            <v>JWWA  K  145</v>
          </cell>
        </row>
        <row r="548">
          <cell r="A548" t="str">
            <v>007P0202</v>
          </cell>
          <cell r="B548"/>
          <cell r="C548"/>
          <cell r="D548" t="str">
            <v>P</v>
          </cell>
          <cell r="E548">
            <v>2</v>
          </cell>
          <cell r="F548">
            <v>2</v>
          </cell>
          <cell r="G548" t="str">
            <v>ﾁｰｽﾞ</v>
          </cell>
          <cell r="H548" t="str">
            <v>EF両受</v>
          </cell>
          <cell r="I548" t="str">
            <v>007P0202</v>
          </cell>
          <cell r="J548" t="str">
            <v>水道配水用ﾎﾟﾘｴﾁﾚﾝEF両受ﾁｰｽﾞ</v>
          </cell>
          <cell r="K548" t="str">
            <v>ｽｰﾊﾟｰﾀﾌﾎﾟﾘEFﾁｰｽﾞ</v>
          </cell>
          <cell r="L548" t="str">
            <v>φ50×φ50</v>
          </cell>
          <cell r="M548"/>
          <cell r="N548"/>
          <cell r="O548" t="str">
            <v>PTC</v>
          </cell>
          <cell r="P548" t="str">
            <v>K</v>
          </cell>
          <cell r="Q548">
            <v>13</v>
          </cell>
          <cell r="R548"/>
          <cell r="S548" t="str">
            <v>（株）クボタケミックス</v>
          </cell>
          <cell r="T548">
            <v>7</v>
          </cell>
          <cell r="V548" t="str">
            <v>PTC  K  13</v>
          </cell>
          <cell r="W548" t="str">
            <v>PTC  K  13</v>
          </cell>
        </row>
        <row r="549">
          <cell r="A549" t="str">
            <v>038P0202</v>
          </cell>
          <cell r="B549"/>
          <cell r="C549"/>
          <cell r="D549" t="str">
            <v>P</v>
          </cell>
          <cell r="E549">
            <v>2</v>
          </cell>
          <cell r="F549">
            <v>2</v>
          </cell>
          <cell r="G549"/>
          <cell r="H549"/>
          <cell r="I549" t="str">
            <v>038P0202</v>
          </cell>
          <cell r="J549" t="str">
            <v>水道配水用ﾎﾟﾘｴﾁﾚﾝEF両受ﾁｰｽﾞ</v>
          </cell>
          <cell r="K549" t="str">
            <v>ｴｽﾛﾝﾊｲﾊﾟｰJW EFﾁｰｽﾞ</v>
          </cell>
          <cell r="L549" t="str">
            <v>φ50×φ50</v>
          </cell>
          <cell r="M549"/>
          <cell r="N549"/>
          <cell r="O549" t="str">
            <v>PTC</v>
          </cell>
          <cell r="P549" t="str">
            <v>K</v>
          </cell>
          <cell r="Q549">
            <v>13</v>
          </cell>
          <cell r="R549"/>
          <cell r="S549" t="str">
            <v>積水化学工業（株）</v>
          </cell>
          <cell r="T549">
            <v>38</v>
          </cell>
          <cell r="V549" t="str">
            <v>PTC  K  13</v>
          </cell>
          <cell r="W549" t="str">
            <v>PTC  K  13</v>
          </cell>
        </row>
        <row r="550">
          <cell r="A550" t="str">
            <v>007P0203</v>
          </cell>
          <cell r="B550"/>
          <cell r="C550"/>
          <cell r="D550" t="str">
            <v>P</v>
          </cell>
          <cell r="E550">
            <v>2</v>
          </cell>
          <cell r="F550">
            <v>3</v>
          </cell>
          <cell r="G550"/>
          <cell r="H550"/>
          <cell r="I550" t="str">
            <v>007P0203</v>
          </cell>
          <cell r="J550" t="str">
            <v>水道配水用ﾎﾟﾘｴﾁﾚﾝEF両受ﾁｰｽﾞ</v>
          </cell>
          <cell r="K550" t="str">
            <v>ｽｰﾊﾟｰﾀﾌﾎﾟﾘEFﾁｰｽﾞ</v>
          </cell>
          <cell r="L550" t="str">
            <v>φ75×φ50～φ150×φ150</v>
          </cell>
          <cell r="M550"/>
          <cell r="N550"/>
          <cell r="O550" t="str">
            <v>JWWA</v>
          </cell>
          <cell r="P550" t="str">
            <v>K</v>
          </cell>
          <cell r="Q550">
            <v>145</v>
          </cell>
          <cell r="R550"/>
          <cell r="S550" t="str">
            <v>（株）クボタケミックス</v>
          </cell>
          <cell r="T550">
            <v>7</v>
          </cell>
          <cell r="V550" t="str">
            <v>JWWA  K  145</v>
          </cell>
          <cell r="W550" t="str">
            <v>JWWA  K  145</v>
          </cell>
        </row>
        <row r="551">
          <cell r="A551" t="str">
            <v>038P0203</v>
          </cell>
          <cell r="B551"/>
          <cell r="C551"/>
          <cell r="D551" t="str">
            <v>P</v>
          </cell>
          <cell r="E551">
            <v>2</v>
          </cell>
          <cell r="F551">
            <v>3</v>
          </cell>
          <cell r="G551"/>
          <cell r="H551"/>
          <cell r="I551" t="str">
            <v>038P0203</v>
          </cell>
          <cell r="J551" t="str">
            <v>水道配水用ﾎﾟﾘｴﾁﾚﾝEF両受ﾁｰｽﾞ</v>
          </cell>
          <cell r="K551" t="str">
            <v>ｴｽﾛﾝﾊｲﾊﾟｰJW EFﾁｰｽﾞ</v>
          </cell>
          <cell r="L551" t="str">
            <v>φ75×φ50～φ150×φ150</v>
          </cell>
          <cell r="M551"/>
          <cell r="N551"/>
          <cell r="O551" t="str">
            <v>JWWA</v>
          </cell>
          <cell r="P551" t="str">
            <v>K</v>
          </cell>
          <cell r="Q551">
            <v>145</v>
          </cell>
          <cell r="R551"/>
          <cell r="S551" t="str">
            <v>積水化学工業（株）</v>
          </cell>
          <cell r="T551">
            <v>38</v>
          </cell>
          <cell r="V551" t="str">
            <v>JWWA  K  145</v>
          </cell>
          <cell r="W551" t="str">
            <v>JWWA  K  145</v>
          </cell>
        </row>
        <row r="552">
          <cell r="A552" t="str">
            <v>007P0204</v>
          </cell>
          <cell r="B552"/>
          <cell r="C552"/>
          <cell r="D552" t="str">
            <v>P</v>
          </cell>
          <cell r="E552">
            <v>2</v>
          </cell>
          <cell r="F552">
            <v>4</v>
          </cell>
          <cell r="G552"/>
          <cell r="H552" t="str">
            <v>EF片受</v>
          </cell>
          <cell r="I552" t="str">
            <v>007P0204</v>
          </cell>
          <cell r="J552" t="str">
            <v>水道配水用ﾎﾟﾘｴﾁﾚﾝEF片受ﾁｰｽﾞ</v>
          </cell>
          <cell r="K552" t="str">
            <v>ｽｰﾊﾟｰﾀﾌﾎﾟﾘEF片受ﾁｰｽﾞ</v>
          </cell>
          <cell r="L552" t="str">
            <v>φ50×φ50</v>
          </cell>
          <cell r="M552"/>
          <cell r="N552"/>
          <cell r="O552" t="str">
            <v>PTC</v>
          </cell>
          <cell r="P552" t="str">
            <v>K</v>
          </cell>
          <cell r="Q552">
            <v>13</v>
          </cell>
          <cell r="R552"/>
          <cell r="S552" t="str">
            <v>（株）クボタケミックス</v>
          </cell>
          <cell r="T552">
            <v>7</v>
          </cell>
          <cell r="V552" t="str">
            <v>PTC  K  13</v>
          </cell>
          <cell r="W552" t="str">
            <v>PTC  K  13</v>
          </cell>
        </row>
        <row r="553">
          <cell r="A553" t="str">
            <v>007P0205</v>
          </cell>
          <cell r="B553"/>
          <cell r="C553"/>
          <cell r="D553" t="str">
            <v>P</v>
          </cell>
          <cell r="E553">
            <v>2</v>
          </cell>
          <cell r="F553">
            <v>5</v>
          </cell>
          <cell r="G553"/>
          <cell r="H553"/>
          <cell r="I553" t="str">
            <v>007P0205</v>
          </cell>
          <cell r="J553" t="str">
            <v>水道配水用ﾎﾟﾘｴﾁﾚﾝEF片受ﾁｰｽﾞ</v>
          </cell>
          <cell r="K553" t="str">
            <v>ｽｰﾊﾟｰﾀﾌﾎﾟﾘEF片受ﾁｰｽﾞ</v>
          </cell>
          <cell r="L553" t="str">
            <v>φ150×φ75～φ150×φ150</v>
          </cell>
          <cell r="M553"/>
          <cell r="N553"/>
          <cell r="O553" t="str">
            <v>JWWA</v>
          </cell>
          <cell r="P553" t="str">
            <v>K</v>
          </cell>
          <cell r="Q553">
            <v>145</v>
          </cell>
          <cell r="R553"/>
          <cell r="S553" t="str">
            <v>（株）クボタケミックス</v>
          </cell>
          <cell r="T553">
            <v>7</v>
          </cell>
          <cell r="V553" t="str">
            <v>JWWA  K  145</v>
          </cell>
          <cell r="W553" t="str">
            <v>JWWA  K  145</v>
          </cell>
        </row>
        <row r="554">
          <cell r="A554" t="str">
            <v>038P0204</v>
          </cell>
          <cell r="B554"/>
          <cell r="C554"/>
          <cell r="D554" t="str">
            <v>P</v>
          </cell>
          <cell r="E554">
            <v>2</v>
          </cell>
          <cell r="F554">
            <v>4</v>
          </cell>
          <cell r="G554"/>
          <cell r="H554"/>
          <cell r="I554" t="str">
            <v>038P0204</v>
          </cell>
          <cell r="J554" t="str">
            <v>水道配水用ﾎﾟﾘｴﾁﾚﾝEF片受ﾁｰｽﾞ</v>
          </cell>
          <cell r="K554" t="str">
            <v>ｴｽﾛﾝﾊｲﾊﾟｰJW EF片受ﾁｰｽﾞ</v>
          </cell>
          <cell r="L554" t="str">
            <v>φ150×φ75～φ150×φ150</v>
          </cell>
          <cell r="M554"/>
          <cell r="N554"/>
          <cell r="O554" t="str">
            <v>JWWA</v>
          </cell>
          <cell r="P554" t="str">
            <v>K</v>
          </cell>
          <cell r="Q554">
            <v>145</v>
          </cell>
          <cell r="R554"/>
          <cell r="S554" t="str">
            <v>積水化学工業（株）</v>
          </cell>
          <cell r="T554">
            <v>38</v>
          </cell>
          <cell r="V554" t="str">
            <v>JWWA  K  145</v>
          </cell>
          <cell r="W554" t="str">
            <v>JWWA  K  145</v>
          </cell>
        </row>
        <row r="555">
          <cell r="A555" t="str">
            <v>007P0206</v>
          </cell>
          <cell r="B555"/>
          <cell r="C555"/>
          <cell r="D555" t="str">
            <v>P</v>
          </cell>
          <cell r="E555">
            <v>2</v>
          </cell>
          <cell r="F555">
            <v>6</v>
          </cell>
          <cell r="G555"/>
          <cell r="H555" t="str">
            <v>ｽﾋﾟｺﾞｯﾄ</v>
          </cell>
          <cell r="I555" t="str">
            <v>007P0206</v>
          </cell>
          <cell r="J555" t="str">
            <v>水道配水用ﾎﾟﾘｴﾁﾚﾝｽﾋﾟｺﾞｯﾄﾁｰｽﾞ</v>
          </cell>
          <cell r="K555" t="str">
            <v>ｽｰﾊﾟｰﾀﾌﾎﾟﾘﾁｰｽﾞ</v>
          </cell>
          <cell r="L555" t="str">
            <v>φ50×φ50</v>
          </cell>
          <cell r="M555"/>
          <cell r="N555"/>
          <cell r="O555" t="str">
            <v>JWWA</v>
          </cell>
          <cell r="P555" t="str">
            <v>K</v>
          </cell>
          <cell r="Q555">
            <v>145</v>
          </cell>
          <cell r="R555"/>
          <cell r="S555" t="str">
            <v>（株）クボタケミックス</v>
          </cell>
          <cell r="T555">
            <v>7</v>
          </cell>
          <cell r="V555" t="str">
            <v>JWWA  K  145</v>
          </cell>
          <cell r="W555" t="str">
            <v>JWWA  K  145</v>
          </cell>
        </row>
        <row r="556">
          <cell r="A556" t="str">
            <v>038P0205</v>
          </cell>
          <cell r="B556"/>
          <cell r="C556"/>
          <cell r="D556" t="str">
            <v>P</v>
          </cell>
          <cell r="E556">
            <v>2</v>
          </cell>
          <cell r="F556">
            <v>5</v>
          </cell>
          <cell r="G556"/>
          <cell r="H556"/>
          <cell r="I556" t="str">
            <v>038P0205</v>
          </cell>
          <cell r="J556" t="str">
            <v>水道配水用ﾎﾟﾘｴﾁﾚﾝｽﾋﾟｺﾞｯﾄﾁｰｽﾞ</v>
          </cell>
          <cell r="K556" t="str">
            <v>ｴｽﾛﾝﾊｲﾊﾟｰJW SPﾁｰｽﾞ</v>
          </cell>
          <cell r="L556" t="str">
            <v>φ50×φ50</v>
          </cell>
          <cell r="M556"/>
          <cell r="N556"/>
          <cell r="O556" t="str">
            <v>JWWA</v>
          </cell>
          <cell r="P556" t="str">
            <v>K</v>
          </cell>
          <cell r="Q556">
            <v>145</v>
          </cell>
          <cell r="R556"/>
          <cell r="S556" t="str">
            <v>積水化学工業（株）</v>
          </cell>
          <cell r="T556">
            <v>38</v>
          </cell>
          <cell r="V556" t="str">
            <v>JWWA  K  145</v>
          </cell>
          <cell r="W556" t="str">
            <v>JWWA  K  145</v>
          </cell>
        </row>
        <row r="557">
          <cell r="A557" t="str">
            <v>007P0207</v>
          </cell>
          <cell r="B557"/>
          <cell r="C557"/>
          <cell r="D557" t="str">
            <v>P</v>
          </cell>
          <cell r="E557">
            <v>2</v>
          </cell>
          <cell r="F557">
            <v>7</v>
          </cell>
          <cell r="G557" t="str">
            <v>EFﾌﾗﾝｼﾞ付両受ﾁｰｽﾞ</v>
          </cell>
          <cell r="H557" t="str">
            <v>7.5K 形式1</v>
          </cell>
          <cell r="I557" t="str">
            <v>007P0207</v>
          </cell>
          <cell r="J557" t="str">
            <v>水道配水用ﾎﾟﾘｴﾁﾚﾝﾌﾗﾝｼﾞ付EF両受ﾁｰｽﾞ</v>
          </cell>
          <cell r="K557" t="str">
            <v>ｽｰﾊﾟｰﾀﾌﾎﾟﾘﾌﾗﾝｼﾞ付EFﾁｰｽﾞ</v>
          </cell>
          <cell r="L557" t="str">
            <v>φ75×φ75～φ150×φ100</v>
          </cell>
          <cell r="M557" t="str">
            <v>RF形FCDﾌﾗﾝｼﾞ</v>
          </cell>
          <cell r="N557" t="str">
            <v>7.5K  RFｶﾞｽｹｯﾄ含む</v>
          </cell>
          <cell r="O557" t="str">
            <v>JWWA</v>
          </cell>
          <cell r="P557" t="str">
            <v>K</v>
          </cell>
          <cell r="Q557">
            <v>145</v>
          </cell>
          <cell r="R557"/>
          <cell r="S557" t="str">
            <v>（株）クボタケミックス</v>
          </cell>
          <cell r="T557">
            <v>7</v>
          </cell>
          <cell r="V557" t="str">
            <v>JWWA  K  145</v>
          </cell>
          <cell r="W557" t="str">
            <v>JWWA  K  145</v>
          </cell>
        </row>
        <row r="558">
          <cell r="A558" t="str">
            <v>038P0206</v>
          </cell>
          <cell r="B558"/>
          <cell r="C558"/>
          <cell r="D558" t="str">
            <v>P</v>
          </cell>
          <cell r="E558">
            <v>2</v>
          </cell>
          <cell r="F558">
            <v>6</v>
          </cell>
          <cell r="G558"/>
          <cell r="H558"/>
          <cell r="I558" t="str">
            <v>038P0206</v>
          </cell>
          <cell r="J558" t="str">
            <v>水道配水用ﾎﾟﾘｴﾁﾚﾝﾌﾗﾝｼﾞ付EF両受ﾁｰｽﾞ</v>
          </cell>
          <cell r="K558" t="str">
            <v>ｴｽﾛﾝﾊｲﾊﾟｰJW ﾌﾗﾝｼﾞ付EFﾁｰｽﾞF形</v>
          </cell>
          <cell r="L558" t="str">
            <v>φ75×φ75～φ150×φ100</v>
          </cell>
          <cell r="M558" t="str">
            <v>RF形SUSﾌﾗﾝｼﾞ</v>
          </cell>
          <cell r="N558" t="str">
            <v>7.5K  RFｶﾞｽｹｯﾄ含む</v>
          </cell>
          <cell r="O558" t="str">
            <v>JWWA</v>
          </cell>
          <cell r="P558" t="str">
            <v>K</v>
          </cell>
          <cell r="Q558">
            <v>145</v>
          </cell>
          <cell r="R558"/>
          <cell r="S558" t="str">
            <v>積水化学工業（株）</v>
          </cell>
          <cell r="T558">
            <v>38</v>
          </cell>
          <cell r="V558" t="str">
            <v>JWWA  K  145</v>
          </cell>
          <cell r="W558" t="str">
            <v>JWWA  K  145</v>
          </cell>
        </row>
        <row r="559">
          <cell r="A559" t="str">
            <v>038P0207</v>
          </cell>
          <cell r="B559"/>
          <cell r="C559"/>
          <cell r="D559" t="str">
            <v>P</v>
          </cell>
          <cell r="E559">
            <v>2</v>
          </cell>
          <cell r="F559">
            <v>7</v>
          </cell>
          <cell r="G559"/>
          <cell r="H559" t="str">
            <v>10K 形式1</v>
          </cell>
          <cell r="I559" t="str">
            <v>038P0207</v>
          </cell>
          <cell r="J559" t="str">
            <v>水道配水用ﾎﾟﾘｴﾁﾚﾝﾌﾗﾝｼﾞ付EF両受ﾁｰｽﾞ</v>
          </cell>
          <cell r="K559" t="str">
            <v>ｴｽﾛﾝﾊｲﾊﾟｰJW ﾌﾗﾝｼﾞ付EFﾁｰｽﾞF形</v>
          </cell>
          <cell r="L559" t="str">
            <v>φ75×φ75～φ150×φ100</v>
          </cell>
          <cell r="M559" t="str">
            <v>RF形SUSﾌﾗﾝｼﾞ</v>
          </cell>
          <cell r="N559" t="str">
            <v>10K  RFｶﾞｽｹｯﾄ含む</v>
          </cell>
          <cell r="O559" t="str">
            <v>JWWA</v>
          </cell>
          <cell r="P559" t="str">
            <v>K</v>
          </cell>
          <cell r="Q559">
            <v>145</v>
          </cell>
          <cell r="R559"/>
          <cell r="S559" t="str">
            <v>積水化学工業（株）</v>
          </cell>
          <cell r="T559">
            <v>38</v>
          </cell>
          <cell r="V559" t="str">
            <v>JWWA  K  145</v>
          </cell>
          <cell r="W559" t="str">
            <v>JWWA  K  145</v>
          </cell>
        </row>
        <row r="560">
          <cell r="A560" t="str">
            <v>007P0208</v>
          </cell>
          <cell r="B560"/>
          <cell r="C560"/>
          <cell r="D560" t="str">
            <v>P</v>
          </cell>
          <cell r="E560">
            <v>2</v>
          </cell>
          <cell r="F560">
            <v>8</v>
          </cell>
          <cell r="G560"/>
          <cell r="H560" t="str">
            <v>7.5K 形式2</v>
          </cell>
          <cell r="I560" t="str">
            <v>007P0208</v>
          </cell>
          <cell r="J560" t="str">
            <v>水道配水用ﾎﾟﾘｴﾁﾚﾝﾌﾗﾝｼﾞ付EF両受ﾁｰｽﾞ</v>
          </cell>
          <cell r="K560" t="str">
            <v>ｽｰﾊﾟｰﾀﾌﾎﾟﾘﾌﾗﾝｼﾞ付EFﾁｰｽﾞ</v>
          </cell>
          <cell r="L560" t="str">
            <v>φ75×φ75～φ150×φ100</v>
          </cell>
          <cell r="M560" t="str">
            <v>GF形FCDﾌﾗﾝｼﾞ</v>
          </cell>
          <cell r="N560" t="str">
            <v>7.5K  GFｶﾞｽｹｯﾄ含む</v>
          </cell>
          <cell r="O560" t="str">
            <v>JWWA</v>
          </cell>
          <cell r="P560" t="str">
            <v>K</v>
          </cell>
          <cell r="Q560">
            <v>145</v>
          </cell>
          <cell r="R560"/>
          <cell r="S560" t="str">
            <v>（株）クボタケミックス</v>
          </cell>
          <cell r="T560">
            <v>7</v>
          </cell>
          <cell r="V560" t="str">
            <v>JWWA  K  145</v>
          </cell>
          <cell r="W560" t="str">
            <v>JWWA  K  145</v>
          </cell>
        </row>
        <row r="561">
          <cell r="A561" t="str">
            <v>038P0208</v>
          </cell>
          <cell r="B561"/>
          <cell r="C561"/>
          <cell r="D561" t="str">
            <v>P</v>
          </cell>
          <cell r="E561">
            <v>2</v>
          </cell>
          <cell r="F561">
            <v>8</v>
          </cell>
          <cell r="G561"/>
          <cell r="H561"/>
          <cell r="I561" t="str">
            <v>038P0208</v>
          </cell>
          <cell r="J561" t="str">
            <v>水道配水用ﾎﾟﾘｴﾁﾚﾝﾌﾗﾝｼﾞ付EF両受ﾁｰｽﾞ</v>
          </cell>
          <cell r="K561" t="str">
            <v>ｴｽﾛﾝﾊｲﾊﾟｰJW ﾌﾗﾝｼﾞ付EFﾁｰｽﾞG形</v>
          </cell>
          <cell r="L561" t="str">
            <v>φ75×φ75～φ150×φ100</v>
          </cell>
          <cell r="M561" t="str">
            <v>GF形SUSﾌﾗﾝｼﾞ</v>
          </cell>
          <cell r="N561" t="str">
            <v>7.5K  GFｶﾞｽｹｯﾄ含む</v>
          </cell>
          <cell r="O561" t="str">
            <v>JWWA</v>
          </cell>
          <cell r="P561" t="str">
            <v>K</v>
          </cell>
          <cell r="Q561">
            <v>145</v>
          </cell>
          <cell r="R561"/>
          <cell r="S561" t="str">
            <v>積水化学工業（株）</v>
          </cell>
          <cell r="T561">
            <v>38</v>
          </cell>
          <cell r="V561" t="str">
            <v>JWWA  K  145</v>
          </cell>
          <cell r="W561" t="str">
            <v>JWWA  K  145</v>
          </cell>
        </row>
        <row r="562">
          <cell r="A562" t="str">
            <v>038P0209</v>
          </cell>
          <cell r="B562"/>
          <cell r="C562"/>
          <cell r="D562" t="str">
            <v>P</v>
          </cell>
          <cell r="E562">
            <v>2</v>
          </cell>
          <cell r="F562">
            <v>9</v>
          </cell>
          <cell r="G562"/>
          <cell r="H562" t="str">
            <v>10K 形式2</v>
          </cell>
          <cell r="I562" t="str">
            <v>038P0209</v>
          </cell>
          <cell r="J562" t="str">
            <v>水道配水用ﾎﾟﾘｴﾁﾚﾝﾌﾗﾝｼﾞ付EF両受ﾁｰｽﾞ</v>
          </cell>
          <cell r="K562" t="str">
            <v>ｴｽﾛﾝﾊｲﾊﾟｰJW ﾌﾗﾝｼﾞ付EFﾁｰｽﾞG形</v>
          </cell>
          <cell r="L562" t="str">
            <v>φ75×φ75～φ150×φ100</v>
          </cell>
          <cell r="M562" t="str">
            <v>GF形SUSﾌﾗﾝｼﾞ</v>
          </cell>
          <cell r="N562" t="str">
            <v>10K  GFｶﾞｽｹｯﾄ含む</v>
          </cell>
          <cell r="O562" t="str">
            <v>JWWA</v>
          </cell>
          <cell r="P562" t="str">
            <v>K</v>
          </cell>
          <cell r="Q562">
            <v>145</v>
          </cell>
          <cell r="R562"/>
          <cell r="S562" t="str">
            <v>積水化学工業（株）</v>
          </cell>
          <cell r="T562">
            <v>38</v>
          </cell>
          <cell r="V562" t="str">
            <v>JWWA  K  145</v>
          </cell>
          <cell r="W562" t="str">
            <v>JWWA  K  145</v>
          </cell>
        </row>
        <row r="563">
          <cell r="A563" t="str">
            <v>007P0209</v>
          </cell>
          <cell r="B563"/>
          <cell r="C563"/>
          <cell r="D563" t="str">
            <v>P</v>
          </cell>
          <cell r="E563">
            <v>2</v>
          </cell>
          <cell r="F563">
            <v>9</v>
          </cell>
          <cell r="G563" t="str">
            <v>EFﾌﾗﾝｼﾞ付片受ﾁｰｽﾞ</v>
          </cell>
          <cell r="H563" t="str">
            <v>7.5K 形式1</v>
          </cell>
          <cell r="I563" t="str">
            <v>007P0209</v>
          </cell>
          <cell r="J563" t="str">
            <v>水道配水用ﾎﾟﾘｴﾁﾚﾝﾌﾗﾝｼﾞ付EF片受ﾁｰｽﾞ</v>
          </cell>
          <cell r="K563" t="str">
            <v>ｽｰﾊﾟｰﾀﾌﾎﾟﾘEF片受ﾌﾗﾝｼﾞ付ﾁｰｽﾞ</v>
          </cell>
          <cell r="L563" t="str">
            <v>φ150×φ75・φ150×φ100</v>
          </cell>
          <cell r="M563" t="str">
            <v>RF形FCDﾌﾗﾝｼﾞ</v>
          </cell>
          <cell r="N563" t="str">
            <v>7.5K  RFｶﾞｽｹｯﾄ含む</v>
          </cell>
          <cell r="O563" t="str">
            <v>JWWA</v>
          </cell>
          <cell r="P563" t="str">
            <v>K</v>
          </cell>
          <cell r="Q563">
            <v>145</v>
          </cell>
          <cell r="R563"/>
          <cell r="S563" t="str">
            <v>（株）クボタケミックス</v>
          </cell>
          <cell r="T563">
            <v>7</v>
          </cell>
          <cell r="V563" t="str">
            <v>JWWA  K  145</v>
          </cell>
          <cell r="W563" t="str">
            <v>JWWA  K  145</v>
          </cell>
        </row>
        <row r="564">
          <cell r="A564" t="str">
            <v>038P0210</v>
          </cell>
          <cell r="B564"/>
          <cell r="C564"/>
          <cell r="D564" t="str">
            <v>P</v>
          </cell>
          <cell r="E564">
            <v>2</v>
          </cell>
          <cell r="F564">
            <v>10</v>
          </cell>
          <cell r="G564"/>
          <cell r="H564"/>
          <cell r="I564" t="str">
            <v>038P0210</v>
          </cell>
          <cell r="J564" t="str">
            <v>水道配水用ﾎﾟﾘｴﾁﾚﾝﾌﾗﾝｼﾞ付EF片受ﾁｰｽﾞ</v>
          </cell>
          <cell r="K564" t="str">
            <v>ｴｽﾛﾝﾊｲﾊﾟｰJW ﾌﾗﾝｼﾞ付EF片受ﾁｰｽﾞF形</v>
          </cell>
          <cell r="L564" t="str">
            <v>φ150×φ75・φ150×φ100</v>
          </cell>
          <cell r="M564" t="str">
            <v>RF形SUSﾌﾗﾝｼﾞ</v>
          </cell>
          <cell r="N564" t="str">
            <v>7.5K  RFｶﾞｽｹｯﾄ含む</v>
          </cell>
          <cell r="O564" t="str">
            <v>JWWA</v>
          </cell>
          <cell r="P564" t="str">
            <v>K</v>
          </cell>
          <cell r="Q564">
            <v>145</v>
          </cell>
          <cell r="R564"/>
          <cell r="S564" t="str">
            <v>積水化学工業（株）</v>
          </cell>
          <cell r="T564">
            <v>38</v>
          </cell>
          <cell r="V564" t="str">
            <v>JWWA  K  145</v>
          </cell>
          <cell r="W564" t="str">
            <v>JWWA  K  145</v>
          </cell>
        </row>
        <row r="565">
          <cell r="A565" t="str">
            <v>038P0211</v>
          </cell>
          <cell r="B565"/>
          <cell r="C565"/>
          <cell r="D565" t="str">
            <v>P</v>
          </cell>
          <cell r="E565">
            <v>2</v>
          </cell>
          <cell r="F565">
            <v>11</v>
          </cell>
          <cell r="G565"/>
          <cell r="H565" t="str">
            <v>10K 形式1</v>
          </cell>
          <cell r="I565" t="str">
            <v>038P0211</v>
          </cell>
          <cell r="J565" t="str">
            <v>水道配水用ﾎﾟﾘｴﾁﾚﾝﾌﾗﾝｼﾞ付EF片受ﾁｰｽﾞ</v>
          </cell>
          <cell r="K565" t="str">
            <v>ｴｽﾛﾝﾊｲﾊﾟｰJW ﾌﾗﾝｼﾞ付EF片受ﾁｰｽﾞF形</v>
          </cell>
          <cell r="L565" t="str">
            <v>φ150×φ75・φ150×φ100</v>
          </cell>
          <cell r="M565" t="str">
            <v>RF形SUSﾌﾗﾝｼﾞ</v>
          </cell>
          <cell r="N565" t="str">
            <v>10K  RFｶﾞｽｹｯﾄ含む</v>
          </cell>
          <cell r="O565" t="str">
            <v>JWWA</v>
          </cell>
          <cell r="P565" t="str">
            <v>K</v>
          </cell>
          <cell r="Q565">
            <v>145</v>
          </cell>
          <cell r="R565"/>
          <cell r="S565" t="str">
            <v>積水化学工業（株）</v>
          </cell>
          <cell r="T565">
            <v>38</v>
          </cell>
          <cell r="V565" t="str">
            <v>JWWA  K  145</v>
          </cell>
          <cell r="W565" t="str">
            <v>JWWA  K  145</v>
          </cell>
        </row>
        <row r="566">
          <cell r="A566" t="str">
            <v>007P0210</v>
          </cell>
          <cell r="B566"/>
          <cell r="C566"/>
          <cell r="D566" t="str">
            <v>P</v>
          </cell>
          <cell r="E566">
            <v>2</v>
          </cell>
          <cell r="F566">
            <v>10</v>
          </cell>
          <cell r="G566"/>
          <cell r="H566" t="str">
            <v>7.5K 形式2</v>
          </cell>
          <cell r="I566" t="str">
            <v>007P0210</v>
          </cell>
          <cell r="J566" t="str">
            <v>水道配水用ﾎﾟﾘｴﾁﾚﾝﾌﾗﾝｼﾞ付EF片受ﾁｰｽﾞ</v>
          </cell>
          <cell r="K566" t="str">
            <v>ｽｰﾊﾟｰﾀﾌﾎﾟﾘEF片受ﾌﾗﾝｼﾞ付ﾁｰｽﾞ</v>
          </cell>
          <cell r="L566" t="str">
            <v>φ150×φ75・φ150×φ100</v>
          </cell>
          <cell r="M566" t="str">
            <v>GF形FCDﾌﾗﾝｼﾞ</v>
          </cell>
          <cell r="N566" t="str">
            <v>7.5K  GFｶﾞｽｹｯﾄ含む</v>
          </cell>
          <cell r="O566" t="str">
            <v>JWWA</v>
          </cell>
          <cell r="P566" t="str">
            <v>K</v>
          </cell>
          <cell r="Q566">
            <v>145</v>
          </cell>
          <cell r="R566"/>
          <cell r="S566" t="str">
            <v>（株）クボタケミックス</v>
          </cell>
          <cell r="T566">
            <v>7</v>
          </cell>
          <cell r="V566" t="str">
            <v>JWWA  K  145</v>
          </cell>
          <cell r="W566" t="str">
            <v>JWWA  K  145</v>
          </cell>
        </row>
        <row r="567">
          <cell r="A567" t="str">
            <v>038P0212</v>
          </cell>
          <cell r="B567"/>
          <cell r="C567"/>
          <cell r="D567" t="str">
            <v>P</v>
          </cell>
          <cell r="E567">
            <v>2</v>
          </cell>
          <cell r="F567">
            <v>12</v>
          </cell>
          <cell r="G567"/>
          <cell r="H567"/>
          <cell r="I567" t="str">
            <v>038P0212</v>
          </cell>
          <cell r="J567" t="str">
            <v>水道配水用ﾎﾟﾘｴﾁﾚﾝﾌﾗﾝｼﾞ付EF片受ﾁｰｽﾞ</v>
          </cell>
          <cell r="K567" t="str">
            <v>ｴｽﾛﾝﾊｲﾊﾟｰJW ﾌﾗﾝｼﾞ付EF片受ﾁｰｽﾞG形</v>
          </cell>
          <cell r="L567" t="str">
            <v>φ150×φ75・φ150×φ100</v>
          </cell>
          <cell r="M567" t="str">
            <v>GF形SUSﾌﾗﾝｼﾞ</v>
          </cell>
          <cell r="N567" t="str">
            <v>7.5K  GFｶﾞｽｹｯﾄ含む</v>
          </cell>
          <cell r="O567" t="str">
            <v>JWWA</v>
          </cell>
          <cell r="P567" t="str">
            <v>K</v>
          </cell>
          <cell r="Q567">
            <v>145</v>
          </cell>
          <cell r="R567"/>
          <cell r="S567" t="str">
            <v>積水化学工業（株）</v>
          </cell>
          <cell r="T567">
            <v>38</v>
          </cell>
          <cell r="V567" t="str">
            <v>JWWA  K  145</v>
          </cell>
          <cell r="W567" t="str">
            <v>JWWA  K  145</v>
          </cell>
        </row>
        <row r="568">
          <cell r="A568" t="str">
            <v>038P0213</v>
          </cell>
          <cell r="B568"/>
          <cell r="C568"/>
          <cell r="D568" t="str">
            <v>P</v>
          </cell>
          <cell r="E568">
            <v>2</v>
          </cell>
          <cell r="F568">
            <v>13</v>
          </cell>
          <cell r="G568"/>
          <cell r="H568" t="str">
            <v>10K 形式2</v>
          </cell>
          <cell r="I568" t="str">
            <v>038P0213</v>
          </cell>
          <cell r="J568" t="str">
            <v>水道配水用ﾎﾟﾘｴﾁﾚﾝﾌﾗﾝｼﾞ付EF片受ﾁｰｽﾞ</v>
          </cell>
          <cell r="K568" t="str">
            <v>ｴｽﾛﾝﾊｲﾊﾟｰJW ﾌﾗﾝｼﾞ付EF片受ﾁｰｽﾞG形</v>
          </cell>
          <cell r="L568" t="str">
            <v>φ150×φ75・φ150×φ100</v>
          </cell>
          <cell r="M568" t="str">
            <v>GF形SUSﾌﾗﾝｼﾞ</v>
          </cell>
          <cell r="N568" t="str">
            <v>10K  GFｶﾞｽｹｯﾄ含む</v>
          </cell>
          <cell r="O568" t="str">
            <v>JWWA</v>
          </cell>
          <cell r="P568" t="str">
            <v>K</v>
          </cell>
          <cell r="Q568">
            <v>145</v>
          </cell>
          <cell r="R568"/>
          <cell r="S568" t="str">
            <v>積水化学工業（株）</v>
          </cell>
          <cell r="T568">
            <v>38</v>
          </cell>
          <cell r="V568" t="str">
            <v>JWWA  K  145</v>
          </cell>
          <cell r="W568" t="str">
            <v>JWWA  K  145</v>
          </cell>
        </row>
        <row r="569">
          <cell r="A569" t="str">
            <v>007P0211</v>
          </cell>
          <cell r="B569"/>
          <cell r="C569"/>
          <cell r="D569" t="str">
            <v>P</v>
          </cell>
          <cell r="E569">
            <v>2</v>
          </cell>
          <cell r="F569">
            <v>11</v>
          </cell>
          <cell r="G569" t="str">
            <v>ﾚｼﾞｭｰｻｰ</v>
          </cell>
          <cell r="H569" t="str">
            <v>EF片受</v>
          </cell>
          <cell r="I569" t="str">
            <v>007P0211</v>
          </cell>
          <cell r="J569" t="str">
            <v>水道配水用ﾎﾟﾘｴﾁﾚﾝEF片受ﾚｼﾞｭｰｻｰ</v>
          </cell>
          <cell r="K569" t="str">
            <v>ｽｰﾊﾟｰﾀﾌﾎﾟﾘEF片受ﾚﾃﾞｭｰｻ</v>
          </cell>
          <cell r="L569" t="str">
            <v>φ75×φ50～φ150×φ100</v>
          </cell>
          <cell r="M569"/>
          <cell r="N569"/>
          <cell r="O569" t="str">
            <v>JWWA</v>
          </cell>
          <cell r="P569" t="str">
            <v>K</v>
          </cell>
          <cell r="Q569">
            <v>145</v>
          </cell>
          <cell r="R569"/>
          <cell r="S569" t="str">
            <v>（株）クボタケミックス</v>
          </cell>
          <cell r="T569">
            <v>7</v>
          </cell>
          <cell r="V569" t="str">
            <v>JWWA  K  145</v>
          </cell>
          <cell r="W569" t="str">
            <v>JWWA  K  145</v>
          </cell>
        </row>
        <row r="570">
          <cell r="A570" t="str">
            <v>038P0214</v>
          </cell>
          <cell r="B570"/>
          <cell r="C570"/>
          <cell r="D570" t="str">
            <v>P</v>
          </cell>
          <cell r="E570">
            <v>2</v>
          </cell>
          <cell r="F570">
            <v>14</v>
          </cell>
          <cell r="G570"/>
          <cell r="H570"/>
          <cell r="I570" t="str">
            <v>038P0214</v>
          </cell>
          <cell r="J570" t="str">
            <v>水道配水用ﾎﾟﾘｴﾁﾚﾝEF片受ﾚｼﾞｭｰｻｰ</v>
          </cell>
          <cell r="K570" t="str">
            <v>ｴｽﾛﾝﾊｲﾊﾟｰJW EF片受ﾚﾃﾞｭｰｻ</v>
          </cell>
          <cell r="L570" t="str">
            <v>φ75×φ50～φ150×φ100</v>
          </cell>
          <cell r="M570"/>
          <cell r="N570"/>
          <cell r="O570" t="str">
            <v>JWWA</v>
          </cell>
          <cell r="P570" t="str">
            <v>K</v>
          </cell>
          <cell r="Q570">
            <v>145</v>
          </cell>
          <cell r="R570"/>
          <cell r="S570" t="str">
            <v>積水化学工業（株）</v>
          </cell>
          <cell r="T570">
            <v>38</v>
          </cell>
          <cell r="V570" t="str">
            <v>JWWA  K  145</v>
          </cell>
          <cell r="W570" t="str">
            <v>JWWA  K  145</v>
          </cell>
        </row>
        <row r="571">
          <cell r="A571" t="str">
            <v>007P0212</v>
          </cell>
          <cell r="B571"/>
          <cell r="C571"/>
          <cell r="D571" t="str">
            <v>P</v>
          </cell>
          <cell r="E571">
            <v>2</v>
          </cell>
          <cell r="F571">
            <v>12</v>
          </cell>
          <cell r="G571"/>
          <cell r="H571" t="str">
            <v>ｽﾋﾟｺﾞｯﾄ</v>
          </cell>
          <cell r="I571" t="str">
            <v>007P0212</v>
          </cell>
          <cell r="J571" t="str">
            <v>水道配水用ﾎﾟﾘｴﾁﾚﾝｽﾋﾟｺﾞｯﾄﾚｼﾞｭｰｻｰ</v>
          </cell>
          <cell r="K571" t="str">
            <v>ｽｰﾊﾟｰﾀﾌﾎﾟﾘﾚﾃﾞｭｰｻ</v>
          </cell>
          <cell r="L571" t="str">
            <v>φ75×φ50～φ150×φ100</v>
          </cell>
          <cell r="M571"/>
          <cell r="N571"/>
          <cell r="O571" t="str">
            <v>JWWA</v>
          </cell>
          <cell r="P571" t="str">
            <v>K</v>
          </cell>
          <cell r="Q571">
            <v>145</v>
          </cell>
          <cell r="R571"/>
          <cell r="S571" t="str">
            <v>（株）クボタケミックス</v>
          </cell>
          <cell r="T571">
            <v>7</v>
          </cell>
          <cell r="V571" t="str">
            <v>JWWA  K  145</v>
          </cell>
          <cell r="W571" t="str">
            <v>JWWA  K  145</v>
          </cell>
        </row>
        <row r="572">
          <cell r="A572" t="str">
            <v>038P0215</v>
          </cell>
          <cell r="B572"/>
          <cell r="C572"/>
          <cell r="D572" t="str">
            <v>P</v>
          </cell>
          <cell r="E572">
            <v>2</v>
          </cell>
          <cell r="F572">
            <v>15</v>
          </cell>
          <cell r="G572"/>
          <cell r="H572"/>
          <cell r="I572" t="str">
            <v>038P0215</v>
          </cell>
          <cell r="J572" t="str">
            <v>水道配水用ﾎﾟﾘｴﾁﾚﾝｽﾋﾟｺﾞｯﾄﾚｼﾞｭｰｻｰ</v>
          </cell>
          <cell r="K572" t="str">
            <v>ｴｽﾛﾝﾊｲﾊﾟｰJW ﾚﾃﾞｭｰｻ</v>
          </cell>
          <cell r="L572" t="str">
            <v>φ75×φ50～φ150×φ100</v>
          </cell>
          <cell r="M572"/>
          <cell r="N572"/>
          <cell r="O572" t="str">
            <v>JWWA</v>
          </cell>
          <cell r="P572" t="str">
            <v>K</v>
          </cell>
          <cell r="Q572">
            <v>145</v>
          </cell>
          <cell r="R572"/>
          <cell r="S572" t="str">
            <v>積水化学工業（株）</v>
          </cell>
          <cell r="T572">
            <v>38</v>
          </cell>
          <cell r="V572" t="str">
            <v>JWWA  K  145</v>
          </cell>
          <cell r="W572" t="str">
            <v>JWWA  K  145</v>
          </cell>
        </row>
        <row r="573">
          <cell r="A573" t="str">
            <v>007P0213</v>
          </cell>
          <cell r="B573"/>
          <cell r="C573"/>
          <cell r="D573" t="str">
            <v>P</v>
          </cell>
          <cell r="E573">
            <v>2</v>
          </cell>
          <cell r="F573">
            <v>13</v>
          </cell>
          <cell r="G573" t="str">
            <v>EF両受曲管</v>
          </cell>
          <cell r="H573" t="str">
            <v>90°曲管</v>
          </cell>
          <cell r="I573" t="str">
            <v>007P0213</v>
          </cell>
          <cell r="J573" t="str">
            <v>水道配水用ﾎﾟﾘｴﾁﾚﾝEF90°両受曲管</v>
          </cell>
          <cell r="K573" t="str">
            <v>ｽｰﾊﾟｰﾀﾌﾎﾟﾘEF90°ﾍﾞﾝﾄﾞ</v>
          </cell>
          <cell r="L573" t="str">
            <v>φ50</v>
          </cell>
          <cell r="M573"/>
          <cell r="N573"/>
          <cell r="O573" t="str">
            <v>PTC</v>
          </cell>
          <cell r="P573" t="str">
            <v>K</v>
          </cell>
          <cell r="Q573">
            <v>13</v>
          </cell>
          <cell r="R573"/>
          <cell r="S573" t="str">
            <v>（株）クボタケミックス</v>
          </cell>
          <cell r="T573">
            <v>7</v>
          </cell>
          <cell r="V573" t="str">
            <v>PTC  K  13</v>
          </cell>
          <cell r="W573" t="str">
            <v>PTC  K  13</v>
          </cell>
        </row>
        <row r="574">
          <cell r="A574" t="str">
            <v>038P0216</v>
          </cell>
          <cell r="B574"/>
          <cell r="C574"/>
          <cell r="D574" t="str">
            <v>P</v>
          </cell>
          <cell r="E574">
            <v>2</v>
          </cell>
          <cell r="F574">
            <v>16</v>
          </cell>
          <cell r="G574"/>
          <cell r="H574"/>
          <cell r="I574" t="str">
            <v>038P0216</v>
          </cell>
          <cell r="J574" t="str">
            <v>水道配水用ﾎﾟﾘｴﾁﾚﾝEF90°両受曲管</v>
          </cell>
          <cell r="K574" t="str">
            <v>ｴｽﾛﾝﾊｲﾊﾟｰJW EF90°ﾍﾞﾝﾄﾞ</v>
          </cell>
          <cell r="L574" t="str">
            <v>φ50</v>
          </cell>
          <cell r="M574"/>
          <cell r="N574"/>
          <cell r="O574" t="str">
            <v>PTC</v>
          </cell>
          <cell r="P574" t="str">
            <v>K</v>
          </cell>
          <cell r="Q574">
            <v>13</v>
          </cell>
          <cell r="R574"/>
          <cell r="S574" t="str">
            <v>積水化学工業（株）</v>
          </cell>
          <cell r="T574">
            <v>38</v>
          </cell>
          <cell r="V574" t="str">
            <v>PTC  K  13</v>
          </cell>
          <cell r="W574" t="str">
            <v>PTC  K  13</v>
          </cell>
        </row>
        <row r="575">
          <cell r="A575" t="str">
            <v>007P0214</v>
          </cell>
          <cell r="B575"/>
          <cell r="C575"/>
          <cell r="D575" t="str">
            <v>P</v>
          </cell>
          <cell r="E575">
            <v>2</v>
          </cell>
          <cell r="F575">
            <v>14</v>
          </cell>
          <cell r="G575"/>
          <cell r="H575"/>
          <cell r="I575" t="str">
            <v>007P0214</v>
          </cell>
          <cell r="J575" t="str">
            <v>水道配水用ﾎﾟﾘｴﾁﾚﾝEF90°両受曲管</v>
          </cell>
          <cell r="K575" t="str">
            <v>ｽｰﾊﾟｰﾀﾌﾎﾟﾘEF90°ﾍﾞﾝﾄﾞ</v>
          </cell>
          <cell r="L575" t="str">
            <v>φ75～φ150</v>
          </cell>
          <cell r="M575"/>
          <cell r="N575"/>
          <cell r="O575" t="str">
            <v>JWWA</v>
          </cell>
          <cell r="P575" t="str">
            <v>K</v>
          </cell>
          <cell r="Q575">
            <v>145</v>
          </cell>
          <cell r="R575"/>
          <cell r="S575" t="str">
            <v>（株）クボタケミックス</v>
          </cell>
          <cell r="T575">
            <v>7</v>
          </cell>
          <cell r="V575" t="str">
            <v>JWWA  K  145</v>
          </cell>
          <cell r="W575" t="str">
            <v>JWWA  K  145</v>
          </cell>
        </row>
        <row r="576">
          <cell r="A576" t="str">
            <v>038P0217</v>
          </cell>
          <cell r="B576"/>
          <cell r="C576"/>
          <cell r="D576" t="str">
            <v>P</v>
          </cell>
          <cell r="E576">
            <v>2</v>
          </cell>
          <cell r="F576">
            <v>17</v>
          </cell>
          <cell r="G576"/>
          <cell r="H576"/>
          <cell r="I576" t="str">
            <v>038P0217</v>
          </cell>
          <cell r="J576" t="str">
            <v>水道配水用ﾎﾟﾘｴﾁﾚﾝEF90°両受曲管</v>
          </cell>
          <cell r="K576" t="str">
            <v>ｴｽﾛﾝﾊｲﾊﾟｰJW EF90°ﾍﾞﾝﾄﾞ</v>
          </cell>
          <cell r="L576" t="str">
            <v>φ75～φ150</v>
          </cell>
          <cell r="M576"/>
          <cell r="N576"/>
          <cell r="O576" t="str">
            <v>JWWA</v>
          </cell>
          <cell r="P576" t="str">
            <v>K</v>
          </cell>
          <cell r="Q576">
            <v>145</v>
          </cell>
          <cell r="R576"/>
          <cell r="S576" t="str">
            <v>積水化学工業（株）</v>
          </cell>
          <cell r="T576">
            <v>38</v>
          </cell>
          <cell r="V576" t="str">
            <v>JWWA  K  145</v>
          </cell>
          <cell r="W576" t="str">
            <v>JWWA  K  145</v>
          </cell>
        </row>
        <row r="577">
          <cell r="A577" t="str">
            <v>007P0215</v>
          </cell>
          <cell r="B577"/>
          <cell r="C577"/>
          <cell r="D577" t="str">
            <v>P</v>
          </cell>
          <cell r="E577">
            <v>2</v>
          </cell>
          <cell r="F577">
            <v>15</v>
          </cell>
          <cell r="G577" t="str">
            <v>EF両受曲管</v>
          </cell>
          <cell r="H577" t="str">
            <v>45°曲管</v>
          </cell>
          <cell r="I577" t="str">
            <v>007P0215</v>
          </cell>
          <cell r="J577" t="str">
            <v>水道配水用ﾎﾟﾘｴﾁﾚﾝEF45°両受曲管</v>
          </cell>
          <cell r="K577" t="str">
            <v>ｽｰﾊﾟｰﾀﾌﾎﾟﾘEF45°ﾍﾞﾝﾄﾞ</v>
          </cell>
          <cell r="L577" t="str">
            <v>φ50</v>
          </cell>
          <cell r="M577"/>
          <cell r="N577"/>
          <cell r="O577" t="str">
            <v>PTC</v>
          </cell>
          <cell r="P577" t="str">
            <v>K</v>
          </cell>
          <cell r="Q577">
            <v>13</v>
          </cell>
          <cell r="R577"/>
          <cell r="S577" t="str">
            <v>（株）クボタケミックス</v>
          </cell>
          <cell r="T577">
            <v>7</v>
          </cell>
          <cell r="V577" t="str">
            <v>PTC  K  13</v>
          </cell>
          <cell r="W577" t="str">
            <v>PTC  K  13</v>
          </cell>
        </row>
        <row r="578">
          <cell r="A578" t="str">
            <v>038P0218</v>
          </cell>
          <cell r="B578"/>
          <cell r="C578"/>
          <cell r="D578" t="str">
            <v>P</v>
          </cell>
          <cell r="E578">
            <v>2</v>
          </cell>
          <cell r="F578">
            <v>18</v>
          </cell>
          <cell r="G578"/>
          <cell r="H578"/>
          <cell r="I578" t="str">
            <v>038P0218</v>
          </cell>
          <cell r="J578" t="str">
            <v>水道配水用ﾎﾟﾘｴﾁﾚﾝEF45°両受曲管</v>
          </cell>
          <cell r="K578" t="str">
            <v>ｴｽﾛﾝﾊｲﾊﾟｰJW EF45°ﾍﾞﾝﾄﾞ</v>
          </cell>
          <cell r="L578" t="str">
            <v>φ50</v>
          </cell>
          <cell r="M578"/>
          <cell r="N578"/>
          <cell r="O578" t="str">
            <v>PTC</v>
          </cell>
          <cell r="P578" t="str">
            <v>K</v>
          </cell>
          <cell r="Q578">
            <v>13</v>
          </cell>
          <cell r="R578"/>
          <cell r="S578" t="str">
            <v>積水化学工業（株）</v>
          </cell>
          <cell r="T578">
            <v>38</v>
          </cell>
          <cell r="V578" t="str">
            <v>PTC  K  13</v>
          </cell>
          <cell r="W578" t="str">
            <v>PTC  K  13</v>
          </cell>
        </row>
        <row r="579">
          <cell r="A579" t="str">
            <v>007P0216</v>
          </cell>
          <cell r="B579"/>
          <cell r="C579"/>
          <cell r="D579" t="str">
            <v>P</v>
          </cell>
          <cell r="E579">
            <v>2</v>
          </cell>
          <cell r="F579">
            <v>16</v>
          </cell>
          <cell r="G579"/>
          <cell r="H579"/>
          <cell r="I579" t="str">
            <v>007P0216</v>
          </cell>
          <cell r="J579" t="str">
            <v>水道配水用ﾎﾟﾘｴﾁﾚﾝEF45°両受曲管</v>
          </cell>
          <cell r="K579" t="str">
            <v>ｽｰﾊﾟｰﾀﾌﾎﾟﾘEF45°ﾍﾞﾝﾄﾞ</v>
          </cell>
          <cell r="L579" t="str">
            <v>φ75～φ150</v>
          </cell>
          <cell r="M579"/>
          <cell r="N579"/>
          <cell r="O579" t="str">
            <v>JWWA</v>
          </cell>
          <cell r="P579" t="str">
            <v>K</v>
          </cell>
          <cell r="Q579">
            <v>145</v>
          </cell>
          <cell r="R579"/>
          <cell r="S579" t="str">
            <v>（株）クボタケミックス</v>
          </cell>
          <cell r="T579">
            <v>7</v>
          </cell>
          <cell r="V579" t="str">
            <v>JWWA  K  145</v>
          </cell>
          <cell r="W579" t="str">
            <v>JWWA  K  145</v>
          </cell>
        </row>
        <row r="580">
          <cell r="A580" t="str">
            <v>038P0219</v>
          </cell>
          <cell r="B580" t="str">
            <v>水道配水用ポリエチレン管</v>
          </cell>
          <cell r="C580" t="str">
            <v>異形管類</v>
          </cell>
          <cell r="D580" t="str">
            <v>P</v>
          </cell>
          <cell r="E580">
            <v>2</v>
          </cell>
          <cell r="F580">
            <v>19</v>
          </cell>
          <cell r="G580"/>
          <cell r="H580" t="str">
            <v>45°曲管</v>
          </cell>
          <cell r="I580" t="str">
            <v>038P0219</v>
          </cell>
          <cell r="J580" t="str">
            <v>水道配水用ﾎﾟﾘｴﾁﾚﾝEF45°両受曲管</v>
          </cell>
          <cell r="K580" t="str">
            <v>ｴｽﾛﾝﾊｲﾊﾟｰJW EF45°ﾍﾞﾝﾄﾞ</v>
          </cell>
          <cell r="L580" t="str">
            <v>φ75～φ150</v>
          </cell>
          <cell r="M580"/>
          <cell r="N580"/>
          <cell r="O580" t="str">
            <v>JWWA</v>
          </cell>
          <cell r="P580" t="str">
            <v>K</v>
          </cell>
          <cell r="Q580">
            <v>145</v>
          </cell>
          <cell r="R580"/>
          <cell r="S580" t="str">
            <v>積水化学工業（株）</v>
          </cell>
          <cell r="T580">
            <v>38</v>
          </cell>
          <cell r="V580" t="str">
            <v>JWWA  K  145</v>
          </cell>
          <cell r="W580" t="str">
            <v>JWWA  K  145</v>
          </cell>
        </row>
        <row r="581">
          <cell r="A581" t="str">
            <v>007P0217</v>
          </cell>
          <cell r="B581"/>
          <cell r="C581"/>
          <cell r="D581" t="str">
            <v>P</v>
          </cell>
          <cell r="E581">
            <v>2</v>
          </cell>
          <cell r="F581">
            <v>17</v>
          </cell>
          <cell r="G581"/>
          <cell r="H581" t="str">
            <v>22 1/2°曲管</v>
          </cell>
          <cell r="I581" t="str">
            <v>007P0217</v>
          </cell>
          <cell r="J581" t="str">
            <v>水道配水用ﾎﾟﾘｴﾁﾚﾝEF22 1/2°両受曲管</v>
          </cell>
          <cell r="K581" t="str">
            <v>ｽｰﾊﾟｰﾀﾌﾎﾟﾘEF22 1/2°ﾍﾞﾝﾄﾞ</v>
          </cell>
          <cell r="L581" t="str">
            <v>φ50</v>
          </cell>
          <cell r="M581"/>
          <cell r="N581"/>
          <cell r="O581" t="str">
            <v>PTC</v>
          </cell>
          <cell r="P581" t="str">
            <v>K</v>
          </cell>
          <cell r="Q581">
            <v>13</v>
          </cell>
          <cell r="R581"/>
          <cell r="S581" t="str">
            <v>（株）クボタケミックス</v>
          </cell>
          <cell r="T581">
            <v>7</v>
          </cell>
          <cell r="V581" t="str">
            <v>PTC  K  13</v>
          </cell>
          <cell r="W581" t="str">
            <v>PTC  K  13</v>
          </cell>
        </row>
        <row r="582">
          <cell r="A582" t="str">
            <v>038P0220</v>
          </cell>
          <cell r="B582"/>
          <cell r="C582"/>
          <cell r="D582" t="str">
            <v>P</v>
          </cell>
          <cell r="E582">
            <v>2</v>
          </cell>
          <cell r="F582">
            <v>20</v>
          </cell>
          <cell r="G582"/>
          <cell r="H582"/>
          <cell r="I582" t="str">
            <v>038P0220</v>
          </cell>
          <cell r="J582" t="str">
            <v>水道配水用ﾎﾟﾘｴﾁﾚﾝEF22 1/2°両受曲管</v>
          </cell>
          <cell r="K582" t="str">
            <v>ｴｽﾛﾝﾊｲﾊﾟｰJW EF22 1/2°ﾍﾞﾝﾄﾞ</v>
          </cell>
          <cell r="L582" t="str">
            <v>φ50</v>
          </cell>
          <cell r="M582"/>
          <cell r="N582"/>
          <cell r="O582" t="str">
            <v>PTC</v>
          </cell>
          <cell r="P582" t="str">
            <v>K</v>
          </cell>
          <cell r="Q582">
            <v>13</v>
          </cell>
          <cell r="R582"/>
          <cell r="S582" t="str">
            <v>積水化学工業（株）</v>
          </cell>
          <cell r="T582">
            <v>38</v>
          </cell>
          <cell r="V582" t="str">
            <v>PTC  K  13</v>
          </cell>
          <cell r="W582" t="str">
            <v>PTC  K  13</v>
          </cell>
        </row>
        <row r="583">
          <cell r="A583" t="str">
            <v>007P0218</v>
          </cell>
          <cell r="B583"/>
          <cell r="C583"/>
          <cell r="D583" t="str">
            <v>P</v>
          </cell>
          <cell r="E583">
            <v>2</v>
          </cell>
          <cell r="F583">
            <v>18</v>
          </cell>
          <cell r="G583"/>
          <cell r="H583"/>
          <cell r="I583" t="str">
            <v>007P0218</v>
          </cell>
          <cell r="J583" t="str">
            <v>水道配水用ﾎﾟﾘｴﾁﾚﾝEF22 1/2°両受曲管</v>
          </cell>
          <cell r="K583" t="str">
            <v>ｽｰﾊﾟｰﾀﾌﾎﾟﾘEF22 1/2°ﾍﾞﾝﾄﾞ</v>
          </cell>
          <cell r="L583" t="str">
            <v>φ75～φ150</v>
          </cell>
          <cell r="M583"/>
          <cell r="N583"/>
          <cell r="O583" t="str">
            <v>JWWA</v>
          </cell>
          <cell r="P583" t="str">
            <v>K</v>
          </cell>
          <cell r="Q583">
            <v>145</v>
          </cell>
          <cell r="R583"/>
          <cell r="S583" t="str">
            <v>（株）クボタケミックス</v>
          </cell>
          <cell r="T583">
            <v>7</v>
          </cell>
          <cell r="V583" t="str">
            <v>JWWA  K  145</v>
          </cell>
          <cell r="W583" t="str">
            <v>JWWA  K  145</v>
          </cell>
        </row>
        <row r="584">
          <cell r="A584" t="str">
            <v>038P0221</v>
          </cell>
          <cell r="B584"/>
          <cell r="C584"/>
          <cell r="D584" t="str">
            <v>P</v>
          </cell>
          <cell r="E584">
            <v>2</v>
          </cell>
          <cell r="F584">
            <v>21</v>
          </cell>
          <cell r="G584"/>
          <cell r="H584"/>
          <cell r="I584" t="str">
            <v>038P0221</v>
          </cell>
          <cell r="J584" t="str">
            <v>水道配水用ﾎﾟﾘｴﾁﾚﾝEF22 1/2°両受曲管</v>
          </cell>
          <cell r="K584" t="str">
            <v>ｴｽﾛﾝﾊｲﾊﾟｰJW EF22 1/2°ﾍﾞﾝﾄﾞ</v>
          </cell>
          <cell r="L584" t="str">
            <v>φ75～φ150</v>
          </cell>
          <cell r="M584"/>
          <cell r="N584"/>
          <cell r="O584" t="str">
            <v>JWWA</v>
          </cell>
          <cell r="P584" t="str">
            <v>K</v>
          </cell>
          <cell r="Q584">
            <v>145</v>
          </cell>
          <cell r="R584"/>
          <cell r="S584" t="str">
            <v>積水化学工業（株）</v>
          </cell>
          <cell r="T584">
            <v>38</v>
          </cell>
          <cell r="V584" t="str">
            <v>JWWA  K  145</v>
          </cell>
          <cell r="W584" t="str">
            <v>JWWA  K  145</v>
          </cell>
        </row>
        <row r="585">
          <cell r="A585" t="str">
            <v>007P0219</v>
          </cell>
          <cell r="B585"/>
          <cell r="C585"/>
          <cell r="D585" t="str">
            <v>P</v>
          </cell>
          <cell r="E585">
            <v>2</v>
          </cell>
          <cell r="F585">
            <v>19</v>
          </cell>
          <cell r="G585"/>
          <cell r="H585" t="str">
            <v>11 1/4°曲管</v>
          </cell>
          <cell r="I585" t="str">
            <v>007P0219</v>
          </cell>
          <cell r="J585" t="str">
            <v>水道配水用ﾎﾟﾘｴﾁﾚﾝEF11 1/4°両受曲管</v>
          </cell>
          <cell r="K585" t="str">
            <v>ｽｰﾊﾟｰﾀﾌﾎﾟﾘEF11 1/4°ﾍﾞﾝﾄﾞ</v>
          </cell>
          <cell r="L585" t="str">
            <v>φ50</v>
          </cell>
          <cell r="M585"/>
          <cell r="N585"/>
          <cell r="O585" t="str">
            <v>PTC</v>
          </cell>
          <cell r="P585" t="str">
            <v>K</v>
          </cell>
          <cell r="Q585">
            <v>13</v>
          </cell>
          <cell r="R585"/>
          <cell r="S585" t="str">
            <v>（株）クボタケミックス</v>
          </cell>
          <cell r="T585">
            <v>7</v>
          </cell>
          <cell r="V585" t="str">
            <v>PTC  K  13</v>
          </cell>
          <cell r="W585" t="str">
            <v>PTC  K  13</v>
          </cell>
        </row>
        <row r="586">
          <cell r="A586" t="str">
            <v>038P0222</v>
          </cell>
          <cell r="B586"/>
          <cell r="C586"/>
          <cell r="D586" t="str">
            <v>P</v>
          </cell>
          <cell r="E586">
            <v>2</v>
          </cell>
          <cell r="F586">
            <v>22</v>
          </cell>
          <cell r="G586"/>
          <cell r="H586"/>
          <cell r="I586" t="str">
            <v>038P0222</v>
          </cell>
          <cell r="J586" t="str">
            <v>水道配水用ﾎﾟﾘｴﾁﾚﾝEF11 1/4°両受曲管</v>
          </cell>
          <cell r="K586" t="str">
            <v>ｴｽﾛﾝﾊｲﾊﾟｰJW EF11 1/4°ﾍﾞﾝﾄﾞ</v>
          </cell>
          <cell r="L586" t="str">
            <v>φ50</v>
          </cell>
          <cell r="M586"/>
          <cell r="N586"/>
          <cell r="O586" t="str">
            <v>PTC</v>
          </cell>
          <cell r="P586" t="str">
            <v>K</v>
          </cell>
          <cell r="Q586">
            <v>13</v>
          </cell>
          <cell r="R586"/>
          <cell r="S586" t="str">
            <v>積水化学工業（株）</v>
          </cell>
          <cell r="T586">
            <v>38</v>
          </cell>
          <cell r="V586" t="str">
            <v>PTC  K  13</v>
          </cell>
          <cell r="W586" t="str">
            <v>PTC  K  13</v>
          </cell>
        </row>
        <row r="587">
          <cell r="A587" t="str">
            <v>007P0220</v>
          </cell>
          <cell r="B587"/>
          <cell r="C587"/>
          <cell r="D587" t="str">
            <v>P</v>
          </cell>
          <cell r="E587">
            <v>2</v>
          </cell>
          <cell r="F587">
            <v>20</v>
          </cell>
          <cell r="G587"/>
          <cell r="H587"/>
          <cell r="I587" t="str">
            <v>007P0220</v>
          </cell>
          <cell r="J587" t="str">
            <v>水道配水用ﾎﾟﾘｴﾁﾚﾝEF11 1/4°両受曲管</v>
          </cell>
          <cell r="K587" t="str">
            <v>ｽｰﾊﾟｰﾀﾌﾎﾟﾘEF11 1/4°ﾍﾞﾝﾄﾞ</v>
          </cell>
          <cell r="L587" t="str">
            <v>φ75～φ150</v>
          </cell>
          <cell r="M587"/>
          <cell r="N587"/>
          <cell r="O587" t="str">
            <v>JWWA</v>
          </cell>
          <cell r="P587" t="str">
            <v>K</v>
          </cell>
          <cell r="Q587">
            <v>145</v>
          </cell>
          <cell r="R587"/>
          <cell r="S587" t="str">
            <v>（株）クボタケミックス</v>
          </cell>
          <cell r="T587">
            <v>7</v>
          </cell>
          <cell r="V587" t="str">
            <v>JWWA  K  145</v>
          </cell>
          <cell r="W587" t="str">
            <v>JWWA  K  145</v>
          </cell>
        </row>
        <row r="588">
          <cell r="A588" t="str">
            <v>038P0223</v>
          </cell>
          <cell r="B588"/>
          <cell r="C588"/>
          <cell r="D588" t="str">
            <v>P</v>
          </cell>
          <cell r="E588">
            <v>2</v>
          </cell>
          <cell r="F588">
            <v>23</v>
          </cell>
          <cell r="G588"/>
          <cell r="H588"/>
          <cell r="I588" t="str">
            <v>038P0223</v>
          </cell>
          <cell r="J588" t="str">
            <v>水道配水用ﾎﾟﾘｴﾁﾚﾝEF11 1/4°両受曲管</v>
          </cell>
          <cell r="K588" t="str">
            <v>ｴｽﾛﾝﾊｲﾊﾟｰJW EF11 1/4°ﾍﾞﾝﾄﾞ</v>
          </cell>
          <cell r="L588" t="str">
            <v>φ75～φ150</v>
          </cell>
          <cell r="M588"/>
          <cell r="N588"/>
          <cell r="O588" t="str">
            <v>JWWA</v>
          </cell>
          <cell r="P588" t="str">
            <v>K</v>
          </cell>
          <cell r="Q588">
            <v>145</v>
          </cell>
          <cell r="R588"/>
          <cell r="S588" t="str">
            <v>積水化学工業（株）</v>
          </cell>
          <cell r="T588">
            <v>38</v>
          </cell>
          <cell r="V588" t="str">
            <v>JWWA  K  145</v>
          </cell>
          <cell r="W588" t="str">
            <v>JWWA  K  145</v>
          </cell>
        </row>
        <row r="589">
          <cell r="A589" t="str">
            <v>007P0221</v>
          </cell>
          <cell r="B589"/>
          <cell r="C589"/>
          <cell r="D589" t="str">
            <v>P</v>
          </cell>
          <cell r="E589">
            <v>2</v>
          </cell>
          <cell r="F589">
            <v>21</v>
          </cell>
          <cell r="G589" t="str">
            <v>EF片受曲管</v>
          </cell>
          <cell r="H589" t="str">
            <v>90°曲管</v>
          </cell>
          <cell r="I589" t="str">
            <v>007P0221</v>
          </cell>
          <cell r="J589" t="str">
            <v>水道配水用ﾎﾟﾘｴﾁﾚﾝEF90°片受曲管</v>
          </cell>
          <cell r="K589" t="str">
            <v>ｽｰﾊﾟｰﾀﾌﾎﾟﾘEF片受け90°ﾍﾞﾝﾄﾞ</v>
          </cell>
          <cell r="L589" t="str">
            <v>φ50</v>
          </cell>
          <cell r="M589"/>
          <cell r="N589"/>
          <cell r="O589" t="str">
            <v>PTC</v>
          </cell>
          <cell r="P589" t="str">
            <v>K</v>
          </cell>
          <cell r="Q589">
            <v>13</v>
          </cell>
          <cell r="R589"/>
          <cell r="S589" t="str">
            <v>（株）クボタケミックス</v>
          </cell>
          <cell r="T589">
            <v>7</v>
          </cell>
          <cell r="V589" t="str">
            <v>PTC  K  13</v>
          </cell>
          <cell r="W589" t="str">
            <v>PTC  K  13</v>
          </cell>
        </row>
        <row r="590">
          <cell r="A590" t="str">
            <v>038P0224</v>
          </cell>
          <cell r="B590"/>
          <cell r="C590"/>
          <cell r="D590" t="str">
            <v>P</v>
          </cell>
          <cell r="E590">
            <v>2</v>
          </cell>
          <cell r="F590">
            <v>24</v>
          </cell>
          <cell r="G590"/>
          <cell r="H590"/>
          <cell r="I590" t="str">
            <v>038P0224</v>
          </cell>
          <cell r="J590" t="str">
            <v>水道配水用ﾎﾟﾘｴﾁﾚﾝEF90°片受曲管</v>
          </cell>
          <cell r="K590" t="str">
            <v>ｴｽﾛﾝﾊｲﾊﾟｰJW EF片受90°ﾍﾞﾝﾄﾞ</v>
          </cell>
          <cell r="L590" t="str">
            <v>φ50</v>
          </cell>
          <cell r="M590"/>
          <cell r="N590"/>
          <cell r="O590" t="str">
            <v>PTC</v>
          </cell>
          <cell r="P590" t="str">
            <v>K</v>
          </cell>
          <cell r="Q590">
            <v>13</v>
          </cell>
          <cell r="R590"/>
          <cell r="S590" t="str">
            <v>積水化学工業（株）</v>
          </cell>
          <cell r="T590">
            <v>38</v>
          </cell>
          <cell r="V590" t="str">
            <v>PTC  K  13</v>
          </cell>
          <cell r="W590" t="str">
            <v>PTC  K  13</v>
          </cell>
        </row>
        <row r="591">
          <cell r="A591" t="str">
            <v>007P0222</v>
          </cell>
          <cell r="B591"/>
          <cell r="C591"/>
          <cell r="D591" t="str">
            <v>P</v>
          </cell>
          <cell r="E591">
            <v>2</v>
          </cell>
          <cell r="F591">
            <v>22</v>
          </cell>
          <cell r="G591"/>
          <cell r="H591"/>
          <cell r="I591" t="str">
            <v>007P0222</v>
          </cell>
          <cell r="J591" t="str">
            <v>水道配水用ﾎﾟﾘｴﾁﾚﾝEF90°片受曲管</v>
          </cell>
          <cell r="K591" t="str">
            <v>ｽｰﾊﾟｰﾀﾌﾎﾟﾘEF片受け90°ﾍﾞﾝﾄﾞ</v>
          </cell>
          <cell r="L591" t="str">
            <v>φ75～φ150</v>
          </cell>
          <cell r="M591"/>
          <cell r="N591"/>
          <cell r="O591" t="str">
            <v>JWWA</v>
          </cell>
          <cell r="P591" t="str">
            <v>K</v>
          </cell>
          <cell r="Q591">
            <v>145</v>
          </cell>
          <cell r="R591"/>
          <cell r="S591" t="str">
            <v>（株）クボタケミックス</v>
          </cell>
          <cell r="T591">
            <v>7</v>
          </cell>
          <cell r="V591" t="str">
            <v>JWWA  K  145</v>
          </cell>
          <cell r="W591" t="str">
            <v>JWWA  K  145</v>
          </cell>
        </row>
        <row r="592">
          <cell r="A592" t="str">
            <v>038P0225</v>
          </cell>
          <cell r="B592"/>
          <cell r="C592"/>
          <cell r="D592" t="str">
            <v>P</v>
          </cell>
          <cell r="E592">
            <v>2</v>
          </cell>
          <cell r="F592">
            <v>25</v>
          </cell>
          <cell r="G592"/>
          <cell r="H592"/>
          <cell r="I592" t="str">
            <v>038P0225</v>
          </cell>
          <cell r="J592" t="str">
            <v>水道配水用ﾎﾟﾘｴﾁﾚﾝEF90°片受曲管</v>
          </cell>
          <cell r="K592" t="str">
            <v>ｴｽﾛﾝﾊｲﾊﾟｰJW EF片受90°ﾍﾞﾝﾄﾞ</v>
          </cell>
          <cell r="L592" t="str">
            <v>φ75～φ150</v>
          </cell>
          <cell r="M592"/>
          <cell r="N592"/>
          <cell r="O592" t="str">
            <v>JWWA</v>
          </cell>
          <cell r="P592" t="str">
            <v>K</v>
          </cell>
          <cell r="Q592">
            <v>145</v>
          </cell>
          <cell r="R592"/>
          <cell r="S592" t="str">
            <v>積水化学工業（株）</v>
          </cell>
          <cell r="T592">
            <v>38</v>
          </cell>
          <cell r="V592" t="str">
            <v>JWWA  K  145</v>
          </cell>
          <cell r="W592" t="str">
            <v>JWWA  K  145</v>
          </cell>
        </row>
        <row r="593">
          <cell r="A593" t="str">
            <v>007P0223</v>
          </cell>
          <cell r="B593"/>
          <cell r="C593"/>
          <cell r="D593" t="str">
            <v>P</v>
          </cell>
          <cell r="E593">
            <v>2</v>
          </cell>
          <cell r="F593">
            <v>23</v>
          </cell>
          <cell r="G593"/>
          <cell r="H593" t="str">
            <v>45°曲管</v>
          </cell>
          <cell r="I593" t="str">
            <v>007P0223</v>
          </cell>
          <cell r="J593" t="str">
            <v>水道配水用ﾎﾟﾘｴﾁﾚﾝEF45°片受曲管</v>
          </cell>
          <cell r="K593" t="str">
            <v>ｽｰﾊﾟｰﾀﾌﾎﾟﾘEF片受け45°ﾍﾞﾝﾄﾞ</v>
          </cell>
          <cell r="L593" t="str">
            <v>φ50</v>
          </cell>
          <cell r="M593"/>
          <cell r="N593"/>
          <cell r="O593" t="str">
            <v>PTC</v>
          </cell>
          <cell r="P593" t="str">
            <v>K</v>
          </cell>
          <cell r="Q593">
            <v>13</v>
          </cell>
          <cell r="R593"/>
          <cell r="S593" t="str">
            <v>（株）クボタケミックス</v>
          </cell>
          <cell r="T593">
            <v>7</v>
          </cell>
          <cell r="V593" t="str">
            <v>PTC  K  13</v>
          </cell>
          <cell r="W593" t="str">
            <v>PTC  K  13</v>
          </cell>
        </row>
        <row r="594">
          <cell r="A594" t="str">
            <v>038P0226</v>
          </cell>
          <cell r="B594"/>
          <cell r="C594"/>
          <cell r="D594" t="str">
            <v>P</v>
          </cell>
          <cell r="E594">
            <v>2</v>
          </cell>
          <cell r="F594">
            <v>26</v>
          </cell>
          <cell r="G594"/>
          <cell r="H594"/>
          <cell r="I594" t="str">
            <v>038P0226</v>
          </cell>
          <cell r="J594" t="str">
            <v>水道配水用ﾎﾟﾘｴﾁﾚﾝEF45°片受曲管</v>
          </cell>
          <cell r="K594" t="str">
            <v>ｴｽﾛﾝﾊｲﾊﾟｰJW EF片受45°ﾍﾞﾝﾄﾞ</v>
          </cell>
          <cell r="L594" t="str">
            <v>φ50</v>
          </cell>
          <cell r="M594"/>
          <cell r="N594"/>
          <cell r="O594" t="str">
            <v>PTC</v>
          </cell>
          <cell r="P594" t="str">
            <v>K</v>
          </cell>
          <cell r="Q594">
            <v>13</v>
          </cell>
          <cell r="R594"/>
          <cell r="S594" t="str">
            <v>積水化学工業（株）</v>
          </cell>
          <cell r="T594">
            <v>38</v>
          </cell>
          <cell r="V594" t="str">
            <v>PTC  K  13</v>
          </cell>
          <cell r="W594" t="str">
            <v>PTC  K  13</v>
          </cell>
        </row>
        <row r="595">
          <cell r="A595" t="str">
            <v>007P0224</v>
          </cell>
          <cell r="B595"/>
          <cell r="C595"/>
          <cell r="D595" t="str">
            <v>P</v>
          </cell>
          <cell r="E595">
            <v>2</v>
          </cell>
          <cell r="F595">
            <v>24</v>
          </cell>
          <cell r="G595"/>
          <cell r="H595"/>
          <cell r="I595" t="str">
            <v>007P0224</v>
          </cell>
          <cell r="J595" t="str">
            <v>水道配水用ﾎﾟﾘｴﾁﾚﾝEF45°片受曲管</v>
          </cell>
          <cell r="K595" t="str">
            <v>ｽｰﾊﾟｰﾀﾌﾎﾟﾘEF片受け45°ﾍﾞﾝﾄﾞ</v>
          </cell>
          <cell r="L595" t="str">
            <v>φ75～φ150</v>
          </cell>
          <cell r="M595"/>
          <cell r="N595"/>
          <cell r="O595" t="str">
            <v>JWWA</v>
          </cell>
          <cell r="P595" t="str">
            <v>K</v>
          </cell>
          <cell r="Q595">
            <v>145</v>
          </cell>
          <cell r="R595"/>
          <cell r="S595" t="str">
            <v>（株）クボタケミックス</v>
          </cell>
          <cell r="T595">
            <v>7</v>
          </cell>
          <cell r="V595" t="str">
            <v>JWWA  K  145</v>
          </cell>
          <cell r="W595" t="str">
            <v>JWWA  K  145</v>
          </cell>
        </row>
        <row r="596">
          <cell r="A596" t="str">
            <v>038P0227</v>
          </cell>
          <cell r="B596"/>
          <cell r="C596"/>
          <cell r="D596" t="str">
            <v>P</v>
          </cell>
          <cell r="E596">
            <v>2</v>
          </cell>
          <cell r="F596">
            <v>27</v>
          </cell>
          <cell r="G596"/>
          <cell r="H596"/>
          <cell r="I596" t="str">
            <v>038P0227</v>
          </cell>
          <cell r="J596" t="str">
            <v>水道配水用ﾎﾟﾘｴﾁﾚﾝEF45°片受曲管</v>
          </cell>
          <cell r="K596" t="str">
            <v>ｴｽﾛﾝﾊｲﾊﾟｰJW EF片受45°ﾍﾞﾝﾄﾞ</v>
          </cell>
          <cell r="L596" t="str">
            <v>φ75～φ150</v>
          </cell>
          <cell r="M596"/>
          <cell r="N596"/>
          <cell r="O596" t="str">
            <v>JWWA</v>
          </cell>
          <cell r="P596" t="str">
            <v>K</v>
          </cell>
          <cell r="Q596">
            <v>145</v>
          </cell>
          <cell r="R596"/>
          <cell r="S596" t="str">
            <v>積水化学工業（株）</v>
          </cell>
          <cell r="T596">
            <v>38</v>
          </cell>
          <cell r="V596" t="str">
            <v>JWWA  K  145</v>
          </cell>
          <cell r="W596" t="str">
            <v>JWWA  K  145</v>
          </cell>
        </row>
        <row r="597">
          <cell r="A597" t="str">
            <v>007P0225</v>
          </cell>
          <cell r="B597"/>
          <cell r="C597"/>
          <cell r="D597" t="str">
            <v>P</v>
          </cell>
          <cell r="E597">
            <v>2</v>
          </cell>
          <cell r="F597">
            <v>25</v>
          </cell>
          <cell r="G597"/>
          <cell r="H597" t="str">
            <v>22 1/2°曲管</v>
          </cell>
          <cell r="I597" t="str">
            <v>007P0225</v>
          </cell>
          <cell r="J597" t="str">
            <v>水道配水用ﾎﾟﾘｴﾁﾚﾝEF22 1/2°片受曲管</v>
          </cell>
          <cell r="K597" t="str">
            <v>ｽｰﾊﾟｰﾀﾌﾎﾟﾘEF片受け22 1/2°ﾍﾞﾝﾄﾞ</v>
          </cell>
          <cell r="L597" t="str">
            <v>φ50</v>
          </cell>
          <cell r="M597"/>
          <cell r="N597"/>
          <cell r="O597" t="str">
            <v>PTC</v>
          </cell>
          <cell r="P597" t="str">
            <v>K</v>
          </cell>
          <cell r="Q597">
            <v>13</v>
          </cell>
          <cell r="R597"/>
          <cell r="S597" t="str">
            <v>（株）クボタケミックス</v>
          </cell>
          <cell r="T597">
            <v>7</v>
          </cell>
          <cell r="V597" t="str">
            <v>PTC  K  13</v>
          </cell>
          <cell r="W597" t="str">
            <v>PTC  K  13</v>
          </cell>
        </row>
        <row r="598">
          <cell r="A598" t="str">
            <v>038P0228</v>
          </cell>
          <cell r="B598"/>
          <cell r="C598"/>
          <cell r="D598" t="str">
            <v>P</v>
          </cell>
          <cell r="E598">
            <v>2</v>
          </cell>
          <cell r="F598">
            <v>28</v>
          </cell>
          <cell r="G598"/>
          <cell r="H598"/>
          <cell r="I598" t="str">
            <v>038P0228</v>
          </cell>
          <cell r="J598" t="str">
            <v>水道配水用ﾎﾟﾘｴﾁﾚﾝEF22 1/2°片受曲管</v>
          </cell>
          <cell r="K598" t="str">
            <v>ｴｽﾛﾝﾊｲﾊﾟｰJW EF片受22 1/2°ﾍﾞﾝﾄﾞ</v>
          </cell>
          <cell r="L598" t="str">
            <v>φ50</v>
          </cell>
          <cell r="M598"/>
          <cell r="N598"/>
          <cell r="O598" t="str">
            <v>PTC</v>
          </cell>
          <cell r="P598" t="str">
            <v>K</v>
          </cell>
          <cell r="Q598">
            <v>13</v>
          </cell>
          <cell r="R598"/>
          <cell r="S598" t="str">
            <v>積水化学工業（株）</v>
          </cell>
          <cell r="T598">
            <v>38</v>
          </cell>
          <cell r="V598" t="str">
            <v>PTC  K  13</v>
          </cell>
          <cell r="W598" t="str">
            <v>PTC  K  13</v>
          </cell>
        </row>
        <row r="599">
          <cell r="A599" t="str">
            <v>007P0226</v>
          </cell>
          <cell r="B599"/>
          <cell r="C599"/>
          <cell r="D599" t="str">
            <v>P</v>
          </cell>
          <cell r="E599">
            <v>2</v>
          </cell>
          <cell r="F599">
            <v>26</v>
          </cell>
          <cell r="G599"/>
          <cell r="H599"/>
          <cell r="I599" t="str">
            <v>007P0226</v>
          </cell>
          <cell r="J599" t="str">
            <v>水道配水用ﾎﾟﾘｴﾁﾚﾝEF22 1/2°片受曲管</v>
          </cell>
          <cell r="K599" t="str">
            <v>ｽｰﾊﾟｰﾀﾌﾎﾟﾘEF片受け22 1/2°ﾍﾞﾝﾄﾞ</v>
          </cell>
          <cell r="L599" t="str">
            <v>φ75～φ150</v>
          </cell>
          <cell r="M599"/>
          <cell r="N599"/>
          <cell r="O599" t="str">
            <v>JWWA</v>
          </cell>
          <cell r="P599" t="str">
            <v>K</v>
          </cell>
          <cell r="Q599">
            <v>145</v>
          </cell>
          <cell r="R599"/>
          <cell r="S599" t="str">
            <v>（株）クボタケミックス</v>
          </cell>
          <cell r="T599">
            <v>7</v>
          </cell>
          <cell r="V599" t="str">
            <v>JWWA  K  145</v>
          </cell>
          <cell r="W599" t="str">
            <v>JWWA  K  145</v>
          </cell>
        </row>
        <row r="600">
          <cell r="A600" t="str">
            <v>038P0229</v>
          </cell>
          <cell r="B600"/>
          <cell r="C600"/>
          <cell r="D600" t="str">
            <v>P</v>
          </cell>
          <cell r="E600">
            <v>2</v>
          </cell>
          <cell r="F600">
            <v>29</v>
          </cell>
          <cell r="G600"/>
          <cell r="H600"/>
          <cell r="I600" t="str">
            <v>038P0229</v>
          </cell>
          <cell r="J600" t="str">
            <v>水道配水用ﾎﾟﾘｴﾁﾚﾝEF22 1/2°片受曲管</v>
          </cell>
          <cell r="K600" t="str">
            <v>ｴｽﾛﾝﾊｲﾊﾟｰJW EF片受22 1/2°ﾍﾞﾝﾄﾞ</v>
          </cell>
          <cell r="L600" t="str">
            <v>φ75～φ150</v>
          </cell>
          <cell r="M600"/>
          <cell r="N600"/>
          <cell r="O600" t="str">
            <v>JWWA</v>
          </cell>
          <cell r="P600" t="str">
            <v>K</v>
          </cell>
          <cell r="Q600">
            <v>145</v>
          </cell>
          <cell r="R600"/>
          <cell r="S600" t="str">
            <v>積水化学工業（株）</v>
          </cell>
          <cell r="T600">
            <v>38</v>
          </cell>
          <cell r="V600" t="str">
            <v>JWWA  K  145</v>
          </cell>
          <cell r="W600" t="str">
            <v>JWWA  K  145</v>
          </cell>
        </row>
        <row r="601">
          <cell r="A601" t="str">
            <v>007P0227</v>
          </cell>
          <cell r="B601"/>
          <cell r="C601"/>
          <cell r="D601" t="str">
            <v>P</v>
          </cell>
          <cell r="E601">
            <v>2</v>
          </cell>
          <cell r="F601">
            <v>27</v>
          </cell>
          <cell r="G601"/>
          <cell r="H601" t="str">
            <v>11 1/4°曲管</v>
          </cell>
          <cell r="I601" t="str">
            <v>007P0227</v>
          </cell>
          <cell r="J601" t="str">
            <v>水道配水用ﾎﾟﾘｴﾁﾚﾝEF11 1/4°片受曲管</v>
          </cell>
          <cell r="K601" t="str">
            <v>ｽｰﾊﾟｰﾀﾌﾎﾟﾘEF片受け11 1/4°ﾍﾞﾝﾄﾞ</v>
          </cell>
          <cell r="L601" t="str">
            <v>φ50</v>
          </cell>
          <cell r="M601"/>
          <cell r="N601"/>
          <cell r="O601" t="str">
            <v>PTC</v>
          </cell>
          <cell r="P601" t="str">
            <v>K</v>
          </cell>
          <cell r="Q601">
            <v>13</v>
          </cell>
          <cell r="R601"/>
          <cell r="S601" t="str">
            <v>（株）クボタケミックス</v>
          </cell>
          <cell r="T601">
            <v>7</v>
          </cell>
          <cell r="V601" t="str">
            <v>PTC  K  13</v>
          </cell>
          <cell r="W601" t="str">
            <v>PTC  K  13</v>
          </cell>
        </row>
        <row r="602">
          <cell r="A602" t="str">
            <v>038P0230</v>
          </cell>
          <cell r="B602"/>
          <cell r="C602"/>
          <cell r="D602" t="str">
            <v>P</v>
          </cell>
          <cell r="E602">
            <v>2</v>
          </cell>
          <cell r="F602">
            <v>30</v>
          </cell>
          <cell r="G602"/>
          <cell r="H602"/>
          <cell r="I602" t="str">
            <v>038P0230</v>
          </cell>
          <cell r="J602" t="str">
            <v>水道配水用ﾎﾟﾘｴﾁﾚﾝEF11 1/4°片受曲管</v>
          </cell>
          <cell r="K602" t="str">
            <v>ｴｽﾛﾝﾊｲﾊﾟｰJW EF片受11 1/4°ﾍﾞﾝﾄﾞ</v>
          </cell>
          <cell r="L602" t="str">
            <v>φ50</v>
          </cell>
          <cell r="M602"/>
          <cell r="N602"/>
          <cell r="O602" t="str">
            <v>PTC</v>
          </cell>
          <cell r="P602" t="str">
            <v>K</v>
          </cell>
          <cell r="Q602">
            <v>13</v>
          </cell>
          <cell r="R602"/>
          <cell r="S602" t="str">
            <v>積水化学工業（株）</v>
          </cell>
          <cell r="T602">
            <v>38</v>
          </cell>
          <cell r="V602" t="str">
            <v>PTC  K  13</v>
          </cell>
          <cell r="W602" t="str">
            <v>PTC  K  13</v>
          </cell>
        </row>
        <row r="603">
          <cell r="A603" t="str">
            <v>007P0228</v>
          </cell>
          <cell r="B603"/>
          <cell r="C603"/>
          <cell r="D603" t="str">
            <v>P</v>
          </cell>
          <cell r="E603">
            <v>2</v>
          </cell>
          <cell r="F603">
            <v>28</v>
          </cell>
          <cell r="G603"/>
          <cell r="H603"/>
          <cell r="I603" t="str">
            <v>007P0228</v>
          </cell>
          <cell r="J603" t="str">
            <v>水道配水用ﾎﾟﾘｴﾁﾚﾝEF11 1/4°片受曲管</v>
          </cell>
          <cell r="K603" t="str">
            <v>ｽｰﾊﾟｰﾀﾌﾎﾟﾘEF片受け11 1/4°ﾍﾞﾝﾄﾞ</v>
          </cell>
          <cell r="L603" t="str">
            <v>φ75～φ150</v>
          </cell>
          <cell r="M603"/>
          <cell r="N603"/>
          <cell r="O603" t="str">
            <v>JWWA</v>
          </cell>
          <cell r="P603" t="str">
            <v>K</v>
          </cell>
          <cell r="Q603">
            <v>145</v>
          </cell>
          <cell r="R603"/>
          <cell r="S603" t="str">
            <v>（株）クボタケミックス</v>
          </cell>
          <cell r="T603">
            <v>7</v>
          </cell>
          <cell r="V603" t="str">
            <v>JWWA  K  145</v>
          </cell>
          <cell r="W603" t="str">
            <v>JWWA  K  145</v>
          </cell>
        </row>
        <row r="604">
          <cell r="A604" t="str">
            <v>038P0231</v>
          </cell>
          <cell r="B604"/>
          <cell r="C604"/>
          <cell r="D604" t="str">
            <v>P</v>
          </cell>
          <cell r="E604">
            <v>2</v>
          </cell>
          <cell r="F604">
            <v>31</v>
          </cell>
          <cell r="G604"/>
          <cell r="H604"/>
          <cell r="I604" t="str">
            <v>038P0231</v>
          </cell>
          <cell r="J604" t="str">
            <v>水道配水用ﾎﾟﾘｴﾁﾚﾝEF11 1/4°片受曲管</v>
          </cell>
          <cell r="K604" t="str">
            <v>ｴｽﾛﾝﾊｲﾊﾟｰJW EF片受11 1/4°ﾍﾞﾝﾄﾞ</v>
          </cell>
          <cell r="L604" t="str">
            <v>φ75～φ150</v>
          </cell>
          <cell r="M604"/>
          <cell r="N604"/>
          <cell r="O604" t="str">
            <v>JWWA</v>
          </cell>
          <cell r="P604" t="str">
            <v>K</v>
          </cell>
          <cell r="Q604">
            <v>145</v>
          </cell>
          <cell r="R604"/>
          <cell r="S604" t="str">
            <v>積水化学工業（株）</v>
          </cell>
          <cell r="T604">
            <v>38</v>
          </cell>
          <cell r="V604" t="str">
            <v>JWWA  K  145</v>
          </cell>
          <cell r="W604" t="str">
            <v>JWWA  K  145</v>
          </cell>
        </row>
        <row r="605">
          <cell r="A605" t="str">
            <v>007P0229</v>
          </cell>
          <cell r="B605"/>
          <cell r="C605"/>
          <cell r="D605" t="str">
            <v>P</v>
          </cell>
          <cell r="E605">
            <v>2</v>
          </cell>
          <cell r="F605">
            <v>29</v>
          </cell>
          <cell r="G605" t="str">
            <v>ｽﾋﾟｺﾞｯﾄ曲管</v>
          </cell>
          <cell r="H605" t="str">
            <v>90°曲管</v>
          </cell>
          <cell r="I605" t="str">
            <v>007P0229</v>
          </cell>
          <cell r="J605" t="str">
            <v>水道配水用ﾎﾟﾘｴﾁﾚﾝ90°ｽﾋﾟｺﾞｯﾄ曲管</v>
          </cell>
          <cell r="K605" t="str">
            <v>ｽｰﾊﾟｰﾀﾌﾎﾟﾘ90°ｼｮｰﾄﾍﾞﾝﾄﾞ</v>
          </cell>
          <cell r="L605" t="str">
            <v>φ50</v>
          </cell>
          <cell r="M605"/>
          <cell r="N605"/>
          <cell r="O605" t="str">
            <v>JWWA</v>
          </cell>
          <cell r="P605" t="str">
            <v>K</v>
          </cell>
          <cell r="Q605">
            <v>145</v>
          </cell>
          <cell r="R605"/>
          <cell r="S605" t="str">
            <v>（株）クボタケミックス</v>
          </cell>
          <cell r="T605">
            <v>7</v>
          </cell>
          <cell r="V605" t="str">
            <v>JWWA  K  145</v>
          </cell>
          <cell r="W605" t="str">
            <v>JWWA  K  145</v>
          </cell>
        </row>
        <row r="606">
          <cell r="A606" t="str">
            <v>038P0232</v>
          </cell>
          <cell r="B606"/>
          <cell r="C606"/>
          <cell r="D606" t="str">
            <v>P</v>
          </cell>
          <cell r="E606">
            <v>2</v>
          </cell>
          <cell r="F606">
            <v>32</v>
          </cell>
          <cell r="G606"/>
          <cell r="H606"/>
          <cell r="I606" t="str">
            <v>038P0232</v>
          </cell>
          <cell r="J606" t="str">
            <v>水道配水用ﾎﾟﾘｴﾁﾚﾝ90°ｽﾋﾟｺﾞｯﾄ曲管</v>
          </cell>
          <cell r="K606" t="str">
            <v>ｴｽﾛﾝﾊｲﾊﾟｰJW 90°ﾍﾞﾝﾄﾞ</v>
          </cell>
          <cell r="L606" t="str">
            <v>φ50～φ150</v>
          </cell>
          <cell r="M606"/>
          <cell r="N606"/>
          <cell r="O606" t="str">
            <v>JWWA</v>
          </cell>
          <cell r="P606" t="str">
            <v>K</v>
          </cell>
          <cell r="Q606">
            <v>145</v>
          </cell>
          <cell r="R606"/>
          <cell r="S606" t="str">
            <v>積水化学工業（株）</v>
          </cell>
          <cell r="T606">
            <v>38</v>
          </cell>
          <cell r="V606" t="str">
            <v>JWWA  K  145</v>
          </cell>
          <cell r="W606" t="str">
            <v>JWWA  K  145</v>
          </cell>
        </row>
        <row r="607">
          <cell r="A607" t="str">
            <v>007P0230</v>
          </cell>
          <cell r="B607"/>
          <cell r="C607"/>
          <cell r="D607" t="str">
            <v>P</v>
          </cell>
          <cell r="E607">
            <v>2</v>
          </cell>
          <cell r="F607">
            <v>30</v>
          </cell>
          <cell r="G607"/>
          <cell r="H607" t="str">
            <v>45°曲管</v>
          </cell>
          <cell r="I607" t="str">
            <v>007P0230</v>
          </cell>
          <cell r="J607" t="str">
            <v>水道配水用ﾎﾟﾘｴﾁﾚﾝ45°ｽﾋﾟｺﾞｯﾄ曲管</v>
          </cell>
          <cell r="K607" t="str">
            <v>ｽｰﾊﾟｰﾀﾌﾎﾟﾘ45°ｼｮｰﾄﾍﾞﾝﾄﾞ</v>
          </cell>
          <cell r="L607" t="str">
            <v>φ50</v>
          </cell>
          <cell r="M607"/>
          <cell r="N607"/>
          <cell r="O607" t="str">
            <v>JWWA</v>
          </cell>
          <cell r="P607" t="str">
            <v>K</v>
          </cell>
          <cell r="Q607">
            <v>145</v>
          </cell>
          <cell r="R607"/>
          <cell r="S607" t="str">
            <v>（株）クボタケミックス</v>
          </cell>
          <cell r="T607">
            <v>7</v>
          </cell>
          <cell r="V607" t="str">
            <v>JWWA  K  145</v>
          </cell>
          <cell r="W607" t="str">
            <v>JWWA  K  145</v>
          </cell>
        </row>
        <row r="608">
          <cell r="A608" t="str">
            <v>038P0233</v>
          </cell>
          <cell r="B608"/>
          <cell r="C608"/>
          <cell r="D608" t="str">
            <v>P</v>
          </cell>
          <cell r="E608">
            <v>2</v>
          </cell>
          <cell r="F608">
            <v>33</v>
          </cell>
          <cell r="G608"/>
          <cell r="H608"/>
          <cell r="I608" t="str">
            <v>038P0233</v>
          </cell>
          <cell r="J608" t="str">
            <v>水道配水用ﾎﾟﾘｴﾁﾚﾝ45°ｽﾋﾟｺﾞｯﾄ曲管</v>
          </cell>
          <cell r="K608" t="str">
            <v>ｴｽﾛﾝﾊｲﾊﾟｰJW 45°ﾍﾞﾝﾄﾞ</v>
          </cell>
          <cell r="L608" t="str">
            <v>φ50～φ150</v>
          </cell>
          <cell r="M608"/>
          <cell r="N608"/>
          <cell r="O608" t="str">
            <v>JWWA</v>
          </cell>
          <cell r="P608" t="str">
            <v>K</v>
          </cell>
          <cell r="Q608">
            <v>145</v>
          </cell>
          <cell r="R608"/>
          <cell r="S608" t="str">
            <v>積水化学工業（株）</v>
          </cell>
          <cell r="T608">
            <v>38</v>
          </cell>
          <cell r="V608" t="str">
            <v>JWWA  K  145</v>
          </cell>
          <cell r="W608" t="str">
            <v>JWWA  K  145</v>
          </cell>
        </row>
        <row r="609">
          <cell r="A609" t="str">
            <v>007P0231</v>
          </cell>
          <cell r="B609"/>
          <cell r="C609"/>
          <cell r="D609" t="str">
            <v>P</v>
          </cell>
          <cell r="E609">
            <v>2</v>
          </cell>
          <cell r="F609">
            <v>31</v>
          </cell>
          <cell r="G609"/>
          <cell r="H609" t="str">
            <v>22 1/2°曲管</v>
          </cell>
          <cell r="I609" t="str">
            <v>007P0231</v>
          </cell>
          <cell r="J609" t="str">
            <v>水道配水用ﾎﾟﾘｴﾁﾚﾝ22 1/2°ｽﾋﾟｺﾞｯﾄ曲管</v>
          </cell>
          <cell r="K609" t="str">
            <v>ｽｰﾊﾟｰﾀﾌﾎﾟﾘ22 1/2°ｼｮｰﾄﾍﾞﾝﾄﾞ</v>
          </cell>
          <cell r="L609" t="str">
            <v>φ50</v>
          </cell>
          <cell r="M609"/>
          <cell r="N609"/>
          <cell r="O609" t="str">
            <v>JWWA</v>
          </cell>
          <cell r="P609" t="str">
            <v>K</v>
          </cell>
          <cell r="Q609">
            <v>145</v>
          </cell>
          <cell r="R609"/>
          <cell r="S609" t="str">
            <v>（株）クボタケミックス</v>
          </cell>
          <cell r="T609">
            <v>7</v>
          </cell>
          <cell r="V609" t="str">
            <v>JWWA  K  145</v>
          </cell>
          <cell r="W609" t="str">
            <v>JWWA  K  145</v>
          </cell>
        </row>
        <row r="610">
          <cell r="A610" t="str">
            <v>038P0234</v>
          </cell>
          <cell r="B610"/>
          <cell r="C610"/>
          <cell r="D610" t="str">
            <v>P</v>
          </cell>
          <cell r="E610">
            <v>2</v>
          </cell>
          <cell r="F610">
            <v>34</v>
          </cell>
          <cell r="G610"/>
          <cell r="H610"/>
          <cell r="I610" t="str">
            <v>038P0234</v>
          </cell>
          <cell r="J610" t="str">
            <v>水道配水用ﾎﾟﾘｴﾁﾚﾝ22 1/2°ｽﾋﾟｺﾞｯﾄ曲管</v>
          </cell>
          <cell r="K610" t="str">
            <v>ｴｽﾛﾝﾊｲﾊﾟｰJW 22 1/2°ﾍﾞﾝﾄﾞ</v>
          </cell>
          <cell r="L610" t="str">
            <v>φ50～φ150</v>
          </cell>
          <cell r="M610"/>
          <cell r="N610"/>
          <cell r="O610" t="str">
            <v>JWWA</v>
          </cell>
          <cell r="P610" t="str">
            <v>K</v>
          </cell>
          <cell r="Q610">
            <v>145</v>
          </cell>
          <cell r="R610"/>
          <cell r="S610" t="str">
            <v>積水化学工業（株）</v>
          </cell>
          <cell r="T610">
            <v>38</v>
          </cell>
          <cell r="V610" t="str">
            <v>JWWA  K  145</v>
          </cell>
          <cell r="W610" t="str">
            <v>JWWA  K  145</v>
          </cell>
        </row>
        <row r="611">
          <cell r="A611" t="str">
            <v>007P0232</v>
          </cell>
          <cell r="B611"/>
          <cell r="C611"/>
          <cell r="D611" t="str">
            <v>P</v>
          </cell>
          <cell r="E611">
            <v>2</v>
          </cell>
          <cell r="F611">
            <v>32</v>
          </cell>
          <cell r="G611"/>
          <cell r="H611" t="str">
            <v>11 1/4°曲管</v>
          </cell>
          <cell r="I611" t="str">
            <v>007P0232</v>
          </cell>
          <cell r="J611" t="str">
            <v>水道配水用ﾎﾟﾘｴﾁﾚﾝ11 1/4°ｽﾋﾟｺﾞｯﾄ曲管</v>
          </cell>
          <cell r="K611" t="str">
            <v>ｽｰﾊﾟｰﾀﾌﾎﾟﾘ11 1/4°ｼｮｰﾄﾍﾞﾝﾄﾞ</v>
          </cell>
          <cell r="L611" t="str">
            <v>φ50</v>
          </cell>
          <cell r="M611"/>
          <cell r="N611"/>
          <cell r="O611" t="str">
            <v>JWWA</v>
          </cell>
          <cell r="P611" t="str">
            <v>K</v>
          </cell>
          <cell r="Q611">
            <v>145</v>
          </cell>
          <cell r="R611"/>
          <cell r="S611" t="str">
            <v>（株）クボタケミックス</v>
          </cell>
          <cell r="T611">
            <v>7</v>
          </cell>
          <cell r="V611" t="str">
            <v>JWWA  K  145</v>
          </cell>
          <cell r="W611" t="str">
            <v>JWWA  K  145</v>
          </cell>
        </row>
        <row r="612">
          <cell r="A612" t="str">
            <v>038P0235</v>
          </cell>
          <cell r="B612"/>
          <cell r="C612"/>
          <cell r="D612" t="str">
            <v>P</v>
          </cell>
          <cell r="E612">
            <v>2</v>
          </cell>
          <cell r="F612">
            <v>35</v>
          </cell>
          <cell r="G612"/>
          <cell r="H612"/>
          <cell r="I612" t="str">
            <v>038P0235</v>
          </cell>
          <cell r="J612" t="str">
            <v>水道配水用ﾎﾟﾘｴﾁﾚﾝ11 1/4°ｽﾋﾟｺﾞｯﾄ曲管</v>
          </cell>
          <cell r="K612" t="str">
            <v>ｴｽﾛﾝﾊｲﾊﾟｰJW 11 1/4°ﾍﾞﾝﾄﾞ</v>
          </cell>
          <cell r="L612" t="str">
            <v>φ50～φ150</v>
          </cell>
          <cell r="M612"/>
          <cell r="N612"/>
          <cell r="O612" t="str">
            <v>JWWA</v>
          </cell>
          <cell r="P612" t="str">
            <v>K</v>
          </cell>
          <cell r="Q612">
            <v>145</v>
          </cell>
          <cell r="R612"/>
          <cell r="S612" t="str">
            <v>積水化学工業（株）</v>
          </cell>
          <cell r="T612">
            <v>38</v>
          </cell>
          <cell r="V612" t="str">
            <v>JWWA  K  145</v>
          </cell>
          <cell r="W612" t="str">
            <v>JWWA  K  145</v>
          </cell>
        </row>
        <row r="613">
          <cell r="A613" t="str">
            <v>007P0233</v>
          </cell>
          <cell r="B613"/>
          <cell r="C613"/>
          <cell r="D613" t="str">
            <v>P</v>
          </cell>
          <cell r="E613">
            <v>2</v>
          </cell>
          <cell r="F613">
            <v>33</v>
          </cell>
          <cell r="G613" t="str">
            <v>EF両受Sﾍﾞﾝﾄﾞ</v>
          </cell>
          <cell r="H613" t="str">
            <v>EF両受Sﾍﾞﾝﾄﾞ</v>
          </cell>
          <cell r="I613" t="str">
            <v>007P0233</v>
          </cell>
          <cell r="J613" t="str">
            <v>水道配水用ﾎﾟﾘｴﾁﾚﾝEF両受Sﾍﾞﾝﾄﾞ</v>
          </cell>
          <cell r="K613" t="str">
            <v>ｽｰﾊﾟｰﾀﾌﾎﾟﾘEFSﾍﾞﾝﾄﾞ</v>
          </cell>
          <cell r="L613" t="str">
            <v>φ50×H300～H600</v>
          </cell>
          <cell r="M613"/>
          <cell r="N613"/>
          <cell r="O613" t="str">
            <v>PTC</v>
          </cell>
          <cell r="P613" t="str">
            <v>K</v>
          </cell>
          <cell r="Q613">
            <v>13</v>
          </cell>
          <cell r="R613"/>
          <cell r="S613" t="str">
            <v>（株）クボタケミックス</v>
          </cell>
          <cell r="T613">
            <v>7</v>
          </cell>
          <cell r="V613" t="str">
            <v>PTC  K  13</v>
          </cell>
          <cell r="W613" t="str">
            <v>PTC  K  13</v>
          </cell>
        </row>
        <row r="614">
          <cell r="A614" t="str">
            <v>038P0236</v>
          </cell>
          <cell r="B614"/>
          <cell r="C614"/>
          <cell r="D614" t="str">
            <v>P</v>
          </cell>
          <cell r="E614">
            <v>2</v>
          </cell>
          <cell r="F614">
            <v>36</v>
          </cell>
          <cell r="G614"/>
          <cell r="H614"/>
          <cell r="I614" t="str">
            <v>038P0236</v>
          </cell>
          <cell r="J614" t="str">
            <v>水道配水用ﾎﾟﾘｴﾁﾚﾝEF両受Sﾍﾞﾝﾄﾞ</v>
          </cell>
          <cell r="K614" t="str">
            <v>ｴｽﾛﾝﾊｲﾊﾟｰJW EF両受Sﾍﾞﾝﾄﾞ</v>
          </cell>
          <cell r="L614" t="str">
            <v>φ50×H300～H600</v>
          </cell>
          <cell r="M614"/>
          <cell r="N614"/>
          <cell r="O614" t="str">
            <v>PTC</v>
          </cell>
          <cell r="P614" t="str">
            <v>K</v>
          </cell>
          <cell r="Q614">
            <v>13</v>
          </cell>
          <cell r="R614"/>
          <cell r="S614" t="str">
            <v>積水化学工業（株）</v>
          </cell>
          <cell r="T614">
            <v>38</v>
          </cell>
          <cell r="V614" t="str">
            <v>PTC  K  13</v>
          </cell>
          <cell r="W614" t="str">
            <v>PTC  K  13</v>
          </cell>
        </row>
        <row r="615">
          <cell r="A615" t="str">
            <v>007P0234</v>
          </cell>
          <cell r="B615"/>
          <cell r="C615"/>
          <cell r="D615" t="str">
            <v>P</v>
          </cell>
          <cell r="E615">
            <v>2</v>
          </cell>
          <cell r="F615">
            <v>34</v>
          </cell>
          <cell r="G615"/>
          <cell r="H615"/>
          <cell r="I615" t="str">
            <v>007P0234</v>
          </cell>
          <cell r="J615" t="str">
            <v>水道配水用ﾎﾟﾘｴﾁﾚﾝEF両受Sﾍﾞﾝﾄﾞ</v>
          </cell>
          <cell r="K615" t="str">
            <v>ｽｰﾊﾟｰﾀﾌﾎﾟﾘEFSﾍﾞﾝﾄﾞ</v>
          </cell>
          <cell r="L615" t="str">
            <v>φ75～φ150×H300～H600</v>
          </cell>
          <cell r="M615"/>
          <cell r="N615"/>
          <cell r="O615" t="str">
            <v>JWWA</v>
          </cell>
          <cell r="P615" t="str">
            <v>K</v>
          </cell>
          <cell r="Q615">
            <v>145</v>
          </cell>
          <cell r="R615"/>
          <cell r="S615" t="str">
            <v>（株）クボタケミックス</v>
          </cell>
          <cell r="T615">
            <v>7</v>
          </cell>
          <cell r="V615" t="str">
            <v>JWWA  K  145</v>
          </cell>
          <cell r="W615" t="str">
            <v>JWWA  K  145</v>
          </cell>
        </row>
        <row r="616">
          <cell r="A616" t="str">
            <v>038P0237</v>
          </cell>
          <cell r="B616"/>
          <cell r="C616"/>
          <cell r="D616" t="str">
            <v>P</v>
          </cell>
          <cell r="E616">
            <v>2</v>
          </cell>
          <cell r="F616">
            <v>37</v>
          </cell>
          <cell r="G616"/>
          <cell r="H616"/>
          <cell r="I616" t="str">
            <v>038P0237</v>
          </cell>
          <cell r="J616" t="str">
            <v>水道配水用ﾎﾟﾘｴﾁﾚﾝEF両受Sﾍﾞﾝﾄﾞ</v>
          </cell>
          <cell r="K616" t="str">
            <v>ｴｽﾛﾝﾊｲﾊﾟｰJW EF両受Sﾍﾞﾝﾄﾞ</v>
          </cell>
          <cell r="L616" t="str">
            <v>φ75～φ150×H300～H600</v>
          </cell>
          <cell r="M616"/>
          <cell r="N616"/>
          <cell r="O616" t="str">
            <v>JWWA</v>
          </cell>
          <cell r="P616" t="str">
            <v>K</v>
          </cell>
          <cell r="Q616">
            <v>145</v>
          </cell>
          <cell r="R616"/>
          <cell r="S616" t="str">
            <v>積水化学工業（株）</v>
          </cell>
          <cell r="T616">
            <v>38</v>
          </cell>
          <cell r="V616" t="str">
            <v>JWWA  K  145</v>
          </cell>
          <cell r="W616" t="str">
            <v>JWWA  K  145</v>
          </cell>
        </row>
        <row r="617">
          <cell r="A617" t="str">
            <v>007P0235</v>
          </cell>
          <cell r="B617"/>
          <cell r="C617"/>
          <cell r="D617" t="str">
            <v>P</v>
          </cell>
          <cell r="E617">
            <v>2</v>
          </cell>
          <cell r="F617">
            <v>35</v>
          </cell>
          <cell r="G617" t="str">
            <v>EF片受Sﾍﾞﾝﾄﾞ</v>
          </cell>
          <cell r="H617" t="str">
            <v>EF片受Sﾍﾞﾝﾄﾞ</v>
          </cell>
          <cell r="I617" t="str">
            <v>007P0235</v>
          </cell>
          <cell r="J617" t="str">
            <v>水道配水用ﾎﾟﾘｴﾁﾚﾝEF片受Sﾍﾞﾝﾄﾞ</v>
          </cell>
          <cell r="K617" t="str">
            <v>ｽｰﾊﾟｰﾀﾌﾎﾟﾘEF片受Sﾍﾞﾝﾄﾞ</v>
          </cell>
          <cell r="L617" t="str">
            <v>φ50×H300～H600</v>
          </cell>
          <cell r="M617"/>
          <cell r="N617"/>
          <cell r="O617" t="str">
            <v>PTC</v>
          </cell>
          <cell r="P617" t="str">
            <v>K</v>
          </cell>
          <cell r="Q617">
            <v>13</v>
          </cell>
          <cell r="R617"/>
          <cell r="S617" t="str">
            <v>（株）クボタケミックス</v>
          </cell>
          <cell r="T617">
            <v>7</v>
          </cell>
          <cell r="V617" t="str">
            <v>PTC  K  13</v>
          </cell>
          <cell r="W617" t="str">
            <v>PTC  K  13</v>
          </cell>
        </row>
        <row r="618">
          <cell r="A618" t="str">
            <v>038P0238</v>
          </cell>
          <cell r="B618"/>
          <cell r="C618"/>
          <cell r="D618" t="str">
            <v>P</v>
          </cell>
          <cell r="E618">
            <v>2</v>
          </cell>
          <cell r="F618">
            <v>38</v>
          </cell>
          <cell r="G618"/>
          <cell r="H618"/>
          <cell r="I618" t="str">
            <v>038P0238</v>
          </cell>
          <cell r="J618" t="str">
            <v>水道配水用ﾎﾟﾘｴﾁﾚﾝEF片受Sﾍﾞﾝﾄﾞ</v>
          </cell>
          <cell r="K618" t="str">
            <v>ｴｽﾛﾝﾊｲﾊﾟｰJW EF片受Sﾍﾞﾝﾄﾞ</v>
          </cell>
          <cell r="L618" t="str">
            <v>φ50×H300～H600</v>
          </cell>
          <cell r="M618"/>
          <cell r="N618"/>
          <cell r="O618" t="str">
            <v>PTC</v>
          </cell>
          <cell r="P618" t="str">
            <v>K</v>
          </cell>
          <cell r="Q618">
            <v>13</v>
          </cell>
          <cell r="R618"/>
          <cell r="S618" t="str">
            <v>積水化学工業（株）</v>
          </cell>
          <cell r="T618">
            <v>38</v>
          </cell>
          <cell r="V618" t="str">
            <v>PTC  K  13</v>
          </cell>
          <cell r="W618" t="str">
            <v>PTC  K  13</v>
          </cell>
        </row>
        <row r="619">
          <cell r="A619" t="str">
            <v>007P0236</v>
          </cell>
          <cell r="B619"/>
          <cell r="C619"/>
          <cell r="D619" t="str">
            <v>P</v>
          </cell>
          <cell r="E619">
            <v>2</v>
          </cell>
          <cell r="F619">
            <v>36</v>
          </cell>
          <cell r="G619"/>
          <cell r="H619"/>
          <cell r="I619" t="str">
            <v>007P0236</v>
          </cell>
          <cell r="J619" t="str">
            <v>水道配水用ﾎﾟﾘｴﾁﾚﾝEF片受Sﾍﾞﾝﾄﾞ</v>
          </cell>
          <cell r="K619" t="str">
            <v>ｽｰﾊﾟｰﾀﾌﾎﾟﾘEF片受Sﾍﾞﾝﾄﾞ</v>
          </cell>
          <cell r="L619" t="str">
            <v>φ75～φ150×H300～H600</v>
          </cell>
          <cell r="M619"/>
          <cell r="N619"/>
          <cell r="O619" t="str">
            <v>JWWA</v>
          </cell>
          <cell r="P619" t="str">
            <v>K</v>
          </cell>
          <cell r="Q619">
            <v>145</v>
          </cell>
          <cell r="R619"/>
          <cell r="S619" t="str">
            <v>（株）クボタケミックス</v>
          </cell>
          <cell r="T619">
            <v>7</v>
          </cell>
          <cell r="V619" t="str">
            <v>JWWA  K  145</v>
          </cell>
          <cell r="W619" t="str">
            <v>JWWA  K  145</v>
          </cell>
        </row>
        <row r="620">
          <cell r="A620" t="str">
            <v>038P0239</v>
          </cell>
          <cell r="B620"/>
          <cell r="C620"/>
          <cell r="D620" t="str">
            <v>P</v>
          </cell>
          <cell r="E620">
            <v>2</v>
          </cell>
          <cell r="F620">
            <v>39</v>
          </cell>
          <cell r="G620"/>
          <cell r="H620"/>
          <cell r="I620" t="str">
            <v>038P0239</v>
          </cell>
          <cell r="J620" t="str">
            <v>水道配水用ﾎﾟﾘｴﾁﾚﾝEF片受Sﾍﾞﾝﾄﾞ</v>
          </cell>
          <cell r="K620" t="str">
            <v>ｴｽﾛﾝﾊｲﾊﾟｰJW EF片受Sﾍﾞﾝﾄﾞ</v>
          </cell>
          <cell r="L620" t="str">
            <v>φ75～φ150×H300～H600</v>
          </cell>
          <cell r="M620"/>
          <cell r="N620"/>
          <cell r="O620" t="str">
            <v>JWWA</v>
          </cell>
          <cell r="P620" t="str">
            <v>K</v>
          </cell>
          <cell r="Q620">
            <v>145</v>
          </cell>
          <cell r="R620"/>
          <cell r="S620" t="str">
            <v>積水化学工業（株）</v>
          </cell>
          <cell r="T620">
            <v>38</v>
          </cell>
          <cell r="V620" t="str">
            <v>JWWA  K  145</v>
          </cell>
          <cell r="W620" t="str">
            <v>JWWA  K  145</v>
          </cell>
        </row>
        <row r="621">
          <cell r="A621" t="str">
            <v>007P0237</v>
          </cell>
          <cell r="B621"/>
          <cell r="C621"/>
          <cell r="D621" t="str">
            <v>P</v>
          </cell>
          <cell r="E621">
            <v>2</v>
          </cell>
          <cell r="F621">
            <v>37</v>
          </cell>
          <cell r="G621" t="str">
            <v>ｽﾋﾟｺﾞｯﾄSﾍﾞﾝﾄﾞ</v>
          </cell>
          <cell r="H621" t="str">
            <v>ｽﾋﾟｺﾞｯﾄSﾍﾞﾝﾄﾞ</v>
          </cell>
          <cell r="I621" t="str">
            <v>007P0237</v>
          </cell>
          <cell r="J621" t="str">
            <v>水道配水用ﾎﾟﾘｴﾁﾚﾝｽﾋﾟｺﾞｯﾄSﾍﾞﾝﾄﾞ</v>
          </cell>
          <cell r="K621" t="str">
            <v>ｽｰﾊﾟｰﾀﾌﾎﾟﾘSﾍﾞﾝﾄﾞ</v>
          </cell>
          <cell r="L621" t="str">
            <v>φ50×H300～H600</v>
          </cell>
          <cell r="M621"/>
          <cell r="N621"/>
          <cell r="O621" t="str">
            <v>JWWA</v>
          </cell>
          <cell r="P621" t="str">
            <v>K</v>
          </cell>
          <cell r="Q621">
            <v>145</v>
          </cell>
          <cell r="R621"/>
          <cell r="S621" t="str">
            <v>（株）クボタケミックス</v>
          </cell>
          <cell r="T621">
            <v>7</v>
          </cell>
          <cell r="V621" t="str">
            <v>JWWA  K  145</v>
          </cell>
          <cell r="W621" t="str">
            <v>JWWA  K  145</v>
          </cell>
        </row>
        <row r="622">
          <cell r="A622" t="str">
            <v>038P0240</v>
          </cell>
          <cell r="B622"/>
          <cell r="C622"/>
          <cell r="D622" t="str">
            <v>P</v>
          </cell>
          <cell r="E622">
            <v>2</v>
          </cell>
          <cell r="F622">
            <v>40</v>
          </cell>
          <cell r="G622"/>
          <cell r="H622"/>
          <cell r="I622" t="str">
            <v>038P0240</v>
          </cell>
          <cell r="J622" t="str">
            <v>水道配水用ﾎﾟﾘｴﾁﾚﾝｽﾋﾟｺﾞｯﾄSﾍﾞﾝﾄﾞ</v>
          </cell>
          <cell r="K622" t="str">
            <v>ｴｽﾛﾝﾊｲﾊﾟｰJW ｽﾋﾟｺﾞｯﾄSﾍﾞﾝﾄﾞ</v>
          </cell>
          <cell r="L622" t="str">
            <v>φ75～φ150×H300～H600</v>
          </cell>
          <cell r="M622"/>
          <cell r="N622"/>
          <cell r="O622" t="str">
            <v>JWWA</v>
          </cell>
          <cell r="P622" t="str">
            <v>K</v>
          </cell>
          <cell r="Q622">
            <v>145</v>
          </cell>
          <cell r="R622"/>
          <cell r="S622" t="str">
            <v>積水化学工業（株）</v>
          </cell>
          <cell r="T622">
            <v>38</v>
          </cell>
          <cell r="V622" t="str">
            <v>JWWA  K  145</v>
          </cell>
          <cell r="W622" t="str">
            <v>JWWA  K  145</v>
          </cell>
        </row>
        <row r="623">
          <cell r="A623" t="str">
            <v>007P0238</v>
          </cell>
          <cell r="B623"/>
          <cell r="C623"/>
          <cell r="D623" t="str">
            <v>P</v>
          </cell>
          <cell r="E623">
            <v>2</v>
          </cell>
          <cell r="F623">
            <v>38</v>
          </cell>
          <cell r="G623" t="str">
            <v>EF短管1号</v>
          </cell>
          <cell r="H623" t="str">
            <v>7.5K 形式1</v>
          </cell>
          <cell r="I623" t="str">
            <v>007P0238</v>
          </cell>
          <cell r="J623" t="str">
            <v>水道配水用ﾎﾟﾘｴﾁﾚﾝEF短管1号</v>
          </cell>
          <cell r="K623" t="str">
            <v>ｽｰﾊﾟｰﾀﾌﾎﾟﾘEFﾌﾗﾝｼﾞRF形</v>
          </cell>
          <cell r="L623" t="str">
            <v>φ50～φ150</v>
          </cell>
          <cell r="M623" t="str">
            <v>RF形FCDﾌﾗﾝｼﾞ</v>
          </cell>
          <cell r="N623" t="str">
            <v>7.5K  RFｶﾞｽｹｯﾄ含む</v>
          </cell>
          <cell r="O623" t="str">
            <v>JWWA</v>
          </cell>
          <cell r="P623" t="str">
            <v>K</v>
          </cell>
          <cell r="Q623">
            <v>145</v>
          </cell>
          <cell r="R623"/>
          <cell r="S623" t="str">
            <v>（株）クボタケミックス</v>
          </cell>
          <cell r="T623">
            <v>7</v>
          </cell>
          <cell r="V623" t="str">
            <v>JWWA  K  145</v>
          </cell>
          <cell r="W623" t="str">
            <v>JWWA  K  145</v>
          </cell>
        </row>
        <row r="624">
          <cell r="A624" t="str">
            <v>007P0242</v>
          </cell>
          <cell r="B624"/>
          <cell r="C624"/>
          <cell r="D624" t="str">
            <v>P</v>
          </cell>
          <cell r="E624">
            <v>2</v>
          </cell>
          <cell r="F624">
            <v>42</v>
          </cell>
          <cell r="G624"/>
          <cell r="H624"/>
          <cell r="I624" t="str">
            <v>007P0242</v>
          </cell>
          <cell r="J624" t="str">
            <v>水道配水用ﾎﾟﾘｴﾁﾚﾝEF短管1号</v>
          </cell>
          <cell r="K624" t="str">
            <v>ｽｰﾊﾟｰﾀﾌﾎﾟﾘEFSUSﾌﾗﾝｼﾞRF形</v>
          </cell>
          <cell r="L624" t="str">
            <v>φ50～φ150</v>
          </cell>
          <cell r="M624" t="str">
            <v>RF形SUSﾌﾗﾝｼﾞ</v>
          </cell>
          <cell r="N624" t="str">
            <v>7.5K  RFｶﾞｽｹｯﾄ含む</v>
          </cell>
          <cell r="O624" t="str">
            <v>JWWA</v>
          </cell>
          <cell r="P624" t="str">
            <v>K</v>
          </cell>
          <cell r="Q624">
            <v>145</v>
          </cell>
          <cell r="R624"/>
          <cell r="S624" t="str">
            <v>（株）クボタケミックス</v>
          </cell>
          <cell r="T624">
            <v>7</v>
          </cell>
          <cell r="V624" t="str">
            <v>JWWA  K  145</v>
          </cell>
          <cell r="W624" t="str">
            <v>JWWA  K  145</v>
          </cell>
        </row>
        <row r="625">
          <cell r="A625" t="str">
            <v>038P0241</v>
          </cell>
          <cell r="B625"/>
          <cell r="C625"/>
          <cell r="D625" t="str">
            <v>P</v>
          </cell>
          <cell r="E625">
            <v>2</v>
          </cell>
          <cell r="F625">
            <v>41</v>
          </cell>
          <cell r="G625"/>
          <cell r="H625"/>
          <cell r="I625" t="str">
            <v>038P0241</v>
          </cell>
          <cell r="J625" t="str">
            <v>水道配水用ﾎﾟﾘｴﾁﾚﾝEF短管1号</v>
          </cell>
          <cell r="K625" t="str">
            <v>ｴｽﾛﾝﾊｲﾊﾟｰJW EFﾌﾗﾝｼﾞ短管F形</v>
          </cell>
          <cell r="L625" t="str">
            <v>φ50</v>
          </cell>
          <cell r="M625" t="str">
            <v>RF形SUSﾌﾗﾝｼﾞ</v>
          </cell>
          <cell r="N625" t="str">
            <v>7.5K  RFｶﾞｽｹｯﾄ含む</v>
          </cell>
          <cell r="O625" t="str">
            <v>PTC</v>
          </cell>
          <cell r="P625" t="str">
            <v>K</v>
          </cell>
          <cell r="Q625">
            <v>13</v>
          </cell>
          <cell r="R625"/>
          <cell r="S625" t="str">
            <v>積水化学工業（株）</v>
          </cell>
          <cell r="T625">
            <v>38</v>
          </cell>
          <cell r="V625" t="str">
            <v>PTC  K  13</v>
          </cell>
          <cell r="W625" t="str">
            <v>PTC  K  13</v>
          </cell>
        </row>
        <row r="626">
          <cell r="A626" t="str">
            <v>038P0242</v>
          </cell>
          <cell r="B626"/>
          <cell r="C626"/>
          <cell r="D626" t="str">
            <v>P</v>
          </cell>
          <cell r="E626">
            <v>2</v>
          </cell>
          <cell r="F626">
            <v>42</v>
          </cell>
          <cell r="G626"/>
          <cell r="H626"/>
          <cell r="I626" t="str">
            <v>038P0242</v>
          </cell>
          <cell r="J626" t="str">
            <v>水道配水用ﾎﾟﾘｴﾁﾚﾝEF短管1号</v>
          </cell>
          <cell r="K626" t="str">
            <v>ｴｽﾛﾝﾊｲﾊﾟｰJW EFﾌﾗﾝｼﾞ短管F形</v>
          </cell>
          <cell r="L626" t="str">
            <v>φ75～φ150</v>
          </cell>
          <cell r="M626" t="str">
            <v>RF形SUSﾌﾗﾝｼﾞ</v>
          </cell>
          <cell r="N626" t="str">
            <v>7.5K  RFｶﾞｽｹｯﾄ含む</v>
          </cell>
          <cell r="O626" t="str">
            <v>JWWA</v>
          </cell>
          <cell r="P626" t="str">
            <v>K</v>
          </cell>
          <cell r="Q626">
            <v>145</v>
          </cell>
          <cell r="R626"/>
          <cell r="S626" t="str">
            <v>積水化学工業（株）</v>
          </cell>
          <cell r="T626">
            <v>38</v>
          </cell>
          <cell r="V626" t="str">
            <v>JWWA  K  145</v>
          </cell>
          <cell r="W626" t="str">
            <v>JWWA  K  145</v>
          </cell>
        </row>
        <row r="627">
          <cell r="A627" t="str">
            <v>007P0239</v>
          </cell>
          <cell r="B627"/>
          <cell r="C627"/>
          <cell r="D627" t="str">
            <v>P</v>
          </cell>
          <cell r="E627">
            <v>2</v>
          </cell>
          <cell r="F627">
            <v>39</v>
          </cell>
          <cell r="G627"/>
          <cell r="H627" t="str">
            <v>10K 形式1</v>
          </cell>
          <cell r="I627" t="str">
            <v>007P0239</v>
          </cell>
          <cell r="J627" t="str">
            <v>水道配水用ﾎﾟﾘｴﾁﾚﾝEF短管1号</v>
          </cell>
          <cell r="K627" t="str">
            <v>ｽｰﾊﾟｰﾀﾌﾎﾟﾘEFﾌﾗﾝｼﾞRF形</v>
          </cell>
          <cell r="L627" t="str">
            <v>φ75～φ150</v>
          </cell>
          <cell r="M627" t="str">
            <v>RF形FCDﾌﾗﾝｼﾞ</v>
          </cell>
          <cell r="N627" t="str">
            <v>10K  RFｶﾞｽｹｯﾄ含む</v>
          </cell>
          <cell r="O627" t="str">
            <v>JWWA</v>
          </cell>
          <cell r="P627" t="str">
            <v>K</v>
          </cell>
          <cell r="Q627">
            <v>145</v>
          </cell>
          <cell r="R627"/>
          <cell r="S627" t="str">
            <v>（株）クボタケミックス</v>
          </cell>
          <cell r="T627">
            <v>7</v>
          </cell>
          <cell r="V627" t="str">
            <v>JWWA  K  145</v>
          </cell>
          <cell r="W627" t="str">
            <v>JWWA  K  145</v>
          </cell>
        </row>
        <row r="628">
          <cell r="A628" t="str">
            <v>007P0243</v>
          </cell>
          <cell r="B628"/>
          <cell r="C628"/>
          <cell r="D628" t="str">
            <v>P</v>
          </cell>
          <cell r="E628">
            <v>2</v>
          </cell>
          <cell r="F628">
            <v>43</v>
          </cell>
          <cell r="G628"/>
          <cell r="H628"/>
          <cell r="I628" t="str">
            <v>007P0243</v>
          </cell>
          <cell r="J628" t="str">
            <v>水道配水用ﾎﾟﾘｴﾁﾚﾝEF短管1号</v>
          </cell>
          <cell r="K628" t="str">
            <v>ｽｰﾊﾟｰﾀﾌﾎﾟﾘEFSUSﾌﾗﾝｼﾞRF形</v>
          </cell>
          <cell r="L628" t="str">
            <v>φ50～φ150</v>
          </cell>
          <cell r="M628" t="str">
            <v>RF形SUSﾌﾗﾝｼﾞ</v>
          </cell>
          <cell r="N628" t="str">
            <v>10K  RFｶﾞｽｹｯﾄ含む</v>
          </cell>
          <cell r="O628" t="str">
            <v>JWWA</v>
          </cell>
          <cell r="P628" t="str">
            <v>K</v>
          </cell>
          <cell r="Q628">
            <v>145</v>
          </cell>
          <cell r="R628"/>
          <cell r="S628" t="str">
            <v>（株）クボタケミックス</v>
          </cell>
          <cell r="T628">
            <v>7</v>
          </cell>
          <cell r="V628" t="str">
            <v>JWWA  K  145</v>
          </cell>
          <cell r="W628" t="str">
            <v>JWWA  K  145</v>
          </cell>
        </row>
        <row r="629">
          <cell r="A629" t="str">
            <v>038P0243</v>
          </cell>
          <cell r="B629"/>
          <cell r="C629"/>
          <cell r="D629" t="str">
            <v>P</v>
          </cell>
          <cell r="E629">
            <v>2</v>
          </cell>
          <cell r="F629">
            <v>43</v>
          </cell>
          <cell r="G629"/>
          <cell r="H629"/>
          <cell r="I629" t="str">
            <v>038P0243</v>
          </cell>
          <cell r="J629" t="str">
            <v>水道配水用ﾎﾟﾘｴﾁﾚﾝEF短管1号</v>
          </cell>
          <cell r="K629" t="str">
            <v>ｴｽﾛﾝﾊｲﾊﾟｰJW EFﾌﾗﾝｼﾞ短管F形</v>
          </cell>
          <cell r="L629" t="str">
            <v>φ50</v>
          </cell>
          <cell r="M629" t="str">
            <v>RF形SUSﾌﾗﾝｼﾞ</v>
          </cell>
          <cell r="N629" t="str">
            <v>10K  RFｶﾞｽｹｯﾄ含む</v>
          </cell>
          <cell r="O629" t="str">
            <v>PTC</v>
          </cell>
          <cell r="P629" t="str">
            <v>K</v>
          </cell>
          <cell r="Q629">
            <v>13</v>
          </cell>
          <cell r="R629"/>
          <cell r="S629" t="str">
            <v>積水化学工業（株）</v>
          </cell>
          <cell r="T629">
            <v>38</v>
          </cell>
          <cell r="V629" t="str">
            <v>PTC  K  13</v>
          </cell>
          <cell r="W629" t="str">
            <v>PTC  K  13</v>
          </cell>
        </row>
        <row r="630">
          <cell r="A630" t="str">
            <v>038P0244</v>
          </cell>
          <cell r="B630"/>
          <cell r="C630"/>
          <cell r="D630" t="str">
            <v>P</v>
          </cell>
          <cell r="E630">
            <v>2</v>
          </cell>
          <cell r="F630">
            <v>44</v>
          </cell>
          <cell r="G630"/>
          <cell r="H630"/>
          <cell r="I630" t="str">
            <v>038P0244</v>
          </cell>
          <cell r="J630" t="str">
            <v>水道配水用ﾎﾟﾘｴﾁﾚﾝEF短管1号</v>
          </cell>
          <cell r="K630" t="str">
            <v>ｴｽﾛﾝﾊｲﾊﾟｰJW EFﾌﾗﾝｼﾞ短管F形</v>
          </cell>
          <cell r="L630" t="str">
            <v>φ75～φ150</v>
          </cell>
          <cell r="M630" t="str">
            <v>RF形SUSﾌﾗﾝｼﾞ</v>
          </cell>
          <cell r="N630" t="str">
            <v>10K  RFｶﾞｽｹｯﾄ含む</v>
          </cell>
          <cell r="O630" t="str">
            <v>JWWA</v>
          </cell>
          <cell r="P630" t="str">
            <v>K</v>
          </cell>
          <cell r="Q630">
            <v>145</v>
          </cell>
          <cell r="R630"/>
          <cell r="S630" t="str">
            <v>積水化学工業（株）</v>
          </cell>
          <cell r="T630">
            <v>38</v>
          </cell>
          <cell r="V630" t="str">
            <v>JWWA  K  145</v>
          </cell>
          <cell r="W630" t="str">
            <v>JWWA  K  145</v>
          </cell>
        </row>
        <row r="631">
          <cell r="A631" t="str">
            <v>007P0240</v>
          </cell>
          <cell r="B631"/>
          <cell r="C631"/>
          <cell r="D631" t="str">
            <v>P</v>
          </cell>
          <cell r="E631">
            <v>2</v>
          </cell>
          <cell r="F631">
            <v>40</v>
          </cell>
          <cell r="G631"/>
          <cell r="H631" t="str">
            <v>7.5K 形式2</v>
          </cell>
          <cell r="I631" t="str">
            <v>007P0240</v>
          </cell>
          <cell r="J631" t="str">
            <v>水道配水用ﾎﾟﾘｴﾁﾚﾝEF短管1号</v>
          </cell>
          <cell r="K631" t="str">
            <v>ｽｰﾊﾟｰﾀﾌﾎﾟﾘEFﾌﾗﾝｼﾞGF形</v>
          </cell>
          <cell r="L631" t="str">
            <v>φ50～φ150</v>
          </cell>
          <cell r="M631" t="str">
            <v>GF形FCDﾌﾗﾝｼﾞ</v>
          </cell>
          <cell r="N631" t="str">
            <v>7.5K  GFｶﾞｽｹｯﾄ含む</v>
          </cell>
          <cell r="O631" t="str">
            <v>JWWA</v>
          </cell>
          <cell r="P631" t="str">
            <v>K</v>
          </cell>
          <cell r="Q631">
            <v>145</v>
          </cell>
          <cell r="R631"/>
          <cell r="S631" t="str">
            <v>（株）クボタケミックス</v>
          </cell>
          <cell r="T631">
            <v>7</v>
          </cell>
          <cell r="V631" t="str">
            <v>JWWA  K  145</v>
          </cell>
          <cell r="W631" t="str">
            <v>JWWA  K  145</v>
          </cell>
        </row>
        <row r="632">
          <cell r="A632" t="str">
            <v>007P0244</v>
          </cell>
          <cell r="B632"/>
          <cell r="C632"/>
          <cell r="D632" t="str">
            <v>P</v>
          </cell>
          <cell r="E632">
            <v>2</v>
          </cell>
          <cell r="F632">
            <v>44</v>
          </cell>
          <cell r="G632"/>
          <cell r="H632"/>
          <cell r="I632" t="str">
            <v>007P0244</v>
          </cell>
          <cell r="J632" t="str">
            <v>水道配水用ﾎﾟﾘｴﾁﾚﾝEF短管1号</v>
          </cell>
          <cell r="K632" t="str">
            <v>ｽｰﾊﾟｰﾀﾌﾎﾟﾘEFSUSﾌﾗﾝｼﾞGF形</v>
          </cell>
          <cell r="L632" t="str">
            <v>φ50～φ150</v>
          </cell>
          <cell r="M632" t="str">
            <v>GF形SUSﾌﾗﾝｼﾞ</v>
          </cell>
          <cell r="N632" t="str">
            <v>7.5K  GFｶﾞｽｹｯﾄ含む</v>
          </cell>
          <cell r="O632" t="str">
            <v>JWWA</v>
          </cell>
          <cell r="P632" t="str">
            <v>K</v>
          </cell>
          <cell r="Q632">
            <v>145</v>
          </cell>
          <cell r="R632"/>
          <cell r="S632" t="str">
            <v>（株）クボタケミックス</v>
          </cell>
          <cell r="T632">
            <v>7</v>
          </cell>
          <cell r="V632" t="str">
            <v>JWWA  K  145</v>
          </cell>
          <cell r="W632" t="str">
            <v>JWWA  K  145</v>
          </cell>
        </row>
        <row r="633">
          <cell r="A633" t="str">
            <v>038P0245</v>
          </cell>
          <cell r="B633"/>
          <cell r="C633"/>
          <cell r="D633" t="str">
            <v>P</v>
          </cell>
          <cell r="E633">
            <v>2</v>
          </cell>
          <cell r="F633">
            <v>45</v>
          </cell>
          <cell r="G633"/>
          <cell r="H633"/>
          <cell r="I633" t="str">
            <v>038P0245</v>
          </cell>
          <cell r="J633" t="str">
            <v>水道配水用ﾎﾟﾘｴﾁﾚﾝEF短管1号</v>
          </cell>
          <cell r="K633" t="str">
            <v>ｴｽﾛﾝﾊｲﾊﾟｰJW EFﾌﾗﾝｼﾞ短管G形</v>
          </cell>
          <cell r="L633" t="str">
            <v>φ50</v>
          </cell>
          <cell r="M633" t="str">
            <v>GF形SUSﾌﾗﾝｼﾞ</v>
          </cell>
          <cell r="N633" t="str">
            <v>7.5K  GFｶﾞｽｹｯﾄ含む</v>
          </cell>
          <cell r="O633" t="str">
            <v>PTC</v>
          </cell>
          <cell r="P633" t="str">
            <v>K</v>
          </cell>
          <cell r="Q633">
            <v>13</v>
          </cell>
          <cell r="R633"/>
          <cell r="S633" t="str">
            <v>積水化学工業（株）</v>
          </cell>
          <cell r="T633">
            <v>38</v>
          </cell>
          <cell r="V633" t="str">
            <v>PTC  K  13</v>
          </cell>
          <cell r="W633" t="str">
            <v>PTC  K  13</v>
          </cell>
        </row>
        <row r="634">
          <cell r="A634" t="str">
            <v>038P0246</v>
          </cell>
          <cell r="B634"/>
          <cell r="C634"/>
          <cell r="D634" t="str">
            <v>P</v>
          </cell>
          <cell r="E634">
            <v>2</v>
          </cell>
          <cell r="F634">
            <v>46</v>
          </cell>
          <cell r="G634" t="str">
            <v>EF短管1号</v>
          </cell>
          <cell r="H634" t="str">
            <v>7.5K 形式2</v>
          </cell>
          <cell r="I634" t="str">
            <v>038P0246</v>
          </cell>
          <cell r="J634" t="str">
            <v>水道配水用ﾎﾟﾘｴﾁﾚﾝEF短管1号</v>
          </cell>
          <cell r="K634" t="str">
            <v>ｴｽﾛﾝﾊｲﾊﾟｰJW EFﾌﾗﾝｼﾞ短管G形</v>
          </cell>
          <cell r="L634" t="str">
            <v>φ75～φ150</v>
          </cell>
          <cell r="M634" t="str">
            <v>GF形SUSﾌﾗﾝｼﾞ</v>
          </cell>
          <cell r="N634" t="str">
            <v>7.5K  GFｶﾞｽｹｯﾄ含む</v>
          </cell>
          <cell r="O634" t="str">
            <v>JWWA</v>
          </cell>
          <cell r="P634" t="str">
            <v>K</v>
          </cell>
          <cell r="Q634">
            <v>145</v>
          </cell>
          <cell r="R634"/>
          <cell r="S634" t="str">
            <v>積水化学工業（株）</v>
          </cell>
          <cell r="T634">
            <v>38</v>
          </cell>
          <cell r="V634" t="str">
            <v>JWWA  K  145</v>
          </cell>
          <cell r="W634" t="str">
            <v>JWWA  K  145</v>
          </cell>
        </row>
        <row r="635">
          <cell r="A635" t="str">
            <v>007P0241</v>
          </cell>
          <cell r="B635"/>
          <cell r="C635"/>
          <cell r="D635" t="str">
            <v>P</v>
          </cell>
          <cell r="E635">
            <v>2</v>
          </cell>
          <cell r="F635">
            <v>41</v>
          </cell>
          <cell r="G635"/>
          <cell r="H635" t="str">
            <v>10K 形式2</v>
          </cell>
          <cell r="I635" t="str">
            <v>007P0241</v>
          </cell>
          <cell r="J635" t="str">
            <v>水道配水用ﾎﾟﾘｴﾁﾚﾝEF短管1号</v>
          </cell>
          <cell r="K635" t="str">
            <v>ｽｰﾊﾟｰﾀﾌﾎﾟﾘEFﾌﾗﾝｼﾞGF形</v>
          </cell>
          <cell r="L635" t="str">
            <v>φ75～φ150</v>
          </cell>
          <cell r="M635" t="str">
            <v>GF形FCDﾌﾗﾝｼﾞ</v>
          </cell>
          <cell r="N635" t="str">
            <v>10K  GFｶﾞｽｹｯﾄ含む</v>
          </cell>
          <cell r="O635" t="str">
            <v>JWWA</v>
          </cell>
          <cell r="P635" t="str">
            <v>K</v>
          </cell>
          <cell r="Q635">
            <v>145</v>
          </cell>
          <cell r="R635"/>
          <cell r="S635" t="str">
            <v>（株）クボタケミックス</v>
          </cell>
          <cell r="T635">
            <v>7</v>
          </cell>
          <cell r="V635" t="str">
            <v>JWWA  K  145</v>
          </cell>
          <cell r="W635" t="str">
            <v>JWWA  K  145</v>
          </cell>
        </row>
        <row r="636">
          <cell r="A636" t="str">
            <v>007P0245</v>
          </cell>
          <cell r="B636"/>
          <cell r="C636"/>
          <cell r="D636" t="str">
            <v>P</v>
          </cell>
          <cell r="E636">
            <v>2</v>
          </cell>
          <cell r="F636">
            <v>45</v>
          </cell>
          <cell r="G636"/>
          <cell r="H636"/>
          <cell r="I636" t="str">
            <v>007P0245</v>
          </cell>
          <cell r="J636" t="str">
            <v>水道配水用ﾎﾟﾘｴﾁﾚﾝEF短管1号</v>
          </cell>
          <cell r="K636" t="str">
            <v>ｽｰﾊﾟｰﾀﾌﾎﾟﾘEFSUSﾌﾗﾝｼﾞGF形</v>
          </cell>
          <cell r="L636" t="str">
            <v>φ50～φ150</v>
          </cell>
          <cell r="M636" t="str">
            <v>GF形SUSﾌﾗﾝｼﾞ</v>
          </cell>
          <cell r="N636" t="str">
            <v>10K  GFｶﾞｽｹｯﾄ含む</v>
          </cell>
          <cell r="O636" t="str">
            <v>JWWA</v>
          </cell>
          <cell r="P636" t="str">
            <v>K</v>
          </cell>
          <cell r="Q636">
            <v>145</v>
          </cell>
          <cell r="R636"/>
          <cell r="S636" t="str">
            <v>（株）クボタケミックス</v>
          </cell>
          <cell r="T636">
            <v>7</v>
          </cell>
          <cell r="V636" t="str">
            <v>JWWA  K  145</v>
          </cell>
          <cell r="W636" t="str">
            <v>JWWA  K  145</v>
          </cell>
        </row>
        <row r="637">
          <cell r="A637" t="str">
            <v>038P0247</v>
          </cell>
          <cell r="B637" t="str">
            <v>水道配水用ポリエチレン管</v>
          </cell>
          <cell r="C637" t="str">
            <v>異形管類</v>
          </cell>
          <cell r="D637" t="str">
            <v>P</v>
          </cell>
          <cell r="E637">
            <v>2</v>
          </cell>
          <cell r="F637">
            <v>47</v>
          </cell>
          <cell r="G637" t="str">
            <v>EF短管1号</v>
          </cell>
          <cell r="H637" t="str">
            <v>10K 形式2</v>
          </cell>
          <cell r="I637" t="str">
            <v>038P0247</v>
          </cell>
          <cell r="J637" t="str">
            <v>水道配水用ﾎﾟﾘｴﾁﾚﾝEF短管1号</v>
          </cell>
          <cell r="K637" t="str">
            <v>ｴｽﾛﾝﾊｲﾊﾟｰJW EFﾌﾗﾝｼﾞ短管G形</v>
          </cell>
          <cell r="L637" t="str">
            <v>φ50</v>
          </cell>
          <cell r="M637" t="str">
            <v>GF形SUSﾌﾗﾝｼﾞ</v>
          </cell>
          <cell r="N637" t="str">
            <v>10K  GFｶﾞｽｹｯﾄ含む</v>
          </cell>
          <cell r="O637" t="str">
            <v>PTC</v>
          </cell>
          <cell r="P637" t="str">
            <v>K</v>
          </cell>
          <cell r="Q637">
            <v>13</v>
          </cell>
          <cell r="R637"/>
          <cell r="S637" t="str">
            <v>積水化学工業（株）</v>
          </cell>
          <cell r="T637">
            <v>38</v>
          </cell>
          <cell r="V637" t="str">
            <v>PTC  K  13</v>
          </cell>
          <cell r="W637" t="str">
            <v>PTC  K  13</v>
          </cell>
        </row>
        <row r="638">
          <cell r="A638" t="str">
            <v>038P0248</v>
          </cell>
          <cell r="B638"/>
          <cell r="C638"/>
          <cell r="D638" t="str">
            <v>P</v>
          </cell>
          <cell r="E638">
            <v>2</v>
          </cell>
          <cell r="F638">
            <v>48</v>
          </cell>
          <cell r="G638"/>
          <cell r="H638"/>
          <cell r="I638" t="str">
            <v>038P0248</v>
          </cell>
          <cell r="J638" t="str">
            <v>水道配水用ﾎﾟﾘｴﾁﾚﾝEF短管1号</v>
          </cell>
          <cell r="K638" t="str">
            <v>ｴｽﾛﾝﾊｲﾊﾟｰJW EFﾌﾗﾝｼﾞ短管G形</v>
          </cell>
          <cell r="L638" t="str">
            <v>φ75～φ150</v>
          </cell>
          <cell r="M638" t="str">
            <v>GF形SUSﾌﾗﾝｼﾞ</v>
          </cell>
          <cell r="N638" t="str">
            <v>10K  GFｶﾞｽｹｯﾄ含む</v>
          </cell>
          <cell r="O638" t="str">
            <v>JWWA</v>
          </cell>
          <cell r="P638" t="str">
            <v>K</v>
          </cell>
          <cell r="Q638">
            <v>145</v>
          </cell>
          <cell r="R638"/>
          <cell r="S638" t="str">
            <v>積水化学工業（株）</v>
          </cell>
          <cell r="T638">
            <v>38</v>
          </cell>
          <cell r="V638" t="str">
            <v>JWWA  K  145</v>
          </cell>
          <cell r="W638" t="str">
            <v>JWWA  K  145</v>
          </cell>
        </row>
        <row r="639">
          <cell r="A639" t="str">
            <v>007P0246</v>
          </cell>
          <cell r="B639"/>
          <cell r="C639"/>
          <cell r="D639" t="str">
            <v>P</v>
          </cell>
          <cell r="E639">
            <v>2</v>
          </cell>
          <cell r="F639">
            <v>46</v>
          </cell>
          <cell r="G639" t="str">
            <v>EF短管2号</v>
          </cell>
          <cell r="H639" t="str">
            <v>7.5K 形式1</v>
          </cell>
          <cell r="I639" t="str">
            <v>007P0246</v>
          </cell>
          <cell r="J639" t="str">
            <v>水道配水用ﾎﾟﾘｴﾁﾚﾝ短管2号</v>
          </cell>
          <cell r="K639" t="str">
            <v>ｽｰﾊﾟｰﾀﾌﾎﾟﾘﾌﾗﾝｼﾞRF形</v>
          </cell>
          <cell r="L639" t="str">
            <v>φ50～φ150</v>
          </cell>
          <cell r="M639" t="str">
            <v>RF形FCDﾌﾗﾝｼﾞ</v>
          </cell>
          <cell r="N639" t="str">
            <v>7.5K  RFｶﾞｽｹｯﾄ含む</v>
          </cell>
          <cell r="O639" t="str">
            <v>JWWA</v>
          </cell>
          <cell r="P639" t="str">
            <v>K</v>
          </cell>
          <cell r="Q639">
            <v>145</v>
          </cell>
          <cell r="R639"/>
          <cell r="S639" t="str">
            <v>（株）クボタケミックス</v>
          </cell>
          <cell r="T639">
            <v>7</v>
          </cell>
          <cell r="V639" t="str">
            <v>JWWA  K  145</v>
          </cell>
          <cell r="W639" t="str">
            <v>JWWA  K  145</v>
          </cell>
        </row>
        <row r="640">
          <cell r="A640" t="str">
            <v>007P0250</v>
          </cell>
          <cell r="B640"/>
          <cell r="C640"/>
          <cell r="D640" t="str">
            <v>P</v>
          </cell>
          <cell r="E640">
            <v>2</v>
          </cell>
          <cell r="F640">
            <v>50</v>
          </cell>
          <cell r="G640"/>
          <cell r="H640"/>
          <cell r="I640" t="str">
            <v>007P0250</v>
          </cell>
          <cell r="J640" t="str">
            <v>水道配水用ﾎﾟﾘｴﾁﾚﾝ短管2号</v>
          </cell>
          <cell r="K640" t="str">
            <v>ｽｰﾊﾟｰﾀﾌﾎﾟﾘEFSUSﾌﾗﾝｼﾞRF形</v>
          </cell>
          <cell r="L640" t="str">
            <v>φ50～φ150</v>
          </cell>
          <cell r="M640" t="str">
            <v>RF形SUSﾌﾗﾝｼﾞ</v>
          </cell>
          <cell r="N640" t="str">
            <v>7.5K  RFｶﾞｽｹｯﾄ含む</v>
          </cell>
          <cell r="O640" t="str">
            <v>JWWA</v>
          </cell>
          <cell r="P640" t="str">
            <v>K</v>
          </cell>
          <cell r="Q640">
            <v>145</v>
          </cell>
          <cell r="R640"/>
          <cell r="S640" t="str">
            <v>（株）クボタケミックス</v>
          </cell>
          <cell r="T640">
            <v>7</v>
          </cell>
          <cell r="V640" t="str">
            <v>JWWA  K  145</v>
          </cell>
          <cell r="W640" t="str">
            <v>JWWA  K  145</v>
          </cell>
        </row>
        <row r="641">
          <cell r="A641" t="str">
            <v>038P0249</v>
          </cell>
          <cell r="B641"/>
          <cell r="C641"/>
          <cell r="D641" t="str">
            <v>P</v>
          </cell>
          <cell r="E641">
            <v>2</v>
          </cell>
          <cell r="F641">
            <v>49</v>
          </cell>
          <cell r="G641"/>
          <cell r="H641"/>
          <cell r="I641" t="str">
            <v>038P0249</v>
          </cell>
          <cell r="J641" t="str">
            <v>水道配水用ﾎﾟﾘｴﾁﾚﾝ短管2号</v>
          </cell>
          <cell r="K641" t="str">
            <v>ｴｽﾛﾝﾊｲﾊﾟｰJW ﾌﾗﾝｼﾞ短管F形</v>
          </cell>
          <cell r="L641" t="str">
            <v>φ50～φ150</v>
          </cell>
          <cell r="M641" t="str">
            <v>RF形SUSﾌﾗﾝｼﾞ</v>
          </cell>
          <cell r="N641" t="str">
            <v>7.5K  RFｶﾞｽｹｯﾄ含む</v>
          </cell>
          <cell r="O641" t="str">
            <v>JWWA</v>
          </cell>
          <cell r="P641" t="str">
            <v>K</v>
          </cell>
          <cell r="Q641">
            <v>145</v>
          </cell>
          <cell r="R641"/>
          <cell r="S641" t="str">
            <v>積水化学工業（株）</v>
          </cell>
          <cell r="T641">
            <v>38</v>
          </cell>
          <cell r="V641" t="str">
            <v>JWWA  K  145</v>
          </cell>
          <cell r="W641" t="str">
            <v>JWWA  K  145</v>
          </cell>
        </row>
        <row r="642">
          <cell r="A642" t="str">
            <v>007P0247</v>
          </cell>
          <cell r="B642"/>
          <cell r="C642"/>
          <cell r="D642" t="str">
            <v>P</v>
          </cell>
          <cell r="E642">
            <v>2</v>
          </cell>
          <cell r="F642">
            <v>47</v>
          </cell>
          <cell r="G642"/>
          <cell r="H642" t="str">
            <v>10K 形式1</v>
          </cell>
          <cell r="I642" t="str">
            <v>007P0247</v>
          </cell>
          <cell r="J642" t="str">
            <v>水道配水用ﾎﾟﾘｴﾁﾚﾝ短管2号</v>
          </cell>
          <cell r="K642" t="str">
            <v>ｽｰﾊﾟｰﾀﾌﾎﾟﾘﾌﾗﾝｼﾞRF形</v>
          </cell>
          <cell r="L642" t="str">
            <v>φ75～φ150</v>
          </cell>
          <cell r="M642" t="str">
            <v>RF形FCDﾌﾗﾝｼﾞ</v>
          </cell>
          <cell r="N642" t="str">
            <v>10K  RFｶﾞｽｹｯﾄ含む</v>
          </cell>
          <cell r="O642" t="str">
            <v>JWWA</v>
          </cell>
          <cell r="P642" t="str">
            <v>K</v>
          </cell>
          <cell r="Q642">
            <v>145</v>
          </cell>
          <cell r="R642"/>
          <cell r="S642" t="str">
            <v>（株）クボタケミックス</v>
          </cell>
          <cell r="T642">
            <v>7</v>
          </cell>
          <cell r="V642" t="str">
            <v>JWWA  K  145</v>
          </cell>
          <cell r="W642" t="str">
            <v>JWWA  K  145</v>
          </cell>
        </row>
        <row r="643">
          <cell r="A643" t="str">
            <v>007P0251</v>
          </cell>
          <cell r="B643"/>
          <cell r="C643"/>
          <cell r="D643" t="str">
            <v>P</v>
          </cell>
          <cell r="E643">
            <v>2</v>
          </cell>
          <cell r="F643">
            <v>51</v>
          </cell>
          <cell r="G643"/>
          <cell r="H643"/>
          <cell r="I643" t="str">
            <v>007P0251</v>
          </cell>
          <cell r="J643" t="str">
            <v>水道配水用ﾎﾟﾘｴﾁﾚﾝ短管2号</v>
          </cell>
          <cell r="K643" t="str">
            <v>ｽｰﾊﾟｰﾀﾌﾎﾟﾘEFSUSﾌﾗﾝｼﾞRF形</v>
          </cell>
          <cell r="L643" t="str">
            <v>φ50～φ150</v>
          </cell>
          <cell r="M643" t="str">
            <v>RF形SUSﾌﾗﾝｼﾞ</v>
          </cell>
          <cell r="N643" t="str">
            <v>10K  RFｶﾞｽｹｯﾄ含む</v>
          </cell>
          <cell r="O643" t="str">
            <v>JWWA</v>
          </cell>
          <cell r="P643" t="str">
            <v>K</v>
          </cell>
          <cell r="Q643">
            <v>145</v>
          </cell>
          <cell r="R643"/>
          <cell r="S643" t="str">
            <v>（株）クボタケミックス</v>
          </cell>
          <cell r="T643">
            <v>7</v>
          </cell>
          <cell r="V643" t="str">
            <v>JWWA  K  145</v>
          </cell>
          <cell r="W643" t="str">
            <v>JWWA  K  145</v>
          </cell>
        </row>
        <row r="644">
          <cell r="A644" t="str">
            <v>038P0250</v>
          </cell>
          <cell r="B644"/>
          <cell r="C644"/>
          <cell r="D644" t="str">
            <v>P</v>
          </cell>
          <cell r="E644">
            <v>2</v>
          </cell>
          <cell r="F644">
            <v>50</v>
          </cell>
          <cell r="G644"/>
          <cell r="H644"/>
          <cell r="I644" t="str">
            <v>038P0250</v>
          </cell>
          <cell r="J644" t="str">
            <v>水道配水用ﾎﾟﾘｴﾁﾚﾝ短管2号</v>
          </cell>
          <cell r="K644" t="str">
            <v>ｴｽﾛﾝﾊｲﾊﾟｰJW ﾌﾗﾝｼﾞ短管F形</v>
          </cell>
          <cell r="L644" t="str">
            <v>φ50～φ150</v>
          </cell>
          <cell r="M644" t="str">
            <v>RF形SUSﾌﾗﾝｼﾞ</v>
          </cell>
          <cell r="N644" t="str">
            <v>10K  RFｶﾞｽｹｯﾄ含む</v>
          </cell>
          <cell r="O644" t="str">
            <v>JWWA</v>
          </cell>
          <cell r="P644" t="str">
            <v>K</v>
          </cell>
          <cell r="Q644">
            <v>145</v>
          </cell>
          <cell r="R644"/>
          <cell r="S644" t="str">
            <v>積水化学工業（株）</v>
          </cell>
          <cell r="T644">
            <v>38</v>
          </cell>
          <cell r="V644" t="str">
            <v>JWWA  K  145</v>
          </cell>
          <cell r="W644" t="str">
            <v>JWWA  K  145</v>
          </cell>
        </row>
        <row r="645">
          <cell r="A645" t="str">
            <v>007P0248</v>
          </cell>
          <cell r="B645"/>
          <cell r="C645"/>
          <cell r="D645" t="str">
            <v>P</v>
          </cell>
          <cell r="E645">
            <v>2</v>
          </cell>
          <cell r="F645">
            <v>48</v>
          </cell>
          <cell r="G645"/>
          <cell r="H645" t="str">
            <v>7.5K 形式2</v>
          </cell>
          <cell r="I645" t="str">
            <v>007P0248</v>
          </cell>
          <cell r="J645" t="str">
            <v>水道配水用ﾎﾟﾘｴﾁﾚﾝ短管2号</v>
          </cell>
          <cell r="K645" t="str">
            <v>ｽｰﾊﾟｰﾀﾌﾎﾟﾘﾌﾗﾝｼﾞGF形</v>
          </cell>
          <cell r="L645" t="str">
            <v>φ50～φ150</v>
          </cell>
          <cell r="M645" t="str">
            <v>GF形FCDﾌﾗﾝｼﾞ</v>
          </cell>
          <cell r="N645" t="str">
            <v>7.5K  GFｶﾞｽｹｯﾄ含む</v>
          </cell>
          <cell r="O645" t="str">
            <v>JWWA</v>
          </cell>
          <cell r="P645" t="str">
            <v>K</v>
          </cell>
          <cell r="Q645">
            <v>145</v>
          </cell>
          <cell r="R645"/>
          <cell r="S645" t="str">
            <v>（株）クボタケミックス</v>
          </cell>
          <cell r="T645">
            <v>7</v>
          </cell>
          <cell r="V645" t="str">
            <v>JWWA  K  145</v>
          </cell>
          <cell r="W645" t="str">
            <v>JWWA  K  145</v>
          </cell>
        </row>
        <row r="646">
          <cell r="A646" t="str">
            <v>007P0252</v>
          </cell>
          <cell r="B646"/>
          <cell r="C646"/>
          <cell r="D646" t="str">
            <v>P</v>
          </cell>
          <cell r="E646">
            <v>2</v>
          </cell>
          <cell r="F646">
            <v>52</v>
          </cell>
          <cell r="G646"/>
          <cell r="H646"/>
          <cell r="I646" t="str">
            <v>007P0252</v>
          </cell>
          <cell r="J646" t="str">
            <v>水道配水用ﾎﾟﾘｴﾁﾚﾝ短管2号</v>
          </cell>
          <cell r="K646" t="str">
            <v>ｽｰﾊﾟｰﾀﾌﾎﾟﾘEFSUSﾌﾗﾝｼﾞGF形</v>
          </cell>
          <cell r="L646" t="str">
            <v>φ50～φ150</v>
          </cell>
          <cell r="M646" t="str">
            <v>GF形SUSﾌﾗﾝｼﾞ</v>
          </cell>
          <cell r="N646" t="str">
            <v>7.5K  GFｶﾞｽｹｯﾄ含む</v>
          </cell>
          <cell r="O646" t="str">
            <v>JWWA</v>
          </cell>
          <cell r="P646" t="str">
            <v>K</v>
          </cell>
          <cell r="Q646">
            <v>145</v>
          </cell>
          <cell r="R646"/>
          <cell r="S646" t="str">
            <v>（株）クボタケミックス</v>
          </cell>
          <cell r="T646">
            <v>7</v>
          </cell>
          <cell r="V646" t="str">
            <v>JWWA  K  145</v>
          </cell>
          <cell r="W646" t="str">
            <v>JWWA  K  145</v>
          </cell>
        </row>
        <row r="647">
          <cell r="A647" t="str">
            <v>038P0251</v>
          </cell>
          <cell r="B647"/>
          <cell r="C647"/>
          <cell r="D647" t="str">
            <v>P</v>
          </cell>
          <cell r="E647">
            <v>2</v>
          </cell>
          <cell r="F647">
            <v>51</v>
          </cell>
          <cell r="G647"/>
          <cell r="H647"/>
          <cell r="I647" t="str">
            <v>038P0251</v>
          </cell>
          <cell r="J647" t="str">
            <v>水道配水用ﾎﾟﾘｴﾁﾚﾝ短管2号</v>
          </cell>
          <cell r="K647" t="str">
            <v>ｴｽﾛﾝﾊｲﾊﾟｰJW ﾌﾗﾝｼﾞ短管G形</v>
          </cell>
          <cell r="L647" t="str">
            <v>φ50～φ150</v>
          </cell>
          <cell r="M647" t="str">
            <v>GF形SUSﾌﾗﾝｼﾞ</v>
          </cell>
          <cell r="N647" t="str">
            <v>7.5K  GFｶﾞｽｹｯﾄ含む</v>
          </cell>
          <cell r="O647" t="str">
            <v>JWWA</v>
          </cell>
          <cell r="P647" t="str">
            <v>K</v>
          </cell>
          <cell r="Q647">
            <v>145</v>
          </cell>
          <cell r="R647"/>
          <cell r="S647" t="str">
            <v>積水化学工業（株）</v>
          </cell>
          <cell r="T647">
            <v>38</v>
          </cell>
          <cell r="V647" t="str">
            <v>JWWA  K  145</v>
          </cell>
          <cell r="W647" t="str">
            <v>JWWA  K  145</v>
          </cell>
        </row>
        <row r="648">
          <cell r="A648" t="str">
            <v>007P0249</v>
          </cell>
          <cell r="B648"/>
          <cell r="C648"/>
          <cell r="D648" t="str">
            <v>P</v>
          </cell>
          <cell r="E648">
            <v>2</v>
          </cell>
          <cell r="F648">
            <v>49</v>
          </cell>
          <cell r="G648"/>
          <cell r="H648" t="str">
            <v>10K 形式2</v>
          </cell>
          <cell r="I648" t="str">
            <v>007P0249</v>
          </cell>
          <cell r="J648" t="str">
            <v>水道配水用ﾎﾟﾘｴﾁﾚﾝ短管2号</v>
          </cell>
          <cell r="K648" t="str">
            <v>ｽｰﾊﾟｰﾀﾌﾎﾟﾘﾌﾗﾝｼﾞGF形</v>
          </cell>
          <cell r="L648" t="str">
            <v>φ75～φ150</v>
          </cell>
          <cell r="M648" t="str">
            <v>GF形FCDﾌﾗﾝｼﾞ</v>
          </cell>
          <cell r="N648" t="str">
            <v>10K  GFｶﾞｽｹｯﾄ含む</v>
          </cell>
          <cell r="O648" t="str">
            <v>JWWA</v>
          </cell>
          <cell r="P648" t="str">
            <v>K</v>
          </cell>
          <cell r="Q648">
            <v>145</v>
          </cell>
          <cell r="R648"/>
          <cell r="S648" t="str">
            <v>（株）クボタケミックス</v>
          </cell>
          <cell r="T648">
            <v>7</v>
          </cell>
          <cell r="V648" t="str">
            <v>JWWA  K  145</v>
          </cell>
          <cell r="W648" t="str">
            <v>JWWA  K  145</v>
          </cell>
        </row>
        <row r="649">
          <cell r="A649" t="str">
            <v>007P0253</v>
          </cell>
          <cell r="B649"/>
          <cell r="C649"/>
          <cell r="D649" t="str">
            <v>P</v>
          </cell>
          <cell r="E649">
            <v>2</v>
          </cell>
          <cell r="F649">
            <v>53</v>
          </cell>
          <cell r="G649"/>
          <cell r="H649"/>
          <cell r="I649" t="str">
            <v>007P0253</v>
          </cell>
          <cell r="J649" t="str">
            <v>水道配水用ﾎﾟﾘｴﾁﾚﾝ短管2号</v>
          </cell>
          <cell r="K649" t="str">
            <v>ｽｰﾊﾟｰﾀﾌﾎﾟﾘEFSUSﾌﾗﾝｼﾞGF形</v>
          </cell>
          <cell r="L649" t="str">
            <v>φ75～φ150</v>
          </cell>
          <cell r="M649" t="str">
            <v>GF形SUSﾌﾗﾝｼﾞ</v>
          </cell>
          <cell r="N649" t="str">
            <v>10K  GFｶﾞｽｹｯﾄ含む</v>
          </cell>
          <cell r="O649" t="str">
            <v>JWWA</v>
          </cell>
          <cell r="P649" t="str">
            <v>K</v>
          </cell>
          <cell r="Q649">
            <v>145</v>
          </cell>
          <cell r="R649"/>
          <cell r="S649" t="str">
            <v>（株）クボタケミックス</v>
          </cell>
          <cell r="T649">
            <v>7</v>
          </cell>
          <cell r="V649" t="str">
            <v>JWWA  K  145</v>
          </cell>
          <cell r="W649" t="str">
            <v>JWWA  K  145</v>
          </cell>
        </row>
        <row r="650">
          <cell r="A650" t="str">
            <v>038P0252</v>
          </cell>
          <cell r="B650"/>
          <cell r="C650"/>
          <cell r="D650" t="str">
            <v>P</v>
          </cell>
          <cell r="E650">
            <v>2</v>
          </cell>
          <cell r="F650">
            <v>52</v>
          </cell>
          <cell r="G650"/>
          <cell r="H650"/>
          <cell r="I650" t="str">
            <v>038P0252</v>
          </cell>
          <cell r="J650" t="str">
            <v>水道配水用ﾎﾟﾘｴﾁﾚﾝ短管2号</v>
          </cell>
          <cell r="K650" t="str">
            <v>ｴｽﾛﾝﾊｲﾊﾟｰJW ﾌﾗﾝｼﾞ短管G形</v>
          </cell>
          <cell r="L650" t="str">
            <v>φ50～φ150</v>
          </cell>
          <cell r="M650" t="str">
            <v>GF形SUSﾌﾗﾝｼﾞ</v>
          </cell>
          <cell r="N650" t="str">
            <v>10K  GFｶﾞｽｹｯﾄ含む</v>
          </cell>
          <cell r="O650" t="str">
            <v>JWWA</v>
          </cell>
          <cell r="P650" t="str">
            <v>K</v>
          </cell>
          <cell r="Q650">
            <v>145</v>
          </cell>
          <cell r="R650"/>
          <cell r="S650" t="str">
            <v>積水化学工業（株）</v>
          </cell>
          <cell r="T650">
            <v>38</v>
          </cell>
          <cell r="V650" t="str">
            <v>JWWA  K  145</v>
          </cell>
          <cell r="W650" t="str">
            <v>JWWA  K  145</v>
          </cell>
        </row>
        <row r="651">
          <cell r="A651" t="str">
            <v>007P0254</v>
          </cell>
          <cell r="B651"/>
          <cell r="C651"/>
          <cell r="D651" t="str">
            <v>P</v>
          </cell>
          <cell r="E651">
            <v>2</v>
          </cell>
          <cell r="F651">
            <v>54</v>
          </cell>
          <cell r="G651" t="str">
            <v>EFｷｬｯﾌﾟ</v>
          </cell>
          <cell r="H651" t="str">
            <v>EFｷｬｯﾌﾟ</v>
          </cell>
          <cell r="I651" t="str">
            <v>007P0254</v>
          </cell>
          <cell r="J651" t="str">
            <v>水道配水用ﾎﾟﾘｴﾁﾚﾝEFｷｬｯﾌﾟ</v>
          </cell>
          <cell r="K651" t="str">
            <v>ｽｰﾊﾟｰﾀﾌﾎﾟﾘEFｷｬｯﾌﾟ</v>
          </cell>
          <cell r="L651" t="str">
            <v>φ50</v>
          </cell>
          <cell r="M651"/>
          <cell r="N651"/>
          <cell r="O651" t="str">
            <v>PTC</v>
          </cell>
          <cell r="P651" t="str">
            <v>K</v>
          </cell>
          <cell r="Q651">
            <v>13</v>
          </cell>
          <cell r="R651"/>
          <cell r="S651" t="str">
            <v>（株）クボタケミックス</v>
          </cell>
          <cell r="T651">
            <v>7</v>
          </cell>
          <cell r="V651" t="str">
            <v>PTC  K  13</v>
          </cell>
          <cell r="W651" t="str">
            <v>PTC  K  13</v>
          </cell>
        </row>
        <row r="652">
          <cell r="A652" t="str">
            <v>038P0253</v>
          </cell>
          <cell r="B652"/>
          <cell r="C652"/>
          <cell r="D652" t="str">
            <v>P</v>
          </cell>
          <cell r="E652">
            <v>2</v>
          </cell>
          <cell r="F652">
            <v>53</v>
          </cell>
          <cell r="G652"/>
          <cell r="H652"/>
          <cell r="I652" t="str">
            <v>038P0253</v>
          </cell>
          <cell r="J652" t="str">
            <v>水道配水用ﾎﾟﾘｴﾁﾚﾝEFｷｬｯﾌﾟ</v>
          </cell>
          <cell r="K652" t="str">
            <v>ｴｽﾛﾝﾊｲﾊﾟｰJW EFｷｬｯﾌﾟ</v>
          </cell>
          <cell r="L652" t="str">
            <v>φ50</v>
          </cell>
          <cell r="M652"/>
          <cell r="N652"/>
          <cell r="O652" t="str">
            <v>PTC</v>
          </cell>
          <cell r="P652" t="str">
            <v>K</v>
          </cell>
          <cell r="Q652">
            <v>13</v>
          </cell>
          <cell r="R652"/>
          <cell r="S652" t="str">
            <v>積水化学工業（株）</v>
          </cell>
          <cell r="T652">
            <v>38</v>
          </cell>
          <cell r="V652" t="str">
            <v>PTC  K  13</v>
          </cell>
          <cell r="W652" t="str">
            <v>PTC  K  13</v>
          </cell>
        </row>
        <row r="653">
          <cell r="A653" t="str">
            <v>007P0255</v>
          </cell>
          <cell r="B653"/>
          <cell r="C653"/>
          <cell r="D653" t="str">
            <v>P</v>
          </cell>
          <cell r="E653">
            <v>2</v>
          </cell>
          <cell r="F653">
            <v>55</v>
          </cell>
          <cell r="G653"/>
          <cell r="H653"/>
          <cell r="I653" t="str">
            <v>007P0255</v>
          </cell>
          <cell r="J653" t="str">
            <v>水道配水用ﾎﾟﾘｴﾁﾚﾝEFｷｬｯﾌﾟ</v>
          </cell>
          <cell r="K653" t="str">
            <v>ｽｰﾊﾟｰﾀﾌﾎﾟﾘEFｷｬｯﾌﾟ</v>
          </cell>
          <cell r="L653" t="str">
            <v>φ75～φ150</v>
          </cell>
          <cell r="M653"/>
          <cell r="N653"/>
          <cell r="O653" t="str">
            <v>JWWA</v>
          </cell>
          <cell r="P653" t="str">
            <v>K</v>
          </cell>
          <cell r="Q653">
            <v>145</v>
          </cell>
          <cell r="R653"/>
          <cell r="S653" t="str">
            <v>（株）クボタケミックス</v>
          </cell>
          <cell r="T653">
            <v>7</v>
          </cell>
          <cell r="V653" t="str">
            <v>JWWA  K  145</v>
          </cell>
          <cell r="W653" t="str">
            <v>JWWA  K  145</v>
          </cell>
        </row>
        <row r="654">
          <cell r="A654" t="str">
            <v>038P0254</v>
          </cell>
          <cell r="B654"/>
          <cell r="C654"/>
          <cell r="D654" t="str">
            <v>P</v>
          </cell>
          <cell r="E654">
            <v>2</v>
          </cell>
          <cell r="F654">
            <v>54</v>
          </cell>
          <cell r="G654"/>
          <cell r="H654"/>
          <cell r="I654" t="str">
            <v>038P0254</v>
          </cell>
          <cell r="J654" t="str">
            <v>水道配水用ﾎﾟﾘｴﾁﾚﾝEFｷｬｯﾌﾟ</v>
          </cell>
          <cell r="K654" t="str">
            <v>ｴｽﾛﾝﾊｲﾊﾟｰJW EFｷｬｯﾌﾟ</v>
          </cell>
          <cell r="L654" t="str">
            <v>φ75～φ150</v>
          </cell>
          <cell r="M654"/>
          <cell r="N654"/>
          <cell r="O654" t="str">
            <v>JWWA</v>
          </cell>
          <cell r="P654" t="str">
            <v>K</v>
          </cell>
          <cell r="Q654">
            <v>145</v>
          </cell>
          <cell r="R654"/>
          <cell r="S654" t="str">
            <v>積水化学工業（株）</v>
          </cell>
          <cell r="T654">
            <v>38</v>
          </cell>
          <cell r="V654" t="str">
            <v>JWWA  K  145</v>
          </cell>
          <cell r="W654" t="str">
            <v>JWWA  K  145</v>
          </cell>
        </row>
        <row r="655">
          <cell r="A655" t="str">
            <v>007P0256</v>
          </cell>
          <cell r="B655"/>
          <cell r="C655"/>
          <cell r="D655" t="str">
            <v>P</v>
          </cell>
          <cell r="E655">
            <v>2</v>
          </cell>
          <cell r="F655">
            <v>56</v>
          </cell>
          <cell r="G655" t="str">
            <v>PE挿し口付
FCDﾌﾗﾝｼﾞ付T字管</v>
          </cell>
          <cell r="H655" t="str">
            <v>7.5K 形式1</v>
          </cell>
          <cell r="I655" t="str">
            <v>007P0256</v>
          </cell>
          <cell r="J655" t="str">
            <v>PE挿口付FCDﾌﾗﾝｼﾞ付T字管</v>
          </cell>
          <cell r="K655" t="str">
            <v>ｽｰﾊﾟｰﾀﾌﾎﾟﾘPE挿し口付鋳鉄製T字管</v>
          </cell>
          <cell r="L655" t="str">
            <v>φ75～φ150×φ75</v>
          </cell>
          <cell r="M655" t="str">
            <v>内外面ｴﾎﾟｷｼ樹脂粉体塗装</v>
          </cell>
          <cell r="N655" t="str">
            <v>7.5K  RFｶﾞｽｹｯﾄ含む</v>
          </cell>
          <cell r="O655" t="str">
            <v>PTC</v>
          </cell>
          <cell r="P655" t="str">
            <v>G</v>
          </cell>
          <cell r="Q655">
            <v>32</v>
          </cell>
          <cell r="R655"/>
          <cell r="S655" t="str">
            <v>（株）クボタケミックス</v>
          </cell>
          <cell r="T655">
            <v>7</v>
          </cell>
          <cell r="V655" t="str">
            <v>PTC  G  32</v>
          </cell>
          <cell r="W655" t="str">
            <v>PTC  G  32</v>
          </cell>
        </row>
        <row r="656">
          <cell r="A656" t="str">
            <v>038P0255</v>
          </cell>
          <cell r="B656"/>
          <cell r="C656"/>
          <cell r="D656" t="str">
            <v>P</v>
          </cell>
          <cell r="E656">
            <v>2</v>
          </cell>
          <cell r="F656">
            <v>55</v>
          </cell>
          <cell r="G656"/>
          <cell r="H656"/>
          <cell r="I656" t="str">
            <v>038P0255</v>
          </cell>
          <cell r="J656" t="str">
            <v>PE挿口付FCDﾌﾗﾝｼﾞ付T字管</v>
          </cell>
          <cell r="K656" t="str">
            <v>ｴｽﾛﾝﾊｲﾊﾟｰJW PE挿し口付鋳鉄製T字管F形</v>
          </cell>
          <cell r="L656" t="str">
            <v>φ75～φ150×φ75</v>
          </cell>
          <cell r="M656" t="str">
            <v>内外面ｴﾎﾟｷｼ樹脂粉体塗装</v>
          </cell>
          <cell r="N656" t="str">
            <v>7.5K  RFｶﾞｽｹｯﾄ含む</v>
          </cell>
          <cell r="O656" t="str">
            <v>PTC</v>
          </cell>
          <cell r="P656" t="str">
            <v>G</v>
          </cell>
          <cell r="Q656">
            <v>32</v>
          </cell>
          <cell r="R656"/>
          <cell r="S656" t="str">
            <v>積水化学工業（株）</v>
          </cell>
          <cell r="T656">
            <v>38</v>
          </cell>
          <cell r="V656" t="str">
            <v>PTC  G  32</v>
          </cell>
          <cell r="W656" t="str">
            <v>PTC  G  32</v>
          </cell>
        </row>
        <row r="657">
          <cell r="A657" t="str">
            <v>007P0257</v>
          </cell>
          <cell r="B657"/>
          <cell r="C657"/>
          <cell r="D657" t="str">
            <v>P</v>
          </cell>
          <cell r="E657">
            <v>2</v>
          </cell>
          <cell r="F657">
            <v>57</v>
          </cell>
          <cell r="G657"/>
          <cell r="H657" t="str">
            <v>7.5K 形式2</v>
          </cell>
          <cell r="I657" t="str">
            <v>007P0257</v>
          </cell>
          <cell r="J657" t="str">
            <v>PE挿口付FCDﾌﾗﾝｼﾞ付T字管</v>
          </cell>
          <cell r="K657" t="str">
            <v>ｽｰﾊﾟｰﾀﾌﾎﾟﾘPE挿し口付鋳鉄製T字管</v>
          </cell>
          <cell r="L657" t="str">
            <v>φ75～φ150×φ75</v>
          </cell>
          <cell r="M657" t="str">
            <v>内外面ｴﾎﾟｷｼ樹脂粉体塗装</v>
          </cell>
          <cell r="N657" t="str">
            <v>7.5K  GFｶﾞｽｹｯﾄ含む</v>
          </cell>
          <cell r="O657" t="str">
            <v>PTC</v>
          </cell>
          <cell r="P657" t="str">
            <v>G</v>
          </cell>
          <cell r="Q657">
            <v>32</v>
          </cell>
          <cell r="R657"/>
          <cell r="S657" t="str">
            <v>（株）クボタケミックス</v>
          </cell>
          <cell r="T657">
            <v>7</v>
          </cell>
          <cell r="V657" t="str">
            <v>PTC  G  32</v>
          </cell>
          <cell r="W657" t="str">
            <v>PTC  G  32</v>
          </cell>
        </row>
        <row r="658">
          <cell r="A658" t="str">
            <v>017P0201</v>
          </cell>
          <cell r="B658"/>
          <cell r="C658"/>
          <cell r="D658" t="str">
            <v>P</v>
          </cell>
          <cell r="E658">
            <v>2</v>
          </cell>
          <cell r="F658">
            <v>1</v>
          </cell>
          <cell r="G658"/>
          <cell r="H658"/>
          <cell r="I658" t="str">
            <v>017P0201</v>
          </cell>
          <cell r="J658" t="str">
            <v>PE挿口付FCDﾌﾗﾝｼﾞ付T字管</v>
          </cell>
          <cell r="K658" t="str">
            <v>PE挿し口付T字管</v>
          </cell>
          <cell r="L658" t="str">
            <v>φ75～φ150×φ75</v>
          </cell>
          <cell r="M658" t="str">
            <v>内外面ｴﾎﾟｷｼ樹脂粉体塗装</v>
          </cell>
          <cell r="N658" t="str">
            <v>7.5K  GFｶﾞｽｹｯﾄ含む</v>
          </cell>
          <cell r="O658" t="str">
            <v>PTC</v>
          </cell>
          <cell r="P658" t="str">
            <v>G</v>
          </cell>
          <cell r="Q658">
            <v>32</v>
          </cell>
          <cell r="R658"/>
          <cell r="S658" t="str">
            <v>（株）清水合金製作所</v>
          </cell>
          <cell r="T658">
            <v>17</v>
          </cell>
          <cell r="V658" t="str">
            <v>PTC  G  32</v>
          </cell>
          <cell r="W658" t="str">
            <v>PTC  G  32</v>
          </cell>
        </row>
        <row r="659">
          <cell r="A659" t="str">
            <v>038P0256</v>
          </cell>
          <cell r="B659"/>
          <cell r="C659"/>
          <cell r="D659" t="str">
            <v>P</v>
          </cell>
          <cell r="E659">
            <v>2</v>
          </cell>
          <cell r="F659">
            <v>56</v>
          </cell>
          <cell r="G659"/>
          <cell r="H659"/>
          <cell r="I659" t="str">
            <v>038P0256</v>
          </cell>
          <cell r="J659" t="str">
            <v>PE挿口付FCDﾌﾗﾝｼﾞ付T字管</v>
          </cell>
          <cell r="K659" t="str">
            <v>ｴｽﾛﾝﾊｲﾊﾟｰJW PE挿し口付鋳鉄製T字管G形</v>
          </cell>
          <cell r="L659" t="str">
            <v>φ75～φ150×φ75</v>
          </cell>
          <cell r="M659" t="str">
            <v>内外面ｴﾎﾟｷｼ樹脂粉体塗装</v>
          </cell>
          <cell r="N659" t="str">
            <v>7.5K  GFｶﾞｽｹｯﾄ含む</v>
          </cell>
          <cell r="O659" t="str">
            <v>PTC</v>
          </cell>
          <cell r="P659" t="str">
            <v>G</v>
          </cell>
          <cell r="Q659">
            <v>32</v>
          </cell>
          <cell r="R659"/>
          <cell r="S659" t="str">
            <v>積水化学工業（株）</v>
          </cell>
          <cell r="T659">
            <v>38</v>
          </cell>
          <cell r="V659" t="str">
            <v>PTC  G  32</v>
          </cell>
          <cell r="W659" t="str">
            <v>PTC  G  32</v>
          </cell>
        </row>
        <row r="660">
          <cell r="A660" t="str">
            <v>038P0257</v>
          </cell>
          <cell r="B660"/>
          <cell r="C660"/>
          <cell r="D660" t="str">
            <v>P</v>
          </cell>
          <cell r="E660">
            <v>2</v>
          </cell>
          <cell r="F660">
            <v>57</v>
          </cell>
          <cell r="G660" t="str">
            <v>PE挿し口付
FCDﾌﾗﾝｼﾞ短管</v>
          </cell>
          <cell r="H660" t="str">
            <v>7.5K 形式1</v>
          </cell>
          <cell r="I660" t="str">
            <v>038P0257</v>
          </cell>
          <cell r="J660" t="str">
            <v>PE挿口付FCDﾌﾗﾝｼﾞ短管</v>
          </cell>
          <cell r="K660" t="str">
            <v>ｴｽﾛﾝﾊｲﾊﾟｰJW PE挿し口付鋳鉄製ﾌﾗﾝｼﾞ短管F形</v>
          </cell>
          <cell r="L660" t="str">
            <v>φ50～φ150</v>
          </cell>
          <cell r="M660" t="str">
            <v>内外面ｴﾎﾟｷｼ樹脂粉体塗装</v>
          </cell>
          <cell r="N660" t="str">
            <v>7.5K  RFｶﾞｽｹｯﾄ含む</v>
          </cell>
          <cell r="O660" t="str">
            <v>PTC</v>
          </cell>
          <cell r="P660" t="str">
            <v>G</v>
          </cell>
          <cell r="Q660">
            <v>32</v>
          </cell>
          <cell r="R660"/>
          <cell r="S660" t="str">
            <v>積水化学工業（株）</v>
          </cell>
          <cell r="T660">
            <v>38</v>
          </cell>
          <cell r="V660" t="str">
            <v>PTC  G  32</v>
          </cell>
          <cell r="W660" t="str">
            <v>PTC  G  32</v>
          </cell>
        </row>
        <row r="661">
          <cell r="A661" t="str">
            <v>007P0258</v>
          </cell>
          <cell r="B661"/>
          <cell r="C661"/>
          <cell r="D661" t="str">
            <v>P</v>
          </cell>
          <cell r="E661">
            <v>2</v>
          </cell>
          <cell r="F661">
            <v>58</v>
          </cell>
          <cell r="G661"/>
          <cell r="H661" t="str">
            <v>7.5K 形式2</v>
          </cell>
          <cell r="I661" t="str">
            <v>007P0258</v>
          </cell>
          <cell r="J661" t="str">
            <v>PE挿口付FCDﾌﾗﾝｼﾞ短管</v>
          </cell>
          <cell r="K661" t="str">
            <v>ｽｰﾊﾟｰﾀﾌﾎﾟﾘPE挿し口付ﾌﾗﾝｼﾞ短管</v>
          </cell>
          <cell r="L661" t="str">
            <v>φ50～φ150</v>
          </cell>
          <cell r="M661" t="str">
            <v>内外面ｴﾎﾟｷｼ樹脂粉体塗装</v>
          </cell>
          <cell r="N661" t="str">
            <v>7.5K  GFｶﾞｽｹｯﾄ含む</v>
          </cell>
          <cell r="O661" t="str">
            <v>PTC</v>
          </cell>
          <cell r="P661" t="str">
            <v>G</v>
          </cell>
          <cell r="Q661">
            <v>32</v>
          </cell>
          <cell r="R661"/>
          <cell r="S661" t="str">
            <v>（株）クボタケミックス</v>
          </cell>
          <cell r="T661">
            <v>7</v>
          </cell>
          <cell r="V661" t="str">
            <v>PTC  G  32</v>
          </cell>
          <cell r="W661" t="str">
            <v>PTC  G  32</v>
          </cell>
        </row>
        <row r="662">
          <cell r="A662" t="str">
            <v>038P0258</v>
          </cell>
          <cell r="B662"/>
          <cell r="C662"/>
          <cell r="D662" t="str">
            <v>P</v>
          </cell>
          <cell r="E662">
            <v>2</v>
          </cell>
          <cell r="F662">
            <v>58</v>
          </cell>
          <cell r="G662"/>
          <cell r="H662"/>
          <cell r="I662" t="str">
            <v>038P0258</v>
          </cell>
          <cell r="J662" t="str">
            <v>PE挿口付FCDﾌﾗﾝｼﾞ短管</v>
          </cell>
          <cell r="K662" t="str">
            <v>ｴｽﾛﾝﾊｲﾊﾟｰJW PE挿し口付鋳鉄製ﾌﾗﾝｼﾞ短管G形</v>
          </cell>
          <cell r="L662" t="str">
            <v>φ50～φ150</v>
          </cell>
          <cell r="M662" t="str">
            <v>内外面ｴﾎﾟｷｼ樹脂粉体塗装</v>
          </cell>
          <cell r="N662" t="str">
            <v>7.5K  GFｶﾞｽｹｯﾄ含む</v>
          </cell>
          <cell r="O662" t="str">
            <v>PTC</v>
          </cell>
          <cell r="P662" t="str">
            <v>G</v>
          </cell>
          <cell r="Q662">
            <v>32</v>
          </cell>
          <cell r="R662"/>
          <cell r="S662" t="str">
            <v>積水化学工業（株）</v>
          </cell>
          <cell r="T662">
            <v>38</v>
          </cell>
          <cell r="V662" t="str">
            <v>PTC  G  32</v>
          </cell>
          <cell r="W662" t="str">
            <v>PTC  G  32</v>
          </cell>
        </row>
        <row r="663">
          <cell r="A663" t="str">
            <v>016P0302</v>
          </cell>
          <cell r="B663"/>
          <cell r="C663"/>
          <cell r="D663" t="str">
            <v>P</v>
          </cell>
          <cell r="E663">
            <v>3</v>
          </cell>
          <cell r="F663">
            <v>2</v>
          </cell>
          <cell r="G663" t="str">
            <v>継　輪
(PPｼﾞｮｲﾝﾄ)</v>
          </cell>
          <cell r="H663" t="str">
            <v>PPｼﾞｮｲﾝﾄ</v>
          </cell>
          <cell r="I663" t="str">
            <v>016P0302</v>
          </cell>
          <cell r="J663" t="str">
            <v>PPｼﾞｮｲﾝﾄ</v>
          </cell>
          <cell r="K663" t="str">
            <v>PE継輪</v>
          </cell>
          <cell r="L663" t="str">
            <v>φ50～φ150</v>
          </cell>
          <cell r="M663" t="str">
            <v>内外面ｴﾎﾟｷｼ樹脂粉体塗装</v>
          </cell>
          <cell r="N663" t="str">
            <v>ﾌｯ素樹脂塗装合金ﾎﾞﾙﾄﾅｯﾄ</v>
          </cell>
          <cell r="O663" t="str">
            <v>PTC</v>
          </cell>
          <cell r="P663" t="str">
            <v>G</v>
          </cell>
          <cell r="Q663">
            <v>30</v>
          </cell>
          <cell r="R663"/>
          <cell r="S663" t="str">
            <v>コスモ工機（株）</v>
          </cell>
          <cell r="T663">
            <v>16</v>
          </cell>
          <cell r="V663" t="str">
            <v>PTC  G  30</v>
          </cell>
          <cell r="W663" t="str">
            <v>PTC  G  30</v>
          </cell>
        </row>
        <row r="664">
          <cell r="A664" t="str">
            <v>011P0301</v>
          </cell>
          <cell r="B664"/>
          <cell r="C664"/>
          <cell r="D664" t="str">
            <v>P</v>
          </cell>
          <cell r="E664">
            <v>3</v>
          </cell>
          <cell r="F664">
            <v>1</v>
          </cell>
          <cell r="G664"/>
          <cell r="H664" t="str">
            <v>PPｼﾞｮｲﾝﾄ片落管</v>
          </cell>
          <cell r="I664" t="str">
            <v>011P0301</v>
          </cell>
          <cell r="J664" t="str">
            <v>PPｼﾞｮｲﾝﾄ片落管</v>
          </cell>
          <cell r="K664" t="str">
            <v>ﾒｶﾎﾟﾘPPｼﾞｮｲﾝﾄ片落(MP-98P)</v>
          </cell>
          <cell r="L664" t="str">
            <v>φ75×φ50～φ150×φ100</v>
          </cell>
          <cell r="M664" t="str">
            <v>内外面ｴﾎﾟｷｼ樹脂粉体塗装</v>
          </cell>
          <cell r="N664" t="str">
            <v>ﾌｯ素樹脂塗装合金ﾎﾞﾙﾄﾅｯﾄ</v>
          </cell>
          <cell r="O664" t="str">
            <v>指定承認</v>
          </cell>
          <cell r="P664"/>
          <cell r="Q664"/>
          <cell r="R664"/>
          <cell r="S664" t="str">
            <v>大成機工（株）</v>
          </cell>
          <cell r="T664">
            <v>11</v>
          </cell>
          <cell r="V664" t="str">
            <v xml:space="preserve">指定承認    </v>
          </cell>
          <cell r="W664" t="str">
            <v xml:space="preserve">指定承認    </v>
          </cell>
        </row>
        <row r="665">
          <cell r="A665" t="str">
            <v>014P0301</v>
          </cell>
          <cell r="B665"/>
          <cell r="C665"/>
          <cell r="D665" t="str">
            <v>P</v>
          </cell>
          <cell r="E665">
            <v>3</v>
          </cell>
          <cell r="F665">
            <v>1</v>
          </cell>
          <cell r="G665"/>
          <cell r="H665"/>
          <cell r="I665" t="str">
            <v>014P0301</v>
          </cell>
          <cell r="J665" t="str">
            <v>PPｼﾞｮｲﾝﾄ片落管　離脱防止付</v>
          </cell>
          <cell r="K665" t="str">
            <v>ｽｯﾎﾟﾝMP-K</v>
          </cell>
          <cell r="L665" t="str">
            <v>φ75×φ50～φ150×φ100</v>
          </cell>
          <cell r="M665" t="str">
            <v>内外面ｴﾎﾟｷｼ樹脂粉体塗装</v>
          </cell>
          <cell r="N665" t="str">
            <v>防食ﾎﾞﾙﾄﾅｯﾄ　ｺｱ不要型</v>
          </cell>
          <cell r="O665" t="str">
            <v>指定承認</v>
          </cell>
          <cell r="P665"/>
          <cell r="Q665"/>
          <cell r="R665"/>
          <cell r="S665" t="str">
            <v>（株）川西水道機器</v>
          </cell>
          <cell r="T665">
            <v>14</v>
          </cell>
          <cell r="V665" t="str">
            <v xml:space="preserve">指定承認    </v>
          </cell>
          <cell r="W665" t="str">
            <v xml:space="preserve">指定承認    </v>
          </cell>
        </row>
        <row r="666">
          <cell r="A666" t="str">
            <v>016P0304</v>
          </cell>
          <cell r="B666"/>
          <cell r="C666"/>
          <cell r="D666" t="str">
            <v>P</v>
          </cell>
          <cell r="E666">
            <v>3</v>
          </cell>
          <cell r="F666">
            <v>4</v>
          </cell>
          <cell r="G666"/>
          <cell r="H666"/>
          <cell r="I666" t="str">
            <v>016P0304</v>
          </cell>
          <cell r="J666" t="str">
            <v>PPｼﾞｮｲﾝﾄ片落管</v>
          </cell>
          <cell r="K666" t="str">
            <v>PE継輪片落型</v>
          </cell>
          <cell r="L666" t="str">
            <v>φ75×φ50～φ150×φ100</v>
          </cell>
          <cell r="M666" t="str">
            <v>内外面ｴﾎﾟｷｼ樹脂粉体塗装</v>
          </cell>
          <cell r="N666" t="str">
            <v>ﾌｯ素樹脂塗装合金ﾎﾞﾙﾄﾅｯﾄ</v>
          </cell>
          <cell r="O666" t="str">
            <v>指定承認</v>
          </cell>
          <cell r="P666"/>
          <cell r="Q666"/>
          <cell r="R666"/>
          <cell r="S666" t="str">
            <v>コスモ工機（株）</v>
          </cell>
          <cell r="T666">
            <v>16</v>
          </cell>
          <cell r="V666" t="str">
            <v xml:space="preserve">指定承認    </v>
          </cell>
          <cell r="W666" t="str">
            <v xml:space="preserve">指定承認    </v>
          </cell>
        </row>
        <row r="667">
          <cell r="A667" t="str">
            <v>016P0301</v>
          </cell>
          <cell r="B667"/>
          <cell r="C667"/>
          <cell r="D667" t="str">
            <v>P</v>
          </cell>
          <cell r="E667">
            <v>3</v>
          </cell>
          <cell r="F667">
            <v>1</v>
          </cell>
          <cell r="G667" t="str">
            <v>帽</v>
          </cell>
          <cell r="H667" t="str">
            <v>帽</v>
          </cell>
          <cell r="I667" t="str">
            <v>016P0301</v>
          </cell>
          <cell r="J667" t="str">
            <v>水道配水用ﾎﾟﾘｴﾁﾚﾝﾒｶﾆｶﾙ帽</v>
          </cell>
          <cell r="K667" t="str">
            <v>P管帽</v>
          </cell>
          <cell r="L667" t="str">
            <v>φ50～φ150</v>
          </cell>
          <cell r="M667" t="str">
            <v>内外面ｴﾎﾟｷｼ樹脂粉体塗装</v>
          </cell>
          <cell r="N667" t="str">
            <v>ﾌｯ素樹脂塗装合金ﾎﾞﾙﾄﾅｯﾄ</v>
          </cell>
          <cell r="O667" t="str">
            <v>PTC</v>
          </cell>
          <cell r="P667" t="str">
            <v>G</v>
          </cell>
          <cell r="Q667">
            <v>30</v>
          </cell>
          <cell r="R667"/>
          <cell r="S667" t="str">
            <v>コスモ工機（株）</v>
          </cell>
          <cell r="T667">
            <v>16</v>
          </cell>
          <cell r="V667" t="str">
            <v>PTC  G  30</v>
          </cell>
          <cell r="W667" t="str">
            <v>PTC  G  30</v>
          </cell>
        </row>
        <row r="668">
          <cell r="A668" t="str">
            <v>016P0205</v>
          </cell>
          <cell r="B668"/>
          <cell r="C668"/>
          <cell r="D668" t="str">
            <v>P</v>
          </cell>
          <cell r="E668">
            <v>2</v>
          </cell>
          <cell r="F668">
            <v>5</v>
          </cell>
          <cell r="G668" t="str">
            <v>ﾒｶﾆｶﾙ両受曲管</v>
          </cell>
          <cell r="H668" t="str">
            <v>90°曲管</v>
          </cell>
          <cell r="I668" t="str">
            <v>016P0205</v>
          </cell>
          <cell r="J668" t="str">
            <v>水道配水用ﾎﾟﾘｴﾁﾚﾝﾒｶﾆｶﾙ90°両受曲管</v>
          </cell>
          <cell r="K668" t="str">
            <v>Pﾒｶﾍﾞﾝﾄﾞ</v>
          </cell>
          <cell r="L668" t="str">
            <v>φ50～φ150</v>
          </cell>
          <cell r="M668" t="str">
            <v>内外面ｴﾎﾟｷｼ樹脂粉体塗装</v>
          </cell>
          <cell r="N668" t="str">
            <v>ﾌｯ素樹脂塗装合金ﾎﾞﾙﾄﾅｯﾄ</v>
          </cell>
          <cell r="O668" t="str">
            <v>PTC</v>
          </cell>
          <cell r="P668" t="str">
            <v>G</v>
          </cell>
          <cell r="Q668">
            <v>30</v>
          </cell>
          <cell r="R668"/>
          <cell r="S668" t="str">
            <v>コスモ工機（株）</v>
          </cell>
          <cell r="T668">
            <v>16</v>
          </cell>
          <cell r="V668" t="str">
            <v>PTC  G  30</v>
          </cell>
          <cell r="W668" t="str">
            <v>PTC  G  30</v>
          </cell>
        </row>
        <row r="669">
          <cell r="A669" t="str">
            <v>016P0206</v>
          </cell>
          <cell r="B669"/>
          <cell r="C669"/>
          <cell r="D669" t="str">
            <v>P</v>
          </cell>
          <cell r="E669">
            <v>2</v>
          </cell>
          <cell r="F669">
            <v>6</v>
          </cell>
          <cell r="G669"/>
          <cell r="H669" t="str">
            <v>45°曲管</v>
          </cell>
          <cell r="I669" t="str">
            <v>016P0206</v>
          </cell>
          <cell r="J669" t="str">
            <v>水道配水用ﾎﾟﾘｴﾁﾚﾝﾒｶﾆｶﾙ45°両受曲管</v>
          </cell>
          <cell r="K669" t="str">
            <v>Pﾒｶﾍﾞﾝﾄﾞ</v>
          </cell>
          <cell r="L669" t="str">
            <v>φ50～φ150</v>
          </cell>
          <cell r="M669" t="str">
            <v>内外面ｴﾎﾟｷｼ樹脂粉体塗装</v>
          </cell>
          <cell r="N669" t="str">
            <v>ﾌｯ素樹脂塗装合金ﾎﾞﾙﾄﾅｯﾄ</v>
          </cell>
          <cell r="O669" t="str">
            <v>PTC</v>
          </cell>
          <cell r="P669" t="str">
            <v>G</v>
          </cell>
          <cell r="Q669">
            <v>30</v>
          </cell>
          <cell r="R669"/>
          <cell r="S669" t="str">
            <v>コスモ工機（株）</v>
          </cell>
          <cell r="T669">
            <v>16</v>
          </cell>
          <cell r="V669" t="str">
            <v>PTC  G  30</v>
          </cell>
          <cell r="W669" t="str">
            <v>PTC  G  30</v>
          </cell>
        </row>
        <row r="670">
          <cell r="A670" t="str">
            <v>016P0207</v>
          </cell>
          <cell r="B670"/>
          <cell r="C670"/>
          <cell r="D670" t="str">
            <v>P</v>
          </cell>
          <cell r="E670">
            <v>2</v>
          </cell>
          <cell r="F670">
            <v>7</v>
          </cell>
          <cell r="G670"/>
          <cell r="H670" t="str">
            <v>22 1/2°曲管</v>
          </cell>
          <cell r="I670" t="str">
            <v>016P0207</v>
          </cell>
          <cell r="J670" t="str">
            <v>水道配水用ﾎﾟﾘｴﾁﾚﾝﾒｶﾆｶﾙ22 1/2°両受曲管</v>
          </cell>
          <cell r="K670" t="str">
            <v>Pﾒｶﾍﾞﾝﾄﾞ</v>
          </cell>
          <cell r="L670" t="str">
            <v>φ50～φ150</v>
          </cell>
          <cell r="M670" t="str">
            <v>内外面ｴﾎﾟｷｼ樹脂粉体塗装</v>
          </cell>
          <cell r="N670" t="str">
            <v>ﾌｯ素樹脂塗装合金ﾎﾞﾙﾄﾅｯﾄ</v>
          </cell>
          <cell r="O670" t="str">
            <v>PTC</v>
          </cell>
          <cell r="P670" t="str">
            <v>G</v>
          </cell>
          <cell r="Q670">
            <v>30</v>
          </cell>
          <cell r="R670"/>
          <cell r="S670" t="str">
            <v>コスモ工機（株）</v>
          </cell>
          <cell r="T670">
            <v>16</v>
          </cell>
          <cell r="V670" t="str">
            <v>PTC  G  30</v>
          </cell>
          <cell r="W670" t="str">
            <v>PTC  G  30</v>
          </cell>
        </row>
        <row r="671">
          <cell r="A671" t="str">
            <v>016P0208</v>
          </cell>
          <cell r="B671"/>
          <cell r="C671"/>
          <cell r="D671" t="str">
            <v>P</v>
          </cell>
          <cell r="E671">
            <v>2</v>
          </cell>
          <cell r="F671">
            <v>8</v>
          </cell>
          <cell r="G671"/>
          <cell r="H671" t="str">
            <v>11 1/4°曲管</v>
          </cell>
          <cell r="I671" t="str">
            <v>016P0208</v>
          </cell>
          <cell r="J671" t="str">
            <v>水道配水用ﾎﾟﾘｴﾁﾚﾝﾒｶﾆｶﾙ11 1/4°両受曲管</v>
          </cell>
          <cell r="K671" t="str">
            <v>Pﾒｶﾍﾞﾝﾄﾞ</v>
          </cell>
          <cell r="L671" t="str">
            <v>φ50～φ150</v>
          </cell>
          <cell r="M671" t="str">
            <v>内外面ｴﾎﾟｷｼ樹脂粉体塗装</v>
          </cell>
          <cell r="N671" t="str">
            <v>ﾌｯ素樹脂塗装合金ﾎﾞﾙﾄﾅｯﾄ</v>
          </cell>
          <cell r="O671" t="str">
            <v>PTC</v>
          </cell>
          <cell r="P671" t="str">
            <v>G</v>
          </cell>
          <cell r="Q671">
            <v>30</v>
          </cell>
          <cell r="R671"/>
          <cell r="S671" t="str">
            <v>コスモ工機（株）</v>
          </cell>
          <cell r="T671">
            <v>16</v>
          </cell>
          <cell r="V671" t="str">
            <v>PTC  G  30</v>
          </cell>
          <cell r="W671" t="str">
            <v>PTC  G  30</v>
          </cell>
        </row>
        <row r="672">
          <cell r="A672" t="str">
            <v>016P0203</v>
          </cell>
          <cell r="B672"/>
          <cell r="C672"/>
          <cell r="D672" t="str">
            <v>P</v>
          </cell>
          <cell r="E672">
            <v>2</v>
          </cell>
          <cell r="F672">
            <v>3</v>
          </cell>
          <cell r="G672" t="str">
            <v>ﾒｶﾆｶﾙﾁｰｽﾞ</v>
          </cell>
          <cell r="H672" t="str">
            <v>ﾒｶﾆｶﾙﾁｰｽﾞ</v>
          </cell>
          <cell r="I672" t="str">
            <v>016P0203</v>
          </cell>
          <cell r="J672" t="str">
            <v>水道配水用ﾎﾟﾘｴﾁﾚﾝﾒｶﾆｶﾙﾁｰｽﾞ</v>
          </cell>
          <cell r="K672" t="str">
            <v>Pﾒｶﾁｰｽﾞ3型</v>
          </cell>
          <cell r="L672" t="str">
            <v>φ50×φ50～φ150×φ150</v>
          </cell>
          <cell r="M672" t="str">
            <v>内外面ｴﾎﾟｷｼ樹脂粉体塗装</v>
          </cell>
          <cell r="N672" t="str">
            <v>ﾌｯ素樹脂塗装合金ﾎﾞﾙﾄﾅｯﾄ</v>
          </cell>
          <cell r="O672" t="str">
            <v>PTC</v>
          </cell>
          <cell r="P672" t="str">
            <v>G</v>
          </cell>
          <cell r="Q672">
            <v>30</v>
          </cell>
          <cell r="R672"/>
          <cell r="S672" t="str">
            <v>コスモ工機（株）</v>
          </cell>
          <cell r="T672">
            <v>16</v>
          </cell>
          <cell r="V672" t="str">
            <v>PTC  G  30</v>
          </cell>
          <cell r="W672" t="str">
            <v>PTC  G  30</v>
          </cell>
        </row>
        <row r="673">
          <cell r="A673" t="str">
            <v>016P0204</v>
          </cell>
          <cell r="B673"/>
          <cell r="C673"/>
          <cell r="D673" t="str">
            <v>P</v>
          </cell>
          <cell r="E673">
            <v>2</v>
          </cell>
          <cell r="F673">
            <v>4</v>
          </cell>
          <cell r="G673" t="str">
            <v>ﾒｶﾆｶﾙﾌﾗﾝｼﾞ付T字管</v>
          </cell>
          <cell r="H673" t="str">
            <v>ﾒｶﾆｶﾙﾌﾗﾝｼﾞ付T字管</v>
          </cell>
          <cell r="I673" t="str">
            <v>016P0204</v>
          </cell>
          <cell r="J673" t="str">
            <v>水道配水用ﾎﾟﾘｴﾁﾚﾝFCDﾌﾗﾝｼﾞ付ﾒｶﾆｶﾙT字管</v>
          </cell>
          <cell r="K673" t="str">
            <v>PﾒｶﾁｰｽﾞF型</v>
          </cell>
          <cell r="L673" t="str">
            <v>φ75×φ50～φ150×φ150</v>
          </cell>
          <cell r="M673" t="str">
            <v>内外面ｴﾎﾟｷｼ樹脂粉体塗装</v>
          </cell>
          <cell r="N673" t="str">
            <v>ﾌｯ素樹脂塗装合金ﾎﾞﾙﾄﾅｯﾄ</v>
          </cell>
          <cell r="O673" t="str">
            <v>PTC</v>
          </cell>
          <cell r="P673" t="str">
            <v>G</v>
          </cell>
          <cell r="Q673">
            <v>30</v>
          </cell>
          <cell r="R673"/>
          <cell r="S673" t="str">
            <v>コスモ工機（株）</v>
          </cell>
          <cell r="T673">
            <v>16</v>
          </cell>
          <cell r="V673" t="str">
            <v>PTC  G  30</v>
          </cell>
          <cell r="W673" t="str">
            <v>PTC  G  30</v>
          </cell>
        </row>
        <row r="674">
          <cell r="A674" t="str">
            <v>016P0201</v>
          </cell>
          <cell r="B674"/>
          <cell r="C674"/>
          <cell r="D674" t="str">
            <v>P</v>
          </cell>
          <cell r="E674">
            <v>2</v>
          </cell>
          <cell r="F674">
            <v>1</v>
          </cell>
          <cell r="G674" t="str">
            <v>ﾒｶﾆｶﾙ短管1号</v>
          </cell>
          <cell r="H674" t="str">
            <v>ﾒｶﾆｶﾙ短管1号</v>
          </cell>
          <cell r="I674" t="str">
            <v>016P0201</v>
          </cell>
          <cell r="J674" t="str">
            <v>水道配水用ﾎﾟﾘｴﾁﾚﾝFCDﾌﾗﾝｼﾞﾒｶﾆｶﾙ短管1号</v>
          </cell>
          <cell r="K674" t="str">
            <v>Pﾒｶﾌﾗﾝｼﾞ</v>
          </cell>
          <cell r="L674" t="str">
            <v>φ75～φ150</v>
          </cell>
          <cell r="M674" t="str">
            <v>内外面ｴﾎﾟｷｼ樹脂粉体塗装</v>
          </cell>
          <cell r="N674" t="str">
            <v>ﾌｯ素樹脂塗装合金ﾎﾞﾙﾄﾅｯﾄ　7.5K</v>
          </cell>
          <cell r="O674" t="str">
            <v>PTC</v>
          </cell>
          <cell r="P674" t="str">
            <v>G</v>
          </cell>
          <cell r="Q674">
            <v>30</v>
          </cell>
          <cell r="R674"/>
          <cell r="S674" t="str">
            <v>コスモ工機（株）</v>
          </cell>
          <cell r="T674">
            <v>16</v>
          </cell>
          <cell r="V674" t="str">
            <v>PTC  G  30</v>
          </cell>
          <cell r="W674" t="str">
            <v>PTC  G  30</v>
          </cell>
        </row>
        <row r="675">
          <cell r="A675" t="str">
            <v>016P0202</v>
          </cell>
          <cell r="B675"/>
          <cell r="C675"/>
          <cell r="D675" t="str">
            <v>P</v>
          </cell>
          <cell r="E675">
            <v>2</v>
          </cell>
          <cell r="F675">
            <v>2</v>
          </cell>
          <cell r="G675"/>
          <cell r="H675" t="str">
            <v>ﾒｶﾆｶﾙ短管1号片落管</v>
          </cell>
          <cell r="I675" t="str">
            <v>016P0202</v>
          </cell>
          <cell r="J675" t="str">
            <v>水道配水用ﾎﾟﾘｴﾁﾚﾝFCDﾌﾗﾝｼﾞﾒｶﾆｶﾙ短管1号片落</v>
          </cell>
          <cell r="K675" t="str">
            <v>Pﾒｶﾌﾗﾝｼﾞ片落型</v>
          </cell>
          <cell r="L675" t="str">
            <v>φ75×φ50～φ200×φ150</v>
          </cell>
          <cell r="M675" t="str">
            <v>内外面ｴﾎﾟｷｼ樹脂粉体塗装</v>
          </cell>
          <cell r="N675" t="str">
            <v>ﾌｯ素樹脂塗装合金ﾎﾞﾙﾄﾅｯﾄ　7.5K</v>
          </cell>
          <cell r="O675" t="str">
            <v>指定承認</v>
          </cell>
          <cell r="P675"/>
          <cell r="Q675"/>
          <cell r="R675"/>
          <cell r="S675" t="str">
            <v>コスモ工機（株）</v>
          </cell>
          <cell r="T675">
            <v>16</v>
          </cell>
          <cell r="V675" t="str">
            <v xml:space="preserve">指定承認    </v>
          </cell>
          <cell r="W675" t="str">
            <v xml:space="preserve">指定承認    </v>
          </cell>
        </row>
        <row r="676">
          <cell r="A676" t="str">
            <v>007P0303</v>
          </cell>
          <cell r="B676"/>
          <cell r="C676"/>
          <cell r="D676" t="str">
            <v>P</v>
          </cell>
          <cell r="E676">
            <v>3</v>
          </cell>
          <cell r="F676">
            <v>3</v>
          </cell>
          <cell r="G676" t="str">
            <v>異種管継手</v>
          </cell>
          <cell r="H676" t="str">
            <v>GX形</v>
          </cell>
          <cell r="I676" t="str">
            <v>007P0303</v>
          </cell>
          <cell r="J676" t="str">
            <v>GX形鋳鉄用異種管継手</v>
          </cell>
          <cell r="K676" t="str">
            <v>ｽｰﾊﾟｰﾀﾌﾎﾟﾘGX形ﾀﾞｸﾀｲﾙ鋳鉄管用異種管継手</v>
          </cell>
          <cell r="L676" t="str">
            <v>φ75～φ150</v>
          </cell>
          <cell r="M676" t="str">
            <v>内面ｴﾎﾟｷｼ樹脂粉体塗装</v>
          </cell>
          <cell r="N676"/>
          <cell r="O676" t="str">
            <v>指定承認</v>
          </cell>
          <cell r="P676"/>
          <cell r="Q676"/>
          <cell r="R676"/>
          <cell r="S676" t="str">
            <v>（株）クボタケミックス</v>
          </cell>
          <cell r="T676">
            <v>7</v>
          </cell>
          <cell r="V676" t="str">
            <v xml:space="preserve">指定承認    </v>
          </cell>
          <cell r="W676" t="str">
            <v xml:space="preserve">指定承認    </v>
          </cell>
        </row>
        <row r="677">
          <cell r="A677" t="str">
            <v>038P0302</v>
          </cell>
          <cell r="B677"/>
          <cell r="C677"/>
          <cell r="D677" t="str">
            <v>P</v>
          </cell>
          <cell r="E677">
            <v>3</v>
          </cell>
          <cell r="F677">
            <v>2</v>
          </cell>
          <cell r="G677"/>
          <cell r="H677"/>
          <cell r="I677" t="str">
            <v>038P0302</v>
          </cell>
          <cell r="J677" t="str">
            <v>GX形鋳鉄用異種管継手</v>
          </cell>
          <cell r="K677" t="str">
            <v>ｴｽﾛﾝﾊｲﾊﾟｰJW GX形ﾀﾞｸﾀｲﾙ鋳鉄管用異種管継手</v>
          </cell>
          <cell r="L677" t="str">
            <v>φ75～φ150</v>
          </cell>
          <cell r="M677" t="str">
            <v>内面ｴﾎﾟｷｼ樹脂粉体塗装</v>
          </cell>
          <cell r="N677"/>
          <cell r="O677" t="str">
            <v>指定承認</v>
          </cell>
          <cell r="P677"/>
          <cell r="Q677"/>
          <cell r="R677"/>
          <cell r="S677" t="str">
            <v>積水化学工業（株）</v>
          </cell>
          <cell r="T677">
            <v>38</v>
          </cell>
          <cell r="V677" t="str">
            <v xml:space="preserve">指定承認    </v>
          </cell>
          <cell r="W677" t="str">
            <v xml:space="preserve">指定承認    </v>
          </cell>
        </row>
        <row r="678">
          <cell r="A678" t="str">
            <v>007P0304</v>
          </cell>
          <cell r="B678"/>
          <cell r="C678"/>
          <cell r="D678" t="str">
            <v>P</v>
          </cell>
          <cell r="E678">
            <v>3</v>
          </cell>
          <cell r="F678">
            <v>4</v>
          </cell>
          <cell r="G678"/>
          <cell r="H678" t="str">
            <v>GX形片落管</v>
          </cell>
          <cell r="I678" t="str">
            <v>007P0304</v>
          </cell>
          <cell r="J678" t="str">
            <v>GX形鋳鉄用異種管継手片落管</v>
          </cell>
          <cell r="K678" t="str">
            <v>ｽｰﾊﾟｰﾀﾌﾎﾟﾘGX形ﾀﾞｸﾀｲﾙ鋳鉄管用異種管継手</v>
          </cell>
          <cell r="L678" t="str">
            <v>φ75(D)×φ50(P)～φ150(D)×φ100(P)</v>
          </cell>
          <cell r="M678" t="str">
            <v>内面ｴﾎﾟｷｼ樹脂粉体塗装</v>
          </cell>
          <cell r="N678"/>
          <cell r="O678" t="str">
            <v>指定承認</v>
          </cell>
          <cell r="P678"/>
          <cell r="Q678"/>
          <cell r="R678"/>
          <cell r="S678" t="str">
            <v>（株）クボタケミックス</v>
          </cell>
          <cell r="T678">
            <v>7</v>
          </cell>
          <cell r="V678" t="str">
            <v xml:space="preserve">指定承認    </v>
          </cell>
          <cell r="W678" t="str">
            <v xml:space="preserve">指定承認    </v>
          </cell>
        </row>
        <row r="679">
          <cell r="A679" t="str">
            <v>038P0303</v>
          </cell>
          <cell r="B679"/>
          <cell r="C679"/>
          <cell r="D679" t="str">
            <v>P</v>
          </cell>
          <cell r="E679">
            <v>3</v>
          </cell>
          <cell r="F679">
            <v>3</v>
          </cell>
          <cell r="G679"/>
          <cell r="H679"/>
          <cell r="I679" t="str">
            <v>038P0303</v>
          </cell>
          <cell r="J679" t="str">
            <v>GX形鋳鉄用異種管継手片落管</v>
          </cell>
          <cell r="K679" t="str">
            <v>ｴｽﾛﾝﾊｲﾊﾟｰJW GX形ﾀﾞｸﾀｲﾙ鋳鉄管用異種管継手</v>
          </cell>
          <cell r="L679" t="str">
            <v>φ75（D）×φ50（P）</v>
          </cell>
          <cell r="M679" t="str">
            <v>内面ｴﾎﾟｷｼ樹脂粉体塗装</v>
          </cell>
          <cell r="N679"/>
          <cell r="O679" t="str">
            <v>指定承認</v>
          </cell>
          <cell r="P679"/>
          <cell r="Q679"/>
          <cell r="R679"/>
          <cell r="S679" t="str">
            <v>積水化学工業（株）</v>
          </cell>
          <cell r="T679">
            <v>38</v>
          </cell>
          <cell r="V679" t="str">
            <v xml:space="preserve">指定承認    </v>
          </cell>
          <cell r="W679" t="str">
            <v xml:space="preserve">指定承認    </v>
          </cell>
        </row>
        <row r="680">
          <cell r="A680" t="str">
            <v>007P0305</v>
          </cell>
          <cell r="B680"/>
          <cell r="C680"/>
          <cell r="D680" t="str">
            <v>P</v>
          </cell>
          <cell r="E680">
            <v>3</v>
          </cell>
          <cell r="F680">
            <v>5</v>
          </cell>
          <cell r="G680"/>
          <cell r="H680" t="str">
            <v>NS形</v>
          </cell>
          <cell r="I680" t="str">
            <v>007P0305</v>
          </cell>
          <cell r="J680" t="str">
            <v>NS形鋳鉄用異種管継手</v>
          </cell>
          <cell r="K680" t="str">
            <v>ｽｰﾊﾟｰﾀﾌﾎﾟﾘNS形ﾀﾞｸﾀｲﾙ鋳鉄管用異種管継手</v>
          </cell>
          <cell r="L680" t="str">
            <v>φ75～φ150</v>
          </cell>
          <cell r="M680" t="str">
            <v>内面ｴﾎﾟｷｼ樹脂粉体塗装</v>
          </cell>
          <cell r="N680"/>
          <cell r="O680" t="str">
            <v>指定承認</v>
          </cell>
          <cell r="P680"/>
          <cell r="Q680"/>
          <cell r="R680"/>
          <cell r="S680" t="str">
            <v>（株）クボタケミックス</v>
          </cell>
          <cell r="T680">
            <v>7</v>
          </cell>
          <cell r="V680" t="str">
            <v xml:space="preserve">指定承認    </v>
          </cell>
          <cell r="W680" t="str">
            <v xml:space="preserve">指定承認    </v>
          </cell>
        </row>
        <row r="681">
          <cell r="A681" t="str">
            <v>007P0306</v>
          </cell>
          <cell r="B681"/>
          <cell r="C681"/>
          <cell r="D681" t="str">
            <v>P</v>
          </cell>
          <cell r="E681">
            <v>3</v>
          </cell>
          <cell r="F681">
            <v>6</v>
          </cell>
          <cell r="G681"/>
          <cell r="H681" t="str">
            <v>NS形片落管</v>
          </cell>
          <cell r="I681" t="str">
            <v>007P0306</v>
          </cell>
          <cell r="J681" t="str">
            <v>NS形鋳鉄用異種管継手片落管</v>
          </cell>
          <cell r="K681" t="str">
            <v>ｽｰﾊﾟｰﾀﾌﾎﾟﾘNS形ﾀﾞｸﾀｲﾙ鋳鉄管用異種管継手</v>
          </cell>
          <cell r="L681" t="str">
            <v>φ75(D)×φ50(P)～φ150(D)×φ100(P)</v>
          </cell>
          <cell r="M681" t="str">
            <v>内面ｴﾎﾟｷｼ樹脂粉体塗装</v>
          </cell>
          <cell r="N681"/>
          <cell r="O681" t="str">
            <v>指定承認</v>
          </cell>
          <cell r="P681"/>
          <cell r="Q681"/>
          <cell r="R681"/>
          <cell r="S681" t="str">
            <v>（株）クボタケミックス</v>
          </cell>
          <cell r="T681">
            <v>7</v>
          </cell>
          <cell r="V681" t="str">
            <v xml:space="preserve">指定承認    </v>
          </cell>
          <cell r="W681" t="str">
            <v xml:space="preserve">指定承認    </v>
          </cell>
        </row>
        <row r="682">
          <cell r="A682" t="str">
            <v>016P0307</v>
          </cell>
          <cell r="B682"/>
          <cell r="C682"/>
          <cell r="D682" t="str">
            <v>P</v>
          </cell>
          <cell r="E682">
            <v>3</v>
          </cell>
          <cell r="F682">
            <v>7</v>
          </cell>
          <cell r="G682"/>
          <cell r="H682"/>
          <cell r="I682" t="str">
            <v>016P0307</v>
          </cell>
          <cell r="J682" t="str">
            <v>NS形鋳鉄用異種管継手片落管</v>
          </cell>
          <cell r="K682" t="str">
            <v>PCｼﾞｮｲﾝﾄ2型</v>
          </cell>
          <cell r="L682" t="str">
            <v>φ75・φ100×φ50</v>
          </cell>
          <cell r="M682" t="str">
            <v>内外面ｴﾎﾟｷｼ樹脂粉体塗装</v>
          </cell>
          <cell r="N682" t="str">
            <v>ﾌｯ素樹脂塗装合金ﾎﾞﾙﾄﾅｯﾄ</v>
          </cell>
          <cell r="O682" t="str">
            <v>指定承認</v>
          </cell>
          <cell r="P682"/>
          <cell r="Q682"/>
          <cell r="R682"/>
          <cell r="S682" t="str">
            <v>コスモ工機（株）</v>
          </cell>
          <cell r="T682">
            <v>16</v>
          </cell>
          <cell r="V682" t="str">
            <v xml:space="preserve">指定承認    </v>
          </cell>
          <cell r="W682" t="str">
            <v xml:space="preserve">指定承認    </v>
          </cell>
        </row>
        <row r="683">
          <cell r="A683" t="str">
            <v>007P0301</v>
          </cell>
          <cell r="B683"/>
          <cell r="C683"/>
          <cell r="D683" t="str">
            <v>P</v>
          </cell>
          <cell r="E683">
            <v>3</v>
          </cell>
          <cell r="F683">
            <v>1</v>
          </cell>
          <cell r="G683"/>
          <cell r="H683" t="str">
            <v>K形</v>
          </cell>
          <cell r="I683" t="str">
            <v>007P0301</v>
          </cell>
          <cell r="J683" t="str">
            <v>K形鋳鉄用異種管継手</v>
          </cell>
          <cell r="K683" t="str">
            <v>ｽｰﾊﾟｰﾀﾌﾎﾟﾘK形ﾀﾞｸﾀｲﾙ鋳鉄管用異種管継手</v>
          </cell>
          <cell r="L683" t="str">
            <v>φ75～φ150</v>
          </cell>
          <cell r="M683" t="str">
            <v>内面ｴﾎﾟｷｼ樹脂粉体塗装</v>
          </cell>
          <cell r="N683"/>
          <cell r="O683" t="str">
            <v>PTC</v>
          </cell>
          <cell r="P683" t="str">
            <v>G</v>
          </cell>
          <cell r="Q683">
            <v>32</v>
          </cell>
          <cell r="R683"/>
          <cell r="S683" t="str">
            <v>（株）クボタケミックス</v>
          </cell>
          <cell r="T683">
            <v>7</v>
          </cell>
          <cell r="V683" t="str">
            <v>PTC  G  32</v>
          </cell>
          <cell r="W683" t="str">
            <v>PTC  G  32</v>
          </cell>
        </row>
        <row r="684">
          <cell r="A684" t="str">
            <v>038P0301</v>
          </cell>
          <cell r="B684"/>
          <cell r="C684"/>
          <cell r="D684" t="str">
            <v>P</v>
          </cell>
          <cell r="E684">
            <v>3</v>
          </cell>
          <cell r="F684">
            <v>1</v>
          </cell>
          <cell r="G684"/>
          <cell r="H684"/>
          <cell r="I684" t="str">
            <v>038P0301</v>
          </cell>
          <cell r="J684" t="str">
            <v>K形鋳鉄用異種管継手</v>
          </cell>
          <cell r="K684" t="str">
            <v>ｴｽﾛﾝﾊｲﾊﾟｰJW ﾀﾞｸﾀｲﾙ鋳鉄管用異種管継手K形</v>
          </cell>
          <cell r="L684" t="str">
            <v>φ75～φ150</v>
          </cell>
          <cell r="M684" t="str">
            <v>内面ｴﾎﾟｷｼ樹脂粉体塗装</v>
          </cell>
          <cell r="N684"/>
          <cell r="O684" t="str">
            <v>PTC</v>
          </cell>
          <cell r="P684" t="str">
            <v>G</v>
          </cell>
          <cell r="Q684">
            <v>32</v>
          </cell>
          <cell r="R684"/>
          <cell r="S684" t="str">
            <v>積水化学工業（株）</v>
          </cell>
          <cell r="T684">
            <v>38</v>
          </cell>
          <cell r="V684" t="str">
            <v>PTC  G  32</v>
          </cell>
          <cell r="W684" t="str">
            <v>PTC  G  32</v>
          </cell>
        </row>
        <row r="685">
          <cell r="A685" t="str">
            <v>007P0302</v>
          </cell>
          <cell r="B685"/>
          <cell r="C685"/>
          <cell r="D685" t="str">
            <v>P</v>
          </cell>
          <cell r="E685">
            <v>3</v>
          </cell>
          <cell r="F685">
            <v>2</v>
          </cell>
          <cell r="G685"/>
          <cell r="H685" t="str">
            <v>K形片落管</v>
          </cell>
          <cell r="I685" t="str">
            <v>007P0302</v>
          </cell>
          <cell r="J685" t="str">
            <v>K形鋳鉄用異種管継手片落管</v>
          </cell>
          <cell r="K685" t="str">
            <v>ｽｰﾊﾟｰﾀﾌﾎﾟﾘK形ﾀﾞｸﾀｲﾙ鋳鉄管用異種管継手</v>
          </cell>
          <cell r="L685" t="str">
            <v>φ75(D)×φ50(P)～φ150(D)×φ100(P)</v>
          </cell>
          <cell r="M685" t="str">
            <v>内面ｴﾎﾟｷｼ樹脂粉体塗装</v>
          </cell>
          <cell r="N685"/>
          <cell r="O685" t="str">
            <v>指定承認</v>
          </cell>
          <cell r="P685"/>
          <cell r="Q685"/>
          <cell r="R685"/>
          <cell r="S685" t="str">
            <v>（株）クボタケミックス</v>
          </cell>
          <cell r="T685">
            <v>7</v>
          </cell>
          <cell r="V685" t="str">
            <v xml:space="preserve">指定承認    </v>
          </cell>
          <cell r="W685" t="str">
            <v xml:space="preserve">指定承認    </v>
          </cell>
        </row>
        <row r="686">
          <cell r="A686" t="str">
            <v>016D0309</v>
          </cell>
          <cell r="B686" t="str">
            <v>その他関係資材</v>
          </cell>
          <cell r="C686" t="str">
            <v>ジョイント類</v>
          </cell>
          <cell r="D686" t="str">
            <v>D</v>
          </cell>
          <cell r="E686">
            <v>3</v>
          </cell>
          <cell r="F686">
            <v>9</v>
          </cell>
          <cell r="G686" t="str">
            <v>PCｼﾞｮｲﾝﾄ</v>
          </cell>
          <cell r="H686" t="str">
            <v>PCｼﾞｮｲﾝﾄ</v>
          </cell>
          <cell r="I686" t="str">
            <v>016D0309</v>
          </cell>
          <cell r="J686" t="str">
            <v>PCｼﾞｮｲﾝﾄ 離脱防止付</v>
          </cell>
          <cell r="K686" t="str">
            <v>PCｼﾞｮｲﾝﾄ</v>
          </cell>
          <cell r="L686" t="str">
            <v>φ50～φ200</v>
          </cell>
          <cell r="M686" t="str">
            <v>内外面ｴﾎﾟｷｼ樹脂粉体塗装</v>
          </cell>
          <cell r="N686" t="str">
            <v>ﾌｯ素樹脂塗装合金ﾎﾞﾙﾄﾅｯﾄ</v>
          </cell>
          <cell r="O686" t="str">
            <v>PTC</v>
          </cell>
          <cell r="P686" t="str">
            <v>G</v>
          </cell>
          <cell r="Q686">
            <v>30</v>
          </cell>
          <cell r="R686"/>
          <cell r="S686" t="str">
            <v>コスモ工機（株）</v>
          </cell>
          <cell r="T686">
            <v>16</v>
          </cell>
          <cell r="V686" t="str">
            <v>PTC  G  30</v>
          </cell>
          <cell r="W686" t="str">
            <v>PTC  G  30</v>
          </cell>
        </row>
        <row r="687">
          <cell r="A687" t="str">
            <v>011D0308</v>
          </cell>
          <cell r="B687"/>
          <cell r="C687"/>
          <cell r="D687" t="str">
            <v>D</v>
          </cell>
          <cell r="E687">
            <v>3</v>
          </cell>
          <cell r="F687">
            <v>8</v>
          </cell>
          <cell r="G687"/>
          <cell r="H687" t="str">
            <v>PCｼﾞｮｲﾝﾄ片落管</v>
          </cell>
          <cell r="I687" t="str">
            <v>011D0308</v>
          </cell>
          <cell r="J687" t="str">
            <v>PCｼﾞｮｲﾝﾄ片落管 離脱防止付</v>
          </cell>
          <cell r="K687" t="str">
            <v>ﾒｶﾎﾟﾘPCｼﾞｮｲﾝﾄ片落(MP-98PC)</v>
          </cell>
          <cell r="L687" t="str">
            <v>φ75×φ50～φ150×φ100</v>
          </cell>
          <cell r="M687" t="str">
            <v>内外面ｴﾎﾟｷｼ樹脂粉体塗装</v>
          </cell>
          <cell r="N687" t="str">
            <v>ﾌｯ素樹脂塗装合金ﾎﾞﾙﾄﾅｯﾄ</v>
          </cell>
          <cell r="O687" t="str">
            <v>指定承認</v>
          </cell>
          <cell r="P687"/>
          <cell r="Q687"/>
          <cell r="R687"/>
          <cell r="S687" t="str">
            <v>大成機工（株）</v>
          </cell>
          <cell r="T687">
            <v>11</v>
          </cell>
          <cell r="V687" t="str">
            <v xml:space="preserve">指定承認    </v>
          </cell>
          <cell r="W687" t="str">
            <v xml:space="preserve">指定承認    </v>
          </cell>
        </row>
        <row r="688">
          <cell r="A688" t="str">
            <v>014D0306</v>
          </cell>
          <cell r="B688"/>
          <cell r="C688"/>
          <cell r="D688" t="str">
            <v>D</v>
          </cell>
          <cell r="E688">
            <v>3</v>
          </cell>
          <cell r="F688">
            <v>6</v>
          </cell>
          <cell r="G688"/>
          <cell r="H688"/>
          <cell r="I688" t="str">
            <v>014D0306</v>
          </cell>
          <cell r="J688" t="str">
            <v>PCｼﾞｮｲﾝﾄ片落管　離脱防止付</v>
          </cell>
          <cell r="K688" t="str">
            <v>ｽｯﾎﾟﾝMP-C-Ⅱ</v>
          </cell>
          <cell r="L688" t="str">
            <v>φ75×φ50～φ150×φ100</v>
          </cell>
          <cell r="M688" t="str">
            <v>内外面ｴﾎﾟｷｼ樹脂粉体塗装</v>
          </cell>
          <cell r="N688" t="str">
            <v>防食ﾎﾞﾙﾄﾅｯﾄ　ｺｱ不要型</v>
          </cell>
          <cell r="O688" t="str">
            <v>指定承認</v>
          </cell>
          <cell r="P688"/>
          <cell r="Q688"/>
          <cell r="R688"/>
          <cell r="S688" t="str">
            <v>（株）川西水道機器</v>
          </cell>
          <cell r="T688">
            <v>14</v>
          </cell>
          <cell r="V688" t="str">
            <v xml:space="preserve">指定承認    </v>
          </cell>
          <cell r="W688" t="str">
            <v xml:space="preserve">指定承認    </v>
          </cell>
        </row>
        <row r="689">
          <cell r="A689" t="str">
            <v>016D0310</v>
          </cell>
          <cell r="B689"/>
          <cell r="C689"/>
          <cell r="D689" t="str">
            <v>D</v>
          </cell>
          <cell r="E689">
            <v>3</v>
          </cell>
          <cell r="F689">
            <v>10</v>
          </cell>
          <cell r="G689"/>
          <cell r="H689"/>
          <cell r="I689" t="str">
            <v>016D0310</v>
          </cell>
          <cell r="J689" t="str">
            <v>PCｼﾞｮｲﾝﾄ片落管 離脱防止付</v>
          </cell>
          <cell r="K689" t="str">
            <v>PCｼﾞｮｲﾝﾄ片落管</v>
          </cell>
          <cell r="L689" t="str">
            <v>φ75×φ50～φ150×φ100</v>
          </cell>
          <cell r="M689" t="str">
            <v>内外面ｴﾎﾟｷｼ樹脂粉体塗装</v>
          </cell>
          <cell r="N689" t="str">
            <v>ﾌｯ素樹脂塗装合金ﾎﾞﾙﾄﾅｯﾄ</v>
          </cell>
          <cell r="O689" t="str">
            <v>指定承認</v>
          </cell>
          <cell r="P689"/>
          <cell r="Q689"/>
          <cell r="R689"/>
          <cell r="S689" t="str">
            <v>コスモ工機（株）</v>
          </cell>
          <cell r="T689">
            <v>16</v>
          </cell>
          <cell r="V689" t="str">
            <v xml:space="preserve">指定承認    </v>
          </cell>
          <cell r="W689" t="str">
            <v xml:space="preserve">指定承認    </v>
          </cell>
        </row>
        <row r="690">
          <cell r="A690" t="str">
            <v>016P0305</v>
          </cell>
          <cell r="B690"/>
          <cell r="C690"/>
          <cell r="D690" t="str">
            <v>P</v>
          </cell>
          <cell r="E690">
            <v>3</v>
          </cell>
          <cell r="F690">
            <v>5</v>
          </cell>
          <cell r="G690" t="str">
            <v>PVｼﾞｮｲﾝﾄ</v>
          </cell>
          <cell r="H690" t="str">
            <v>PVｼﾞｮｲﾝﾄ</v>
          </cell>
          <cell r="I690" t="str">
            <v>016P0305</v>
          </cell>
          <cell r="J690" t="str">
            <v>PVｼﾞｮｲﾝﾄ 離脱防止付</v>
          </cell>
          <cell r="K690" t="str">
            <v>PVｼﾞｮｲﾝﾄ</v>
          </cell>
          <cell r="L690" t="str">
            <v>φ50～φ150</v>
          </cell>
          <cell r="M690" t="str">
            <v>内外面ｴﾎﾟｷｼ樹脂粉体塗装</v>
          </cell>
          <cell r="N690" t="str">
            <v>ﾌｯ素樹脂塗装合金ﾎﾞﾙﾄﾅｯﾄ</v>
          </cell>
          <cell r="O690" t="str">
            <v>PTC</v>
          </cell>
          <cell r="P690" t="str">
            <v>G</v>
          </cell>
          <cell r="Q690">
            <v>30</v>
          </cell>
          <cell r="R690"/>
          <cell r="S690" t="str">
            <v>コスモ工機（株）</v>
          </cell>
          <cell r="T690">
            <v>16</v>
          </cell>
          <cell r="V690" t="str">
            <v>PTC  G  30</v>
          </cell>
          <cell r="W690" t="str">
            <v>PTC  G  30</v>
          </cell>
        </row>
        <row r="691">
          <cell r="A691" t="str">
            <v>011P0302</v>
          </cell>
          <cell r="B691"/>
          <cell r="C691"/>
          <cell r="D691" t="str">
            <v>P</v>
          </cell>
          <cell r="E691">
            <v>3</v>
          </cell>
          <cell r="F691">
            <v>2</v>
          </cell>
          <cell r="G691" t="str">
            <v>PVｼﾞｮｲﾝﾄ</v>
          </cell>
          <cell r="H691" t="str">
            <v>PVｼﾞｮｲﾝﾄ片落管</v>
          </cell>
          <cell r="I691" t="str">
            <v>011P0302</v>
          </cell>
          <cell r="J691" t="str">
            <v>PVｼﾞｮｲﾝﾄ片落管 離脱防止付</v>
          </cell>
          <cell r="K691" t="str">
            <v>ﾒｶﾎﾟﾘPVｼﾞｮｲﾝﾄ片落(MP-98PV)</v>
          </cell>
          <cell r="L691" t="str">
            <v>φ75×φ50～φ150×φ100</v>
          </cell>
          <cell r="M691" t="str">
            <v>内外面ｴﾎﾟｷｼ樹脂粉体塗装</v>
          </cell>
          <cell r="N691" t="str">
            <v>ﾌｯ素樹脂塗装合金ﾎﾞﾙﾄﾅｯﾄ</v>
          </cell>
          <cell r="O691" t="str">
            <v>指定承認</v>
          </cell>
          <cell r="P691"/>
          <cell r="Q691"/>
          <cell r="R691"/>
          <cell r="S691" t="str">
            <v>大成機工（株）</v>
          </cell>
          <cell r="T691">
            <v>11</v>
          </cell>
          <cell r="V691" t="str">
            <v xml:space="preserve">指定承認    </v>
          </cell>
          <cell r="W691" t="str">
            <v xml:space="preserve">指定承認    </v>
          </cell>
        </row>
        <row r="692">
          <cell r="A692" t="str">
            <v>014P0302</v>
          </cell>
          <cell r="B692"/>
          <cell r="C692"/>
          <cell r="D692" t="str">
            <v>P</v>
          </cell>
          <cell r="E692">
            <v>3</v>
          </cell>
          <cell r="F692">
            <v>2</v>
          </cell>
          <cell r="G692"/>
          <cell r="H692"/>
          <cell r="I692" t="str">
            <v>014P0302</v>
          </cell>
          <cell r="J692" t="str">
            <v>PVｼﾞｮｲﾝﾄ片落管　離脱防止付</v>
          </cell>
          <cell r="K692" t="str">
            <v>ｽｯﾎﾟﾝMP-V-K</v>
          </cell>
          <cell r="L692" t="str">
            <v>φ50×φ40～φ150×φ100</v>
          </cell>
          <cell r="M692" t="str">
            <v>内外面ｴﾎﾟｷｼ樹脂粉体塗装</v>
          </cell>
          <cell r="N692" t="str">
            <v>防食ﾎﾞﾙﾄﾅｯﾄ　ｺｱ不要型</v>
          </cell>
          <cell r="O692" t="str">
            <v>指定承認</v>
          </cell>
          <cell r="P692"/>
          <cell r="Q692"/>
          <cell r="R692"/>
          <cell r="S692" t="str">
            <v>（株）川西水道機器</v>
          </cell>
          <cell r="T692">
            <v>14</v>
          </cell>
          <cell r="V692" t="str">
            <v xml:space="preserve">指定承認    </v>
          </cell>
          <cell r="W692" t="str">
            <v xml:space="preserve">指定承認    </v>
          </cell>
        </row>
        <row r="693">
          <cell r="A693" t="str">
            <v>016P0306</v>
          </cell>
          <cell r="B693"/>
          <cell r="C693"/>
          <cell r="D693" t="str">
            <v>P</v>
          </cell>
          <cell r="E693">
            <v>3</v>
          </cell>
          <cell r="F693">
            <v>6</v>
          </cell>
          <cell r="G693"/>
          <cell r="H693"/>
          <cell r="I693" t="str">
            <v>016P0306</v>
          </cell>
          <cell r="J693" t="str">
            <v>PVｼﾞｮｲﾝﾄ片落管 離脱防止付</v>
          </cell>
          <cell r="K693" t="str">
            <v>PVｼﾞｮｲﾝﾄ片落型</v>
          </cell>
          <cell r="L693" t="str">
            <v>φ75×φ50～φ150×φ100</v>
          </cell>
          <cell r="M693" t="str">
            <v>内外面ｴﾎﾟｷｼ樹脂粉体塗装</v>
          </cell>
          <cell r="N693" t="str">
            <v>ﾌｯ素樹脂塗装合金ﾎﾞﾙﾄﾅｯﾄ</v>
          </cell>
          <cell r="O693" t="str">
            <v>指定承認</v>
          </cell>
          <cell r="P693"/>
          <cell r="Q693"/>
          <cell r="R693"/>
          <cell r="S693" t="str">
            <v>コスモ工機（株）</v>
          </cell>
          <cell r="T693">
            <v>16</v>
          </cell>
          <cell r="V693" t="str">
            <v xml:space="preserve">指定承認    </v>
          </cell>
          <cell r="W693" t="str">
            <v xml:space="preserve">指定承認    </v>
          </cell>
        </row>
        <row r="694">
          <cell r="A694" t="str">
            <v>031E0103</v>
          </cell>
          <cell r="B694" t="str">
            <v>その他関係資材</v>
          </cell>
          <cell r="C694" t="str">
            <v>スリーブ類</v>
          </cell>
          <cell r="D694" t="str">
            <v>E</v>
          </cell>
          <cell r="E694">
            <v>1</v>
          </cell>
          <cell r="F694">
            <v>3</v>
          </cell>
          <cell r="G694" t="str">
            <v>防護ｽﾘｰﾌﾞ</v>
          </cell>
          <cell r="H694" t="str">
            <v>浸透防護ｽﾘｰﾌﾞ</v>
          </cell>
          <cell r="I694" t="str">
            <v>031E0103</v>
          </cell>
          <cell r="J694" t="str">
            <v>ﾎﾟﾘｴﾁﾚﾝ管用溶剤浸透防護ｽﾘｰﾌﾞ</v>
          </cell>
          <cell r="K694" t="str">
            <v>溶剤浸透防護ｽﾘｰﾌﾞ</v>
          </cell>
          <cell r="L694" t="str">
            <v>φ50～φ150</v>
          </cell>
          <cell r="M694"/>
          <cell r="N694"/>
          <cell r="O694" t="str">
            <v>PTC</v>
          </cell>
          <cell r="P694" t="str">
            <v>K</v>
          </cell>
          <cell r="Q694">
            <v>20</v>
          </cell>
          <cell r="R694"/>
          <cell r="S694" t="str">
            <v>サンエス護謨工業（株）</v>
          </cell>
          <cell r="T694">
            <v>31</v>
          </cell>
          <cell r="V694" t="str">
            <v>PTC  K  20</v>
          </cell>
          <cell r="W694" t="str">
            <v>PTC  K  20</v>
          </cell>
        </row>
        <row r="695">
          <cell r="A695" t="str">
            <v>044E0103</v>
          </cell>
          <cell r="B695"/>
          <cell r="C695"/>
          <cell r="D695" t="str">
            <v>E</v>
          </cell>
          <cell r="E695">
            <v>1</v>
          </cell>
          <cell r="F695">
            <v>3</v>
          </cell>
          <cell r="G695"/>
          <cell r="H695"/>
          <cell r="I695" t="str">
            <v>044E0103</v>
          </cell>
          <cell r="J695" t="str">
            <v>ﾎﾟﾘｴﾁﾚﾝ管用溶剤浸透防護ｽﾘｰﾌﾞ</v>
          </cell>
          <cell r="K695" t="str">
            <v>ﾎﾟﾘｴﾁﾚﾝ管用溶剤浸透防護ｽﾘｰﾌﾞ</v>
          </cell>
          <cell r="L695" t="str">
            <v>φ50～φ150</v>
          </cell>
          <cell r="M695"/>
          <cell r="N695"/>
          <cell r="O695" t="str">
            <v>PTC</v>
          </cell>
          <cell r="P695" t="str">
            <v>K</v>
          </cell>
          <cell r="Q695">
            <v>20</v>
          </cell>
          <cell r="R695"/>
          <cell r="S695" t="str">
            <v>ヨツギ（株）</v>
          </cell>
          <cell r="T695">
            <v>44</v>
          </cell>
          <cell r="V695" t="str">
            <v>PTC  K  20</v>
          </cell>
          <cell r="W695" t="str">
            <v>PTC  K  20</v>
          </cell>
        </row>
        <row r="696">
          <cell r="A696" t="str">
            <v>031E0105</v>
          </cell>
          <cell r="B696"/>
          <cell r="C696"/>
          <cell r="D696" t="str">
            <v>E</v>
          </cell>
          <cell r="E696">
            <v>1</v>
          </cell>
          <cell r="F696">
            <v>5</v>
          </cell>
          <cell r="G696"/>
          <cell r="H696" t="str">
            <v>浸透防護ｽﾘｰﾌﾞ用
ﾃｰﾌﾟ</v>
          </cell>
          <cell r="I696" t="str">
            <v>031E0105</v>
          </cell>
          <cell r="J696" t="str">
            <v>溶剤浸透防護ｽﾘｰﾌﾞ用ﾅｲﾛﾝﾃｰﾌﾟ</v>
          </cell>
          <cell r="K696" t="str">
            <v>溶剤浸透防護ｽﾘｰﾌﾞ用ﾅｲﾛﾝﾃｰﾌﾟ</v>
          </cell>
          <cell r="L696" t="str">
            <v>幅50mm</v>
          </cell>
          <cell r="M696"/>
          <cell r="N696"/>
          <cell r="O696" t="str">
            <v>指定承認</v>
          </cell>
          <cell r="P696"/>
          <cell r="Q696"/>
          <cell r="R696"/>
          <cell r="S696" t="str">
            <v>サンエス護謨工業（株）</v>
          </cell>
          <cell r="T696">
            <v>31</v>
          </cell>
          <cell r="V696" t="str">
            <v xml:space="preserve">指定承認    </v>
          </cell>
          <cell r="W696" t="str">
            <v xml:space="preserve">指定承認    </v>
          </cell>
        </row>
        <row r="697">
          <cell r="A697" t="str">
            <v>044E0105</v>
          </cell>
          <cell r="B697"/>
          <cell r="C697"/>
          <cell r="D697" t="str">
            <v>E</v>
          </cell>
          <cell r="E697">
            <v>1</v>
          </cell>
          <cell r="F697">
            <v>5</v>
          </cell>
          <cell r="G697"/>
          <cell r="H697"/>
          <cell r="I697" t="str">
            <v>044E0105</v>
          </cell>
          <cell r="J697" t="str">
            <v>溶剤浸透防護ｽﾘｰﾌﾞ用ﾅｲﾛﾝﾃｰﾌﾟ</v>
          </cell>
          <cell r="K697" t="str">
            <v>浸透防護ﾊｲﾊﾟｰｼｰﾙﾄﾞﾃｰﾌﾟ</v>
          </cell>
          <cell r="L697" t="str">
            <v>幅50mm</v>
          </cell>
          <cell r="M697"/>
          <cell r="N697"/>
          <cell r="O697" t="str">
            <v>指定承認</v>
          </cell>
          <cell r="P697"/>
          <cell r="Q697"/>
          <cell r="R697"/>
          <cell r="S697" t="str">
            <v>ヨツギ（株）</v>
          </cell>
          <cell r="T697">
            <v>44</v>
          </cell>
          <cell r="V697" t="str">
            <v xml:space="preserve">指定承認    </v>
          </cell>
          <cell r="W697" t="str">
            <v xml:space="preserve">指定承認    </v>
          </cell>
        </row>
        <row r="698">
          <cell r="A698">
            <v>0</v>
          </cell>
          <cell r="B698" t="str">
            <v>【水道用二層ポリエチレン管】</v>
          </cell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 t="str">
            <v/>
          </cell>
          <cell r="V698" t="str">
            <v xml:space="preserve">    </v>
          </cell>
          <cell r="W698" t="str">
            <v xml:space="preserve">    </v>
          </cell>
        </row>
        <row r="699">
          <cell r="A699" t="str">
            <v>007H0101</v>
          </cell>
          <cell r="B699" t="str">
            <v>水道用二層ポリエチレン管</v>
          </cell>
          <cell r="C699" t="str">
            <v>直管類</v>
          </cell>
          <cell r="D699" t="str">
            <v>H</v>
          </cell>
          <cell r="E699">
            <v>1</v>
          </cell>
          <cell r="F699">
            <v>1</v>
          </cell>
          <cell r="G699" t="str">
            <v>二層ﾎﾟﾘｴﾁﾚﾝ管</v>
          </cell>
          <cell r="H699" t="str">
            <v>1種管</v>
          </cell>
          <cell r="I699" t="str">
            <v>007H0101</v>
          </cell>
          <cell r="J699" t="str">
            <v>水道用二層ﾎﾟﾘｴﾁﾚﾝ管</v>
          </cell>
          <cell r="K699" t="str">
            <v>水道用ﾎﾟﾘｴﾁﾚﾝ二層管（ﾎﾟﾘﾆｸｽ ﾆｿｳｶﾝ）</v>
          </cell>
          <cell r="L699" t="str">
            <v>φ20～φ50</v>
          </cell>
          <cell r="M699" t="str">
            <v>１種管</v>
          </cell>
          <cell r="N699"/>
          <cell r="O699" t="str">
            <v>JIS</v>
          </cell>
          <cell r="P699" t="str">
            <v>K</v>
          </cell>
          <cell r="Q699">
            <v>6762</v>
          </cell>
          <cell r="R699"/>
          <cell r="S699" t="str">
            <v>（株）クボタケミックス</v>
          </cell>
          <cell r="T699">
            <v>7</v>
          </cell>
          <cell r="V699" t="str">
            <v>JIS  K  6762</v>
          </cell>
          <cell r="W699" t="str">
            <v>JIS  K  6762</v>
          </cell>
        </row>
        <row r="700">
          <cell r="A700" t="str">
            <v>012H0101</v>
          </cell>
          <cell r="B700"/>
          <cell r="C700"/>
          <cell r="D700" t="str">
            <v>H</v>
          </cell>
          <cell r="E700">
            <v>1</v>
          </cell>
          <cell r="F700">
            <v>1</v>
          </cell>
          <cell r="G700"/>
          <cell r="H700"/>
          <cell r="I700" t="str">
            <v>012H0101</v>
          </cell>
          <cell r="J700" t="str">
            <v>水道用二層ﾎﾟﾘｴﾁﾚﾝ管</v>
          </cell>
          <cell r="K700" t="str">
            <v>水道用ﾎﾟﾘｴﾁﾚﾝ二層管（ﾎﾟﾘﾆｸｽ ﾆｿｳｶﾝ）</v>
          </cell>
          <cell r="L700" t="str">
            <v>φ20～φ50</v>
          </cell>
          <cell r="M700" t="str">
            <v>１種管</v>
          </cell>
          <cell r="N700"/>
          <cell r="O700" t="str">
            <v>JIS</v>
          </cell>
          <cell r="P700" t="str">
            <v>K</v>
          </cell>
          <cell r="Q700">
            <v>6762</v>
          </cell>
          <cell r="R700"/>
          <cell r="S700" t="str">
            <v>日本プラスチック工業（株）</v>
          </cell>
          <cell r="T700">
            <v>12</v>
          </cell>
          <cell r="V700" t="str">
            <v>JIS  K  6762</v>
          </cell>
          <cell r="W700" t="str">
            <v>JIS  K  6762</v>
          </cell>
        </row>
        <row r="701">
          <cell r="A701" t="str">
            <v>024H0101</v>
          </cell>
          <cell r="B701"/>
          <cell r="C701"/>
          <cell r="D701" t="str">
            <v>H</v>
          </cell>
          <cell r="E701">
            <v>1</v>
          </cell>
          <cell r="F701">
            <v>1</v>
          </cell>
          <cell r="G701"/>
          <cell r="H701"/>
          <cell r="I701" t="str">
            <v>024H0101</v>
          </cell>
          <cell r="J701" t="str">
            <v>水道用二層ﾎﾟﾘｴﾁﾚﾝ管</v>
          </cell>
          <cell r="K701" t="str">
            <v>ｱｲﾎﾟﾘｰ水道用二層管</v>
          </cell>
          <cell r="L701" t="str">
            <v>φ20～φ50</v>
          </cell>
          <cell r="M701" t="str">
            <v>１種管</v>
          </cell>
          <cell r="N701"/>
          <cell r="O701" t="str">
            <v>JIS</v>
          </cell>
          <cell r="P701" t="str">
            <v>K</v>
          </cell>
          <cell r="Q701">
            <v>6762</v>
          </cell>
          <cell r="R701"/>
          <cell r="S701" t="str">
            <v>（株）イノアック住環境</v>
          </cell>
          <cell r="T701">
            <v>24</v>
          </cell>
          <cell r="V701" t="str">
            <v>JIS  K  6762</v>
          </cell>
          <cell r="W701" t="str">
            <v>JIS  K  6762</v>
          </cell>
        </row>
        <row r="702">
          <cell r="A702" t="str">
            <v>013H0215</v>
          </cell>
          <cell r="B702"/>
          <cell r="C702" t="str">
            <v>ポリエチレン管用金属継手類</v>
          </cell>
          <cell r="D702" t="str">
            <v>H</v>
          </cell>
          <cell r="E702">
            <v>2</v>
          </cell>
          <cell r="F702">
            <v>15</v>
          </cell>
          <cell r="G702" t="str">
            <v>ﾎﾟﾘｴﾁﾚﾝ管用金属継手
(挿込形)</v>
          </cell>
          <cell r="H702" t="str">
            <v>ｿｹｯﾄ</v>
          </cell>
          <cell r="I702" t="str">
            <v>013H0215</v>
          </cell>
          <cell r="J702" t="str">
            <v>水道用ﾎﾟﾘｴﾁﾚﾝ管砲金製ｿｹｯﾄ</v>
          </cell>
          <cell r="K702" t="str">
            <v>ﾎﾟﾘﾜﾝ継手ｿｹｯﾄ</v>
          </cell>
          <cell r="L702" t="str">
            <v>φ13～φ50</v>
          </cell>
          <cell r="M702" t="str">
            <v>挿込形</v>
          </cell>
          <cell r="N702"/>
          <cell r="O702" t="str">
            <v>JWWA認証</v>
          </cell>
          <cell r="P702"/>
          <cell r="Q702"/>
          <cell r="R702"/>
          <cell r="S702" t="str">
            <v>（株）タブチ</v>
          </cell>
          <cell r="T702">
            <v>13</v>
          </cell>
          <cell r="V702" t="str">
            <v xml:space="preserve">JWWA認証    </v>
          </cell>
          <cell r="W702" t="str">
            <v xml:space="preserve">JWWA認証    </v>
          </cell>
        </row>
        <row r="703">
          <cell r="A703" t="str">
            <v>015H0220</v>
          </cell>
          <cell r="B703"/>
          <cell r="C703"/>
          <cell r="D703" t="str">
            <v>H</v>
          </cell>
          <cell r="E703">
            <v>2</v>
          </cell>
          <cell r="F703">
            <v>20</v>
          </cell>
          <cell r="G703"/>
          <cell r="H703"/>
          <cell r="I703" t="str">
            <v>015H0220</v>
          </cell>
          <cell r="J703" t="str">
            <v>水道用ﾎﾟﾘｴﾁﾚﾝ管砲金製ｿｹｯﾄ</v>
          </cell>
          <cell r="K703" t="str">
            <v>Pﾜﾝ継手C型ｿｹｯﾄ</v>
          </cell>
          <cell r="L703" t="str">
            <v>φ13～φ25</v>
          </cell>
          <cell r="M703" t="str">
            <v>挿込形</v>
          </cell>
          <cell r="N703"/>
          <cell r="O703" t="str">
            <v>JWWA認証</v>
          </cell>
          <cell r="P703"/>
          <cell r="Q703"/>
          <cell r="R703"/>
          <cell r="S703" t="str">
            <v>前澤給装工業（株）</v>
          </cell>
          <cell r="T703">
            <v>15</v>
          </cell>
          <cell r="V703" t="str">
            <v xml:space="preserve">JWWA認証    </v>
          </cell>
          <cell r="W703" t="str">
            <v xml:space="preserve">JWWA認証    </v>
          </cell>
        </row>
        <row r="704">
          <cell r="A704" t="str">
            <v>015H0222</v>
          </cell>
          <cell r="B704"/>
          <cell r="C704"/>
          <cell r="D704" t="str">
            <v>H</v>
          </cell>
          <cell r="E704">
            <v>2</v>
          </cell>
          <cell r="F704">
            <v>22</v>
          </cell>
          <cell r="G704"/>
          <cell r="H704"/>
          <cell r="I704" t="str">
            <v>015H0222</v>
          </cell>
          <cell r="J704" t="str">
            <v>水道用ﾎﾟﾘｴﾁﾚﾝ管砲金製ｿｹｯﾄ</v>
          </cell>
          <cell r="K704" t="str">
            <v>Pﾜﾝ継手B型ｿｹｯﾄ</v>
          </cell>
          <cell r="L704" t="str">
            <v>φ40～φ50</v>
          </cell>
          <cell r="M704" t="str">
            <v>挿込形</v>
          </cell>
          <cell r="N704"/>
          <cell r="O704" t="str">
            <v>JWWA認証</v>
          </cell>
          <cell r="P704"/>
          <cell r="Q704"/>
          <cell r="R704"/>
          <cell r="S704" t="str">
            <v>前澤給装工業（株）</v>
          </cell>
          <cell r="T704">
            <v>15</v>
          </cell>
          <cell r="V704" t="str">
            <v xml:space="preserve">JWWA認証    </v>
          </cell>
          <cell r="W704" t="str">
            <v xml:space="preserve">JWWA認証    </v>
          </cell>
        </row>
        <row r="705">
          <cell r="A705" t="str">
            <v>027H0219</v>
          </cell>
          <cell r="B705"/>
          <cell r="C705"/>
          <cell r="D705" t="str">
            <v>H</v>
          </cell>
          <cell r="E705">
            <v>2</v>
          </cell>
          <cell r="F705">
            <v>19</v>
          </cell>
          <cell r="G705"/>
          <cell r="H705"/>
          <cell r="I705" t="str">
            <v>027H0219</v>
          </cell>
          <cell r="J705" t="str">
            <v>水道用ﾎﾟﾘｴﾁﾚﾝ管砲金製ｿｹｯﾄ</v>
          </cell>
          <cell r="K705" t="str">
            <v>ﾜﾝﾀｯﾁ継手　NOJ　ｿｹｯﾄ</v>
          </cell>
          <cell r="L705" t="str">
            <v>φ13～φ50</v>
          </cell>
          <cell r="M705" t="str">
            <v>挿込形</v>
          </cell>
          <cell r="N705"/>
          <cell r="O705" t="str">
            <v>JWWA認証</v>
          </cell>
          <cell r="P705"/>
          <cell r="Q705"/>
          <cell r="R705"/>
          <cell r="S705" t="str">
            <v>（株）日邦バルブ</v>
          </cell>
          <cell r="T705">
            <v>27</v>
          </cell>
          <cell r="V705" t="str">
            <v xml:space="preserve">JWWA認証    </v>
          </cell>
          <cell r="W705" t="str">
            <v xml:space="preserve">JWWA認証    </v>
          </cell>
        </row>
        <row r="706">
          <cell r="A706" t="str">
            <v>029H0216</v>
          </cell>
          <cell r="B706"/>
          <cell r="C706"/>
          <cell r="D706" t="str">
            <v>H</v>
          </cell>
          <cell r="E706">
            <v>2</v>
          </cell>
          <cell r="F706">
            <v>16</v>
          </cell>
          <cell r="G706"/>
          <cell r="H706"/>
          <cell r="I706" t="str">
            <v>029H0216</v>
          </cell>
          <cell r="J706" t="str">
            <v>水道用ﾎﾟﾘｴﾁﾚﾝ管砲金製ｿｹｯﾄ</v>
          </cell>
          <cell r="K706" t="str">
            <v>ｸﾘﾎﾟﾘｼﾞｮｲﾝﾄﾜﾝﾀｯﾁ式ｿｹｯﾄ</v>
          </cell>
          <cell r="L706" t="str">
            <v>φ13～φ50</v>
          </cell>
          <cell r="M706" t="str">
            <v>挿込形</v>
          </cell>
          <cell r="N706"/>
          <cell r="O706" t="str">
            <v>JWWA認証</v>
          </cell>
          <cell r="P706"/>
          <cell r="Q706"/>
          <cell r="R706"/>
          <cell r="S706" t="str">
            <v>栗本商事（株）</v>
          </cell>
          <cell r="T706">
            <v>29</v>
          </cell>
          <cell r="V706" t="str">
            <v xml:space="preserve">JWWA認証    </v>
          </cell>
          <cell r="W706" t="str">
            <v xml:space="preserve">JWWA認証    </v>
          </cell>
        </row>
        <row r="707">
          <cell r="A707" t="str">
            <v>034H0220</v>
          </cell>
          <cell r="B707"/>
          <cell r="C707"/>
          <cell r="D707" t="str">
            <v>H</v>
          </cell>
          <cell r="E707">
            <v>2</v>
          </cell>
          <cell r="F707">
            <v>20</v>
          </cell>
          <cell r="G707"/>
          <cell r="H707"/>
          <cell r="I707" t="str">
            <v>034H0220</v>
          </cell>
          <cell r="J707" t="str">
            <v>水道用ﾎﾟﾘｴﾁﾚﾝ管砲金製ｿｹｯﾄ</v>
          </cell>
          <cell r="K707" t="str">
            <v>ﾎﾟﾘ管用継手ｿｹｯﾄ</v>
          </cell>
          <cell r="L707" t="str">
            <v>φ13～φ50</v>
          </cell>
          <cell r="M707" t="str">
            <v>挿込形</v>
          </cell>
          <cell r="N707"/>
          <cell r="O707" t="str">
            <v>JWWA認証</v>
          </cell>
          <cell r="P707"/>
          <cell r="Q707"/>
          <cell r="R707"/>
          <cell r="S707" t="str">
            <v>（株）光明製作所</v>
          </cell>
          <cell r="T707">
            <v>34</v>
          </cell>
          <cell r="V707" t="str">
            <v xml:space="preserve">JWWA認証    </v>
          </cell>
          <cell r="W707" t="str">
            <v xml:space="preserve">JWWA認証    </v>
          </cell>
        </row>
        <row r="708">
          <cell r="A708" t="str">
            <v>013H0217</v>
          </cell>
          <cell r="B708"/>
          <cell r="C708"/>
          <cell r="D708" t="str">
            <v>H</v>
          </cell>
          <cell r="E708">
            <v>2</v>
          </cell>
          <cell r="F708">
            <v>17</v>
          </cell>
          <cell r="G708"/>
          <cell r="H708" t="str">
            <v>ｵﾈｼﾞ付ｿｹｯﾄ</v>
          </cell>
          <cell r="I708" t="str">
            <v>013H0217</v>
          </cell>
          <cell r="J708" t="str">
            <v>水道用ﾎﾟﾘｴﾁﾚﾝ管砲金製ｵﾈｼﾞ付ｿｹｯﾄ</v>
          </cell>
          <cell r="K708" t="str">
            <v>ﾎﾟﾘﾜﾝ継手ｵｽｱﾀﾞﾌﾟﾀｰ</v>
          </cell>
          <cell r="L708" t="str">
            <v>φ13～φ50</v>
          </cell>
          <cell r="M708" t="str">
            <v>挿込形</v>
          </cell>
          <cell r="N708"/>
          <cell r="O708" t="str">
            <v>JWWA認証</v>
          </cell>
          <cell r="P708"/>
          <cell r="Q708"/>
          <cell r="R708"/>
          <cell r="S708" t="str">
            <v>（株）タブチ</v>
          </cell>
          <cell r="T708">
            <v>13</v>
          </cell>
          <cell r="V708" t="str">
            <v xml:space="preserve">JWWA認証    </v>
          </cell>
          <cell r="W708" t="str">
            <v xml:space="preserve">JWWA認証    </v>
          </cell>
        </row>
        <row r="709">
          <cell r="A709" t="str">
            <v>015H0211</v>
          </cell>
          <cell r="B709"/>
          <cell r="C709"/>
          <cell r="D709" t="str">
            <v>H</v>
          </cell>
          <cell r="E709">
            <v>2</v>
          </cell>
          <cell r="F709">
            <v>11</v>
          </cell>
          <cell r="G709"/>
          <cell r="H709"/>
          <cell r="I709" t="str">
            <v>015H0211</v>
          </cell>
          <cell r="J709" t="str">
            <v>水道用ﾎﾟﾘｴﾁﾚﾝ管砲金製ｵﾈｼﾞ付ｿｹｯﾄ</v>
          </cell>
          <cell r="K709" t="str">
            <v>Pﾜﾝ継手C型おねじ付ｿｹｯﾄ</v>
          </cell>
          <cell r="L709" t="str">
            <v>φ13～φ25</v>
          </cell>
          <cell r="M709" t="str">
            <v>挿込形</v>
          </cell>
          <cell r="N709" t="str">
            <v>管端防食ｺｱ対応型</v>
          </cell>
          <cell r="O709" t="str">
            <v>JWWA認証</v>
          </cell>
          <cell r="P709"/>
          <cell r="Q709"/>
          <cell r="R709"/>
          <cell r="S709" t="str">
            <v>前澤給装工業（株）</v>
          </cell>
          <cell r="T709">
            <v>15</v>
          </cell>
          <cell r="V709" t="str">
            <v xml:space="preserve">JWWA認証    </v>
          </cell>
          <cell r="W709" t="str">
            <v xml:space="preserve">JWWA認証    </v>
          </cell>
        </row>
        <row r="710">
          <cell r="A710" t="str">
            <v>015H0212</v>
          </cell>
          <cell r="B710"/>
          <cell r="C710"/>
          <cell r="D710" t="str">
            <v>H</v>
          </cell>
          <cell r="E710">
            <v>2</v>
          </cell>
          <cell r="F710">
            <v>12</v>
          </cell>
          <cell r="G710"/>
          <cell r="H710"/>
          <cell r="I710" t="str">
            <v>015H0212</v>
          </cell>
          <cell r="J710" t="str">
            <v>水道用ﾎﾟﾘｴﾁﾚﾝ管砲金製ｵﾈｼﾞ付ｿｹｯﾄ</v>
          </cell>
          <cell r="K710" t="str">
            <v>Pﾜﾝ継手B型おねじ付ｿｹｯﾄ</v>
          </cell>
          <cell r="L710" t="str">
            <v>φ40～φ50</v>
          </cell>
          <cell r="M710" t="str">
            <v>挿込形</v>
          </cell>
          <cell r="N710" t="str">
            <v>管端防食ｺｱ対応型</v>
          </cell>
          <cell r="O710" t="str">
            <v>JWWA認証</v>
          </cell>
          <cell r="P710"/>
          <cell r="Q710"/>
          <cell r="R710"/>
          <cell r="S710" t="str">
            <v>前澤給装工業（株）</v>
          </cell>
          <cell r="T710">
            <v>15</v>
          </cell>
          <cell r="V710" t="str">
            <v xml:space="preserve">JWWA認証    </v>
          </cell>
          <cell r="W710" t="str">
            <v xml:space="preserve">JWWA認証    </v>
          </cell>
        </row>
        <row r="711">
          <cell r="A711" t="str">
            <v>027H0214</v>
          </cell>
          <cell r="B711"/>
          <cell r="C711"/>
          <cell r="D711" t="str">
            <v>H</v>
          </cell>
          <cell r="E711">
            <v>2</v>
          </cell>
          <cell r="F711">
            <v>14</v>
          </cell>
          <cell r="G711"/>
          <cell r="H711"/>
          <cell r="I711" t="str">
            <v>027H0214</v>
          </cell>
          <cell r="J711" t="str">
            <v>水道用ﾎﾟﾘｴﾁﾚﾝ管砲金製ｵﾈｼﾞ付ｿｹｯﾄ</v>
          </cell>
          <cell r="K711" t="str">
            <v>ﾜﾝﾀｯﾁ継手　NOJ　おねじ</v>
          </cell>
          <cell r="L711" t="str">
            <v>φ13～φ50</v>
          </cell>
          <cell r="M711" t="str">
            <v>挿込形</v>
          </cell>
          <cell r="N711"/>
          <cell r="O711" t="str">
            <v>JWWA認証</v>
          </cell>
          <cell r="P711"/>
          <cell r="Q711"/>
          <cell r="R711"/>
          <cell r="S711" t="str">
            <v>（株）日邦バルブ</v>
          </cell>
          <cell r="T711">
            <v>27</v>
          </cell>
          <cell r="V711" t="str">
            <v xml:space="preserve">JWWA認証    </v>
          </cell>
          <cell r="W711" t="str">
            <v xml:space="preserve">JWWA認証    </v>
          </cell>
        </row>
        <row r="712">
          <cell r="A712" t="str">
            <v>029H0211</v>
          </cell>
          <cell r="B712"/>
          <cell r="C712"/>
          <cell r="D712" t="str">
            <v>H</v>
          </cell>
          <cell r="E712">
            <v>2</v>
          </cell>
          <cell r="F712">
            <v>11</v>
          </cell>
          <cell r="G712"/>
          <cell r="H712"/>
          <cell r="I712" t="str">
            <v>029H0211</v>
          </cell>
          <cell r="J712" t="str">
            <v>水道用ﾎﾟﾘｴﾁﾚﾝ管砲金製ｵﾈｼﾞ付ｿｹｯﾄ</v>
          </cell>
          <cell r="K712" t="str">
            <v>ｸﾘﾎﾟﾘｼﾞｮｲﾝﾄﾜﾝﾀｯﾁ式鋼管用おねじ付ｿｹｯﾄ</v>
          </cell>
          <cell r="L712" t="str">
            <v>φ13～φ50</v>
          </cell>
          <cell r="M712" t="str">
            <v>挿込形</v>
          </cell>
          <cell r="N712"/>
          <cell r="O712" t="str">
            <v>JWWA認証</v>
          </cell>
          <cell r="P712"/>
          <cell r="Q712"/>
          <cell r="R712"/>
          <cell r="S712" t="str">
            <v>栗本商事（株）</v>
          </cell>
          <cell r="T712">
            <v>29</v>
          </cell>
          <cell r="V712" t="str">
            <v xml:space="preserve">JWWA認証    </v>
          </cell>
          <cell r="W712" t="str">
            <v xml:space="preserve">JWWA認証    </v>
          </cell>
        </row>
        <row r="713">
          <cell r="A713" t="str">
            <v>034H0214</v>
          </cell>
          <cell r="B713"/>
          <cell r="C713"/>
          <cell r="D713" t="str">
            <v>H</v>
          </cell>
          <cell r="E713">
            <v>2</v>
          </cell>
          <cell r="F713">
            <v>14</v>
          </cell>
          <cell r="G713"/>
          <cell r="H713"/>
          <cell r="I713" t="str">
            <v>034H0214</v>
          </cell>
          <cell r="J713" t="str">
            <v>水道用ﾎﾟﾘｴﾁﾚﾝ管砲金製ｵﾈｼﾞ付ｿｹｯﾄ</v>
          </cell>
          <cell r="K713" t="str">
            <v>ﾎﾟﾘ管用継手おねじ付ｿｹｯﾄ</v>
          </cell>
          <cell r="L713" t="str">
            <v>φ13～φ50</v>
          </cell>
          <cell r="M713" t="str">
            <v>挿込形</v>
          </cell>
          <cell r="N713"/>
          <cell r="O713" t="str">
            <v>JWWA認証</v>
          </cell>
          <cell r="P713"/>
          <cell r="Q713"/>
          <cell r="R713"/>
          <cell r="S713" t="str">
            <v>（株）光明製作所</v>
          </cell>
          <cell r="T713">
            <v>34</v>
          </cell>
          <cell r="V713" t="str">
            <v xml:space="preserve">JWWA認証    </v>
          </cell>
          <cell r="W713" t="str">
            <v xml:space="preserve">JWWA認証    </v>
          </cell>
        </row>
        <row r="714">
          <cell r="A714" t="str">
            <v>013H0218</v>
          </cell>
          <cell r="B714"/>
          <cell r="C714"/>
          <cell r="D714" t="str">
            <v>H</v>
          </cell>
          <cell r="E714">
            <v>2</v>
          </cell>
          <cell r="F714">
            <v>18</v>
          </cell>
          <cell r="G714"/>
          <cell r="H714" t="str">
            <v>ﾒﾈｼﾞ付ｿｹｯﾄ</v>
          </cell>
          <cell r="I714" t="str">
            <v>013H0218</v>
          </cell>
          <cell r="J714" t="str">
            <v>水道用ﾎﾟﾘｴﾁﾚﾝ管砲金製ﾒﾈｼﾞ付ｿｹｯﾄ</v>
          </cell>
          <cell r="K714" t="str">
            <v>ﾎﾟﾘﾜﾝ継手ﾒｽｱﾀﾞﾌﾟﾀｰ</v>
          </cell>
          <cell r="L714" t="str">
            <v>φ13～φ50</v>
          </cell>
          <cell r="M714" t="str">
            <v>挿込形</v>
          </cell>
          <cell r="N714"/>
          <cell r="O714" t="str">
            <v>JWWA認証</v>
          </cell>
          <cell r="P714"/>
          <cell r="Q714"/>
          <cell r="R714"/>
          <cell r="S714" t="str">
            <v>（株）タブチ</v>
          </cell>
          <cell r="T714">
            <v>13</v>
          </cell>
          <cell r="V714" t="str">
            <v xml:space="preserve">JWWA認証    </v>
          </cell>
          <cell r="W714" t="str">
            <v xml:space="preserve">JWWA認証    </v>
          </cell>
        </row>
        <row r="715">
          <cell r="A715" t="str">
            <v>015H0213</v>
          </cell>
          <cell r="B715"/>
          <cell r="C715"/>
          <cell r="D715" t="str">
            <v>H</v>
          </cell>
          <cell r="E715">
            <v>2</v>
          </cell>
          <cell r="F715">
            <v>13</v>
          </cell>
          <cell r="G715"/>
          <cell r="H715"/>
          <cell r="I715" t="str">
            <v>015H0213</v>
          </cell>
          <cell r="J715" t="str">
            <v>水道用ﾎﾟﾘｴﾁﾚﾝ管砲金製ﾒﾈｼﾞ付ｿｹｯﾄ</v>
          </cell>
          <cell r="K715" t="str">
            <v>Pﾜﾝ継手C型めねじ付ｿｹｯﾄ</v>
          </cell>
          <cell r="L715" t="str">
            <v>φ13～φ25</v>
          </cell>
          <cell r="M715" t="str">
            <v>挿込形</v>
          </cell>
          <cell r="N715"/>
          <cell r="O715" t="str">
            <v>JWWA認証</v>
          </cell>
          <cell r="P715"/>
          <cell r="Q715"/>
          <cell r="R715"/>
          <cell r="S715" t="str">
            <v>前澤給装工業（株）</v>
          </cell>
          <cell r="T715">
            <v>15</v>
          </cell>
          <cell r="V715" t="str">
            <v xml:space="preserve">JWWA認証    </v>
          </cell>
          <cell r="W715" t="str">
            <v xml:space="preserve">JWWA認証    </v>
          </cell>
        </row>
        <row r="716">
          <cell r="A716" t="str">
            <v>015H0214</v>
          </cell>
          <cell r="B716"/>
          <cell r="C716"/>
          <cell r="D716" t="str">
            <v>H</v>
          </cell>
          <cell r="E716">
            <v>2</v>
          </cell>
          <cell r="F716">
            <v>14</v>
          </cell>
          <cell r="G716"/>
          <cell r="H716"/>
          <cell r="I716" t="str">
            <v>015H0214</v>
          </cell>
          <cell r="J716" t="str">
            <v>水道用ﾎﾟﾘｴﾁﾚﾝ管砲金製ﾒﾈｼﾞ付ｿｹｯﾄ</v>
          </cell>
          <cell r="K716" t="str">
            <v>Pﾜﾝ継手B型めねじ付ｿｹｯﾄ</v>
          </cell>
          <cell r="L716" t="str">
            <v>φ40～φ50</v>
          </cell>
          <cell r="M716" t="str">
            <v>挿込形</v>
          </cell>
          <cell r="N716"/>
          <cell r="O716" t="str">
            <v>JWWA認証</v>
          </cell>
          <cell r="P716"/>
          <cell r="Q716"/>
          <cell r="R716"/>
          <cell r="S716" t="str">
            <v>前澤給装工業（株）</v>
          </cell>
          <cell r="T716">
            <v>15</v>
          </cell>
          <cell r="V716" t="str">
            <v xml:space="preserve">JWWA認証    </v>
          </cell>
          <cell r="W716" t="str">
            <v xml:space="preserve">JWWA認証    </v>
          </cell>
        </row>
        <row r="717">
          <cell r="A717" t="str">
            <v>027H0216</v>
          </cell>
          <cell r="B717"/>
          <cell r="C717"/>
          <cell r="D717" t="str">
            <v>H</v>
          </cell>
          <cell r="E717">
            <v>2</v>
          </cell>
          <cell r="F717">
            <v>16</v>
          </cell>
          <cell r="G717"/>
          <cell r="H717"/>
          <cell r="I717" t="str">
            <v>027H0216</v>
          </cell>
          <cell r="J717" t="str">
            <v>水道用ﾎﾟﾘｴﾁﾚﾝ管砲金製ﾒﾈｼﾞ付ｿｹｯﾄ</v>
          </cell>
          <cell r="K717" t="str">
            <v>ﾜﾝﾀｯﾁ継手　NOJ　めねじ</v>
          </cell>
          <cell r="L717" t="str">
            <v>φ13～φ50</v>
          </cell>
          <cell r="M717" t="str">
            <v>挿込形</v>
          </cell>
          <cell r="N717"/>
          <cell r="O717" t="str">
            <v>JWWA認証</v>
          </cell>
          <cell r="P717"/>
          <cell r="Q717"/>
          <cell r="R717"/>
          <cell r="S717" t="str">
            <v>（株）日邦バルブ</v>
          </cell>
          <cell r="T717">
            <v>27</v>
          </cell>
          <cell r="V717" t="str">
            <v xml:space="preserve">JWWA認証    </v>
          </cell>
          <cell r="W717" t="str">
            <v xml:space="preserve">JWWA認証    </v>
          </cell>
        </row>
        <row r="718">
          <cell r="A718" t="str">
            <v>029H0212</v>
          </cell>
          <cell r="B718"/>
          <cell r="C718"/>
          <cell r="D718" t="str">
            <v>H</v>
          </cell>
          <cell r="E718">
            <v>2</v>
          </cell>
          <cell r="F718">
            <v>12</v>
          </cell>
          <cell r="G718"/>
          <cell r="H718"/>
          <cell r="I718" t="str">
            <v>029H0212</v>
          </cell>
          <cell r="J718" t="str">
            <v>水道用ﾎﾟﾘｴﾁﾚﾝ管砲金製ﾒﾈｼﾞ付ｿｹｯﾄ</v>
          </cell>
          <cell r="K718" t="str">
            <v>ｸﾘﾎﾟﾘｼﾞｮｲﾝﾄﾜﾝﾀｯﾁ式鋼管用めねじ付ｿｹｯﾄ</v>
          </cell>
          <cell r="L718" t="str">
            <v>φ13～φ50</v>
          </cell>
          <cell r="M718" t="str">
            <v>挿込形</v>
          </cell>
          <cell r="N718"/>
          <cell r="O718" t="str">
            <v>JWWA認証</v>
          </cell>
          <cell r="P718"/>
          <cell r="Q718"/>
          <cell r="R718"/>
          <cell r="S718" t="str">
            <v>栗本商事（株）</v>
          </cell>
          <cell r="T718">
            <v>29</v>
          </cell>
          <cell r="V718" t="str">
            <v xml:space="preserve">JWWA認証    </v>
          </cell>
          <cell r="W718" t="str">
            <v xml:space="preserve">JWWA認証    </v>
          </cell>
        </row>
        <row r="719">
          <cell r="A719" t="str">
            <v>034H0215</v>
          </cell>
          <cell r="B719"/>
          <cell r="C719"/>
          <cell r="D719" t="str">
            <v>H</v>
          </cell>
          <cell r="E719">
            <v>2</v>
          </cell>
          <cell r="F719">
            <v>15</v>
          </cell>
          <cell r="G719"/>
          <cell r="H719"/>
          <cell r="I719" t="str">
            <v>034H0215</v>
          </cell>
          <cell r="J719" t="str">
            <v>水道用ﾎﾟﾘｴﾁﾚﾝ管砲金製ﾒﾈｼﾞ付ｿｹｯﾄ</v>
          </cell>
          <cell r="K719" t="str">
            <v>ﾎﾟﾘ管用継手めねじ付ｿｹｯﾄ</v>
          </cell>
          <cell r="L719" t="str">
            <v>φ13～φ25</v>
          </cell>
          <cell r="M719" t="str">
            <v>挿込形</v>
          </cell>
          <cell r="N719"/>
          <cell r="O719" t="str">
            <v>JWWA認証</v>
          </cell>
          <cell r="P719"/>
          <cell r="Q719"/>
          <cell r="R719"/>
          <cell r="S719" t="str">
            <v>（株）光明製作所</v>
          </cell>
          <cell r="T719">
            <v>34</v>
          </cell>
          <cell r="V719" t="str">
            <v xml:space="preserve">JWWA認証    </v>
          </cell>
          <cell r="W719" t="str">
            <v xml:space="preserve">JWWA認証    </v>
          </cell>
        </row>
        <row r="720">
          <cell r="A720" t="str">
            <v>013H0213</v>
          </cell>
          <cell r="B720"/>
          <cell r="C720"/>
          <cell r="D720" t="str">
            <v>H</v>
          </cell>
          <cell r="E720">
            <v>2</v>
          </cell>
          <cell r="F720">
            <v>13</v>
          </cell>
          <cell r="G720"/>
          <cell r="H720" t="str">
            <v>ｴﾙﾎﾞ</v>
          </cell>
          <cell r="I720" t="str">
            <v>013H0213</v>
          </cell>
          <cell r="J720" t="str">
            <v>水道用ﾎﾟﾘｴﾁﾚﾝ管砲金製ｴﾙﾎﾞ</v>
          </cell>
          <cell r="K720" t="str">
            <v>ﾎﾟﾘﾜﾝ継手ｴﾙﾎﾞ</v>
          </cell>
          <cell r="L720" t="str">
            <v>φ13～φ50</v>
          </cell>
          <cell r="M720" t="str">
            <v>挿込形</v>
          </cell>
          <cell r="N720"/>
          <cell r="O720" t="str">
            <v>JWWA認証</v>
          </cell>
          <cell r="P720"/>
          <cell r="Q720"/>
          <cell r="R720"/>
          <cell r="S720" t="str">
            <v>（株）タブチ</v>
          </cell>
          <cell r="T720">
            <v>13</v>
          </cell>
          <cell r="V720" t="str">
            <v xml:space="preserve">JWWA認証    </v>
          </cell>
          <cell r="W720" t="str">
            <v xml:space="preserve">JWWA認証    </v>
          </cell>
        </row>
        <row r="721">
          <cell r="A721" t="str">
            <v>015H0228</v>
          </cell>
          <cell r="B721"/>
          <cell r="C721"/>
          <cell r="D721" t="str">
            <v>H</v>
          </cell>
          <cell r="E721">
            <v>2</v>
          </cell>
          <cell r="F721">
            <v>28</v>
          </cell>
          <cell r="G721"/>
          <cell r="H721"/>
          <cell r="I721" t="str">
            <v>015H0228</v>
          </cell>
          <cell r="J721" t="str">
            <v>水道用ﾎﾟﾘｴﾁﾚﾝ管砲金製ｴﾙﾎﾞ</v>
          </cell>
          <cell r="K721" t="str">
            <v>Pﾜﾝ継手C型ｴﾙﾎﾞ</v>
          </cell>
          <cell r="L721" t="str">
            <v>φ13～φ25</v>
          </cell>
          <cell r="M721" t="str">
            <v>挿込形</v>
          </cell>
          <cell r="N721"/>
          <cell r="O721" t="str">
            <v>JWWA認証</v>
          </cell>
          <cell r="P721"/>
          <cell r="Q721"/>
          <cell r="R721"/>
          <cell r="S721" t="str">
            <v>前澤給装工業（株）</v>
          </cell>
          <cell r="T721">
            <v>15</v>
          </cell>
          <cell r="V721" t="str">
            <v xml:space="preserve">JWWA認証    </v>
          </cell>
          <cell r="W721" t="str">
            <v xml:space="preserve">JWWA認証    </v>
          </cell>
        </row>
        <row r="722">
          <cell r="A722" t="str">
            <v>015H0229</v>
          </cell>
          <cell r="B722"/>
          <cell r="C722"/>
          <cell r="D722" t="str">
            <v>H</v>
          </cell>
          <cell r="E722">
            <v>2</v>
          </cell>
          <cell r="F722">
            <v>29</v>
          </cell>
          <cell r="G722"/>
          <cell r="H722"/>
          <cell r="I722" t="str">
            <v>015H0229</v>
          </cell>
          <cell r="J722" t="str">
            <v>水道用ﾎﾟﾘｴﾁﾚﾝ管砲金製ｴﾙﾎﾞ</v>
          </cell>
          <cell r="K722" t="str">
            <v>Pﾜﾝ継手B型ｴﾙﾎﾞ</v>
          </cell>
          <cell r="L722" t="str">
            <v>φ40～φ50</v>
          </cell>
          <cell r="M722" t="str">
            <v>挿込形</v>
          </cell>
          <cell r="N722"/>
          <cell r="O722" t="str">
            <v>JWWA認証</v>
          </cell>
          <cell r="P722"/>
          <cell r="Q722"/>
          <cell r="R722"/>
          <cell r="S722" t="str">
            <v>前澤給装工業（株）</v>
          </cell>
          <cell r="T722">
            <v>15</v>
          </cell>
          <cell r="V722" t="str">
            <v xml:space="preserve">JWWA認証    </v>
          </cell>
          <cell r="W722" t="str">
            <v xml:space="preserve">JWWA認証    </v>
          </cell>
        </row>
        <row r="723">
          <cell r="A723" t="str">
            <v>027H0221</v>
          </cell>
          <cell r="B723"/>
          <cell r="C723"/>
          <cell r="D723" t="str">
            <v>H</v>
          </cell>
          <cell r="E723">
            <v>2</v>
          </cell>
          <cell r="F723">
            <v>21</v>
          </cell>
          <cell r="G723"/>
          <cell r="H723"/>
          <cell r="I723" t="str">
            <v>027H0221</v>
          </cell>
          <cell r="J723" t="str">
            <v>水道用ﾎﾟﾘｴﾁﾚﾝ管砲金製ｴﾙﾎﾞ</v>
          </cell>
          <cell r="K723" t="str">
            <v>ﾜﾝﾀｯﾁ継手　NOJ　ｴﾙﾎﾞ</v>
          </cell>
          <cell r="L723" t="str">
            <v>φ13～φ50</v>
          </cell>
          <cell r="M723" t="str">
            <v>挿込形</v>
          </cell>
          <cell r="N723"/>
          <cell r="O723" t="str">
            <v>JWWA認証</v>
          </cell>
          <cell r="P723"/>
          <cell r="Q723"/>
          <cell r="R723"/>
          <cell r="S723" t="str">
            <v>（株）日邦バルブ</v>
          </cell>
          <cell r="T723">
            <v>27</v>
          </cell>
          <cell r="V723" t="str">
            <v xml:space="preserve">JWWA認証    </v>
          </cell>
          <cell r="W723" t="str">
            <v xml:space="preserve">JWWA認証    </v>
          </cell>
        </row>
        <row r="724">
          <cell r="A724" t="str">
            <v>029H0220</v>
          </cell>
          <cell r="B724"/>
          <cell r="C724"/>
          <cell r="D724" t="str">
            <v>H</v>
          </cell>
          <cell r="E724">
            <v>2</v>
          </cell>
          <cell r="F724">
            <v>20</v>
          </cell>
          <cell r="G724"/>
          <cell r="H724"/>
          <cell r="I724" t="str">
            <v>029H0220</v>
          </cell>
          <cell r="J724" t="str">
            <v>水道用ﾎﾟﾘｴﾁﾚﾝ管砲金製ｴﾙﾎﾞ</v>
          </cell>
          <cell r="K724" t="str">
            <v>ｸﾘﾎﾟﾘｼﾞｮｲﾝﾄﾜﾝﾀｯﾁ式ｴﾙﾎﾞ</v>
          </cell>
          <cell r="L724" t="str">
            <v>φ13～φ50</v>
          </cell>
          <cell r="M724" t="str">
            <v>挿込形</v>
          </cell>
          <cell r="N724"/>
          <cell r="O724" t="str">
            <v>JWWA認証</v>
          </cell>
          <cell r="P724"/>
          <cell r="Q724"/>
          <cell r="R724"/>
          <cell r="S724" t="str">
            <v>栗本商事（株）</v>
          </cell>
          <cell r="T724">
            <v>29</v>
          </cell>
          <cell r="V724" t="str">
            <v xml:space="preserve">JWWA認証    </v>
          </cell>
          <cell r="W724" t="str">
            <v xml:space="preserve">JWWA認証    </v>
          </cell>
        </row>
        <row r="725">
          <cell r="A725" t="str">
            <v>034H0223</v>
          </cell>
          <cell r="B725"/>
          <cell r="C725"/>
          <cell r="D725" t="str">
            <v>H</v>
          </cell>
          <cell r="E725">
            <v>2</v>
          </cell>
          <cell r="F725">
            <v>23</v>
          </cell>
          <cell r="G725"/>
          <cell r="H725"/>
          <cell r="I725" t="str">
            <v>034H0223</v>
          </cell>
          <cell r="J725" t="str">
            <v>水道用ﾎﾟﾘｴﾁﾚﾝ管砲金製ｴﾙﾎﾞ</v>
          </cell>
          <cell r="K725" t="str">
            <v>ﾎﾟﾘ管用継手ｴﾙﾎﾞ</v>
          </cell>
          <cell r="L725" t="str">
            <v>φ13～φ50</v>
          </cell>
          <cell r="M725" t="str">
            <v>挿込形</v>
          </cell>
          <cell r="N725"/>
          <cell r="O725" t="str">
            <v>JWWA認証</v>
          </cell>
          <cell r="P725"/>
          <cell r="Q725"/>
          <cell r="R725"/>
          <cell r="S725" t="str">
            <v>（株）光明製作所</v>
          </cell>
          <cell r="T725">
            <v>34</v>
          </cell>
          <cell r="V725" t="str">
            <v xml:space="preserve">JWWA認証    </v>
          </cell>
          <cell r="W725" t="str">
            <v xml:space="preserve">JWWA認証    </v>
          </cell>
        </row>
        <row r="726">
          <cell r="A726" t="str">
            <v>013H0214</v>
          </cell>
          <cell r="B726"/>
          <cell r="C726"/>
          <cell r="D726" t="str">
            <v>H</v>
          </cell>
          <cell r="E726">
            <v>2</v>
          </cell>
          <cell r="F726">
            <v>14</v>
          </cell>
          <cell r="G726"/>
          <cell r="H726" t="str">
            <v>回転ｵｽｴﾙﾎﾞ</v>
          </cell>
          <cell r="I726" t="str">
            <v>013H0214</v>
          </cell>
          <cell r="J726" t="str">
            <v>水道用ﾎﾟﾘｴﾁﾚﾝ管砲金製回転ｵｽｴﾙﾎﾞ</v>
          </cell>
          <cell r="K726" t="str">
            <v>ﾎﾟﾘﾜﾝ継手回転ｵｽｴﾙﾎﾞ</v>
          </cell>
          <cell r="L726" t="str">
            <v>φ20～φ50</v>
          </cell>
          <cell r="M726" t="str">
            <v>挿込形</v>
          </cell>
          <cell r="N726" t="str">
            <v>管端防食ｺｱ対応型</v>
          </cell>
          <cell r="O726" t="str">
            <v>JWWA認証</v>
          </cell>
          <cell r="P726"/>
          <cell r="Q726"/>
          <cell r="R726"/>
          <cell r="S726" t="str">
            <v>（株）タブチ</v>
          </cell>
          <cell r="T726">
            <v>13</v>
          </cell>
          <cell r="V726" t="str">
            <v xml:space="preserve">JWWA認証    </v>
          </cell>
          <cell r="W726" t="str">
            <v xml:space="preserve">JWWA認証    </v>
          </cell>
        </row>
        <row r="727">
          <cell r="A727" t="str">
            <v>015H0230</v>
          </cell>
          <cell r="B727"/>
          <cell r="C727"/>
          <cell r="D727" t="str">
            <v>H</v>
          </cell>
          <cell r="E727">
            <v>2</v>
          </cell>
          <cell r="F727">
            <v>30</v>
          </cell>
          <cell r="G727"/>
          <cell r="H727"/>
          <cell r="I727" t="str">
            <v>015H0230</v>
          </cell>
          <cell r="J727" t="str">
            <v>水道用ﾎﾟﾘｴﾁﾚﾝ管砲金製回転ｵｽｴﾙﾎﾞ</v>
          </cell>
          <cell r="K727" t="str">
            <v>Pﾜﾝ継手B型90°ｵｽｴﾙﾎﾞ回転</v>
          </cell>
          <cell r="L727" t="str">
            <v>φ13～φ25</v>
          </cell>
          <cell r="M727" t="str">
            <v>挿込形</v>
          </cell>
          <cell r="N727"/>
          <cell r="O727" t="str">
            <v>JWWA認証</v>
          </cell>
          <cell r="P727"/>
          <cell r="Q727"/>
          <cell r="R727"/>
          <cell r="S727" t="str">
            <v>前澤給装工業（株）</v>
          </cell>
          <cell r="T727">
            <v>15</v>
          </cell>
          <cell r="V727" t="str">
            <v xml:space="preserve">JWWA認証    </v>
          </cell>
          <cell r="W727" t="str">
            <v xml:space="preserve">JWWA認証    </v>
          </cell>
        </row>
        <row r="728">
          <cell r="A728" t="str">
            <v>027H0225</v>
          </cell>
          <cell r="B728"/>
          <cell r="C728"/>
          <cell r="D728" t="str">
            <v>H</v>
          </cell>
          <cell r="E728">
            <v>2</v>
          </cell>
          <cell r="F728">
            <v>25</v>
          </cell>
          <cell r="G728"/>
          <cell r="H728"/>
          <cell r="I728" t="str">
            <v>027H0225</v>
          </cell>
          <cell r="J728" t="str">
            <v>水道用ﾎﾟﾘｴﾁﾚﾝ管砲金製回転ｵｽｴﾙﾎﾞ</v>
          </cell>
          <cell r="K728" t="str">
            <v>ﾜﾝﾀｯﾁ継手　NOJ　回転式おねじ付ｴﾙﾎﾞ</v>
          </cell>
          <cell r="L728" t="str">
            <v>φ13～φ50</v>
          </cell>
          <cell r="M728" t="str">
            <v>挿込形</v>
          </cell>
          <cell r="N728"/>
          <cell r="O728" t="str">
            <v>JWWA認証</v>
          </cell>
          <cell r="P728"/>
          <cell r="Q728"/>
          <cell r="R728"/>
          <cell r="S728" t="str">
            <v>（株）日邦バルブ</v>
          </cell>
          <cell r="T728">
            <v>27</v>
          </cell>
          <cell r="V728" t="str">
            <v xml:space="preserve">JWWA認証    </v>
          </cell>
          <cell r="W728" t="str">
            <v xml:space="preserve">JWWA認証    </v>
          </cell>
        </row>
        <row r="729">
          <cell r="A729" t="str">
            <v>013H0216</v>
          </cell>
          <cell r="B729"/>
          <cell r="C729"/>
          <cell r="D729" t="str">
            <v>H</v>
          </cell>
          <cell r="E729">
            <v>2</v>
          </cell>
          <cell r="F729">
            <v>16</v>
          </cell>
          <cell r="G729"/>
          <cell r="H729" t="str">
            <v>ﾁｰｽﾞ</v>
          </cell>
          <cell r="I729" t="str">
            <v>013H0216</v>
          </cell>
          <cell r="J729" t="str">
            <v>水道用ﾎﾟﾘｴﾁﾚﾝ管砲金製ﾁｰｽﾞ</v>
          </cell>
          <cell r="K729" t="str">
            <v>ﾎﾟﾘﾜﾝ継手ﾁｰｽﾞ</v>
          </cell>
          <cell r="L729" t="str">
            <v>φ13～φ50</v>
          </cell>
          <cell r="M729" t="str">
            <v>挿込形</v>
          </cell>
          <cell r="N729"/>
          <cell r="O729" t="str">
            <v>JWWA認証</v>
          </cell>
          <cell r="P729"/>
          <cell r="Q729"/>
          <cell r="R729"/>
          <cell r="S729" t="str">
            <v>（株）タブチ</v>
          </cell>
          <cell r="T729">
            <v>13</v>
          </cell>
          <cell r="V729" t="str">
            <v xml:space="preserve">JWWA認証    </v>
          </cell>
          <cell r="W729" t="str">
            <v xml:space="preserve">JWWA認証    </v>
          </cell>
        </row>
        <row r="730">
          <cell r="A730" t="str">
            <v>015H0224</v>
          </cell>
          <cell r="B730"/>
          <cell r="C730"/>
          <cell r="D730" t="str">
            <v>H</v>
          </cell>
          <cell r="E730">
            <v>2</v>
          </cell>
          <cell r="F730">
            <v>24</v>
          </cell>
          <cell r="G730"/>
          <cell r="H730"/>
          <cell r="I730" t="str">
            <v>015H0224</v>
          </cell>
          <cell r="J730" t="str">
            <v>水道用ﾎﾟﾘｴﾁﾚﾝ管砲金製ﾁｰｽﾞ</v>
          </cell>
          <cell r="K730" t="str">
            <v>Pﾜﾝ継手C型ﾁｰｽﾞ</v>
          </cell>
          <cell r="L730" t="str">
            <v>φ13～φ25</v>
          </cell>
          <cell r="M730" t="str">
            <v>挿込形</v>
          </cell>
          <cell r="N730"/>
          <cell r="O730" t="str">
            <v>JWWA認証</v>
          </cell>
          <cell r="P730"/>
          <cell r="Q730"/>
          <cell r="R730"/>
          <cell r="S730" t="str">
            <v>前澤給装工業（株）</v>
          </cell>
          <cell r="T730">
            <v>15</v>
          </cell>
          <cell r="V730" t="str">
            <v xml:space="preserve">JWWA認証    </v>
          </cell>
          <cell r="W730" t="str">
            <v xml:space="preserve">JWWA認証    </v>
          </cell>
        </row>
        <row r="731">
          <cell r="A731" t="str">
            <v>015H0226</v>
          </cell>
          <cell r="B731"/>
          <cell r="C731"/>
          <cell r="D731" t="str">
            <v>H</v>
          </cell>
          <cell r="E731">
            <v>2</v>
          </cell>
          <cell r="F731">
            <v>26</v>
          </cell>
          <cell r="G731"/>
          <cell r="H731"/>
          <cell r="I731" t="str">
            <v>015H0226</v>
          </cell>
          <cell r="J731" t="str">
            <v>水道用ﾎﾟﾘｴﾁﾚﾝ管砲金製ﾁｰｽﾞ</v>
          </cell>
          <cell r="K731" t="str">
            <v>Pﾜﾝ継手Ｂ型ﾁｰｽﾞ</v>
          </cell>
          <cell r="L731" t="str">
            <v>φ40～φ50</v>
          </cell>
          <cell r="M731" t="str">
            <v>挿込形</v>
          </cell>
          <cell r="N731"/>
          <cell r="O731" t="str">
            <v>JWWA認証</v>
          </cell>
          <cell r="P731"/>
          <cell r="Q731"/>
          <cell r="R731"/>
          <cell r="S731" t="str">
            <v>前澤給装工業（株）</v>
          </cell>
          <cell r="T731">
            <v>15</v>
          </cell>
          <cell r="V731" t="str">
            <v xml:space="preserve">JWWA認証    </v>
          </cell>
          <cell r="W731" t="str">
            <v xml:space="preserve">JWWA認証    </v>
          </cell>
        </row>
        <row r="732">
          <cell r="A732" t="str">
            <v>027H0222</v>
          </cell>
          <cell r="B732"/>
          <cell r="C732"/>
          <cell r="D732" t="str">
            <v>H</v>
          </cell>
          <cell r="E732">
            <v>2</v>
          </cell>
          <cell r="F732">
            <v>22</v>
          </cell>
          <cell r="G732"/>
          <cell r="H732"/>
          <cell r="I732" t="str">
            <v>027H0222</v>
          </cell>
          <cell r="J732" t="str">
            <v>水道用ﾎﾟﾘｴﾁﾚﾝ管砲金製ﾁｰｽﾞ</v>
          </cell>
          <cell r="K732" t="str">
            <v>ﾜﾝﾀｯﾁ継手　NOJ　ﾁｰｽﾞ</v>
          </cell>
          <cell r="L732" t="str">
            <v>φ13～φ50</v>
          </cell>
          <cell r="M732" t="str">
            <v>挿込形</v>
          </cell>
          <cell r="N732"/>
          <cell r="O732" t="str">
            <v>JWWA認証</v>
          </cell>
          <cell r="P732"/>
          <cell r="Q732"/>
          <cell r="R732"/>
          <cell r="S732" t="str">
            <v>（株）日邦バルブ</v>
          </cell>
          <cell r="T732">
            <v>27</v>
          </cell>
          <cell r="V732" t="str">
            <v xml:space="preserve">JWWA認証    </v>
          </cell>
          <cell r="W732" t="str">
            <v xml:space="preserve">JWWA認証    </v>
          </cell>
        </row>
        <row r="733">
          <cell r="A733" t="str">
            <v>029H0218</v>
          </cell>
          <cell r="B733"/>
          <cell r="C733"/>
          <cell r="D733" t="str">
            <v>H</v>
          </cell>
          <cell r="E733">
            <v>2</v>
          </cell>
          <cell r="F733">
            <v>18</v>
          </cell>
          <cell r="G733"/>
          <cell r="H733"/>
          <cell r="I733" t="str">
            <v>029H0218</v>
          </cell>
          <cell r="J733" t="str">
            <v>水道用ﾎﾟﾘｴﾁﾚﾝ管砲金製ﾁｰｽﾞ</v>
          </cell>
          <cell r="K733" t="str">
            <v>ｸﾘﾎﾟﾘｼﾞｮｲﾝﾄﾜﾝﾀｯﾁ式ﾁｰｽﾞ</v>
          </cell>
          <cell r="L733" t="str">
            <v>φ13～φ50</v>
          </cell>
          <cell r="M733" t="str">
            <v>挿込形</v>
          </cell>
          <cell r="N733"/>
          <cell r="O733" t="str">
            <v>JWWA認証</v>
          </cell>
          <cell r="P733"/>
          <cell r="Q733"/>
          <cell r="R733"/>
          <cell r="S733" t="str">
            <v>栗本商事（株）</v>
          </cell>
          <cell r="T733">
            <v>29</v>
          </cell>
          <cell r="V733" t="str">
            <v xml:space="preserve">JWWA認証    </v>
          </cell>
          <cell r="W733" t="str">
            <v xml:space="preserve">JWWA認証    </v>
          </cell>
        </row>
        <row r="734">
          <cell r="A734" t="str">
            <v>034H0218</v>
          </cell>
          <cell r="B734"/>
          <cell r="C734"/>
          <cell r="D734" t="str">
            <v>H</v>
          </cell>
          <cell r="E734">
            <v>2</v>
          </cell>
          <cell r="F734">
            <v>18</v>
          </cell>
          <cell r="G734"/>
          <cell r="H734"/>
          <cell r="I734" t="str">
            <v>034H0218</v>
          </cell>
          <cell r="J734" t="str">
            <v>水道用ﾎﾟﾘｴﾁﾚﾝ管砲金製ﾁｰｽﾞ</v>
          </cell>
          <cell r="K734" t="str">
            <v>ﾎﾟﾘ管用継手ﾁｰｽﾞ</v>
          </cell>
          <cell r="L734" t="str">
            <v>φ13～φ50</v>
          </cell>
          <cell r="M734" t="str">
            <v>挿込形</v>
          </cell>
          <cell r="N734"/>
          <cell r="O734" t="str">
            <v>JWWA認証</v>
          </cell>
          <cell r="P734"/>
          <cell r="Q734"/>
          <cell r="R734"/>
          <cell r="S734" t="str">
            <v>（株）光明製作所</v>
          </cell>
          <cell r="T734">
            <v>34</v>
          </cell>
          <cell r="V734" t="str">
            <v xml:space="preserve">JWWA認証    </v>
          </cell>
          <cell r="W734" t="str">
            <v xml:space="preserve">JWWA認証    </v>
          </cell>
        </row>
        <row r="735">
          <cell r="A735" t="str">
            <v>013H0220</v>
          </cell>
          <cell r="B735"/>
          <cell r="C735"/>
          <cell r="D735" t="str">
            <v>H</v>
          </cell>
          <cell r="E735">
            <v>2</v>
          </cell>
          <cell r="F735">
            <v>20</v>
          </cell>
          <cell r="G735"/>
          <cell r="H735" t="str">
            <v>分･止水栓用ｿｹｯﾄ</v>
          </cell>
          <cell r="I735" t="str">
            <v>013H0220</v>
          </cell>
          <cell r="J735" t="str">
            <v>水道用ﾎﾟﾘｴﾁﾚﾝ管砲金製分･止水栓用ｿｹｯﾄ</v>
          </cell>
          <cell r="K735" t="str">
            <v>ﾎﾟﾘﾜﾝ継手分･止水栓用</v>
          </cell>
          <cell r="L735" t="str">
            <v>φ13～φ50</v>
          </cell>
          <cell r="M735" t="str">
            <v>挿込形</v>
          </cell>
          <cell r="N735"/>
          <cell r="O735" t="str">
            <v>JWWA認証</v>
          </cell>
          <cell r="P735"/>
          <cell r="Q735"/>
          <cell r="R735"/>
          <cell r="S735" t="str">
            <v>（株）タブチ</v>
          </cell>
          <cell r="T735">
            <v>13</v>
          </cell>
          <cell r="V735" t="str">
            <v xml:space="preserve">JWWA認証    </v>
          </cell>
          <cell r="W735" t="str">
            <v xml:space="preserve">JWWA認証    </v>
          </cell>
        </row>
        <row r="736">
          <cell r="A736" t="str">
            <v>015H0215</v>
          </cell>
          <cell r="B736"/>
          <cell r="C736"/>
          <cell r="D736" t="str">
            <v>H</v>
          </cell>
          <cell r="E736">
            <v>2</v>
          </cell>
          <cell r="F736">
            <v>15</v>
          </cell>
          <cell r="G736"/>
          <cell r="H736"/>
          <cell r="I736" t="str">
            <v>015H0215</v>
          </cell>
          <cell r="J736" t="str">
            <v>水道用ﾎﾟﾘｴﾁﾚﾝ管砲金製分･止水栓用ｿｹｯﾄ</v>
          </cell>
          <cell r="K736" t="str">
            <v>Pﾜﾝ継手C型分･止水栓用ｿｹｯﾄ</v>
          </cell>
          <cell r="L736" t="str">
            <v>φ13～φ25</v>
          </cell>
          <cell r="M736" t="str">
            <v>挿込形</v>
          </cell>
          <cell r="N736"/>
          <cell r="O736" t="str">
            <v>JWWA認証</v>
          </cell>
          <cell r="P736"/>
          <cell r="Q736"/>
          <cell r="R736"/>
          <cell r="S736" t="str">
            <v>前澤給装工業（株）</v>
          </cell>
          <cell r="T736">
            <v>15</v>
          </cell>
          <cell r="V736" t="str">
            <v xml:space="preserve">JWWA認証    </v>
          </cell>
          <cell r="W736" t="str">
            <v xml:space="preserve">JWWA認証    </v>
          </cell>
        </row>
        <row r="737">
          <cell r="A737" t="str">
            <v>015H0216</v>
          </cell>
          <cell r="B737"/>
          <cell r="C737"/>
          <cell r="D737" t="str">
            <v>H</v>
          </cell>
          <cell r="E737">
            <v>2</v>
          </cell>
          <cell r="F737">
            <v>16</v>
          </cell>
          <cell r="G737"/>
          <cell r="H737"/>
          <cell r="I737" t="str">
            <v>015H0216</v>
          </cell>
          <cell r="J737" t="str">
            <v>水道用ﾎﾟﾘｴﾁﾚﾝ管砲金製分･止水栓用ｿｹｯﾄ</v>
          </cell>
          <cell r="K737" t="str">
            <v>Pﾜﾝ継手B型分･止水栓用ｿｹｯﾄ</v>
          </cell>
          <cell r="L737" t="str">
            <v>φ40～φ50</v>
          </cell>
          <cell r="M737" t="str">
            <v>挿込形</v>
          </cell>
          <cell r="N737"/>
          <cell r="O737" t="str">
            <v>JWWA認証</v>
          </cell>
          <cell r="P737"/>
          <cell r="Q737"/>
          <cell r="R737"/>
          <cell r="S737" t="str">
            <v>前澤給装工業（株）</v>
          </cell>
          <cell r="T737">
            <v>15</v>
          </cell>
          <cell r="V737" t="str">
            <v xml:space="preserve">JWWA認証    </v>
          </cell>
          <cell r="W737" t="str">
            <v xml:space="preserve">JWWA認証    </v>
          </cell>
        </row>
        <row r="738">
          <cell r="A738" t="str">
            <v>027H0224</v>
          </cell>
          <cell r="B738"/>
          <cell r="C738"/>
          <cell r="D738" t="str">
            <v>H</v>
          </cell>
          <cell r="E738">
            <v>2</v>
          </cell>
          <cell r="F738">
            <v>24</v>
          </cell>
          <cell r="G738"/>
          <cell r="H738"/>
          <cell r="I738" t="str">
            <v>027H0224</v>
          </cell>
          <cell r="J738" t="str">
            <v>水道用ﾎﾟﾘｴﾁﾚﾝ管砲金製分･止水栓用ｿｹｯﾄ</v>
          </cell>
          <cell r="K738" t="str">
            <v>ﾜﾝﾀｯﾁ継手　NOJ　分･止水栓用</v>
          </cell>
          <cell r="L738" t="str">
            <v>φ13～φ50</v>
          </cell>
          <cell r="M738" t="str">
            <v>挿込形</v>
          </cell>
          <cell r="N738"/>
          <cell r="O738" t="str">
            <v>JWWA認証</v>
          </cell>
          <cell r="P738"/>
          <cell r="Q738"/>
          <cell r="R738"/>
          <cell r="S738" t="str">
            <v>（株）日邦バルブ</v>
          </cell>
          <cell r="T738">
            <v>27</v>
          </cell>
          <cell r="V738" t="str">
            <v xml:space="preserve">JWWA認証    </v>
          </cell>
          <cell r="W738" t="str">
            <v xml:space="preserve">JWWA認証    </v>
          </cell>
        </row>
        <row r="739">
          <cell r="A739" t="str">
            <v>029H0213</v>
          </cell>
          <cell r="B739"/>
          <cell r="C739"/>
          <cell r="D739" t="str">
            <v>H</v>
          </cell>
          <cell r="E739">
            <v>2</v>
          </cell>
          <cell r="F739">
            <v>13</v>
          </cell>
          <cell r="G739"/>
          <cell r="H739"/>
          <cell r="I739" t="str">
            <v>029H0213</v>
          </cell>
          <cell r="J739" t="str">
            <v>水道用ﾎﾟﾘｴﾁﾚﾝ管砲金製分･止水栓用ｿｹｯﾄ</v>
          </cell>
          <cell r="K739" t="str">
            <v>ｸﾘﾎﾟﾘｼﾞｮｲﾝﾄﾜﾝﾀｯﾁ式分・止水栓用ｿｹｯﾄ</v>
          </cell>
          <cell r="L739" t="str">
            <v>φ13～φ50</v>
          </cell>
          <cell r="M739" t="str">
            <v>挿込形</v>
          </cell>
          <cell r="N739"/>
          <cell r="O739" t="str">
            <v>JWWA認証</v>
          </cell>
          <cell r="P739"/>
          <cell r="Q739"/>
          <cell r="R739"/>
          <cell r="S739" t="str">
            <v>栗本商事（株）</v>
          </cell>
          <cell r="T739">
            <v>29</v>
          </cell>
          <cell r="V739" t="str">
            <v xml:space="preserve">JWWA認証    </v>
          </cell>
          <cell r="W739" t="str">
            <v xml:space="preserve">JWWA認証    </v>
          </cell>
        </row>
        <row r="740">
          <cell r="A740" t="str">
            <v>034H0222</v>
          </cell>
          <cell r="B740"/>
          <cell r="C740"/>
          <cell r="D740" t="str">
            <v>H</v>
          </cell>
          <cell r="E740">
            <v>2</v>
          </cell>
          <cell r="F740">
            <v>22</v>
          </cell>
          <cell r="G740"/>
          <cell r="H740"/>
          <cell r="I740" t="str">
            <v>034H0222</v>
          </cell>
          <cell r="J740" t="str">
            <v>水道用ﾎﾟﾘｴﾁﾚﾝ管砲金製分･止水栓用ｿｹｯﾄ</v>
          </cell>
          <cell r="K740" t="str">
            <v>ﾎﾟﾘ管用継手分止水栓用ｿｹｯﾄ</v>
          </cell>
          <cell r="L740" t="str">
            <v>φ13～φ50</v>
          </cell>
          <cell r="M740" t="str">
            <v>挿込形</v>
          </cell>
          <cell r="N740"/>
          <cell r="O740" t="str">
            <v>JWWA認証</v>
          </cell>
          <cell r="P740"/>
          <cell r="Q740"/>
          <cell r="R740"/>
          <cell r="S740" t="str">
            <v>（株）光明製作所</v>
          </cell>
          <cell r="T740">
            <v>34</v>
          </cell>
          <cell r="V740" t="str">
            <v xml:space="preserve">JWWA認証    </v>
          </cell>
          <cell r="W740" t="str">
            <v xml:space="preserve">JWWA認証    </v>
          </cell>
        </row>
        <row r="741">
          <cell r="A741" t="str">
            <v>013H0219</v>
          </cell>
          <cell r="B741"/>
          <cell r="C741"/>
          <cell r="D741" t="str">
            <v>H</v>
          </cell>
          <cell r="E741">
            <v>2</v>
          </cell>
          <cell r="F741">
            <v>19</v>
          </cell>
          <cell r="G741"/>
          <cell r="H741" t="str">
            <v>ﾒｰﾀｰ用ｿｹｯﾄ</v>
          </cell>
          <cell r="I741" t="str">
            <v>013H0219</v>
          </cell>
          <cell r="J741" t="str">
            <v>水道用ﾎﾟﾘｴﾁﾚﾝ管砲金製ﾒｰﾀｰ用ｿｹｯﾄ</v>
          </cell>
          <cell r="K741" t="str">
            <v>ﾎﾟﾘﾜﾝ継手ﾒｰﾀｰ用</v>
          </cell>
          <cell r="L741" t="str">
            <v>φ13～φ50</v>
          </cell>
          <cell r="M741" t="str">
            <v>挿込形</v>
          </cell>
          <cell r="N741"/>
          <cell r="O741" t="str">
            <v>JWWA認証</v>
          </cell>
          <cell r="P741"/>
          <cell r="Q741"/>
          <cell r="R741"/>
          <cell r="S741" t="str">
            <v>（株）タブチ</v>
          </cell>
          <cell r="T741">
            <v>13</v>
          </cell>
          <cell r="V741" t="str">
            <v xml:space="preserve">JWWA認証    </v>
          </cell>
          <cell r="W741" t="str">
            <v xml:space="preserve">JWWA認証    </v>
          </cell>
        </row>
        <row r="742">
          <cell r="A742" t="str">
            <v>015H0217</v>
          </cell>
          <cell r="B742"/>
          <cell r="C742"/>
          <cell r="D742" t="str">
            <v>H</v>
          </cell>
          <cell r="E742">
            <v>2</v>
          </cell>
          <cell r="F742">
            <v>17</v>
          </cell>
          <cell r="G742"/>
          <cell r="H742"/>
          <cell r="I742" t="str">
            <v>015H0217</v>
          </cell>
          <cell r="J742" t="str">
            <v>水道用ﾎﾟﾘｴﾁﾚﾝ管砲金製ﾒｰﾀｰ用ｿｹｯﾄ</v>
          </cell>
          <cell r="K742" t="str">
            <v>Pﾜﾝ継手C型ﾒｰﾀ用ｿｹｯﾄ</v>
          </cell>
          <cell r="L742" t="str">
            <v>φ13～φ25</v>
          </cell>
          <cell r="M742" t="str">
            <v>挿込形</v>
          </cell>
          <cell r="N742"/>
          <cell r="O742" t="str">
            <v>JWWA認証</v>
          </cell>
          <cell r="P742"/>
          <cell r="Q742"/>
          <cell r="R742"/>
          <cell r="S742" t="str">
            <v>前澤給装工業（株）</v>
          </cell>
          <cell r="T742">
            <v>15</v>
          </cell>
          <cell r="V742" t="str">
            <v xml:space="preserve">JWWA認証    </v>
          </cell>
          <cell r="W742" t="str">
            <v xml:space="preserve">JWWA認証    </v>
          </cell>
        </row>
        <row r="743">
          <cell r="A743" t="str">
            <v>015H0219</v>
          </cell>
          <cell r="B743"/>
          <cell r="C743"/>
          <cell r="D743" t="str">
            <v>H</v>
          </cell>
          <cell r="E743">
            <v>2</v>
          </cell>
          <cell r="F743">
            <v>19</v>
          </cell>
          <cell r="G743"/>
          <cell r="H743"/>
          <cell r="I743" t="str">
            <v>015H0219</v>
          </cell>
          <cell r="J743" t="str">
            <v>水道用ﾎﾟﾘｴﾁﾚﾝ管砲金製ﾒｰﾀｰ用ｿｹｯﾄ</v>
          </cell>
          <cell r="K743" t="str">
            <v>Pﾜﾝ継手Ｂ型ﾒｰﾀ用ｿｹｯﾄ</v>
          </cell>
          <cell r="L743" t="str">
            <v>φ40～φ50</v>
          </cell>
          <cell r="M743" t="str">
            <v>挿込形</v>
          </cell>
          <cell r="N743"/>
          <cell r="O743" t="str">
            <v>JWWA認証</v>
          </cell>
          <cell r="P743"/>
          <cell r="Q743"/>
          <cell r="R743"/>
          <cell r="S743" t="str">
            <v>前澤給装工業（株）</v>
          </cell>
          <cell r="T743">
            <v>15</v>
          </cell>
          <cell r="V743" t="str">
            <v xml:space="preserve">JWWA認証    </v>
          </cell>
          <cell r="W743" t="str">
            <v xml:space="preserve">JWWA認証    </v>
          </cell>
        </row>
        <row r="744">
          <cell r="A744" t="str">
            <v>027H0217</v>
          </cell>
          <cell r="B744"/>
          <cell r="C744"/>
          <cell r="D744" t="str">
            <v>H</v>
          </cell>
          <cell r="E744">
            <v>2</v>
          </cell>
          <cell r="F744">
            <v>17</v>
          </cell>
          <cell r="G744"/>
          <cell r="H744"/>
          <cell r="I744" t="str">
            <v>027H0217</v>
          </cell>
          <cell r="J744" t="str">
            <v>水道用ﾎﾟﾘｴﾁﾚﾝ管砲金製ﾒｰﾀ用ｿｹｯﾄ</v>
          </cell>
          <cell r="K744" t="str">
            <v>ﾜﾝﾀｯﾁ継手　NOJ　ﾒｰﾀ用</v>
          </cell>
          <cell r="L744" t="str">
            <v>φ13～φ50</v>
          </cell>
          <cell r="M744" t="str">
            <v>挿込形</v>
          </cell>
          <cell r="N744"/>
          <cell r="O744" t="str">
            <v>JWWA認証</v>
          </cell>
          <cell r="P744"/>
          <cell r="Q744"/>
          <cell r="R744"/>
          <cell r="S744" t="str">
            <v>（株）日邦バルブ</v>
          </cell>
          <cell r="T744">
            <v>27</v>
          </cell>
          <cell r="V744" t="str">
            <v xml:space="preserve">JWWA認証    </v>
          </cell>
          <cell r="W744" t="str">
            <v xml:space="preserve">JWWA認証    </v>
          </cell>
        </row>
        <row r="745">
          <cell r="A745" t="str">
            <v>029H0214</v>
          </cell>
          <cell r="B745"/>
          <cell r="C745"/>
          <cell r="D745" t="str">
            <v>H</v>
          </cell>
          <cell r="E745">
            <v>2</v>
          </cell>
          <cell r="F745">
            <v>14</v>
          </cell>
          <cell r="G745"/>
          <cell r="H745"/>
          <cell r="I745" t="str">
            <v>029H0214</v>
          </cell>
          <cell r="J745" t="str">
            <v>水道用ﾎﾟﾘｴﾁﾚﾝ管砲金製ﾒｰﾀｰ用ｿｹｯﾄ</v>
          </cell>
          <cell r="K745" t="str">
            <v>ｸﾘﾎﾟﾘｼﾞｮｲﾝﾄﾜﾝﾀｯﾁ式ﾒｰﾀ用ｿｹｯﾄ</v>
          </cell>
          <cell r="L745" t="str">
            <v>φ13～φ50</v>
          </cell>
          <cell r="M745" t="str">
            <v>挿込形</v>
          </cell>
          <cell r="N745"/>
          <cell r="O745" t="str">
            <v>JWWA認証</v>
          </cell>
          <cell r="P745"/>
          <cell r="Q745"/>
          <cell r="R745"/>
          <cell r="S745" t="str">
            <v>栗本商事（株）</v>
          </cell>
          <cell r="T745">
            <v>29</v>
          </cell>
          <cell r="V745" t="str">
            <v xml:space="preserve">JWWA認証    </v>
          </cell>
          <cell r="W745" t="str">
            <v xml:space="preserve">JWWA認証    </v>
          </cell>
        </row>
        <row r="746">
          <cell r="A746" t="str">
            <v>034H0216</v>
          </cell>
          <cell r="B746"/>
          <cell r="C746"/>
          <cell r="D746" t="str">
            <v>H</v>
          </cell>
          <cell r="E746">
            <v>2</v>
          </cell>
          <cell r="F746">
            <v>16</v>
          </cell>
          <cell r="G746"/>
          <cell r="H746"/>
          <cell r="I746" t="str">
            <v>034H0216</v>
          </cell>
          <cell r="J746" t="str">
            <v>水道用ﾎﾟﾘｴﾁﾚﾝ管砲金製ﾒｰﾀｰ用ｿｹｯﾄ</v>
          </cell>
          <cell r="K746" t="str">
            <v>ﾎﾟﾘ管用継手ﾒｰﾀ用ｿｹｯﾄ</v>
          </cell>
          <cell r="L746" t="str">
            <v>φ13～φ50</v>
          </cell>
          <cell r="M746" t="str">
            <v>挿込形</v>
          </cell>
          <cell r="N746"/>
          <cell r="O746" t="str">
            <v>JWWA認証</v>
          </cell>
          <cell r="P746"/>
          <cell r="Q746"/>
          <cell r="R746"/>
          <cell r="S746" t="str">
            <v>（株）光明製作所</v>
          </cell>
          <cell r="T746">
            <v>34</v>
          </cell>
          <cell r="V746" t="str">
            <v xml:space="preserve">JWWA認証    </v>
          </cell>
          <cell r="W746" t="str">
            <v xml:space="preserve">JWWA認証    </v>
          </cell>
        </row>
        <row r="747">
          <cell r="A747" t="str">
            <v>013H0221</v>
          </cell>
          <cell r="B747"/>
          <cell r="C747"/>
          <cell r="D747" t="str">
            <v>H</v>
          </cell>
          <cell r="E747">
            <v>2</v>
          </cell>
          <cell r="F747">
            <v>21</v>
          </cell>
          <cell r="G747"/>
          <cell r="H747" t="str">
            <v>径違いｿｹｯﾄ</v>
          </cell>
          <cell r="I747" t="str">
            <v>013H0221</v>
          </cell>
          <cell r="J747" t="str">
            <v>水道用ﾎﾟﾘｴﾁﾚﾝ管砲金製径違いｿｹｯﾄ</v>
          </cell>
          <cell r="K747" t="str">
            <v>ﾎﾟﾘﾜﾝ継手異径ｿｹｯﾄ</v>
          </cell>
          <cell r="L747" t="str">
            <v>φ20×φ13～φ50×φ40</v>
          </cell>
          <cell r="M747" t="str">
            <v>挿込形</v>
          </cell>
          <cell r="N747"/>
          <cell r="O747" t="str">
            <v>JWWA認証</v>
          </cell>
          <cell r="P747"/>
          <cell r="Q747"/>
          <cell r="R747"/>
          <cell r="S747" t="str">
            <v>（株）タブチ</v>
          </cell>
          <cell r="T747">
            <v>13</v>
          </cell>
          <cell r="V747" t="str">
            <v xml:space="preserve">JWWA認証    </v>
          </cell>
          <cell r="W747" t="str">
            <v xml:space="preserve">JWWA認証    </v>
          </cell>
        </row>
        <row r="748">
          <cell r="A748" t="str">
            <v>015H0221</v>
          </cell>
          <cell r="B748"/>
          <cell r="C748"/>
          <cell r="D748" t="str">
            <v>H</v>
          </cell>
          <cell r="E748">
            <v>2</v>
          </cell>
          <cell r="F748">
            <v>21</v>
          </cell>
          <cell r="G748" t="str">
            <v>ﾎﾟﾘｴﾁﾚﾝ管用金属継手
(挿込形)</v>
          </cell>
          <cell r="H748" t="str">
            <v>径違いｿｹｯﾄ</v>
          </cell>
          <cell r="I748" t="str">
            <v>015H0221</v>
          </cell>
          <cell r="J748" t="str">
            <v>水道用ﾎﾟﾘｴﾁﾚﾝ管砲金製径違いｿｹｯﾄ</v>
          </cell>
          <cell r="K748" t="str">
            <v>Pﾜﾝ継手C型異径ｿｹｯﾄ</v>
          </cell>
          <cell r="L748" t="str">
            <v>φ20×φ13～φ25×φ20</v>
          </cell>
          <cell r="M748" t="str">
            <v>挿込形</v>
          </cell>
          <cell r="N748"/>
          <cell r="O748" t="str">
            <v>JWWA認証</v>
          </cell>
          <cell r="P748"/>
          <cell r="Q748"/>
          <cell r="R748"/>
          <cell r="S748" t="str">
            <v>前澤給装工業（株）</v>
          </cell>
          <cell r="T748">
            <v>15</v>
          </cell>
          <cell r="V748" t="str">
            <v xml:space="preserve">JWWA認証    </v>
          </cell>
          <cell r="W748" t="str">
            <v xml:space="preserve">JWWA認証    </v>
          </cell>
        </row>
        <row r="749">
          <cell r="A749" t="str">
            <v>015H0223</v>
          </cell>
          <cell r="B749"/>
          <cell r="C749"/>
          <cell r="D749" t="str">
            <v>H</v>
          </cell>
          <cell r="E749">
            <v>2</v>
          </cell>
          <cell r="F749">
            <v>23</v>
          </cell>
          <cell r="G749"/>
          <cell r="H749"/>
          <cell r="I749" t="str">
            <v>015H0223</v>
          </cell>
          <cell r="J749" t="str">
            <v>水道用ﾎﾟﾘｴﾁﾚﾝ管砲金製径違いｿｹｯﾄ</v>
          </cell>
          <cell r="K749" t="str">
            <v>Pﾜﾝ継手B型異径ｿｹｯﾄ</v>
          </cell>
          <cell r="L749" t="str">
            <v>φ40×φ20～φ50×φ40</v>
          </cell>
          <cell r="M749" t="str">
            <v>挿込形</v>
          </cell>
          <cell r="N749"/>
          <cell r="O749" t="str">
            <v>JWWA認証</v>
          </cell>
          <cell r="P749"/>
          <cell r="Q749"/>
          <cell r="R749"/>
          <cell r="S749" t="str">
            <v>前澤給装工業（株）</v>
          </cell>
          <cell r="T749">
            <v>15</v>
          </cell>
          <cell r="V749" t="str">
            <v xml:space="preserve">JWWA認証    </v>
          </cell>
          <cell r="W749" t="str">
            <v xml:space="preserve">JWWA認証    </v>
          </cell>
        </row>
        <row r="750">
          <cell r="A750" t="str">
            <v>027H0220</v>
          </cell>
          <cell r="B750"/>
          <cell r="C750"/>
          <cell r="D750" t="str">
            <v>H</v>
          </cell>
          <cell r="E750">
            <v>2</v>
          </cell>
          <cell r="F750">
            <v>20</v>
          </cell>
          <cell r="G750"/>
          <cell r="H750"/>
          <cell r="I750" t="str">
            <v>027H0220</v>
          </cell>
          <cell r="J750" t="str">
            <v>水道用ﾎﾟﾘｴﾁﾚﾝ管砲金製径違いｿｹｯﾄ</v>
          </cell>
          <cell r="K750" t="str">
            <v>ﾜﾝﾀｯﾁ継手　NOJ　異径ｿｹｯﾄ</v>
          </cell>
          <cell r="L750" t="str">
            <v>φ20×φ13～φ50×φ40</v>
          </cell>
          <cell r="M750" t="str">
            <v>挿込形</v>
          </cell>
          <cell r="N750"/>
          <cell r="O750" t="str">
            <v>JWWA認証</v>
          </cell>
          <cell r="P750"/>
          <cell r="Q750"/>
          <cell r="R750"/>
          <cell r="S750" t="str">
            <v>（株）日邦バルブ</v>
          </cell>
          <cell r="T750">
            <v>27</v>
          </cell>
          <cell r="V750" t="str">
            <v xml:space="preserve">JWWA認証    </v>
          </cell>
          <cell r="W750" t="str">
            <v xml:space="preserve">JWWA認証    </v>
          </cell>
        </row>
        <row r="751">
          <cell r="A751" t="str">
            <v>029H0217</v>
          </cell>
          <cell r="B751" t="str">
            <v>水道用二層ポリエチレン管</v>
          </cell>
          <cell r="C751" t="str">
            <v>ポリエチレン管用金属継手類</v>
          </cell>
          <cell r="D751" t="str">
            <v>H</v>
          </cell>
          <cell r="E751">
            <v>2</v>
          </cell>
          <cell r="F751">
            <v>17</v>
          </cell>
          <cell r="G751" t="str">
            <v>ﾎﾟﾘｴﾁﾚﾝ管用金属継手
(挿込形)</v>
          </cell>
          <cell r="H751" t="str">
            <v>径違いｿｹｯﾄ</v>
          </cell>
          <cell r="I751" t="str">
            <v>029H0217</v>
          </cell>
          <cell r="J751" t="str">
            <v>水道用ﾎﾟﾘｴﾁﾚﾝ管砲金製径違いｿｹｯﾄ</v>
          </cell>
          <cell r="K751" t="str">
            <v>ｸﾘﾎﾟﾘｼﾞｮｲﾝﾄﾜﾝﾀｯﾁ式異径ｿｹｯﾄ</v>
          </cell>
          <cell r="L751" t="str">
            <v>φ20×φ13～φ50×φ40</v>
          </cell>
          <cell r="M751" t="str">
            <v>挿込形</v>
          </cell>
          <cell r="N751"/>
          <cell r="O751" t="str">
            <v>JWWA認証</v>
          </cell>
          <cell r="P751"/>
          <cell r="Q751"/>
          <cell r="R751"/>
          <cell r="S751" t="str">
            <v>栗本商事（株）</v>
          </cell>
          <cell r="T751">
            <v>29</v>
          </cell>
          <cell r="V751" t="str">
            <v xml:space="preserve">JWWA認証    </v>
          </cell>
          <cell r="W751" t="str">
            <v xml:space="preserve">JWWA認証    </v>
          </cell>
        </row>
        <row r="752">
          <cell r="A752" t="str">
            <v>034H0221</v>
          </cell>
          <cell r="B752"/>
          <cell r="C752"/>
          <cell r="D752" t="str">
            <v>H</v>
          </cell>
          <cell r="E752">
            <v>2</v>
          </cell>
          <cell r="F752">
            <v>21</v>
          </cell>
          <cell r="G752"/>
          <cell r="H752"/>
          <cell r="I752" t="str">
            <v>034H0221</v>
          </cell>
          <cell r="J752" t="str">
            <v>水道用ﾎﾟﾘｴﾁﾚﾝ管砲金製径違いｿｹｯﾄ</v>
          </cell>
          <cell r="K752" t="str">
            <v>ﾎﾟﾘ管用継手異径ｿｹｯﾄ</v>
          </cell>
          <cell r="L752" t="str">
            <v>φ20×φ13～φ25×φ20</v>
          </cell>
          <cell r="M752" t="str">
            <v>挿込形</v>
          </cell>
          <cell r="N752"/>
          <cell r="O752" t="str">
            <v>JWWA認証</v>
          </cell>
          <cell r="P752"/>
          <cell r="Q752"/>
          <cell r="R752"/>
          <cell r="S752" t="str">
            <v>（株）光明製作所</v>
          </cell>
          <cell r="T752">
            <v>34</v>
          </cell>
          <cell r="V752" t="str">
            <v xml:space="preserve">JWWA認証    </v>
          </cell>
          <cell r="W752" t="str">
            <v xml:space="preserve">JWWA認証    </v>
          </cell>
        </row>
        <row r="753">
          <cell r="A753" t="str">
            <v>027H0215</v>
          </cell>
          <cell r="B753"/>
          <cell r="C753"/>
          <cell r="D753" t="str">
            <v>H</v>
          </cell>
          <cell r="E753">
            <v>2</v>
          </cell>
          <cell r="F753">
            <v>15</v>
          </cell>
          <cell r="G753"/>
          <cell r="H753" t="str">
            <v>径違いｵﾈｼﾞ付ｿｹｯﾄ</v>
          </cell>
          <cell r="I753" t="str">
            <v>027H0215</v>
          </cell>
          <cell r="J753" t="str">
            <v>水道用ﾎﾟﾘｴﾁﾚﾝ管砲金製ｵﾈｼﾞ付径違いｿｹｯﾄ</v>
          </cell>
          <cell r="K753" t="str">
            <v>ﾜﾝﾀｯﾁ継手　NOJ　異径おねじ</v>
          </cell>
          <cell r="L753" t="str">
            <v>φ50×φ40</v>
          </cell>
          <cell r="M753" t="str">
            <v>挿込形</v>
          </cell>
          <cell r="N753"/>
          <cell r="O753" t="str">
            <v>JWWA認証</v>
          </cell>
          <cell r="P753"/>
          <cell r="Q753"/>
          <cell r="R753"/>
          <cell r="S753" t="str">
            <v>（株）日邦バルブ</v>
          </cell>
          <cell r="T753">
            <v>27</v>
          </cell>
          <cell r="V753" t="str">
            <v xml:space="preserve">JWWA認証    </v>
          </cell>
          <cell r="W753" t="str">
            <v xml:space="preserve">JWWA認証    </v>
          </cell>
        </row>
        <row r="754">
          <cell r="A754" t="str">
            <v>013H0222</v>
          </cell>
          <cell r="B754"/>
          <cell r="C754"/>
          <cell r="D754" t="str">
            <v>H</v>
          </cell>
          <cell r="E754">
            <v>2</v>
          </cell>
          <cell r="F754">
            <v>22</v>
          </cell>
          <cell r="G754"/>
          <cell r="H754" t="str">
            <v>径違いﾁｰｽﾞ</v>
          </cell>
          <cell r="I754" t="str">
            <v>013H0222</v>
          </cell>
          <cell r="J754" t="str">
            <v>水道用ﾎﾟﾘｴﾁﾚﾝ管砲金製径違いﾁｰｽﾞ</v>
          </cell>
          <cell r="K754" t="str">
            <v>ﾎﾟﾘﾜﾝ継手異径ﾁｰｽﾞ</v>
          </cell>
          <cell r="L754" t="str">
            <v>φ20×φ13～φ50×φ40</v>
          </cell>
          <cell r="M754" t="str">
            <v>挿込形</v>
          </cell>
          <cell r="N754"/>
          <cell r="O754" t="str">
            <v>JWWA認証</v>
          </cell>
          <cell r="P754"/>
          <cell r="Q754"/>
          <cell r="R754"/>
          <cell r="S754" t="str">
            <v>（株）タブチ</v>
          </cell>
          <cell r="T754">
            <v>13</v>
          </cell>
          <cell r="V754" t="str">
            <v xml:space="preserve">JWWA認証    </v>
          </cell>
          <cell r="W754" t="str">
            <v xml:space="preserve">JWWA認証    </v>
          </cell>
        </row>
        <row r="755">
          <cell r="A755" t="str">
            <v>015H0225</v>
          </cell>
          <cell r="B755"/>
          <cell r="C755"/>
          <cell r="D755" t="str">
            <v>H</v>
          </cell>
          <cell r="E755">
            <v>2</v>
          </cell>
          <cell r="F755">
            <v>25</v>
          </cell>
          <cell r="G755"/>
          <cell r="H755"/>
          <cell r="I755" t="str">
            <v>015H0225</v>
          </cell>
          <cell r="J755" t="str">
            <v>水道用ﾎﾟﾘｴﾁﾚﾝ管砲金製径違いﾁｰｽﾞ</v>
          </cell>
          <cell r="K755" t="str">
            <v>Pﾜﾝ継手C型異径ﾁｰｽﾞ</v>
          </cell>
          <cell r="L755" t="str">
            <v>φ20×φ13～φ25×φ20</v>
          </cell>
          <cell r="M755" t="str">
            <v>挿込形</v>
          </cell>
          <cell r="N755"/>
          <cell r="O755" t="str">
            <v>JWWA認証</v>
          </cell>
          <cell r="P755"/>
          <cell r="Q755"/>
          <cell r="R755"/>
          <cell r="S755" t="str">
            <v>前澤給装工業（株）</v>
          </cell>
          <cell r="T755">
            <v>15</v>
          </cell>
          <cell r="V755" t="str">
            <v xml:space="preserve">JWWA認証    </v>
          </cell>
          <cell r="W755" t="str">
            <v xml:space="preserve">JWWA認証    </v>
          </cell>
        </row>
        <row r="756">
          <cell r="A756" t="str">
            <v>015H0227</v>
          </cell>
          <cell r="B756"/>
          <cell r="C756"/>
          <cell r="D756" t="str">
            <v>H</v>
          </cell>
          <cell r="E756">
            <v>2</v>
          </cell>
          <cell r="F756">
            <v>27</v>
          </cell>
          <cell r="G756"/>
          <cell r="H756"/>
          <cell r="I756" t="str">
            <v>015H0227</v>
          </cell>
          <cell r="J756" t="str">
            <v>水道用ﾎﾟﾘｴﾁﾚﾝ管砲金製径違いﾁｰｽﾞ</v>
          </cell>
          <cell r="K756" t="str">
            <v>Pﾜﾝ継手Ｂ型異径ﾁｰｽﾞ</v>
          </cell>
          <cell r="L756" t="str">
            <v>φ40×φ13～φ50×φ40</v>
          </cell>
          <cell r="M756" t="str">
            <v>挿込形</v>
          </cell>
          <cell r="N756"/>
          <cell r="O756" t="str">
            <v>JWWA認証</v>
          </cell>
          <cell r="P756"/>
          <cell r="Q756"/>
          <cell r="R756"/>
          <cell r="S756" t="str">
            <v>前澤給装工業（株）</v>
          </cell>
          <cell r="T756">
            <v>15</v>
          </cell>
          <cell r="V756" t="str">
            <v xml:space="preserve">JWWA認証    </v>
          </cell>
          <cell r="W756" t="str">
            <v xml:space="preserve">JWWA認証    </v>
          </cell>
        </row>
        <row r="757">
          <cell r="A757" t="str">
            <v>027H0223</v>
          </cell>
          <cell r="B757"/>
          <cell r="C757"/>
          <cell r="D757" t="str">
            <v>H</v>
          </cell>
          <cell r="E757">
            <v>2</v>
          </cell>
          <cell r="F757">
            <v>23</v>
          </cell>
          <cell r="G757"/>
          <cell r="H757"/>
          <cell r="I757" t="str">
            <v>027H0223</v>
          </cell>
          <cell r="J757" t="str">
            <v>水道用ﾎﾟﾘｴﾁﾚﾝ管砲金製径違いﾁｰｽﾞ</v>
          </cell>
          <cell r="K757" t="str">
            <v>ﾜﾝﾀｯﾁ継手　NOJ　異径ﾁｰｽﾞ</v>
          </cell>
          <cell r="L757" t="str">
            <v>φ20×φ13～φ50×φ40</v>
          </cell>
          <cell r="M757" t="str">
            <v>挿込形</v>
          </cell>
          <cell r="N757"/>
          <cell r="O757" t="str">
            <v>JWWA認証</v>
          </cell>
          <cell r="P757"/>
          <cell r="Q757"/>
          <cell r="R757"/>
          <cell r="S757" t="str">
            <v>（株）日邦バルブ</v>
          </cell>
          <cell r="T757">
            <v>27</v>
          </cell>
          <cell r="V757" t="str">
            <v xml:space="preserve">JWWA認証    </v>
          </cell>
          <cell r="W757" t="str">
            <v xml:space="preserve">JWWA認証    </v>
          </cell>
        </row>
        <row r="758">
          <cell r="A758" t="str">
            <v>029H0219</v>
          </cell>
          <cell r="B758"/>
          <cell r="C758"/>
          <cell r="D758" t="str">
            <v>H</v>
          </cell>
          <cell r="E758">
            <v>2</v>
          </cell>
          <cell r="F758">
            <v>19</v>
          </cell>
          <cell r="G758"/>
          <cell r="H758"/>
          <cell r="I758" t="str">
            <v>029H0219</v>
          </cell>
          <cell r="J758" t="str">
            <v>水道用ﾎﾟﾘｴﾁﾚﾝ管砲金製径違いﾁｰｽﾞ</v>
          </cell>
          <cell r="K758" t="str">
            <v>ｸﾘﾎﾟﾘｼﾞｮｲﾝﾄﾜﾝﾀｯﾁ式異径ﾁｰｽﾞ</v>
          </cell>
          <cell r="L758" t="str">
            <v>φ20×φ13～φ50×φ40</v>
          </cell>
          <cell r="M758" t="str">
            <v>挿込形</v>
          </cell>
          <cell r="N758"/>
          <cell r="O758" t="str">
            <v>JWWA認証</v>
          </cell>
          <cell r="P758"/>
          <cell r="Q758"/>
          <cell r="R758"/>
          <cell r="S758" t="str">
            <v>栗本商事（株）</v>
          </cell>
          <cell r="T758">
            <v>29</v>
          </cell>
          <cell r="V758" t="str">
            <v xml:space="preserve">JWWA認証    </v>
          </cell>
          <cell r="W758" t="str">
            <v xml:space="preserve">JWWA認証    </v>
          </cell>
        </row>
        <row r="759">
          <cell r="A759" t="str">
            <v>034H0219</v>
          </cell>
          <cell r="B759"/>
          <cell r="C759"/>
          <cell r="D759" t="str">
            <v>H</v>
          </cell>
          <cell r="E759">
            <v>2</v>
          </cell>
          <cell r="F759">
            <v>19</v>
          </cell>
          <cell r="G759"/>
          <cell r="H759"/>
          <cell r="I759" t="str">
            <v>034H0219</v>
          </cell>
          <cell r="J759" t="str">
            <v>水道用ﾎﾟﾘｴﾁﾚﾝ管砲金製径違いﾁｰｽﾞ</v>
          </cell>
          <cell r="K759" t="str">
            <v>ﾎﾟﾘ管用継手異径ﾁｰｽﾞ</v>
          </cell>
          <cell r="L759" t="str">
            <v>φ20×φ13～φ50×φ40</v>
          </cell>
          <cell r="M759" t="str">
            <v>挿込形</v>
          </cell>
          <cell r="N759"/>
          <cell r="O759" t="str">
            <v>JWWA認証</v>
          </cell>
          <cell r="P759"/>
          <cell r="Q759"/>
          <cell r="R759"/>
          <cell r="S759" t="str">
            <v>（株）光明製作所</v>
          </cell>
          <cell r="T759">
            <v>34</v>
          </cell>
          <cell r="V759" t="str">
            <v xml:space="preserve">JWWA認証    </v>
          </cell>
          <cell r="W759" t="str">
            <v xml:space="preserve">JWWA認証    </v>
          </cell>
        </row>
        <row r="760">
          <cell r="A760" t="str">
            <v>013H0223</v>
          </cell>
          <cell r="B760"/>
          <cell r="C760"/>
          <cell r="D760" t="str">
            <v>H</v>
          </cell>
          <cell r="E760">
            <v>2</v>
          </cell>
          <cell r="F760">
            <v>23</v>
          </cell>
          <cell r="G760"/>
          <cell r="H760" t="str">
            <v>径違いﾒｰﾀｰ用ｿｹｯﾄ</v>
          </cell>
          <cell r="I760" t="str">
            <v>013H0223</v>
          </cell>
          <cell r="J760" t="str">
            <v>水道用ﾎﾟﾘｴﾁﾚﾝ管砲金製径違いﾒｰﾀｰ用ｿｹｯﾄ</v>
          </cell>
          <cell r="K760" t="str">
            <v>ﾎﾟﾘﾜﾝ継手異径ﾒｰﾀｰ用</v>
          </cell>
          <cell r="L760" t="str">
            <v>φ20×φ13～φ25×φ13</v>
          </cell>
          <cell r="M760" t="str">
            <v>挿込形</v>
          </cell>
          <cell r="N760"/>
          <cell r="O760" t="str">
            <v>JWWA認証</v>
          </cell>
          <cell r="P760"/>
          <cell r="Q760"/>
          <cell r="R760"/>
          <cell r="S760" t="str">
            <v>（株）タブチ</v>
          </cell>
          <cell r="T760">
            <v>13</v>
          </cell>
          <cell r="V760" t="str">
            <v xml:space="preserve">JWWA認証    </v>
          </cell>
          <cell r="W760" t="str">
            <v xml:space="preserve">JWWA認証    </v>
          </cell>
        </row>
        <row r="761">
          <cell r="A761" t="str">
            <v>015H0218</v>
          </cell>
          <cell r="B761"/>
          <cell r="C761"/>
          <cell r="D761" t="str">
            <v>H</v>
          </cell>
          <cell r="E761">
            <v>2</v>
          </cell>
          <cell r="F761">
            <v>18</v>
          </cell>
          <cell r="G761"/>
          <cell r="H761"/>
          <cell r="I761" t="str">
            <v>015H0218</v>
          </cell>
          <cell r="J761" t="str">
            <v>水道用ﾎﾟﾘｴﾁﾚﾝ管砲金製ﾒｰﾀｰ用径違いｿｹｯﾄ</v>
          </cell>
          <cell r="K761" t="str">
            <v>Pﾜﾝ継手C型ﾒｰﾀ用異径ｿｹｯﾄ</v>
          </cell>
          <cell r="L761" t="str">
            <v>φ20×φ13～φ25×φ20</v>
          </cell>
          <cell r="M761" t="str">
            <v>挿込形</v>
          </cell>
          <cell r="N761"/>
          <cell r="O761" t="str">
            <v>JWWA認証</v>
          </cell>
          <cell r="P761"/>
          <cell r="Q761"/>
          <cell r="R761"/>
          <cell r="S761" t="str">
            <v>前澤給装工業（株）</v>
          </cell>
          <cell r="T761">
            <v>15</v>
          </cell>
          <cell r="V761" t="str">
            <v xml:space="preserve">JWWA認証    </v>
          </cell>
          <cell r="W761" t="str">
            <v xml:space="preserve">JWWA認証    </v>
          </cell>
        </row>
        <row r="762">
          <cell r="A762" t="str">
            <v>027H0218</v>
          </cell>
          <cell r="B762"/>
          <cell r="C762"/>
          <cell r="D762" t="str">
            <v>H</v>
          </cell>
          <cell r="E762">
            <v>2</v>
          </cell>
          <cell r="F762">
            <v>18</v>
          </cell>
          <cell r="G762"/>
          <cell r="H762"/>
          <cell r="I762" t="str">
            <v>027H0218</v>
          </cell>
          <cell r="J762" t="str">
            <v>水道用ﾎﾟﾘｴﾁﾚﾝ管砲金製ﾒｰﾀ用径違いｿｹｯﾄ</v>
          </cell>
          <cell r="K762" t="str">
            <v>ﾜﾝﾀｯﾁ継手　NOJ　異径ﾒｰﾀ用</v>
          </cell>
          <cell r="L762" t="str">
            <v>φ20×φ13～φ25×φ20</v>
          </cell>
          <cell r="M762" t="str">
            <v>挿込形</v>
          </cell>
          <cell r="N762"/>
          <cell r="O762" t="str">
            <v>JWWA認証</v>
          </cell>
          <cell r="P762"/>
          <cell r="Q762"/>
          <cell r="R762"/>
          <cell r="S762" t="str">
            <v>（株）日邦バルブ</v>
          </cell>
          <cell r="T762">
            <v>27</v>
          </cell>
          <cell r="V762" t="str">
            <v xml:space="preserve">JWWA認証    </v>
          </cell>
          <cell r="W762" t="str">
            <v xml:space="preserve">JWWA認証    </v>
          </cell>
        </row>
        <row r="763">
          <cell r="A763" t="str">
            <v>029H0215</v>
          </cell>
          <cell r="B763"/>
          <cell r="C763"/>
          <cell r="D763" t="str">
            <v>H</v>
          </cell>
          <cell r="E763">
            <v>2</v>
          </cell>
          <cell r="F763">
            <v>15</v>
          </cell>
          <cell r="G763"/>
          <cell r="H763"/>
          <cell r="I763" t="str">
            <v>029H0215</v>
          </cell>
          <cell r="J763" t="str">
            <v>水道用ﾎﾟﾘｴﾁﾚﾝ管砲金製ﾒｰﾀｰ用径違いｿｹｯﾄ</v>
          </cell>
          <cell r="K763" t="str">
            <v>ｸﾘﾎﾟﾘｼﾞｮｲﾝﾄﾜﾝﾀｯﾁ式ﾒｰﾀ用異径ｿｹｯﾄ</v>
          </cell>
          <cell r="L763" t="str">
            <v>φ20×φ13～φ25×φ20</v>
          </cell>
          <cell r="M763" t="str">
            <v>挿込形</v>
          </cell>
          <cell r="N763"/>
          <cell r="O763" t="str">
            <v>JWWA認証</v>
          </cell>
          <cell r="P763"/>
          <cell r="Q763"/>
          <cell r="R763"/>
          <cell r="S763" t="str">
            <v>栗本商事（株）</v>
          </cell>
          <cell r="T763">
            <v>29</v>
          </cell>
          <cell r="V763" t="str">
            <v xml:space="preserve">JWWA認証    </v>
          </cell>
          <cell r="W763" t="str">
            <v xml:space="preserve">JWWA認証    </v>
          </cell>
        </row>
        <row r="764">
          <cell r="A764" t="str">
            <v>034H0217</v>
          </cell>
          <cell r="B764"/>
          <cell r="C764"/>
          <cell r="D764" t="str">
            <v>H</v>
          </cell>
          <cell r="E764">
            <v>2</v>
          </cell>
          <cell r="F764">
            <v>17</v>
          </cell>
          <cell r="G764"/>
          <cell r="H764"/>
          <cell r="I764" t="str">
            <v>034H0217</v>
          </cell>
          <cell r="J764" t="str">
            <v>水道用ﾎﾟﾘｴﾁﾚﾝ管砲金製ﾒｰﾀｰ用径違いｿｹｯﾄ</v>
          </cell>
          <cell r="K764" t="str">
            <v>ﾎﾟﾘ管用継手ﾒｰﾀ用異径ｿｹｯﾄ</v>
          </cell>
          <cell r="L764" t="str">
            <v>φ20×φ13～φ25×φ20</v>
          </cell>
          <cell r="M764" t="str">
            <v>挿込形</v>
          </cell>
          <cell r="N764"/>
          <cell r="O764" t="str">
            <v>JWWA認証</v>
          </cell>
          <cell r="P764"/>
          <cell r="Q764"/>
          <cell r="R764"/>
          <cell r="S764" t="str">
            <v>（株）光明製作所</v>
          </cell>
          <cell r="T764">
            <v>34</v>
          </cell>
          <cell r="V764" t="str">
            <v xml:space="preserve">JWWA認証    </v>
          </cell>
          <cell r="W764" t="str">
            <v xml:space="preserve">JWWA認証    </v>
          </cell>
        </row>
        <row r="765">
          <cell r="A765" t="str">
            <v>013H0203</v>
          </cell>
          <cell r="B765"/>
          <cell r="C765"/>
          <cell r="D765" t="str">
            <v>H</v>
          </cell>
          <cell r="E765">
            <v>2</v>
          </cell>
          <cell r="F765">
            <v>3</v>
          </cell>
          <cell r="G765" t="str">
            <v>ﾎﾟﾘｴﾁﾚﾝ管用金属継手
(締付形)</v>
          </cell>
          <cell r="H765" t="str">
            <v>ｿｹｯﾄ</v>
          </cell>
          <cell r="I765" t="str">
            <v>013H0203</v>
          </cell>
          <cell r="J765" t="str">
            <v>水道用ﾎﾟﾘｴﾁﾚﾝ管砲金製ｿｹｯﾄ</v>
          </cell>
          <cell r="K765" t="str">
            <v>SPｼﾞｮｲﾝﾄｿｹｯﾄ</v>
          </cell>
          <cell r="L765" t="str">
            <v>φ13～φ50</v>
          </cell>
          <cell r="M765" t="str">
            <v>締付形</v>
          </cell>
          <cell r="N765"/>
          <cell r="O765" t="str">
            <v>JWWA認証</v>
          </cell>
          <cell r="P765"/>
          <cell r="Q765"/>
          <cell r="R765"/>
          <cell r="S765" t="str">
            <v>（株）タブチ</v>
          </cell>
          <cell r="T765">
            <v>13</v>
          </cell>
          <cell r="V765" t="str">
            <v xml:space="preserve">JWWA認証    </v>
          </cell>
          <cell r="W765" t="str">
            <v xml:space="preserve">JWWA認証    </v>
          </cell>
        </row>
        <row r="766">
          <cell r="A766" t="str">
            <v>015H0206</v>
          </cell>
          <cell r="B766"/>
          <cell r="C766"/>
          <cell r="D766" t="str">
            <v>H</v>
          </cell>
          <cell r="E766">
            <v>2</v>
          </cell>
          <cell r="F766">
            <v>6</v>
          </cell>
          <cell r="G766"/>
          <cell r="H766"/>
          <cell r="I766" t="str">
            <v>015H0206</v>
          </cell>
          <cell r="J766" t="str">
            <v>水道用ﾎﾟﾘｴﾁﾚﾝ管砲金製ｿｹｯﾄ</v>
          </cell>
          <cell r="K766" t="str">
            <v>水道用ﾎﾟﾘｴﾁﾚﾝ管金属継手（PE継手）ｿｹｯﾄ</v>
          </cell>
          <cell r="L766" t="str">
            <v>φ13～φ50</v>
          </cell>
          <cell r="M766" t="str">
            <v>締付形</v>
          </cell>
          <cell r="N766"/>
          <cell r="O766" t="str">
            <v>JWWA認証</v>
          </cell>
          <cell r="P766"/>
          <cell r="Q766"/>
          <cell r="R766"/>
          <cell r="S766" t="str">
            <v>前澤給装工業（株）</v>
          </cell>
          <cell r="T766">
            <v>15</v>
          </cell>
          <cell r="V766" t="str">
            <v xml:space="preserve">JWWA認証    </v>
          </cell>
          <cell r="W766" t="str">
            <v xml:space="preserve">JWWA認証    </v>
          </cell>
        </row>
        <row r="767">
          <cell r="A767" t="str">
            <v>027H0209</v>
          </cell>
          <cell r="B767"/>
          <cell r="C767"/>
          <cell r="D767" t="str">
            <v>H</v>
          </cell>
          <cell r="E767">
            <v>2</v>
          </cell>
          <cell r="F767">
            <v>9</v>
          </cell>
          <cell r="G767"/>
          <cell r="H767"/>
          <cell r="I767" t="str">
            <v>027H0209</v>
          </cell>
          <cell r="J767" t="str">
            <v>水道用ﾎﾟﾘｴﾁﾚﾝ管砲金製ｿｹｯﾄ</v>
          </cell>
          <cell r="K767" t="str">
            <v>水道用ﾎﾟﾘｴﾁﾚﾝ管金属継手　NPJ　ｿｹｯﾄ</v>
          </cell>
          <cell r="L767" t="str">
            <v>φ13～φ50</v>
          </cell>
          <cell r="M767" t="str">
            <v>締付形</v>
          </cell>
          <cell r="N767"/>
          <cell r="O767" t="str">
            <v>JWWA認証</v>
          </cell>
          <cell r="P767"/>
          <cell r="Q767"/>
          <cell r="R767"/>
          <cell r="S767" t="str">
            <v>（株）日邦バルブ</v>
          </cell>
          <cell r="T767">
            <v>27</v>
          </cell>
          <cell r="V767" t="str">
            <v xml:space="preserve">JWWA認証    </v>
          </cell>
          <cell r="W767" t="str">
            <v xml:space="preserve">JWWA認証    </v>
          </cell>
        </row>
        <row r="768">
          <cell r="A768" t="str">
            <v>029H0205</v>
          </cell>
          <cell r="B768"/>
          <cell r="C768"/>
          <cell r="D768" t="str">
            <v>H</v>
          </cell>
          <cell r="E768">
            <v>2</v>
          </cell>
          <cell r="F768">
            <v>5</v>
          </cell>
          <cell r="G768"/>
          <cell r="H768"/>
          <cell r="I768" t="str">
            <v>029H0205</v>
          </cell>
          <cell r="J768" t="str">
            <v>水道用ﾎﾟﾘｴﾁﾚﾝ管砲金製ｿｹｯﾄ</v>
          </cell>
          <cell r="K768" t="str">
            <v>ｸﾘﾎﾟﾘｼﾞｮｲﾝﾄｿｹｯﾄ</v>
          </cell>
          <cell r="L768" t="str">
            <v>φ13～φ50</v>
          </cell>
          <cell r="M768" t="str">
            <v>締付形</v>
          </cell>
          <cell r="N768"/>
          <cell r="O768" t="str">
            <v>JWWA</v>
          </cell>
          <cell r="P768" t="str">
            <v>B</v>
          </cell>
          <cell r="Q768">
            <v>116</v>
          </cell>
          <cell r="R768"/>
          <cell r="S768" t="str">
            <v>栗本商事（株）</v>
          </cell>
          <cell r="T768">
            <v>29</v>
          </cell>
          <cell r="V768" t="str">
            <v>JWWA  B  116</v>
          </cell>
          <cell r="W768" t="str">
            <v>JWWA  B  116</v>
          </cell>
        </row>
        <row r="769">
          <cell r="A769" t="str">
            <v>034H0207</v>
          </cell>
          <cell r="B769"/>
          <cell r="C769"/>
          <cell r="D769" t="str">
            <v>H</v>
          </cell>
          <cell r="E769">
            <v>2</v>
          </cell>
          <cell r="F769">
            <v>7</v>
          </cell>
          <cell r="G769"/>
          <cell r="H769"/>
          <cell r="I769" t="str">
            <v>034H0207</v>
          </cell>
          <cell r="J769" t="str">
            <v>水道用ﾎﾟﾘｴﾁﾚﾝ管砲金製ｿｹｯﾄ</v>
          </cell>
          <cell r="K769" t="str">
            <v>PPｼﾞｮｲﾝﾄｿｹｯﾄ</v>
          </cell>
          <cell r="L769" t="str">
            <v>φ13～φ50</v>
          </cell>
          <cell r="M769" t="str">
            <v>締付形</v>
          </cell>
          <cell r="N769"/>
          <cell r="O769" t="str">
            <v>JWWA認証</v>
          </cell>
          <cell r="P769"/>
          <cell r="Q769"/>
          <cell r="R769"/>
          <cell r="S769" t="str">
            <v>（株）光明製作所</v>
          </cell>
          <cell r="T769">
            <v>34</v>
          </cell>
          <cell r="V769" t="str">
            <v xml:space="preserve">JWWA認証    </v>
          </cell>
          <cell r="W769" t="str">
            <v xml:space="preserve">JWWA認証    </v>
          </cell>
        </row>
        <row r="770">
          <cell r="A770" t="str">
            <v>013H0205</v>
          </cell>
          <cell r="B770"/>
          <cell r="C770"/>
          <cell r="D770" t="str">
            <v>H</v>
          </cell>
          <cell r="E770">
            <v>2</v>
          </cell>
          <cell r="F770">
            <v>5</v>
          </cell>
          <cell r="G770"/>
          <cell r="H770" t="str">
            <v>ｵﾈｼﾞ付ｿｹｯﾄ</v>
          </cell>
          <cell r="I770" t="str">
            <v>013H0205</v>
          </cell>
          <cell r="J770" t="str">
            <v>水道用ﾎﾟﾘｴﾁﾚﾝ管砲金製ｵﾈｼﾞ付ｿｹｯﾄ</v>
          </cell>
          <cell r="K770" t="str">
            <v>SPｼﾞｮｲﾝﾄGP用ｵﾈｼﾞ</v>
          </cell>
          <cell r="L770" t="str">
            <v>φ13～φ50</v>
          </cell>
          <cell r="M770" t="str">
            <v>締付形</v>
          </cell>
          <cell r="N770"/>
          <cell r="O770" t="str">
            <v>JWWA認証</v>
          </cell>
          <cell r="P770"/>
          <cell r="Q770"/>
          <cell r="R770"/>
          <cell r="S770" t="str">
            <v>（株）タブチ</v>
          </cell>
          <cell r="T770">
            <v>13</v>
          </cell>
          <cell r="V770" t="str">
            <v xml:space="preserve">JWWA認証    </v>
          </cell>
          <cell r="W770" t="str">
            <v xml:space="preserve">JWWA認証    </v>
          </cell>
        </row>
        <row r="771">
          <cell r="A771" t="str">
            <v>015H0201</v>
          </cell>
          <cell r="B771"/>
          <cell r="C771"/>
          <cell r="D771" t="str">
            <v>H</v>
          </cell>
          <cell r="E771">
            <v>2</v>
          </cell>
          <cell r="F771">
            <v>1</v>
          </cell>
          <cell r="G771"/>
          <cell r="H771"/>
          <cell r="I771" t="str">
            <v>015H0201</v>
          </cell>
          <cell r="J771" t="str">
            <v>水道用ﾎﾟﾘｴﾁﾚﾝ管砲金製ｵﾈｼﾞ付ｿｹｯﾄ</v>
          </cell>
          <cell r="K771" t="str">
            <v>水道用ﾎﾟﾘｴﾁﾚﾝ管金属継手（PE継手）おねじ付ｿｹｯﾄ</v>
          </cell>
          <cell r="L771" t="str">
            <v>φ13～φ50</v>
          </cell>
          <cell r="M771" t="str">
            <v>締付形</v>
          </cell>
          <cell r="N771"/>
          <cell r="O771" t="str">
            <v>JWWA認証</v>
          </cell>
          <cell r="P771"/>
          <cell r="Q771"/>
          <cell r="R771"/>
          <cell r="S771" t="str">
            <v>前澤給装工業（株）</v>
          </cell>
          <cell r="T771">
            <v>15</v>
          </cell>
          <cell r="V771" t="str">
            <v xml:space="preserve">JWWA認証    </v>
          </cell>
          <cell r="W771" t="str">
            <v xml:space="preserve">JWWA認証    </v>
          </cell>
        </row>
        <row r="772">
          <cell r="A772" t="str">
            <v>027H0201</v>
          </cell>
          <cell r="B772"/>
          <cell r="C772"/>
          <cell r="D772" t="str">
            <v>H</v>
          </cell>
          <cell r="E772">
            <v>2</v>
          </cell>
          <cell r="F772">
            <v>1</v>
          </cell>
          <cell r="G772"/>
          <cell r="H772"/>
          <cell r="I772" t="str">
            <v>027H0201</v>
          </cell>
          <cell r="J772" t="str">
            <v>水道用ﾎﾟﾘｴﾁﾚﾝ管砲金製ｵﾈｼﾞ付ｿｹｯﾄ</v>
          </cell>
          <cell r="K772" t="str">
            <v>水道用ﾎﾟﾘｴﾁﾚﾝ管金属継手　NPJ　おねじ</v>
          </cell>
          <cell r="L772" t="str">
            <v>φ13～φ50</v>
          </cell>
          <cell r="M772" t="str">
            <v>締付形</v>
          </cell>
          <cell r="N772"/>
          <cell r="O772" t="str">
            <v>JWWA認証</v>
          </cell>
          <cell r="P772"/>
          <cell r="Q772"/>
          <cell r="R772"/>
          <cell r="S772" t="str">
            <v>（株）日邦バルブ</v>
          </cell>
          <cell r="T772">
            <v>27</v>
          </cell>
          <cell r="V772" t="str">
            <v xml:space="preserve">JWWA認証    </v>
          </cell>
          <cell r="W772" t="str">
            <v xml:space="preserve">JWWA認証    </v>
          </cell>
        </row>
        <row r="773">
          <cell r="A773" t="str">
            <v>029H0201</v>
          </cell>
          <cell r="B773"/>
          <cell r="C773"/>
          <cell r="D773" t="str">
            <v>H</v>
          </cell>
          <cell r="E773">
            <v>2</v>
          </cell>
          <cell r="F773">
            <v>1</v>
          </cell>
          <cell r="G773"/>
          <cell r="H773"/>
          <cell r="I773" t="str">
            <v>029H0201</v>
          </cell>
          <cell r="J773" t="str">
            <v>水道用ﾎﾟﾘｴﾁﾚﾝ管砲金製ｵﾈｼﾞ付ｿｹｯﾄ</v>
          </cell>
          <cell r="K773" t="str">
            <v>ｸﾘﾎﾟﾘｼﾞｮｲﾝﾄ鋼管用おねじ付ｿｹｯﾄ</v>
          </cell>
          <cell r="L773" t="str">
            <v>φ13～φ50</v>
          </cell>
          <cell r="M773" t="str">
            <v>締付形</v>
          </cell>
          <cell r="N773"/>
          <cell r="O773" t="str">
            <v>JWWA</v>
          </cell>
          <cell r="P773" t="str">
            <v>B</v>
          </cell>
          <cell r="Q773">
            <v>116</v>
          </cell>
          <cell r="R773"/>
          <cell r="S773" t="str">
            <v>栗本商事（株）</v>
          </cell>
          <cell r="T773">
            <v>29</v>
          </cell>
          <cell r="V773" t="str">
            <v>JWWA  B  116</v>
          </cell>
          <cell r="W773" t="str">
            <v>JWWA  B  116</v>
          </cell>
        </row>
        <row r="774">
          <cell r="A774" t="str">
            <v>034H0201</v>
          </cell>
          <cell r="B774"/>
          <cell r="C774"/>
          <cell r="D774" t="str">
            <v>H</v>
          </cell>
          <cell r="E774">
            <v>2</v>
          </cell>
          <cell r="F774">
            <v>1</v>
          </cell>
          <cell r="G774"/>
          <cell r="H774"/>
          <cell r="I774" t="str">
            <v>034H0201</v>
          </cell>
          <cell r="J774" t="str">
            <v>水道用ﾎﾟﾘｴﾁﾚﾝ管砲金製ｵﾈｼﾞ付ｿｹｯﾄ</v>
          </cell>
          <cell r="K774" t="str">
            <v>PPｼﾞｮｲﾝﾄおねじ付ｿｹｯﾄ</v>
          </cell>
          <cell r="L774" t="str">
            <v>φ13～φ50</v>
          </cell>
          <cell r="M774" t="str">
            <v>締付形</v>
          </cell>
          <cell r="N774"/>
          <cell r="O774" t="str">
            <v>JWWA認証</v>
          </cell>
          <cell r="P774"/>
          <cell r="Q774"/>
          <cell r="R774"/>
          <cell r="S774" t="str">
            <v>（株）光明製作所</v>
          </cell>
          <cell r="T774">
            <v>34</v>
          </cell>
          <cell r="V774" t="str">
            <v xml:space="preserve">JWWA認証    </v>
          </cell>
          <cell r="W774" t="str">
            <v xml:space="preserve">JWWA認証    </v>
          </cell>
        </row>
        <row r="775">
          <cell r="A775" t="str">
            <v>013H0207</v>
          </cell>
          <cell r="B775"/>
          <cell r="C775"/>
          <cell r="D775" t="str">
            <v>H</v>
          </cell>
          <cell r="E775">
            <v>2</v>
          </cell>
          <cell r="F775">
            <v>7</v>
          </cell>
          <cell r="G775"/>
          <cell r="H775" t="str">
            <v>ﾒﾈｼﾞ付ｿｹｯﾄ</v>
          </cell>
          <cell r="I775" t="str">
            <v>013H0207</v>
          </cell>
          <cell r="J775" t="str">
            <v>水道用ﾎﾟﾘｴﾁﾚﾝ管砲金製ﾒﾈｼﾞ付ｿｹｯﾄ</v>
          </cell>
          <cell r="K775" t="str">
            <v>SPｼﾞｮｲﾝﾄGP用ﾒﾈｼﾞ</v>
          </cell>
          <cell r="L775" t="str">
            <v>φ13～φ50</v>
          </cell>
          <cell r="M775" t="str">
            <v>締付形</v>
          </cell>
          <cell r="N775"/>
          <cell r="O775" t="str">
            <v>JWWA認証</v>
          </cell>
          <cell r="P775"/>
          <cell r="Q775"/>
          <cell r="R775"/>
          <cell r="S775" t="str">
            <v>（株）タブチ</v>
          </cell>
          <cell r="T775">
            <v>13</v>
          </cell>
          <cell r="V775" t="str">
            <v xml:space="preserve">JWWA認証    </v>
          </cell>
          <cell r="W775" t="str">
            <v xml:space="preserve">JWWA認証    </v>
          </cell>
        </row>
        <row r="776">
          <cell r="A776" t="str">
            <v>015H0203</v>
          </cell>
          <cell r="B776"/>
          <cell r="C776"/>
          <cell r="D776" t="str">
            <v>H</v>
          </cell>
          <cell r="E776">
            <v>2</v>
          </cell>
          <cell r="F776">
            <v>3</v>
          </cell>
          <cell r="G776"/>
          <cell r="H776"/>
          <cell r="I776" t="str">
            <v>015H0203</v>
          </cell>
          <cell r="J776" t="str">
            <v>水道用ﾎﾟﾘｴﾁﾚﾝ管砲金製ﾒﾈｼﾞ付ｿｹｯﾄ</v>
          </cell>
          <cell r="K776" t="str">
            <v>水道用ﾎﾟﾘｴﾁﾚﾝ管金属継手（PE継手）鋼管用めねじ付ｿｹｯﾄ</v>
          </cell>
          <cell r="L776" t="str">
            <v>φ13～φ50</v>
          </cell>
          <cell r="M776" t="str">
            <v>締付形</v>
          </cell>
          <cell r="N776"/>
          <cell r="O776" t="str">
            <v>JWWA認証</v>
          </cell>
          <cell r="P776"/>
          <cell r="Q776"/>
          <cell r="R776"/>
          <cell r="S776" t="str">
            <v>前澤給装工業（株）</v>
          </cell>
          <cell r="T776">
            <v>15</v>
          </cell>
          <cell r="V776" t="str">
            <v xml:space="preserve">JWWA認証    </v>
          </cell>
          <cell r="W776" t="str">
            <v xml:space="preserve">JWWA認証    </v>
          </cell>
        </row>
        <row r="777">
          <cell r="A777" t="str">
            <v>027H0203</v>
          </cell>
          <cell r="B777"/>
          <cell r="C777"/>
          <cell r="D777" t="str">
            <v>H</v>
          </cell>
          <cell r="E777">
            <v>2</v>
          </cell>
          <cell r="F777">
            <v>3</v>
          </cell>
          <cell r="G777"/>
          <cell r="H777"/>
          <cell r="I777" t="str">
            <v>027H0203</v>
          </cell>
          <cell r="J777" t="str">
            <v>水道用ﾎﾟﾘｴﾁﾚﾝ管砲金製ﾒﾈｼﾞ付ｿｹｯﾄ</v>
          </cell>
          <cell r="K777" t="str">
            <v>水道用ﾎﾟﾘｴﾁﾚﾝ管金属継手　NPJ　めねじ</v>
          </cell>
          <cell r="L777" t="str">
            <v>φ13～φ50</v>
          </cell>
          <cell r="M777" t="str">
            <v>締付形</v>
          </cell>
          <cell r="N777"/>
          <cell r="O777" t="str">
            <v>JWWA認証</v>
          </cell>
          <cell r="P777"/>
          <cell r="Q777"/>
          <cell r="R777"/>
          <cell r="S777" t="str">
            <v>（株）日邦バルブ</v>
          </cell>
          <cell r="T777">
            <v>27</v>
          </cell>
          <cell r="V777" t="str">
            <v xml:space="preserve">JWWA認証    </v>
          </cell>
          <cell r="W777" t="str">
            <v xml:space="preserve">JWWA認証    </v>
          </cell>
        </row>
        <row r="778">
          <cell r="A778" t="str">
            <v>029H0202</v>
          </cell>
          <cell r="B778"/>
          <cell r="C778"/>
          <cell r="D778" t="str">
            <v>H</v>
          </cell>
          <cell r="E778">
            <v>2</v>
          </cell>
          <cell r="F778">
            <v>2</v>
          </cell>
          <cell r="G778"/>
          <cell r="H778"/>
          <cell r="I778" t="str">
            <v>029H0202</v>
          </cell>
          <cell r="J778" t="str">
            <v>水道用ﾎﾟﾘｴﾁﾚﾝ管砲金製ﾒﾈｼﾞ付ｿｹｯﾄ</v>
          </cell>
          <cell r="K778" t="str">
            <v>ｸﾘﾎﾟﾘｼﾞｮｲﾝﾄ鋼管用めねじ付ｿｹｯﾄ</v>
          </cell>
          <cell r="L778" t="str">
            <v>φ13～φ50</v>
          </cell>
          <cell r="M778" t="str">
            <v>締付形</v>
          </cell>
          <cell r="N778"/>
          <cell r="O778" t="str">
            <v>JWWA</v>
          </cell>
          <cell r="P778" t="str">
            <v>B</v>
          </cell>
          <cell r="Q778">
            <v>116</v>
          </cell>
          <cell r="R778"/>
          <cell r="S778" t="str">
            <v>栗本商事（株）</v>
          </cell>
          <cell r="T778">
            <v>29</v>
          </cell>
          <cell r="V778" t="str">
            <v>JWWA  B  116</v>
          </cell>
          <cell r="W778" t="str">
            <v>JWWA  B  116</v>
          </cell>
        </row>
        <row r="779">
          <cell r="A779" t="str">
            <v>034H0202</v>
          </cell>
          <cell r="B779"/>
          <cell r="C779"/>
          <cell r="D779" t="str">
            <v>H</v>
          </cell>
          <cell r="E779">
            <v>2</v>
          </cell>
          <cell r="F779">
            <v>2</v>
          </cell>
          <cell r="G779"/>
          <cell r="H779"/>
          <cell r="I779" t="str">
            <v>034H0202</v>
          </cell>
          <cell r="J779" t="str">
            <v>水道用ﾎﾟﾘｴﾁﾚﾝ管砲金製ﾒﾈｼﾞ付ｿｹｯﾄ</v>
          </cell>
          <cell r="K779" t="str">
            <v>PPｼﾞｮｲﾝﾄめねじ付ｿｹｯﾄ</v>
          </cell>
          <cell r="L779" t="str">
            <v>φ13～φ50</v>
          </cell>
          <cell r="M779" t="str">
            <v>締付形</v>
          </cell>
          <cell r="N779"/>
          <cell r="O779" t="str">
            <v>JWWA認証</v>
          </cell>
          <cell r="P779"/>
          <cell r="Q779"/>
          <cell r="R779"/>
          <cell r="S779" t="str">
            <v>（株）光明製作所</v>
          </cell>
          <cell r="T779">
            <v>34</v>
          </cell>
          <cell r="V779" t="str">
            <v xml:space="preserve">JWWA認証    </v>
          </cell>
          <cell r="W779" t="str">
            <v xml:space="preserve">JWWA認証    </v>
          </cell>
        </row>
        <row r="780">
          <cell r="A780" t="str">
            <v>013H0201</v>
          </cell>
          <cell r="B780"/>
          <cell r="C780"/>
          <cell r="D780" t="str">
            <v>H</v>
          </cell>
          <cell r="E780">
            <v>2</v>
          </cell>
          <cell r="F780">
            <v>1</v>
          </cell>
          <cell r="G780"/>
          <cell r="H780" t="str">
            <v>ｴﾙﾎﾞ</v>
          </cell>
          <cell r="I780" t="str">
            <v>013H0201</v>
          </cell>
          <cell r="J780" t="str">
            <v>水道用ﾎﾟﾘｴﾁﾚﾝ管砲金製ｴﾙﾎﾞ</v>
          </cell>
          <cell r="K780" t="str">
            <v>SPｼﾞｮｲﾝﾄｴﾙﾎﾞ</v>
          </cell>
          <cell r="L780" t="str">
            <v>φ13～φ50</v>
          </cell>
          <cell r="M780" t="str">
            <v>締付形</v>
          </cell>
          <cell r="N780"/>
          <cell r="O780" t="str">
            <v>JWWA認証</v>
          </cell>
          <cell r="P780"/>
          <cell r="Q780"/>
          <cell r="R780"/>
          <cell r="S780" t="str">
            <v>（株）タブチ</v>
          </cell>
          <cell r="T780">
            <v>13</v>
          </cell>
          <cell r="V780" t="str">
            <v xml:space="preserve">JWWA認証    </v>
          </cell>
          <cell r="W780" t="str">
            <v xml:space="preserve">JWWA認証    </v>
          </cell>
        </row>
        <row r="781">
          <cell r="A781" t="str">
            <v>015H0210</v>
          </cell>
          <cell r="B781"/>
          <cell r="C781"/>
          <cell r="D781" t="str">
            <v>H</v>
          </cell>
          <cell r="E781">
            <v>2</v>
          </cell>
          <cell r="F781">
            <v>10</v>
          </cell>
          <cell r="G781"/>
          <cell r="H781"/>
          <cell r="I781" t="str">
            <v>015H0210</v>
          </cell>
          <cell r="J781" t="str">
            <v>水道用ﾎﾟﾘｴﾁﾚﾝ管砲金製ｴﾙﾎﾞ</v>
          </cell>
          <cell r="K781" t="str">
            <v>水道用ﾎﾟﾘｴﾁﾚﾝ管金属継手（PE継手）ｴﾙﾎﾞ</v>
          </cell>
          <cell r="L781" t="str">
            <v>φ13～φ50</v>
          </cell>
          <cell r="M781" t="str">
            <v>締付形</v>
          </cell>
          <cell r="N781"/>
          <cell r="O781" t="str">
            <v>JWWA認証</v>
          </cell>
          <cell r="P781"/>
          <cell r="Q781"/>
          <cell r="R781"/>
          <cell r="S781" t="str">
            <v>前澤給装工業（株）</v>
          </cell>
          <cell r="T781">
            <v>15</v>
          </cell>
          <cell r="V781" t="str">
            <v xml:space="preserve">JWWA認証    </v>
          </cell>
          <cell r="W781" t="str">
            <v xml:space="preserve">JWWA認証    </v>
          </cell>
        </row>
        <row r="782">
          <cell r="A782" t="str">
            <v>027H0210</v>
          </cell>
          <cell r="B782"/>
          <cell r="C782"/>
          <cell r="D782" t="str">
            <v>H</v>
          </cell>
          <cell r="E782">
            <v>2</v>
          </cell>
          <cell r="F782">
            <v>10</v>
          </cell>
          <cell r="G782"/>
          <cell r="H782"/>
          <cell r="I782" t="str">
            <v>027H0210</v>
          </cell>
          <cell r="J782" t="str">
            <v>水道用ﾎﾟﾘｴﾁﾚﾝ管砲金製ｴﾙﾎﾞ</v>
          </cell>
          <cell r="K782" t="str">
            <v>水道用ﾎﾟﾘｴﾁﾚﾝ管金属継手　NPJ　90°ｴﾙﾎﾞ</v>
          </cell>
          <cell r="L782" t="str">
            <v>φ13～φ50</v>
          </cell>
          <cell r="M782" t="str">
            <v>締付形</v>
          </cell>
          <cell r="N782"/>
          <cell r="O782" t="str">
            <v>JWWA認証</v>
          </cell>
          <cell r="P782"/>
          <cell r="Q782"/>
          <cell r="R782"/>
          <cell r="S782" t="str">
            <v>（株）日邦バルブ</v>
          </cell>
          <cell r="T782">
            <v>27</v>
          </cell>
          <cell r="V782" t="str">
            <v xml:space="preserve">JWWA認証    </v>
          </cell>
          <cell r="W782" t="str">
            <v xml:space="preserve">JWWA認証    </v>
          </cell>
        </row>
        <row r="783">
          <cell r="A783" t="str">
            <v>029H0208</v>
          </cell>
          <cell r="B783"/>
          <cell r="C783"/>
          <cell r="D783" t="str">
            <v>H</v>
          </cell>
          <cell r="E783">
            <v>2</v>
          </cell>
          <cell r="F783">
            <v>8</v>
          </cell>
          <cell r="G783"/>
          <cell r="H783"/>
          <cell r="I783" t="str">
            <v>029H0208</v>
          </cell>
          <cell r="J783" t="str">
            <v>水道用ﾎﾟﾘｴﾁﾚﾝ管砲金製ｴﾙﾎﾞ</v>
          </cell>
          <cell r="K783" t="str">
            <v>ｸﾘﾎﾟﾘｼﾞｮｲﾝﾄｴﾙﾎﾞ</v>
          </cell>
          <cell r="L783" t="str">
            <v>φ13～φ50</v>
          </cell>
          <cell r="M783" t="str">
            <v>締付形</v>
          </cell>
          <cell r="N783"/>
          <cell r="O783" t="str">
            <v>JWWA</v>
          </cell>
          <cell r="P783" t="str">
            <v>B</v>
          </cell>
          <cell r="Q783">
            <v>116</v>
          </cell>
          <cell r="R783"/>
          <cell r="S783" t="str">
            <v>栗本商事（株）</v>
          </cell>
          <cell r="T783">
            <v>29</v>
          </cell>
          <cell r="V783" t="str">
            <v>JWWA  B  116</v>
          </cell>
          <cell r="W783" t="str">
            <v>JWWA  B  116</v>
          </cell>
        </row>
        <row r="784">
          <cell r="A784" t="str">
            <v>034H0210</v>
          </cell>
          <cell r="B784"/>
          <cell r="C784"/>
          <cell r="D784" t="str">
            <v>H</v>
          </cell>
          <cell r="E784">
            <v>2</v>
          </cell>
          <cell r="F784">
            <v>10</v>
          </cell>
          <cell r="G784"/>
          <cell r="H784"/>
          <cell r="I784" t="str">
            <v>034H0210</v>
          </cell>
          <cell r="J784" t="str">
            <v>水道用ﾎﾟﾘｴﾁﾚﾝ管砲金製ｴﾙﾎﾞ</v>
          </cell>
          <cell r="K784" t="str">
            <v>PPｼﾞｮｲﾝﾄｴﾙﾎﾞ</v>
          </cell>
          <cell r="L784" t="str">
            <v>φ13～φ50</v>
          </cell>
          <cell r="M784" t="str">
            <v>締付形</v>
          </cell>
          <cell r="N784"/>
          <cell r="O784" t="str">
            <v>JWWA認証</v>
          </cell>
          <cell r="P784"/>
          <cell r="Q784"/>
          <cell r="R784"/>
          <cell r="S784" t="str">
            <v>（株）光明製作所</v>
          </cell>
          <cell r="T784">
            <v>34</v>
          </cell>
          <cell r="V784" t="str">
            <v xml:space="preserve">JWWA認証    </v>
          </cell>
          <cell r="W784" t="str">
            <v xml:space="preserve">JWWA認証    </v>
          </cell>
        </row>
        <row r="785">
          <cell r="A785" t="str">
            <v>013H0202</v>
          </cell>
          <cell r="B785"/>
          <cell r="C785"/>
          <cell r="D785" t="str">
            <v>H</v>
          </cell>
          <cell r="E785">
            <v>2</v>
          </cell>
          <cell r="F785">
            <v>2</v>
          </cell>
          <cell r="G785"/>
          <cell r="H785" t="str">
            <v>45°ｴﾙﾎﾞ</v>
          </cell>
          <cell r="I785" t="str">
            <v>013H0202</v>
          </cell>
          <cell r="J785" t="str">
            <v>水道用ﾎﾟﾘｴﾁﾚﾝ管砲金製45°ｴﾙﾎﾞ</v>
          </cell>
          <cell r="K785" t="str">
            <v>SPｼﾞｮｲﾝﾄ45°ｴﾙﾎﾞ</v>
          </cell>
          <cell r="L785" t="str">
            <v>φ13～φ50</v>
          </cell>
          <cell r="M785" t="str">
            <v>締付形</v>
          </cell>
          <cell r="N785"/>
          <cell r="O785" t="str">
            <v>JWWA認証</v>
          </cell>
          <cell r="P785"/>
          <cell r="Q785"/>
          <cell r="R785"/>
          <cell r="S785" t="str">
            <v>（株）タブチ</v>
          </cell>
          <cell r="T785">
            <v>13</v>
          </cell>
          <cell r="V785" t="str">
            <v xml:space="preserve">JWWA認証    </v>
          </cell>
          <cell r="W785" t="str">
            <v xml:space="preserve">JWWA認証    </v>
          </cell>
        </row>
        <row r="786">
          <cell r="A786" t="str">
            <v>027H0211</v>
          </cell>
          <cell r="B786"/>
          <cell r="C786"/>
          <cell r="D786" t="str">
            <v>H</v>
          </cell>
          <cell r="E786">
            <v>2</v>
          </cell>
          <cell r="F786">
            <v>11</v>
          </cell>
          <cell r="G786"/>
          <cell r="H786"/>
          <cell r="I786" t="str">
            <v>027H0211</v>
          </cell>
          <cell r="J786" t="str">
            <v>水道用ﾎﾟﾘｴﾁﾚﾝ管砲金製45°ｴﾙﾎﾞ</v>
          </cell>
          <cell r="K786" t="str">
            <v>水道用ﾎﾟﾘｴﾁﾚﾝ管金属継手　NPJ　45°ｴﾙﾎﾞ</v>
          </cell>
          <cell r="L786" t="str">
            <v>φ13～φ50</v>
          </cell>
          <cell r="M786" t="str">
            <v>締付形</v>
          </cell>
          <cell r="N786"/>
          <cell r="O786" t="str">
            <v>JWWA認証</v>
          </cell>
          <cell r="P786"/>
          <cell r="Q786"/>
          <cell r="R786"/>
          <cell r="S786" t="str">
            <v>（株）日邦バルブ</v>
          </cell>
          <cell r="T786">
            <v>27</v>
          </cell>
          <cell r="V786" t="str">
            <v xml:space="preserve">JWWA認証    </v>
          </cell>
          <cell r="W786" t="str">
            <v xml:space="preserve">JWWA認証    </v>
          </cell>
        </row>
        <row r="787">
          <cell r="A787" t="str">
            <v>034H0211</v>
          </cell>
          <cell r="B787"/>
          <cell r="C787"/>
          <cell r="D787" t="str">
            <v>H</v>
          </cell>
          <cell r="E787">
            <v>2</v>
          </cell>
          <cell r="F787">
            <v>11</v>
          </cell>
          <cell r="G787"/>
          <cell r="H787"/>
          <cell r="I787" t="str">
            <v>034H0211</v>
          </cell>
          <cell r="J787" t="str">
            <v>水道用ﾎﾟﾘｴﾁﾚﾝ管砲金製45°ｴﾙﾎﾞ</v>
          </cell>
          <cell r="K787" t="str">
            <v>PPｼﾞｮｲﾝﾄ45°ｴﾙﾎﾞ</v>
          </cell>
          <cell r="L787" t="str">
            <v>φ13～φ50</v>
          </cell>
          <cell r="M787" t="str">
            <v>締付形</v>
          </cell>
          <cell r="N787"/>
          <cell r="O787" t="str">
            <v>JWWA認証</v>
          </cell>
          <cell r="P787"/>
          <cell r="Q787"/>
          <cell r="R787"/>
          <cell r="S787" t="str">
            <v>（株）光明製作所</v>
          </cell>
          <cell r="T787">
            <v>34</v>
          </cell>
          <cell r="V787" t="str">
            <v xml:space="preserve">JWWA認証    </v>
          </cell>
          <cell r="W787" t="str">
            <v xml:space="preserve">JWWA認証    </v>
          </cell>
        </row>
        <row r="788">
          <cell r="A788" t="str">
            <v>027H0213</v>
          </cell>
          <cell r="B788"/>
          <cell r="C788"/>
          <cell r="D788" t="str">
            <v>H</v>
          </cell>
          <cell r="E788">
            <v>2</v>
          </cell>
          <cell r="F788">
            <v>13</v>
          </cell>
          <cell r="G788"/>
          <cell r="H788" t="str">
            <v>ｵﾈｼﾞ付ｴﾙﾎﾞ</v>
          </cell>
          <cell r="I788" t="str">
            <v>027H0213</v>
          </cell>
          <cell r="J788" t="str">
            <v>水道用ﾎﾟﾘｴﾁﾚﾝ管砲金製ｵﾈｼﾞ付ｴﾙﾎﾞ</v>
          </cell>
          <cell r="K788" t="str">
            <v>水道用ﾎﾟﾘｴﾁﾚﾝ管金属継手　NPJ　おねじ付ｴﾙﾎﾞ</v>
          </cell>
          <cell r="L788" t="str">
            <v>φ13～φ40</v>
          </cell>
          <cell r="M788" t="str">
            <v>締付形</v>
          </cell>
          <cell r="N788"/>
          <cell r="O788" t="str">
            <v>JWWA認証</v>
          </cell>
          <cell r="P788"/>
          <cell r="Q788"/>
          <cell r="R788"/>
          <cell r="S788" t="str">
            <v>（株）日邦バルブ</v>
          </cell>
          <cell r="T788">
            <v>27</v>
          </cell>
          <cell r="V788" t="str">
            <v xml:space="preserve">JWWA認証    </v>
          </cell>
          <cell r="W788" t="str">
            <v xml:space="preserve">JWWA認証    </v>
          </cell>
        </row>
        <row r="789">
          <cell r="A789" t="str">
            <v>034H0212</v>
          </cell>
          <cell r="B789"/>
          <cell r="C789"/>
          <cell r="D789" t="str">
            <v>H</v>
          </cell>
          <cell r="E789">
            <v>2</v>
          </cell>
          <cell r="F789">
            <v>12</v>
          </cell>
          <cell r="G789"/>
          <cell r="H789"/>
          <cell r="I789" t="str">
            <v>034H0212</v>
          </cell>
          <cell r="J789" t="str">
            <v>水道用ﾎﾟﾘｴﾁﾚﾝ管砲金製ｵﾈｼﾞ付ｴﾙﾎﾞ</v>
          </cell>
          <cell r="K789" t="str">
            <v>PPｼﾞｮｲﾝﾄおねじ付ｴﾙﾎﾞ</v>
          </cell>
          <cell r="L789" t="str">
            <v>φ13～φ50</v>
          </cell>
          <cell r="M789" t="str">
            <v>締付形</v>
          </cell>
          <cell r="N789"/>
          <cell r="O789" t="str">
            <v>JWWA認証</v>
          </cell>
          <cell r="P789"/>
          <cell r="Q789"/>
          <cell r="R789"/>
          <cell r="S789" t="str">
            <v>（株）光明製作所</v>
          </cell>
          <cell r="T789">
            <v>34</v>
          </cell>
          <cell r="V789" t="str">
            <v xml:space="preserve">JWWA認証    </v>
          </cell>
          <cell r="W789" t="str">
            <v xml:space="preserve">JWWA認証    </v>
          </cell>
        </row>
        <row r="790">
          <cell r="A790" t="str">
            <v>027H0212</v>
          </cell>
          <cell r="B790"/>
          <cell r="C790"/>
          <cell r="D790" t="str">
            <v>H</v>
          </cell>
          <cell r="E790">
            <v>2</v>
          </cell>
          <cell r="F790">
            <v>12</v>
          </cell>
          <cell r="G790"/>
          <cell r="H790" t="str">
            <v>ﾒﾈｼﾞ付ｴﾙﾎﾞ</v>
          </cell>
          <cell r="I790" t="str">
            <v>027H0212</v>
          </cell>
          <cell r="J790" t="str">
            <v>水道用ﾎﾟﾘｴﾁﾚﾝ管砲金製ﾒﾈｼﾞ付ｴﾙﾎﾞ</v>
          </cell>
          <cell r="K790" t="str">
            <v>水道用ﾎﾟﾘｴﾁﾚﾝ管金属継手　NPJ　めねじ付ｴﾙﾎﾞ</v>
          </cell>
          <cell r="L790" t="str">
            <v>φ13～φ25</v>
          </cell>
          <cell r="M790" t="str">
            <v>締付形</v>
          </cell>
          <cell r="N790"/>
          <cell r="O790" t="str">
            <v>JWWA認証</v>
          </cell>
          <cell r="P790"/>
          <cell r="Q790"/>
          <cell r="R790"/>
          <cell r="S790" t="str">
            <v>（株）日邦バルブ</v>
          </cell>
          <cell r="T790">
            <v>27</v>
          </cell>
          <cell r="V790" t="str">
            <v xml:space="preserve">JWWA認証    </v>
          </cell>
          <cell r="W790" t="str">
            <v xml:space="preserve">JWWA認証    </v>
          </cell>
        </row>
        <row r="791">
          <cell r="A791" t="str">
            <v>034H0213</v>
          </cell>
          <cell r="B791"/>
          <cell r="C791"/>
          <cell r="D791" t="str">
            <v>H</v>
          </cell>
          <cell r="E791">
            <v>2</v>
          </cell>
          <cell r="F791">
            <v>13</v>
          </cell>
          <cell r="G791"/>
          <cell r="H791"/>
          <cell r="I791" t="str">
            <v>034H0213</v>
          </cell>
          <cell r="J791" t="str">
            <v>水道用ﾎﾟﾘｴﾁﾚﾝ管砲金製ﾒﾈｼﾞ付ｴﾙﾎﾞ</v>
          </cell>
          <cell r="K791" t="str">
            <v>PPｼﾞｮｲﾝﾄめねじ付ｴﾙﾎﾞ</v>
          </cell>
          <cell r="L791" t="str">
            <v>φ13～φ25</v>
          </cell>
          <cell r="M791" t="str">
            <v>締付形</v>
          </cell>
          <cell r="N791"/>
          <cell r="O791" t="str">
            <v>JWWA認証</v>
          </cell>
          <cell r="P791"/>
          <cell r="Q791"/>
          <cell r="R791"/>
          <cell r="S791" t="str">
            <v>（株）光明製作所</v>
          </cell>
          <cell r="T791">
            <v>34</v>
          </cell>
          <cell r="V791" t="str">
            <v xml:space="preserve">JWWA認証    </v>
          </cell>
          <cell r="W791" t="str">
            <v xml:space="preserve">JWWA認証    </v>
          </cell>
        </row>
        <row r="792">
          <cell r="A792" t="str">
            <v>013H0204</v>
          </cell>
          <cell r="B792"/>
          <cell r="C792"/>
          <cell r="D792" t="str">
            <v>H</v>
          </cell>
          <cell r="E792">
            <v>2</v>
          </cell>
          <cell r="F792">
            <v>4</v>
          </cell>
          <cell r="G792"/>
          <cell r="H792" t="str">
            <v>ﾁｰｽﾞ</v>
          </cell>
          <cell r="I792" t="str">
            <v>013H0204</v>
          </cell>
          <cell r="J792" t="str">
            <v>水道用ﾎﾟﾘｴﾁﾚﾝ管砲金製ﾁｰｽﾞ</v>
          </cell>
          <cell r="K792" t="str">
            <v>SPｼﾞｮｲﾝﾄﾁｰｽﾞ</v>
          </cell>
          <cell r="L792" t="str">
            <v>φ13～φ50</v>
          </cell>
          <cell r="M792" t="str">
            <v>締付形</v>
          </cell>
          <cell r="N792"/>
          <cell r="O792" t="str">
            <v>JWWA認証</v>
          </cell>
          <cell r="P792"/>
          <cell r="Q792"/>
          <cell r="R792"/>
          <cell r="S792" t="str">
            <v>（株）タブチ</v>
          </cell>
          <cell r="T792">
            <v>13</v>
          </cell>
          <cell r="V792" t="str">
            <v xml:space="preserve">JWWA認証    </v>
          </cell>
          <cell r="W792" t="str">
            <v xml:space="preserve">JWWA認証    </v>
          </cell>
        </row>
        <row r="793">
          <cell r="A793" t="str">
            <v>015H0208</v>
          </cell>
          <cell r="B793"/>
          <cell r="C793"/>
          <cell r="D793" t="str">
            <v>H</v>
          </cell>
          <cell r="E793">
            <v>2</v>
          </cell>
          <cell r="F793">
            <v>8</v>
          </cell>
          <cell r="G793"/>
          <cell r="H793"/>
          <cell r="I793" t="str">
            <v>015H0208</v>
          </cell>
          <cell r="J793" t="str">
            <v>水道用ﾎﾟﾘｴﾁﾚﾝ管砲金製ﾁｰｽﾞ</v>
          </cell>
          <cell r="K793" t="str">
            <v>水道用ﾎﾟﾘｴﾁﾚﾝ管金属継手（PE継手）ﾁｰｽﾞ</v>
          </cell>
          <cell r="L793" t="str">
            <v>φ13～φ50</v>
          </cell>
          <cell r="M793" t="str">
            <v>締付形</v>
          </cell>
          <cell r="N793"/>
          <cell r="O793" t="str">
            <v>JWWA認証</v>
          </cell>
          <cell r="P793"/>
          <cell r="Q793"/>
          <cell r="R793"/>
          <cell r="S793" t="str">
            <v>前澤給装工業（株）</v>
          </cell>
          <cell r="T793">
            <v>15</v>
          </cell>
          <cell r="V793" t="str">
            <v xml:space="preserve">JWWA認証    </v>
          </cell>
          <cell r="W793" t="str">
            <v xml:space="preserve">JWWA認証    </v>
          </cell>
        </row>
        <row r="794">
          <cell r="A794" t="str">
            <v>027H0206</v>
          </cell>
          <cell r="B794"/>
          <cell r="C794"/>
          <cell r="D794" t="str">
            <v>H</v>
          </cell>
          <cell r="E794">
            <v>2</v>
          </cell>
          <cell r="F794">
            <v>6</v>
          </cell>
          <cell r="G794"/>
          <cell r="H794"/>
          <cell r="I794" t="str">
            <v>027H0206</v>
          </cell>
          <cell r="J794" t="str">
            <v>水道用ﾎﾟﾘｴﾁﾚﾝ管砲金製ﾁｰｽﾞ</v>
          </cell>
          <cell r="K794" t="str">
            <v>水道用ﾎﾟﾘｴﾁﾚﾝ管金属継手　NPJ　ﾁｰｽﾞ</v>
          </cell>
          <cell r="L794" t="str">
            <v>φ13～φ50</v>
          </cell>
          <cell r="M794" t="str">
            <v>締付形</v>
          </cell>
          <cell r="N794"/>
          <cell r="O794" t="str">
            <v>JWWA認証</v>
          </cell>
          <cell r="P794"/>
          <cell r="Q794"/>
          <cell r="R794"/>
          <cell r="S794" t="str">
            <v>（株）日邦バルブ</v>
          </cell>
          <cell r="T794">
            <v>27</v>
          </cell>
          <cell r="V794" t="str">
            <v xml:space="preserve">JWWA認証    </v>
          </cell>
          <cell r="W794" t="str">
            <v xml:space="preserve">JWWA認証    </v>
          </cell>
        </row>
        <row r="795">
          <cell r="A795" t="str">
            <v>029H0206</v>
          </cell>
          <cell r="B795"/>
          <cell r="C795"/>
          <cell r="D795" t="str">
            <v>H</v>
          </cell>
          <cell r="E795">
            <v>2</v>
          </cell>
          <cell r="F795">
            <v>6</v>
          </cell>
          <cell r="G795"/>
          <cell r="H795"/>
          <cell r="I795" t="str">
            <v>029H0206</v>
          </cell>
          <cell r="J795" t="str">
            <v>水道用ﾎﾟﾘｴﾁﾚﾝ管砲金製ﾁｰｽﾞ</v>
          </cell>
          <cell r="K795" t="str">
            <v>ｸﾘﾎﾟﾘｼﾞｮｲﾝﾄﾁｰｽﾞ</v>
          </cell>
          <cell r="L795" t="str">
            <v>φ13～φ50</v>
          </cell>
          <cell r="M795" t="str">
            <v>締付形</v>
          </cell>
          <cell r="N795"/>
          <cell r="O795" t="str">
            <v>JWWA</v>
          </cell>
          <cell r="P795" t="str">
            <v>B</v>
          </cell>
          <cell r="Q795">
            <v>116</v>
          </cell>
          <cell r="R795"/>
          <cell r="S795" t="str">
            <v>栗本商事（株）</v>
          </cell>
          <cell r="T795">
            <v>29</v>
          </cell>
          <cell r="V795" t="str">
            <v>JWWA  B  116</v>
          </cell>
          <cell r="W795" t="str">
            <v>JWWA  B  116</v>
          </cell>
        </row>
        <row r="796">
          <cell r="A796" t="str">
            <v>034H0205</v>
          </cell>
          <cell r="B796"/>
          <cell r="C796"/>
          <cell r="D796" t="str">
            <v>H</v>
          </cell>
          <cell r="E796">
            <v>2</v>
          </cell>
          <cell r="F796">
            <v>5</v>
          </cell>
          <cell r="G796"/>
          <cell r="H796"/>
          <cell r="I796" t="str">
            <v>034H0205</v>
          </cell>
          <cell r="J796" t="str">
            <v>水道用ﾎﾟﾘｴﾁﾚﾝ管砲金製ﾁｰｽﾞ</v>
          </cell>
          <cell r="K796" t="str">
            <v>PPｼﾞｮｲﾝﾄﾁｰｽﾞ</v>
          </cell>
          <cell r="L796" t="str">
            <v>φ13～φ50</v>
          </cell>
          <cell r="M796" t="str">
            <v>締付形</v>
          </cell>
          <cell r="N796"/>
          <cell r="O796" t="str">
            <v>JWWA認証</v>
          </cell>
          <cell r="P796"/>
          <cell r="Q796"/>
          <cell r="R796"/>
          <cell r="S796" t="str">
            <v>（株）光明製作所</v>
          </cell>
          <cell r="T796">
            <v>34</v>
          </cell>
          <cell r="V796" t="str">
            <v xml:space="preserve">JWWA認証    </v>
          </cell>
          <cell r="W796" t="str">
            <v xml:space="preserve">JWWA認証    </v>
          </cell>
        </row>
        <row r="797">
          <cell r="A797" t="str">
            <v>013H0210</v>
          </cell>
          <cell r="B797"/>
          <cell r="C797"/>
          <cell r="D797" t="str">
            <v>H</v>
          </cell>
          <cell r="E797">
            <v>2</v>
          </cell>
          <cell r="F797">
            <v>10</v>
          </cell>
          <cell r="G797"/>
          <cell r="H797" t="str">
            <v>分･止水栓用ｿｹｯﾄ</v>
          </cell>
          <cell r="I797" t="str">
            <v>013H0210</v>
          </cell>
          <cell r="J797" t="str">
            <v>水道用ﾎﾟﾘｴﾁﾚﾝ管砲金製分･止水栓用ｿｹｯﾄ</v>
          </cell>
          <cell r="K797" t="str">
            <v>SPｼﾞｮｲﾝﾄ分･止水栓用ｿｹｯﾄ</v>
          </cell>
          <cell r="L797" t="str">
            <v>φ13～φ50</v>
          </cell>
          <cell r="M797" t="str">
            <v>締付形</v>
          </cell>
          <cell r="N797"/>
          <cell r="O797" t="str">
            <v>JWWA認証</v>
          </cell>
          <cell r="P797"/>
          <cell r="Q797"/>
          <cell r="R797"/>
          <cell r="S797" t="str">
            <v>（株）タブチ</v>
          </cell>
          <cell r="T797">
            <v>13</v>
          </cell>
          <cell r="V797" t="str">
            <v xml:space="preserve">JWWA認証    </v>
          </cell>
          <cell r="W797" t="str">
            <v xml:space="preserve">JWWA認証    </v>
          </cell>
        </row>
        <row r="798">
          <cell r="A798" t="str">
            <v>027H0204</v>
          </cell>
          <cell r="B798"/>
          <cell r="C798"/>
          <cell r="D798" t="str">
            <v>H</v>
          </cell>
          <cell r="E798">
            <v>2</v>
          </cell>
          <cell r="F798">
            <v>4</v>
          </cell>
          <cell r="G798"/>
          <cell r="H798"/>
          <cell r="I798" t="str">
            <v>027H0204</v>
          </cell>
          <cell r="J798" t="str">
            <v>水道用ﾎﾟﾘｴﾁﾚﾝ管砲金製分･止水栓用ｿｹｯﾄ</v>
          </cell>
          <cell r="K798" t="str">
            <v>水道用ﾎﾟﾘｴﾁﾚﾝ管金属継手　NPJ　分止水栓用</v>
          </cell>
          <cell r="L798" t="str">
            <v>φ13～φ50</v>
          </cell>
          <cell r="M798" t="str">
            <v>締付形</v>
          </cell>
          <cell r="N798"/>
          <cell r="O798" t="str">
            <v>JWWA認証</v>
          </cell>
          <cell r="P798"/>
          <cell r="Q798"/>
          <cell r="R798"/>
          <cell r="S798" t="str">
            <v>（株）日邦バルブ</v>
          </cell>
          <cell r="T798">
            <v>27</v>
          </cell>
          <cell r="V798" t="str">
            <v xml:space="preserve">JWWA認証    </v>
          </cell>
          <cell r="W798" t="str">
            <v xml:space="preserve">JWWA認証    </v>
          </cell>
        </row>
        <row r="799">
          <cell r="A799" t="str">
            <v>029H0203</v>
          </cell>
          <cell r="B799"/>
          <cell r="C799"/>
          <cell r="D799" t="str">
            <v>H</v>
          </cell>
          <cell r="E799">
            <v>2</v>
          </cell>
          <cell r="F799">
            <v>3</v>
          </cell>
          <cell r="G799"/>
          <cell r="H799"/>
          <cell r="I799" t="str">
            <v>029H0203</v>
          </cell>
          <cell r="J799" t="str">
            <v>水道用ﾎﾟﾘｴﾁﾚﾝ管砲金製分･止水栓用ｿｹｯﾄ</v>
          </cell>
          <cell r="K799" t="str">
            <v>ｸﾘﾎﾟﾘｼﾞｮｲﾝﾄ分･止水栓用ｿｹｯﾄ</v>
          </cell>
          <cell r="L799" t="str">
            <v>φ13～φ50</v>
          </cell>
          <cell r="M799" t="str">
            <v>締付形</v>
          </cell>
          <cell r="N799"/>
          <cell r="O799" t="str">
            <v>JWWA</v>
          </cell>
          <cell r="P799" t="str">
            <v>B</v>
          </cell>
          <cell r="Q799">
            <v>116</v>
          </cell>
          <cell r="R799"/>
          <cell r="S799" t="str">
            <v>栗本商事（株）</v>
          </cell>
          <cell r="T799">
            <v>29</v>
          </cell>
          <cell r="V799" t="str">
            <v>JWWA  B  116</v>
          </cell>
          <cell r="W799" t="str">
            <v>JWWA  B  116</v>
          </cell>
        </row>
        <row r="800">
          <cell r="A800" t="str">
            <v>034H0209</v>
          </cell>
          <cell r="B800"/>
          <cell r="C800"/>
          <cell r="D800" t="str">
            <v>H</v>
          </cell>
          <cell r="E800">
            <v>2</v>
          </cell>
          <cell r="F800">
            <v>9</v>
          </cell>
          <cell r="G800"/>
          <cell r="H800"/>
          <cell r="I800" t="str">
            <v>034H0209</v>
          </cell>
          <cell r="J800" t="str">
            <v>水道用ﾎﾟﾘｴﾁﾚﾝ管砲金製分･止水栓用ｿｹｯﾄ</v>
          </cell>
          <cell r="K800" t="str">
            <v>PPｼﾞｮｲﾝﾄ分止水栓用ｿｹｯﾄ</v>
          </cell>
          <cell r="L800" t="str">
            <v>φ13～φ50</v>
          </cell>
          <cell r="M800" t="str">
            <v>締付形</v>
          </cell>
          <cell r="N800"/>
          <cell r="O800" t="str">
            <v>JWWA認証</v>
          </cell>
          <cell r="P800"/>
          <cell r="Q800"/>
          <cell r="R800"/>
          <cell r="S800" t="str">
            <v>（株）光明製作所</v>
          </cell>
          <cell r="T800">
            <v>34</v>
          </cell>
          <cell r="V800" t="str">
            <v xml:space="preserve">JWWA認証    </v>
          </cell>
          <cell r="W800" t="str">
            <v xml:space="preserve">JWWA認証    </v>
          </cell>
        </row>
        <row r="801">
          <cell r="A801" t="str">
            <v>013H0208</v>
          </cell>
          <cell r="B801"/>
          <cell r="C801"/>
          <cell r="D801" t="str">
            <v>H</v>
          </cell>
          <cell r="E801">
            <v>2</v>
          </cell>
          <cell r="F801">
            <v>8</v>
          </cell>
          <cell r="G801"/>
          <cell r="H801" t="str">
            <v>ﾒｰﾀｰ用ｿｹｯﾄ</v>
          </cell>
          <cell r="I801" t="str">
            <v>013H0208</v>
          </cell>
          <cell r="J801" t="str">
            <v>水道用ﾎﾟﾘｴﾁﾚﾝ管砲金製ﾒｰﾀｰ用ｿｹｯﾄ</v>
          </cell>
          <cell r="K801" t="str">
            <v>SPｼﾞｮｲﾝﾄﾒｰﾀｰ用ｿｹｯﾄ</v>
          </cell>
          <cell r="L801" t="str">
            <v>φ13～φ50</v>
          </cell>
          <cell r="M801" t="str">
            <v>締付形</v>
          </cell>
          <cell r="N801"/>
          <cell r="O801" t="str">
            <v>JWWA認証</v>
          </cell>
          <cell r="P801"/>
          <cell r="Q801"/>
          <cell r="R801"/>
          <cell r="S801" t="str">
            <v>（株）タブチ</v>
          </cell>
          <cell r="T801">
            <v>13</v>
          </cell>
          <cell r="V801" t="str">
            <v xml:space="preserve">JWWA認証    </v>
          </cell>
          <cell r="W801" t="str">
            <v xml:space="preserve">JWWA認証    </v>
          </cell>
        </row>
        <row r="802">
          <cell r="A802" t="str">
            <v>015H0204</v>
          </cell>
          <cell r="B802"/>
          <cell r="C802"/>
          <cell r="D802" t="str">
            <v>H</v>
          </cell>
          <cell r="E802">
            <v>2</v>
          </cell>
          <cell r="F802">
            <v>4</v>
          </cell>
          <cell r="G802"/>
          <cell r="H802"/>
          <cell r="I802" t="str">
            <v>015H0204</v>
          </cell>
          <cell r="J802" t="str">
            <v>水道用ﾎﾟﾘｴﾁﾚﾝ管砲金製ﾒｰﾀｰ用ｿｹｯﾄ</v>
          </cell>
          <cell r="K802" t="str">
            <v>水道用ﾎﾟﾘｴﾁﾚﾝ管金属継手（PE継手）ﾒｰﾀ用ｿｹｯﾄ</v>
          </cell>
          <cell r="L802" t="str">
            <v>φ13～φ50</v>
          </cell>
          <cell r="M802" t="str">
            <v>締付形</v>
          </cell>
          <cell r="N802"/>
          <cell r="O802" t="str">
            <v>JWWA認証</v>
          </cell>
          <cell r="P802"/>
          <cell r="Q802"/>
          <cell r="R802"/>
          <cell r="S802" t="str">
            <v>前澤給装工業（株）</v>
          </cell>
          <cell r="T802">
            <v>15</v>
          </cell>
          <cell r="V802" t="str">
            <v xml:space="preserve">JWWA認証    </v>
          </cell>
          <cell r="W802" t="str">
            <v xml:space="preserve">JWWA認証    </v>
          </cell>
        </row>
        <row r="803">
          <cell r="A803" t="str">
            <v>027H0205</v>
          </cell>
          <cell r="B803"/>
          <cell r="C803"/>
          <cell r="D803" t="str">
            <v>H</v>
          </cell>
          <cell r="E803">
            <v>2</v>
          </cell>
          <cell r="F803">
            <v>5</v>
          </cell>
          <cell r="G803"/>
          <cell r="H803"/>
          <cell r="I803" t="str">
            <v>027H0205</v>
          </cell>
          <cell r="J803" t="str">
            <v>水道用ﾎﾟﾘｴﾁﾚﾝ管砲金製ﾒｰﾀｰ用ｿｹｯﾄ</v>
          </cell>
          <cell r="K803" t="str">
            <v>水道用ﾎﾟﾘｴﾁﾚﾝ管金属継手　NPJ　ﾒｰﾀ用</v>
          </cell>
          <cell r="L803" t="str">
            <v>φ13～φ50</v>
          </cell>
          <cell r="M803" t="str">
            <v>締付形</v>
          </cell>
          <cell r="N803"/>
          <cell r="O803" t="str">
            <v>JWWA認証</v>
          </cell>
          <cell r="P803"/>
          <cell r="Q803"/>
          <cell r="R803"/>
          <cell r="S803" t="str">
            <v>（株）日邦バルブ</v>
          </cell>
          <cell r="T803">
            <v>27</v>
          </cell>
          <cell r="V803" t="str">
            <v xml:space="preserve">JWWA認証    </v>
          </cell>
          <cell r="W803" t="str">
            <v xml:space="preserve">JWWA認証    </v>
          </cell>
        </row>
        <row r="804">
          <cell r="A804" t="str">
            <v>029H0204</v>
          </cell>
          <cell r="B804"/>
          <cell r="C804"/>
          <cell r="D804" t="str">
            <v>H</v>
          </cell>
          <cell r="E804">
            <v>2</v>
          </cell>
          <cell r="F804">
            <v>4</v>
          </cell>
          <cell r="G804"/>
          <cell r="H804"/>
          <cell r="I804" t="str">
            <v>029H0204</v>
          </cell>
          <cell r="J804" t="str">
            <v>水道用ﾎﾟﾘｴﾁﾚﾝ管砲金製ﾒｰﾀｰ用ｿｹｯﾄ</v>
          </cell>
          <cell r="K804" t="str">
            <v>ｸﾘﾎﾟﾘｼﾞｮｲﾝﾄﾒｰﾀｰ用ｿｹｯﾄ</v>
          </cell>
          <cell r="L804" t="str">
            <v>φ13～φ50</v>
          </cell>
          <cell r="M804" t="str">
            <v>締付形</v>
          </cell>
          <cell r="N804"/>
          <cell r="O804" t="str">
            <v>JWWA</v>
          </cell>
          <cell r="P804" t="str">
            <v>B</v>
          </cell>
          <cell r="Q804">
            <v>116</v>
          </cell>
          <cell r="R804"/>
          <cell r="S804" t="str">
            <v>栗本商事（株）</v>
          </cell>
          <cell r="T804">
            <v>29</v>
          </cell>
          <cell r="V804" t="str">
            <v>JWWA  B  116</v>
          </cell>
          <cell r="W804" t="str">
            <v>JWWA  B  116</v>
          </cell>
        </row>
        <row r="805">
          <cell r="A805" t="str">
            <v>034H0203</v>
          </cell>
          <cell r="B805"/>
          <cell r="C805"/>
          <cell r="D805" t="str">
            <v>H</v>
          </cell>
          <cell r="E805">
            <v>2</v>
          </cell>
          <cell r="F805">
            <v>3</v>
          </cell>
          <cell r="G805" t="str">
            <v>ﾎﾟﾘｴﾁﾚﾝ管用金属継手
(締付形)</v>
          </cell>
          <cell r="H805" t="str">
            <v>ﾒｰﾀｰ用ｿｹｯﾄ</v>
          </cell>
          <cell r="I805" t="str">
            <v>034H0203</v>
          </cell>
          <cell r="J805" t="str">
            <v>水道用ﾎﾟﾘｴﾁﾚﾝ管砲金製ﾒｰﾀｰ用ｿｹｯﾄ</v>
          </cell>
          <cell r="K805" t="str">
            <v>PPｼﾞｮｲﾝﾄﾒｰﾀ用ｿｹｯﾄ</v>
          </cell>
          <cell r="L805" t="str">
            <v>φ13～φ50</v>
          </cell>
          <cell r="M805" t="str">
            <v>締付形</v>
          </cell>
          <cell r="N805"/>
          <cell r="O805" t="str">
            <v>JWWA認証</v>
          </cell>
          <cell r="P805"/>
          <cell r="Q805"/>
          <cell r="R805"/>
          <cell r="S805" t="str">
            <v>（株）光明製作所</v>
          </cell>
          <cell r="T805">
            <v>34</v>
          </cell>
          <cell r="V805" t="str">
            <v xml:space="preserve">JWWA認証    </v>
          </cell>
          <cell r="W805" t="str">
            <v xml:space="preserve">JWWA認証    </v>
          </cell>
        </row>
        <row r="806">
          <cell r="A806" t="str">
            <v>013H0211</v>
          </cell>
          <cell r="B806"/>
          <cell r="C806"/>
          <cell r="D806" t="str">
            <v>H</v>
          </cell>
          <cell r="E806">
            <v>2</v>
          </cell>
          <cell r="F806">
            <v>11</v>
          </cell>
          <cell r="G806"/>
          <cell r="H806" t="str">
            <v>径違いｿｹｯﾄ</v>
          </cell>
          <cell r="I806" t="str">
            <v>013H0211</v>
          </cell>
          <cell r="J806" t="str">
            <v>水道用ﾎﾟﾘｴﾁﾚﾝ管砲金製径違いｿｹｯﾄ</v>
          </cell>
          <cell r="K806" t="str">
            <v>SPｼﾞｮｲﾝﾄ異径ｿｹｯﾄ</v>
          </cell>
          <cell r="L806" t="str">
            <v>φ20×φ13～φ50×φ40</v>
          </cell>
          <cell r="M806" t="str">
            <v>締付形</v>
          </cell>
          <cell r="N806"/>
          <cell r="O806" t="str">
            <v>JWWA認証</v>
          </cell>
          <cell r="P806"/>
          <cell r="Q806"/>
          <cell r="R806"/>
          <cell r="S806" t="str">
            <v>（株）タブチ</v>
          </cell>
          <cell r="T806">
            <v>13</v>
          </cell>
          <cell r="V806" t="str">
            <v xml:space="preserve">JWWA認証    </v>
          </cell>
          <cell r="W806" t="str">
            <v xml:space="preserve">JWWA認証    </v>
          </cell>
        </row>
        <row r="807">
          <cell r="A807" t="str">
            <v>015H0207</v>
          </cell>
          <cell r="B807"/>
          <cell r="C807"/>
          <cell r="D807" t="str">
            <v>H</v>
          </cell>
          <cell r="E807">
            <v>2</v>
          </cell>
          <cell r="F807">
            <v>7</v>
          </cell>
          <cell r="G807"/>
          <cell r="H807"/>
          <cell r="I807" t="str">
            <v>015H0207</v>
          </cell>
          <cell r="J807" t="str">
            <v>水道用ﾎﾟﾘｴﾁﾚﾝ管砲金製径違いｿｹｯﾄ</v>
          </cell>
          <cell r="K807" t="str">
            <v>水道用ﾎﾟﾘｴﾁﾚﾝ管金属継手（PE継手）異径ｿｹｯﾄ</v>
          </cell>
          <cell r="L807" t="str">
            <v>φ20×φ13～φ50×φ40</v>
          </cell>
          <cell r="M807" t="str">
            <v>締付形</v>
          </cell>
          <cell r="N807"/>
          <cell r="O807" t="str">
            <v>JWWA認証</v>
          </cell>
          <cell r="P807"/>
          <cell r="Q807"/>
          <cell r="R807"/>
          <cell r="S807" t="str">
            <v>前澤給装工業（株）</v>
          </cell>
          <cell r="T807">
            <v>15</v>
          </cell>
          <cell r="V807" t="str">
            <v xml:space="preserve">JWWA認証    </v>
          </cell>
          <cell r="W807" t="str">
            <v xml:space="preserve">JWWA認証    </v>
          </cell>
        </row>
        <row r="808">
          <cell r="A808" t="str">
            <v>027H0208</v>
          </cell>
          <cell r="B808" t="str">
            <v>水道用二層ポリエチレン管</v>
          </cell>
          <cell r="C808" t="str">
            <v>ポリエチレン管用金属継手類</v>
          </cell>
          <cell r="D808" t="str">
            <v>H</v>
          </cell>
          <cell r="E808">
            <v>2</v>
          </cell>
          <cell r="F808">
            <v>8</v>
          </cell>
          <cell r="G808"/>
          <cell r="H808" t="str">
            <v>径違いｿｹｯﾄ</v>
          </cell>
          <cell r="I808" t="str">
            <v>027H0208</v>
          </cell>
          <cell r="J808" t="str">
            <v>水道用ﾎﾟﾘｴﾁﾚﾝ管砲金製径違いｿｹｯﾄ</v>
          </cell>
          <cell r="K808" t="str">
            <v>水道用ﾎﾟﾘｴﾁﾚﾝ管金属継手　NPJ　異径ｿｹｯﾄ</v>
          </cell>
          <cell r="L808" t="str">
            <v>φ20×φ13～φ50×φ40</v>
          </cell>
          <cell r="M808" t="str">
            <v>締付形</v>
          </cell>
          <cell r="N808"/>
          <cell r="O808" t="str">
            <v>JWWA認証</v>
          </cell>
          <cell r="P808"/>
          <cell r="Q808"/>
          <cell r="R808"/>
          <cell r="S808" t="str">
            <v>（株）日邦バルブ</v>
          </cell>
          <cell r="T808">
            <v>27</v>
          </cell>
          <cell r="V808" t="str">
            <v xml:space="preserve">JWWA認証    </v>
          </cell>
          <cell r="W808" t="str">
            <v xml:space="preserve">JWWA認証    </v>
          </cell>
        </row>
        <row r="809">
          <cell r="A809" t="str">
            <v>029H0209</v>
          </cell>
          <cell r="B809"/>
          <cell r="C809"/>
          <cell r="D809" t="str">
            <v>H</v>
          </cell>
          <cell r="E809">
            <v>2</v>
          </cell>
          <cell r="F809">
            <v>9</v>
          </cell>
          <cell r="G809"/>
          <cell r="H809"/>
          <cell r="I809" t="str">
            <v>029H0209</v>
          </cell>
          <cell r="J809" t="str">
            <v>水道用ﾎﾟﾘｴﾁﾚﾝ管砲金製径違いｿｹｯﾄ</v>
          </cell>
          <cell r="K809" t="str">
            <v>ｸﾘﾎﾟﾘｼﾞｮｲﾝﾄ径違いｿｹｯﾄ</v>
          </cell>
          <cell r="L809" t="str">
            <v>φ20×φ13～φ50×φ40</v>
          </cell>
          <cell r="M809" t="str">
            <v>締付形</v>
          </cell>
          <cell r="N809"/>
          <cell r="O809" t="str">
            <v>JWWA</v>
          </cell>
          <cell r="P809" t="str">
            <v>B</v>
          </cell>
          <cell r="Q809">
            <v>116</v>
          </cell>
          <cell r="R809"/>
          <cell r="S809" t="str">
            <v>栗本商事（株）</v>
          </cell>
          <cell r="T809">
            <v>29</v>
          </cell>
          <cell r="V809" t="str">
            <v>JWWA  B  116</v>
          </cell>
          <cell r="W809" t="str">
            <v>JWWA  B  116</v>
          </cell>
        </row>
        <row r="810">
          <cell r="A810" t="str">
            <v>034H0208</v>
          </cell>
          <cell r="B810"/>
          <cell r="C810"/>
          <cell r="D810" t="str">
            <v>H</v>
          </cell>
          <cell r="E810">
            <v>2</v>
          </cell>
          <cell r="F810">
            <v>8</v>
          </cell>
          <cell r="G810"/>
          <cell r="H810"/>
          <cell r="I810" t="str">
            <v>034H0208</v>
          </cell>
          <cell r="J810" t="str">
            <v>水道用ﾎﾟﾘｴﾁﾚﾝ管砲金製径違いｿｹｯﾄ</v>
          </cell>
          <cell r="K810" t="str">
            <v>PPｼﾞｮｲﾝﾄ異形ｿｹｯﾄ</v>
          </cell>
          <cell r="L810" t="str">
            <v>φ20×φ13～φ50×φ40</v>
          </cell>
          <cell r="M810" t="str">
            <v>締付形</v>
          </cell>
          <cell r="N810"/>
          <cell r="O810" t="str">
            <v>JWWA認証</v>
          </cell>
          <cell r="P810"/>
          <cell r="Q810"/>
          <cell r="R810"/>
          <cell r="S810" t="str">
            <v>（株）光明製作所</v>
          </cell>
          <cell r="T810">
            <v>34</v>
          </cell>
          <cell r="V810" t="str">
            <v xml:space="preserve">JWWA認証    </v>
          </cell>
          <cell r="W810" t="str">
            <v xml:space="preserve">JWWA認証    </v>
          </cell>
        </row>
        <row r="811">
          <cell r="A811" t="str">
            <v>013H0206</v>
          </cell>
          <cell r="B811"/>
          <cell r="C811"/>
          <cell r="D811" t="str">
            <v>H</v>
          </cell>
          <cell r="E811">
            <v>2</v>
          </cell>
          <cell r="F811">
            <v>6</v>
          </cell>
          <cell r="G811"/>
          <cell r="H811" t="str">
            <v>径違いｵﾈｼﾞ付ｿｹｯﾄ</v>
          </cell>
          <cell r="I811" t="str">
            <v>013H0206</v>
          </cell>
          <cell r="J811" t="str">
            <v>水道用ﾎﾟﾘｴﾁﾚﾝ管砲金製ｵﾈｼﾞ付径違いｿｹｯﾄ</v>
          </cell>
          <cell r="K811" t="str">
            <v>SPｼﾞｮｲﾝﾄGP用異径ｵﾈｼﾞ</v>
          </cell>
          <cell r="L811" t="str">
            <v>φ20×φ13・φ50×φ40</v>
          </cell>
          <cell r="M811" t="str">
            <v>締付形</v>
          </cell>
          <cell r="N811"/>
          <cell r="O811" t="str">
            <v>JWWA認証</v>
          </cell>
          <cell r="P811"/>
          <cell r="Q811"/>
          <cell r="R811"/>
          <cell r="S811" t="str">
            <v>（株）タブチ</v>
          </cell>
          <cell r="T811">
            <v>13</v>
          </cell>
          <cell r="V811" t="str">
            <v xml:space="preserve">JWWA認証    </v>
          </cell>
          <cell r="W811" t="str">
            <v xml:space="preserve">JWWA認証    </v>
          </cell>
        </row>
        <row r="812">
          <cell r="A812" t="str">
            <v>015H0202</v>
          </cell>
          <cell r="B812"/>
          <cell r="C812"/>
          <cell r="D812" t="str">
            <v>H</v>
          </cell>
          <cell r="E812">
            <v>2</v>
          </cell>
          <cell r="F812">
            <v>2</v>
          </cell>
          <cell r="G812"/>
          <cell r="H812"/>
          <cell r="I812" t="str">
            <v>015H0202</v>
          </cell>
          <cell r="J812" t="str">
            <v>水道用ﾎﾟﾘｴﾁﾚﾝ管砲金製ｵﾈｼﾞ付径違いｿｹｯﾄ</v>
          </cell>
          <cell r="K812" t="str">
            <v>水道用ﾎﾟﾘｴﾁﾚﾝ管金属継手（PE継手）おねじ付異径ｿｹｯﾄ</v>
          </cell>
          <cell r="L812" t="str">
            <v>φ50×φ40</v>
          </cell>
          <cell r="M812" t="str">
            <v>締付形</v>
          </cell>
          <cell r="N812"/>
          <cell r="O812" t="str">
            <v>JWWA認証</v>
          </cell>
          <cell r="P812"/>
          <cell r="Q812"/>
          <cell r="R812"/>
          <cell r="S812" t="str">
            <v>前澤給装工業（株）</v>
          </cell>
          <cell r="T812">
            <v>15</v>
          </cell>
          <cell r="V812" t="str">
            <v xml:space="preserve">JWWA認証    </v>
          </cell>
          <cell r="W812" t="str">
            <v xml:space="preserve">JWWA認証    </v>
          </cell>
        </row>
        <row r="813">
          <cell r="A813" t="str">
            <v>027H0202</v>
          </cell>
          <cell r="B813"/>
          <cell r="C813"/>
          <cell r="D813" t="str">
            <v>H</v>
          </cell>
          <cell r="E813">
            <v>2</v>
          </cell>
          <cell r="F813">
            <v>2</v>
          </cell>
          <cell r="G813"/>
          <cell r="H813"/>
          <cell r="I813" t="str">
            <v>027H0202</v>
          </cell>
          <cell r="J813" t="str">
            <v>水道用ﾎﾟﾘｴﾁﾚﾝ管砲金製ｵﾈｼﾞ付径違いｿｹｯﾄ</v>
          </cell>
          <cell r="K813" t="str">
            <v>水道用ﾎﾟﾘｴﾁﾚﾝ管金属継手　NPJ　異径おねじ</v>
          </cell>
          <cell r="L813" t="str">
            <v>φ20×φ13・φ50×φ40</v>
          </cell>
          <cell r="M813" t="str">
            <v>締付形</v>
          </cell>
          <cell r="N813"/>
          <cell r="O813" t="str">
            <v>JWWA認証</v>
          </cell>
          <cell r="P813"/>
          <cell r="Q813"/>
          <cell r="R813"/>
          <cell r="S813" t="str">
            <v>（株）日邦バルブ</v>
          </cell>
          <cell r="T813">
            <v>27</v>
          </cell>
          <cell r="V813" t="str">
            <v xml:space="preserve">JWWA認証    </v>
          </cell>
          <cell r="W813" t="str">
            <v xml:space="preserve">JWWA認証    </v>
          </cell>
        </row>
        <row r="814">
          <cell r="A814" t="str">
            <v>013H0212</v>
          </cell>
          <cell r="B814"/>
          <cell r="C814"/>
          <cell r="D814" t="str">
            <v>H</v>
          </cell>
          <cell r="E814">
            <v>2</v>
          </cell>
          <cell r="F814">
            <v>12</v>
          </cell>
          <cell r="G814"/>
          <cell r="H814" t="str">
            <v>径違いﾁｰｽﾞ</v>
          </cell>
          <cell r="I814" t="str">
            <v>013H0212</v>
          </cell>
          <cell r="J814" t="str">
            <v>水道用ﾎﾟﾘｴﾁﾚﾝ管砲金製径違いﾁｰｽﾞ</v>
          </cell>
          <cell r="K814" t="str">
            <v>SPｼﾞｮｲﾝﾄ異径ﾁｰｽﾞ</v>
          </cell>
          <cell r="L814" t="str">
            <v>φ20×φ13～φ50×φ40</v>
          </cell>
          <cell r="M814" t="str">
            <v>締付形</v>
          </cell>
          <cell r="N814"/>
          <cell r="O814" t="str">
            <v>JWWA認証</v>
          </cell>
          <cell r="P814"/>
          <cell r="Q814"/>
          <cell r="R814"/>
          <cell r="S814" t="str">
            <v>（株）タブチ</v>
          </cell>
          <cell r="T814">
            <v>13</v>
          </cell>
          <cell r="V814" t="str">
            <v xml:space="preserve">JWWA認証    </v>
          </cell>
          <cell r="W814" t="str">
            <v xml:space="preserve">JWWA認証    </v>
          </cell>
        </row>
        <row r="815">
          <cell r="A815" t="str">
            <v>015H0209</v>
          </cell>
          <cell r="B815"/>
          <cell r="C815"/>
          <cell r="D815" t="str">
            <v>H</v>
          </cell>
          <cell r="E815">
            <v>2</v>
          </cell>
          <cell r="F815">
            <v>9</v>
          </cell>
          <cell r="G815"/>
          <cell r="H815"/>
          <cell r="I815" t="str">
            <v>015H0209</v>
          </cell>
          <cell r="J815" t="str">
            <v>水道用ﾎﾟﾘｴﾁﾚﾝ管砲金製径違いﾁｰｽﾞ</v>
          </cell>
          <cell r="K815" t="str">
            <v>水道用ﾎﾟﾘｴﾁﾚﾝ管金属継手（PE継手）異径ﾁｰｽﾞ</v>
          </cell>
          <cell r="L815" t="str">
            <v>φ20×φ13～φ50×φ40</v>
          </cell>
          <cell r="M815" t="str">
            <v>締付形</v>
          </cell>
          <cell r="N815"/>
          <cell r="O815" t="str">
            <v>JWWA認証</v>
          </cell>
          <cell r="P815"/>
          <cell r="Q815"/>
          <cell r="R815"/>
          <cell r="S815" t="str">
            <v>前澤給装工業（株）</v>
          </cell>
          <cell r="T815">
            <v>15</v>
          </cell>
          <cell r="V815" t="str">
            <v xml:space="preserve">JWWA認証    </v>
          </cell>
          <cell r="W815" t="str">
            <v xml:space="preserve">JWWA認証    </v>
          </cell>
        </row>
        <row r="816">
          <cell r="A816" t="str">
            <v>027H0207</v>
          </cell>
          <cell r="B816"/>
          <cell r="C816"/>
          <cell r="D816" t="str">
            <v>H</v>
          </cell>
          <cell r="E816">
            <v>2</v>
          </cell>
          <cell r="F816">
            <v>7</v>
          </cell>
          <cell r="G816"/>
          <cell r="H816"/>
          <cell r="I816" t="str">
            <v>027H0207</v>
          </cell>
          <cell r="J816" t="str">
            <v>水道用ﾎﾟﾘｴﾁﾚﾝ管砲金製径違いﾁｰｽﾞ</v>
          </cell>
          <cell r="K816" t="str">
            <v>水道用ﾎﾟﾘｴﾁﾚﾝ管金属継手　NPJ　異径ﾁｰｽﾞ</v>
          </cell>
          <cell r="L816" t="str">
            <v>φ20×φ13～φ50×φ40</v>
          </cell>
          <cell r="M816" t="str">
            <v>締付形</v>
          </cell>
          <cell r="N816"/>
          <cell r="O816" t="str">
            <v>JWWA認証</v>
          </cell>
          <cell r="P816"/>
          <cell r="Q816"/>
          <cell r="R816"/>
          <cell r="S816" t="str">
            <v>（株）日邦バルブ</v>
          </cell>
          <cell r="T816">
            <v>27</v>
          </cell>
          <cell r="V816" t="str">
            <v xml:space="preserve">JWWA認証    </v>
          </cell>
          <cell r="W816" t="str">
            <v xml:space="preserve">JWWA認証    </v>
          </cell>
        </row>
        <row r="817">
          <cell r="A817" t="str">
            <v>029H0207</v>
          </cell>
          <cell r="B817"/>
          <cell r="C817"/>
          <cell r="D817" t="str">
            <v>H</v>
          </cell>
          <cell r="E817">
            <v>2</v>
          </cell>
          <cell r="F817">
            <v>7</v>
          </cell>
          <cell r="G817"/>
          <cell r="H817"/>
          <cell r="I817" t="str">
            <v>029H0207</v>
          </cell>
          <cell r="J817" t="str">
            <v>水道用ﾎﾟﾘｴﾁﾚﾝ管砲金製径違いﾁｰｽﾞ</v>
          </cell>
          <cell r="K817" t="str">
            <v>ｸﾘﾎﾟﾘｼﾞｮｲﾝﾄ異径ﾁｰｽﾞ</v>
          </cell>
          <cell r="L817" t="str">
            <v>φ20×φ13～φ50×φ40</v>
          </cell>
          <cell r="M817" t="str">
            <v>締付形</v>
          </cell>
          <cell r="N817"/>
          <cell r="O817" t="str">
            <v>JWWA</v>
          </cell>
          <cell r="P817" t="str">
            <v>B</v>
          </cell>
          <cell r="Q817">
            <v>116</v>
          </cell>
          <cell r="R817"/>
          <cell r="S817" t="str">
            <v>栗本商事（株）</v>
          </cell>
          <cell r="T817">
            <v>29</v>
          </cell>
          <cell r="V817" t="str">
            <v>JWWA  B  116</v>
          </cell>
          <cell r="W817" t="str">
            <v>JWWA  B  116</v>
          </cell>
        </row>
        <row r="818">
          <cell r="A818" t="str">
            <v>034H0206</v>
          </cell>
          <cell r="B818"/>
          <cell r="C818"/>
          <cell r="D818" t="str">
            <v>H</v>
          </cell>
          <cell r="E818">
            <v>2</v>
          </cell>
          <cell r="F818">
            <v>6</v>
          </cell>
          <cell r="G818"/>
          <cell r="H818"/>
          <cell r="I818" t="str">
            <v>034H0206</v>
          </cell>
          <cell r="J818" t="str">
            <v>水道用ﾎﾟﾘｴﾁﾚﾝ管砲金製径違いﾁｰｽﾞ</v>
          </cell>
          <cell r="K818" t="str">
            <v>PPｼﾞｮｲﾝﾄ径違いﾁｰｽﾞ</v>
          </cell>
          <cell r="L818" t="str">
            <v>φ20×φ13～φ50×φ40</v>
          </cell>
          <cell r="M818" t="str">
            <v>締付形</v>
          </cell>
          <cell r="N818"/>
          <cell r="O818" t="str">
            <v>JWWA認証</v>
          </cell>
          <cell r="P818"/>
          <cell r="Q818"/>
          <cell r="R818"/>
          <cell r="S818" t="str">
            <v>（株）光明製作所</v>
          </cell>
          <cell r="T818">
            <v>34</v>
          </cell>
          <cell r="V818" t="str">
            <v xml:space="preserve">JWWA認証    </v>
          </cell>
          <cell r="W818" t="str">
            <v xml:space="preserve">JWWA認証    </v>
          </cell>
        </row>
        <row r="819">
          <cell r="A819" t="str">
            <v>013H0209</v>
          </cell>
          <cell r="B819"/>
          <cell r="C819"/>
          <cell r="D819" t="str">
            <v>H</v>
          </cell>
          <cell r="E819">
            <v>2</v>
          </cell>
          <cell r="F819">
            <v>9</v>
          </cell>
          <cell r="G819"/>
          <cell r="H819" t="str">
            <v>径違いﾒｰﾀｰ用ｿｹｯﾄ</v>
          </cell>
          <cell r="I819" t="str">
            <v>013H0209</v>
          </cell>
          <cell r="J819" t="str">
            <v>水道用ﾎﾟﾘｴﾁﾚﾝ管砲金製ﾒｰﾀｰ用径違いｿｹｯﾄ</v>
          </cell>
          <cell r="K819" t="str">
            <v>SPｼﾞｮｲﾝﾄﾒｰﾀｰ用異径ｿｹｯﾄ</v>
          </cell>
          <cell r="L819" t="str">
            <v>φ20×φ13～φ25×φ20</v>
          </cell>
          <cell r="M819" t="str">
            <v>締付形</v>
          </cell>
          <cell r="N819"/>
          <cell r="O819" t="str">
            <v>JWWA認証</v>
          </cell>
          <cell r="P819"/>
          <cell r="Q819"/>
          <cell r="R819"/>
          <cell r="S819" t="str">
            <v>（株）タブチ</v>
          </cell>
          <cell r="T819">
            <v>13</v>
          </cell>
          <cell r="V819" t="str">
            <v xml:space="preserve">JWWA認証    </v>
          </cell>
          <cell r="W819" t="str">
            <v xml:space="preserve">JWWA認証    </v>
          </cell>
        </row>
        <row r="820">
          <cell r="A820" t="str">
            <v>015H0205</v>
          </cell>
          <cell r="B820"/>
          <cell r="C820"/>
          <cell r="D820" t="str">
            <v>H</v>
          </cell>
          <cell r="E820">
            <v>2</v>
          </cell>
          <cell r="F820">
            <v>5</v>
          </cell>
          <cell r="G820"/>
          <cell r="H820"/>
          <cell r="I820" t="str">
            <v>015H0205</v>
          </cell>
          <cell r="J820" t="str">
            <v>水道用ﾎﾟﾘｴﾁﾚﾝ管砲金製ﾒｰﾀｰ用径違いｿｹｯﾄ</v>
          </cell>
          <cell r="K820" t="str">
            <v>水道用ﾎﾟﾘｴﾁﾚﾝ管金属継手（PE継手）ﾒｰﾀ用異径ｿｹｯﾄ</v>
          </cell>
          <cell r="L820" t="str">
            <v>φ20×φ13～φ25×φ20</v>
          </cell>
          <cell r="M820" t="str">
            <v>締付形</v>
          </cell>
          <cell r="N820"/>
          <cell r="O820" t="str">
            <v>JWWA認証</v>
          </cell>
          <cell r="P820"/>
          <cell r="Q820"/>
          <cell r="R820"/>
          <cell r="S820" t="str">
            <v>前澤給装工業（株）</v>
          </cell>
          <cell r="T820">
            <v>15</v>
          </cell>
          <cell r="V820" t="str">
            <v xml:space="preserve">JWWA認証    </v>
          </cell>
          <cell r="W820" t="str">
            <v xml:space="preserve">JWWA認証    </v>
          </cell>
        </row>
        <row r="821">
          <cell r="A821" t="str">
            <v>029H0210</v>
          </cell>
          <cell r="B821"/>
          <cell r="C821"/>
          <cell r="D821" t="str">
            <v>H</v>
          </cell>
          <cell r="E821">
            <v>2</v>
          </cell>
          <cell r="F821">
            <v>10</v>
          </cell>
          <cell r="G821"/>
          <cell r="H821"/>
          <cell r="I821" t="str">
            <v>029H0210</v>
          </cell>
          <cell r="J821" t="str">
            <v>水道用ﾎﾟﾘｴﾁﾚﾝ管砲金製ﾒｰﾀ用径違いｿｹｯﾄ</v>
          </cell>
          <cell r="K821" t="str">
            <v>ｸﾘﾎﾟﾘｼﾞｮｲﾝﾄ径違いﾒｰﾀｰ用ｿｹｯﾄ</v>
          </cell>
          <cell r="L821" t="str">
            <v>φ20×φ13～φ25×φ20</v>
          </cell>
          <cell r="M821" t="str">
            <v>締付形</v>
          </cell>
          <cell r="N821"/>
          <cell r="O821" t="str">
            <v>JWWA</v>
          </cell>
          <cell r="P821" t="str">
            <v>B</v>
          </cell>
          <cell r="Q821">
            <v>116</v>
          </cell>
          <cell r="R821"/>
          <cell r="S821" t="str">
            <v>栗本商事（株）</v>
          </cell>
          <cell r="T821">
            <v>29</v>
          </cell>
          <cell r="V821" t="str">
            <v>JWWA  B  116</v>
          </cell>
          <cell r="W821" t="str">
            <v>JWWA  B  116</v>
          </cell>
        </row>
        <row r="822">
          <cell r="A822" t="str">
            <v>034H0204</v>
          </cell>
          <cell r="B822"/>
          <cell r="C822"/>
          <cell r="D822" t="str">
            <v>H</v>
          </cell>
          <cell r="E822">
            <v>2</v>
          </cell>
          <cell r="F822">
            <v>4</v>
          </cell>
          <cell r="G822"/>
          <cell r="H822"/>
          <cell r="I822" t="str">
            <v>034H0204</v>
          </cell>
          <cell r="J822" t="str">
            <v>水道用ﾎﾟﾘｴﾁﾚﾝ管砲金製径違いﾒｰﾀｰ用ｿｹｯﾄ</v>
          </cell>
          <cell r="K822" t="str">
            <v>PPｼﾞｮｲﾝﾄﾒｰﾀ径違いﾒｰﾀ用ｿｹｯﾄ</v>
          </cell>
          <cell r="L822" t="str">
            <v>φ20×φ13～φ25×φ20</v>
          </cell>
          <cell r="M822" t="str">
            <v>締付形</v>
          </cell>
          <cell r="N822"/>
          <cell r="O822" t="str">
            <v>JWWA認証</v>
          </cell>
          <cell r="P822"/>
          <cell r="Q822"/>
          <cell r="R822"/>
          <cell r="S822" t="str">
            <v>（株）光明製作所</v>
          </cell>
          <cell r="T822">
            <v>34</v>
          </cell>
          <cell r="V822" t="str">
            <v xml:space="preserve">JWWA認証    </v>
          </cell>
          <cell r="W822" t="str">
            <v xml:space="preserve">JWWA認証    </v>
          </cell>
        </row>
        <row r="823">
          <cell r="A823" t="str">
            <v>014Q0501</v>
          </cell>
          <cell r="B823"/>
          <cell r="C823" t="str">
            <v>伸縮継手類</v>
          </cell>
          <cell r="D823" t="str">
            <v>Q</v>
          </cell>
          <cell r="E823">
            <v>5</v>
          </cell>
          <cell r="F823">
            <v>1</v>
          </cell>
          <cell r="G823" t="str">
            <v>水道用伸縮可とう
継手(締付形)</v>
          </cell>
          <cell r="H823" t="str">
            <v>分･止水栓用ｿｹｯﾄ</v>
          </cell>
          <cell r="I823" t="str">
            <v>014Q0501</v>
          </cell>
          <cell r="J823" t="str">
            <v>ﾎﾟﾘｴﾁﾚﾝ管用分止水栓用離脱付ｿｹｯﾄ</v>
          </cell>
          <cell r="K823" t="str">
            <v>SKX分止水栓用ｿｹｯﾄ（ﾎﾟﾘ用）</v>
          </cell>
          <cell r="L823" t="str">
            <v>φ20～φ50</v>
          </cell>
          <cell r="M823" t="str">
            <v>内外面ｴﾎﾟｷｼ樹脂粉体塗装</v>
          </cell>
          <cell r="N823"/>
          <cell r="O823" t="str">
            <v>JWWA認証</v>
          </cell>
          <cell r="P823"/>
          <cell r="Q823"/>
          <cell r="R823"/>
          <cell r="S823" t="str">
            <v>（株）川西水道機器</v>
          </cell>
          <cell r="T823">
            <v>14</v>
          </cell>
          <cell r="V823" t="str">
            <v xml:space="preserve">JWWA認証    </v>
          </cell>
          <cell r="W823" t="str">
            <v xml:space="preserve">JWWA認証    </v>
          </cell>
        </row>
        <row r="824">
          <cell r="A824" t="str">
            <v>014Q0502</v>
          </cell>
          <cell r="B824"/>
          <cell r="C824"/>
          <cell r="D824" t="str">
            <v>Q</v>
          </cell>
          <cell r="E824">
            <v>5</v>
          </cell>
          <cell r="F824">
            <v>2</v>
          </cell>
          <cell r="G824"/>
          <cell r="H824" t="str">
            <v>ﾒｰﾀｰ用ｿｹｯﾄ</v>
          </cell>
          <cell r="I824" t="str">
            <v>014Q0502</v>
          </cell>
          <cell r="J824" t="str">
            <v>ﾎﾟﾘｴﾁﾚﾝ管用ﾒｰﾀｰ用離脱付ｿｹｯﾄ</v>
          </cell>
          <cell r="K824" t="str">
            <v>SKXﾒｰﾀｰ用（ﾎﾟﾘ用）</v>
          </cell>
          <cell r="L824" t="str">
            <v>φ20・φ25</v>
          </cell>
          <cell r="M824" t="str">
            <v>内外面ｴﾎﾟｷｼ樹脂粉体塗装</v>
          </cell>
          <cell r="N824"/>
          <cell r="O824" t="str">
            <v>JWWA認証</v>
          </cell>
          <cell r="P824"/>
          <cell r="Q824"/>
          <cell r="R824"/>
          <cell r="S824" t="str">
            <v>（株）川西水道機器</v>
          </cell>
          <cell r="T824">
            <v>14</v>
          </cell>
          <cell r="V824" t="str">
            <v xml:space="preserve">JWWA認証    </v>
          </cell>
          <cell r="W824" t="str">
            <v xml:space="preserve">JWWA認証    </v>
          </cell>
        </row>
        <row r="825">
          <cell r="A825" t="str">
            <v>014H0201</v>
          </cell>
          <cell r="B825"/>
          <cell r="C825"/>
          <cell r="D825" t="str">
            <v>H</v>
          </cell>
          <cell r="E825">
            <v>2</v>
          </cell>
          <cell r="F825">
            <v>1</v>
          </cell>
          <cell r="G825" t="str">
            <v>水道用伸縮可とう
継手</v>
          </cell>
          <cell r="H825" t="str">
            <v>ｿｹｯﾄ</v>
          </cell>
          <cell r="I825" t="str">
            <v>014H0201</v>
          </cell>
          <cell r="J825" t="str">
            <v>ﾎﾟﾘｴﾁﾚﾝ管用離脱付ｿｹｯﾄ</v>
          </cell>
          <cell r="K825" t="str">
            <v>SKXｿｹｯﾄ（ﾎﾟﾘ用）</v>
          </cell>
          <cell r="L825" t="str">
            <v>φ20～φ50</v>
          </cell>
          <cell r="M825" t="str">
            <v>内外面ｴﾎﾟｷｼ樹脂粉体塗装</v>
          </cell>
          <cell r="N825"/>
          <cell r="O825" t="str">
            <v>JWWA認証</v>
          </cell>
          <cell r="P825"/>
          <cell r="Q825"/>
          <cell r="R825"/>
          <cell r="S825" t="str">
            <v>（株）川西水道機器</v>
          </cell>
          <cell r="T825">
            <v>14</v>
          </cell>
          <cell r="V825" t="str">
            <v xml:space="preserve">JWWA認証    </v>
          </cell>
          <cell r="W825" t="str">
            <v xml:space="preserve">JWWA認証    </v>
          </cell>
        </row>
        <row r="826">
          <cell r="A826" t="str">
            <v>014H0202</v>
          </cell>
          <cell r="B826"/>
          <cell r="C826"/>
          <cell r="D826" t="str">
            <v>H</v>
          </cell>
          <cell r="E826">
            <v>2</v>
          </cell>
          <cell r="F826">
            <v>2</v>
          </cell>
          <cell r="G826"/>
          <cell r="H826" t="str">
            <v>ｵﾈｼﾞ付ｿｹｯﾄ</v>
          </cell>
          <cell r="I826" t="str">
            <v>014H0202</v>
          </cell>
          <cell r="J826" t="str">
            <v>ﾎﾟﾘｴﾁﾚﾝ管用離脱付外ﾈｼﾞ付ｿｹｯﾄ</v>
          </cell>
          <cell r="K826" t="str">
            <v>SKXおねじ付ｿｹｯﾄ（ﾎﾟﾘ用）</v>
          </cell>
          <cell r="L826" t="str">
            <v>φ20～φ50</v>
          </cell>
          <cell r="M826" t="str">
            <v>内外面ｴﾎﾟｷｼ樹脂粉体塗装</v>
          </cell>
          <cell r="N826"/>
          <cell r="O826" t="str">
            <v>JWWA認証</v>
          </cell>
          <cell r="P826"/>
          <cell r="Q826"/>
          <cell r="R826"/>
          <cell r="S826" t="str">
            <v>（株）川西水道機器</v>
          </cell>
          <cell r="T826">
            <v>14</v>
          </cell>
          <cell r="V826" t="str">
            <v xml:space="preserve">JWWA認証    </v>
          </cell>
          <cell r="W826" t="str">
            <v xml:space="preserve">JWWA認証    </v>
          </cell>
        </row>
        <row r="827">
          <cell r="A827" t="str">
            <v>014H0203</v>
          </cell>
          <cell r="B827"/>
          <cell r="C827"/>
          <cell r="D827" t="str">
            <v>H</v>
          </cell>
          <cell r="E827">
            <v>2</v>
          </cell>
          <cell r="F827">
            <v>3</v>
          </cell>
          <cell r="G827"/>
          <cell r="H827" t="str">
            <v>ﾒﾈｼﾞ付ｿｹｯﾄ</v>
          </cell>
          <cell r="I827" t="str">
            <v>014H0203</v>
          </cell>
          <cell r="J827" t="str">
            <v>ﾎﾟﾘｴﾁﾚﾝ管用離脱付内ﾈｼﾞ付ｿｹｯﾄ</v>
          </cell>
          <cell r="K827" t="str">
            <v>SKXめねじ付ｿｹｯﾄ（ﾎﾟﾘ用）</v>
          </cell>
          <cell r="L827" t="str">
            <v>φ20～φ50</v>
          </cell>
          <cell r="M827" t="str">
            <v>内外面ｴﾎﾟｷｼ樹脂粉体塗装</v>
          </cell>
          <cell r="N827"/>
          <cell r="O827" t="str">
            <v>JWWA認証</v>
          </cell>
          <cell r="P827"/>
          <cell r="Q827"/>
          <cell r="R827"/>
          <cell r="S827" t="str">
            <v>（株）川西水道機器</v>
          </cell>
          <cell r="T827">
            <v>14</v>
          </cell>
          <cell r="V827" t="str">
            <v xml:space="preserve">JWWA認証    </v>
          </cell>
          <cell r="W827" t="str">
            <v xml:space="preserve">JWWA認証    </v>
          </cell>
        </row>
        <row r="828">
          <cell r="A828" t="str">
            <v>014H0204</v>
          </cell>
          <cell r="B828"/>
          <cell r="C828"/>
          <cell r="D828" t="str">
            <v>H</v>
          </cell>
          <cell r="E828">
            <v>2</v>
          </cell>
          <cell r="F828">
            <v>4</v>
          </cell>
          <cell r="G828"/>
          <cell r="H828" t="str">
            <v>ﾅｯﾄ付ﾁｰｽﾞ</v>
          </cell>
          <cell r="I828" t="str">
            <v>014H0204</v>
          </cell>
          <cell r="J828" t="str">
            <v>ﾎﾟﾘｴﾁﾚﾝ管用離脱付ﾅｯﾄ付ﾁｰｽﾞ</v>
          </cell>
          <cell r="K828" t="str">
            <v>SKXﾅｯﾄ付ﾁｰｽﾞ（ﾎﾟﾘ用）</v>
          </cell>
          <cell r="L828" t="str">
            <v>φ20×φ20～φ50×φ50</v>
          </cell>
          <cell r="M828" t="str">
            <v>内外面ｴﾎﾟｷｼ樹脂粉体塗装</v>
          </cell>
          <cell r="N828"/>
          <cell r="O828" t="str">
            <v>JWWA認証</v>
          </cell>
          <cell r="P828"/>
          <cell r="Q828"/>
          <cell r="R828"/>
          <cell r="S828" t="str">
            <v>（株）川西水道機器</v>
          </cell>
          <cell r="T828">
            <v>14</v>
          </cell>
          <cell r="V828" t="str">
            <v xml:space="preserve">JWWA認証    </v>
          </cell>
          <cell r="W828" t="str">
            <v xml:space="preserve">JWWA認証    </v>
          </cell>
        </row>
        <row r="829">
          <cell r="A829" t="str">
            <v>014H0205</v>
          </cell>
          <cell r="B829"/>
          <cell r="C829"/>
          <cell r="D829" t="str">
            <v>H</v>
          </cell>
          <cell r="E829">
            <v>2</v>
          </cell>
          <cell r="F829">
            <v>5</v>
          </cell>
          <cell r="G829"/>
          <cell r="H829" t="str">
            <v>ｴﾙﾎﾞ</v>
          </cell>
          <cell r="I829" t="str">
            <v>014H0205</v>
          </cell>
          <cell r="J829" t="str">
            <v>ﾎﾟﾘｴﾁﾚﾝ管用離脱付90°ｴﾙﾎﾞ</v>
          </cell>
          <cell r="K829" t="str">
            <v>SKXｴﾙﾎﾞ（ﾎﾟﾘ用）</v>
          </cell>
          <cell r="L829" t="str">
            <v>φ20～φ50</v>
          </cell>
          <cell r="M829" t="str">
            <v>内外面ｴﾎﾟｷｼ樹脂粉体塗装</v>
          </cell>
          <cell r="N829"/>
          <cell r="O829" t="str">
            <v>JWWA認証</v>
          </cell>
          <cell r="P829"/>
          <cell r="Q829"/>
          <cell r="R829"/>
          <cell r="S829" t="str">
            <v>（株）川西水道機器</v>
          </cell>
          <cell r="T829">
            <v>14</v>
          </cell>
          <cell r="V829" t="str">
            <v xml:space="preserve">JWWA認証    </v>
          </cell>
          <cell r="W829" t="str">
            <v xml:space="preserve">JWWA認証    </v>
          </cell>
        </row>
        <row r="830">
          <cell r="A830">
            <v>0</v>
          </cell>
          <cell r="B830" t="str">
            <v>【水道用硬質塩化ビニルライニング鋼管】</v>
          </cell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 t="str">
            <v/>
          </cell>
          <cell r="V830" t="str">
            <v xml:space="preserve">    </v>
          </cell>
          <cell r="W830" t="str">
            <v xml:space="preserve">    </v>
          </cell>
        </row>
        <row r="831">
          <cell r="A831" t="str">
            <v>038S0101</v>
          </cell>
          <cell r="B831" t="str">
            <v>水道用硬質塩化ビニルライニング鋼管</v>
          </cell>
          <cell r="C831" t="str">
            <v>直管類</v>
          </cell>
          <cell r="D831" t="str">
            <v>S</v>
          </cell>
          <cell r="E831">
            <v>1</v>
          </cell>
          <cell r="F831">
            <v>1</v>
          </cell>
          <cell r="G831" t="str">
            <v>塩化ﾋﾞﾆﾙﾗｲﾆﾝｸﾞ鋼管</v>
          </cell>
          <cell r="H831" t="str">
            <v>亜鉛めっき</v>
          </cell>
          <cell r="I831" t="str">
            <v>038S0101</v>
          </cell>
          <cell r="J831" t="str">
            <v>水道用硬質塩化ﾋﾞﾆﾙﾗｲﾆﾝｸﾞ鋼管</v>
          </cell>
          <cell r="K831" t="str">
            <v>ｴｽﾛﾝLP(SGP-VB)</v>
          </cell>
          <cell r="L831" t="str">
            <v>φ15A～φ150A</v>
          </cell>
          <cell r="M831" t="str">
            <v>外面亜鉛めっき</v>
          </cell>
          <cell r="N831" t="str">
            <v>ねじ無し</v>
          </cell>
          <cell r="O831" t="str">
            <v>JWWA</v>
          </cell>
          <cell r="P831" t="str">
            <v>K</v>
          </cell>
          <cell r="Q831">
            <v>116</v>
          </cell>
          <cell r="R831"/>
          <cell r="S831" t="str">
            <v>積水化学工業（株）</v>
          </cell>
          <cell r="T831">
            <v>38</v>
          </cell>
          <cell r="V831" t="str">
            <v>JWWA  K  116</v>
          </cell>
          <cell r="W831" t="str">
            <v>JWWA  K  116</v>
          </cell>
        </row>
        <row r="832">
          <cell r="A832" t="str">
            <v>043S0101</v>
          </cell>
          <cell r="B832"/>
          <cell r="C832"/>
          <cell r="D832" t="str">
            <v>S</v>
          </cell>
          <cell r="E832">
            <v>1</v>
          </cell>
          <cell r="F832">
            <v>1</v>
          </cell>
          <cell r="G832"/>
          <cell r="H832"/>
          <cell r="I832" t="str">
            <v>043S0101</v>
          </cell>
          <cell r="J832" t="str">
            <v>水道用硬質塩化ﾋﾞﾆﾙﾗｲﾆﾝｸﾞ鋼管</v>
          </cell>
          <cell r="K832" t="str">
            <v>ｷｰﾛﾝLP-VB</v>
          </cell>
          <cell r="L832" t="str">
            <v>φ15A～φ200A</v>
          </cell>
          <cell r="M832" t="str">
            <v>外面亜鉛めっき</v>
          </cell>
          <cell r="N832" t="str">
            <v>ねじ無し</v>
          </cell>
          <cell r="O832" t="str">
            <v>JWWA</v>
          </cell>
          <cell r="P832" t="str">
            <v>K</v>
          </cell>
          <cell r="Q832">
            <v>116</v>
          </cell>
          <cell r="R832"/>
          <cell r="S832" t="str">
            <v>（株）協成</v>
          </cell>
          <cell r="T832">
            <v>43</v>
          </cell>
          <cell r="V832" t="str">
            <v>JWWA  K  116</v>
          </cell>
          <cell r="W832" t="str">
            <v>JWWA  K  116</v>
          </cell>
        </row>
        <row r="833">
          <cell r="A833" t="str">
            <v>038S0102</v>
          </cell>
          <cell r="B833"/>
          <cell r="C833"/>
          <cell r="D833" t="str">
            <v>S</v>
          </cell>
          <cell r="E833">
            <v>1</v>
          </cell>
          <cell r="F833">
            <v>2</v>
          </cell>
          <cell r="G833"/>
          <cell r="H833" t="str">
            <v>外面被覆亜鉛めっき</v>
          </cell>
          <cell r="I833" t="str">
            <v>038S0102</v>
          </cell>
          <cell r="J833" t="str">
            <v>水道用内外面硬質塩化ﾋﾞﾆﾙﾗｲﾆﾝｸﾞ鋼管</v>
          </cell>
          <cell r="K833" t="str">
            <v>ｴｽﾛﾝWVLP(SGP-VD)</v>
          </cell>
          <cell r="L833" t="str">
            <v>φ15A～φ150A</v>
          </cell>
          <cell r="M833" t="str">
            <v>外面ﾎﾟﾘ塩化ﾋﾞﾆﾙ被覆</v>
          </cell>
          <cell r="N833" t="str">
            <v>ねじ無し</v>
          </cell>
          <cell r="O833" t="str">
            <v>JWWA</v>
          </cell>
          <cell r="P833" t="str">
            <v>K</v>
          </cell>
          <cell r="Q833">
            <v>116</v>
          </cell>
          <cell r="R833"/>
          <cell r="S833" t="str">
            <v>積水化学工業（株）</v>
          </cell>
          <cell r="T833">
            <v>38</v>
          </cell>
          <cell r="V833" t="str">
            <v>JWWA  K  116</v>
          </cell>
          <cell r="W833" t="str">
            <v>JWWA  K  116</v>
          </cell>
        </row>
        <row r="834">
          <cell r="A834" t="str">
            <v>043S0102</v>
          </cell>
          <cell r="B834"/>
          <cell r="C834"/>
          <cell r="D834" t="str">
            <v>S</v>
          </cell>
          <cell r="E834">
            <v>1</v>
          </cell>
          <cell r="F834">
            <v>2</v>
          </cell>
          <cell r="G834"/>
          <cell r="H834"/>
          <cell r="I834" t="str">
            <v>043S0102</v>
          </cell>
          <cell r="J834" t="str">
            <v>水道用内外面硬質塩化ﾋﾞﾆﾙﾗｲﾆﾝｸﾞ鋼管</v>
          </cell>
          <cell r="K834" t="str">
            <v>ｷｰﾛﾝLP-VD</v>
          </cell>
          <cell r="L834" t="str">
            <v>φ15A～φ50A</v>
          </cell>
          <cell r="M834" t="str">
            <v>外面ﾎﾟﾘ塩化ﾋﾞﾆﾙ被覆</v>
          </cell>
          <cell r="N834" t="str">
            <v>ねじ無し</v>
          </cell>
          <cell r="O834" t="str">
            <v>JWWA</v>
          </cell>
          <cell r="P834" t="str">
            <v>K</v>
          </cell>
          <cell r="Q834">
            <v>116</v>
          </cell>
          <cell r="R834"/>
          <cell r="S834" t="str">
            <v>（株）協成</v>
          </cell>
          <cell r="T834">
            <v>43</v>
          </cell>
          <cell r="V834" t="str">
            <v>JWWA  K  116</v>
          </cell>
          <cell r="W834" t="str">
            <v>JWWA  K  116</v>
          </cell>
        </row>
        <row r="835">
          <cell r="A835" t="str">
            <v>038S0201</v>
          </cell>
          <cell r="B835"/>
          <cell r="C835" t="str">
            <v>鋼管継手類</v>
          </cell>
          <cell r="D835" t="str">
            <v>S</v>
          </cell>
          <cell r="E835">
            <v>2</v>
          </cell>
          <cell r="F835">
            <v>1</v>
          </cell>
          <cell r="G835" t="str">
            <v>管端防食継手</v>
          </cell>
          <cell r="H835" t="str">
            <v>ｿｹｯﾄ</v>
          </cell>
          <cell r="I835" t="str">
            <v>038S0201</v>
          </cell>
          <cell r="J835" t="str">
            <v>水道用ﾗｲﾆﾝｸﾞ鋼管用管端防食形ｿｹｯﾄ</v>
          </cell>
          <cell r="K835" t="str">
            <v>ｴｽﾛﾝｴｽﾛｺｰﾄLX継手ｿｹｯﾄ</v>
          </cell>
          <cell r="L835" t="str">
            <v>φ15A～φ100A</v>
          </cell>
          <cell r="M835"/>
          <cell r="N835"/>
          <cell r="O835" t="str">
            <v>指定承認</v>
          </cell>
          <cell r="P835"/>
          <cell r="Q835"/>
          <cell r="R835"/>
          <cell r="S835" t="str">
            <v>積水化学工業（株）</v>
          </cell>
          <cell r="T835">
            <v>38</v>
          </cell>
          <cell r="V835" t="str">
            <v xml:space="preserve">指定承認    </v>
          </cell>
          <cell r="W835" t="str">
            <v xml:space="preserve">指定承認    </v>
          </cell>
        </row>
        <row r="836">
          <cell r="A836" t="str">
            <v>047S0201</v>
          </cell>
          <cell r="B836"/>
          <cell r="C836"/>
          <cell r="D836" t="str">
            <v>S</v>
          </cell>
          <cell r="E836">
            <v>2</v>
          </cell>
          <cell r="F836">
            <v>1</v>
          </cell>
          <cell r="G836"/>
          <cell r="H836"/>
          <cell r="I836" t="str">
            <v>047S0201</v>
          </cell>
          <cell r="J836" t="str">
            <v>水道用ﾗｲﾆﾝｸﾞ鋼管用管端防食形ｿｹｯﾄ</v>
          </cell>
          <cell r="K836" t="str">
            <v>PL-Cｺｱ継手ｿｹｯﾄ</v>
          </cell>
          <cell r="L836" t="str">
            <v>φ13～φ100</v>
          </cell>
          <cell r="M836"/>
          <cell r="N836"/>
          <cell r="O836" t="str">
            <v>JWWA認証</v>
          </cell>
          <cell r="P836"/>
          <cell r="Q836"/>
          <cell r="R836"/>
          <cell r="S836" t="str">
            <v>ＪＦＥ継手（株）</v>
          </cell>
          <cell r="T836">
            <v>47</v>
          </cell>
          <cell r="V836" t="str">
            <v xml:space="preserve">JWWA認証    </v>
          </cell>
          <cell r="W836" t="str">
            <v xml:space="preserve">JWWA認証    </v>
          </cell>
        </row>
        <row r="837">
          <cell r="A837" t="str">
            <v>038S0202</v>
          </cell>
          <cell r="B837"/>
          <cell r="C837"/>
          <cell r="D837" t="str">
            <v>S</v>
          </cell>
          <cell r="E837">
            <v>2</v>
          </cell>
          <cell r="F837">
            <v>2</v>
          </cell>
          <cell r="G837"/>
          <cell r="H837" t="str">
            <v>ｴﾙﾎﾞ</v>
          </cell>
          <cell r="I837" t="str">
            <v>038S0202</v>
          </cell>
          <cell r="J837" t="str">
            <v>水道用ﾗｲﾆﾝｸﾞ鋼管用管端防食形ｴﾙﾎﾞ</v>
          </cell>
          <cell r="K837" t="str">
            <v>ｴｽﾛﾝｴｽﾛｺｰﾄLX継手ｴﾙﾎﾞ</v>
          </cell>
          <cell r="L837" t="str">
            <v>φ15A～φ100A</v>
          </cell>
          <cell r="M837"/>
          <cell r="N837"/>
          <cell r="O837" t="str">
            <v>指定承認</v>
          </cell>
          <cell r="P837"/>
          <cell r="Q837"/>
          <cell r="R837"/>
          <cell r="S837" t="str">
            <v>積水化学工業（株）</v>
          </cell>
          <cell r="T837">
            <v>38</v>
          </cell>
          <cell r="V837" t="str">
            <v xml:space="preserve">指定承認    </v>
          </cell>
          <cell r="W837" t="str">
            <v xml:space="preserve">指定承認    </v>
          </cell>
        </row>
        <row r="838">
          <cell r="A838" t="str">
            <v>047S0202</v>
          </cell>
          <cell r="B838"/>
          <cell r="C838"/>
          <cell r="D838" t="str">
            <v>S</v>
          </cell>
          <cell r="E838">
            <v>2</v>
          </cell>
          <cell r="F838">
            <v>2</v>
          </cell>
          <cell r="G838"/>
          <cell r="H838"/>
          <cell r="I838" t="str">
            <v>047S0202</v>
          </cell>
          <cell r="J838" t="str">
            <v>水道用ﾗｲﾆﾝｸﾞ鋼管用管端防食形ｴﾙﾎﾞ</v>
          </cell>
          <cell r="K838" t="str">
            <v>PL-Cｺｱ継手ｴﾙﾎﾞ</v>
          </cell>
          <cell r="L838" t="str">
            <v>φ13～φ100</v>
          </cell>
          <cell r="M838"/>
          <cell r="N838"/>
          <cell r="O838" t="str">
            <v>JWWA認証</v>
          </cell>
          <cell r="P838"/>
          <cell r="Q838"/>
          <cell r="R838"/>
          <cell r="S838" t="str">
            <v>ＪＦＥ継手（株）</v>
          </cell>
          <cell r="T838">
            <v>47</v>
          </cell>
          <cell r="V838" t="str">
            <v xml:space="preserve">JWWA認証    </v>
          </cell>
          <cell r="W838" t="str">
            <v xml:space="preserve">JWWA認証    </v>
          </cell>
        </row>
        <row r="839">
          <cell r="A839" t="str">
            <v>038S0203</v>
          </cell>
          <cell r="B839"/>
          <cell r="C839"/>
          <cell r="D839" t="str">
            <v>S</v>
          </cell>
          <cell r="E839">
            <v>2</v>
          </cell>
          <cell r="F839">
            <v>3</v>
          </cell>
          <cell r="G839"/>
          <cell r="H839" t="str">
            <v>45°ｴﾙﾎﾞ</v>
          </cell>
          <cell r="I839" t="str">
            <v>038S0203</v>
          </cell>
          <cell r="J839" t="str">
            <v>水道用ﾗｲﾆﾝｸﾞ鋼管用管端防食形45°ｴﾙﾎﾞ</v>
          </cell>
          <cell r="K839" t="str">
            <v>ｴｽﾛﾝｴｽﾛｺｰﾄLX継手45°ｴﾙﾎﾞ</v>
          </cell>
          <cell r="L839" t="str">
            <v>φ15A～φ100A</v>
          </cell>
          <cell r="M839"/>
          <cell r="N839"/>
          <cell r="O839" t="str">
            <v>指定承認</v>
          </cell>
          <cell r="P839"/>
          <cell r="Q839"/>
          <cell r="R839"/>
          <cell r="S839" t="str">
            <v>積水化学工業（株）</v>
          </cell>
          <cell r="T839">
            <v>38</v>
          </cell>
          <cell r="V839" t="str">
            <v xml:space="preserve">指定承認    </v>
          </cell>
          <cell r="W839" t="str">
            <v xml:space="preserve">指定承認    </v>
          </cell>
        </row>
        <row r="840">
          <cell r="A840" t="str">
            <v>047S0203</v>
          </cell>
          <cell r="B840"/>
          <cell r="C840"/>
          <cell r="D840" t="str">
            <v>S</v>
          </cell>
          <cell r="E840">
            <v>2</v>
          </cell>
          <cell r="F840">
            <v>3</v>
          </cell>
          <cell r="G840"/>
          <cell r="H840"/>
          <cell r="I840" t="str">
            <v>047S0203</v>
          </cell>
          <cell r="J840" t="str">
            <v>水道用ﾗｲﾆﾝｸﾞ鋼管用管端防食形45°ｴﾙﾎﾞ</v>
          </cell>
          <cell r="K840" t="str">
            <v>PL-Cｺｱ継手45°ｴﾙﾎﾞ</v>
          </cell>
          <cell r="L840" t="str">
            <v>φ13～φ100</v>
          </cell>
          <cell r="M840"/>
          <cell r="N840"/>
          <cell r="O840" t="str">
            <v>JWWA認証</v>
          </cell>
          <cell r="P840"/>
          <cell r="Q840"/>
          <cell r="R840"/>
          <cell r="S840" t="str">
            <v>ＪＦＥ継手（株）</v>
          </cell>
          <cell r="T840">
            <v>47</v>
          </cell>
          <cell r="V840" t="str">
            <v xml:space="preserve">JWWA認証    </v>
          </cell>
          <cell r="W840" t="str">
            <v xml:space="preserve">JWWA認証    </v>
          </cell>
        </row>
        <row r="841">
          <cell r="A841" t="str">
            <v>038S0204</v>
          </cell>
          <cell r="B841"/>
          <cell r="C841"/>
          <cell r="D841" t="str">
            <v>S</v>
          </cell>
          <cell r="E841">
            <v>2</v>
          </cell>
          <cell r="F841">
            <v>4</v>
          </cell>
          <cell r="G841"/>
          <cell r="H841" t="str">
            <v>ﾁｰｽﾞ</v>
          </cell>
          <cell r="I841" t="str">
            <v>038S0204</v>
          </cell>
          <cell r="J841" t="str">
            <v>水道用ﾗｲﾆﾝｸﾞ鋼管用管端防食形ﾁｰｽﾞ</v>
          </cell>
          <cell r="K841" t="str">
            <v>ｴｽﾛﾝｴｽﾛｺｰﾄLX継手ﾁｰｽﾞ</v>
          </cell>
          <cell r="L841" t="str">
            <v>φ15A×φ15A～φ100A×φ100A</v>
          </cell>
          <cell r="M841"/>
          <cell r="N841"/>
          <cell r="O841" t="str">
            <v>指定承認</v>
          </cell>
          <cell r="P841"/>
          <cell r="Q841"/>
          <cell r="R841"/>
          <cell r="S841" t="str">
            <v>積水化学工業（株）</v>
          </cell>
          <cell r="T841">
            <v>38</v>
          </cell>
          <cell r="V841" t="str">
            <v xml:space="preserve">指定承認    </v>
          </cell>
          <cell r="W841" t="str">
            <v xml:space="preserve">指定承認    </v>
          </cell>
        </row>
        <row r="842">
          <cell r="A842" t="str">
            <v>047S0204</v>
          </cell>
          <cell r="B842"/>
          <cell r="C842"/>
          <cell r="D842" t="str">
            <v>S</v>
          </cell>
          <cell r="E842">
            <v>2</v>
          </cell>
          <cell r="F842">
            <v>4</v>
          </cell>
          <cell r="G842"/>
          <cell r="H842"/>
          <cell r="I842" t="str">
            <v>047S0204</v>
          </cell>
          <cell r="J842" t="str">
            <v>水道用ﾗｲﾆﾝｸﾞ鋼管用管端防食形ﾁｰｽﾞ</v>
          </cell>
          <cell r="K842" t="str">
            <v>PL-Cｺｱ継手ﾁｰｽﾞ</v>
          </cell>
          <cell r="L842" t="str">
            <v>φ13×φ13～φ100×φ100</v>
          </cell>
          <cell r="M842"/>
          <cell r="N842"/>
          <cell r="O842" t="str">
            <v>JWWA認証</v>
          </cell>
          <cell r="P842"/>
          <cell r="Q842"/>
          <cell r="R842"/>
          <cell r="S842" t="str">
            <v>ＪＦＥ継手（株）</v>
          </cell>
          <cell r="T842">
            <v>47</v>
          </cell>
          <cell r="V842" t="str">
            <v xml:space="preserve">JWWA認証    </v>
          </cell>
          <cell r="W842" t="str">
            <v xml:space="preserve">JWWA認証    </v>
          </cell>
        </row>
        <row r="843">
          <cell r="A843" t="str">
            <v>038S0205</v>
          </cell>
          <cell r="B843"/>
          <cell r="C843"/>
          <cell r="D843" t="str">
            <v>S</v>
          </cell>
          <cell r="E843">
            <v>2</v>
          </cell>
          <cell r="F843">
            <v>5</v>
          </cell>
          <cell r="G843"/>
          <cell r="H843" t="str">
            <v>ﾆｯﾌﾟﾙ</v>
          </cell>
          <cell r="I843" t="str">
            <v>038S0205</v>
          </cell>
          <cell r="J843" t="str">
            <v>水道用ﾗｲﾆﾝｸﾞ鋼管用管端防食形ﾆｯﾌﾟﾙ</v>
          </cell>
          <cell r="K843" t="str">
            <v>ｴｽﾛﾝｴｽﾛｺｰﾄLX継手ﾆｯﾌﾟﾙ</v>
          </cell>
          <cell r="L843" t="str">
            <v>φ15A～φ100A</v>
          </cell>
          <cell r="M843"/>
          <cell r="N843"/>
          <cell r="O843" t="str">
            <v>指定承認</v>
          </cell>
          <cell r="P843"/>
          <cell r="Q843"/>
          <cell r="R843"/>
          <cell r="S843" t="str">
            <v>積水化学工業（株）</v>
          </cell>
          <cell r="T843">
            <v>38</v>
          </cell>
          <cell r="V843" t="str">
            <v xml:space="preserve">指定承認    </v>
          </cell>
          <cell r="W843" t="str">
            <v xml:space="preserve">指定承認    </v>
          </cell>
        </row>
        <row r="844">
          <cell r="A844" t="str">
            <v>047S0205</v>
          </cell>
          <cell r="B844"/>
          <cell r="C844"/>
          <cell r="D844" t="str">
            <v>S</v>
          </cell>
          <cell r="E844">
            <v>2</v>
          </cell>
          <cell r="F844">
            <v>5</v>
          </cell>
          <cell r="G844"/>
          <cell r="H844"/>
          <cell r="I844" t="str">
            <v>047S0205</v>
          </cell>
          <cell r="J844" t="str">
            <v>水道用ﾗｲﾆﾝｸﾞ鋼管用管端防食形ﾆｯﾌﾟﾙ</v>
          </cell>
          <cell r="K844" t="str">
            <v>PL-Cｺｱ継手ﾆｯﾌﾟﾙ</v>
          </cell>
          <cell r="L844" t="str">
            <v>φ13～φ100</v>
          </cell>
          <cell r="M844"/>
          <cell r="N844"/>
          <cell r="O844" t="str">
            <v>JWWA認証</v>
          </cell>
          <cell r="P844"/>
          <cell r="Q844"/>
          <cell r="R844"/>
          <cell r="S844" t="str">
            <v>ＪＦＥ継手（株）</v>
          </cell>
          <cell r="T844">
            <v>47</v>
          </cell>
          <cell r="V844" t="str">
            <v xml:space="preserve">JWWA認証    </v>
          </cell>
          <cell r="W844" t="str">
            <v xml:space="preserve">JWWA認証    </v>
          </cell>
        </row>
        <row r="845">
          <cell r="A845" t="str">
            <v>038S0206</v>
          </cell>
          <cell r="B845"/>
          <cell r="C845"/>
          <cell r="D845" t="str">
            <v>S</v>
          </cell>
          <cell r="E845">
            <v>2</v>
          </cell>
          <cell r="F845">
            <v>6</v>
          </cell>
          <cell r="G845"/>
          <cell r="H845" t="str">
            <v>ﾌﾟﾗｸﾞ</v>
          </cell>
          <cell r="I845" t="str">
            <v>038S0206</v>
          </cell>
          <cell r="J845" t="str">
            <v>水道用ﾗｲﾆﾝｸﾞ鋼管用管端防食形ﾌﾟﾗｸﾞ</v>
          </cell>
          <cell r="K845" t="str">
            <v>ｴｽﾛﾝｴｽﾛｺｰﾄLX継手ﾌﾟﾗｸﾞ</v>
          </cell>
          <cell r="L845" t="str">
            <v>φ15A～φ100A</v>
          </cell>
          <cell r="M845"/>
          <cell r="N845"/>
          <cell r="O845" t="str">
            <v>指定承認</v>
          </cell>
          <cell r="P845"/>
          <cell r="Q845"/>
          <cell r="R845"/>
          <cell r="S845" t="str">
            <v>積水化学工業（株）</v>
          </cell>
          <cell r="T845">
            <v>38</v>
          </cell>
          <cell r="V845" t="str">
            <v xml:space="preserve">指定承認    </v>
          </cell>
          <cell r="W845" t="str">
            <v xml:space="preserve">指定承認    </v>
          </cell>
        </row>
        <row r="846">
          <cell r="A846" t="str">
            <v>047S0206</v>
          </cell>
          <cell r="B846"/>
          <cell r="C846"/>
          <cell r="D846" t="str">
            <v>S</v>
          </cell>
          <cell r="E846">
            <v>2</v>
          </cell>
          <cell r="F846">
            <v>6</v>
          </cell>
          <cell r="G846"/>
          <cell r="H846"/>
          <cell r="I846" t="str">
            <v>047S0206</v>
          </cell>
          <cell r="J846" t="str">
            <v>水道用ﾗｲﾆﾝｸﾞ鋼管用管端防食形ﾌﾟﾗｸﾞ</v>
          </cell>
          <cell r="K846" t="str">
            <v>PL-Cｺｱ継手ﾌﾟﾗｸﾞ</v>
          </cell>
          <cell r="L846" t="str">
            <v>φ13～φ100</v>
          </cell>
          <cell r="M846"/>
          <cell r="N846"/>
          <cell r="O846" t="str">
            <v>JWWA認証</v>
          </cell>
          <cell r="P846"/>
          <cell r="Q846"/>
          <cell r="R846"/>
          <cell r="S846" t="str">
            <v>ＪＦＥ継手（株）</v>
          </cell>
          <cell r="T846">
            <v>47</v>
          </cell>
          <cell r="V846" t="str">
            <v xml:space="preserve">JWWA認証    </v>
          </cell>
          <cell r="W846" t="str">
            <v xml:space="preserve">JWWA認証    </v>
          </cell>
        </row>
        <row r="847">
          <cell r="A847" t="str">
            <v>038S0207</v>
          </cell>
          <cell r="B847"/>
          <cell r="C847"/>
          <cell r="D847" t="str">
            <v>S</v>
          </cell>
          <cell r="E847">
            <v>2</v>
          </cell>
          <cell r="F847">
            <v>7</v>
          </cell>
          <cell r="G847" t="str">
            <v>径違い管端防食継手</v>
          </cell>
          <cell r="H847" t="str">
            <v>径違いｿｹｯﾄ</v>
          </cell>
          <cell r="I847" t="str">
            <v>038S0207</v>
          </cell>
          <cell r="J847" t="str">
            <v>水道用ﾗｲﾆﾝｸﾞ鋼管用管端防食形径違いｿｹｯﾄ</v>
          </cell>
          <cell r="K847" t="str">
            <v>ｴｽﾛﾝｴｽﾛｺｰﾄLX継手径違いｿｹｯﾄ</v>
          </cell>
          <cell r="L847" t="str">
            <v>φ20A×φ15A～φ100A×φ80A</v>
          </cell>
          <cell r="M847"/>
          <cell r="N847"/>
          <cell r="O847" t="str">
            <v>指定承認</v>
          </cell>
          <cell r="P847"/>
          <cell r="Q847"/>
          <cell r="R847"/>
          <cell r="S847" t="str">
            <v>積水化学工業（株）</v>
          </cell>
          <cell r="T847">
            <v>38</v>
          </cell>
          <cell r="V847" t="str">
            <v xml:space="preserve">指定承認    </v>
          </cell>
          <cell r="W847" t="str">
            <v xml:space="preserve">指定承認    </v>
          </cell>
        </row>
        <row r="848">
          <cell r="A848" t="str">
            <v>047S0207</v>
          </cell>
          <cell r="B848"/>
          <cell r="C848"/>
          <cell r="D848" t="str">
            <v>S</v>
          </cell>
          <cell r="E848">
            <v>2</v>
          </cell>
          <cell r="F848">
            <v>7</v>
          </cell>
          <cell r="G848"/>
          <cell r="H848"/>
          <cell r="I848" t="str">
            <v>047S0207</v>
          </cell>
          <cell r="J848" t="str">
            <v>水道用ﾗｲﾆﾝｸﾞ鋼管用管端防食形径違いｿｹｯﾄ</v>
          </cell>
          <cell r="K848" t="str">
            <v>PL-Cｺｱ継手径違いｿｹｯﾄ</v>
          </cell>
          <cell r="L848" t="str">
            <v>φ20×φ13～φ100×φ75</v>
          </cell>
          <cell r="M848"/>
          <cell r="N848"/>
          <cell r="O848" t="str">
            <v>JWWA認証</v>
          </cell>
          <cell r="P848"/>
          <cell r="Q848"/>
          <cell r="R848"/>
          <cell r="S848" t="str">
            <v>ＪＦＥ継手（株）</v>
          </cell>
          <cell r="T848">
            <v>47</v>
          </cell>
          <cell r="V848" t="str">
            <v xml:space="preserve">JWWA認証    </v>
          </cell>
          <cell r="W848" t="str">
            <v xml:space="preserve">JWWA認証    </v>
          </cell>
        </row>
        <row r="849">
          <cell r="A849" t="str">
            <v>038S0208</v>
          </cell>
          <cell r="B849"/>
          <cell r="C849"/>
          <cell r="D849" t="str">
            <v>S</v>
          </cell>
          <cell r="E849">
            <v>2</v>
          </cell>
          <cell r="F849">
            <v>8</v>
          </cell>
          <cell r="G849"/>
          <cell r="H849" t="str">
            <v>径違いｴﾙﾎﾞ</v>
          </cell>
          <cell r="I849" t="str">
            <v>038S0208</v>
          </cell>
          <cell r="J849" t="str">
            <v>水道用ﾗｲﾆﾝｸﾞ鋼管用管端防食形径違いｴﾙﾎﾞ</v>
          </cell>
          <cell r="K849" t="str">
            <v>ｴｽﾛﾝｴｽﾛｺｰﾄLX継手径違いｴﾙﾎﾞ</v>
          </cell>
          <cell r="L849" t="str">
            <v>φ20A×φ15A～φ100A×φ80A</v>
          </cell>
          <cell r="M849"/>
          <cell r="N849"/>
          <cell r="O849" t="str">
            <v>指定承認</v>
          </cell>
          <cell r="P849"/>
          <cell r="Q849"/>
          <cell r="R849"/>
          <cell r="S849" t="str">
            <v>積水化学工業（株）</v>
          </cell>
          <cell r="T849">
            <v>38</v>
          </cell>
          <cell r="V849" t="str">
            <v xml:space="preserve">指定承認    </v>
          </cell>
          <cell r="W849" t="str">
            <v xml:space="preserve">指定承認    </v>
          </cell>
        </row>
        <row r="850">
          <cell r="A850" t="str">
            <v>047S0208</v>
          </cell>
          <cell r="B850"/>
          <cell r="C850"/>
          <cell r="D850" t="str">
            <v>S</v>
          </cell>
          <cell r="E850">
            <v>2</v>
          </cell>
          <cell r="F850">
            <v>8</v>
          </cell>
          <cell r="G850"/>
          <cell r="H850"/>
          <cell r="I850" t="str">
            <v>047S0208</v>
          </cell>
          <cell r="J850" t="str">
            <v>水道用ﾗｲﾆﾝｸﾞ鋼管用管端防食形径違いｴﾙﾎﾞ</v>
          </cell>
          <cell r="K850" t="str">
            <v>PL-Cｺｱ継手径違いｴﾙﾎﾞ</v>
          </cell>
          <cell r="L850" t="str">
            <v>φ20×φ13～φ100×φ75</v>
          </cell>
          <cell r="M850"/>
          <cell r="N850"/>
          <cell r="O850" t="str">
            <v>JWWA認証</v>
          </cell>
          <cell r="P850"/>
          <cell r="Q850"/>
          <cell r="R850"/>
          <cell r="S850" t="str">
            <v>ＪＦＥ継手（株）</v>
          </cell>
          <cell r="T850">
            <v>47</v>
          </cell>
          <cell r="V850" t="str">
            <v xml:space="preserve">JWWA認証    </v>
          </cell>
          <cell r="W850" t="str">
            <v xml:space="preserve">JWWA認証    </v>
          </cell>
        </row>
        <row r="851">
          <cell r="A851" t="str">
            <v>038S0209</v>
          </cell>
          <cell r="B851"/>
          <cell r="C851"/>
          <cell r="D851" t="str">
            <v>S</v>
          </cell>
          <cell r="E851">
            <v>2</v>
          </cell>
          <cell r="F851">
            <v>9</v>
          </cell>
          <cell r="G851"/>
          <cell r="H851" t="str">
            <v>径違いﾁｰｽﾞ</v>
          </cell>
          <cell r="I851" t="str">
            <v>038S0209</v>
          </cell>
          <cell r="J851" t="str">
            <v>水道用ﾗｲﾆﾝｸﾞ鋼管用管端防食形径違いﾁｰｽﾞ</v>
          </cell>
          <cell r="K851" t="str">
            <v>ｴｽﾛﾝｴｽﾛｺｰﾄLX継手径違いﾁｰｽﾞ</v>
          </cell>
          <cell r="L851" t="str">
            <v>φ20A×φ15A～φ100A×φ80A</v>
          </cell>
          <cell r="M851"/>
          <cell r="N851"/>
          <cell r="O851" t="str">
            <v>指定承認</v>
          </cell>
          <cell r="P851"/>
          <cell r="Q851"/>
          <cell r="R851"/>
          <cell r="S851" t="str">
            <v>積水化学工業（株）</v>
          </cell>
          <cell r="T851">
            <v>38</v>
          </cell>
          <cell r="V851" t="str">
            <v xml:space="preserve">指定承認    </v>
          </cell>
          <cell r="W851" t="str">
            <v xml:space="preserve">指定承認    </v>
          </cell>
        </row>
        <row r="852">
          <cell r="A852" t="str">
            <v>047S0209</v>
          </cell>
          <cell r="B852"/>
          <cell r="C852"/>
          <cell r="D852" t="str">
            <v>S</v>
          </cell>
          <cell r="E852">
            <v>2</v>
          </cell>
          <cell r="F852">
            <v>9</v>
          </cell>
          <cell r="G852"/>
          <cell r="H852"/>
          <cell r="I852" t="str">
            <v>047S0209</v>
          </cell>
          <cell r="J852" t="str">
            <v>水道用ﾗｲﾆﾝｸﾞ鋼管用管端防食形径違いﾁｰｽﾞ</v>
          </cell>
          <cell r="K852" t="str">
            <v>PL-Cｺｱ継手径違いﾁｰｽﾞ</v>
          </cell>
          <cell r="L852" t="str">
            <v>φ20×φ13～φ100×φ75</v>
          </cell>
          <cell r="M852"/>
          <cell r="N852"/>
          <cell r="O852" t="str">
            <v>JWWA認証</v>
          </cell>
          <cell r="P852"/>
          <cell r="Q852"/>
          <cell r="R852"/>
          <cell r="S852" t="str">
            <v>ＪＦＥ継手（株）</v>
          </cell>
          <cell r="T852">
            <v>47</v>
          </cell>
          <cell r="V852" t="str">
            <v xml:space="preserve">JWWA認証    </v>
          </cell>
          <cell r="W852" t="str">
            <v xml:space="preserve">JWWA認証    </v>
          </cell>
        </row>
        <row r="853">
          <cell r="A853" t="str">
            <v>014S0203</v>
          </cell>
          <cell r="B853"/>
          <cell r="C853" t="str">
            <v>鋼管用メカニカル継手類</v>
          </cell>
          <cell r="D853" t="str">
            <v>S</v>
          </cell>
          <cell r="E853">
            <v>2</v>
          </cell>
          <cell r="F853">
            <v>3</v>
          </cell>
          <cell r="G853" t="str">
            <v>ﾒｶ形両受曲管</v>
          </cell>
          <cell r="H853" t="str">
            <v>90°曲管(ｼｮｰﾄ)</v>
          </cell>
          <cell r="I853" t="str">
            <v>014S0203</v>
          </cell>
          <cell r="J853" t="str">
            <v>塩ﾋﾞ･鋼管用ﾒｶ形90°両受曲管</v>
          </cell>
          <cell r="K853" t="str">
            <v>ｽｯﾎﾟﾝｼｮｰﾄMVD90°</v>
          </cell>
          <cell r="L853" t="str">
            <v>φ40～φ200</v>
          </cell>
          <cell r="M853" t="str">
            <v>内外面ｴﾎﾟｷｼ樹脂粉体塗装</v>
          </cell>
          <cell r="N853" t="str">
            <v>防食ﾎﾞﾙﾄﾅｯﾄ</v>
          </cell>
          <cell r="O853" t="str">
            <v>指定承認</v>
          </cell>
          <cell r="P853"/>
          <cell r="Q853"/>
          <cell r="R853"/>
          <cell r="S853" t="str">
            <v>（株）川西水道機器</v>
          </cell>
          <cell r="T853">
            <v>14</v>
          </cell>
          <cell r="V853" t="str">
            <v xml:space="preserve">指定承認    </v>
          </cell>
          <cell r="W853" t="str">
            <v xml:space="preserve">指定承認    </v>
          </cell>
        </row>
        <row r="854">
          <cell r="A854" t="str">
            <v>016S0211</v>
          </cell>
          <cell r="B854"/>
          <cell r="C854"/>
          <cell r="D854" t="str">
            <v>S</v>
          </cell>
          <cell r="E854">
            <v>2</v>
          </cell>
          <cell r="F854">
            <v>11</v>
          </cell>
          <cell r="G854"/>
          <cell r="H854"/>
          <cell r="I854" t="str">
            <v>016S0211</v>
          </cell>
          <cell r="J854" t="str">
            <v>塩ﾋﾞ･鋼管用ﾒｶﾆｶﾙ90°両受曲管</v>
          </cell>
          <cell r="K854" t="str">
            <v>ｽｰﾊﾟｰｸｲｯｸﾒｶﾍﾞﾝﾄﾞｼｮｰﾄ型</v>
          </cell>
          <cell r="L854" t="str">
            <v>φ40～φ150</v>
          </cell>
          <cell r="M854" t="str">
            <v>内外面ｴﾎﾟｷｼ樹脂粉体塗装</v>
          </cell>
          <cell r="N854" t="str">
            <v>ﾌｯ素樹脂塗装合金ﾎﾞﾙﾄﾅｯﾄ</v>
          </cell>
          <cell r="O854" t="str">
            <v>指定承認</v>
          </cell>
          <cell r="P854"/>
          <cell r="Q854"/>
          <cell r="R854"/>
          <cell r="S854" t="str">
            <v>コスモ工機（株）</v>
          </cell>
          <cell r="T854">
            <v>16</v>
          </cell>
          <cell r="V854" t="str">
            <v xml:space="preserve">指定承認    </v>
          </cell>
          <cell r="W854" t="str">
            <v xml:space="preserve">指定承認    </v>
          </cell>
        </row>
        <row r="855">
          <cell r="A855" t="str">
            <v>014S0204</v>
          </cell>
          <cell r="B855"/>
          <cell r="C855"/>
          <cell r="D855" t="str">
            <v>S</v>
          </cell>
          <cell r="E855">
            <v>2</v>
          </cell>
          <cell r="F855">
            <v>4</v>
          </cell>
          <cell r="G855"/>
          <cell r="H855" t="str">
            <v>45°曲管(ｼｮｰﾄ)</v>
          </cell>
          <cell r="I855" t="str">
            <v>014S0204</v>
          </cell>
          <cell r="J855" t="str">
            <v>塩ﾋﾞ･鋼管用ﾒｶ形45°両受曲管</v>
          </cell>
          <cell r="K855" t="str">
            <v>ｽｯﾎﾟﾝｼｮｰﾄMVD45°</v>
          </cell>
          <cell r="L855" t="str">
            <v>φ40～φ200</v>
          </cell>
          <cell r="M855" t="str">
            <v>内外面ｴﾎﾟｷｼ樹脂粉体塗装</v>
          </cell>
          <cell r="N855" t="str">
            <v>防食ﾎﾞﾙﾄﾅｯﾄ</v>
          </cell>
          <cell r="O855" t="str">
            <v>指定承認</v>
          </cell>
          <cell r="P855"/>
          <cell r="Q855"/>
          <cell r="R855"/>
          <cell r="S855" t="str">
            <v>（株）川西水道機器</v>
          </cell>
          <cell r="T855">
            <v>14</v>
          </cell>
          <cell r="V855" t="str">
            <v xml:space="preserve">指定承認    </v>
          </cell>
          <cell r="W855" t="str">
            <v xml:space="preserve">指定承認    </v>
          </cell>
        </row>
        <row r="856">
          <cell r="A856" t="str">
            <v>016S0212</v>
          </cell>
          <cell r="B856"/>
          <cell r="C856"/>
          <cell r="D856" t="str">
            <v>S</v>
          </cell>
          <cell r="E856">
            <v>2</v>
          </cell>
          <cell r="F856">
            <v>12</v>
          </cell>
          <cell r="G856"/>
          <cell r="H856"/>
          <cell r="I856" t="str">
            <v>016S0212</v>
          </cell>
          <cell r="J856" t="str">
            <v>塩ﾋﾞ･鋼管用ﾒｶﾆｶﾙ45°両受曲管</v>
          </cell>
          <cell r="K856" t="str">
            <v>ｽｰﾊﾟｰｸｲｯｸﾒｶﾍﾞﾝﾄﾞｼｮｰﾄ型</v>
          </cell>
          <cell r="L856" t="str">
            <v>φ40～φ150</v>
          </cell>
          <cell r="M856" t="str">
            <v>内外面ｴﾎﾟｷｼ樹脂粉体塗装</v>
          </cell>
          <cell r="N856" t="str">
            <v>ﾌｯ素樹脂塗装合金ﾎﾞﾙﾄﾅｯﾄ</v>
          </cell>
          <cell r="O856" t="str">
            <v>指定承認</v>
          </cell>
          <cell r="P856"/>
          <cell r="Q856"/>
          <cell r="R856"/>
          <cell r="S856" t="str">
            <v>コスモ工機（株）</v>
          </cell>
          <cell r="T856">
            <v>16</v>
          </cell>
          <cell r="V856" t="str">
            <v xml:space="preserve">指定承認    </v>
          </cell>
          <cell r="W856" t="str">
            <v xml:space="preserve">指定承認    </v>
          </cell>
        </row>
        <row r="857">
          <cell r="A857" t="str">
            <v>014S0205</v>
          </cell>
          <cell r="B857"/>
          <cell r="C857"/>
          <cell r="D857" t="str">
            <v>S</v>
          </cell>
          <cell r="E857">
            <v>2</v>
          </cell>
          <cell r="F857">
            <v>5</v>
          </cell>
          <cell r="G857"/>
          <cell r="H857" t="str">
            <v>22 1/2°曲管(ｼｮｰﾄ)</v>
          </cell>
          <cell r="I857" t="str">
            <v>014S0205</v>
          </cell>
          <cell r="J857" t="str">
            <v>塩ﾋﾞ･鋼管用ﾒｶ形22 1/2°両受曲管</v>
          </cell>
          <cell r="K857" t="str">
            <v>ｽｯﾎﾟﾝｼｮｰﾄMVD22 1/2°</v>
          </cell>
          <cell r="L857" t="str">
            <v>φ40～φ200</v>
          </cell>
          <cell r="M857" t="str">
            <v>内外面ｴﾎﾟｷｼ樹脂粉体塗装</v>
          </cell>
          <cell r="N857" t="str">
            <v>防食ﾎﾞﾙﾄﾅｯﾄ</v>
          </cell>
          <cell r="O857" t="str">
            <v>指定承認</v>
          </cell>
          <cell r="P857"/>
          <cell r="Q857"/>
          <cell r="R857"/>
          <cell r="S857" t="str">
            <v>（株）川西水道機器</v>
          </cell>
          <cell r="T857">
            <v>14</v>
          </cell>
          <cell r="V857" t="str">
            <v xml:space="preserve">指定承認    </v>
          </cell>
          <cell r="W857" t="str">
            <v xml:space="preserve">指定承認    </v>
          </cell>
        </row>
        <row r="858">
          <cell r="A858" t="str">
            <v>016S0213</v>
          </cell>
          <cell r="B858"/>
          <cell r="C858"/>
          <cell r="D858" t="str">
            <v>S</v>
          </cell>
          <cell r="E858">
            <v>2</v>
          </cell>
          <cell r="F858">
            <v>13</v>
          </cell>
          <cell r="G858"/>
          <cell r="H858"/>
          <cell r="I858" t="str">
            <v>016S0213</v>
          </cell>
          <cell r="J858" t="str">
            <v>塩ﾋﾞ･鋼管用ﾒｶﾆｶﾙ22 1/2°両受曲管</v>
          </cell>
          <cell r="K858" t="str">
            <v>ｽｰﾊﾟｰｸｲｯｸﾒｶﾍﾞﾝﾄﾞｼｮｰﾄ型</v>
          </cell>
          <cell r="L858" t="str">
            <v>φ40～φ150</v>
          </cell>
          <cell r="M858" t="str">
            <v>内外面ｴﾎﾟｷｼ樹脂粉体塗装</v>
          </cell>
          <cell r="N858" t="str">
            <v>ﾌｯ素樹脂塗装合金ﾎﾞﾙﾄﾅｯﾄ</v>
          </cell>
          <cell r="O858" t="str">
            <v>指定承認</v>
          </cell>
          <cell r="P858"/>
          <cell r="Q858"/>
          <cell r="R858"/>
          <cell r="S858" t="str">
            <v>コスモ工機（株）</v>
          </cell>
          <cell r="T858">
            <v>16</v>
          </cell>
          <cell r="V858" t="str">
            <v xml:space="preserve">指定承認    </v>
          </cell>
          <cell r="W858" t="str">
            <v xml:space="preserve">指定承認    </v>
          </cell>
        </row>
        <row r="859">
          <cell r="A859" t="str">
            <v>014S0206</v>
          </cell>
          <cell r="B859"/>
          <cell r="C859"/>
          <cell r="D859" t="str">
            <v>S</v>
          </cell>
          <cell r="E859">
            <v>2</v>
          </cell>
          <cell r="F859">
            <v>6</v>
          </cell>
          <cell r="G859"/>
          <cell r="H859" t="str">
            <v>11 1/4°曲管(ｼｮｰﾄ)</v>
          </cell>
          <cell r="I859" t="str">
            <v>014S0206</v>
          </cell>
          <cell r="J859" t="str">
            <v>塩ﾋﾞ･鋼管用ﾒｶ形11 1/4°両受曲管</v>
          </cell>
          <cell r="K859" t="str">
            <v>ｽｯﾎﾟﾝｼｮｰﾄMVD11 1/4°</v>
          </cell>
          <cell r="L859" t="str">
            <v>φ40～φ200</v>
          </cell>
          <cell r="M859" t="str">
            <v>内外面ｴﾎﾟｷｼ樹脂粉体塗装</v>
          </cell>
          <cell r="N859" t="str">
            <v>防食ﾎﾞﾙﾄﾅｯﾄ</v>
          </cell>
          <cell r="O859" t="str">
            <v>指定承認</v>
          </cell>
          <cell r="P859"/>
          <cell r="Q859"/>
          <cell r="R859"/>
          <cell r="S859" t="str">
            <v>（株）川西水道機器</v>
          </cell>
          <cell r="T859">
            <v>14</v>
          </cell>
          <cell r="V859" t="str">
            <v xml:space="preserve">指定承認    </v>
          </cell>
          <cell r="W859" t="str">
            <v xml:space="preserve">指定承認    </v>
          </cell>
        </row>
        <row r="860">
          <cell r="A860" t="str">
            <v>016S0214</v>
          </cell>
          <cell r="B860"/>
          <cell r="C860"/>
          <cell r="D860" t="str">
            <v>S</v>
          </cell>
          <cell r="E860">
            <v>2</v>
          </cell>
          <cell r="F860">
            <v>14</v>
          </cell>
          <cell r="G860"/>
          <cell r="H860"/>
          <cell r="I860" t="str">
            <v>016S0214</v>
          </cell>
          <cell r="J860" t="str">
            <v>塩ﾋﾞ･鋼管用ﾒｶﾆｶﾙ11 1/4°両受曲管</v>
          </cell>
          <cell r="K860" t="str">
            <v>ｽｰﾊﾟｰｸｲｯｸﾒｶﾍﾞﾝﾄﾞｼｮｰﾄ型</v>
          </cell>
          <cell r="L860" t="str">
            <v>φ40～φ150</v>
          </cell>
          <cell r="M860" t="str">
            <v>内外面ｴﾎﾟｷｼ樹脂粉体塗装</v>
          </cell>
          <cell r="N860" t="str">
            <v>ﾌｯ素樹脂塗装合金ﾎﾞﾙﾄﾅｯﾄ</v>
          </cell>
          <cell r="O860" t="str">
            <v>指定承認</v>
          </cell>
          <cell r="P860"/>
          <cell r="Q860"/>
          <cell r="R860"/>
          <cell r="S860" t="str">
            <v>コスモ工機（株）</v>
          </cell>
          <cell r="T860">
            <v>16</v>
          </cell>
          <cell r="V860" t="str">
            <v xml:space="preserve">指定承認    </v>
          </cell>
          <cell r="W860" t="str">
            <v xml:space="preserve">指定承認    </v>
          </cell>
        </row>
        <row r="861">
          <cell r="A861" t="str">
            <v>014S0207</v>
          </cell>
          <cell r="B861"/>
          <cell r="C861"/>
          <cell r="D861" t="str">
            <v>S</v>
          </cell>
          <cell r="E861">
            <v>2</v>
          </cell>
          <cell r="F861">
            <v>7</v>
          </cell>
          <cell r="G861"/>
          <cell r="H861" t="str">
            <v>5 5/8°曲管(ｼｮｰﾄ)</v>
          </cell>
          <cell r="I861" t="str">
            <v>014S0207</v>
          </cell>
          <cell r="J861" t="str">
            <v>塩ﾋﾞ･鋼管用ﾒｶ形5 5/8°両受曲管</v>
          </cell>
          <cell r="K861" t="str">
            <v>ｽｯﾎﾟﾝｼｮｰﾄMVD5 5/8°</v>
          </cell>
          <cell r="L861" t="str">
            <v>φ50～φ200</v>
          </cell>
          <cell r="M861" t="str">
            <v>内外面ｴﾎﾟｷｼ樹脂粉体塗装</v>
          </cell>
          <cell r="N861" t="str">
            <v>防食ﾎﾞﾙﾄﾅｯﾄ</v>
          </cell>
          <cell r="O861" t="str">
            <v>指定承認</v>
          </cell>
          <cell r="P861"/>
          <cell r="Q861"/>
          <cell r="R861"/>
          <cell r="S861" t="str">
            <v>（株）川西水道機器</v>
          </cell>
          <cell r="T861">
            <v>14</v>
          </cell>
          <cell r="V861" t="str">
            <v xml:space="preserve">指定承認    </v>
          </cell>
          <cell r="W861" t="str">
            <v xml:space="preserve">指定承認    </v>
          </cell>
        </row>
        <row r="862">
          <cell r="A862" t="str">
            <v>016S0206</v>
          </cell>
          <cell r="B862"/>
          <cell r="C862"/>
          <cell r="D862" t="str">
            <v>S</v>
          </cell>
          <cell r="E862">
            <v>2</v>
          </cell>
          <cell r="F862">
            <v>6</v>
          </cell>
          <cell r="G862"/>
          <cell r="H862" t="str">
            <v>90°曲管</v>
          </cell>
          <cell r="I862" t="str">
            <v>016S0206</v>
          </cell>
          <cell r="J862" t="str">
            <v>塩ﾋﾞ･鋼管用ﾒｶﾆｶﾙ90°両受曲管</v>
          </cell>
          <cell r="K862" t="str">
            <v>ｽｰﾊﾟｰｸｲｯｸﾒｶﾍﾞﾝﾄﾞ</v>
          </cell>
          <cell r="L862" t="str">
            <v>φ50～φ200</v>
          </cell>
          <cell r="M862" t="str">
            <v>内外面ｴﾎﾟｷｼ樹脂粉体塗装</v>
          </cell>
          <cell r="N862" t="str">
            <v>ﾌｯ素樹脂塗装合金ﾎﾞﾙﾄﾅｯﾄ</v>
          </cell>
          <cell r="O862" t="str">
            <v>指定承認</v>
          </cell>
          <cell r="P862"/>
          <cell r="Q862"/>
          <cell r="R862"/>
          <cell r="S862" t="str">
            <v>コスモ工機（株）</v>
          </cell>
          <cell r="T862">
            <v>16</v>
          </cell>
          <cell r="V862" t="str">
            <v xml:space="preserve">指定承認    </v>
          </cell>
          <cell r="W862" t="str">
            <v xml:space="preserve">指定承認    </v>
          </cell>
        </row>
        <row r="863">
          <cell r="A863" t="str">
            <v>016S0207</v>
          </cell>
          <cell r="B863"/>
          <cell r="C863"/>
          <cell r="D863" t="str">
            <v>S</v>
          </cell>
          <cell r="E863">
            <v>2</v>
          </cell>
          <cell r="F863">
            <v>7</v>
          </cell>
          <cell r="G863"/>
          <cell r="H863" t="str">
            <v>45°曲管</v>
          </cell>
          <cell r="I863" t="str">
            <v>016S0207</v>
          </cell>
          <cell r="J863" t="str">
            <v>塩ﾋﾞ･鋼管用ﾒｶﾆｶﾙ45°両受曲管</v>
          </cell>
          <cell r="K863" t="str">
            <v>ｽｰﾊﾟｰｸｲｯｸﾒｶﾍﾞﾝﾄﾞ</v>
          </cell>
          <cell r="L863" t="str">
            <v>φ50～φ200</v>
          </cell>
          <cell r="M863" t="str">
            <v>内外面ｴﾎﾟｷｼ樹脂粉体塗装</v>
          </cell>
          <cell r="N863" t="str">
            <v>ﾌｯ素樹脂塗装合金ﾎﾞﾙﾄﾅｯﾄ</v>
          </cell>
          <cell r="O863" t="str">
            <v>指定承認</v>
          </cell>
          <cell r="P863"/>
          <cell r="Q863"/>
          <cell r="R863"/>
          <cell r="S863" t="str">
            <v>コスモ工機（株）</v>
          </cell>
          <cell r="T863">
            <v>16</v>
          </cell>
          <cell r="V863" t="str">
            <v xml:space="preserve">指定承認    </v>
          </cell>
          <cell r="W863" t="str">
            <v xml:space="preserve">指定承認    </v>
          </cell>
        </row>
        <row r="864">
          <cell r="A864" t="str">
            <v>016S0208</v>
          </cell>
          <cell r="B864"/>
          <cell r="C864"/>
          <cell r="D864" t="str">
            <v>S</v>
          </cell>
          <cell r="E864">
            <v>2</v>
          </cell>
          <cell r="F864">
            <v>8</v>
          </cell>
          <cell r="G864"/>
          <cell r="H864" t="str">
            <v>22 1/2°曲管</v>
          </cell>
          <cell r="I864" t="str">
            <v>016S0208</v>
          </cell>
          <cell r="J864" t="str">
            <v>塩ﾋﾞ･鋼管用ﾒｶﾆｶﾙ22 1/2°両受曲管</v>
          </cell>
          <cell r="K864" t="str">
            <v>ｽｰﾊﾟｰｸｲｯｸﾒｶﾍﾞﾝﾄﾞ</v>
          </cell>
          <cell r="L864" t="str">
            <v>φ50～φ200</v>
          </cell>
          <cell r="M864" t="str">
            <v>内外面ｴﾎﾟｷｼ樹脂粉体塗装</v>
          </cell>
          <cell r="N864" t="str">
            <v>ﾌｯ素樹脂塗装合金ﾎﾞﾙﾄﾅｯﾄ</v>
          </cell>
          <cell r="O864" t="str">
            <v>指定承認</v>
          </cell>
          <cell r="P864"/>
          <cell r="Q864"/>
          <cell r="R864"/>
          <cell r="S864" t="str">
            <v>コスモ工機（株）</v>
          </cell>
          <cell r="T864">
            <v>16</v>
          </cell>
          <cell r="V864" t="str">
            <v xml:space="preserve">指定承認    </v>
          </cell>
          <cell r="W864" t="str">
            <v xml:space="preserve">指定承認    </v>
          </cell>
        </row>
        <row r="865">
          <cell r="A865" t="str">
            <v>016S0209</v>
          </cell>
          <cell r="B865"/>
          <cell r="C865"/>
          <cell r="D865" t="str">
            <v>S</v>
          </cell>
          <cell r="E865">
            <v>2</v>
          </cell>
          <cell r="F865">
            <v>9</v>
          </cell>
          <cell r="G865"/>
          <cell r="H865" t="str">
            <v>11 1/4°曲管</v>
          </cell>
          <cell r="I865" t="str">
            <v>016S0209</v>
          </cell>
          <cell r="J865" t="str">
            <v>塩ﾋﾞ･鋼管用ﾒｶﾆｶﾙ11 1/4°両受曲管</v>
          </cell>
          <cell r="K865" t="str">
            <v>ｽｰﾊﾟｰｸｲｯｸﾒｶﾍﾞﾝﾄﾞ</v>
          </cell>
          <cell r="L865" t="str">
            <v>φ50～φ200</v>
          </cell>
          <cell r="M865" t="str">
            <v>内外面ｴﾎﾟｷｼ樹脂粉体塗装</v>
          </cell>
          <cell r="N865" t="str">
            <v>ﾌｯ素樹脂塗装合金ﾎﾞﾙﾄﾅｯﾄ</v>
          </cell>
          <cell r="O865" t="str">
            <v>指定承認</v>
          </cell>
          <cell r="P865"/>
          <cell r="Q865"/>
          <cell r="R865"/>
          <cell r="S865" t="str">
            <v>コスモ工機（株）</v>
          </cell>
          <cell r="T865">
            <v>16</v>
          </cell>
          <cell r="V865" t="str">
            <v xml:space="preserve">指定承認    </v>
          </cell>
          <cell r="W865" t="str">
            <v xml:space="preserve">指定承認    </v>
          </cell>
        </row>
        <row r="866">
          <cell r="A866" t="str">
            <v>016S0210</v>
          </cell>
          <cell r="B866"/>
          <cell r="C866"/>
          <cell r="D866" t="str">
            <v>S</v>
          </cell>
          <cell r="E866">
            <v>2</v>
          </cell>
          <cell r="F866">
            <v>10</v>
          </cell>
          <cell r="G866"/>
          <cell r="H866" t="str">
            <v>5 5/8°曲管</v>
          </cell>
          <cell r="I866" t="str">
            <v>016S0210</v>
          </cell>
          <cell r="J866" t="str">
            <v>塩ﾋﾞ･鋼管用ﾒｶﾆｶﾙ5 5/8°両受曲管</v>
          </cell>
          <cell r="K866" t="str">
            <v>ｽｰﾊﾟｰｸｲｯｸﾒｶﾍﾞﾝﾄﾞ</v>
          </cell>
          <cell r="L866" t="str">
            <v>φ50～φ200</v>
          </cell>
          <cell r="M866" t="str">
            <v>内外面ｴﾎﾟｷｼ樹脂粉体塗装</v>
          </cell>
          <cell r="N866" t="str">
            <v>ﾌｯ素樹脂塗装合金ﾎﾞﾙﾄﾅｯﾄ</v>
          </cell>
          <cell r="O866" t="str">
            <v>指定承認</v>
          </cell>
          <cell r="P866"/>
          <cell r="Q866"/>
          <cell r="R866"/>
          <cell r="S866" t="str">
            <v>コスモ工機（株）</v>
          </cell>
          <cell r="T866">
            <v>16</v>
          </cell>
          <cell r="V866" t="str">
            <v xml:space="preserve">指定承認    </v>
          </cell>
          <cell r="W866" t="str">
            <v xml:space="preserve">指定承認    </v>
          </cell>
        </row>
        <row r="867">
          <cell r="A867" t="str">
            <v>016S0201</v>
          </cell>
          <cell r="B867"/>
          <cell r="C867"/>
          <cell r="D867" t="str">
            <v>S</v>
          </cell>
          <cell r="E867">
            <v>2</v>
          </cell>
          <cell r="F867">
            <v>1</v>
          </cell>
          <cell r="G867" t="str">
            <v>ﾒｶ形ﾁｰｽﾞ</v>
          </cell>
          <cell r="H867" t="str">
            <v>ﾒｶ形ﾁｰｽﾞ</v>
          </cell>
          <cell r="I867" t="str">
            <v>016S0201</v>
          </cell>
          <cell r="J867" t="str">
            <v>塩ﾋﾞ･鋼管用ﾒｶﾆｶﾙﾁｰｽﾞ</v>
          </cell>
          <cell r="K867" t="str">
            <v>ｽｰﾊﾟｰｸｲｯｸﾒｶﾁｰｽﾞ3型</v>
          </cell>
          <cell r="L867" t="str">
            <v>φ50×φ40～φ200×φ200</v>
          </cell>
          <cell r="M867" t="str">
            <v>内外面ｴﾎﾟｷｼ樹脂粉体塗装</v>
          </cell>
          <cell r="N867" t="str">
            <v>ﾌｯ素樹脂塗装合金ﾎﾞﾙﾄﾅｯﾄ</v>
          </cell>
          <cell r="O867" t="str">
            <v>指定承認</v>
          </cell>
          <cell r="P867"/>
          <cell r="Q867"/>
          <cell r="R867"/>
          <cell r="S867" t="str">
            <v>コスモ工機（株）</v>
          </cell>
          <cell r="T867">
            <v>16</v>
          </cell>
          <cell r="V867" t="str">
            <v xml:space="preserve">指定承認    </v>
          </cell>
          <cell r="W867" t="str">
            <v xml:space="preserve">指定承認    </v>
          </cell>
        </row>
        <row r="868">
          <cell r="A868" t="str">
            <v>014S0202</v>
          </cell>
          <cell r="B868"/>
          <cell r="C868"/>
          <cell r="D868" t="str">
            <v>S</v>
          </cell>
          <cell r="E868">
            <v>2</v>
          </cell>
          <cell r="F868">
            <v>2</v>
          </cell>
          <cell r="G868" t="str">
            <v>ﾒｶ形ﾌﾗﾝｼﾞ付T字管</v>
          </cell>
          <cell r="H868" t="str">
            <v>ﾒｶ形ﾌﾗﾝｼﾞ付T字管</v>
          </cell>
          <cell r="I868" t="str">
            <v>014S0202</v>
          </cell>
          <cell r="J868" t="str">
            <v>塩ﾋﾞ･鋼管用ﾒｶ形ﾌﾗﾝｼﾞ付T字管</v>
          </cell>
          <cell r="K868" t="str">
            <v>ｽｯﾎﾟﾝMVFT</v>
          </cell>
          <cell r="L868" t="str">
            <v>φ50～φ150×φ50・φ75</v>
          </cell>
          <cell r="M868" t="str">
            <v>内外面ｴﾎﾟｷｼ樹脂粉体塗装</v>
          </cell>
          <cell r="N868" t="str">
            <v>防食ﾎﾞﾙﾄﾅｯﾄ</v>
          </cell>
          <cell r="O868" t="str">
            <v>指定承認</v>
          </cell>
          <cell r="P868"/>
          <cell r="Q868"/>
          <cell r="R868"/>
          <cell r="S868" t="str">
            <v>（株）川西水道機器</v>
          </cell>
          <cell r="T868">
            <v>14</v>
          </cell>
          <cell r="V868" t="str">
            <v xml:space="preserve">指定承認    </v>
          </cell>
          <cell r="W868" t="str">
            <v xml:space="preserve">指定承認    </v>
          </cell>
        </row>
        <row r="869">
          <cell r="A869" t="str">
            <v>016S0202</v>
          </cell>
          <cell r="B869"/>
          <cell r="C869"/>
          <cell r="D869" t="str">
            <v>S</v>
          </cell>
          <cell r="E869">
            <v>2</v>
          </cell>
          <cell r="F869">
            <v>2</v>
          </cell>
          <cell r="G869"/>
          <cell r="H869"/>
          <cell r="I869" t="str">
            <v>016S0202</v>
          </cell>
          <cell r="J869" t="str">
            <v>塩ﾋﾞ･鋼管用ﾌﾗﾝｼﾞ付ﾒｶﾆｶﾙT字管</v>
          </cell>
          <cell r="K869" t="str">
            <v>ｽｰﾊﾟｰｸｲｯｸﾒｶﾁｰｽﾞF型</v>
          </cell>
          <cell r="L869" t="str">
            <v>φ50×φ50～φ200×φ200</v>
          </cell>
          <cell r="M869" t="str">
            <v>内外面ｴﾎﾟｷｼ樹脂粉体塗装</v>
          </cell>
          <cell r="N869" t="str">
            <v>ﾌｯ素樹脂塗装合金ﾎﾞﾙﾄﾅｯﾄ</v>
          </cell>
          <cell r="O869" t="str">
            <v>指定承認</v>
          </cell>
          <cell r="P869"/>
          <cell r="Q869"/>
          <cell r="R869"/>
          <cell r="S869" t="str">
            <v>コスモ工機（株）</v>
          </cell>
          <cell r="T869">
            <v>16</v>
          </cell>
          <cell r="V869" t="str">
            <v xml:space="preserve">指定承認    </v>
          </cell>
          <cell r="W869" t="str">
            <v xml:space="preserve">指定承認    </v>
          </cell>
        </row>
        <row r="870">
          <cell r="A870" t="str">
            <v>011S0205</v>
          </cell>
          <cell r="B870"/>
          <cell r="C870"/>
          <cell r="D870" t="str">
            <v>S</v>
          </cell>
          <cell r="E870">
            <v>2</v>
          </cell>
          <cell r="F870">
            <v>5</v>
          </cell>
          <cell r="G870" t="str">
            <v>帽</v>
          </cell>
          <cell r="H870" t="str">
            <v>帽</v>
          </cell>
          <cell r="I870" t="str">
            <v>011S0205</v>
          </cell>
          <cell r="J870" t="str">
            <v>鋼管用ﾒｶﾆｶﾙ帽</v>
          </cell>
          <cell r="K870" t="str">
            <v>V-KING VSｷｬｯﾌﾟ(TH-00C)</v>
          </cell>
          <cell r="L870" t="str">
            <v>φ50～φ200</v>
          </cell>
          <cell r="M870" t="str">
            <v>内外面ｴﾎﾟｷｼ樹脂粉体塗装</v>
          </cell>
          <cell r="N870" t="str">
            <v>ﾌｯ素樹脂塗装合金ﾎﾞﾙﾄﾅｯﾄ</v>
          </cell>
          <cell r="O870" t="str">
            <v>指定承認</v>
          </cell>
          <cell r="P870"/>
          <cell r="Q870"/>
          <cell r="R870"/>
          <cell r="S870" t="str">
            <v>大成機工（株）</v>
          </cell>
          <cell r="T870">
            <v>11</v>
          </cell>
          <cell r="V870" t="str">
            <v xml:space="preserve">指定承認    </v>
          </cell>
          <cell r="W870" t="str">
            <v xml:space="preserve">指定承認    </v>
          </cell>
        </row>
        <row r="871">
          <cell r="A871" t="str">
            <v>014S0201</v>
          </cell>
          <cell r="B871"/>
          <cell r="C871"/>
          <cell r="D871" t="str">
            <v>S</v>
          </cell>
          <cell r="E871">
            <v>2</v>
          </cell>
          <cell r="F871">
            <v>1</v>
          </cell>
          <cell r="G871" t="str">
            <v>帽</v>
          </cell>
          <cell r="H871" t="str">
            <v>帽</v>
          </cell>
          <cell r="I871" t="str">
            <v>014S0201</v>
          </cell>
          <cell r="J871" t="str">
            <v>鋼管用ﾒｶﾆｶﾙ帽</v>
          </cell>
          <cell r="K871" t="str">
            <v>ｽｯﾎﾟﾝMVｷｬｯﾌﾟⅡ</v>
          </cell>
          <cell r="L871" t="str">
            <v>φ50～φ200</v>
          </cell>
          <cell r="M871" t="str">
            <v>内外面ｴﾎﾟｷｼ樹脂粉体塗装</v>
          </cell>
          <cell r="N871" t="str">
            <v>防食ﾎﾞﾙﾄﾅｯﾄ</v>
          </cell>
          <cell r="O871" t="str">
            <v>指定承認</v>
          </cell>
          <cell r="P871"/>
          <cell r="Q871"/>
          <cell r="R871"/>
          <cell r="S871" t="str">
            <v>（株）川西水道機器</v>
          </cell>
          <cell r="T871">
            <v>14</v>
          </cell>
          <cell r="V871" t="str">
            <v xml:space="preserve">指定承認    </v>
          </cell>
          <cell r="W871" t="str">
            <v xml:space="preserve">指定承認    </v>
          </cell>
        </row>
        <row r="872">
          <cell r="A872" t="str">
            <v>016S0215</v>
          </cell>
          <cell r="B872"/>
          <cell r="C872"/>
          <cell r="D872" t="str">
            <v>S</v>
          </cell>
          <cell r="E872">
            <v>2</v>
          </cell>
          <cell r="F872">
            <v>15</v>
          </cell>
          <cell r="G872"/>
          <cell r="H872"/>
          <cell r="I872" t="str">
            <v>016S0215</v>
          </cell>
          <cell r="J872" t="str">
            <v>鋼管用ﾒｶﾆｶﾙ帽</v>
          </cell>
          <cell r="K872" t="str">
            <v>ｽｰﾊﾟｰｸｲｯｸ管帽</v>
          </cell>
          <cell r="L872" t="str">
            <v>φ50～φ200</v>
          </cell>
          <cell r="M872" t="str">
            <v>内外面ｴﾎﾟｷｼ樹脂粉体塗装</v>
          </cell>
          <cell r="N872" t="str">
            <v>ﾌｯ素樹脂塗装合金ﾎﾞﾙﾄﾅｯﾄ</v>
          </cell>
          <cell r="O872" t="str">
            <v>指定承認</v>
          </cell>
          <cell r="P872"/>
          <cell r="Q872"/>
          <cell r="R872"/>
          <cell r="S872" t="str">
            <v>コスモ工機（株）</v>
          </cell>
          <cell r="T872">
            <v>16</v>
          </cell>
          <cell r="V872" t="str">
            <v xml:space="preserve">指定承認    </v>
          </cell>
          <cell r="W872" t="str">
            <v xml:space="preserve">指定承認    </v>
          </cell>
        </row>
        <row r="873">
          <cell r="A873" t="str">
            <v>011S0201</v>
          </cell>
          <cell r="B873"/>
          <cell r="C873"/>
          <cell r="D873" t="str">
            <v>S</v>
          </cell>
          <cell r="E873">
            <v>2</v>
          </cell>
          <cell r="F873">
            <v>1</v>
          </cell>
          <cell r="G873" t="str">
            <v>VSｼﾞｮｲﾝﾄ</v>
          </cell>
          <cell r="H873" t="str">
            <v>VSｼﾞｮｲﾝﾄ(ｼｮｰﾄ)</v>
          </cell>
          <cell r="I873" t="str">
            <v>011S0201</v>
          </cell>
          <cell r="J873" t="str">
            <v>VSｼﾞｮｲﾝﾄ 離脱防止付</v>
          </cell>
          <cell r="K873" t="str">
            <v>V-KING (S)VSｼﾞｮｲﾝﾄ(VK-00VS)</v>
          </cell>
          <cell r="L873" t="str">
            <v>φ50～φ200</v>
          </cell>
          <cell r="M873" t="str">
            <v>内外面ｴﾎﾟｷｼ樹脂粉体塗装</v>
          </cell>
          <cell r="N873" t="str">
            <v>ﾌｯ素樹脂塗装合金ﾎﾞﾙﾄﾅｯﾄ</v>
          </cell>
          <cell r="O873" t="str">
            <v>指定承認</v>
          </cell>
          <cell r="P873"/>
          <cell r="Q873"/>
          <cell r="R873"/>
          <cell r="S873" t="str">
            <v>大成機工（株）</v>
          </cell>
          <cell r="T873">
            <v>11</v>
          </cell>
          <cell r="V873" t="str">
            <v xml:space="preserve">指定承認    </v>
          </cell>
          <cell r="W873" t="str">
            <v xml:space="preserve">指定承認    </v>
          </cell>
        </row>
        <row r="874">
          <cell r="A874" t="str">
            <v>014S0208</v>
          </cell>
          <cell r="B874" t="str">
            <v>水道用硬質塩化ビニルライニング鋼管</v>
          </cell>
          <cell r="C874" t="str">
            <v>鋼管用メカニカル継手類</v>
          </cell>
          <cell r="D874" t="str">
            <v>S</v>
          </cell>
          <cell r="E874">
            <v>2</v>
          </cell>
          <cell r="F874">
            <v>8</v>
          </cell>
          <cell r="G874" t="str">
            <v>VSｼﾞｮｲﾝﾄ</v>
          </cell>
          <cell r="H874" t="str">
            <v>VSｼﾞｮｲﾝﾄ(ｼｮｰﾄ)</v>
          </cell>
          <cell r="I874" t="str">
            <v>014S0208</v>
          </cell>
          <cell r="J874" t="str">
            <v>VSｼﾞｮｲﾝﾄ　離脱防止付</v>
          </cell>
          <cell r="K874" t="str">
            <v>ｽｯﾎﾟﾝMVD</v>
          </cell>
          <cell r="L874" t="str">
            <v>φ50～φ200</v>
          </cell>
          <cell r="M874" t="str">
            <v>内外面ｴﾎﾟｷｼ樹脂粉体塗装</v>
          </cell>
          <cell r="N874" t="str">
            <v>防食ﾎﾞﾙﾄﾅｯﾄ</v>
          </cell>
          <cell r="O874" t="str">
            <v>指定承認</v>
          </cell>
          <cell r="P874"/>
          <cell r="Q874"/>
          <cell r="R874"/>
          <cell r="S874" t="str">
            <v>（株）川西水道機器</v>
          </cell>
          <cell r="T874">
            <v>14</v>
          </cell>
          <cell r="V874" t="str">
            <v xml:space="preserve">指定承認    </v>
          </cell>
          <cell r="W874" t="str">
            <v xml:space="preserve">指定承認    </v>
          </cell>
        </row>
        <row r="875">
          <cell r="A875" t="str">
            <v>016S0204</v>
          </cell>
          <cell r="B875"/>
          <cell r="C875"/>
          <cell r="D875" t="str">
            <v>S</v>
          </cell>
          <cell r="E875">
            <v>2</v>
          </cell>
          <cell r="F875">
            <v>4</v>
          </cell>
          <cell r="G875"/>
          <cell r="H875"/>
          <cell r="I875" t="str">
            <v>016S0204</v>
          </cell>
          <cell r="J875" t="str">
            <v>VSｼﾞｮｲﾝﾄ 離脱防止付</v>
          </cell>
          <cell r="K875" t="str">
            <v>ｽｰﾊﾟｰｸｲｯｸVSｼﾞｮｲﾝﾄ(ｼｮｰﾄ)</v>
          </cell>
          <cell r="L875" t="str">
            <v>φ50～φ200</v>
          </cell>
          <cell r="M875" t="str">
            <v>内外面ｴﾎﾟｷｼ樹脂粉体塗装</v>
          </cell>
          <cell r="N875" t="str">
            <v>ﾌｯ素樹脂塗装合金ﾎﾞﾙﾄﾅｯﾄ</v>
          </cell>
          <cell r="O875" t="str">
            <v>指定承認</v>
          </cell>
          <cell r="P875"/>
          <cell r="Q875"/>
          <cell r="R875"/>
          <cell r="S875" t="str">
            <v>コスモ工機（株）</v>
          </cell>
          <cell r="T875">
            <v>16</v>
          </cell>
          <cell r="V875" t="str">
            <v xml:space="preserve">指定承認    </v>
          </cell>
          <cell r="W875" t="str">
            <v xml:space="preserve">指定承認    </v>
          </cell>
        </row>
        <row r="876">
          <cell r="A876" t="str">
            <v>011S0202</v>
          </cell>
          <cell r="B876"/>
          <cell r="C876"/>
          <cell r="D876" t="str">
            <v>S</v>
          </cell>
          <cell r="E876">
            <v>2</v>
          </cell>
          <cell r="F876">
            <v>2</v>
          </cell>
          <cell r="G876"/>
          <cell r="H876" t="str">
            <v>VSｼﾞｮｲﾝﾄ</v>
          </cell>
          <cell r="I876" t="str">
            <v>011S0202</v>
          </cell>
          <cell r="J876" t="str">
            <v>VSｼﾞｮｲﾝﾄ 離脱防止付</v>
          </cell>
          <cell r="K876" t="str">
            <v>V-KING VSｼﾞｮｲﾝﾄ(VK-00VS)</v>
          </cell>
          <cell r="L876" t="str">
            <v>φ50～φ200</v>
          </cell>
          <cell r="M876" t="str">
            <v>内外面ｴﾎﾟｷｼ樹脂粉体塗装</v>
          </cell>
          <cell r="N876" t="str">
            <v>ﾌｯ素樹脂塗装合金ﾎﾞﾙﾄﾅｯﾄ</v>
          </cell>
          <cell r="O876" t="str">
            <v>指定承認</v>
          </cell>
          <cell r="P876"/>
          <cell r="Q876"/>
          <cell r="R876"/>
          <cell r="S876" t="str">
            <v>大成機工（株）</v>
          </cell>
          <cell r="T876">
            <v>11</v>
          </cell>
          <cell r="V876" t="str">
            <v xml:space="preserve">指定承認    </v>
          </cell>
          <cell r="W876" t="str">
            <v xml:space="preserve">指定承認    </v>
          </cell>
        </row>
        <row r="877">
          <cell r="A877" t="str">
            <v>014S0209</v>
          </cell>
          <cell r="B877"/>
          <cell r="C877"/>
          <cell r="D877" t="str">
            <v>S</v>
          </cell>
          <cell r="E877">
            <v>2</v>
          </cell>
          <cell r="F877">
            <v>9</v>
          </cell>
          <cell r="G877"/>
          <cell r="H877"/>
          <cell r="I877" t="str">
            <v>014S0209</v>
          </cell>
          <cell r="J877" t="str">
            <v>VSﾛﾝｸﾞｼﾞｮｲﾝﾄ　離脱防止付</v>
          </cell>
          <cell r="K877" t="str">
            <v>ｽｯﾎﾟﾝﾛﾝｸﾞMVD</v>
          </cell>
          <cell r="L877" t="str">
            <v>φ50～φ150</v>
          </cell>
          <cell r="M877" t="str">
            <v>内外面ｴﾎﾟｷｼ樹脂粉体塗装</v>
          </cell>
          <cell r="N877" t="str">
            <v>防食ﾎﾞﾙﾄﾅｯﾄ</v>
          </cell>
          <cell r="O877" t="str">
            <v>指定承認</v>
          </cell>
          <cell r="P877"/>
          <cell r="Q877"/>
          <cell r="R877"/>
          <cell r="S877" t="str">
            <v>（株）川西水道機器</v>
          </cell>
          <cell r="T877">
            <v>14</v>
          </cell>
          <cell r="V877" t="str">
            <v xml:space="preserve">指定承認    </v>
          </cell>
          <cell r="W877" t="str">
            <v xml:space="preserve">指定承認    </v>
          </cell>
        </row>
        <row r="878">
          <cell r="A878" t="str">
            <v>016S0203</v>
          </cell>
          <cell r="B878"/>
          <cell r="C878"/>
          <cell r="D878" t="str">
            <v>S</v>
          </cell>
          <cell r="E878">
            <v>2</v>
          </cell>
          <cell r="F878">
            <v>3</v>
          </cell>
          <cell r="G878"/>
          <cell r="H878"/>
          <cell r="I878" t="str">
            <v>016S0203</v>
          </cell>
          <cell r="J878" t="str">
            <v>VSｼﾞｮｲﾝﾄ 離脱防止付</v>
          </cell>
          <cell r="K878" t="str">
            <v>ｽｰﾊﾟｰｸｲｯｸVSｼﾞｮｲﾝﾄ</v>
          </cell>
          <cell r="L878" t="str">
            <v>φ50～φ200</v>
          </cell>
          <cell r="M878" t="str">
            <v>内外面ｴﾎﾟｷｼ樹脂粉体塗装</v>
          </cell>
          <cell r="N878" t="str">
            <v>ﾌｯ素樹脂塗装合金ﾎﾞﾙﾄﾅｯﾄ</v>
          </cell>
          <cell r="O878" t="str">
            <v>指定承認</v>
          </cell>
          <cell r="P878"/>
          <cell r="Q878"/>
          <cell r="R878"/>
          <cell r="S878" t="str">
            <v>コスモ工機（株）</v>
          </cell>
          <cell r="T878">
            <v>16</v>
          </cell>
          <cell r="V878" t="str">
            <v xml:space="preserve">指定承認    </v>
          </cell>
          <cell r="W878" t="str">
            <v xml:space="preserve">指定承認    </v>
          </cell>
        </row>
        <row r="879">
          <cell r="A879" t="str">
            <v>011S0203</v>
          </cell>
          <cell r="B879"/>
          <cell r="C879"/>
          <cell r="D879" t="str">
            <v>S</v>
          </cell>
          <cell r="E879">
            <v>2</v>
          </cell>
          <cell r="F879">
            <v>3</v>
          </cell>
          <cell r="G879"/>
          <cell r="H879" t="str">
            <v>VSｼﾞｮｲﾝﾄ片落管
(ｼｮｰﾄ)</v>
          </cell>
          <cell r="I879" t="str">
            <v>011S0203</v>
          </cell>
          <cell r="J879" t="str">
            <v>VSｼﾞｮｲﾝﾄ片落管 離脱防止付</v>
          </cell>
          <cell r="K879" t="str">
            <v>V-KING (S)VSｼﾞｮｲﾝﾄ片落(VK-00VS)</v>
          </cell>
          <cell r="L879" t="str">
            <v>φ50×φ40～φ200×φ150</v>
          </cell>
          <cell r="M879" t="str">
            <v>内外面ｴﾎﾟｷｼ樹脂粉体塗装</v>
          </cell>
          <cell r="N879" t="str">
            <v>ﾌｯ素樹脂塗装合金ﾎﾞﾙﾄﾅｯﾄ</v>
          </cell>
          <cell r="O879" t="str">
            <v>指定承認</v>
          </cell>
          <cell r="P879"/>
          <cell r="Q879"/>
          <cell r="R879"/>
          <cell r="S879" t="str">
            <v>大成機工（株）</v>
          </cell>
          <cell r="T879">
            <v>11</v>
          </cell>
          <cell r="V879" t="str">
            <v xml:space="preserve">指定承認    </v>
          </cell>
          <cell r="W879" t="str">
            <v xml:space="preserve">指定承認    </v>
          </cell>
        </row>
        <row r="880">
          <cell r="A880" t="str">
            <v>014S0210</v>
          </cell>
          <cell r="B880"/>
          <cell r="C880"/>
          <cell r="D880" t="str">
            <v>S</v>
          </cell>
          <cell r="E880">
            <v>2</v>
          </cell>
          <cell r="F880">
            <v>10</v>
          </cell>
          <cell r="G880"/>
          <cell r="H880"/>
          <cell r="I880" t="str">
            <v>014S0210</v>
          </cell>
          <cell r="J880" t="str">
            <v>VSｼﾞｮｲﾝﾄ片落管　離脱防止付</v>
          </cell>
          <cell r="K880" t="str">
            <v>ｽｯﾎﾟﾝｼｮｰﾄMVK（片落ち）</v>
          </cell>
          <cell r="L880" t="str">
            <v>φ75×φ50～φ150×φ100</v>
          </cell>
          <cell r="M880" t="str">
            <v>内外面ｴﾎﾟｷｼ樹脂粉体塗装</v>
          </cell>
          <cell r="N880" t="str">
            <v>防食ﾎﾞﾙﾄﾅｯﾄ</v>
          </cell>
          <cell r="O880" t="str">
            <v>指定承認</v>
          </cell>
          <cell r="P880"/>
          <cell r="Q880"/>
          <cell r="R880"/>
          <cell r="S880" t="str">
            <v>（株）川西水道機器</v>
          </cell>
          <cell r="T880">
            <v>14</v>
          </cell>
          <cell r="V880" t="str">
            <v xml:space="preserve">指定承認    </v>
          </cell>
          <cell r="W880" t="str">
            <v xml:space="preserve">指定承認    </v>
          </cell>
        </row>
        <row r="881">
          <cell r="A881" t="str">
            <v>011S0204</v>
          </cell>
          <cell r="B881"/>
          <cell r="C881"/>
          <cell r="D881" t="str">
            <v>S</v>
          </cell>
          <cell r="E881">
            <v>2</v>
          </cell>
          <cell r="F881">
            <v>4</v>
          </cell>
          <cell r="G881"/>
          <cell r="H881" t="str">
            <v>VSｼﾞｮｲﾝﾄ片落管</v>
          </cell>
          <cell r="I881" t="str">
            <v>011S0204</v>
          </cell>
          <cell r="J881" t="str">
            <v>VSｼﾞｮｲﾝﾄ片落管 離脱防止付</v>
          </cell>
          <cell r="K881" t="str">
            <v>V-KING VSｼﾞｮｲﾝﾄ片落(VK-00VS)</v>
          </cell>
          <cell r="L881" t="str">
            <v>φ50×φ40～φ200×φ150</v>
          </cell>
          <cell r="M881" t="str">
            <v>内外面ｴﾎﾟｷｼ樹脂粉体塗装</v>
          </cell>
          <cell r="N881" t="str">
            <v>ﾌｯ素樹脂塗装合金ﾎﾞﾙﾄﾅｯﾄ</v>
          </cell>
          <cell r="O881" t="str">
            <v>指定承認</v>
          </cell>
          <cell r="P881"/>
          <cell r="Q881"/>
          <cell r="R881"/>
          <cell r="S881" t="str">
            <v>大成機工（株）</v>
          </cell>
          <cell r="T881">
            <v>11</v>
          </cell>
          <cell r="V881" t="str">
            <v xml:space="preserve">指定承認    </v>
          </cell>
          <cell r="W881" t="str">
            <v xml:space="preserve">指定承認    </v>
          </cell>
        </row>
        <row r="882">
          <cell r="A882" t="str">
            <v>014S0211</v>
          </cell>
          <cell r="B882"/>
          <cell r="C882"/>
          <cell r="D882" t="str">
            <v>S</v>
          </cell>
          <cell r="E882">
            <v>2</v>
          </cell>
          <cell r="F882">
            <v>11</v>
          </cell>
          <cell r="G882"/>
          <cell r="H882"/>
          <cell r="I882" t="str">
            <v>014S0211</v>
          </cell>
          <cell r="J882" t="str">
            <v>VSｼﾞｮｲﾝﾄ片落管　離脱防止付</v>
          </cell>
          <cell r="K882" t="str">
            <v>ｽｯﾎﾟﾝMVK（片落ち）</v>
          </cell>
          <cell r="L882" t="str">
            <v>φ75×φ50～φ200×φ150</v>
          </cell>
          <cell r="M882" t="str">
            <v>内外面ｴﾎﾟｷｼ樹脂粉体塗装</v>
          </cell>
          <cell r="N882" t="str">
            <v>防食ﾎﾞﾙﾄﾅｯﾄ</v>
          </cell>
          <cell r="O882" t="str">
            <v>指定承認</v>
          </cell>
          <cell r="P882"/>
          <cell r="Q882"/>
          <cell r="R882"/>
          <cell r="S882" t="str">
            <v>（株）川西水道機器</v>
          </cell>
          <cell r="T882">
            <v>14</v>
          </cell>
          <cell r="V882" t="str">
            <v xml:space="preserve">指定承認    </v>
          </cell>
          <cell r="W882" t="str">
            <v xml:space="preserve">指定承認    </v>
          </cell>
        </row>
        <row r="883">
          <cell r="A883" t="str">
            <v>016S0205</v>
          </cell>
          <cell r="B883"/>
          <cell r="C883"/>
          <cell r="D883" t="str">
            <v>S</v>
          </cell>
          <cell r="E883">
            <v>2</v>
          </cell>
          <cell r="F883">
            <v>5</v>
          </cell>
          <cell r="G883"/>
          <cell r="H883"/>
          <cell r="I883" t="str">
            <v>016S0205</v>
          </cell>
          <cell r="J883" t="str">
            <v>VSｼﾞｮｲﾝﾄ片落管 離脱防止付</v>
          </cell>
          <cell r="K883" t="str">
            <v>ｽｰﾊﾟｰｸｲｯｸVSｼﾞｮｲﾝﾄ片落型</v>
          </cell>
          <cell r="L883" t="str">
            <v>φ50×φ40～φ200×φ150</v>
          </cell>
          <cell r="M883" t="str">
            <v>内外面ｴﾎﾟｷｼ樹脂粉体塗装</v>
          </cell>
          <cell r="N883" t="str">
            <v>ﾌｯ素樹脂塗装合金ﾎﾞﾙﾄﾅｯﾄ</v>
          </cell>
          <cell r="O883" t="str">
            <v>指定承認</v>
          </cell>
          <cell r="P883"/>
          <cell r="Q883"/>
          <cell r="R883"/>
          <cell r="S883" t="str">
            <v>コスモ工機（株）</v>
          </cell>
          <cell r="T883">
            <v>16</v>
          </cell>
          <cell r="V883" t="str">
            <v xml:space="preserve">指定承認    </v>
          </cell>
          <cell r="W883" t="str">
            <v xml:space="preserve">指定承認    </v>
          </cell>
        </row>
        <row r="884">
          <cell r="A884" t="str">
            <v>014S0212</v>
          </cell>
          <cell r="B884"/>
          <cell r="C884" t="str">
            <v>伸縮継手類</v>
          </cell>
          <cell r="D884" t="str">
            <v>S</v>
          </cell>
          <cell r="E884">
            <v>2</v>
          </cell>
          <cell r="F884">
            <v>12</v>
          </cell>
          <cell r="G884" t="str">
            <v>水道用伸縮可とう
継手</v>
          </cell>
          <cell r="H884" t="str">
            <v>離脱付ｿｹｯﾄ</v>
          </cell>
          <cell r="I884" t="str">
            <v>014S0212</v>
          </cell>
          <cell r="J884" t="str">
            <v>塩ﾋﾞ･鋼管用離脱付ｿｹｯﾄ</v>
          </cell>
          <cell r="K884" t="str">
            <v>SKXｿｹｯﾄ（塩ﾋﾞ･鋼管用）</v>
          </cell>
          <cell r="L884" t="str">
            <v>φ13～φ75</v>
          </cell>
          <cell r="M884" t="str">
            <v>内外面ｴﾎﾟｷｼ樹脂粉体塗装</v>
          </cell>
          <cell r="N884"/>
          <cell r="O884" t="str">
            <v>JWWA認証</v>
          </cell>
          <cell r="P884"/>
          <cell r="Q884"/>
          <cell r="R884"/>
          <cell r="S884" t="str">
            <v>（株）川西水道機器</v>
          </cell>
          <cell r="T884">
            <v>14</v>
          </cell>
          <cell r="V884" t="str">
            <v xml:space="preserve">JWWA認証    </v>
          </cell>
          <cell r="W884" t="str">
            <v xml:space="preserve">JWWA認証    </v>
          </cell>
        </row>
        <row r="885">
          <cell r="A885" t="str">
            <v>014S0213</v>
          </cell>
          <cell r="B885"/>
          <cell r="C885"/>
          <cell r="D885" t="str">
            <v>S</v>
          </cell>
          <cell r="E885">
            <v>2</v>
          </cell>
          <cell r="F885">
            <v>13</v>
          </cell>
          <cell r="G885"/>
          <cell r="H885"/>
          <cell r="I885" t="str">
            <v>014S0213</v>
          </cell>
          <cell r="J885" t="str">
            <v>塩ﾋﾞ･鋼管用離脱付外ﾈｼﾞ付ｿｹｯﾄ</v>
          </cell>
          <cell r="K885" t="str">
            <v>SKXおねじ付ｿｹｯﾄ（塩ﾋﾞ･鋼管用）</v>
          </cell>
          <cell r="L885" t="str">
            <v>φ13～φ75</v>
          </cell>
          <cell r="M885" t="str">
            <v>内外面ｴﾎﾟｷｼ樹脂粉体塗装</v>
          </cell>
          <cell r="N885"/>
          <cell r="O885" t="str">
            <v>JWWA認証</v>
          </cell>
          <cell r="P885"/>
          <cell r="Q885"/>
          <cell r="R885"/>
          <cell r="S885" t="str">
            <v>（株）川西水道機器</v>
          </cell>
          <cell r="T885">
            <v>14</v>
          </cell>
          <cell r="V885" t="str">
            <v xml:space="preserve">JWWA認証    </v>
          </cell>
          <cell r="W885" t="str">
            <v xml:space="preserve">JWWA認証    </v>
          </cell>
        </row>
        <row r="886">
          <cell r="A886" t="str">
            <v>014S0214</v>
          </cell>
          <cell r="B886"/>
          <cell r="C886"/>
          <cell r="D886" t="str">
            <v>S</v>
          </cell>
          <cell r="E886">
            <v>2</v>
          </cell>
          <cell r="F886">
            <v>14</v>
          </cell>
          <cell r="G886"/>
          <cell r="H886"/>
          <cell r="I886" t="str">
            <v>014S0214</v>
          </cell>
          <cell r="J886" t="str">
            <v>塩ﾋﾞ･鋼管用離脱付内ﾈｼﾞ付ｿｹｯﾄ</v>
          </cell>
          <cell r="K886" t="str">
            <v>SKXめねじ付ｿｹｯﾄ（塩ﾋﾞ･鋼管用）</v>
          </cell>
          <cell r="L886" t="str">
            <v>φ13～φ50</v>
          </cell>
          <cell r="M886" t="str">
            <v>内外面ｴﾎﾟｷｼ樹脂粉体塗装</v>
          </cell>
          <cell r="N886"/>
          <cell r="O886" t="str">
            <v>JWWA認証</v>
          </cell>
          <cell r="P886"/>
          <cell r="Q886"/>
          <cell r="R886"/>
          <cell r="S886" t="str">
            <v>（株）川西水道機器</v>
          </cell>
          <cell r="T886">
            <v>14</v>
          </cell>
          <cell r="V886" t="str">
            <v xml:space="preserve">JWWA認証    </v>
          </cell>
          <cell r="W886" t="str">
            <v xml:space="preserve">JWWA認証    </v>
          </cell>
        </row>
        <row r="887">
          <cell r="A887" t="str">
            <v>014S0215</v>
          </cell>
          <cell r="B887"/>
          <cell r="C887"/>
          <cell r="D887" t="str">
            <v>S</v>
          </cell>
          <cell r="E887">
            <v>2</v>
          </cell>
          <cell r="F887">
            <v>15</v>
          </cell>
          <cell r="G887"/>
          <cell r="H887"/>
          <cell r="I887" t="str">
            <v>014S0215</v>
          </cell>
          <cell r="J887" t="str">
            <v>塩ﾋﾞ･鋼管用離脱付ﾅｯﾄ付ﾁｰｽﾞ</v>
          </cell>
          <cell r="K887" t="str">
            <v>SKXﾅｯﾄ付ﾁｰｽﾞ（塩ﾋﾞ･鋼管用）</v>
          </cell>
          <cell r="L887" t="str">
            <v>φ20×φ20～φ50×φ50</v>
          </cell>
          <cell r="M887" t="str">
            <v>内外面ｴﾎﾟｷｼ樹脂粉体塗装</v>
          </cell>
          <cell r="N887"/>
          <cell r="O887" t="str">
            <v>JWWA認証</v>
          </cell>
          <cell r="P887"/>
          <cell r="Q887"/>
          <cell r="R887"/>
          <cell r="S887" t="str">
            <v>（株）川西水道機器</v>
          </cell>
          <cell r="T887">
            <v>14</v>
          </cell>
          <cell r="V887" t="str">
            <v xml:space="preserve">JWWA認証    </v>
          </cell>
          <cell r="W887" t="str">
            <v xml:space="preserve">JWWA認証    </v>
          </cell>
        </row>
        <row r="888">
          <cell r="A888" t="str">
            <v>014S0216</v>
          </cell>
          <cell r="B888"/>
          <cell r="C888"/>
          <cell r="D888" t="str">
            <v>S</v>
          </cell>
          <cell r="E888">
            <v>2</v>
          </cell>
          <cell r="F888">
            <v>16</v>
          </cell>
          <cell r="G888"/>
          <cell r="H888"/>
          <cell r="I888" t="str">
            <v>014S0216</v>
          </cell>
          <cell r="J888" t="str">
            <v>塩ﾋﾞ･鋼管用離脱付90°ｴﾙﾎﾞ</v>
          </cell>
          <cell r="K888" t="str">
            <v>SKXｴﾙﾎﾞ（塩ﾋﾞ･鋼管用）</v>
          </cell>
          <cell r="L888" t="str">
            <v>φ13～φ50</v>
          </cell>
          <cell r="M888" t="str">
            <v>内外面ｴﾎﾟｷｼ樹脂粉体塗装</v>
          </cell>
          <cell r="N888"/>
          <cell r="O888" t="str">
            <v>JWWA認証</v>
          </cell>
          <cell r="P888"/>
          <cell r="Q888"/>
          <cell r="R888"/>
          <cell r="S888" t="str">
            <v>（株）川西水道機器</v>
          </cell>
          <cell r="T888">
            <v>14</v>
          </cell>
          <cell r="V888" t="str">
            <v xml:space="preserve">JWWA認証    </v>
          </cell>
          <cell r="W888" t="str">
            <v xml:space="preserve">JWWA認証    </v>
          </cell>
        </row>
        <row r="889">
          <cell r="A889">
            <v>0</v>
          </cell>
          <cell r="B889" t="str">
            <v>【水道用硬質ﾎﾟﾘ塩化ﾋﾞﾆﾙ管】</v>
          </cell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 t="str">
            <v/>
          </cell>
          <cell r="V889" t="str">
            <v xml:space="preserve">    </v>
          </cell>
          <cell r="W889" t="str">
            <v xml:space="preserve">    </v>
          </cell>
        </row>
        <row r="890">
          <cell r="A890" t="str">
            <v>007W0101</v>
          </cell>
          <cell r="B890" t="str">
            <v>水道用硬質ポリ塩化ビニル管</v>
          </cell>
          <cell r="C890" t="str">
            <v>直管類</v>
          </cell>
          <cell r="D890" t="str">
            <v>W</v>
          </cell>
          <cell r="E890">
            <v>1</v>
          </cell>
          <cell r="F890">
            <v>1</v>
          </cell>
          <cell r="G890" t="str">
            <v>ﾎﾟﾘ塩化ﾋﾞﾆﾙ管</v>
          </cell>
          <cell r="H890" t="str">
            <v>直　管</v>
          </cell>
          <cell r="I890" t="str">
            <v>007W0101</v>
          </cell>
          <cell r="J890" t="str">
            <v>水道用硬質ﾎﾟﾘ塩化ﾋﾞﾆﾙ管</v>
          </cell>
          <cell r="K890" t="str">
            <v>水道用硬質ﾎﾟﾘ塩化ﾋﾞﾆﾙ管</v>
          </cell>
          <cell r="L890" t="str">
            <v>φ13～φ150</v>
          </cell>
          <cell r="M890"/>
          <cell r="N890"/>
          <cell r="O890" t="str">
            <v>JIS</v>
          </cell>
          <cell r="P890" t="str">
            <v>K</v>
          </cell>
          <cell r="Q890">
            <v>6742</v>
          </cell>
          <cell r="R890"/>
          <cell r="S890" t="str">
            <v>（株）クボタケミックス</v>
          </cell>
          <cell r="T890">
            <v>7</v>
          </cell>
          <cell r="V890" t="str">
            <v>JIS  K  6742</v>
          </cell>
          <cell r="W890" t="str">
            <v>JIS  K  6742</v>
          </cell>
        </row>
        <row r="891">
          <cell r="A891" t="str">
            <v>035W0101</v>
          </cell>
          <cell r="B891"/>
          <cell r="C891"/>
          <cell r="D891" t="str">
            <v>W</v>
          </cell>
          <cell r="E891">
            <v>1</v>
          </cell>
          <cell r="F891">
            <v>1</v>
          </cell>
          <cell r="G891"/>
          <cell r="H891"/>
          <cell r="I891" t="str">
            <v>035W0101</v>
          </cell>
          <cell r="J891" t="str">
            <v>水道用硬質ﾎﾟﾘ塩化ﾋﾞﾆﾙ管</v>
          </cell>
          <cell r="K891" t="str">
            <v>VPﾊﾟｲﾌﾟ</v>
          </cell>
          <cell r="L891" t="str">
            <v>φ13～φ150</v>
          </cell>
          <cell r="M891"/>
          <cell r="N891"/>
          <cell r="O891" t="str">
            <v>JIS</v>
          </cell>
          <cell r="P891" t="str">
            <v>K</v>
          </cell>
          <cell r="Q891">
            <v>6742</v>
          </cell>
          <cell r="R891"/>
          <cell r="S891" t="str">
            <v>前澤化成工業（株）</v>
          </cell>
          <cell r="T891">
            <v>35</v>
          </cell>
          <cell r="V891" t="str">
            <v>JIS  K  6742</v>
          </cell>
          <cell r="W891" t="str">
            <v>JIS  K  6742</v>
          </cell>
        </row>
        <row r="892">
          <cell r="A892" t="str">
            <v>038W0101</v>
          </cell>
          <cell r="B892"/>
          <cell r="C892"/>
          <cell r="D892" t="str">
            <v>W</v>
          </cell>
          <cell r="E892">
            <v>1</v>
          </cell>
          <cell r="F892">
            <v>1</v>
          </cell>
          <cell r="G892"/>
          <cell r="H892"/>
          <cell r="I892" t="str">
            <v>038W0101</v>
          </cell>
          <cell r="J892" t="str">
            <v>水道用硬質ﾎﾟﾘ塩化ﾋﾞﾆﾙ管</v>
          </cell>
          <cell r="K892" t="str">
            <v>水道用ｴｽﾛﾝﾊﾟｲﾌﾟ</v>
          </cell>
          <cell r="L892" t="str">
            <v>φ13～φ150</v>
          </cell>
          <cell r="M892"/>
          <cell r="N892"/>
          <cell r="O892" t="str">
            <v>JIS</v>
          </cell>
          <cell r="P892" t="str">
            <v>K</v>
          </cell>
          <cell r="Q892">
            <v>6742</v>
          </cell>
          <cell r="R892"/>
          <cell r="S892" t="str">
            <v>積水化学工業（株）</v>
          </cell>
          <cell r="T892">
            <v>38</v>
          </cell>
          <cell r="V892" t="str">
            <v>JIS  K  6742</v>
          </cell>
          <cell r="W892" t="str">
            <v>JIS  K  6742</v>
          </cell>
        </row>
        <row r="893">
          <cell r="A893" t="str">
            <v>040W0101</v>
          </cell>
          <cell r="B893"/>
          <cell r="C893"/>
          <cell r="D893" t="str">
            <v>W</v>
          </cell>
          <cell r="E893">
            <v>1</v>
          </cell>
          <cell r="F893">
            <v>1</v>
          </cell>
          <cell r="G893"/>
          <cell r="H893"/>
          <cell r="I893" t="str">
            <v>040W0101</v>
          </cell>
          <cell r="J893" t="str">
            <v>水道用硬質ﾎﾟﾘ塩化ﾋﾞﾆﾙ管</v>
          </cell>
          <cell r="K893" t="str">
            <v>水道用硬質ﾎﾟﾘ塩化ﾋﾞﾆﾙ管</v>
          </cell>
          <cell r="L893" t="str">
            <v>φ13～φ150</v>
          </cell>
          <cell r="M893"/>
          <cell r="N893"/>
          <cell r="O893" t="str">
            <v>JIS</v>
          </cell>
          <cell r="P893" t="str">
            <v>K</v>
          </cell>
          <cell r="Q893">
            <v>6742</v>
          </cell>
          <cell r="R893"/>
          <cell r="S893" t="str">
            <v>アロン化成（株）</v>
          </cell>
          <cell r="T893">
            <v>40</v>
          </cell>
          <cell r="V893" t="str">
            <v>JIS  K  6742</v>
          </cell>
          <cell r="W893" t="str">
            <v>JIS  K  6742</v>
          </cell>
        </row>
        <row r="894">
          <cell r="A894" t="str">
            <v>045W0101</v>
          </cell>
          <cell r="B894"/>
          <cell r="C894"/>
          <cell r="D894" t="str">
            <v>W</v>
          </cell>
          <cell r="E894">
            <v>1</v>
          </cell>
          <cell r="F894">
            <v>1</v>
          </cell>
          <cell r="G894"/>
          <cell r="H894"/>
          <cell r="I894" t="str">
            <v>045W0101</v>
          </cell>
          <cell r="J894" t="str">
            <v>水道用硬質ﾎﾟﾘ塩化ﾋﾞﾆﾙ管</v>
          </cell>
          <cell r="K894" t="str">
            <v>水道用硬質ﾎﾟﾘ塩化ﾋﾞﾆﾙ管</v>
          </cell>
          <cell r="L894" t="str">
            <v>φ13～φ150</v>
          </cell>
          <cell r="M894"/>
          <cell r="N894"/>
          <cell r="O894" t="str">
            <v>JIS</v>
          </cell>
          <cell r="P894" t="str">
            <v>K</v>
          </cell>
          <cell r="Q894">
            <v>6742</v>
          </cell>
          <cell r="R894"/>
          <cell r="S894" t="str">
            <v>信越ポリマー（株）</v>
          </cell>
          <cell r="T894">
            <v>45</v>
          </cell>
          <cell r="V894" t="str">
            <v>JIS  K  6742</v>
          </cell>
          <cell r="W894" t="str">
            <v>JIS  K  6742</v>
          </cell>
        </row>
        <row r="895">
          <cell r="A895" t="str">
            <v>007W0102</v>
          </cell>
          <cell r="B895"/>
          <cell r="C895"/>
          <cell r="D895" t="str">
            <v>W</v>
          </cell>
          <cell r="E895">
            <v>1</v>
          </cell>
          <cell r="F895">
            <v>2</v>
          </cell>
          <cell r="G895" t="str">
            <v>耐衝撃性ﾎﾟﾘ塩化ﾋﾞﾆﾙ管</v>
          </cell>
          <cell r="H895" t="str">
            <v>直　管</v>
          </cell>
          <cell r="I895" t="str">
            <v>007W0102</v>
          </cell>
          <cell r="J895" t="str">
            <v>水道用耐衝撃性硬質ﾎﾟﾘ塩化ﾋﾞﾆﾙ管</v>
          </cell>
          <cell r="K895" t="str">
            <v>水道用耐衝撃性硬質ﾎﾟﾘ塩化ﾋﾞﾆﾙ管</v>
          </cell>
          <cell r="L895" t="str">
            <v>φ13～φ150</v>
          </cell>
          <cell r="M895"/>
          <cell r="N895"/>
          <cell r="O895" t="str">
            <v>JIS</v>
          </cell>
          <cell r="P895" t="str">
            <v>K</v>
          </cell>
          <cell r="Q895">
            <v>6742</v>
          </cell>
          <cell r="R895"/>
          <cell r="S895" t="str">
            <v>（株）クボタケミックス</v>
          </cell>
          <cell r="T895">
            <v>7</v>
          </cell>
          <cell r="V895" t="str">
            <v>JIS  K  6742</v>
          </cell>
          <cell r="W895" t="str">
            <v>JIS  K  6742</v>
          </cell>
        </row>
        <row r="896">
          <cell r="A896" t="str">
            <v>035W0102</v>
          </cell>
          <cell r="B896"/>
          <cell r="C896"/>
          <cell r="D896" t="str">
            <v>W</v>
          </cell>
          <cell r="E896">
            <v>1</v>
          </cell>
          <cell r="F896">
            <v>2</v>
          </cell>
          <cell r="G896"/>
          <cell r="H896"/>
          <cell r="I896" t="str">
            <v>035W0102</v>
          </cell>
          <cell r="J896" t="str">
            <v>水道用耐衝撃性硬質ﾎﾟﾘ塩化ﾋﾞﾆﾙ管</v>
          </cell>
          <cell r="K896" t="str">
            <v>HIVPﾊﾟｲﾌﾟ</v>
          </cell>
          <cell r="L896" t="str">
            <v>φ13～φ150</v>
          </cell>
          <cell r="M896"/>
          <cell r="N896"/>
          <cell r="O896" t="str">
            <v>JIS</v>
          </cell>
          <cell r="P896" t="str">
            <v>K</v>
          </cell>
          <cell r="Q896">
            <v>6742</v>
          </cell>
          <cell r="R896"/>
          <cell r="S896" t="str">
            <v>前澤化成工業（株）</v>
          </cell>
          <cell r="T896">
            <v>35</v>
          </cell>
          <cell r="V896" t="str">
            <v>JIS  K  6742</v>
          </cell>
          <cell r="W896" t="str">
            <v>JIS  K  6742</v>
          </cell>
        </row>
        <row r="897">
          <cell r="A897" t="str">
            <v>038W0102</v>
          </cell>
          <cell r="B897"/>
          <cell r="C897"/>
          <cell r="D897" t="str">
            <v>W</v>
          </cell>
          <cell r="E897">
            <v>1</v>
          </cell>
          <cell r="F897">
            <v>2</v>
          </cell>
          <cell r="G897"/>
          <cell r="H897"/>
          <cell r="I897" t="str">
            <v>038W0102</v>
          </cell>
          <cell r="J897" t="str">
            <v>水道用耐衝撃性硬質ﾎﾟﾘ塩化ﾋﾞﾆﾙ管</v>
          </cell>
          <cell r="K897" t="str">
            <v>水道用ｴｽﾛﾝHIﾊﾟｲﾌﾟ･ｺﾞｰﾙﾄﾞ+</v>
          </cell>
          <cell r="L897" t="str">
            <v>φ13～φ150</v>
          </cell>
          <cell r="M897"/>
          <cell r="N897"/>
          <cell r="O897" t="str">
            <v>JIS</v>
          </cell>
          <cell r="P897" t="str">
            <v>K</v>
          </cell>
          <cell r="Q897">
            <v>6742</v>
          </cell>
          <cell r="R897"/>
          <cell r="S897" t="str">
            <v>積水化学工業（株）</v>
          </cell>
          <cell r="T897">
            <v>38</v>
          </cell>
          <cell r="V897" t="str">
            <v>JIS  K  6742</v>
          </cell>
          <cell r="W897" t="str">
            <v>JIS  K  6742</v>
          </cell>
        </row>
        <row r="898">
          <cell r="A898" t="str">
            <v>040W0102</v>
          </cell>
          <cell r="B898"/>
          <cell r="C898"/>
          <cell r="D898" t="str">
            <v>W</v>
          </cell>
          <cell r="E898">
            <v>1</v>
          </cell>
          <cell r="F898">
            <v>2</v>
          </cell>
          <cell r="G898"/>
          <cell r="H898"/>
          <cell r="I898" t="str">
            <v>040W0102</v>
          </cell>
          <cell r="J898" t="str">
            <v>水道用耐衝撃性硬質ﾎﾟﾘ塩化ﾋﾞﾆﾙ管</v>
          </cell>
          <cell r="K898" t="str">
            <v>水道用耐衝撃性硬質ﾎﾟﾘ塩化ﾋﾞﾆﾙ管</v>
          </cell>
          <cell r="L898" t="str">
            <v>φ13～φ150</v>
          </cell>
          <cell r="M898"/>
          <cell r="N898"/>
          <cell r="O898" t="str">
            <v>JIS</v>
          </cell>
          <cell r="P898" t="str">
            <v>K</v>
          </cell>
          <cell r="Q898">
            <v>6742</v>
          </cell>
          <cell r="R898"/>
          <cell r="S898" t="str">
            <v>アロン化成（株）</v>
          </cell>
          <cell r="T898">
            <v>40</v>
          </cell>
          <cell r="V898" t="str">
            <v>JIS  K  6742</v>
          </cell>
          <cell r="W898" t="str">
            <v>JIS  K  6742</v>
          </cell>
        </row>
        <row r="899">
          <cell r="A899" t="str">
            <v>045W0102</v>
          </cell>
          <cell r="B899"/>
          <cell r="C899"/>
          <cell r="D899" t="str">
            <v>W</v>
          </cell>
          <cell r="E899">
            <v>1</v>
          </cell>
          <cell r="F899">
            <v>2</v>
          </cell>
          <cell r="G899"/>
          <cell r="H899"/>
          <cell r="I899" t="str">
            <v>045W0102</v>
          </cell>
          <cell r="J899" t="str">
            <v>水道用耐衝撃性硬質ﾎﾟﾘ塩化ﾋﾞﾆﾙ管</v>
          </cell>
          <cell r="K899" t="str">
            <v>水道用耐衝撃性硬質ﾎﾟﾘ塩化ﾋﾞﾆﾙ管</v>
          </cell>
          <cell r="L899" t="str">
            <v>φ13～φ150</v>
          </cell>
          <cell r="M899"/>
          <cell r="N899"/>
          <cell r="O899" t="str">
            <v>JIS</v>
          </cell>
          <cell r="P899" t="str">
            <v>K</v>
          </cell>
          <cell r="Q899">
            <v>6742</v>
          </cell>
          <cell r="R899"/>
          <cell r="S899" t="str">
            <v>信越ポリマー（株）</v>
          </cell>
          <cell r="T899">
            <v>45</v>
          </cell>
          <cell r="V899" t="str">
            <v>JIS  K  6742</v>
          </cell>
          <cell r="W899" t="str">
            <v>JIS  K  6742</v>
          </cell>
        </row>
        <row r="900">
          <cell r="A900" t="str">
            <v>011W0202</v>
          </cell>
          <cell r="B900"/>
          <cell r="C900" t="str">
            <v>その他資材類</v>
          </cell>
          <cell r="D900" t="str">
            <v>W</v>
          </cell>
          <cell r="E900">
            <v>2</v>
          </cell>
          <cell r="F900">
            <v>2</v>
          </cell>
          <cell r="G900" t="str">
            <v>帽</v>
          </cell>
          <cell r="H900" t="str">
            <v>帽</v>
          </cell>
          <cell r="I900" t="str">
            <v>011W0202</v>
          </cell>
          <cell r="J900" t="str">
            <v>塩ﾋﾞ管用ﾒｶﾆｶﾙ帽</v>
          </cell>
          <cell r="K900" t="str">
            <v>V-KING VSｷｬｯﾌﾟ(TH-00C)</v>
          </cell>
          <cell r="L900" t="str">
            <v>φ50～φ150</v>
          </cell>
          <cell r="M900" t="str">
            <v>内外面ｴﾎﾟｷｼ樹脂粉体塗装</v>
          </cell>
          <cell r="N900" t="str">
            <v>ﾌｯ素樹脂塗装合金ﾎﾞﾙﾄﾅｯﾄ</v>
          </cell>
          <cell r="O900" t="str">
            <v>指定承認</v>
          </cell>
          <cell r="P900"/>
          <cell r="Q900"/>
          <cell r="R900"/>
          <cell r="S900" t="str">
            <v>大成機工（株）</v>
          </cell>
          <cell r="T900">
            <v>11</v>
          </cell>
          <cell r="V900" t="str">
            <v xml:space="preserve">指定承認    </v>
          </cell>
          <cell r="W900" t="str">
            <v xml:space="preserve">指定承認    </v>
          </cell>
        </row>
        <row r="901">
          <cell r="A901" t="str">
            <v>014W0201</v>
          </cell>
          <cell r="B901"/>
          <cell r="C901"/>
          <cell r="D901" t="str">
            <v>W</v>
          </cell>
          <cell r="E901">
            <v>2</v>
          </cell>
          <cell r="F901">
            <v>1</v>
          </cell>
          <cell r="G901"/>
          <cell r="H901"/>
          <cell r="I901" t="str">
            <v>014W0201</v>
          </cell>
          <cell r="J901" t="str">
            <v>塩ﾋﾞ管用ﾒｶﾆｶﾙ帽</v>
          </cell>
          <cell r="K901" t="str">
            <v>ｽｯﾎﾟﾝMVｷｬｯﾌﾟⅠ</v>
          </cell>
          <cell r="L901" t="str">
            <v>φ50～φ150</v>
          </cell>
          <cell r="M901" t="str">
            <v>内外面ｴﾎﾟｷｼ樹脂粉体塗装</v>
          </cell>
          <cell r="N901" t="str">
            <v>防食ﾎﾞﾙﾄﾅｯﾄ</v>
          </cell>
          <cell r="O901" t="str">
            <v>指定承認</v>
          </cell>
          <cell r="P901"/>
          <cell r="Q901"/>
          <cell r="R901"/>
          <cell r="S901" t="str">
            <v>（株）川西水道機器</v>
          </cell>
          <cell r="T901">
            <v>14</v>
          </cell>
          <cell r="V901" t="str">
            <v xml:space="preserve">指定承認    </v>
          </cell>
          <cell r="W901" t="str">
            <v xml:space="preserve">指定承認    </v>
          </cell>
        </row>
        <row r="902">
          <cell r="A902" t="str">
            <v>016W0202</v>
          </cell>
          <cell r="B902"/>
          <cell r="C902"/>
          <cell r="D902" t="str">
            <v>W</v>
          </cell>
          <cell r="E902">
            <v>2</v>
          </cell>
          <cell r="F902">
            <v>2</v>
          </cell>
          <cell r="G902"/>
          <cell r="H902"/>
          <cell r="I902" t="str">
            <v>016W0202</v>
          </cell>
          <cell r="J902" t="str">
            <v>塩ﾋﾞ管用ﾒｶﾆｶﾙ帽</v>
          </cell>
          <cell r="K902" t="str">
            <v>ｽｰﾊﾟｰｸｲｯｸ管帽</v>
          </cell>
          <cell r="L902" t="str">
            <v>φ50～φ150</v>
          </cell>
          <cell r="M902" t="str">
            <v>内外面ｴﾎﾟｷｼ樹脂粉体塗装</v>
          </cell>
          <cell r="N902" t="str">
            <v>ﾌｯ素樹脂塗装合金ﾎﾞﾙﾄﾅｯﾄ</v>
          </cell>
          <cell r="O902" t="str">
            <v>指定承認</v>
          </cell>
          <cell r="P902"/>
          <cell r="Q902"/>
          <cell r="R902"/>
          <cell r="S902" t="str">
            <v>コスモ工機（株）</v>
          </cell>
          <cell r="T902">
            <v>16</v>
          </cell>
          <cell r="V902" t="str">
            <v xml:space="preserve">指定承認    </v>
          </cell>
          <cell r="W902" t="str">
            <v xml:space="preserve">指定承認    </v>
          </cell>
        </row>
        <row r="903">
          <cell r="A903" t="str">
            <v>011W0201</v>
          </cell>
          <cell r="B903"/>
          <cell r="C903"/>
          <cell r="D903" t="str">
            <v>W</v>
          </cell>
          <cell r="E903">
            <v>2</v>
          </cell>
          <cell r="F903">
            <v>1</v>
          </cell>
          <cell r="G903" t="str">
            <v>離脱防止金具</v>
          </cell>
          <cell r="H903" t="str">
            <v>ｺﾞﾑ輪受口用</v>
          </cell>
          <cell r="I903" t="str">
            <v>011W0201</v>
          </cell>
          <cell r="J903" t="str">
            <v>ｺﾞﾑ輪形塩ﾋﾞ管用離脱防止金具</v>
          </cell>
          <cell r="K903" t="str">
            <v>THｸﾞﾘｯﾌﾟL型(TH-30L)</v>
          </cell>
          <cell r="L903" t="str">
            <v>φ50～φ150</v>
          </cell>
          <cell r="M903"/>
          <cell r="N903" t="str">
            <v>合金ﾎﾞﾙﾄﾅｯﾄ</v>
          </cell>
          <cell r="O903" t="str">
            <v>指定承認</v>
          </cell>
          <cell r="P903"/>
          <cell r="Q903"/>
          <cell r="R903"/>
          <cell r="S903" t="str">
            <v>大成機工（株）</v>
          </cell>
          <cell r="T903">
            <v>11</v>
          </cell>
          <cell r="V903" t="str">
            <v xml:space="preserve">指定承認    </v>
          </cell>
          <cell r="W903" t="str">
            <v xml:space="preserve">指定承認    </v>
          </cell>
        </row>
        <row r="904">
          <cell r="A904" t="str">
            <v>014W0202</v>
          </cell>
          <cell r="B904"/>
          <cell r="C904"/>
          <cell r="D904" t="str">
            <v>W</v>
          </cell>
          <cell r="E904">
            <v>2</v>
          </cell>
          <cell r="F904">
            <v>2</v>
          </cell>
          <cell r="G904"/>
          <cell r="H904"/>
          <cell r="I904" t="str">
            <v>014W0202</v>
          </cell>
          <cell r="J904" t="str">
            <v>ｺﾞﾑ輪形塩ﾋﾞ管用離脱防止金具</v>
          </cell>
          <cell r="K904" t="str">
            <v>ﾋﾞﾆｽﾄｯﾊﾟｰVN</v>
          </cell>
          <cell r="L904" t="str">
            <v>φ50～φ150</v>
          </cell>
          <cell r="M904"/>
          <cell r="N904" t="str">
            <v>防食ﾎﾞﾙﾄﾅｯﾄ</v>
          </cell>
          <cell r="O904" t="str">
            <v>指定承認</v>
          </cell>
          <cell r="P904"/>
          <cell r="Q904"/>
          <cell r="R904"/>
          <cell r="S904" t="str">
            <v>（株）川西水道機器</v>
          </cell>
          <cell r="T904">
            <v>14</v>
          </cell>
          <cell r="V904" t="str">
            <v xml:space="preserve">指定承認    </v>
          </cell>
          <cell r="W904" t="str">
            <v xml:space="preserve">指定承認    </v>
          </cell>
        </row>
        <row r="905">
          <cell r="A905" t="str">
            <v>016W0201</v>
          </cell>
          <cell r="B905"/>
          <cell r="C905"/>
          <cell r="D905" t="str">
            <v>W</v>
          </cell>
          <cell r="E905">
            <v>2</v>
          </cell>
          <cell r="F905">
            <v>1</v>
          </cell>
          <cell r="G905"/>
          <cell r="H905"/>
          <cell r="I905" t="str">
            <v>016W0201</v>
          </cell>
          <cell r="J905" t="str">
            <v>ｺﾞﾑ輪形塩ﾋﾞ管用離脱防止金具</v>
          </cell>
          <cell r="K905" t="str">
            <v>ﾋﾞﾆﾛｯｸ筒型</v>
          </cell>
          <cell r="L905" t="str">
            <v>φ50～φ150</v>
          </cell>
          <cell r="M905"/>
          <cell r="N905" t="str">
            <v>合金ﾎﾞﾙﾄﾅｯﾄ</v>
          </cell>
          <cell r="O905" t="str">
            <v>指定承認</v>
          </cell>
          <cell r="P905"/>
          <cell r="Q905"/>
          <cell r="R905"/>
          <cell r="S905" t="str">
            <v>コスモ工機（株）</v>
          </cell>
          <cell r="T905">
            <v>16</v>
          </cell>
          <cell r="V905" t="str">
            <v xml:space="preserve">指定承認    </v>
          </cell>
          <cell r="W905" t="str">
            <v xml:space="preserve">指定承認    </v>
          </cell>
        </row>
        <row r="906">
          <cell r="A906">
            <v>0</v>
          </cell>
          <cell r="B906" t="str">
            <v>【その他配管関係資材類】</v>
          </cell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</row>
        <row r="907">
          <cell r="A907" t="str">
            <v>031E0108</v>
          </cell>
          <cell r="B907" t="str">
            <v>その他配管関係資材</v>
          </cell>
          <cell r="C907" t="str">
            <v>テープ類</v>
          </cell>
          <cell r="D907" t="str">
            <v>E</v>
          </cell>
          <cell r="E907">
            <v>1</v>
          </cell>
          <cell r="F907">
            <v>8</v>
          </cell>
          <cell r="G907" t="str">
            <v>ﾃｰﾌﾟ類</v>
          </cell>
          <cell r="H907" t="str">
            <v>管明示ﾃｰﾌﾟ</v>
          </cell>
          <cell r="I907" t="str">
            <v>031E0108</v>
          </cell>
          <cell r="J907" t="str">
            <v>水道用埋設管表示ﾃｰﾌﾟ</v>
          </cell>
          <cell r="K907" t="str">
            <v>埋設管表示ﾃｰﾌﾟ上水道用</v>
          </cell>
          <cell r="L907" t="str">
            <v>幅50mm</v>
          </cell>
          <cell r="M907" t="str">
            <v>年号入り</v>
          </cell>
          <cell r="N907"/>
          <cell r="O907" t="str">
            <v>指定承認</v>
          </cell>
          <cell r="P907"/>
          <cell r="Q907"/>
          <cell r="R907"/>
          <cell r="S907" t="str">
            <v>サンエス護謨工業（株）</v>
          </cell>
          <cell r="T907">
            <v>31</v>
          </cell>
          <cell r="V907" t="str">
            <v xml:space="preserve">指定承認    </v>
          </cell>
          <cell r="W907" t="str">
            <v xml:space="preserve">指定承認    </v>
          </cell>
        </row>
        <row r="908">
          <cell r="A908" t="str">
            <v>044E0108</v>
          </cell>
          <cell r="B908"/>
          <cell r="C908"/>
          <cell r="D908" t="str">
            <v>E</v>
          </cell>
          <cell r="E908">
            <v>1</v>
          </cell>
          <cell r="F908">
            <v>8</v>
          </cell>
          <cell r="G908"/>
          <cell r="H908"/>
          <cell r="I908" t="str">
            <v>044E0108</v>
          </cell>
          <cell r="J908" t="str">
            <v>水道用埋設管表示ﾃｰﾌﾟ</v>
          </cell>
          <cell r="K908" t="str">
            <v>管路巻付ﾃｰﾌﾟ</v>
          </cell>
          <cell r="L908" t="str">
            <v>幅50mm</v>
          </cell>
          <cell r="M908" t="str">
            <v>年号入り</v>
          </cell>
          <cell r="N908"/>
          <cell r="O908" t="str">
            <v>指定承認</v>
          </cell>
          <cell r="P908"/>
          <cell r="Q908"/>
          <cell r="R908"/>
          <cell r="S908" t="str">
            <v>ヨツギ（株）</v>
          </cell>
          <cell r="T908">
            <v>44</v>
          </cell>
          <cell r="V908" t="str">
            <v xml:space="preserve">指定承認    </v>
          </cell>
          <cell r="W908" t="str">
            <v xml:space="preserve">指定承認    </v>
          </cell>
        </row>
        <row r="909">
          <cell r="A909" t="str">
            <v>031E0106</v>
          </cell>
          <cell r="B909"/>
          <cell r="C909"/>
          <cell r="D909" t="str">
            <v>E</v>
          </cell>
          <cell r="E909">
            <v>1</v>
          </cell>
          <cell r="F909">
            <v>6</v>
          </cell>
          <cell r="G909"/>
          <cell r="H909" t="str">
            <v>粘着ﾃｰﾌﾟ</v>
          </cell>
          <cell r="I909" t="str">
            <v>031E0106</v>
          </cell>
          <cell r="J909" t="str">
            <v>防食用ﾎﾟﾘ塩化ﾋﾞﾆﾙ粘着ﾃｰﾌﾟ</v>
          </cell>
          <cell r="K909" t="str">
            <v>粘着ﾃｰﾌﾟ</v>
          </cell>
          <cell r="L909" t="str">
            <v>幅50mm</v>
          </cell>
          <cell r="M909"/>
          <cell r="N909"/>
          <cell r="O909" t="str">
            <v>JIS</v>
          </cell>
          <cell r="P909" t="str">
            <v>C</v>
          </cell>
          <cell r="Q909">
            <v>2336</v>
          </cell>
          <cell r="R909"/>
          <cell r="S909" t="str">
            <v>サンエス護謨工業（株）</v>
          </cell>
          <cell r="T909">
            <v>31</v>
          </cell>
          <cell r="V909" t="str">
            <v>JIS  C  2336</v>
          </cell>
          <cell r="W909" t="str">
            <v>JIS  C  2336</v>
          </cell>
        </row>
        <row r="910">
          <cell r="A910" t="str">
            <v>031E0201</v>
          </cell>
          <cell r="B910"/>
          <cell r="C910" t="str">
            <v>埋設シート</v>
          </cell>
          <cell r="D910" t="str">
            <v>E</v>
          </cell>
          <cell r="E910">
            <v>2</v>
          </cell>
          <cell r="F910">
            <v>1</v>
          </cell>
          <cell r="G910" t="str">
            <v>埋設標識ｼｰﾄ</v>
          </cell>
          <cell r="H910" t="str">
            <v>標識ｼｰﾄ</v>
          </cell>
          <cell r="I910" t="str">
            <v>031E0201</v>
          </cell>
          <cell r="J910" t="str">
            <v>水道用埋設標識ｼｰﾄ</v>
          </cell>
          <cell r="K910" t="str">
            <v>水道管用埋設ｸﾛｽｼｰﾄ</v>
          </cell>
          <cell r="L910" t="str">
            <v>幅150mm</v>
          </cell>
          <cell r="M910" t="str">
            <v>2倍折込</v>
          </cell>
          <cell r="N910"/>
          <cell r="O910" t="str">
            <v>指定承認</v>
          </cell>
          <cell r="P910"/>
          <cell r="Q910"/>
          <cell r="R910"/>
          <cell r="S910" t="str">
            <v>サンエス護謨工業（株）</v>
          </cell>
          <cell r="T910">
            <v>31</v>
          </cell>
          <cell r="V910" t="str">
            <v xml:space="preserve">指定承認    </v>
          </cell>
          <cell r="W910" t="str">
            <v xml:space="preserve">指定承認    </v>
          </cell>
        </row>
        <row r="911">
          <cell r="A911" t="str">
            <v>044E0201</v>
          </cell>
          <cell r="B911"/>
          <cell r="C911"/>
          <cell r="D911" t="str">
            <v>E</v>
          </cell>
          <cell r="E911">
            <v>2</v>
          </cell>
          <cell r="F911">
            <v>1</v>
          </cell>
          <cell r="G911"/>
          <cell r="H911"/>
          <cell r="I911" t="str">
            <v>044E0201</v>
          </cell>
          <cell r="J911" t="str">
            <v>水道用埋設標識ｼｰﾄ</v>
          </cell>
          <cell r="K911" t="str">
            <v>埋設標識ｼｰﾄ 上水道</v>
          </cell>
          <cell r="L911" t="str">
            <v>幅150mm</v>
          </cell>
          <cell r="M911" t="str">
            <v>2倍折込</v>
          </cell>
          <cell r="N911"/>
          <cell r="O911" t="str">
            <v>指定承認</v>
          </cell>
          <cell r="P911"/>
          <cell r="Q911"/>
          <cell r="R911"/>
          <cell r="S911" t="str">
            <v>ヨツギ（株）</v>
          </cell>
          <cell r="T911">
            <v>44</v>
          </cell>
          <cell r="V911" t="str">
            <v xml:space="preserve">指定承認    </v>
          </cell>
          <cell r="W911" t="str">
            <v xml:space="preserve">指定承認    </v>
          </cell>
        </row>
        <row r="912">
          <cell r="A912" t="str">
            <v>031E0202</v>
          </cell>
          <cell r="B912"/>
          <cell r="C912"/>
          <cell r="D912" t="str">
            <v>E</v>
          </cell>
          <cell r="E912">
            <v>2</v>
          </cell>
          <cell r="F912">
            <v>2</v>
          </cell>
          <cell r="G912"/>
          <cell r="H912" t="str">
            <v>標識ｱﾙﾐｼｰﾄ</v>
          </cell>
          <cell r="I912" t="str">
            <v>031E0202</v>
          </cell>
          <cell r="J912" t="str">
            <v>水道用埋設標識ｱﾙﾐｼｰﾄ</v>
          </cell>
          <cell r="K912" t="str">
            <v>水道管用埋設ｱﾙﾐｸﾛｽｼｰﾄ</v>
          </cell>
          <cell r="L912" t="str">
            <v>幅150mm</v>
          </cell>
          <cell r="M912" t="str">
            <v>2倍折込</v>
          </cell>
          <cell r="N912"/>
          <cell r="O912" t="str">
            <v>指定承認</v>
          </cell>
          <cell r="P912"/>
          <cell r="Q912"/>
          <cell r="R912"/>
          <cell r="S912" t="str">
            <v>サンエス護謨工業（株）</v>
          </cell>
          <cell r="T912">
            <v>31</v>
          </cell>
          <cell r="V912" t="str">
            <v xml:space="preserve">指定承認    </v>
          </cell>
          <cell r="W912" t="str">
            <v xml:space="preserve">指定承認    </v>
          </cell>
        </row>
        <row r="913">
          <cell r="A913" t="str">
            <v>044E0202</v>
          </cell>
          <cell r="B913"/>
          <cell r="C913"/>
          <cell r="D913" t="str">
            <v>E</v>
          </cell>
          <cell r="E913">
            <v>2</v>
          </cell>
          <cell r="F913">
            <v>2</v>
          </cell>
          <cell r="G913"/>
          <cell r="H913"/>
          <cell r="I913" t="str">
            <v>044E0202</v>
          </cell>
          <cell r="J913" t="str">
            <v>水道用埋設標識ｱﾙﾐｼｰﾄ</v>
          </cell>
          <cell r="K913" t="str">
            <v>埋設標識ｼｰﾄ ｱﾙﾀﾝｼｰﾄ 上水道</v>
          </cell>
          <cell r="L913" t="str">
            <v>幅150mm</v>
          </cell>
          <cell r="M913" t="str">
            <v>2倍折込</v>
          </cell>
          <cell r="N913"/>
          <cell r="O913" t="str">
            <v>指定承認</v>
          </cell>
          <cell r="P913"/>
          <cell r="Q913"/>
          <cell r="R913"/>
          <cell r="S913" t="str">
            <v>ヨツギ（株）</v>
          </cell>
          <cell r="T913">
            <v>44</v>
          </cell>
          <cell r="V913" t="str">
            <v xml:space="preserve">指定承認    </v>
          </cell>
          <cell r="W913" t="str">
            <v xml:space="preserve">指定承認    </v>
          </cell>
        </row>
        <row r="914">
          <cell r="A914" t="str">
            <v>020D0601</v>
          </cell>
          <cell r="B914"/>
          <cell r="C914" t="str">
            <v>その他資材類</v>
          </cell>
          <cell r="D914" t="str">
            <v>D</v>
          </cell>
          <cell r="E914">
            <v>6</v>
          </cell>
          <cell r="F914">
            <v>1</v>
          </cell>
          <cell r="G914" t="str">
            <v>補修材料</v>
          </cell>
          <cell r="H914" t="str">
            <v>GX形専用</v>
          </cell>
          <cell r="I914" t="str">
            <v>020D0601</v>
          </cell>
          <cell r="J914" t="str">
            <v>GX形用外面補修材</v>
          </cell>
          <cell r="K914" t="str">
            <v>ｸﾘﾓﾄｺｰﾄ</v>
          </cell>
          <cell r="L914"/>
          <cell r="M914"/>
          <cell r="N914"/>
          <cell r="O914" t="str">
            <v>JWWA</v>
          </cell>
          <cell r="P914" t="str">
            <v>K</v>
          </cell>
          <cell r="Q914">
            <v>139</v>
          </cell>
          <cell r="R914"/>
          <cell r="S914" t="str">
            <v>（株）栗本鐵工所</v>
          </cell>
          <cell r="T914">
            <v>20</v>
          </cell>
          <cell r="V914" t="str">
            <v>JWWA  K  139</v>
          </cell>
          <cell r="W914" t="str">
            <v>JWWA  K  139</v>
          </cell>
        </row>
        <row r="915">
          <cell r="A915" t="str">
            <v>026D0601</v>
          </cell>
          <cell r="B915"/>
          <cell r="C915"/>
          <cell r="D915" t="str">
            <v>D</v>
          </cell>
          <cell r="E915">
            <v>6</v>
          </cell>
          <cell r="F915">
            <v>1</v>
          </cell>
          <cell r="G915"/>
          <cell r="H915"/>
          <cell r="I915" t="str">
            <v>026D0601</v>
          </cell>
          <cell r="J915" t="str">
            <v>GX形用外面補修材</v>
          </cell>
          <cell r="K915" t="str">
            <v>ﾀﾞｸﾀｲﾙ管補修用塗料ｸﾞﾚｰ</v>
          </cell>
          <cell r="L915"/>
          <cell r="M915"/>
          <cell r="N915"/>
          <cell r="O915" t="str">
            <v>JWWA</v>
          </cell>
          <cell r="P915" t="str">
            <v>K</v>
          </cell>
          <cell r="Q915">
            <v>139</v>
          </cell>
          <cell r="R915"/>
          <cell r="S915" t="str">
            <v>（株）クボタ</v>
          </cell>
          <cell r="T915">
            <v>26</v>
          </cell>
          <cell r="V915" t="str">
            <v>JWWA  K  139</v>
          </cell>
          <cell r="W915" t="str">
            <v>JWWA  K  139</v>
          </cell>
        </row>
        <row r="916">
          <cell r="A916" t="str">
            <v>030D0601</v>
          </cell>
          <cell r="B916"/>
          <cell r="C916"/>
          <cell r="D916" t="str">
            <v>D</v>
          </cell>
          <cell r="E916">
            <v>6</v>
          </cell>
          <cell r="F916">
            <v>1</v>
          </cell>
          <cell r="G916"/>
          <cell r="H916"/>
          <cell r="I916" t="str">
            <v>030D0601</v>
          </cell>
          <cell r="J916" t="str">
            <v>GX形用外面補修材</v>
          </cell>
          <cell r="K916" t="str">
            <v>ﾆｯﾁｭｰｺｰﾄ#5700ｸﾞﾚｰ</v>
          </cell>
          <cell r="L916"/>
          <cell r="M916"/>
          <cell r="N916"/>
          <cell r="O916" t="str">
            <v>JWWA</v>
          </cell>
          <cell r="P916" t="str">
            <v>K</v>
          </cell>
          <cell r="Q916">
            <v>139</v>
          </cell>
          <cell r="R916"/>
          <cell r="S916" t="str">
            <v>日本鋳鉄管（株）</v>
          </cell>
          <cell r="T916">
            <v>30</v>
          </cell>
          <cell r="V916" t="str">
            <v>JWWA  K  139</v>
          </cell>
          <cell r="W916" t="str">
            <v>JWWA  K  139</v>
          </cell>
        </row>
        <row r="917">
          <cell r="A917" t="str">
            <v>020D0602</v>
          </cell>
          <cell r="B917"/>
          <cell r="C917"/>
          <cell r="D917" t="str">
            <v>D</v>
          </cell>
          <cell r="E917">
            <v>6</v>
          </cell>
          <cell r="F917">
            <v>2</v>
          </cell>
          <cell r="G917"/>
          <cell r="H917" t="str">
            <v>鋳鉄管用</v>
          </cell>
          <cell r="I917" t="str">
            <v>020D0602</v>
          </cell>
          <cell r="J917" t="str">
            <v>ﾀﾞｸﾀｲﾙ鋳鉄外面塗装補修用塗料</v>
          </cell>
          <cell r="K917" t="str">
            <v>ｸﾘﾓﾄｺｰﾄ</v>
          </cell>
          <cell r="L917"/>
          <cell r="M917"/>
          <cell r="N917"/>
          <cell r="O917" t="str">
            <v>JWWA</v>
          </cell>
          <cell r="P917" t="str">
            <v>K</v>
          </cell>
          <cell r="Q917">
            <v>139</v>
          </cell>
          <cell r="R917"/>
          <cell r="S917" t="str">
            <v>（株）栗本鐵工所</v>
          </cell>
          <cell r="T917">
            <v>20</v>
          </cell>
          <cell r="V917" t="str">
            <v>JWWA  K  139</v>
          </cell>
          <cell r="W917" t="str">
            <v>JWWA  K  139</v>
          </cell>
        </row>
        <row r="918">
          <cell r="A918" t="str">
            <v>026D0602</v>
          </cell>
          <cell r="B918"/>
          <cell r="C918"/>
          <cell r="D918" t="str">
            <v>D</v>
          </cell>
          <cell r="E918">
            <v>6</v>
          </cell>
          <cell r="F918">
            <v>2</v>
          </cell>
          <cell r="G918"/>
          <cell r="H918"/>
          <cell r="I918" t="str">
            <v>026D0602</v>
          </cell>
          <cell r="J918" t="str">
            <v>ﾀﾞｸﾀｲﾙ鋳鉄外面塗装補修用塗料</v>
          </cell>
          <cell r="K918" t="str">
            <v>ﾀﾞｸﾀｲﾙ管補修用塗料ﾌﾞﾗｯｸ</v>
          </cell>
          <cell r="L918"/>
          <cell r="M918"/>
          <cell r="N918"/>
          <cell r="O918" t="str">
            <v>JWWA</v>
          </cell>
          <cell r="P918" t="str">
            <v>K</v>
          </cell>
          <cell r="Q918">
            <v>139</v>
          </cell>
          <cell r="R918"/>
          <cell r="S918" t="str">
            <v>（株）クボタ</v>
          </cell>
          <cell r="T918">
            <v>26</v>
          </cell>
          <cell r="V918" t="str">
            <v>JWWA  K  139</v>
          </cell>
          <cell r="W918" t="str">
            <v>JWWA  K  139</v>
          </cell>
        </row>
        <row r="919">
          <cell r="A919" t="str">
            <v>030D0602</v>
          </cell>
          <cell r="B919"/>
          <cell r="C919"/>
          <cell r="D919" t="str">
            <v>D</v>
          </cell>
          <cell r="E919">
            <v>6</v>
          </cell>
          <cell r="F919">
            <v>2</v>
          </cell>
          <cell r="G919"/>
          <cell r="H919"/>
          <cell r="I919" t="str">
            <v>030D0602</v>
          </cell>
          <cell r="J919" t="str">
            <v>ﾀﾞｸﾀｲﾙ鋳鉄外面塗装補修用塗料</v>
          </cell>
          <cell r="K919" t="str">
            <v>ﾆｯﾁｭｰｺｰﾄ#5700</v>
          </cell>
          <cell r="L919"/>
          <cell r="M919"/>
          <cell r="N919"/>
          <cell r="O919" t="str">
            <v>JWWA</v>
          </cell>
          <cell r="P919" t="str">
            <v>K</v>
          </cell>
          <cell r="Q919">
            <v>139</v>
          </cell>
          <cell r="R919"/>
          <cell r="S919" t="str">
            <v>日本鋳鉄管（株）</v>
          </cell>
          <cell r="T919">
            <v>30</v>
          </cell>
          <cell r="V919" t="str">
            <v>JWWA  K  139</v>
          </cell>
          <cell r="W919" t="str">
            <v>JWWA  K  139</v>
          </cell>
        </row>
        <row r="920">
          <cell r="A920" t="str">
            <v>026D0603</v>
          </cell>
          <cell r="B920"/>
          <cell r="C920"/>
          <cell r="D920" t="str">
            <v>D</v>
          </cell>
          <cell r="E920">
            <v>6</v>
          </cell>
          <cell r="F920">
            <v>3</v>
          </cell>
          <cell r="G920"/>
          <cell r="H920" t="str">
            <v>GX形専用切管用</v>
          </cell>
          <cell r="I920" t="str">
            <v>026D0603</v>
          </cell>
          <cell r="J920" t="str">
            <v>GX形用ﾀﾞｸﾀｲﾙ鋳鉄切管鉄部用塗料</v>
          </cell>
          <cell r="K920" t="str">
            <v>ｸﾎﾞﾀｺｰﾄRP#102-Mｸﾞﾚｰ</v>
          </cell>
          <cell r="L920"/>
          <cell r="M920"/>
          <cell r="N920"/>
          <cell r="O920" t="str">
            <v>JWWA</v>
          </cell>
          <cell r="P920" t="str">
            <v>K</v>
          </cell>
          <cell r="Q920">
            <v>139</v>
          </cell>
          <cell r="R920"/>
          <cell r="S920" t="str">
            <v>（株）クボタ</v>
          </cell>
          <cell r="T920">
            <v>26</v>
          </cell>
          <cell r="V920" t="str">
            <v>JWWA  K  139</v>
          </cell>
          <cell r="W920" t="str">
            <v>JWWA  K  139</v>
          </cell>
        </row>
        <row r="921">
          <cell r="A921" t="str">
            <v>020D0603</v>
          </cell>
          <cell r="B921"/>
          <cell r="C921"/>
          <cell r="D921" t="str">
            <v>D</v>
          </cell>
          <cell r="E921">
            <v>6</v>
          </cell>
          <cell r="F921">
            <v>3</v>
          </cell>
          <cell r="G921"/>
          <cell r="H921" t="str">
            <v>鋳鉄切管用</v>
          </cell>
          <cell r="I921" t="str">
            <v>020D0603</v>
          </cell>
          <cell r="J921" t="str">
            <v>ﾀﾞｸﾀｲﾙ鋳鉄切管鉄部用塗料</v>
          </cell>
          <cell r="K921" t="str">
            <v>ｸﾘﾓﾄｺｰﾄ</v>
          </cell>
          <cell r="L921"/>
          <cell r="M921"/>
          <cell r="N921"/>
          <cell r="O921" t="str">
            <v>JWWA</v>
          </cell>
          <cell r="P921" t="str">
            <v>K</v>
          </cell>
          <cell r="Q921">
            <v>139</v>
          </cell>
          <cell r="R921"/>
          <cell r="S921" t="str">
            <v>（株）栗本鐵工所</v>
          </cell>
          <cell r="T921">
            <v>20</v>
          </cell>
          <cell r="V921" t="str">
            <v>JWWA  K  139</v>
          </cell>
          <cell r="W921" t="str">
            <v>JWWA  K  139</v>
          </cell>
        </row>
        <row r="922">
          <cell r="A922" t="str">
            <v>026D0604</v>
          </cell>
          <cell r="B922"/>
          <cell r="C922"/>
          <cell r="D922" t="str">
            <v>D</v>
          </cell>
          <cell r="E922">
            <v>6</v>
          </cell>
          <cell r="F922">
            <v>4</v>
          </cell>
          <cell r="G922"/>
          <cell r="H922"/>
          <cell r="I922" t="str">
            <v>026D0604</v>
          </cell>
          <cell r="J922" t="str">
            <v>ﾀﾞｸﾀｲﾙ鋳鉄切管鉄部用塗料</v>
          </cell>
          <cell r="K922" t="str">
            <v>ｸﾎﾞﾀｺｰﾄRP#102-Mﾌﾞﾗｯｸ</v>
          </cell>
          <cell r="L922"/>
          <cell r="M922"/>
          <cell r="N922"/>
          <cell r="O922" t="str">
            <v>JWWA</v>
          </cell>
          <cell r="P922" t="str">
            <v>K</v>
          </cell>
          <cell r="Q922">
            <v>139</v>
          </cell>
          <cell r="R922"/>
          <cell r="S922" t="str">
            <v>（株）クボタ</v>
          </cell>
          <cell r="T922">
            <v>26</v>
          </cell>
          <cell r="V922" t="str">
            <v>JWWA  K  139</v>
          </cell>
          <cell r="W922" t="str">
            <v>JWWA  K  139</v>
          </cell>
        </row>
        <row r="923">
          <cell r="A923" t="str">
            <v>030D0603</v>
          </cell>
          <cell r="B923"/>
          <cell r="C923"/>
          <cell r="D923" t="str">
            <v>D</v>
          </cell>
          <cell r="E923">
            <v>6</v>
          </cell>
          <cell r="F923">
            <v>3</v>
          </cell>
          <cell r="G923"/>
          <cell r="H923"/>
          <cell r="I923" t="str">
            <v>030D0603</v>
          </cell>
          <cell r="J923" t="str">
            <v>ﾀﾞｸﾀｲﾙ鋳鉄切管鉄部用塗料</v>
          </cell>
          <cell r="K923" t="str">
            <v>ﾆｯﾁｭｰｺｰﾄ補修液</v>
          </cell>
          <cell r="L923"/>
          <cell r="M923"/>
          <cell r="N923"/>
          <cell r="O923" t="str">
            <v>JWWA</v>
          </cell>
          <cell r="P923" t="str">
            <v>K</v>
          </cell>
          <cell r="Q923">
            <v>139</v>
          </cell>
          <cell r="R923"/>
          <cell r="S923" t="str">
            <v>日本鋳鉄管（株）</v>
          </cell>
          <cell r="T923">
            <v>30</v>
          </cell>
          <cell r="V923" t="str">
            <v>JWWA  K  139</v>
          </cell>
          <cell r="W923" t="str">
            <v>JWWA  K  139</v>
          </cell>
        </row>
        <row r="924">
          <cell r="A924" t="str">
            <v>020D0604</v>
          </cell>
          <cell r="B924"/>
          <cell r="C924"/>
          <cell r="D924" t="str">
            <v>D</v>
          </cell>
          <cell r="E924">
            <v>6</v>
          </cell>
          <cell r="F924">
            <v>4</v>
          </cell>
          <cell r="G924" t="str">
            <v>滑　剤</v>
          </cell>
          <cell r="H924" t="str">
            <v>ﾀﾞｸﾀｲﾙ鉄管用滑剤</v>
          </cell>
          <cell r="I924" t="str">
            <v>020D0604</v>
          </cell>
          <cell r="J924" t="str">
            <v>ﾀﾞｸﾀｲﾙ鋳鉄管継手用滑剤</v>
          </cell>
          <cell r="K924" t="str">
            <v>ﾀﾞｸﾀｲﾙ鋳鉄管継手用滑剤</v>
          </cell>
          <cell r="L924"/>
          <cell r="M924"/>
          <cell r="N924"/>
          <cell r="O924" t="str">
            <v>JDPA</v>
          </cell>
          <cell r="P924" t="str">
            <v>Z</v>
          </cell>
          <cell r="Q924">
            <v>2002</v>
          </cell>
          <cell r="R924"/>
          <cell r="S924" t="str">
            <v>（株）栗本鐵工所</v>
          </cell>
          <cell r="T924">
            <v>20</v>
          </cell>
          <cell r="V924" t="str">
            <v>JDPA  Z  2002</v>
          </cell>
          <cell r="W924" t="str">
            <v>JDPA  Z  2002</v>
          </cell>
        </row>
        <row r="925">
          <cell r="A925" t="str">
            <v>026D0605</v>
          </cell>
          <cell r="B925"/>
          <cell r="C925"/>
          <cell r="D925" t="str">
            <v>D</v>
          </cell>
          <cell r="E925">
            <v>6</v>
          </cell>
          <cell r="F925">
            <v>5</v>
          </cell>
          <cell r="G925"/>
          <cell r="H925"/>
          <cell r="I925" t="str">
            <v>026D0605</v>
          </cell>
          <cell r="J925" t="str">
            <v>ﾀﾞｸﾀｲﾙ鋳鉄管継手用滑剤</v>
          </cell>
          <cell r="K925" t="str">
            <v>ﾀﾞｸﾀｲﾙ管継手用滑剤P(上･下水用)</v>
          </cell>
          <cell r="L925"/>
          <cell r="M925"/>
          <cell r="N925"/>
          <cell r="O925" t="str">
            <v>JDPA</v>
          </cell>
          <cell r="P925" t="str">
            <v>Z</v>
          </cell>
          <cell r="Q925">
            <v>2002</v>
          </cell>
          <cell r="R925"/>
          <cell r="S925" t="str">
            <v>（株）クボタ</v>
          </cell>
          <cell r="T925">
            <v>26</v>
          </cell>
          <cell r="V925" t="str">
            <v>JDPA  Z  2002</v>
          </cell>
          <cell r="W925" t="str">
            <v>JDPA  Z  2002</v>
          </cell>
        </row>
        <row r="926">
          <cell r="A926" t="str">
            <v>030D0604</v>
          </cell>
          <cell r="B926"/>
          <cell r="C926"/>
          <cell r="D926" t="str">
            <v>D</v>
          </cell>
          <cell r="E926">
            <v>6</v>
          </cell>
          <cell r="F926">
            <v>4</v>
          </cell>
          <cell r="G926"/>
          <cell r="H926"/>
          <cell r="I926" t="str">
            <v>030D0604</v>
          </cell>
          <cell r="J926" t="str">
            <v>ﾀﾞｸﾀｲﾙ鋳鉄管継手用滑剤</v>
          </cell>
          <cell r="K926" t="str">
            <v>ﾀﾞｸﾀｲﾙ管継手用滑剤</v>
          </cell>
          <cell r="L926"/>
          <cell r="M926"/>
          <cell r="N926"/>
          <cell r="O926" t="str">
            <v>JDPA</v>
          </cell>
          <cell r="P926" t="str">
            <v>Z</v>
          </cell>
          <cell r="Q926">
            <v>2002</v>
          </cell>
          <cell r="R926"/>
          <cell r="S926" t="str">
            <v>日本鋳鉄管（株）</v>
          </cell>
          <cell r="T926">
            <v>30</v>
          </cell>
          <cell r="V926" t="str">
            <v>JDPA  Z  2002</v>
          </cell>
          <cell r="W926" t="str">
            <v>JDPA  Z  2002</v>
          </cell>
        </row>
        <row r="927">
          <cell r="A927" t="str">
            <v>007E0401</v>
          </cell>
          <cell r="B927"/>
          <cell r="C927"/>
          <cell r="D927" t="str">
            <v>E</v>
          </cell>
          <cell r="E927">
            <v>4</v>
          </cell>
          <cell r="F927">
            <v>1</v>
          </cell>
          <cell r="G927" t="str">
            <v>接着剤</v>
          </cell>
          <cell r="H927" t="str">
            <v>ﾎﾟﾘ塩化ﾋﾞﾆﾙ管用</v>
          </cell>
          <cell r="I927" t="str">
            <v>007E0401</v>
          </cell>
          <cell r="J927" t="str">
            <v>硬質ﾎﾟﾘ塩化ﾋﾞﾆﾙ管用接着剤</v>
          </cell>
          <cell r="K927" t="str">
            <v>ﾀﾌﾀﾞｲﾝ</v>
          </cell>
          <cell r="L927"/>
          <cell r="M927"/>
          <cell r="N927"/>
          <cell r="O927" t="str">
            <v>指定承認</v>
          </cell>
          <cell r="P927"/>
          <cell r="Q927"/>
          <cell r="R927"/>
          <cell r="S927" t="str">
            <v>（株）クボタケミックス</v>
          </cell>
          <cell r="T927">
            <v>7</v>
          </cell>
          <cell r="V927" t="str">
            <v xml:space="preserve">指定承認    </v>
          </cell>
          <cell r="W927" t="str">
            <v xml:space="preserve">指定承認    </v>
          </cell>
        </row>
        <row r="928">
          <cell r="A928" t="str">
            <v>007E0402</v>
          </cell>
          <cell r="B928"/>
          <cell r="C928"/>
          <cell r="D928" t="str">
            <v>E</v>
          </cell>
          <cell r="E928">
            <v>4</v>
          </cell>
          <cell r="F928">
            <v>2</v>
          </cell>
          <cell r="G928"/>
          <cell r="H928"/>
          <cell r="I928" t="str">
            <v>007E0402</v>
          </cell>
          <cell r="J928" t="str">
            <v>硬質ﾎﾟﾘ塩化ﾋﾞﾆﾙ管用接着剤</v>
          </cell>
          <cell r="K928" t="str">
            <v>ﾀﾌﾀﾞｲﾝHI</v>
          </cell>
          <cell r="L928"/>
          <cell r="M928"/>
          <cell r="N928"/>
          <cell r="O928" t="str">
            <v>指定承認</v>
          </cell>
          <cell r="P928"/>
          <cell r="Q928"/>
          <cell r="R928"/>
          <cell r="S928" t="str">
            <v>（株）クボタケミックス</v>
          </cell>
          <cell r="T928">
            <v>7</v>
          </cell>
          <cell r="V928" t="str">
            <v xml:space="preserve">指定承認    </v>
          </cell>
          <cell r="W928" t="str">
            <v xml:space="preserve">指定承認    </v>
          </cell>
        </row>
        <row r="929">
          <cell r="A929" t="str">
            <v>038E0401</v>
          </cell>
          <cell r="B929"/>
          <cell r="C929"/>
          <cell r="D929" t="str">
            <v>E</v>
          </cell>
          <cell r="E929">
            <v>4</v>
          </cell>
          <cell r="F929">
            <v>1</v>
          </cell>
          <cell r="G929"/>
          <cell r="H929"/>
          <cell r="I929" t="str">
            <v>038E0401</v>
          </cell>
          <cell r="J929" t="str">
            <v>硬質ﾎﾟﾘ塩化ﾋﾞﾆﾙ管用接着剤</v>
          </cell>
          <cell r="K929" t="str">
            <v>ｴｽﾛﾝ接着剤</v>
          </cell>
          <cell r="L929"/>
          <cell r="M929"/>
          <cell r="N929"/>
          <cell r="O929" t="str">
            <v>指定承認</v>
          </cell>
          <cell r="P929"/>
          <cell r="Q929"/>
          <cell r="R929"/>
          <cell r="S929" t="str">
            <v>積水化学工業（株）</v>
          </cell>
          <cell r="T929">
            <v>38</v>
          </cell>
          <cell r="V929" t="str">
            <v xml:space="preserve">指定承認    </v>
          </cell>
          <cell r="W929" t="str">
            <v xml:space="preserve">指定承認    </v>
          </cell>
        </row>
        <row r="930">
          <cell r="A930" t="str">
            <v>038E0301</v>
          </cell>
          <cell r="B930"/>
          <cell r="C930"/>
          <cell r="D930" t="str">
            <v>E</v>
          </cell>
          <cell r="E930">
            <v>3</v>
          </cell>
          <cell r="F930">
            <v>1</v>
          </cell>
          <cell r="G930" t="str">
            <v>保温筒</v>
          </cell>
          <cell r="H930" t="str">
            <v>ﾎﾟﾘｴﾁﾚﾝﾌｫｰﾑ</v>
          </cell>
          <cell r="I930" t="str">
            <v>038E0301</v>
          </cell>
          <cell r="J930" t="str">
            <v>保温筒</v>
          </cell>
          <cell r="K930" t="str">
            <v>ｴｽﾛﾝ保温ﾁｭｰﾌﾞｶｯﾄﾜﾝ</v>
          </cell>
          <cell r="L930" t="str">
            <v>φ20～φ50</v>
          </cell>
          <cell r="M930" t="str">
            <v>ﾜﾝﾀｯﾁ式　ﾎﾟﾘｴﾁﾚﾝﾌｫｰﾑ</v>
          </cell>
          <cell r="N930" t="str">
            <v>厚10mm</v>
          </cell>
          <cell r="O930" t="str">
            <v>JIS</v>
          </cell>
          <cell r="P930" t="str">
            <v>A</v>
          </cell>
          <cell r="Q930">
            <v>9511</v>
          </cell>
          <cell r="R930"/>
          <cell r="S930" t="str">
            <v>積水化学工業（株）</v>
          </cell>
          <cell r="T930">
            <v>38</v>
          </cell>
          <cell r="V930" t="str">
            <v>JIS  A  9511</v>
          </cell>
          <cell r="W930" t="str">
            <v>JIS  A  9511</v>
          </cell>
        </row>
        <row r="931">
          <cell r="A931" t="str">
            <v>024E0301</v>
          </cell>
          <cell r="B931"/>
          <cell r="C931"/>
          <cell r="D931" t="str">
            <v>E</v>
          </cell>
          <cell r="E931">
            <v>3</v>
          </cell>
          <cell r="F931">
            <v>1</v>
          </cell>
          <cell r="G931"/>
          <cell r="H931"/>
          <cell r="I931" t="str">
            <v>024E0301</v>
          </cell>
          <cell r="J931" t="str">
            <v>保温筒</v>
          </cell>
          <cell r="K931" t="str">
            <v>配管保温保冷筒ﾗｲﾄﾁｭｰﾌﾞ</v>
          </cell>
          <cell r="L931" t="str">
            <v>φ20～φ50</v>
          </cell>
          <cell r="M931" t="str">
            <v>ﾜﾝﾀｯﾁ式　ﾎﾟﾘｴﾁﾚﾝﾌｫｰﾑ</v>
          </cell>
          <cell r="N931" t="str">
            <v>厚10mm</v>
          </cell>
          <cell r="O931" t="str">
            <v>JIS</v>
          </cell>
          <cell r="P931" t="str">
            <v>A</v>
          </cell>
          <cell r="Q931">
            <v>9511</v>
          </cell>
          <cell r="R931"/>
          <cell r="S931" t="str">
            <v>（株）イノアック住環境</v>
          </cell>
          <cell r="T931">
            <v>24</v>
          </cell>
          <cell r="V931" t="str">
            <v>JIS  A  9511</v>
          </cell>
          <cell r="W931" t="str">
            <v>JIS  A  9511</v>
          </cell>
        </row>
        <row r="932">
          <cell r="A932"/>
          <cell r="B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</row>
        <row r="933">
          <cell r="A933">
            <v>0</v>
          </cell>
          <cell r="B933" t="str">
            <v>【水道用仕切弁】</v>
          </cell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 t="str">
            <v/>
          </cell>
          <cell r="V933" t="str">
            <v xml:space="preserve">    </v>
          </cell>
          <cell r="W933" t="str">
            <v xml:space="preserve">    </v>
          </cell>
        </row>
        <row r="934">
          <cell r="A934" t="str">
            <v>003V0101</v>
          </cell>
          <cell r="B934" t="str">
            <v>水道用仕切弁</v>
          </cell>
          <cell r="C934" t="str">
            <v>ソフトシール仕切弁類</v>
          </cell>
          <cell r="D934" t="str">
            <v>V</v>
          </cell>
          <cell r="E934">
            <v>1</v>
          </cell>
          <cell r="F934">
            <v>1</v>
          </cell>
          <cell r="G934" t="str">
            <v>ｿﾌﾄｼｰﾙ仕切弁</v>
          </cell>
          <cell r="H934" t="str">
            <v>ﾌﾗﾝｼﾞ形 2種(7.5K)</v>
          </cell>
          <cell r="I934" t="str">
            <v>003V0101</v>
          </cell>
          <cell r="J934" t="str">
            <v>水道用ｿﾌﾄｼｰﾙ仕切弁</v>
          </cell>
          <cell r="K934" t="str">
            <v>ｿﾌﾄｼｰﾙ仕切弁(SS-F型)</v>
          </cell>
          <cell r="L934" t="str">
            <v>φ50～φ300</v>
          </cell>
          <cell r="M934" t="str">
            <v>内外面ｴﾎﾟｷｼ樹脂粉体塗装</v>
          </cell>
          <cell r="N934" t="str">
            <v>内ねじ式　2種</v>
          </cell>
          <cell r="O934" t="str">
            <v>JWWA</v>
          </cell>
          <cell r="P934" t="str">
            <v>B</v>
          </cell>
          <cell r="Q934">
            <v>120</v>
          </cell>
          <cell r="R934"/>
          <cell r="S934" t="str">
            <v>（株）清水鐵工所</v>
          </cell>
          <cell r="T934">
            <v>3</v>
          </cell>
          <cell r="V934" t="str">
            <v>JWWA  B  120</v>
          </cell>
          <cell r="W934" t="str">
            <v>JWWA  B  120</v>
          </cell>
        </row>
        <row r="935">
          <cell r="A935" t="str">
            <v>004V0101</v>
          </cell>
          <cell r="B935"/>
          <cell r="C935"/>
          <cell r="D935" t="str">
            <v>V</v>
          </cell>
          <cell r="E935">
            <v>1</v>
          </cell>
          <cell r="F935">
            <v>1</v>
          </cell>
          <cell r="G935"/>
          <cell r="H935"/>
          <cell r="I935" t="str">
            <v>004V0101</v>
          </cell>
          <cell r="J935" t="str">
            <v>水道用ｿﾌﾄｼｰﾙ仕切弁</v>
          </cell>
          <cell r="K935" t="str">
            <v>MS-C型C-ﾀｲﾄﾊﾞﾙﾌﾞﾌﾗﾝｼﾞ形</v>
          </cell>
          <cell r="L935" t="str">
            <v>φ50～φ300</v>
          </cell>
          <cell r="M935" t="str">
            <v>内外面ｴﾎﾟｷｼ樹脂粉体塗装</v>
          </cell>
          <cell r="N935" t="str">
            <v>内ねじ式　2種</v>
          </cell>
          <cell r="O935" t="str">
            <v>JWWA</v>
          </cell>
          <cell r="P935" t="str">
            <v>B</v>
          </cell>
          <cell r="Q935">
            <v>120</v>
          </cell>
          <cell r="R935"/>
          <cell r="S935" t="str">
            <v>宮部鉄工（株）</v>
          </cell>
          <cell r="T935">
            <v>4</v>
          </cell>
          <cell r="V935" t="str">
            <v>JWWA  B  120</v>
          </cell>
          <cell r="W935" t="str">
            <v>JWWA  B  120</v>
          </cell>
        </row>
        <row r="936">
          <cell r="A936" t="str">
            <v>004V0103</v>
          </cell>
          <cell r="B936"/>
          <cell r="C936"/>
          <cell r="D936" t="str">
            <v>V</v>
          </cell>
          <cell r="E936">
            <v>1</v>
          </cell>
          <cell r="F936">
            <v>3</v>
          </cell>
          <cell r="G936"/>
          <cell r="H936"/>
          <cell r="I936" t="str">
            <v>004V0103</v>
          </cell>
          <cell r="J936" t="str">
            <v>水道用ｿﾌﾄｼｰﾙ仕切弁</v>
          </cell>
          <cell r="K936" t="str">
            <v>MS-CⅡ型C-ﾀｲﾄﾊﾞﾙﾌﾞﾌﾗﾝｼﾞ形</v>
          </cell>
          <cell r="L936" t="str">
            <v>φ300</v>
          </cell>
          <cell r="M936" t="str">
            <v>内外面ｴﾎﾟｷｼ樹脂粉体塗装</v>
          </cell>
          <cell r="N936" t="str">
            <v>内ねじ式　2種</v>
          </cell>
          <cell r="O936" t="str">
            <v>JWWA</v>
          </cell>
          <cell r="P936" t="str">
            <v>B</v>
          </cell>
          <cell r="Q936">
            <v>120</v>
          </cell>
          <cell r="R936"/>
          <cell r="S936" t="str">
            <v>宮部鉄工（株）</v>
          </cell>
          <cell r="T936">
            <v>4</v>
          </cell>
          <cell r="V936" t="str">
            <v>JWWA  B  120</v>
          </cell>
          <cell r="W936" t="str">
            <v>JWWA  B  120</v>
          </cell>
        </row>
        <row r="937">
          <cell r="A937" t="str">
            <v>017V0101</v>
          </cell>
          <cell r="B937"/>
          <cell r="C937"/>
          <cell r="D937" t="str">
            <v>V</v>
          </cell>
          <cell r="E937">
            <v>1</v>
          </cell>
          <cell r="F937">
            <v>1</v>
          </cell>
          <cell r="G937"/>
          <cell r="H937"/>
          <cell r="I937" t="str">
            <v>017V0101</v>
          </cell>
          <cell r="J937" t="str">
            <v>水道用ｿﾌﾄｼｰﾙ仕切弁</v>
          </cell>
          <cell r="K937" t="str">
            <v>ﾆｭｰﾎﾞﾌﾞ</v>
          </cell>
          <cell r="L937" t="str">
            <v>φ50～φ300</v>
          </cell>
          <cell r="M937" t="str">
            <v>内外面ｴﾎﾟｷｼ樹脂粉体塗装</v>
          </cell>
          <cell r="N937" t="str">
            <v>内ねじ式　2種</v>
          </cell>
          <cell r="O937" t="str">
            <v>JWWA</v>
          </cell>
          <cell r="P937" t="str">
            <v>B</v>
          </cell>
          <cell r="Q937">
            <v>120</v>
          </cell>
          <cell r="R937"/>
          <cell r="S937" t="str">
            <v>（株）清水合金製作所</v>
          </cell>
          <cell r="T937">
            <v>17</v>
          </cell>
          <cell r="V937" t="str">
            <v>JWWA  B  120</v>
          </cell>
          <cell r="W937" t="str">
            <v>JWWA  B  120</v>
          </cell>
        </row>
        <row r="938">
          <cell r="A938" t="str">
            <v>020V0101</v>
          </cell>
          <cell r="B938"/>
          <cell r="C938"/>
          <cell r="D938" t="str">
            <v>V</v>
          </cell>
          <cell r="E938">
            <v>1</v>
          </cell>
          <cell r="F938">
            <v>1</v>
          </cell>
          <cell r="G938"/>
          <cell r="H938"/>
          <cell r="I938" t="str">
            <v>020V0101</v>
          </cell>
          <cell r="J938" t="str">
            <v>水道用ｿﾌﾄｼｰﾙ仕切弁</v>
          </cell>
          <cell r="K938" t="str">
            <v>ｿﾌﾄｼｰﾙ仕切弁</v>
          </cell>
          <cell r="L938" t="str">
            <v>φ50～φ300</v>
          </cell>
          <cell r="M938" t="str">
            <v>内外面ｴﾎﾟｷｼ樹脂粉体塗装</v>
          </cell>
          <cell r="N938" t="str">
            <v>内ねじ式　2種</v>
          </cell>
          <cell r="O938" t="str">
            <v>JWWA</v>
          </cell>
          <cell r="P938" t="str">
            <v>B</v>
          </cell>
          <cell r="Q938">
            <v>120</v>
          </cell>
          <cell r="R938"/>
          <cell r="S938" t="str">
            <v>（株）栗本鐵工所</v>
          </cell>
          <cell r="T938">
            <v>20</v>
          </cell>
          <cell r="V938" t="str">
            <v>JWWA  B  120</v>
          </cell>
          <cell r="W938" t="str">
            <v>JWWA  B  120</v>
          </cell>
        </row>
        <row r="939">
          <cell r="A939" t="str">
            <v>022V0101</v>
          </cell>
          <cell r="B939"/>
          <cell r="C939"/>
          <cell r="D939" t="str">
            <v>V</v>
          </cell>
          <cell r="E939">
            <v>1</v>
          </cell>
          <cell r="F939">
            <v>1</v>
          </cell>
          <cell r="G939"/>
          <cell r="H939"/>
          <cell r="I939" t="str">
            <v>022V0101</v>
          </cell>
          <cell r="J939" t="str">
            <v>水道用ｿﾌﾄｼｰﾙ仕切弁</v>
          </cell>
          <cell r="K939" t="str">
            <v>水道用ｿﾌﾄｼｰﾙ仕切弁 ﾌﾗﾝｼﾞ形</v>
          </cell>
          <cell r="L939" t="str">
            <v>φ50～φ300</v>
          </cell>
          <cell r="M939" t="str">
            <v>内外面ｴﾎﾟｷｼ樹脂粉体塗装</v>
          </cell>
          <cell r="N939" t="str">
            <v>内ねじ式　2種</v>
          </cell>
          <cell r="O939" t="str">
            <v>JWWA</v>
          </cell>
          <cell r="P939" t="str">
            <v>B</v>
          </cell>
          <cell r="Q939">
            <v>120</v>
          </cell>
          <cell r="R939"/>
          <cell r="S939" t="str">
            <v>角田鉄工（株）</v>
          </cell>
          <cell r="T939">
            <v>22</v>
          </cell>
          <cell r="V939" t="str">
            <v>JWWA  B  120</v>
          </cell>
          <cell r="W939" t="str">
            <v>JWWA  B  120</v>
          </cell>
        </row>
        <row r="940">
          <cell r="A940" t="str">
            <v>023V0101</v>
          </cell>
          <cell r="B940"/>
          <cell r="C940"/>
          <cell r="D940" t="str">
            <v>V</v>
          </cell>
          <cell r="E940">
            <v>1</v>
          </cell>
          <cell r="F940">
            <v>1</v>
          </cell>
          <cell r="G940"/>
          <cell r="H940"/>
          <cell r="I940" t="str">
            <v>023V0101</v>
          </cell>
          <cell r="J940" t="str">
            <v>水道用ｿﾌﾄｼｰﾙ仕切弁</v>
          </cell>
          <cell r="K940" t="str">
            <v>ｴｸｾﾙｿﾌﾄ仕切弁</v>
          </cell>
          <cell r="L940" t="str">
            <v>φ50～φ300</v>
          </cell>
          <cell r="M940" t="str">
            <v>内外面ｴﾎﾟｷｼ樹脂粉体塗装</v>
          </cell>
          <cell r="N940" t="str">
            <v>内ねじ式　2種</v>
          </cell>
          <cell r="O940" t="str">
            <v>JWWA</v>
          </cell>
          <cell r="P940" t="str">
            <v>B</v>
          </cell>
          <cell r="Q940">
            <v>120</v>
          </cell>
          <cell r="R940"/>
          <cell r="S940" t="str">
            <v>清水工業（株）</v>
          </cell>
          <cell r="T940">
            <v>23</v>
          </cell>
          <cell r="V940" t="str">
            <v>JWWA  B  120</v>
          </cell>
          <cell r="W940" t="str">
            <v>JWWA  B  120</v>
          </cell>
        </row>
        <row r="941">
          <cell r="A941" t="str">
            <v>025V0101</v>
          </cell>
          <cell r="B941"/>
          <cell r="C941"/>
          <cell r="D941" t="str">
            <v>V</v>
          </cell>
          <cell r="E941">
            <v>1</v>
          </cell>
          <cell r="F941">
            <v>1</v>
          </cell>
          <cell r="G941"/>
          <cell r="H941"/>
          <cell r="I941" t="str">
            <v>025V0101</v>
          </cell>
          <cell r="J941" t="str">
            <v>水道用ｿﾌﾄｼｰﾙ仕切弁</v>
          </cell>
          <cell r="K941" t="str">
            <v>ｿﾌﾄｼｰﾙ仕切弁</v>
          </cell>
          <cell r="L941" t="str">
            <v>φ50～φ300</v>
          </cell>
          <cell r="M941" t="str">
            <v>内外面ｴﾎﾟｷｼ樹脂粉体塗装</v>
          </cell>
          <cell r="N941" t="str">
            <v>内ねじ式　2種</v>
          </cell>
          <cell r="O941" t="str">
            <v>JWWA</v>
          </cell>
          <cell r="P941" t="str">
            <v>B</v>
          </cell>
          <cell r="Q941">
            <v>120</v>
          </cell>
          <cell r="R941"/>
          <cell r="S941" t="str">
            <v>前澤工業（株）</v>
          </cell>
          <cell r="T941">
            <v>25</v>
          </cell>
          <cell r="V941" t="str">
            <v>JWWA  B  120</v>
          </cell>
          <cell r="W941" t="str">
            <v>JWWA  B  120</v>
          </cell>
        </row>
        <row r="942">
          <cell r="A942" t="str">
            <v>026V0101</v>
          </cell>
          <cell r="B942"/>
          <cell r="C942"/>
          <cell r="D942" t="str">
            <v>V</v>
          </cell>
          <cell r="E942">
            <v>1</v>
          </cell>
          <cell r="F942">
            <v>1</v>
          </cell>
          <cell r="G942"/>
          <cell r="H942"/>
          <cell r="I942" t="str">
            <v>026V0101</v>
          </cell>
          <cell r="J942" t="str">
            <v>水道用ｿﾌﾄｼｰﾙ仕切弁</v>
          </cell>
          <cell r="K942" t="str">
            <v>ﾌﾗﾝｼﾞ形ｿﾌﾄｼｰﾙ仕切弁</v>
          </cell>
          <cell r="L942" t="str">
            <v>φ50～φ300</v>
          </cell>
          <cell r="M942" t="str">
            <v>内外面ｴﾎﾟｷｼ樹脂粉体塗装</v>
          </cell>
          <cell r="N942" t="str">
            <v>内ねじ式　2種</v>
          </cell>
          <cell r="O942" t="str">
            <v>JWWA</v>
          </cell>
          <cell r="P942" t="str">
            <v>B</v>
          </cell>
          <cell r="Q942">
            <v>120</v>
          </cell>
          <cell r="R942"/>
          <cell r="S942" t="str">
            <v>（株）クボタ</v>
          </cell>
          <cell r="T942">
            <v>26</v>
          </cell>
          <cell r="V942" t="str">
            <v>JWWA  B  120</v>
          </cell>
          <cell r="W942" t="str">
            <v>JWWA  B  120</v>
          </cell>
        </row>
        <row r="943">
          <cell r="A943" t="str">
            <v>003V0102</v>
          </cell>
          <cell r="B943"/>
          <cell r="C943"/>
          <cell r="D943" t="str">
            <v>V</v>
          </cell>
          <cell r="E943">
            <v>1</v>
          </cell>
          <cell r="F943">
            <v>2</v>
          </cell>
          <cell r="G943"/>
          <cell r="H943" t="str">
            <v>ﾌﾗﾝｼﾞ形 3種(10K)</v>
          </cell>
          <cell r="I943" t="str">
            <v>003V0102</v>
          </cell>
          <cell r="J943" t="str">
            <v>水道用ｿﾌﾄｼｰﾙ仕切弁</v>
          </cell>
          <cell r="K943" t="str">
            <v>ｿﾌﾄｼｰﾙ仕切弁(SS-F型)</v>
          </cell>
          <cell r="L943" t="str">
            <v>φ50～φ300</v>
          </cell>
          <cell r="M943" t="str">
            <v>内外面ｴﾎﾟｷｼ樹脂粉体塗装</v>
          </cell>
          <cell r="N943" t="str">
            <v>内ねじ式　3種</v>
          </cell>
          <cell r="O943" t="str">
            <v>JWWA</v>
          </cell>
          <cell r="P943" t="str">
            <v>B</v>
          </cell>
          <cell r="Q943">
            <v>120</v>
          </cell>
          <cell r="R943"/>
          <cell r="S943" t="str">
            <v>（株）清水鐵工所</v>
          </cell>
          <cell r="T943">
            <v>3</v>
          </cell>
          <cell r="V943" t="str">
            <v>JWWA  B  120</v>
          </cell>
          <cell r="W943" t="str">
            <v>JWWA  B  120</v>
          </cell>
        </row>
        <row r="944">
          <cell r="A944" t="str">
            <v>004V0102</v>
          </cell>
          <cell r="B944"/>
          <cell r="C944"/>
          <cell r="D944" t="str">
            <v>V</v>
          </cell>
          <cell r="E944">
            <v>1</v>
          </cell>
          <cell r="F944">
            <v>2</v>
          </cell>
          <cell r="G944"/>
          <cell r="H944"/>
          <cell r="I944" t="str">
            <v>004V0102</v>
          </cell>
          <cell r="J944" t="str">
            <v>水道用ｿﾌﾄｼｰﾙ仕切弁</v>
          </cell>
          <cell r="K944" t="str">
            <v>MS-C型C-ﾀｲﾄﾊﾞﾙﾌﾞﾌﾗﾝｼﾞ形</v>
          </cell>
          <cell r="L944" t="str">
            <v>φ50～φ300</v>
          </cell>
          <cell r="M944" t="str">
            <v>内外面ｴﾎﾟｷｼ樹脂粉体塗装</v>
          </cell>
          <cell r="N944" t="str">
            <v>内ねじ式　3種</v>
          </cell>
          <cell r="O944" t="str">
            <v>JWWA</v>
          </cell>
          <cell r="P944" t="str">
            <v>B</v>
          </cell>
          <cell r="Q944">
            <v>120</v>
          </cell>
          <cell r="R944"/>
          <cell r="S944" t="str">
            <v>宮部鉄工（株）</v>
          </cell>
          <cell r="T944">
            <v>4</v>
          </cell>
          <cell r="V944" t="str">
            <v>JWWA  B  120</v>
          </cell>
          <cell r="W944" t="str">
            <v>JWWA  B  120</v>
          </cell>
        </row>
        <row r="945">
          <cell r="A945" t="str">
            <v>004V0104</v>
          </cell>
          <cell r="B945"/>
          <cell r="C945"/>
          <cell r="D945" t="str">
            <v>V</v>
          </cell>
          <cell r="E945">
            <v>1</v>
          </cell>
          <cell r="F945">
            <v>4</v>
          </cell>
          <cell r="G945"/>
          <cell r="H945"/>
          <cell r="I945" t="str">
            <v>004V0104</v>
          </cell>
          <cell r="J945" t="str">
            <v>水道用ｿﾌﾄｼｰﾙ仕切弁</v>
          </cell>
          <cell r="K945" t="str">
            <v>MS-CⅡ型C-ﾀｲﾄﾊﾞﾙﾌﾞﾌﾗﾝｼﾞ形</v>
          </cell>
          <cell r="L945" t="str">
            <v>φ300</v>
          </cell>
          <cell r="M945" t="str">
            <v>内外面ｴﾎﾟｷｼ樹脂粉体塗装</v>
          </cell>
          <cell r="N945" t="str">
            <v>内ねじ式　3種</v>
          </cell>
          <cell r="O945" t="str">
            <v>JWWA</v>
          </cell>
          <cell r="P945" t="str">
            <v>B</v>
          </cell>
          <cell r="Q945">
            <v>120</v>
          </cell>
          <cell r="R945"/>
          <cell r="S945" t="str">
            <v>宮部鉄工（株）</v>
          </cell>
          <cell r="T945">
            <v>4</v>
          </cell>
          <cell r="V945" t="str">
            <v>JWWA  B  120</v>
          </cell>
          <cell r="W945" t="str">
            <v>JWWA  B  120</v>
          </cell>
        </row>
        <row r="946">
          <cell r="A946" t="str">
            <v>017V0102</v>
          </cell>
          <cell r="B946"/>
          <cell r="C946"/>
          <cell r="D946" t="str">
            <v>V</v>
          </cell>
          <cell r="E946">
            <v>1</v>
          </cell>
          <cell r="F946">
            <v>2</v>
          </cell>
          <cell r="G946"/>
          <cell r="H946"/>
          <cell r="I946" t="str">
            <v>017V0102</v>
          </cell>
          <cell r="J946" t="str">
            <v>水道用ｿﾌﾄｼｰﾙ仕切弁</v>
          </cell>
          <cell r="K946" t="str">
            <v>ﾆｭｰﾎﾞﾌﾞ</v>
          </cell>
          <cell r="L946" t="str">
            <v>φ50～φ300</v>
          </cell>
          <cell r="M946" t="str">
            <v>内外面ｴﾎﾟｷｼ樹脂粉体塗装</v>
          </cell>
          <cell r="N946" t="str">
            <v>内ねじ式　3種</v>
          </cell>
          <cell r="O946" t="str">
            <v>JWWA</v>
          </cell>
          <cell r="P946" t="str">
            <v>B</v>
          </cell>
          <cell r="Q946">
            <v>120</v>
          </cell>
          <cell r="R946"/>
          <cell r="S946" t="str">
            <v>（株）清水合金製作所</v>
          </cell>
          <cell r="T946">
            <v>17</v>
          </cell>
          <cell r="V946" t="str">
            <v>JWWA  B  120</v>
          </cell>
          <cell r="W946" t="str">
            <v>JWWA  B  120</v>
          </cell>
        </row>
        <row r="947">
          <cell r="A947" t="str">
            <v>022V0102</v>
          </cell>
          <cell r="B947"/>
          <cell r="C947"/>
          <cell r="D947" t="str">
            <v>V</v>
          </cell>
          <cell r="E947">
            <v>1</v>
          </cell>
          <cell r="F947">
            <v>2</v>
          </cell>
          <cell r="G947"/>
          <cell r="H947"/>
          <cell r="I947" t="str">
            <v>022V0102</v>
          </cell>
          <cell r="J947" t="str">
            <v>水道用ｿﾌﾄｼｰﾙ仕切弁</v>
          </cell>
          <cell r="K947" t="str">
            <v>水道用ｿﾌﾄｼｰﾙ仕切弁 ﾌﾗﾝｼﾞ形</v>
          </cell>
          <cell r="L947" t="str">
            <v>φ50～φ300</v>
          </cell>
          <cell r="M947" t="str">
            <v>内外面ｴﾎﾟｷｼ樹脂粉体塗装</v>
          </cell>
          <cell r="N947" t="str">
            <v>内ねじ式　3種</v>
          </cell>
          <cell r="O947" t="str">
            <v>JWWA</v>
          </cell>
          <cell r="P947" t="str">
            <v>B</v>
          </cell>
          <cell r="Q947">
            <v>120</v>
          </cell>
          <cell r="R947"/>
          <cell r="S947" t="str">
            <v>角田鉄工（株）</v>
          </cell>
          <cell r="T947">
            <v>22</v>
          </cell>
          <cell r="V947" t="str">
            <v>JWWA  B  120</v>
          </cell>
          <cell r="W947" t="str">
            <v>JWWA  B  120</v>
          </cell>
        </row>
        <row r="948">
          <cell r="A948" t="str">
            <v>025V0102</v>
          </cell>
          <cell r="B948"/>
          <cell r="C948"/>
          <cell r="D948" t="str">
            <v>V</v>
          </cell>
          <cell r="E948">
            <v>1</v>
          </cell>
          <cell r="F948">
            <v>2</v>
          </cell>
          <cell r="G948"/>
          <cell r="H948"/>
          <cell r="I948" t="str">
            <v>025V0102</v>
          </cell>
          <cell r="J948" t="str">
            <v>水道用ｿﾌﾄｼｰﾙ仕切弁</v>
          </cell>
          <cell r="K948" t="str">
            <v>ｿﾌﾄｼｰﾙ仕切弁</v>
          </cell>
          <cell r="L948" t="str">
            <v>φ50～φ300</v>
          </cell>
          <cell r="M948" t="str">
            <v>内外面ｴﾎﾟｷｼ樹脂粉体塗装</v>
          </cell>
          <cell r="N948" t="str">
            <v>内ねじ式　3種</v>
          </cell>
          <cell r="O948" t="str">
            <v>JWWA</v>
          </cell>
          <cell r="P948" t="str">
            <v>B</v>
          </cell>
          <cell r="Q948">
            <v>120</v>
          </cell>
          <cell r="R948"/>
          <cell r="S948" t="str">
            <v>前澤工業（株）</v>
          </cell>
          <cell r="T948">
            <v>25</v>
          </cell>
          <cell r="V948" t="str">
            <v>JWWA  B  120</v>
          </cell>
          <cell r="W948" t="str">
            <v>JWWA  B  120</v>
          </cell>
        </row>
        <row r="949">
          <cell r="A949" t="str">
            <v>003V0201</v>
          </cell>
          <cell r="B949"/>
          <cell r="C949"/>
          <cell r="D949" t="str">
            <v>V</v>
          </cell>
          <cell r="E949">
            <v>2</v>
          </cell>
          <cell r="F949">
            <v>1</v>
          </cell>
          <cell r="G949" t="str">
            <v>GX形ｿﾌﾄｼｰﾙ仕切弁</v>
          </cell>
          <cell r="H949" t="str">
            <v>両受　3種(10K)</v>
          </cell>
          <cell r="I949" t="str">
            <v>003V0201</v>
          </cell>
          <cell r="J949" t="str">
            <v>GX形両受ｿﾌﾄｼｰﾙ仕切弁</v>
          </cell>
          <cell r="K949" t="str">
            <v>GX形両受ｿﾌﾄｼｰﾙ仕切弁(SS-GXZ型)</v>
          </cell>
          <cell r="L949" t="str">
            <v>φ75～φ250</v>
          </cell>
          <cell r="M949" t="str">
            <v>内面ｴﾎﾟｷｼ樹脂粉体塗装</v>
          </cell>
          <cell r="N949" t="str">
            <v>内ねじ式　3種</v>
          </cell>
          <cell r="O949" t="str">
            <v>JWWA</v>
          </cell>
          <cell r="P949" t="str">
            <v>B</v>
          </cell>
          <cell r="Q949">
            <v>120</v>
          </cell>
          <cell r="R949"/>
          <cell r="S949" t="str">
            <v>（株）清水鐵工所</v>
          </cell>
          <cell r="T949">
            <v>3</v>
          </cell>
          <cell r="V949" t="str">
            <v>JWWA  B  120</v>
          </cell>
          <cell r="W949" t="str">
            <v>JWWA  B  120</v>
          </cell>
        </row>
        <row r="950">
          <cell r="A950" t="str">
            <v>004V0201</v>
          </cell>
          <cell r="B950"/>
          <cell r="C950"/>
          <cell r="D950" t="str">
            <v>V</v>
          </cell>
          <cell r="E950">
            <v>2</v>
          </cell>
          <cell r="F950">
            <v>1</v>
          </cell>
          <cell r="G950"/>
          <cell r="H950"/>
          <cell r="I950" t="str">
            <v>004V0201</v>
          </cell>
          <cell r="J950" t="str">
            <v>GX形両受ｿﾌﾄｼｰﾙ仕切弁</v>
          </cell>
          <cell r="K950" t="str">
            <v>MS-GX型C-ﾀｲﾄGX両受け</v>
          </cell>
          <cell r="L950" t="str">
            <v>φ75～φ250</v>
          </cell>
          <cell r="M950" t="str">
            <v>内面ｴﾎﾟｷｼ樹脂粉体塗装</v>
          </cell>
          <cell r="N950" t="str">
            <v>内ねじ式　3種</v>
          </cell>
          <cell r="O950" t="str">
            <v>JWWA</v>
          </cell>
          <cell r="P950" t="str">
            <v>B</v>
          </cell>
          <cell r="Q950">
            <v>120</v>
          </cell>
          <cell r="R950"/>
          <cell r="S950" t="str">
            <v>宮部鉄工（株）</v>
          </cell>
          <cell r="T950">
            <v>4</v>
          </cell>
          <cell r="V950" t="str">
            <v>JWWA  B  120</v>
          </cell>
          <cell r="W950" t="str">
            <v>JWWA  B  120</v>
          </cell>
        </row>
        <row r="951">
          <cell r="A951" t="str">
            <v>017V0201</v>
          </cell>
          <cell r="B951"/>
          <cell r="C951"/>
          <cell r="D951" t="str">
            <v>V</v>
          </cell>
          <cell r="E951">
            <v>2</v>
          </cell>
          <cell r="F951">
            <v>1</v>
          </cell>
          <cell r="G951"/>
          <cell r="H951"/>
          <cell r="I951" t="str">
            <v>017V0201</v>
          </cell>
          <cell r="J951" t="str">
            <v>GX形両受ｿﾌﾄｼｰﾙ仕切弁</v>
          </cell>
          <cell r="K951" t="str">
            <v>GXｿﾌﾄ両受形</v>
          </cell>
          <cell r="L951" t="str">
            <v>φ75～φ250</v>
          </cell>
          <cell r="M951" t="str">
            <v>内面ｴﾎﾟｷｼ樹脂粉体塗装</v>
          </cell>
          <cell r="N951" t="str">
            <v>内ねじ式　3種</v>
          </cell>
          <cell r="O951" t="str">
            <v>JWWA</v>
          </cell>
          <cell r="P951" t="str">
            <v>B</v>
          </cell>
          <cell r="Q951">
            <v>120</v>
          </cell>
          <cell r="R951"/>
          <cell r="S951" t="str">
            <v>（株）清水合金製作所</v>
          </cell>
          <cell r="T951">
            <v>17</v>
          </cell>
          <cell r="V951" t="str">
            <v>JWWA  B  120</v>
          </cell>
          <cell r="W951" t="str">
            <v>JWWA  B  120</v>
          </cell>
        </row>
        <row r="952">
          <cell r="A952" t="str">
            <v>020V0201</v>
          </cell>
          <cell r="B952"/>
          <cell r="C952"/>
          <cell r="D952" t="str">
            <v>V</v>
          </cell>
          <cell r="E952">
            <v>2</v>
          </cell>
          <cell r="F952">
            <v>1</v>
          </cell>
          <cell r="G952"/>
          <cell r="H952"/>
          <cell r="I952" t="str">
            <v>020V0201</v>
          </cell>
          <cell r="J952" t="str">
            <v>GX形両受ｿﾌﾄｼｰﾙ仕切弁</v>
          </cell>
          <cell r="K952" t="str">
            <v>耐震GX形両受けｿﾌﾄｼｰﾙ仕切弁</v>
          </cell>
          <cell r="L952" t="str">
            <v>φ75～φ250</v>
          </cell>
          <cell r="M952" t="str">
            <v>内面ｴﾎﾟｷｼ樹脂粉体塗装</v>
          </cell>
          <cell r="N952" t="str">
            <v>内ねじ式　3種</v>
          </cell>
          <cell r="O952" t="str">
            <v>JWWA</v>
          </cell>
          <cell r="P952" t="str">
            <v>B</v>
          </cell>
          <cell r="Q952">
            <v>120</v>
          </cell>
          <cell r="R952"/>
          <cell r="S952" t="str">
            <v>（株）栗本鐵工所</v>
          </cell>
          <cell r="T952">
            <v>20</v>
          </cell>
          <cell r="V952" t="str">
            <v>JWWA  B  120</v>
          </cell>
          <cell r="W952" t="str">
            <v>JWWA  B  120</v>
          </cell>
        </row>
        <row r="953">
          <cell r="A953" t="str">
            <v>022V0201</v>
          </cell>
          <cell r="B953"/>
          <cell r="C953"/>
          <cell r="D953" t="str">
            <v>V</v>
          </cell>
          <cell r="E953">
            <v>2</v>
          </cell>
          <cell r="F953">
            <v>1</v>
          </cell>
          <cell r="G953"/>
          <cell r="H953"/>
          <cell r="I953" t="str">
            <v>022V0201</v>
          </cell>
          <cell r="J953" t="str">
            <v>GX形両受ｿﾌﾄｼｰﾙ仕切弁</v>
          </cell>
          <cell r="K953" t="str">
            <v>水道用ｿﾌﾄｼｰﾙ仕切弁 GX形両受け式</v>
          </cell>
          <cell r="L953" t="str">
            <v>φ75～φ250</v>
          </cell>
          <cell r="M953" t="str">
            <v>内面ｴﾎﾟｷｼ樹脂粉体塗装</v>
          </cell>
          <cell r="N953" t="str">
            <v>内ねじ式　3種</v>
          </cell>
          <cell r="O953" t="str">
            <v>JWWA</v>
          </cell>
          <cell r="P953" t="str">
            <v>B</v>
          </cell>
          <cell r="Q953">
            <v>120</v>
          </cell>
          <cell r="R953"/>
          <cell r="S953" t="str">
            <v>角田鉄工（株）</v>
          </cell>
          <cell r="T953">
            <v>22</v>
          </cell>
          <cell r="V953" t="str">
            <v>JWWA  B  120</v>
          </cell>
          <cell r="W953" t="str">
            <v>JWWA  B  120</v>
          </cell>
        </row>
        <row r="954">
          <cell r="A954" t="str">
            <v>025V0201</v>
          </cell>
          <cell r="B954"/>
          <cell r="C954"/>
          <cell r="D954" t="str">
            <v>V</v>
          </cell>
          <cell r="E954">
            <v>2</v>
          </cell>
          <cell r="F954">
            <v>1</v>
          </cell>
          <cell r="G954"/>
          <cell r="H954"/>
          <cell r="I954" t="str">
            <v>025V0201</v>
          </cell>
          <cell r="J954" t="str">
            <v>GX形両受ｿﾌﾄｼｰﾙ仕切弁</v>
          </cell>
          <cell r="K954" t="str">
            <v>耐震GX形両受ｿﾌﾄｼｰﾙ仕切弁</v>
          </cell>
          <cell r="L954" t="str">
            <v>φ75～φ250</v>
          </cell>
          <cell r="M954" t="str">
            <v>内面ｴﾎﾟｷｼ樹脂粉体塗装</v>
          </cell>
          <cell r="N954" t="str">
            <v>内ねじ式　3種</v>
          </cell>
          <cell r="O954" t="str">
            <v>JWWA</v>
          </cell>
          <cell r="P954" t="str">
            <v>B</v>
          </cell>
          <cell r="Q954">
            <v>120</v>
          </cell>
          <cell r="R954"/>
          <cell r="S954" t="str">
            <v>前澤工業（株）</v>
          </cell>
          <cell r="T954">
            <v>25</v>
          </cell>
          <cell r="V954" t="str">
            <v>JWWA  B  120</v>
          </cell>
          <cell r="W954" t="str">
            <v>JWWA  B  120</v>
          </cell>
        </row>
        <row r="955">
          <cell r="A955" t="str">
            <v>026V0201</v>
          </cell>
          <cell r="B955"/>
          <cell r="C955"/>
          <cell r="D955" t="str">
            <v>V</v>
          </cell>
          <cell r="E955">
            <v>2</v>
          </cell>
          <cell r="F955">
            <v>1</v>
          </cell>
          <cell r="G955"/>
          <cell r="H955"/>
          <cell r="I955" t="str">
            <v>026V0201</v>
          </cell>
          <cell r="J955" t="str">
            <v>GX形両受ｿﾌﾄｼｰﾙ仕切弁</v>
          </cell>
          <cell r="K955" t="str">
            <v>耐震GX形両受ｿﾌﾄｼｰﾙ仕切弁</v>
          </cell>
          <cell r="L955" t="str">
            <v>φ75～φ250</v>
          </cell>
          <cell r="M955" t="str">
            <v>内面ｴﾎﾟｷｼ樹脂粉体塗装</v>
          </cell>
          <cell r="N955" t="str">
            <v>内ねじ式　3種</v>
          </cell>
          <cell r="O955" t="str">
            <v>JWWA</v>
          </cell>
          <cell r="P955" t="str">
            <v>B</v>
          </cell>
          <cell r="Q955">
            <v>120</v>
          </cell>
          <cell r="R955"/>
          <cell r="S955" t="str">
            <v>（株）クボタ</v>
          </cell>
          <cell r="T955">
            <v>26</v>
          </cell>
          <cell r="V955" t="str">
            <v>JWWA  B  120</v>
          </cell>
          <cell r="W955" t="str">
            <v>JWWA  B  120</v>
          </cell>
        </row>
        <row r="956">
          <cell r="A956" t="str">
            <v>003V0202</v>
          </cell>
          <cell r="B956"/>
          <cell r="C956"/>
          <cell r="D956" t="str">
            <v>V</v>
          </cell>
          <cell r="E956">
            <v>2</v>
          </cell>
          <cell r="F956">
            <v>2</v>
          </cell>
          <cell r="G956"/>
          <cell r="H956"/>
          <cell r="I956" t="str">
            <v>003V0202</v>
          </cell>
          <cell r="J956" t="str">
            <v>GX形両受ｿﾌﾄｼｰﾙ仕切弁</v>
          </cell>
          <cell r="K956" t="str">
            <v>GX形両受ｿﾌﾄｼｰﾙ仕切弁(SS-GXZ型)</v>
          </cell>
          <cell r="L956" t="str">
            <v>φ300</v>
          </cell>
          <cell r="M956" t="str">
            <v>内面ｴﾎﾟｷｼ樹脂粉体塗装</v>
          </cell>
          <cell r="N956" t="str">
            <v>内ねじ式　3種</v>
          </cell>
          <cell r="O956" t="str">
            <v>JDPA</v>
          </cell>
          <cell r="P956" t="str">
            <v>G</v>
          </cell>
          <cell r="Q956">
            <v>1049</v>
          </cell>
          <cell r="R956"/>
          <cell r="S956" t="str">
            <v>（株）清水鐵工所</v>
          </cell>
          <cell r="T956">
            <v>3</v>
          </cell>
          <cell r="V956" t="str">
            <v>JDPA  G  1049</v>
          </cell>
          <cell r="W956" t="str">
            <v>JDPA  G  1049</v>
          </cell>
        </row>
        <row r="957">
          <cell r="A957" t="str">
            <v>004V0202</v>
          </cell>
          <cell r="B957"/>
          <cell r="C957"/>
          <cell r="D957" t="str">
            <v>V</v>
          </cell>
          <cell r="E957">
            <v>2</v>
          </cell>
          <cell r="F957">
            <v>2</v>
          </cell>
          <cell r="G957"/>
          <cell r="H957"/>
          <cell r="I957" t="str">
            <v>004V0202</v>
          </cell>
          <cell r="J957" t="str">
            <v>GX形両受ｿﾌﾄｼｰﾙ仕切弁</v>
          </cell>
          <cell r="K957" t="str">
            <v>MS-GX型C-ﾀｲﾄGX両受け</v>
          </cell>
          <cell r="L957" t="str">
            <v>φ300</v>
          </cell>
          <cell r="M957" t="str">
            <v>内面ｴﾎﾟｷｼ樹脂粉体塗装</v>
          </cell>
          <cell r="N957" t="str">
            <v>内ねじ式　3種</v>
          </cell>
          <cell r="O957" t="str">
            <v>JDPA</v>
          </cell>
          <cell r="P957" t="str">
            <v>G</v>
          </cell>
          <cell r="Q957">
            <v>1049</v>
          </cell>
          <cell r="R957"/>
          <cell r="S957" t="str">
            <v>宮部鉄工（株）</v>
          </cell>
          <cell r="T957">
            <v>4</v>
          </cell>
          <cell r="V957" t="str">
            <v>JDPA  G  1049</v>
          </cell>
          <cell r="W957" t="str">
            <v>JDPA  G  1049</v>
          </cell>
        </row>
        <row r="958">
          <cell r="A958" t="str">
            <v>017V0202</v>
          </cell>
          <cell r="B958"/>
          <cell r="C958"/>
          <cell r="D958" t="str">
            <v>V</v>
          </cell>
          <cell r="E958">
            <v>2</v>
          </cell>
          <cell r="F958">
            <v>2</v>
          </cell>
          <cell r="G958"/>
          <cell r="H958"/>
          <cell r="I958" t="str">
            <v>017V0202</v>
          </cell>
          <cell r="J958" t="str">
            <v>GX形両受ｿﾌﾄｼｰﾙ仕切弁</v>
          </cell>
          <cell r="K958" t="str">
            <v>GXｿﾌﾄ両受形</v>
          </cell>
          <cell r="L958" t="str">
            <v>φ300</v>
          </cell>
          <cell r="M958" t="str">
            <v>内面ｴﾎﾟｷｼ樹脂粉体塗装</v>
          </cell>
          <cell r="N958" t="str">
            <v>内ねじ式　3種</v>
          </cell>
          <cell r="O958" t="str">
            <v>JDPA</v>
          </cell>
          <cell r="P958" t="str">
            <v>G</v>
          </cell>
          <cell r="Q958">
            <v>1049</v>
          </cell>
          <cell r="R958"/>
          <cell r="S958" t="str">
            <v>（株）清水合金製作所</v>
          </cell>
          <cell r="T958">
            <v>17</v>
          </cell>
          <cell r="V958" t="str">
            <v>JDPA  G  1049</v>
          </cell>
          <cell r="W958" t="str">
            <v>JDPA  G  1049</v>
          </cell>
        </row>
        <row r="959">
          <cell r="A959" t="str">
            <v>020V0202</v>
          </cell>
          <cell r="B959"/>
          <cell r="C959"/>
          <cell r="D959" t="str">
            <v>V</v>
          </cell>
          <cell r="E959">
            <v>2</v>
          </cell>
          <cell r="F959">
            <v>2</v>
          </cell>
          <cell r="G959"/>
          <cell r="H959"/>
          <cell r="I959" t="str">
            <v>020V0202</v>
          </cell>
          <cell r="J959" t="str">
            <v>GX形両受ｿﾌﾄｼｰﾙ仕切弁</v>
          </cell>
          <cell r="K959" t="str">
            <v>耐震GX形両受けｿﾌﾄｼｰﾙ仕切弁</v>
          </cell>
          <cell r="L959" t="str">
            <v>φ300</v>
          </cell>
          <cell r="M959" t="str">
            <v>内面ｴﾎﾟｷｼ樹脂粉体塗装</v>
          </cell>
          <cell r="N959" t="str">
            <v>内ねじ式　3種</v>
          </cell>
          <cell r="O959" t="str">
            <v>JDPA</v>
          </cell>
          <cell r="P959" t="str">
            <v>G</v>
          </cell>
          <cell r="Q959">
            <v>1049</v>
          </cell>
          <cell r="R959"/>
          <cell r="S959" t="str">
            <v>（株）栗本鐵工所</v>
          </cell>
          <cell r="T959">
            <v>20</v>
          </cell>
          <cell r="V959" t="str">
            <v>JDPA  G  1049</v>
          </cell>
          <cell r="W959" t="str">
            <v>JDPA  G  1049</v>
          </cell>
        </row>
        <row r="960">
          <cell r="A960" t="str">
            <v>022V0202</v>
          </cell>
          <cell r="B960"/>
          <cell r="C960"/>
          <cell r="D960" t="str">
            <v>V</v>
          </cell>
          <cell r="E960">
            <v>2</v>
          </cell>
          <cell r="F960">
            <v>2</v>
          </cell>
          <cell r="G960"/>
          <cell r="H960"/>
          <cell r="I960" t="str">
            <v>022V0202</v>
          </cell>
          <cell r="J960" t="str">
            <v>GX形両受ｿﾌﾄｼｰﾙ仕切弁</v>
          </cell>
          <cell r="K960" t="str">
            <v>水道用ｿﾌﾄｼｰﾙ仕切弁 GX形両受け式</v>
          </cell>
          <cell r="L960" t="str">
            <v>φ300</v>
          </cell>
          <cell r="M960" t="str">
            <v>内面ｴﾎﾟｷｼ樹脂粉体塗装</v>
          </cell>
          <cell r="N960" t="str">
            <v>内ねじ式　3種</v>
          </cell>
          <cell r="O960" t="str">
            <v>JDPA</v>
          </cell>
          <cell r="P960" t="str">
            <v>G</v>
          </cell>
          <cell r="Q960">
            <v>1049</v>
          </cell>
          <cell r="R960"/>
          <cell r="S960" t="str">
            <v>角田鉄工（株）</v>
          </cell>
          <cell r="T960">
            <v>22</v>
          </cell>
          <cell r="V960" t="str">
            <v>JDPA  G  1049</v>
          </cell>
          <cell r="W960" t="str">
            <v>JDPA  G  1049</v>
          </cell>
        </row>
        <row r="961">
          <cell r="A961" t="str">
            <v>025V0202</v>
          </cell>
          <cell r="B961"/>
          <cell r="C961"/>
          <cell r="D961" t="str">
            <v>V</v>
          </cell>
          <cell r="E961">
            <v>2</v>
          </cell>
          <cell r="F961">
            <v>2</v>
          </cell>
          <cell r="G961"/>
          <cell r="H961"/>
          <cell r="I961" t="str">
            <v>025V0202</v>
          </cell>
          <cell r="J961" t="str">
            <v>GX形両受ｿﾌﾄｼｰﾙ仕切弁</v>
          </cell>
          <cell r="K961" t="str">
            <v>耐震GX形両受ｿﾌﾄｼｰﾙ仕切弁</v>
          </cell>
          <cell r="L961" t="str">
            <v>φ300</v>
          </cell>
          <cell r="M961" t="str">
            <v>内面ｴﾎﾟｷｼ樹脂粉体塗装</v>
          </cell>
          <cell r="N961" t="str">
            <v>内ねじ式　3種</v>
          </cell>
          <cell r="O961" t="str">
            <v>JDPA</v>
          </cell>
          <cell r="P961" t="str">
            <v>G</v>
          </cell>
          <cell r="Q961">
            <v>1049</v>
          </cell>
          <cell r="R961"/>
          <cell r="S961" t="str">
            <v>前澤工業（株）</v>
          </cell>
          <cell r="T961">
            <v>25</v>
          </cell>
          <cell r="V961" t="str">
            <v>JDPA  G  1049</v>
          </cell>
          <cell r="W961" t="str">
            <v>JDPA  G  1049</v>
          </cell>
        </row>
        <row r="962">
          <cell r="A962" t="str">
            <v>026V0202</v>
          </cell>
          <cell r="B962"/>
          <cell r="C962"/>
          <cell r="D962" t="str">
            <v>V</v>
          </cell>
          <cell r="E962">
            <v>2</v>
          </cell>
          <cell r="F962">
            <v>2</v>
          </cell>
          <cell r="G962"/>
          <cell r="H962"/>
          <cell r="I962" t="str">
            <v>026V0202</v>
          </cell>
          <cell r="J962" t="str">
            <v>GX形両受ｿﾌﾄｼｰﾙ仕切弁</v>
          </cell>
          <cell r="K962" t="str">
            <v>耐震GX形両受ｿﾌﾄｼｰﾙ仕切弁</v>
          </cell>
          <cell r="L962" t="str">
            <v>φ300</v>
          </cell>
          <cell r="M962" t="str">
            <v>内面ｴﾎﾟｷｼ樹脂粉体塗装</v>
          </cell>
          <cell r="N962" t="str">
            <v>内ねじ式　3種</v>
          </cell>
          <cell r="O962" t="str">
            <v>JDPA</v>
          </cell>
          <cell r="P962" t="str">
            <v>G</v>
          </cell>
          <cell r="Q962">
            <v>1049</v>
          </cell>
          <cell r="R962"/>
          <cell r="S962" t="str">
            <v>（株）クボタ</v>
          </cell>
          <cell r="T962">
            <v>26</v>
          </cell>
          <cell r="V962" t="str">
            <v>JDPA  G  1049</v>
          </cell>
          <cell r="W962" t="str">
            <v>JDPA  G  1049</v>
          </cell>
        </row>
        <row r="963">
          <cell r="A963" t="str">
            <v>003V0301</v>
          </cell>
          <cell r="B963"/>
          <cell r="C963"/>
          <cell r="D963" t="str">
            <v>V</v>
          </cell>
          <cell r="E963">
            <v>3</v>
          </cell>
          <cell r="F963">
            <v>1</v>
          </cell>
          <cell r="G963"/>
          <cell r="H963" t="str">
            <v>受挿し　3種(10K)</v>
          </cell>
          <cell r="I963" t="str">
            <v>003V0301</v>
          </cell>
          <cell r="J963" t="str">
            <v>GX形受挿しｿﾌﾄｼｰﾙ仕切弁</v>
          </cell>
          <cell r="K963" t="str">
            <v>GX形受挿しｿﾌﾄｼｰﾙ仕切弁(SS-GXT型)</v>
          </cell>
          <cell r="L963" t="str">
            <v>φ75～φ300</v>
          </cell>
          <cell r="M963" t="str">
            <v>内面ｴﾎﾟｷｼ樹脂粉体塗装</v>
          </cell>
          <cell r="N963" t="str">
            <v>内ねじ式　3種</v>
          </cell>
          <cell r="O963" t="str">
            <v>指定承認</v>
          </cell>
          <cell r="P963"/>
          <cell r="Q963"/>
          <cell r="R963"/>
          <cell r="S963" t="str">
            <v>（株）清水鐵工所</v>
          </cell>
          <cell r="T963">
            <v>3</v>
          </cell>
          <cell r="V963" t="str">
            <v xml:space="preserve">指定承認    </v>
          </cell>
          <cell r="W963" t="str">
            <v xml:space="preserve">指定承認    </v>
          </cell>
        </row>
        <row r="964">
          <cell r="A964" t="str">
            <v>004V0301</v>
          </cell>
          <cell r="B964"/>
          <cell r="C964"/>
          <cell r="D964" t="str">
            <v>V</v>
          </cell>
          <cell r="E964">
            <v>3</v>
          </cell>
          <cell r="F964">
            <v>1</v>
          </cell>
          <cell r="G964"/>
          <cell r="H964"/>
          <cell r="I964" t="str">
            <v>004V0301</v>
          </cell>
          <cell r="J964" t="str">
            <v>GX形受挿しｿﾌﾄｼｰﾙ仕切弁</v>
          </cell>
          <cell r="K964" t="str">
            <v>MS-GY型C-ﾀｲﾄGX受挿し</v>
          </cell>
          <cell r="L964" t="str">
            <v>φ75～φ300</v>
          </cell>
          <cell r="M964" t="str">
            <v>内面ｴﾎﾟｷｼ樹脂粉体塗装</v>
          </cell>
          <cell r="N964" t="str">
            <v>内ねじ式　3種</v>
          </cell>
          <cell r="O964" t="str">
            <v>指定承認</v>
          </cell>
          <cell r="P964"/>
          <cell r="Q964"/>
          <cell r="R964"/>
          <cell r="S964" t="str">
            <v>宮部鉄工（株）</v>
          </cell>
          <cell r="T964">
            <v>4</v>
          </cell>
          <cell r="V964" t="str">
            <v xml:space="preserve">指定承認    </v>
          </cell>
          <cell r="W964" t="str">
            <v xml:space="preserve">指定承認    </v>
          </cell>
        </row>
        <row r="965">
          <cell r="A965" t="str">
            <v>017V0301</v>
          </cell>
          <cell r="B965"/>
          <cell r="C965"/>
          <cell r="D965" t="str">
            <v>V</v>
          </cell>
          <cell r="E965">
            <v>3</v>
          </cell>
          <cell r="F965">
            <v>1</v>
          </cell>
          <cell r="G965"/>
          <cell r="H965"/>
          <cell r="I965" t="str">
            <v>017V0301</v>
          </cell>
          <cell r="J965" t="str">
            <v>GX形受挿しｿﾌﾄｼｰﾙ仕切弁</v>
          </cell>
          <cell r="K965" t="str">
            <v>GXｿﾌﾄ受挿し形</v>
          </cell>
          <cell r="L965" t="str">
            <v>φ75～φ300</v>
          </cell>
          <cell r="M965" t="str">
            <v>内面ｴﾎﾟｷｼ樹脂粉体塗装</v>
          </cell>
          <cell r="N965" t="str">
            <v>内ねじ式　3種</v>
          </cell>
          <cell r="O965" t="str">
            <v>指定承認</v>
          </cell>
          <cell r="P965"/>
          <cell r="Q965"/>
          <cell r="R965"/>
          <cell r="S965" t="str">
            <v>（株）清水合金製作所</v>
          </cell>
          <cell r="T965">
            <v>17</v>
          </cell>
          <cell r="V965" t="str">
            <v xml:space="preserve">指定承認    </v>
          </cell>
          <cell r="W965" t="str">
            <v xml:space="preserve">指定承認    </v>
          </cell>
        </row>
        <row r="966">
          <cell r="A966" t="str">
            <v>020V0301</v>
          </cell>
          <cell r="B966"/>
          <cell r="C966"/>
          <cell r="D966" t="str">
            <v>V</v>
          </cell>
          <cell r="E966">
            <v>3</v>
          </cell>
          <cell r="F966">
            <v>1</v>
          </cell>
          <cell r="G966"/>
          <cell r="H966"/>
          <cell r="I966" t="str">
            <v>020V0301</v>
          </cell>
          <cell r="J966" t="str">
            <v>GX形受挿しｿﾌﾄｼｰﾙ仕切弁</v>
          </cell>
          <cell r="K966" t="str">
            <v>耐震GX形受挿しｿﾌﾄｼｰﾙ仕切弁</v>
          </cell>
          <cell r="L966" t="str">
            <v>φ75～φ300</v>
          </cell>
          <cell r="M966" t="str">
            <v>内面ｴﾎﾟｷｼ樹脂粉体塗装</v>
          </cell>
          <cell r="N966" t="str">
            <v>内ねじ式　3種</v>
          </cell>
          <cell r="O966" t="str">
            <v>指定承認</v>
          </cell>
          <cell r="P966"/>
          <cell r="Q966"/>
          <cell r="R966"/>
          <cell r="S966" t="str">
            <v>（株）栗本鐵工所</v>
          </cell>
          <cell r="T966">
            <v>20</v>
          </cell>
          <cell r="V966" t="str">
            <v xml:space="preserve">指定承認    </v>
          </cell>
          <cell r="W966" t="str">
            <v xml:space="preserve">指定承認    </v>
          </cell>
        </row>
        <row r="967">
          <cell r="A967" t="str">
            <v>022V0301</v>
          </cell>
          <cell r="B967"/>
          <cell r="C967"/>
          <cell r="D967" t="str">
            <v>V</v>
          </cell>
          <cell r="E967">
            <v>3</v>
          </cell>
          <cell r="F967">
            <v>1</v>
          </cell>
          <cell r="G967"/>
          <cell r="H967"/>
          <cell r="I967" t="str">
            <v>022V0301</v>
          </cell>
          <cell r="J967" t="str">
            <v>GX形受挿しｿﾌﾄｼｰﾙ仕切弁</v>
          </cell>
          <cell r="K967" t="str">
            <v>水道用ｿﾌﾄｼｰﾙ仕切弁 GX形受挿し式</v>
          </cell>
          <cell r="L967" t="str">
            <v>φ75～φ250</v>
          </cell>
          <cell r="M967" t="str">
            <v>内面ｴﾎﾟｷｼ樹脂粉体塗装</v>
          </cell>
          <cell r="N967" t="str">
            <v>内ねじ式　3種</v>
          </cell>
          <cell r="O967" t="str">
            <v>指定承認</v>
          </cell>
          <cell r="P967"/>
          <cell r="Q967"/>
          <cell r="R967"/>
          <cell r="S967" t="str">
            <v>角田鉄工（株）</v>
          </cell>
          <cell r="T967">
            <v>22</v>
          </cell>
          <cell r="V967" t="str">
            <v xml:space="preserve">指定承認    </v>
          </cell>
          <cell r="W967" t="str">
            <v xml:space="preserve">指定承認    </v>
          </cell>
        </row>
        <row r="968">
          <cell r="A968" t="str">
            <v>025V0301</v>
          </cell>
          <cell r="B968"/>
          <cell r="C968"/>
          <cell r="D968" t="str">
            <v>V</v>
          </cell>
          <cell r="E968">
            <v>3</v>
          </cell>
          <cell r="F968">
            <v>1</v>
          </cell>
          <cell r="G968"/>
          <cell r="H968"/>
          <cell r="I968" t="str">
            <v>025V0301</v>
          </cell>
          <cell r="J968" t="str">
            <v>GX形受挿しｿﾌﾄｼｰﾙ仕切弁</v>
          </cell>
          <cell r="K968" t="str">
            <v>GX形受挿しｿﾌﾄｼｰﾙ仕切弁</v>
          </cell>
          <cell r="L968" t="str">
            <v>φ75～φ300</v>
          </cell>
          <cell r="M968" t="str">
            <v>内面ｴﾎﾟｷｼ樹脂粉体塗装</v>
          </cell>
          <cell r="N968" t="str">
            <v>内ねじ式　3種</v>
          </cell>
          <cell r="O968" t="str">
            <v>指定承認</v>
          </cell>
          <cell r="P968"/>
          <cell r="Q968"/>
          <cell r="R968"/>
          <cell r="S968" t="str">
            <v>前澤工業（株）</v>
          </cell>
          <cell r="T968">
            <v>25</v>
          </cell>
          <cell r="V968" t="str">
            <v xml:space="preserve">指定承認    </v>
          </cell>
          <cell r="W968" t="str">
            <v xml:space="preserve">指定承認    </v>
          </cell>
        </row>
        <row r="969">
          <cell r="A969" t="str">
            <v>026V0301</v>
          </cell>
          <cell r="B969"/>
          <cell r="C969"/>
          <cell r="D969" t="str">
            <v>V</v>
          </cell>
          <cell r="E969">
            <v>3</v>
          </cell>
          <cell r="F969">
            <v>1</v>
          </cell>
          <cell r="G969"/>
          <cell r="H969"/>
          <cell r="I969" t="str">
            <v>026V0301</v>
          </cell>
          <cell r="J969" t="str">
            <v>GX形受挿しｿﾌﾄｼｰﾙ仕切弁</v>
          </cell>
          <cell r="K969" t="str">
            <v>耐震GX形受挿しｿﾌﾄｼｰﾙ仕切弁</v>
          </cell>
          <cell r="L969" t="str">
            <v>φ75～φ300</v>
          </cell>
          <cell r="M969" t="str">
            <v>内面ｴﾎﾟｷｼ樹脂粉体塗装</v>
          </cell>
          <cell r="N969" t="str">
            <v>内ねじ式　3種</v>
          </cell>
          <cell r="O969" t="str">
            <v>指定承認</v>
          </cell>
          <cell r="P969"/>
          <cell r="Q969"/>
          <cell r="R969"/>
          <cell r="S969" t="str">
            <v>（株）クボタ</v>
          </cell>
          <cell r="T969">
            <v>26</v>
          </cell>
          <cell r="V969" t="str">
            <v xml:space="preserve">指定承認    </v>
          </cell>
          <cell r="W969" t="str">
            <v xml:space="preserve">指定承認    </v>
          </cell>
        </row>
        <row r="970">
          <cell r="A970" t="str">
            <v>003V0203</v>
          </cell>
          <cell r="B970"/>
          <cell r="C970"/>
          <cell r="D970" t="str">
            <v>V</v>
          </cell>
          <cell r="E970">
            <v>2</v>
          </cell>
          <cell r="F970">
            <v>3</v>
          </cell>
          <cell r="G970" t="str">
            <v>NS形ｿﾌﾄｼｰﾙ仕切弁</v>
          </cell>
          <cell r="H970" t="str">
            <v>両受　3種(10K)</v>
          </cell>
          <cell r="I970" t="str">
            <v>003V0203</v>
          </cell>
          <cell r="J970" t="str">
            <v>NS形両受ｿﾌﾄｼｰﾙ仕切弁</v>
          </cell>
          <cell r="K970" t="str">
            <v>耐震NS形両受ｿﾌﾄｼｰﾙ仕切弁(SS-NSZ型)</v>
          </cell>
          <cell r="L970" t="str">
            <v>φ75～φ250</v>
          </cell>
          <cell r="M970" t="str">
            <v>内外面ｴﾎﾟｷｼ樹脂粉体塗装</v>
          </cell>
          <cell r="N970" t="str">
            <v>内ねじ式　3種</v>
          </cell>
          <cell r="O970" t="str">
            <v>JWWA</v>
          </cell>
          <cell r="P970" t="str">
            <v>B</v>
          </cell>
          <cell r="Q970">
            <v>120</v>
          </cell>
          <cell r="R970"/>
          <cell r="S970" t="str">
            <v>（株）清水鐵工所</v>
          </cell>
          <cell r="T970">
            <v>3</v>
          </cell>
          <cell r="V970" t="str">
            <v>JWWA  B  120</v>
          </cell>
          <cell r="W970" t="str">
            <v>JWWA  B  120</v>
          </cell>
        </row>
        <row r="971">
          <cell r="A971" t="str">
            <v>004V0203</v>
          </cell>
          <cell r="B971"/>
          <cell r="C971"/>
          <cell r="D971" t="str">
            <v>V</v>
          </cell>
          <cell r="E971">
            <v>2</v>
          </cell>
          <cell r="F971">
            <v>3</v>
          </cell>
          <cell r="G971"/>
          <cell r="H971"/>
          <cell r="I971" t="str">
            <v>004V0203</v>
          </cell>
          <cell r="J971" t="str">
            <v>NS形両受ｿﾌﾄｼｰﾙ仕切弁</v>
          </cell>
          <cell r="K971" t="str">
            <v>MS-NX型C-ﾀｲﾄNX両受け</v>
          </cell>
          <cell r="L971" t="str">
            <v>φ75～φ250</v>
          </cell>
          <cell r="M971" t="str">
            <v>内外面ｴﾎﾟｷｼ樹脂粉体塗装</v>
          </cell>
          <cell r="N971" t="str">
            <v>内ねじ式　3種</v>
          </cell>
          <cell r="O971" t="str">
            <v>JWWA</v>
          </cell>
          <cell r="P971" t="str">
            <v>B</v>
          </cell>
          <cell r="Q971">
            <v>120</v>
          </cell>
          <cell r="R971"/>
          <cell r="S971" t="str">
            <v>宮部鉄工（株）</v>
          </cell>
          <cell r="T971">
            <v>4</v>
          </cell>
          <cell r="V971" t="str">
            <v>JWWA  B  120</v>
          </cell>
          <cell r="W971" t="str">
            <v>JWWA  B  120</v>
          </cell>
        </row>
        <row r="972">
          <cell r="A972" t="str">
            <v>017V0203</v>
          </cell>
          <cell r="B972"/>
          <cell r="C972"/>
          <cell r="D972" t="str">
            <v>V</v>
          </cell>
          <cell r="E972">
            <v>2</v>
          </cell>
          <cell r="F972">
            <v>3</v>
          </cell>
          <cell r="G972"/>
          <cell r="H972"/>
          <cell r="I972" t="str">
            <v>017V0203</v>
          </cell>
          <cell r="J972" t="str">
            <v>NS形両受ｿﾌﾄｼｰﾙ仕切弁</v>
          </cell>
          <cell r="K972" t="str">
            <v>NSｿﾌﾄ両受形</v>
          </cell>
          <cell r="L972" t="str">
            <v>φ75～φ250</v>
          </cell>
          <cell r="M972" t="str">
            <v>内外面ｴﾎﾟｷｼ樹脂粉体塗装</v>
          </cell>
          <cell r="N972" t="str">
            <v>内ねじ式　3種</v>
          </cell>
          <cell r="O972" t="str">
            <v>JWWA</v>
          </cell>
          <cell r="P972" t="str">
            <v>B</v>
          </cell>
          <cell r="Q972">
            <v>120</v>
          </cell>
          <cell r="R972"/>
          <cell r="S972" t="str">
            <v>（株）清水合金製作所</v>
          </cell>
          <cell r="T972">
            <v>17</v>
          </cell>
          <cell r="V972" t="str">
            <v>JWWA  B  120</v>
          </cell>
          <cell r="W972" t="str">
            <v>JWWA  B  120</v>
          </cell>
        </row>
        <row r="973">
          <cell r="A973" t="str">
            <v>020V0203</v>
          </cell>
          <cell r="B973"/>
          <cell r="C973"/>
          <cell r="D973" t="str">
            <v>V</v>
          </cell>
          <cell r="E973">
            <v>2</v>
          </cell>
          <cell r="F973">
            <v>3</v>
          </cell>
          <cell r="G973"/>
          <cell r="H973"/>
          <cell r="I973" t="str">
            <v>020V0203</v>
          </cell>
          <cell r="J973" t="str">
            <v>NS形両受ｿﾌﾄｼｰﾙ仕切弁</v>
          </cell>
          <cell r="K973" t="str">
            <v>耐震NS形両受けｿﾌﾄｼｰﾙ仕切弁</v>
          </cell>
          <cell r="L973" t="str">
            <v>φ75～φ250</v>
          </cell>
          <cell r="M973" t="str">
            <v>内外面ｴﾎﾟｷｼ樹脂粉体塗装</v>
          </cell>
          <cell r="N973" t="str">
            <v>内ねじ式　3種</v>
          </cell>
          <cell r="O973" t="str">
            <v>JWWA</v>
          </cell>
          <cell r="P973" t="str">
            <v>B</v>
          </cell>
          <cell r="Q973">
            <v>120</v>
          </cell>
          <cell r="R973"/>
          <cell r="S973" t="str">
            <v>（株）栗本鐵工所</v>
          </cell>
          <cell r="T973">
            <v>20</v>
          </cell>
          <cell r="V973" t="str">
            <v>JWWA  B  120</v>
          </cell>
          <cell r="W973" t="str">
            <v>JWWA  B  120</v>
          </cell>
        </row>
        <row r="974">
          <cell r="A974" t="str">
            <v>022V0203</v>
          </cell>
          <cell r="B974"/>
          <cell r="C974"/>
          <cell r="D974" t="str">
            <v>V</v>
          </cell>
          <cell r="E974">
            <v>2</v>
          </cell>
          <cell r="F974">
            <v>3</v>
          </cell>
          <cell r="G974"/>
          <cell r="H974"/>
          <cell r="I974" t="str">
            <v>022V0203</v>
          </cell>
          <cell r="J974" t="str">
            <v>NS形両受ｿﾌﾄｼｰﾙ仕切弁</v>
          </cell>
          <cell r="K974" t="str">
            <v>水道用ｿﾌﾄｼｰﾙ仕切弁 NS形両受け式</v>
          </cell>
          <cell r="L974" t="str">
            <v>φ75～φ250</v>
          </cell>
          <cell r="M974" t="str">
            <v>内外面ｴﾎﾟｷｼ樹脂粉体塗装</v>
          </cell>
          <cell r="N974" t="str">
            <v>内ねじ式　3種</v>
          </cell>
          <cell r="O974" t="str">
            <v>JWWA</v>
          </cell>
          <cell r="P974" t="str">
            <v>B</v>
          </cell>
          <cell r="Q974">
            <v>120</v>
          </cell>
          <cell r="R974"/>
          <cell r="S974" t="str">
            <v>角田鉄工（株）</v>
          </cell>
          <cell r="T974">
            <v>22</v>
          </cell>
          <cell r="V974" t="str">
            <v>JWWA  B  120</v>
          </cell>
          <cell r="W974" t="str">
            <v>JWWA  B  120</v>
          </cell>
        </row>
        <row r="975">
          <cell r="A975" t="str">
            <v>025V0203</v>
          </cell>
          <cell r="B975"/>
          <cell r="C975"/>
          <cell r="D975" t="str">
            <v>V</v>
          </cell>
          <cell r="E975">
            <v>2</v>
          </cell>
          <cell r="F975">
            <v>3</v>
          </cell>
          <cell r="G975"/>
          <cell r="H975"/>
          <cell r="I975" t="str">
            <v>025V0203</v>
          </cell>
          <cell r="J975" t="str">
            <v>NS形両受ｿﾌﾄｼｰﾙ仕切弁</v>
          </cell>
          <cell r="K975" t="str">
            <v>NS形両受ｿﾌﾄｼｰﾙ仕切弁</v>
          </cell>
          <cell r="L975" t="str">
            <v>φ75～φ250</v>
          </cell>
          <cell r="M975" t="str">
            <v>内外面ｴﾎﾟｷｼ樹脂粉体塗装</v>
          </cell>
          <cell r="N975" t="str">
            <v>内ねじ式　3種</v>
          </cell>
          <cell r="O975" t="str">
            <v>JWWA</v>
          </cell>
          <cell r="P975" t="str">
            <v>B</v>
          </cell>
          <cell r="Q975">
            <v>120</v>
          </cell>
          <cell r="R975"/>
          <cell r="S975" t="str">
            <v>前澤工業（株）</v>
          </cell>
          <cell r="T975">
            <v>25</v>
          </cell>
          <cell r="V975" t="str">
            <v>JWWA  B  120</v>
          </cell>
          <cell r="W975" t="str">
            <v>JWWA  B  120</v>
          </cell>
        </row>
        <row r="976">
          <cell r="A976" t="str">
            <v>026V0203</v>
          </cell>
          <cell r="B976"/>
          <cell r="C976"/>
          <cell r="D976" t="str">
            <v>V</v>
          </cell>
          <cell r="E976">
            <v>2</v>
          </cell>
          <cell r="F976">
            <v>3</v>
          </cell>
          <cell r="G976"/>
          <cell r="H976"/>
          <cell r="I976" t="str">
            <v>026V0203</v>
          </cell>
          <cell r="J976" t="str">
            <v>NS形両受ｿﾌﾄｼｰﾙ仕切弁</v>
          </cell>
          <cell r="K976" t="str">
            <v>耐震NS形両受けｿﾌﾄｼｰﾙ仕切弁</v>
          </cell>
          <cell r="L976" t="str">
            <v>φ75～φ250</v>
          </cell>
          <cell r="M976" t="str">
            <v>内外面ｴﾎﾟｷｼ樹脂粉体塗装</v>
          </cell>
          <cell r="N976" t="str">
            <v>内ねじ式　3種</v>
          </cell>
          <cell r="O976" t="str">
            <v>JWWA</v>
          </cell>
          <cell r="P976" t="str">
            <v>B</v>
          </cell>
          <cell r="Q976">
            <v>120</v>
          </cell>
          <cell r="R976"/>
          <cell r="S976" t="str">
            <v>（株）クボタ</v>
          </cell>
          <cell r="T976">
            <v>26</v>
          </cell>
          <cell r="V976" t="str">
            <v>JWWA  B  120</v>
          </cell>
          <cell r="W976" t="str">
            <v>JWWA  B  120</v>
          </cell>
        </row>
        <row r="977">
          <cell r="A977" t="str">
            <v>003V0204</v>
          </cell>
          <cell r="B977"/>
          <cell r="C977"/>
          <cell r="D977" t="str">
            <v>V</v>
          </cell>
          <cell r="E977">
            <v>2</v>
          </cell>
          <cell r="F977">
            <v>4</v>
          </cell>
          <cell r="G977"/>
          <cell r="H977"/>
          <cell r="I977" t="str">
            <v>003V0204</v>
          </cell>
          <cell r="J977" t="str">
            <v>NS形両受ｿﾌﾄｼｰﾙ仕切弁</v>
          </cell>
          <cell r="K977" t="str">
            <v>耐震NS形両受ｿﾌﾄｼｰﾙ仕切弁(SS-NSZ型)</v>
          </cell>
          <cell r="L977" t="str">
            <v>φ300～φ400</v>
          </cell>
          <cell r="M977" t="str">
            <v>内外面ｴﾎﾟｷｼ樹脂粉体塗装</v>
          </cell>
          <cell r="N977" t="str">
            <v>内ねじ式　3種</v>
          </cell>
          <cell r="O977" t="str">
            <v>指定承認</v>
          </cell>
          <cell r="P977"/>
          <cell r="Q977"/>
          <cell r="R977"/>
          <cell r="S977" t="str">
            <v>（株）清水鐵工所</v>
          </cell>
          <cell r="T977">
            <v>3</v>
          </cell>
          <cell r="V977" t="str">
            <v xml:space="preserve">指定承認    </v>
          </cell>
          <cell r="W977" t="str">
            <v xml:space="preserve">指定承認    </v>
          </cell>
        </row>
        <row r="978">
          <cell r="A978" t="str">
            <v>004V0204</v>
          </cell>
          <cell r="B978"/>
          <cell r="C978"/>
          <cell r="D978" t="str">
            <v>V</v>
          </cell>
          <cell r="E978">
            <v>2</v>
          </cell>
          <cell r="F978">
            <v>4</v>
          </cell>
          <cell r="G978"/>
          <cell r="H978"/>
          <cell r="I978" t="str">
            <v>004V0204</v>
          </cell>
          <cell r="J978" t="str">
            <v>NS形両受ｿﾌﾄｼｰﾙ仕切弁</v>
          </cell>
          <cell r="K978" t="str">
            <v>MS-NX型C-ﾀｲﾄNX両受け</v>
          </cell>
          <cell r="L978" t="str">
            <v>φ300</v>
          </cell>
          <cell r="M978" t="str">
            <v>内外面ｴﾎﾟｷｼ樹脂粉体塗装</v>
          </cell>
          <cell r="N978" t="str">
            <v>内ねじ式　3種</v>
          </cell>
          <cell r="O978" t="str">
            <v>指定承認</v>
          </cell>
          <cell r="P978"/>
          <cell r="Q978"/>
          <cell r="R978"/>
          <cell r="S978" t="str">
            <v>宮部鉄工（株）</v>
          </cell>
          <cell r="T978">
            <v>4</v>
          </cell>
          <cell r="V978" t="str">
            <v xml:space="preserve">指定承認    </v>
          </cell>
          <cell r="W978" t="str">
            <v xml:space="preserve">指定承認    </v>
          </cell>
        </row>
        <row r="979">
          <cell r="A979" t="str">
            <v>017V0204</v>
          </cell>
          <cell r="B979"/>
          <cell r="C979"/>
          <cell r="D979" t="str">
            <v>V</v>
          </cell>
          <cell r="E979">
            <v>2</v>
          </cell>
          <cell r="F979">
            <v>4</v>
          </cell>
          <cell r="G979"/>
          <cell r="H979"/>
          <cell r="I979" t="str">
            <v>017V0204</v>
          </cell>
          <cell r="J979" t="str">
            <v>NS形両受ｿﾌﾄｼｰﾙ仕切弁</v>
          </cell>
          <cell r="K979" t="str">
            <v>NSｿﾌﾄ両受形</v>
          </cell>
          <cell r="L979" t="str">
            <v>φ300～φ400</v>
          </cell>
          <cell r="M979" t="str">
            <v>内外面ｴﾎﾟｷｼ樹脂粉体塗装</v>
          </cell>
          <cell r="N979" t="str">
            <v>内ねじ式　3種</v>
          </cell>
          <cell r="O979" t="str">
            <v>指定承認</v>
          </cell>
          <cell r="P979"/>
          <cell r="Q979"/>
          <cell r="R979"/>
          <cell r="S979" t="str">
            <v>（株）清水合金製作所</v>
          </cell>
          <cell r="T979">
            <v>17</v>
          </cell>
          <cell r="V979" t="str">
            <v xml:space="preserve">指定承認    </v>
          </cell>
          <cell r="W979" t="str">
            <v xml:space="preserve">指定承認    </v>
          </cell>
        </row>
        <row r="980">
          <cell r="A980" t="str">
            <v>020V0204</v>
          </cell>
          <cell r="B980"/>
          <cell r="C980"/>
          <cell r="D980" t="str">
            <v>V</v>
          </cell>
          <cell r="E980">
            <v>2</v>
          </cell>
          <cell r="F980">
            <v>4</v>
          </cell>
          <cell r="G980"/>
          <cell r="H980"/>
          <cell r="I980" t="str">
            <v>020V0204</v>
          </cell>
          <cell r="J980" t="str">
            <v>NS形両受ｿﾌﾄｼｰﾙ仕切弁</v>
          </cell>
          <cell r="K980" t="str">
            <v>耐震NS形両受けｿﾌﾄｼｰﾙ仕切弁</v>
          </cell>
          <cell r="L980" t="str">
            <v>φ300～φ400</v>
          </cell>
          <cell r="M980" t="str">
            <v>内外面ｴﾎﾟｷｼ樹脂粉体塗装</v>
          </cell>
          <cell r="N980" t="str">
            <v>内ねじ式　3種</v>
          </cell>
          <cell r="O980" t="str">
            <v>指定承認</v>
          </cell>
          <cell r="P980"/>
          <cell r="Q980"/>
          <cell r="R980"/>
          <cell r="S980" t="str">
            <v>（株）栗本鐵工所</v>
          </cell>
          <cell r="T980">
            <v>20</v>
          </cell>
          <cell r="V980" t="str">
            <v xml:space="preserve">指定承認    </v>
          </cell>
          <cell r="W980" t="str">
            <v xml:space="preserve">指定承認    </v>
          </cell>
        </row>
        <row r="981">
          <cell r="A981" t="str">
            <v>022V0204</v>
          </cell>
          <cell r="B981"/>
          <cell r="C981"/>
          <cell r="D981" t="str">
            <v>V</v>
          </cell>
          <cell r="E981">
            <v>2</v>
          </cell>
          <cell r="F981">
            <v>4</v>
          </cell>
          <cell r="G981"/>
          <cell r="H981"/>
          <cell r="I981" t="str">
            <v>022V0204</v>
          </cell>
          <cell r="J981" t="str">
            <v>NS形両受ｿﾌﾄｼｰﾙ仕切弁</v>
          </cell>
          <cell r="K981" t="str">
            <v>水道用ｿﾌﾄｼｰﾙ仕切弁 中口径NS形両受け式</v>
          </cell>
          <cell r="L981" t="str">
            <v>φ300～φ400</v>
          </cell>
          <cell r="M981" t="str">
            <v>内外面ｴﾎﾟｷｼ樹脂粉体塗装</v>
          </cell>
          <cell r="N981" t="str">
            <v>内ねじ式　3種</v>
          </cell>
          <cell r="O981" t="str">
            <v>指定承認</v>
          </cell>
          <cell r="P981"/>
          <cell r="Q981"/>
          <cell r="R981"/>
          <cell r="S981" t="str">
            <v>角田鉄工（株）</v>
          </cell>
          <cell r="T981">
            <v>22</v>
          </cell>
          <cell r="V981" t="str">
            <v xml:space="preserve">指定承認    </v>
          </cell>
          <cell r="W981" t="str">
            <v xml:space="preserve">指定承認    </v>
          </cell>
        </row>
        <row r="982">
          <cell r="A982" t="str">
            <v>026V0204</v>
          </cell>
          <cell r="B982"/>
          <cell r="C982"/>
          <cell r="D982" t="str">
            <v>V</v>
          </cell>
          <cell r="E982">
            <v>2</v>
          </cell>
          <cell r="F982">
            <v>4</v>
          </cell>
          <cell r="G982"/>
          <cell r="H982"/>
          <cell r="I982" t="str">
            <v>026V0204</v>
          </cell>
          <cell r="J982" t="str">
            <v>NS形両受ｿﾌﾄｼｰﾙ仕切弁</v>
          </cell>
          <cell r="K982" t="str">
            <v>耐震NS形両受けｿﾌﾄｼｰﾙ仕切弁</v>
          </cell>
          <cell r="L982" t="str">
            <v>φ300</v>
          </cell>
          <cell r="M982" t="str">
            <v>内外面ｴﾎﾟｷｼ樹脂粉体塗装</v>
          </cell>
          <cell r="N982" t="str">
            <v>内ねじ式　3種</v>
          </cell>
          <cell r="O982" t="str">
            <v>指定承認</v>
          </cell>
          <cell r="P982"/>
          <cell r="Q982"/>
          <cell r="R982"/>
          <cell r="S982" t="str">
            <v>（株）クボタ</v>
          </cell>
          <cell r="T982">
            <v>26</v>
          </cell>
          <cell r="V982" t="str">
            <v xml:space="preserve">指定承認    </v>
          </cell>
          <cell r="W982" t="str">
            <v xml:space="preserve">指定承認    </v>
          </cell>
        </row>
        <row r="983">
          <cell r="A983" t="str">
            <v>003V0302</v>
          </cell>
          <cell r="B983"/>
          <cell r="C983"/>
          <cell r="D983" t="str">
            <v>V</v>
          </cell>
          <cell r="E983">
            <v>3</v>
          </cell>
          <cell r="F983">
            <v>2</v>
          </cell>
          <cell r="G983"/>
          <cell r="H983" t="str">
            <v>受挿し　3種(10K)</v>
          </cell>
          <cell r="I983" t="str">
            <v>003V0302</v>
          </cell>
          <cell r="J983" t="str">
            <v>NS形受挿しｿﾌﾄｼｰﾙ仕切弁</v>
          </cell>
          <cell r="K983" t="str">
            <v>耐震NS形受挿しｿﾌﾄｼｰﾙ仕切弁(SS-NST型)</v>
          </cell>
          <cell r="L983" t="str">
            <v>φ75～φ300</v>
          </cell>
          <cell r="M983" t="str">
            <v>内外面ｴﾎﾟｷｼ樹脂粉体塗装</v>
          </cell>
          <cell r="N983" t="str">
            <v>内ねじ式　3種</v>
          </cell>
          <cell r="O983" t="str">
            <v>指定承認</v>
          </cell>
          <cell r="P983"/>
          <cell r="Q983"/>
          <cell r="R983"/>
          <cell r="S983" t="str">
            <v>（株）清水鐵工所</v>
          </cell>
          <cell r="T983">
            <v>3</v>
          </cell>
          <cell r="V983" t="str">
            <v xml:space="preserve">指定承認    </v>
          </cell>
          <cell r="W983" t="str">
            <v xml:space="preserve">指定承認    </v>
          </cell>
        </row>
        <row r="984">
          <cell r="A984" t="str">
            <v>004V0302</v>
          </cell>
          <cell r="B984"/>
          <cell r="C984"/>
          <cell r="D984" t="str">
            <v>V</v>
          </cell>
          <cell r="E984">
            <v>3</v>
          </cell>
          <cell r="F984">
            <v>2</v>
          </cell>
          <cell r="G984"/>
          <cell r="H984"/>
          <cell r="I984" t="str">
            <v>004V0302</v>
          </cell>
          <cell r="J984" t="str">
            <v>NS形受挿しｿﾌﾄｼｰﾙ仕切弁</v>
          </cell>
          <cell r="K984" t="str">
            <v>MS-NY型C-ﾀｲﾄNS受挿し</v>
          </cell>
          <cell r="L984" t="str">
            <v>φ75～φ300</v>
          </cell>
          <cell r="M984" t="str">
            <v>内外面ｴﾎﾟｷｼ樹脂粉体塗装</v>
          </cell>
          <cell r="N984" t="str">
            <v>内ねじ式　3種</v>
          </cell>
          <cell r="O984" t="str">
            <v>指定承認</v>
          </cell>
          <cell r="P984"/>
          <cell r="Q984"/>
          <cell r="R984"/>
          <cell r="S984" t="str">
            <v>宮部鉄工（株）</v>
          </cell>
          <cell r="T984">
            <v>4</v>
          </cell>
          <cell r="V984" t="str">
            <v xml:space="preserve">指定承認    </v>
          </cell>
          <cell r="W984" t="str">
            <v xml:space="preserve">指定承認    </v>
          </cell>
        </row>
        <row r="985">
          <cell r="A985" t="str">
            <v>017V0302</v>
          </cell>
          <cell r="B985"/>
          <cell r="C985"/>
          <cell r="D985" t="str">
            <v>V</v>
          </cell>
          <cell r="E985">
            <v>3</v>
          </cell>
          <cell r="F985">
            <v>2</v>
          </cell>
          <cell r="G985"/>
          <cell r="H985"/>
          <cell r="I985" t="str">
            <v>017V0302</v>
          </cell>
          <cell r="J985" t="str">
            <v>NS形受挿しｿﾌﾄｼｰﾙ仕切弁</v>
          </cell>
          <cell r="K985" t="str">
            <v>NSｿﾌﾄ受挿し形</v>
          </cell>
          <cell r="L985" t="str">
            <v>φ75～φ300</v>
          </cell>
          <cell r="M985" t="str">
            <v>内外面ｴﾎﾟｷｼ樹脂粉体塗装</v>
          </cell>
          <cell r="N985" t="str">
            <v>内ねじ式　3種</v>
          </cell>
          <cell r="O985" t="str">
            <v>指定承認</v>
          </cell>
          <cell r="P985"/>
          <cell r="Q985"/>
          <cell r="R985"/>
          <cell r="S985" t="str">
            <v>（株）清水合金製作所</v>
          </cell>
          <cell r="T985">
            <v>17</v>
          </cell>
          <cell r="V985" t="str">
            <v xml:space="preserve">指定承認    </v>
          </cell>
          <cell r="W985" t="str">
            <v xml:space="preserve">指定承認    </v>
          </cell>
        </row>
        <row r="986">
          <cell r="A986" t="str">
            <v>020V0302</v>
          </cell>
          <cell r="B986"/>
          <cell r="C986"/>
          <cell r="D986" t="str">
            <v>V</v>
          </cell>
          <cell r="E986">
            <v>3</v>
          </cell>
          <cell r="F986">
            <v>2</v>
          </cell>
          <cell r="G986"/>
          <cell r="H986"/>
          <cell r="I986" t="str">
            <v>020V0302</v>
          </cell>
          <cell r="J986" t="str">
            <v>NS形受挿しｿﾌﾄｼｰﾙ仕切弁</v>
          </cell>
          <cell r="K986" t="str">
            <v>耐震NS形受挿しｿﾌﾄｼｰﾙ仕切弁</v>
          </cell>
          <cell r="L986" t="str">
            <v>φ75～φ300</v>
          </cell>
          <cell r="M986" t="str">
            <v>内外面ｴﾎﾟｷｼ樹脂粉体塗装</v>
          </cell>
          <cell r="N986" t="str">
            <v>内ねじ式　3種</v>
          </cell>
          <cell r="O986" t="str">
            <v>指定承認</v>
          </cell>
          <cell r="P986"/>
          <cell r="Q986"/>
          <cell r="R986"/>
          <cell r="S986" t="str">
            <v>（株）栗本鐵工所</v>
          </cell>
          <cell r="T986">
            <v>20</v>
          </cell>
          <cell r="V986" t="str">
            <v xml:space="preserve">指定承認    </v>
          </cell>
          <cell r="W986" t="str">
            <v xml:space="preserve">指定承認    </v>
          </cell>
        </row>
        <row r="987">
          <cell r="A987" t="str">
            <v>022V0302</v>
          </cell>
          <cell r="B987"/>
          <cell r="C987"/>
          <cell r="D987" t="str">
            <v>V</v>
          </cell>
          <cell r="E987">
            <v>3</v>
          </cell>
          <cell r="F987">
            <v>2</v>
          </cell>
          <cell r="G987" t="str">
            <v>NS形ｿﾌﾄｼｰﾙ仕切弁</v>
          </cell>
          <cell r="H987" t="str">
            <v>受挿し　3種(10K)</v>
          </cell>
          <cell r="I987" t="str">
            <v>022V0302</v>
          </cell>
          <cell r="J987" t="str">
            <v>NS形受挿しｿﾌﾄｼｰﾙ仕切弁</v>
          </cell>
          <cell r="K987" t="str">
            <v>水道用ｿﾌﾄｼｰﾙ仕切弁 NS形受挿し式</v>
          </cell>
          <cell r="L987" t="str">
            <v>φ75～φ300</v>
          </cell>
          <cell r="M987" t="str">
            <v>内外面ｴﾎﾟｷｼ樹脂粉体塗装</v>
          </cell>
          <cell r="N987" t="str">
            <v>内ねじ式　3種</v>
          </cell>
          <cell r="O987" t="str">
            <v>指定承認</v>
          </cell>
          <cell r="P987"/>
          <cell r="Q987"/>
          <cell r="R987"/>
          <cell r="S987" t="str">
            <v>角田鉄工（株）</v>
          </cell>
          <cell r="T987">
            <v>22</v>
          </cell>
          <cell r="V987" t="str">
            <v xml:space="preserve">指定承認    </v>
          </cell>
          <cell r="W987" t="str">
            <v xml:space="preserve">指定承認    </v>
          </cell>
        </row>
        <row r="988">
          <cell r="A988" t="str">
            <v>025V0302</v>
          </cell>
          <cell r="B988"/>
          <cell r="C988"/>
          <cell r="D988" t="str">
            <v>V</v>
          </cell>
          <cell r="E988">
            <v>3</v>
          </cell>
          <cell r="F988">
            <v>2</v>
          </cell>
          <cell r="G988"/>
          <cell r="H988"/>
          <cell r="I988" t="str">
            <v>025V0302</v>
          </cell>
          <cell r="J988" t="str">
            <v>NS形受挿しｿﾌﾄｼｰﾙ仕切弁</v>
          </cell>
          <cell r="K988" t="str">
            <v>NS形受挿しｿﾌﾄｼｰﾙ仕切弁</v>
          </cell>
          <cell r="L988" t="str">
            <v>φ75～φ300</v>
          </cell>
          <cell r="M988" t="str">
            <v>内外面ｴﾎﾟｷｼ樹脂粉体塗装</v>
          </cell>
          <cell r="N988" t="str">
            <v>内ねじ式　3種</v>
          </cell>
          <cell r="O988" t="str">
            <v>指定承認</v>
          </cell>
          <cell r="P988"/>
          <cell r="Q988"/>
          <cell r="R988"/>
          <cell r="S988" t="str">
            <v>前澤工業（株）</v>
          </cell>
          <cell r="T988">
            <v>25</v>
          </cell>
          <cell r="V988" t="str">
            <v xml:space="preserve">指定承認    </v>
          </cell>
          <cell r="W988" t="str">
            <v xml:space="preserve">指定承認    </v>
          </cell>
        </row>
        <row r="989">
          <cell r="A989" t="str">
            <v>026V0302</v>
          </cell>
          <cell r="B989"/>
          <cell r="C989"/>
          <cell r="D989" t="str">
            <v>V</v>
          </cell>
          <cell r="E989">
            <v>3</v>
          </cell>
          <cell r="F989">
            <v>2</v>
          </cell>
          <cell r="G989"/>
          <cell r="H989"/>
          <cell r="I989" t="str">
            <v>026V0302</v>
          </cell>
          <cell r="J989" t="str">
            <v>NS形受挿しｿﾌﾄｼｰﾙ仕切弁</v>
          </cell>
          <cell r="K989" t="str">
            <v>耐震NS形受挿しｿﾌﾄｼｰﾙ仕切弁</v>
          </cell>
          <cell r="L989" t="str">
            <v>φ75～φ300</v>
          </cell>
          <cell r="M989" t="str">
            <v>内外面ｴﾎﾟｷｼ樹脂粉体塗装</v>
          </cell>
          <cell r="N989" t="str">
            <v>内ねじ式　3種</v>
          </cell>
          <cell r="O989" t="str">
            <v>指定承認</v>
          </cell>
          <cell r="P989"/>
          <cell r="Q989"/>
          <cell r="R989"/>
          <cell r="S989" t="str">
            <v>（株）クボタ</v>
          </cell>
          <cell r="T989">
            <v>26</v>
          </cell>
          <cell r="V989" t="str">
            <v xml:space="preserve">指定承認    </v>
          </cell>
          <cell r="W989" t="str">
            <v xml:space="preserve">指定承認    </v>
          </cell>
        </row>
        <row r="990">
          <cell r="A990" t="str">
            <v>017V0303</v>
          </cell>
          <cell r="B990" t="str">
            <v>水道用仕切弁</v>
          </cell>
          <cell r="C990" t="str">
            <v>ソフトシール仕切弁類</v>
          </cell>
          <cell r="D990" t="str">
            <v>V</v>
          </cell>
          <cell r="E990">
            <v>3</v>
          </cell>
          <cell r="F990">
            <v>3</v>
          </cell>
          <cell r="G990" t="str">
            <v>S50形ｿﾌﾄｼｰﾙ仕切弁</v>
          </cell>
          <cell r="H990" t="str">
            <v>受挿し　3種(10K)</v>
          </cell>
          <cell r="I990" t="str">
            <v>017V0303</v>
          </cell>
          <cell r="J990" t="str">
            <v>S50形受挿しｿﾌﾄｼｰﾙ仕切弁</v>
          </cell>
          <cell r="K990" t="str">
            <v>S50形ｿﾌﾄ</v>
          </cell>
          <cell r="L990" t="str">
            <v>φ50</v>
          </cell>
          <cell r="M990" t="str">
            <v>内面ｴﾎﾟｷｼ樹脂粉体塗装</v>
          </cell>
          <cell r="N990" t="str">
            <v>内ねじ式　3種</v>
          </cell>
          <cell r="O990" t="str">
            <v>指定承認</v>
          </cell>
          <cell r="P990"/>
          <cell r="Q990"/>
          <cell r="R990"/>
          <cell r="S990" t="str">
            <v>（株）清水合金製作所</v>
          </cell>
          <cell r="T990">
            <v>17</v>
          </cell>
          <cell r="V990" t="str">
            <v xml:space="preserve">指定承認    </v>
          </cell>
          <cell r="W990" t="str">
            <v xml:space="preserve">指定承認    </v>
          </cell>
        </row>
        <row r="991">
          <cell r="A991" t="str">
            <v>020V0303</v>
          </cell>
          <cell r="B991"/>
          <cell r="C991"/>
          <cell r="D991" t="str">
            <v>V</v>
          </cell>
          <cell r="E991">
            <v>3</v>
          </cell>
          <cell r="F991">
            <v>3</v>
          </cell>
          <cell r="G991"/>
          <cell r="H991"/>
          <cell r="I991" t="str">
            <v>020V0303</v>
          </cell>
          <cell r="J991" t="str">
            <v>S50形受挿しｿﾌﾄｼｰﾙ仕切弁</v>
          </cell>
          <cell r="K991" t="str">
            <v>耐震S50形受挿しｿﾌﾄｼｰﾙ仕切弁</v>
          </cell>
          <cell r="L991" t="str">
            <v>φ50</v>
          </cell>
          <cell r="M991" t="str">
            <v>内外面ｴﾎﾟｷｼ樹脂粉体塗装</v>
          </cell>
          <cell r="N991" t="str">
            <v>内ねじ式　3種</v>
          </cell>
          <cell r="O991" t="str">
            <v>指定承認</v>
          </cell>
          <cell r="P991"/>
          <cell r="Q991"/>
          <cell r="R991"/>
          <cell r="S991" t="str">
            <v>（株）栗本鐵工所</v>
          </cell>
          <cell r="T991">
            <v>20</v>
          </cell>
          <cell r="V991" t="str">
            <v xml:space="preserve">指定承認    </v>
          </cell>
          <cell r="W991" t="str">
            <v xml:space="preserve">指定承認    </v>
          </cell>
        </row>
        <row r="992">
          <cell r="A992" t="str">
            <v>026V0303</v>
          </cell>
          <cell r="B992"/>
          <cell r="C992"/>
          <cell r="D992" t="str">
            <v>V</v>
          </cell>
          <cell r="E992">
            <v>3</v>
          </cell>
          <cell r="F992">
            <v>3</v>
          </cell>
          <cell r="G992"/>
          <cell r="H992"/>
          <cell r="I992" t="str">
            <v>026V0303</v>
          </cell>
          <cell r="J992" t="str">
            <v>S50形受挿しｿﾌﾄｼｰﾙ仕切弁</v>
          </cell>
          <cell r="K992" t="str">
            <v>耐震S50形受挿しｿﾌﾄｼｰﾙ仕切弁</v>
          </cell>
          <cell r="L992" t="str">
            <v>φ50</v>
          </cell>
          <cell r="M992" t="str">
            <v>内外面ｴﾎﾟｷｼ樹脂粉体塗装</v>
          </cell>
          <cell r="N992" t="str">
            <v>内ねじ式　3種</v>
          </cell>
          <cell r="O992" t="str">
            <v>指定承認</v>
          </cell>
          <cell r="P992"/>
          <cell r="Q992"/>
          <cell r="R992"/>
          <cell r="S992" t="str">
            <v>（株）クボタ</v>
          </cell>
          <cell r="T992">
            <v>26</v>
          </cell>
          <cell r="V992" t="str">
            <v xml:space="preserve">指定承認    </v>
          </cell>
          <cell r="W992" t="str">
            <v xml:space="preserve">指定承認    </v>
          </cell>
        </row>
        <row r="993">
          <cell r="A993" t="str">
            <v>003V0303</v>
          </cell>
          <cell r="B993"/>
          <cell r="C993"/>
          <cell r="D993" t="str">
            <v>V</v>
          </cell>
          <cell r="E993">
            <v>3</v>
          </cell>
          <cell r="F993">
            <v>3</v>
          </cell>
          <cell r="G993" t="str">
            <v>K形ｿﾌﾄｼｰﾙ仕切弁</v>
          </cell>
          <cell r="H993" t="str">
            <v>受挿し　3種(10K)</v>
          </cell>
          <cell r="I993" t="str">
            <v>003V0303</v>
          </cell>
          <cell r="J993" t="str">
            <v>K形受挿しｿﾌﾄｼｰﾙ仕切弁</v>
          </cell>
          <cell r="K993" t="str">
            <v>水道用K形受挿しｿﾌﾄｼｰﾙ仕切弁(SS-K型)</v>
          </cell>
          <cell r="L993" t="str">
            <v>φ75～φ150</v>
          </cell>
          <cell r="M993" t="str">
            <v>内外面ｴﾎﾟｷｼ樹脂粉体塗装</v>
          </cell>
          <cell r="N993" t="str">
            <v>内ねじ式　3種</v>
          </cell>
          <cell r="O993" t="str">
            <v>指定承認</v>
          </cell>
          <cell r="P993"/>
          <cell r="Q993"/>
          <cell r="R993"/>
          <cell r="S993" t="str">
            <v>（株）清水鐵工所</v>
          </cell>
          <cell r="T993">
            <v>3</v>
          </cell>
          <cell r="V993" t="str">
            <v xml:space="preserve">指定承認    </v>
          </cell>
          <cell r="W993" t="str">
            <v xml:space="preserve">指定承認    </v>
          </cell>
        </row>
        <row r="994">
          <cell r="A994" t="str">
            <v>004V0303</v>
          </cell>
          <cell r="B994"/>
          <cell r="C994"/>
          <cell r="D994" t="str">
            <v>V</v>
          </cell>
          <cell r="E994">
            <v>3</v>
          </cell>
          <cell r="F994">
            <v>3</v>
          </cell>
          <cell r="G994"/>
          <cell r="H994"/>
          <cell r="I994" t="str">
            <v>004V0303</v>
          </cell>
          <cell r="J994" t="str">
            <v>K形受挿しｿﾌﾄｼｰﾙ仕切弁</v>
          </cell>
          <cell r="K994" t="str">
            <v>MS-KY型C-ﾀｲﾄK形受挿し</v>
          </cell>
          <cell r="L994" t="str">
            <v>φ75～φ150</v>
          </cell>
          <cell r="M994" t="str">
            <v>内外面ｴﾎﾟｷｼ樹脂粉体塗装</v>
          </cell>
          <cell r="N994" t="str">
            <v>内ねじ式　3種</v>
          </cell>
          <cell r="O994" t="str">
            <v>指定承認</v>
          </cell>
          <cell r="P994"/>
          <cell r="Q994"/>
          <cell r="R994"/>
          <cell r="S994" t="str">
            <v>宮部鉄工（株）</v>
          </cell>
          <cell r="T994">
            <v>4</v>
          </cell>
          <cell r="V994" t="str">
            <v xml:space="preserve">指定承認    </v>
          </cell>
          <cell r="W994" t="str">
            <v xml:space="preserve">指定承認    </v>
          </cell>
        </row>
        <row r="995">
          <cell r="A995" t="str">
            <v>017V0304</v>
          </cell>
          <cell r="B995"/>
          <cell r="C995"/>
          <cell r="D995" t="str">
            <v>V</v>
          </cell>
          <cell r="E995">
            <v>3</v>
          </cell>
          <cell r="F995">
            <v>4</v>
          </cell>
          <cell r="G995"/>
          <cell r="H995"/>
          <cell r="I995" t="str">
            <v>017V0304</v>
          </cell>
          <cell r="J995" t="str">
            <v>K形受挿しｿﾌﾄｼｰﾙ仕切弁</v>
          </cell>
          <cell r="K995" t="str">
            <v>K形ｿﾌﾄ</v>
          </cell>
          <cell r="L995" t="str">
            <v>φ75～φ150</v>
          </cell>
          <cell r="M995" t="str">
            <v>内外面ｴﾎﾟｷｼ樹脂粉体塗装</v>
          </cell>
          <cell r="N995" t="str">
            <v>内ねじ式　3種</v>
          </cell>
          <cell r="O995" t="str">
            <v>指定承認</v>
          </cell>
          <cell r="P995"/>
          <cell r="Q995"/>
          <cell r="R995"/>
          <cell r="S995" t="str">
            <v>（株）清水合金製作所</v>
          </cell>
          <cell r="T995">
            <v>17</v>
          </cell>
          <cell r="V995" t="str">
            <v xml:space="preserve">指定承認    </v>
          </cell>
          <cell r="W995" t="str">
            <v xml:space="preserve">指定承認    </v>
          </cell>
        </row>
        <row r="996">
          <cell r="A996" t="str">
            <v>020V0304</v>
          </cell>
          <cell r="B996"/>
          <cell r="C996"/>
          <cell r="D996" t="str">
            <v>V</v>
          </cell>
          <cell r="E996">
            <v>3</v>
          </cell>
          <cell r="F996">
            <v>4</v>
          </cell>
          <cell r="G996"/>
          <cell r="H996"/>
          <cell r="I996" t="str">
            <v>020V0304</v>
          </cell>
          <cell r="J996" t="str">
            <v>K形受挿しｿﾌﾄｼｰﾙ仕切弁</v>
          </cell>
          <cell r="K996" t="str">
            <v>K形受挿しｿﾌﾄｼｰﾙ仕切弁</v>
          </cell>
          <cell r="L996" t="str">
            <v>φ75～φ150</v>
          </cell>
          <cell r="M996" t="str">
            <v>内外面ｴﾎﾟｷｼ樹脂粉体塗装</v>
          </cell>
          <cell r="N996" t="str">
            <v>内ねじ式　3種</v>
          </cell>
          <cell r="O996" t="str">
            <v>指定承認</v>
          </cell>
          <cell r="P996"/>
          <cell r="Q996"/>
          <cell r="R996"/>
          <cell r="S996" t="str">
            <v>（株）栗本鐵工所</v>
          </cell>
          <cell r="T996">
            <v>20</v>
          </cell>
          <cell r="V996" t="str">
            <v xml:space="preserve">指定承認    </v>
          </cell>
          <cell r="W996" t="str">
            <v xml:space="preserve">指定承認    </v>
          </cell>
        </row>
        <row r="997">
          <cell r="A997" t="str">
            <v>022V0303</v>
          </cell>
          <cell r="B997"/>
          <cell r="C997"/>
          <cell r="D997" t="str">
            <v>V</v>
          </cell>
          <cell r="E997">
            <v>3</v>
          </cell>
          <cell r="F997">
            <v>3</v>
          </cell>
          <cell r="G997"/>
          <cell r="H997"/>
          <cell r="I997" t="str">
            <v>022V0303</v>
          </cell>
          <cell r="J997" t="str">
            <v>K形受挿しｿﾌﾄｼｰﾙ仕切弁</v>
          </cell>
          <cell r="K997" t="str">
            <v>水道用ｿﾌﾄｼｰﾙ仕切弁 K形受挿し式</v>
          </cell>
          <cell r="L997" t="str">
            <v>φ75～φ150</v>
          </cell>
          <cell r="M997" t="str">
            <v>内外面ｴﾎﾟｷｼ樹脂粉体塗装</v>
          </cell>
          <cell r="N997" t="str">
            <v>内ねじ式　3種</v>
          </cell>
          <cell r="O997" t="str">
            <v>指定承認</v>
          </cell>
          <cell r="P997"/>
          <cell r="Q997"/>
          <cell r="R997"/>
          <cell r="S997" t="str">
            <v>角田鉄工（株）</v>
          </cell>
          <cell r="T997">
            <v>22</v>
          </cell>
          <cell r="V997" t="str">
            <v xml:space="preserve">指定承認    </v>
          </cell>
          <cell r="W997" t="str">
            <v xml:space="preserve">指定承認    </v>
          </cell>
        </row>
        <row r="998">
          <cell r="A998" t="str">
            <v>023V0301</v>
          </cell>
          <cell r="B998"/>
          <cell r="C998"/>
          <cell r="D998" t="str">
            <v>V</v>
          </cell>
          <cell r="E998">
            <v>3</v>
          </cell>
          <cell r="F998">
            <v>1</v>
          </cell>
          <cell r="G998"/>
          <cell r="H998"/>
          <cell r="I998" t="str">
            <v>023V0301</v>
          </cell>
          <cell r="J998" t="str">
            <v>K形受挿しｿﾌﾄｼｰﾙ仕切弁</v>
          </cell>
          <cell r="K998" t="str">
            <v>K形ｴｸｾﾙｿﾌﾄ仕切弁</v>
          </cell>
          <cell r="L998" t="str">
            <v>φ75～φ150</v>
          </cell>
          <cell r="M998" t="str">
            <v>内外面ｴﾎﾟｷｼ樹脂粉体塗装</v>
          </cell>
          <cell r="N998" t="str">
            <v>内ねじ式　3種</v>
          </cell>
          <cell r="O998" t="str">
            <v>指定承認</v>
          </cell>
          <cell r="P998"/>
          <cell r="Q998"/>
          <cell r="R998"/>
          <cell r="S998" t="str">
            <v>清水工業（株）</v>
          </cell>
          <cell r="T998">
            <v>23</v>
          </cell>
          <cell r="V998" t="str">
            <v xml:space="preserve">指定承認    </v>
          </cell>
          <cell r="W998" t="str">
            <v xml:space="preserve">指定承認    </v>
          </cell>
        </row>
        <row r="999">
          <cell r="A999" t="str">
            <v>025V0303</v>
          </cell>
          <cell r="B999"/>
          <cell r="C999"/>
          <cell r="D999" t="str">
            <v>V</v>
          </cell>
          <cell r="E999">
            <v>3</v>
          </cell>
          <cell r="F999">
            <v>3</v>
          </cell>
          <cell r="G999"/>
          <cell r="H999"/>
          <cell r="I999" t="str">
            <v>025V0303</v>
          </cell>
          <cell r="J999" t="str">
            <v>K形受挿しｿﾌﾄｼｰﾙ仕切弁</v>
          </cell>
          <cell r="K999" t="str">
            <v>K形受挿しｿﾌﾄｼｰﾙ仕切弁</v>
          </cell>
          <cell r="L999" t="str">
            <v>φ75～φ150</v>
          </cell>
          <cell r="M999" t="str">
            <v>内外面ｴﾎﾟｷｼ樹脂粉体塗装</v>
          </cell>
          <cell r="N999" t="str">
            <v>内ねじ式　3種</v>
          </cell>
          <cell r="O999" t="str">
            <v>指定承認</v>
          </cell>
          <cell r="P999"/>
          <cell r="Q999"/>
          <cell r="R999"/>
          <cell r="S999" t="str">
            <v>前澤工業（株）</v>
          </cell>
          <cell r="T999">
            <v>25</v>
          </cell>
          <cell r="V999" t="str">
            <v xml:space="preserve">指定承認    </v>
          </cell>
          <cell r="W999" t="str">
            <v xml:space="preserve">指定承認    </v>
          </cell>
        </row>
        <row r="1000">
          <cell r="A1000" t="str">
            <v>026V0304</v>
          </cell>
          <cell r="B1000"/>
          <cell r="C1000"/>
          <cell r="D1000" t="str">
            <v>V</v>
          </cell>
          <cell r="E1000">
            <v>3</v>
          </cell>
          <cell r="F1000">
            <v>4</v>
          </cell>
          <cell r="G1000"/>
          <cell r="H1000"/>
          <cell r="I1000" t="str">
            <v>026V0304</v>
          </cell>
          <cell r="J1000" t="str">
            <v>K形受挿しｿﾌﾄｼｰﾙ仕切弁</v>
          </cell>
          <cell r="K1000" t="str">
            <v>K形受挿しｿﾌﾄｼｰﾙ仕切弁</v>
          </cell>
          <cell r="L1000" t="str">
            <v>φ75～φ150</v>
          </cell>
          <cell r="M1000" t="str">
            <v>内外面ｴﾎﾟｷｼ樹脂粉体塗装</v>
          </cell>
          <cell r="N1000" t="str">
            <v>内ねじ式　3種</v>
          </cell>
          <cell r="O1000" t="str">
            <v>指定承認</v>
          </cell>
          <cell r="P1000"/>
          <cell r="Q1000"/>
          <cell r="R1000"/>
          <cell r="S1000" t="str">
            <v>（株）クボタ</v>
          </cell>
          <cell r="T1000">
            <v>26</v>
          </cell>
          <cell r="V1000" t="str">
            <v xml:space="preserve">指定承認    </v>
          </cell>
          <cell r="W1000" t="str">
            <v xml:space="preserve">指定承認    </v>
          </cell>
        </row>
        <row r="1001">
          <cell r="A1001" t="str">
            <v>004V0304</v>
          </cell>
          <cell r="B1001"/>
          <cell r="C1001"/>
          <cell r="D1001" t="str">
            <v>V</v>
          </cell>
          <cell r="E1001">
            <v>3</v>
          </cell>
          <cell r="F1001">
            <v>4</v>
          </cell>
          <cell r="G1001" t="str">
            <v>PE挿し口付
ｿﾌﾄｼｰﾙ仕切弁</v>
          </cell>
          <cell r="H1001" t="str">
            <v>両挿し 2種(7.5K)</v>
          </cell>
          <cell r="I1001" t="str">
            <v>004V0304</v>
          </cell>
          <cell r="J1001" t="str">
            <v>PE挿し口付FCDｿﾌﾄｼｰﾙ仕切弁</v>
          </cell>
          <cell r="K1001" t="str">
            <v>MS-PYB型C-ﾀｲﾄﾎﾟﾘ管両挿し</v>
          </cell>
          <cell r="L1001" t="str">
            <v>φ50～φ150</v>
          </cell>
          <cell r="M1001" t="str">
            <v>内外面ｴﾎﾟｷｼ樹脂粉体塗装</v>
          </cell>
          <cell r="N1001" t="str">
            <v>内ねじ式　2種</v>
          </cell>
          <cell r="O1001" t="str">
            <v>PTC</v>
          </cell>
          <cell r="P1001" t="str">
            <v>B</v>
          </cell>
          <cell r="Q1001">
            <v>22</v>
          </cell>
          <cell r="R1001"/>
          <cell r="S1001" t="str">
            <v>宮部鉄工（株）</v>
          </cell>
          <cell r="T1001">
            <v>4</v>
          </cell>
          <cell r="V1001" t="str">
            <v>PTC  B  22</v>
          </cell>
          <cell r="W1001" t="str">
            <v>PTC  B  22</v>
          </cell>
        </row>
        <row r="1002">
          <cell r="A1002" t="str">
            <v>007V0301</v>
          </cell>
          <cell r="B1002"/>
          <cell r="C1002"/>
          <cell r="D1002" t="str">
            <v>V</v>
          </cell>
          <cell r="E1002">
            <v>3</v>
          </cell>
          <cell r="F1002">
            <v>1</v>
          </cell>
          <cell r="G1002"/>
          <cell r="H1002"/>
          <cell r="I1002" t="str">
            <v>007V0301</v>
          </cell>
          <cell r="J1002" t="str">
            <v>PE挿し口付FCDｿﾌﾄｼｰﾙ仕切弁</v>
          </cell>
          <cell r="K1002" t="str">
            <v>ｽｰﾊﾟｰﾀﾌﾎﾟﾘPE挿し口付ｿﾌﾄｼｰﾙ仕切弁</v>
          </cell>
          <cell r="L1002" t="str">
            <v>φ50～φ150</v>
          </cell>
          <cell r="M1002" t="str">
            <v>内外面ｴﾎﾟｷｼ樹脂粉体塗装</v>
          </cell>
          <cell r="N1002" t="str">
            <v>内ねじ式　2種</v>
          </cell>
          <cell r="O1002" t="str">
            <v>PTC</v>
          </cell>
          <cell r="P1002" t="str">
            <v>B</v>
          </cell>
          <cell r="Q1002">
            <v>22</v>
          </cell>
          <cell r="R1002"/>
          <cell r="S1002" t="str">
            <v>（株）クボタケミックス</v>
          </cell>
          <cell r="T1002">
            <v>7</v>
          </cell>
          <cell r="V1002" t="str">
            <v>PTC  B  22</v>
          </cell>
          <cell r="W1002" t="str">
            <v>PTC  B  22</v>
          </cell>
        </row>
        <row r="1003">
          <cell r="A1003" t="str">
            <v>017V0305</v>
          </cell>
          <cell r="B1003"/>
          <cell r="C1003"/>
          <cell r="D1003" t="str">
            <v>V</v>
          </cell>
          <cell r="E1003">
            <v>3</v>
          </cell>
          <cell r="F1003">
            <v>5</v>
          </cell>
          <cell r="G1003"/>
          <cell r="H1003"/>
          <cell r="I1003" t="str">
            <v>017V0305</v>
          </cell>
          <cell r="J1003" t="str">
            <v>PE挿し口付FCDｿﾌﾄｼｰﾙ仕切弁</v>
          </cell>
          <cell r="K1003" t="str">
            <v>ﾎﾟﾘﾊﾟｲｿﾌﾄ</v>
          </cell>
          <cell r="L1003" t="str">
            <v>φ50～φ150</v>
          </cell>
          <cell r="M1003" t="str">
            <v>内外面ｴﾎﾟｷｼ樹脂粉体塗装</v>
          </cell>
          <cell r="N1003" t="str">
            <v>内ねじ式　2種</v>
          </cell>
          <cell r="O1003" t="str">
            <v>PTC</v>
          </cell>
          <cell r="P1003" t="str">
            <v>B</v>
          </cell>
          <cell r="Q1003">
            <v>22</v>
          </cell>
          <cell r="R1003"/>
          <cell r="S1003" t="str">
            <v>（株）清水合金製作所</v>
          </cell>
          <cell r="T1003">
            <v>17</v>
          </cell>
          <cell r="V1003" t="str">
            <v>PTC  B  22</v>
          </cell>
          <cell r="W1003" t="str">
            <v>PTC  B  22</v>
          </cell>
        </row>
        <row r="1004">
          <cell r="A1004" t="str">
            <v>007V0302</v>
          </cell>
          <cell r="B1004"/>
          <cell r="C1004"/>
          <cell r="D1004" t="str">
            <v>V</v>
          </cell>
          <cell r="E1004">
            <v>3</v>
          </cell>
          <cell r="F1004">
            <v>2</v>
          </cell>
          <cell r="G1004" t="str">
            <v>EF片受ｿﾌﾄｼｰﾙ仕切弁</v>
          </cell>
          <cell r="H1004" t="str">
            <v>片受 2種(7.5K)</v>
          </cell>
          <cell r="I1004" t="str">
            <v>007V0302</v>
          </cell>
          <cell r="J1004" t="str">
            <v>EF片受ｿﾌﾄｼｰﾙ仕切弁</v>
          </cell>
          <cell r="K1004" t="str">
            <v>ｽｰﾊﾟｰﾀﾌﾎﾟﾘEF片受ｿﾌﾄｼｰﾙ仕切弁</v>
          </cell>
          <cell r="L1004" t="str">
            <v>φ50～φ150</v>
          </cell>
          <cell r="M1004" t="str">
            <v>内外面ｴﾎﾟｷｼ樹脂粉体塗装</v>
          </cell>
          <cell r="N1004" t="str">
            <v>内ねじ式　2種</v>
          </cell>
          <cell r="O1004" t="str">
            <v>指定承認</v>
          </cell>
          <cell r="P1004"/>
          <cell r="Q1004"/>
          <cell r="R1004"/>
          <cell r="S1004" t="str">
            <v>（株）クボタケミックス</v>
          </cell>
          <cell r="T1004">
            <v>7</v>
          </cell>
          <cell r="V1004" t="str">
            <v xml:space="preserve">指定承認    </v>
          </cell>
          <cell r="W1004" t="str">
            <v xml:space="preserve">指定承認    </v>
          </cell>
        </row>
        <row r="1005">
          <cell r="A1005" t="str">
            <v>017V0307</v>
          </cell>
          <cell r="B1005"/>
          <cell r="C1005"/>
          <cell r="D1005" t="str">
            <v>V</v>
          </cell>
          <cell r="E1005">
            <v>3</v>
          </cell>
          <cell r="F1005">
            <v>7</v>
          </cell>
          <cell r="G1005"/>
          <cell r="H1005"/>
          <cell r="I1005" t="str">
            <v>017V0307</v>
          </cell>
          <cell r="J1005" t="str">
            <v>EF片受ｿﾌﾄｼｰﾙ仕切弁</v>
          </cell>
          <cell r="K1005" t="str">
            <v>ﾎﾟﾘﾊﾟｲｿﾌﾄEF片受形</v>
          </cell>
          <cell r="L1005" t="str">
            <v>φ50～φ150</v>
          </cell>
          <cell r="M1005" t="str">
            <v>内外面ｴﾎﾟｷｼ樹脂粉体塗装</v>
          </cell>
          <cell r="N1005" t="str">
            <v>内ねじ式　2種</v>
          </cell>
          <cell r="O1005" t="str">
            <v>指定承認</v>
          </cell>
          <cell r="P1005"/>
          <cell r="Q1005"/>
          <cell r="R1005"/>
          <cell r="S1005" t="str">
            <v>（株）清水合金製作所</v>
          </cell>
          <cell r="T1005">
            <v>17</v>
          </cell>
          <cell r="V1005" t="str">
            <v xml:space="preserve">指定承認    </v>
          </cell>
          <cell r="W1005" t="str">
            <v xml:space="preserve">指定承認    </v>
          </cell>
        </row>
        <row r="1006">
          <cell r="A1006" t="str">
            <v>003V0304</v>
          </cell>
          <cell r="B1006"/>
          <cell r="C1006"/>
          <cell r="D1006" t="str">
            <v>V</v>
          </cell>
          <cell r="E1006">
            <v>3</v>
          </cell>
          <cell r="F1006">
            <v>4</v>
          </cell>
          <cell r="G1006" t="str">
            <v>ﾒｶ形ｿﾌﾄｼｰﾙ仕切弁</v>
          </cell>
          <cell r="H1006" t="str">
            <v>両受 2種(7.5K)</v>
          </cell>
          <cell r="I1006" t="str">
            <v>003V0304</v>
          </cell>
          <cell r="J1006" t="str">
            <v>水道配水用ﾎﾟﾘｴﾁﾚﾝﾒｶ形ｿﾌﾄｼｰﾙ仕切弁</v>
          </cell>
          <cell r="K1006" t="str">
            <v>ﾎﾟﾘｴﾁﾚﾝ管用ｿﾌﾄｼｰﾙ仕切弁(SS-PE型)</v>
          </cell>
          <cell r="L1006" t="str">
            <v>φ50～φ150</v>
          </cell>
          <cell r="M1006" t="str">
            <v>内外面ｴﾎﾟｷｼ樹脂粉体塗装</v>
          </cell>
          <cell r="N1006" t="str">
            <v>内ねじ式　2種</v>
          </cell>
          <cell r="O1006" t="str">
            <v>指定承認</v>
          </cell>
          <cell r="P1006"/>
          <cell r="Q1006"/>
          <cell r="R1006"/>
          <cell r="S1006" t="str">
            <v>（株）清水鐵工所</v>
          </cell>
          <cell r="T1006">
            <v>3</v>
          </cell>
          <cell r="V1006" t="str">
            <v xml:space="preserve">指定承認    </v>
          </cell>
          <cell r="W1006" t="str">
            <v xml:space="preserve">指定承認    </v>
          </cell>
        </row>
        <row r="1007">
          <cell r="A1007" t="str">
            <v>004V0305</v>
          </cell>
          <cell r="B1007"/>
          <cell r="C1007"/>
          <cell r="D1007" t="str">
            <v>V</v>
          </cell>
          <cell r="E1007">
            <v>3</v>
          </cell>
          <cell r="F1007">
            <v>5</v>
          </cell>
          <cell r="G1007"/>
          <cell r="H1007"/>
          <cell r="I1007" t="str">
            <v>004V0305</v>
          </cell>
          <cell r="J1007" t="str">
            <v>水道配水用ﾎﾟﾘｴﾁﾚﾝﾒｶ形ｿﾌﾄｼｰﾙ仕切弁</v>
          </cell>
          <cell r="K1007" t="str">
            <v>MS-PX型C-ﾀｲﾄﾎﾟﾘ管両受け</v>
          </cell>
          <cell r="L1007" t="str">
            <v>φ50～φ150</v>
          </cell>
          <cell r="M1007" t="str">
            <v>内外面ｴﾎﾟｷｼ樹脂粉体塗装</v>
          </cell>
          <cell r="N1007" t="str">
            <v>内ねじ式　2種</v>
          </cell>
          <cell r="O1007" t="str">
            <v>指定承認</v>
          </cell>
          <cell r="P1007"/>
          <cell r="Q1007"/>
          <cell r="R1007"/>
          <cell r="S1007" t="str">
            <v>宮部鉄工（株）</v>
          </cell>
          <cell r="T1007">
            <v>4</v>
          </cell>
          <cell r="V1007" t="str">
            <v xml:space="preserve">指定承認    </v>
          </cell>
          <cell r="W1007" t="str">
            <v xml:space="preserve">指定承認    </v>
          </cell>
        </row>
        <row r="1008">
          <cell r="A1008" t="str">
            <v>017V0306</v>
          </cell>
          <cell r="B1008"/>
          <cell r="C1008"/>
          <cell r="D1008" t="str">
            <v>V</v>
          </cell>
          <cell r="E1008">
            <v>3</v>
          </cell>
          <cell r="F1008">
            <v>6</v>
          </cell>
          <cell r="G1008"/>
          <cell r="H1008"/>
          <cell r="I1008" t="str">
            <v>017V0306</v>
          </cell>
          <cell r="J1008" t="str">
            <v>水道配水用ﾎﾟﾘｴﾁﾚﾝﾒｶ形ｿﾌﾄｼｰﾙ仕切弁</v>
          </cell>
          <cell r="K1008" t="str">
            <v>PE-NOVO形ｿﾌﾄ</v>
          </cell>
          <cell r="L1008" t="str">
            <v>φ50～φ150</v>
          </cell>
          <cell r="M1008" t="str">
            <v>内外面ｴﾎﾟｷｼ樹脂粉体塗装</v>
          </cell>
          <cell r="N1008" t="str">
            <v>内ねじ式　2種</v>
          </cell>
          <cell r="O1008" t="str">
            <v>指定承認</v>
          </cell>
          <cell r="P1008"/>
          <cell r="Q1008"/>
          <cell r="R1008"/>
          <cell r="S1008" t="str">
            <v>（株）清水合金製作所</v>
          </cell>
          <cell r="T1008">
            <v>17</v>
          </cell>
          <cell r="V1008" t="str">
            <v xml:space="preserve">指定承認    </v>
          </cell>
          <cell r="W1008" t="str">
            <v xml:space="preserve">指定承認    </v>
          </cell>
        </row>
        <row r="1009">
          <cell r="A1009" t="str">
            <v>014V0301</v>
          </cell>
          <cell r="B1009"/>
          <cell r="C1009"/>
          <cell r="D1009" t="str">
            <v>V</v>
          </cell>
          <cell r="E1009">
            <v>3</v>
          </cell>
          <cell r="F1009">
            <v>1</v>
          </cell>
          <cell r="G1009"/>
          <cell r="H1009" t="str">
            <v>両受 3種(10K)</v>
          </cell>
          <cell r="I1009" t="str">
            <v>014V0301</v>
          </cell>
          <cell r="J1009" t="str">
            <v>水道配水用ﾎﾟﾘｴﾁﾚﾝﾒｶ形ｿﾌﾄｼｰﾙ仕切弁</v>
          </cell>
          <cell r="K1009" t="str">
            <v>ｽｯﾎﾟﾝMPｿﾌﾄ</v>
          </cell>
          <cell r="L1009" t="str">
            <v>φ50～φ150</v>
          </cell>
          <cell r="M1009" t="str">
            <v>内外面ｴﾎﾟｷｼ樹脂粉体塗装</v>
          </cell>
          <cell r="N1009" t="str">
            <v>内ねじ式　3種</v>
          </cell>
          <cell r="O1009" t="str">
            <v>指定承認</v>
          </cell>
          <cell r="P1009"/>
          <cell r="Q1009"/>
          <cell r="R1009"/>
          <cell r="S1009" t="str">
            <v>（株）川西水道機器</v>
          </cell>
          <cell r="T1009">
            <v>14</v>
          </cell>
          <cell r="V1009" t="str">
            <v xml:space="preserve">指定承認    </v>
          </cell>
          <cell r="W1009" t="str">
            <v xml:space="preserve">指定承認    </v>
          </cell>
        </row>
        <row r="1010">
          <cell r="A1010" t="str">
            <v>003V0103</v>
          </cell>
          <cell r="B1010"/>
          <cell r="C1010" t="str">
            <v>その他水道用仕切弁類</v>
          </cell>
          <cell r="D1010" t="str">
            <v>V</v>
          </cell>
          <cell r="E1010">
            <v>1</v>
          </cell>
          <cell r="F1010">
            <v>3</v>
          </cell>
          <cell r="G1010" t="str">
            <v>立型仕切弁</v>
          </cell>
          <cell r="H1010" t="str">
            <v>ﾌﾗﾝｼﾞ形 2種(7.5K)</v>
          </cell>
          <cell r="I1010" t="str">
            <v>003V0103</v>
          </cell>
          <cell r="J1010" t="str">
            <v>ﾀﾞｸﾀｲﾙ鋳鉄立型仕切弁</v>
          </cell>
          <cell r="K1010" t="str">
            <v>ﾀﾞｸﾀｲﾙ鋳鉄仕切弁(STS-HS形)</v>
          </cell>
          <cell r="L1010" t="str">
            <v>φ50～φ150</v>
          </cell>
          <cell r="M1010" t="str">
            <v>内面ｴﾎﾟｷｼ樹脂粉体塗装</v>
          </cell>
          <cell r="N1010" t="str">
            <v>内ねじ式　2種</v>
          </cell>
          <cell r="O1010" t="str">
            <v>JWWA</v>
          </cell>
          <cell r="P1010" t="str">
            <v>B</v>
          </cell>
          <cell r="Q1010">
            <v>122</v>
          </cell>
          <cell r="R1010"/>
          <cell r="S1010" t="str">
            <v>（株）清水鐵工所</v>
          </cell>
          <cell r="T1010">
            <v>3</v>
          </cell>
          <cell r="V1010" t="str">
            <v>JWWA  B  122</v>
          </cell>
          <cell r="W1010" t="str">
            <v>JWWA  B  122</v>
          </cell>
        </row>
        <row r="1011">
          <cell r="A1011" t="str">
            <v>004V0105</v>
          </cell>
          <cell r="B1011"/>
          <cell r="C1011"/>
          <cell r="D1011" t="str">
            <v>V</v>
          </cell>
          <cell r="E1011">
            <v>1</v>
          </cell>
          <cell r="F1011">
            <v>5</v>
          </cell>
          <cell r="G1011"/>
          <cell r="H1011"/>
          <cell r="I1011" t="str">
            <v>004V0105</v>
          </cell>
          <cell r="J1011" t="str">
            <v>ﾀﾞｸﾀｲﾙ鋳鉄立型仕切弁</v>
          </cell>
          <cell r="K1011" t="str">
            <v>MM-C型水道用ﾀﾞｸﾀｲﾙ鋳鉄仕切弁</v>
          </cell>
          <cell r="L1011" t="str">
            <v>φ50～φ150</v>
          </cell>
          <cell r="M1011" t="str">
            <v>内面ｴﾎﾟｷｼ樹脂粉体塗装</v>
          </cell>
          <cell r="N1011" t="str">
            <v>内ねじ式　2種</v>
          </cell>
          <cell r="O1011" t="str">
            <v>JWWA</v>
          </cell>
          <cell r="P1011" t="str">
            <v>B</v>
          </cell>
          <cell r="Q1011">
            <v>122</v>
          </cell>
          <cell r="R1011"/>
          <cell r="S1011" t="str">
            <v>宮部鉄工（株）</v>
          </cell>
          <cell r="T1011">
            <v>4</v>
          </cell>
          <cell r="V1011" t="str">
            <v>JWWA  B  122</v>
          </cell>
          <cell r="W1011" t="str">
            <v>JWWA  B  122</v>
          </cell>
        </row>
        <row r="1012">
          <cell r="A1012" t="str">
            <v>017V0103</v>
          </cell>
          <cell r="B1012"/>
          <cell r="C1012"/>
          <cell r="D1012" t="str">
            <v>V</v>
          </cell>
          <cell r="E1012">
            <v>1</v>
          </cell>
          <cell r="F1012">
            <v>3</v>
          </cell>
          <cell r="G1012"/>
          <cell r="H1012"/>
          <cell r="I1012" t="str">
            <v>017V0103</v>
          </cell>
          <cell r="J1012" t="str">
            <v>ﾀﾞｸﾀｲﾙ鋳鉄立型仕切弁</v>
          </cell>
          <cell r="K1012" t="str">
            <v>B-122仕切弁</v>
          </cell>
          <cell r="L1012" t="str">
            <v>φ50～φ150</v>
          </cell>
          <cell r="M1012" t="str">
            <v>内面ｴﾎﾟｷｼ樹脂粉体塗装</v>
          </cell>
          <cell r="N1012" t="str">
            <v>内ねじ式　2種</v>
          </cell>
          <cell r="O1012" t="str">
            <v>JWWA</v>
          </cell>
          <cell r="P1012" t="str">
            <v>B</v>
          </cell>
          <cell r="Q1012">
            <v>122</v>
          </cell>
          <cell r="R1012"/>
          <cell r="S1012" t="str">
            <v>（株）清水合金製作所</v>
          </cell>
          <cell r="T1012">
            <v>17</v>
          </cell>
          <cell r="V1012" t="str">
            <v>JWWA  B  122</v>
          </cell>
          <cell r="W1012" t="str">
            <v>JWWA  B  122</v>
          </cell>
        </row>
        <row r="1013">
          <cell r="A1013" t="str">
            <v>022V0103</v>
          </cell>
          <cell r="B1013"/>
          <cell r="C1013"/>
          <cell r="D1013" t="str">
            <v>V</v>
          </cell>
          <cell r="E1013">
            <v>1</v>
          </cell>
          <cell r="F1013">
            <v>3</v>
          </cell>
          <cell r="G1013"/>
          <cell r="H1013"/>
          <cell r="I1013" t="str">
            <v>022V0103</v>
          </cell>
          <cell r="J1013" t="str">
            <v>ﾀﾞｸﾀｲﾙ鋳鉄立型仕切弁</v>
          </cell>
          <cell r="K1013" t="str">
            <v>水道用ﾀﾞｸﾀｲﾙ鋳鉄仕切弁</v>
          </cell>
          <cell r="L1013" t="str">
            <v>φ50～φ150</v>
          </cell>
          <cell r="M1013" t="str">
            <v>内面ｴﾎﾟｷｼ樹脂粉体塗装</v>
          </cell>
          <cell r="N1013" t="str">
            <v>内ねじ式　2種</v>
          </cell>
          <cell r="O1013" t="str">
            <v>JWWA</v>
          </cell>
          <cell r="P1013" t="str">
            <v>B</v>
          </cell>
          <cell r="Q1013">
            <v>122</v>
          </cell>
          <cell r="R1013"/>
          <cell r="S1013" t="str">
            <v>角田鉄工（株）</v>
          </cell>
          <cell r="T1013">
            <v>22</v>
          </cell>
          <cell r="V1013" t="str">
            <v>JWWA  B  122</v>
          </cell>
          <cell r="W1013" t="str">
            <v>JWWA  B  122</v>
          </cell>
        </row>
        <row r="1014">
          <cell r="A1014" t="str">
            <v>023V0102</v>
          </cell>
          <cell r="B1014"/>
          <cell r="C1014"/>
          <cell r="D1014" t="str">
            <v>V</v>
          </cell>
          <cell r="E1014">
            <v>1</v>
          </cell>
          <cell r="F1014">
            <v>2</v>
          </cell>
          <cell r="G1014"/>
          <cell r="H1014"/>
          <cell r="I1014" t="str">
            <v>023V0102</v>
          </cell>
          <cell r="J1014" t="str">
            <v>ﾀﾞｸﾀｲﾙ鋳鉄立型仕切弁</v>
          </cell>
          <cell r="K1014" t="str">
            <v>水道用ﾀﾞｸﾀｲﾙ鋳鉄仕切弁</v>
          </cell>
          <cell r="L1014" t="str">
            <v>φ50～φ150</v>
          </cell>
          <cell r="M1014" t="str">
            <v>内面ｴﾎﾟｷｼ樹脂粉体塗装</v>
          </cell>
          <cell r="N1014" t="str">
            <v>内ねじ式　2種</v>
          </cell>
          <cell r="O1014" t="str">
            <v>JWWA</v>
          </cell>
          <cell r="P1014" t="str">
            <v>B</v>
          </cell>
          <cell r="Q1014">
            <v>122</v>
          </cell>
          <cell r="R1014"/>
          <cell r="S1014" t="str">
            <v>清水工業（株）</v>
          </cell>
          <cell r="T1014">
            <v>23</v>
          </cell>
          <cell r="V1014" t="str">
            <v>JWWA  B  122</v>
          </cell>
          <cell r="W1014" t="str">
            <v>JWWA  B  122</v>
          </cell>
        </row>
        <row r="1015">
          <cell r="A1015" t="str">
            <v>026V0102</v>
          </cell>
          <cell r="B1015"/>
          <cell r="C1015"/>
          <cell r="D1015" t="str">
            <v>V</v>
          </cell>
          <cell r="E1015">
            <v>1</v>
          </cell>
          <cell r="F1015">
            <v>2</v>
          </cell>
          <cell r="G1015"/>
          <cell r="H1015"/>
          <cell r="I1015" t="str">
            <v>026V0102</v>
          </cell>
          <cell r="J1015" t="str">
            <v>ﾀﾞｸﾀｲﾙ鋳鉄立型仕切弁</v>
          </cell>
          <cell r="K1015" t="str">
            <v>水道用ﾀﾞｸﾀｲﾙ鋳鉄仕切弁</v>
          </cell>
          <cell r="L1015" t="str">
            <v>φ50～φ150</v>
          </cell>
          <cell r="M1015" t="str">
            <v>内面ｴﾎﾟｷｼ樹脂粉体塗装</v>
          </cell>
          <cell r="N1015" t="str">
            <v>内ねじ式　2種</v>
          </cell>
          <cell r="O1015" t="str">
            <v>JWWA</v>
          </cell>
          <cell r="P1015" t="str">
            <v>B</v>
          </cell>
          <cell r="Q1015">
            <v>122</v>
          </cell>
          <cell r="R1015"/>
          <cell r="S1015" t="str">
            <v>（株）クボタ</v>
          </cell>
          <cell r="T1015">
            <v>26</v>
          </cell>
          <cell r="V1015" t="str">
            <v>JWWA  B  122</v>
          </cell>
          <cell r="W1015" t="str">
            <v>JWWA  B  122</v>
          </cell>
        </row>
        <row r="1016">
          <cell r="A1016" t="str">
            <v>003V0104</v>
          </cell>
          <cell r="B1016"/>
          <cell r="C1016"/>
          <cell r="D1016" t="str">
            <v>V</v>
          </cell>
          <cell r="E1016">
            <v>1</v>
          </cell>
          <cell r="F1016">
            <v>4</v>
          </cell>
          <cell r="G1016"/>
          <cell r="H1016" t="str">
            <v>ﾌﾗﾝｼﾞ形 3種(10K)</v>
          </cell>
          <cell r="I1016" t="str">
            <v>003V0104</v>
          </cell>
          <cell r="J1016" t="str">
            <v>ﾀﾞｸﾀｲﾙ鋳鉄立型仕切弁</v>
          </cell>
          <cell r="K1016" t="str">
            <v>ﾀﾞｸﾀｲﾙ鋳鉄仕切弁(STS-HS形)</v>
          </cell>
          <cell r="L1016" t="str">
            <v>φ50～φ150</v>
          </cell>
          <cell r="M1016" t="str">
            <v>内面ｴﾎﾟｷｼ樹脂粉体塗装</v>
          </cell>
          <cell r="N1016" t="str">
            <v>内ねじ式　3種</v>
          </cell>
          <cell r="O1016" t="str">
            <v>JWWA</v>
          </cell>
          <cell r="P1016" t="str">
            <v>B</v>
          </cell>
          <cell r="Q1016">
            <v>122</v>
          </cell>
          <cell r="R1016"/>
          <cell r="S1016" t="str">
            <v>（株）清水鐵工所</v>
          </cell>
          <cell r="T1016">
            <v>3</v>
          </cell>
          <cell r="V1016" t="str">
            <v>JWWA  B  122</v>
          </cell>
          <cell r="W1016" t="str">
            <v>JWWA  B  122</v>
          </cell>
        </row>
        <row r="1017">
          <cell r="A1017" t="str">
            <v>017V0104</v>
          </cell>
          <cell r="B1017"/>
          <cell r="C1017"/>
          <cell r="D1017" t="str">
            <v>V</v>
          </cell>
          <cell r="E1017">
            <v>1</v>
          </cell>
          <cell r="F1017">
            <v>4</v>
          </cell>
          <cell r="G1017"/>
          <cell r="H1017"/>
          <cell r="I1017" t="str">
            <v>017V0104</v>
          </cell>
          <cell r="J1017" t="str">
            <v>ﾀﾞｸﾀｲﾙ鋳鉄立型仕切弁</v>
          </cell>
          <cell r="K1017" t="str">
            <v>B-122仕切弁</v>
          </cell>
          <cell r="L1017" t="str">
            <v>φ50～φ150</v>
          </cell>
          <cell r="M1017" t="str">
            <v>内面ｴﾎﾟｷｼ樹脂粉体塗装</v>
          </cell>
          <cell r="N1017" t="str">
            <v>内ねじ式　3種</v>
          </cell>
          <cell r="O1017" t="str">
            <v>JWWA</v>
          </cell>
          <cell r="P1017" t="str">
            <v>B</v>
          </cell>
          <cell r="Q1017">
            <v>122</v>
          </cell>
          <cell r="R1017"/>
          <cell r="S1017" t="str">
            <v>（株）清水合金製作所</v>
          </cell>
          <cell r="T1017">
            <v>17</v>
          </cell>
          <cell r="V1017" t="str">
            <v>JWWA  B  122</v>
          </cell>
          <cell r="W1017" t="str">
            <v>JWWA  B  122</v>
          </cell>
        </row>
        <row r="1018">
          <cell r="A1018" t="str">
            <v>022V0104</v>
          </cell>
          <cell r="B1018"/>
          <cell r="C1018"/>
          <cell r="D1018" t="str">
            <v>V</v>
          </cell>
          <cell r="E1018">
            <v>1</v>
          </cell>
          <cell r="F1018">
            <v>4</v>
          </cell>
          <cell r="G1018"/>
          <cell r="H1018"/>
          <cell r="I1018" t="str">
            <v>022V0104</v>
          </cell>
          <cell r="J1018" t="str">
            <v>ﾀﾞｸﾀｲﾙ鋳鉄立型仕切弁</v>
          </cell>
          <cell r="K1018" t="str">
            <v>水道用ﾀﾞｸﾀｲﾙ鋳鉄仕切弁</v>
          </cell>
          <cell r="L1018" t="str">
            <v>φ50～φ150</v>
          </cell>
          <cell r="M1018" t="str">
            <v>内面ｴﾎﾟｷｼ樹脂粉体塗装</v>
          </cell>
          <cell r="N1018" t="str">
            <v>内ねじ式　3種</v>
          </cell>
          <cell r="O1018" t="str">
            <v>JWWA</v>
          </cell>
          <cell r="P1018" t="str">
            <v>B</v>
          </cell>
          <cell r="Q1018">
            <v>122</v>
          </cell>
          <cell r="R1018"/>
          <cell r="S1018" t="str">
            <v>角田鉄工（株）</v>
          </cell>
          <cell r="T1018">
            <v>22</v>
          </cell>
          <cell r="V1018" t="str">
            <v>JWWA  B  122</v>
          </cell>
          <cell r="W1018" t="str">
            <v>JWWA  B  122</v>
          </cell>
        </row>
        <row r="1019">
          <cell r="A1019" t="str">
            <v>003V0105</v>
          </cell>
          <cell r="B1019"/>
          <cell r="C1019"/>
          <cell r="D1019" t="str">
            <v>V</v>
          </cell>
          <cell r="E1019">
            <v>1</v>
          </cell>
          <cell r="F1019">
            <v>5</v>
          </cell>
          <cell r="G1019" t="str">
            <v>ﾊﾞﾀﾌﾗｲ弁</v>
          </cell>
          <cell r="H1019" t="str">
            <v>ﾌﾗﾝｼﾞ形 2種(7.5K)</v>
          </cell>
          <cell r="I1019" t="str">
            <v>003V0105</v>
          </cell>
          <cell r="J1019" t="str">
            <v>ﾀﾞｸﾀｲﾙ鋳鉄ﾊﾞﾀﾌﾗｲ弁</v>
          </cell>
          <cell r="K1019" t="str">
            <v>水道用ﾊﾞﾀﾌﾗｲ弁(SP形)</v>
          </cell>
          <cell r="L1019" t="str">
            <v>φ300～φ600</v>
          </cell>
          <cell r="M1019" t="str">
            <v>内外面ｴﾎﾟｷｼ樹脂粉体塗装</v>
          </cell>
          <cell r="N1019" t="str">
            <v>内ねじ式　2種</v>
          </cell>
          <cell r="O1019" t="str">
            <v>JWWA</v>
          </cell>
          <cell r="P1019" t="str">
            <v>B</v>
          </cell>
          <cell r="Q1019">
            <v>138</v>
          </cell>
          <cell r="R1019"/>
          <cell r="S1019" t="str">
            <v>（株）清水鐵工所</v>
          </cell>
          <cell r="T1019">
            <v>3</v>
          </cell>
          <cell r="V1019" t="str">
            <v>JWWA  B  138</v>
          </cell>
          <cell r="W1019" t="str">
            <v>JWWA  B  138</v>
          </cell>
        </row>
        <row r="1020">
          <cell r="A1020" t="str">
            <v>017V0105</v>
          </cell>
          <cell r="B1020"/>
          <cell r="C1020"/>
          <cell r="D1020" t="str">
            <v>V</v>
          </cell>
          <cell r="E1020">
            <v>1</v>
          </cell>
          <cell r="F1020">
            <v>5</v>
          </cell>
          <cell r="G1020"/>
          <cell r="H1020"/>
          <cell r="I1020" t="str">
            <v>017V0105</v>
          </cell>
          <cell r="J1020" t="str">
            <v>ﾀﾞｸﾀｲﾙ鋳鉄ﾊﾞﾀﾌﾗｲ弁</v>
          </cell>
          <cell r="K1020" t="str">
            <v>規格ﾊﾞﾀ弁</v>
          </cell>
          <cell r="L1020" t="str">
            <v>φ300～φ600</v>
          </cell>
          <cell r="M1020" t="str">
            <v>内外面ｴﾎﾟｷｼ樹脂粉体塗装</v>
          </cell>
          <cell r="N1020" t="str">
            <v>内ねじ式　2種</v>
          </cell>
          <cell r="O1020" t="str">
            <v>JWWA</v>
          </cell>
          <cell r="P1020" t="str">
            <v>B</v>
          </cell>
          <cell r="Q1020">
            <v>138</v>
          </cell>
          <cell r="R1020"/>
          <cell r="S1020" t="str">
            <v>（株）清水合金製作所</v>
          </cell>
          <cell r="T1020">
            <v>17</v>
          </cell>
          <cell r="V1020" t="str">
            <v>JWWA  B  138</v>
          </cell>
          <cell r="W1020" t="str">
            <v>JWWA  B  138</v>
          </cell>
        </row>
        <row r="1021">
          <cell r="A1021" t="str">
            <v>020V0102</v>
          </cell>
          <cell r="B1021"/>
          <cell r="C1021"/>
          <cell r="D1021" t="str">
            <v>V</v>
          </cell>
          <cell r="E1021">
            <v>1</v>
          </cell>
          <cell r="F1021">
            <v>2</v>
          </cell>
          <cell r="G1021"/>
          <cell r="H1021"/>
          <cell r="I1021" t="str">
            <v>020V0102</v>
          </cell>
          <cell r="J1021" t="str">
            <v>ﾀﾞｸﾀｲﾙ鋳鉄ﾊﾞﾀﾌﾗｲ弁</v>
          </cell>
          <cell r="K1021" t="str">
            <v>ﾀﾞｸﾀｲﾙ鋳鉄製ﾊﾞﾀﾌﾗｲ弁</v>
          </cell>
          <cell r="L1021" t="str">
            <v>φ300～φ600</v>
          </cell>
          <cell r="M1021" t="str">
            <v>内外面ｴﾎﾟｷｼ樹脂粉体塗装</v>
          </cell>
          <cell r="N1021" t="str">
            <v>内ねじ式　2種</v>
          </cell>
          <cell r="O1021" t="str">
            <v>JWWA</v>
          </cell>
          <cell r="P1021" t="str">
            <v>B</v>
          </cell>
          <cell r="Q1021">
            <v>138</v>
          </cell>
          <cell r="R1021"/>
          <cell r="S1021" t="str">
            <v>（株）栗本鐵工所</v>
          </cell>
          <cell r="T1021">
            <v>20</v>
          </cell>
          <cell r="V1021" t="str">
            <v>JWWA  B  138</v>
          </cell>
          <cell r="W1021" t="str">
            <v>JWWA  B  138</v>
          </cell>
        </row>
        <row r="1022">
          <cell r="A1022" t="str">
            <v>023V0103</v>
          </cell>
          <cell r="B1022"/>
          <cell r="C1022"/>
          <cell r="D1022" t="str">
            <v>V</v>
          </cell>
          <cell r="E1022">
            <v>1</v>
          </cell>
          <cell r="F1022">
            <v>3</v>
          </cell>
          <cell r="G1022"/>
          <cell r="H1022"/>
          <cell r="I1022" t="str">
            <v>023V0103</v>
          </cell>
          <cell r="J1022" t="str">
            <v>ﾀﾞｸﾀｲﾙ鋳鉄ﾊﾞﾀﾌﾗｲ弁</v>
          </cell>
          <cell r="K1022" t="str">
            <v>水道用ﾊﾞﾀﾌﾗｲ弁</v>
          </cell>
          <cell r="L1022" t="str">
            <v>φ300～φ600</v>
          </cell>
          <cell r="M1022" t="str">
            <v>内外面ｴﾎﾟｷｼ樹脂粉体塗装</v>
          </cell>
          <cell r="N1022" t="str">
            <v>内ねじ式　2種</v>
          </cell>
          <cell r="O1022" t="str">
            <v>JWWA</v>
          </cell>
          <cell r="P1022" t="str">
            <v>B</v>
          </cell>
          <cell r="Q1022">
            <v>138</v>
          </cell>
          <cell r="R1022"/>
          <cell r="S1022" t="str">
            <v>清水工業（株）</v>
          </cell>
          <cell r="T1022">
            <v>23</v>
          </cell>
          <cell r="V1022" t="str">
            <v>JWWA  B  138</v>
          </cell>
          <cell r="W1022" t="str">
            <v>JWWA  B  138</v>
          </cell>
        </row>
        <row r="1023">
          <cell r="A1023" t="str">
            <v>026V0103</v>
          </cell>
          <cell r="B1023"/>
          <cell r="C1023"/>
          <cell r="D1023" t="str">
            <v>V</v>
          </cell>
          <cell r="E1023">
            <v>1</v>
          </cell>
          <cell r="F1023">
            <v>3</v>
          </cell>
          <cell r="G1023"/>
          <cell r="H1023"/>
          <cell r="I1023" t="str">
            <v>026V0103</v>
          </cell>
          <cell r="J1023" t="str">
            <v>ﾀﾞｸﾀｲﾙ鋳鉄ﾊﾞﾀﾌﾗｲ弁</v>
          </cell>
          <cell r="K1023" t="str">
            <v>ﾌﾗﾝｼﾞ形ﾊﾞﾀﾌﾗｲ弁</v>
          </cell>
          <cell r="L1023" t="str">
            <v>φ300～φ600</v>
          </cell>
          <cell r="M1023" t="str">
            <v>内外面ｴﾎﾟｷｼ樹脂粉体塗装</v>
          </cell>
          <cell r="N1023" t="str">
            <v>内ねじ式　2種</v>
          </cell>
          <cell r="O1023" t="str">
            <v>JWWA</v>
          </cell>
          <cell r="P1023" t="str">
            <v>B</v>
          </cell>
          <cell r="Q1023">
            <v>138</v>
          </cell>
          <cell r="R1023"/>
          <cell r="S1023" t="str">
            <v>（株）クボタ</v>
          </cell>
          <cell r="T1023">
            <v>26</v>
          </cell>
          <cell r="V1023" t="str">
            <v>JWWA  B  138</v>
          </cell>
          <cell r="W1023" t="str">
            <v>JWWA  B  138</v>
          </cell>
        </row>
        <row r="1024">
          <cell r="A1024" t="str">
            <v>021V0401</v>
          </cell>
          <cell r="B1024"/>
          <cell r="C1024" t="str">
            <v>附属品</v>
          </cell>
          <cell r="D1024" t="str">
            <v>V</v>
          </cell>
          <cell r="E1024">
            <v>4</v>
          </cell>
          <cell r="F1024">
            <v>1</v>
          </cell>
          <cell r="G1024" t="str">
            <v>継足しﾛｯﾄﾞ</v>
          </cell>
          <cell r="H1024" t="str">
            <v>差込式</v>
          </cell>
          <cell r="I1024" t="str">
            <v>021V0401</v>
          </cell>
          <cell r="J1024" t="str">
            <v>ﾀﾞｸﾀｲﾙ鋳鉄製継足しﾛｯﾄﾞ</v>
          </cell>
          <cell r="K1024" t="str">
            <v>ﾎﾞｰﾙﾎﾟｲﾝﾄﾛｯﾄﾞBPR</v>
          </cell>
          <cell r="L1024" t="str">
            <v>φ30×L300～L1000</v>
          </cell>
          <cell r="M1024" t="str">
            <v>差込式</v>
          </cell>
          <cell r="N1024"/>
          <cell r="O1024" t="str">
            <v>指定承認</v>
          </cell>
          <cell r="P1024"/>
          <cell r="Q1024"/>
          <cell r="R1024"/>
          <cell r="S1024" t="str">
            <v>日之出水道機器（株）</v>
          </cell>
          <cell r="T1024">
            <v>21</v>
          </cell>
          <cell r="V1024" t="str">
            <v xml:space="preserve">指定承認    </v>
          </cell>
          <cell r="W1024" t="str">
            <v xml:space="preserve">指定承認    </v>
          </cell>
        </row>
        <row r="1025">
          <cell r="A1025" t="str">
            <v>036V0401</v>
          </cell>
          <cell r="B1025"/>
          <cell r="C1025"/>
          <cell r="D1025" t="str">
            <v>V</v>
          </cell>
          <cell r="E1025">
            <v>4</v>
          </cell>
          <cell r="F1025">
            <v>1</v>
          </cell>
          <cell r="G1025"/>
          <cell r="H1025"/>
          <cell r="I1025" t="str">
            <v>036V0401</v>
          </cell>
          <cell r="J1025" t="str">
            <v>ﾀﾞｸﾀｲﾙ鋳鉄製継足しﾛｯﾄﾞ</v>
          </cell>
          <cell r="K1025" t="str">
            <v>仕切弁用中間軸</v>
          </cell>
          <cell r="L1025" t="str">
            <v>φ30×L300～L1000</v>
          </cell>
          <cell r="M1025" t="str">
            <v>差込式</v>
          </cell>
          <cell r="N1025"/>
          <cell r="O1025" t="str">
            <v>指定承認</v>
          </cell>
          <cell r="P1025"/>
          <cell r="Q1025"/>
          <cell r="R1025"/>
          <cell r="S1025" t="str">
            <v>（株）ティーム</v>
          </cell>
          <cell r="T1025">
            <v>36</v>
          </cell>
          <cell r="V1025" t="str">
            <v xml:space="preserve">指定承認    </v>
          </cell>
          <cell r="W1025" t="str">
            <v xml:space="preserve">指定承認    </v>
          </cell>
        </row>
        <row r="1026">
          <cell r="A1026" t="str">
            <v>036V0402</v>
          </cell>
          <cell r="B1026"/>
          <cell r="C1026"/>
          <cell r="D1026" t="str">
            <v>V</v>
          </cell>
          <cell r="E1026">
            <v>4</v>
          </cell>
          <cell r="F1026">
            <v>2</v>
          </cell>
          <cell r="G1026"/>
          <cell r="H1026" t="str">
            <v>固定式</v>
          </cell>
          <cell r="I1026" t="str">
            <v>036V0402</v>
          </cell>
          <cell r="J1026" t="str">
            <v>ﾀﾞｸﾀｲﾙ鋳鉄製継足しﾛｯﾄﾞ</v>
          </cell>
          <cell r="K1026" t="str">
            <v>仕切弁用中間軸</v>
          </cell>
          <cell r="L1026" t="str">
            <v>φ30×L300～L1000</v>
          </cell>
          <cell r="M1026" t="str">
            <v>四方向固定式</v>
          </cell>
          <cell r="N1026"/>
          <cell r="O1026" t="str">
            <v>指定承認</v>
          </cell>
          <cell r="P1026"/>
          <cell r="Q1026"/>
          <cell r="R1026"/>
          <cell r="S1026" t="str">
            <v>（株）ティーム</v>
          </cell>
          <cell r="T1026">
            <v>36</v>
          </cell>
        </row>
        <row r="1027">
          <cell r="A1027">
            <v>0</v>
          </cell>
          <cell r="B1027" t="str">
            <v>【水道用空気弁】</v>
          </cell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 t="str">
            <v/>
          </cell>
          <cell r="V1027" t="str">
            <v xml:space="preserve">    </v>
          </cell>
          <cell r="W1027" t="str">
            <v xml:space="preserve">    </v>
          </cell>
        </row>
        <row r="1028">
          <cell r="A1028" t="str">
            <v>003A0101</v>
          </cell>
          <cell r="B1028" t="str">
            <v>水道用空気弁</v>
          </cell>
          <cell r="C1028" t="str">
            <v>水道用空気弁類</v>
          </cell>
          <cell r="D1028" t="str">
            <v>A</v>
          </cell>
          <cell r="E1028">
            <v>1</v>
          </cell>
          <cell r="F1028">
            <v>1</v>
          </cell>
          <cell r="G1028" t="str">
            <v>浅層埋設形
急速空気弁</v>
          </cell>
          <cell r="H1028" t="str">
            <v>甲型 2種(7.5K)</v>
          </cell>
          <cell r="I1028" t="str">
            <v>003A0101</v>
          </cell>
          <cell r="J1028" t="str">
            <v>浅層埋設形急速空気弁</v>
          </cell>
          <cell r="K1028" t="str">
            <v>浅層埋設形水道用急速空気弁</v>
          </cell>
          <cell r="L1028" t="str">
            <v>φ20</v>
          </cell>
          <cell r="M1028" t="str">
            <v>内外面ｴﾎﾟｷｼ樹脂粉体塗装</v>
          </cell>
          <cell r="N1028" t="str">
            <v>甲型　2種</v>
          </cell>
          <cell r="O1028" t="str">
            <v>指定承認</v>
          </cell>
          <cell r="P1028"/>
          <cell r="Q1028"/>
          <cell r="R1028"/>
          <cell r="S1028" t="str">
            <v>（株）清水鐵工所</v>
          </cell>
          <cell r="T1028">
            <v>3</v>
          </cell>
          <cell r="V1028" t="str">
            <v xml:space="preserve">指定承認    </v>
          </cell>
          <cell r="W1028" t="str">
            <v xml:space="preserve">指定承認    </v>
          </cell>
        </row>
        <row r="1029">
          <cell r="A1029" t="str">
            <v>004A0101</v>
          </cell>
          <cell r="B1029"/>
          <cell r="C1029"/>
          <cell r="D1029" t="str">
            <v>A</v>
          </cell>
          <cell r="E1029">
            <v>1</v>
          </cell>
          <cell r="F1029">
            <v>1</v>
          </cell>
          <cell r="G1029"/>
          <cell r="H1029"/>
          <cell r="I1029" t="str">
            <v>004A0101</v>
          </cell>
          <cell r="J1029" t="str">
            <v>浅層埋設形急速空気弁</v>
          </cell>
          <cell r="K1029" t="str">
            <v>MA-SDⅡ型ﾆｭｰｺﾝﾊﾟｸﾄ</v>
          </cell>
          <cell r="L1029" t="str">
            <v>φ20</v>
          </cell>
          <cell r="M1029" t="str">
            <v>内外面ｴﾎﾟｷｼ樹脂粉体塗装</v>
          </cell>
          <cell r="N1029" t="str">
            <v>甲型　2種</v>
          </cell>
          <cell r="O1029" t="str">
            <v>指定承認</v>
          </cell>
          <cell r="P1029"/>
          <cell r="Q1029"/>
          <cell r="R1029"/>
          <cell r="S1029" t="str">
            <v>宮部鉄工（株）</v>
          </cell>
          <cell r="T1029">
            <v>4</v>
          </cell>
          <cell r="V1029" t="str">
            <v xml:space="preserve">指定承認    </v>
          </cell>
          <cell r="W1029" t="str">
            <v xml:space="preserve">指定承認    </v>
          </cell>
        </row>
        <row r="1030">
          <cell r="A1030" t="str">
            <v>017A0101</v>
          </cell>
          <cell r="B1030"/>
          <cell r="C1030"/>
          <cell r="D1030" t="str">
            <v>A</v>
          </cell>
          <cell r="E1030">
            <v>1</v>
          </cell>
          <cell r="F1030">
            <v>1</v>
          </cell>
          <cell r="G1030"/>
          <cell r="H1030"/>
          <cell r="I1030" t="str">
            <v>017A0101</v>
          </cell>
          <cell r="J1030" t="str">
            <v>浅層埋設形急速空気弁</v>
          </cell>
          <cell r="K1030" t="str">
            <v>浅層埋設形水道用急速空気弁</v>
          </cell>
          <cell r="L1030" t="str">
            <v>φ20</v>
          </cell>
          <cell r="M1030" t="str">
            <v>内外面ｴﾎﾟｷｼ樹脂粉体塗装</v>
          </cell>
          <cell r="N1030" t="str">
            <v>甲型　2種</v>
          </cell>
          <cell r="O1030" t="str">
            <v>指定承認</v>
          </cell>
          <cell r="P1030"/>
          <cell r="Q1030"/>
          <cell r="R1030"/>
          <cell r="S1030" t="str">
            <v>（株）清水合金製作所</v>
          </cell>
          <cell r="T1030">
            <v>17</v>
          </cell>
          <cell r="V1030" t="str">
            <v xml:space="preserve">指定承認    </v>
          </cell>
          <cell r="W1030" t="str">
            <v xml:space="preserve">指定承認    </v>
          </cell>
        </row>
        <row r="1031">
          <cell r="A1031" t="str">
            <v>022A0101</v>
          </cell>
          <cell r="B1031"/>
          <cell r="C1031"/>
          <cell r="D1031" t="str">
            <v>A</v>
          </cell>
          <cell r="E1031">
            <v>1</v>
          </cell>
          <cell r="F1031">
            <v>1</v>
          </cell>
          <cell r="G1031"/>
          <cell r="H1031"/>
          <cell r="I1031" t="str">
            <v>022A0101</v>
          </cell>
          <cell r="J1031" t="str">
            <v>浅層埋設形急速空気弁</v>
          </cell>
          <cell r="K1031" t="str">
            <v>ｽｰﾊﾟｰｴｱｰ(DF-25型)</v>
          </cell>
          <cell r="L1031" t="str">
            <v>φ20</v>
          </cell>
          <cell r="M1031" t="str">
            <v>内外面ｴﾎﾟｷｼ樹脂粉体塗装</v>
          </cell>
          <cell r="N1031" t="str">
            <v>甲型　2種</v>
          </cell>
          <cell r="O1031" t="str">
            <v>指定承認</v>
          </cell>
          <cell r="P1031"/>
          <cell r="Q1031"/>
          <cell r="R1031"/>
          <cell r="S1031" t="str">
            <v>角田鉄工（株）</v>
          </cell>
          <cell r="T1031">
            <v>22</v>
          </cell>
          <cell r="V1031" t="str">
            <v xml:space="preserve">指定承認    </v>
          </cell>
          <cell r="W1031" t="str">
            <v xml:space="preserve">指定承認    </v>
          </cell>
        </row>
        <row r="1032">
          <cell r="A1032" t="str">
            <v>023A0101</v>
          </cell>
          <cell r="B1032"/>
          <cell r="C1032"/>
          <cell r="D1032" t="str">
            <v>A</v>
          </cell>
          <cell r="E1032">
            <v>1</v>
          </cell>
          <cell r="F1032">
            <v>1</v>
          </cell>
          <cell r="G1032"/>
          <cell r="H1032"/>
          <cell r="I1032" t="str">
            <v>023A0101</v>
          </cell>
          <cell r="J1032" t="str">
            <v>浅層埋設形急速空気弁</v>
          </cell>
          <cell r="K1032" t="str">
            <v>浅層埋設形水道用急速空気弁</v>
          </cell>
          <cell r="L1032" t="str">
            <v>φ20</v>
          </cell>
          <cell r="M1032" t="str">
            <v>内外面ｴﾎﾟｷｼ樹脂粉体塗装</v>
          </cell>
          <cell r="N1032" t="str">
            <v>甲型　2種</v>
          </cell>
          <cell r="O1032" t="str">
            <v>指定承認</v>
          </cell>
          <cell r="P1032"/>
          <cell r="Q1032"/>
          <cell r="R1032"/>
          <cell r="S1032" t="str">
            <v>清水工業（株）</v>
          </cell>
          <cell r="T1032">
            <v>23</v>
          </cell>
          <cell r="V1032" t="str">
            <v xml:space="preserve">指定承認    </v>
          </cell>
          <cell r="W1032" t="str">
            <v xml:space="preserve">指定承認    </v>
          </cell>
        </row>
        <row r="1033">
          <cell r="A1033" t="str">
            <v>003A0102</v>
          </cell>
          <cell r="B1033"/>
          <cell r="C1033"/>
          <cell r="D1033" t="str">
            <v>A</v>
          </cell>
          <cell r="E1033">
            <v>1</v>
          </cell>
          <cell r="F1033">
            <v>2</v>
          </cell>
          <cell r="G1033"/>
          <cell r="H1033"/>
          <cell r="I1033" t="str">
            <v>003A0102</v>
          </cell>
          <cell r="J1033" t="str">
            <v>浅層埋設形急速空気弁</v>
          </cell>
          <cell r="K1033" t="str">
            <v>浅層埋設形水道用急速空気弁</v>
          </cell>
          <cell r="L1033" t="str">
            <v>φ25</v>
          </cell>
          <cell r="M1033" t="str">
            <v>内外面ｴﾎﾟｷｼ樹脂粉体塗装</v>
          </cell>
          <cell r="N1033" t="str">
            <v>甲型　2種</v>
          </cell>
          <cell r="O1033" t="str">
            <v>JWWA</v>
          </cell>
          <cell r="P1033" t="str">
            <v>B</v>
          </cell>
          <cell r="Q1033">
            <v>137</v>
          </cell>
          <cell r="R1033"/>
          <cell r="S1033" t="str">
            <v>（株）清水鐵工所</v>
          </cell>
          <cell r="T1033">
            <v>3</v>
          </cell>
          <cell r="V1033" t="str">
            <v>JWWA  B  137</v>
          </cell>
          <cell r="W1033" t="str">
            <v>JWWA  B  137</v>
          </cell>
        </row>
        <row r="1034">
          <cell r="A1034" t="str">
            <v>004A0102</v>
          </cell>
          <cell r="B1034"/>
          <cell r="C1034"/>
          <cell r="D1034" t="str">
            <v>A</v>
          </cell>
          <cell r="E1034">
            <v>1</v>
          </cell>
          <cell r="F1034">
            <v>2</v>
          </cell>
          <cell r="G1034"/>
          <cell r="H1034"/>
          <cell r="I1034" t="str">
            <v>004A0102</v>
          </cell>
          <cell r="J1034" t="str">
            <v>浅層埋設形急速空気弁</v>
          </cell>
          <cell r="K1034" t="str">
            <v>MA-SDⅡ型ﾆｭｰｺﾝﾊﾟｸﾄ</v>
          </cell>
          <cell r="L1034" t="str">
            <v>φ25</v>
          </cell>
          <cell r="M1034" t="str">
            <v>内外面ｴﾎﾟｷｼ樹脂粉体塗装</v>
          </cell>
          <cell r="N1034" t="str">
            <v>甲型　2種</v>
          </cell>
          <cell r="O1034" t="str">
            <v>JWWA</v>
          </cell>
          <cell r="P1034" t="str">
            <v>B</v>
          </cell>
          <cell r="Q1034">
            <v>137</v>
          </cell>
          <cell r="R1034"/>
          <cell r="S1034" t="str">
            <v>宮部鉄工（株）</v>
          </cell>
          <cell r="T1034">
            <v>4</v>
          </cell>
          <cell r="V1034" t="str">
            <v>JWWA  B  137</v>
          </cell>
          <cell r="W1034" t="str">
            <v>JWWA  B  137</v>
          </cell>
        </row>
        <row r="1035">
          <cell r="A1035" t="str">
            <v>017A0102</v>
          </cell>
          <cell r="B1035"/>
          <cell r="C1035"/>
          <cell r="D1035" t="str">
            <v>A</v>
          </cell>
          <cell r="E1035">
            <v>1</v>
          </cell>
          <cell r="F1035">
            <v>2</v>
          </cell>
          <cell r="G1035"/>
          <cell r="H1035"/>
          <cell r="I1035" t="str">
            <v>017A0102</v>
          </cell>
          <cell r="J1035" t="str">
            <v>浅層埋設形急速空気弁</v>
          </cell>
          <cell r="K1035" t="str">
            <v>浅層埋設形水道用急速空気弁</v>
          </cell>
          <cell r="L1035" t="str">
            <v>φ25</v>
          </cell>
          <cell r="M1035" t="str">
            <v>内外面ｴﾎﾟｷｼ樹脂粉体塗装</v>
          </cell>
          <cell r="N1035" t="str">
            <v>甲型　2種</v>
          </cell>
          <cell r="O1035" t="str">
            <v>JWWA</v>
          </cell>
          <cell r="P1035" t="str">
            <v>B</v>
          </cell>
          <cell r="Q1035">
            <v>137</v>
          </cell>
          <cell r="R1035"/>
          <cell r="S1035" t="str">
            <v>（株）清水合金製作所</v>
          </cell>
          <cell r="T1035">
            <v>17</v>
          </cell>
          <cell r="V1035" t="str">
            <v>JWWA  B  137</v>
          </cell>
          <cell r="W1035" t="str">
            <v>JWWA  B  137</v>
          </cell>
        </row>
        <row r="1036">
          <cell r="A1036" t="str">
            <v>022A0102</v>
          </cell>
          <cell r="B1036"/>
          <cell r="C1036"/>
          <cell r="D1036" t="str">
            <v>A</v>
          </cell>
          <cell r="E1036">
            <v>1</v>
          </cell>
          <cell r="F1036">
            <v>2</v>
          </cell>
          <cell r="G1036"/>
          <cell r="H1036"/>
          <cell r="I1036" t="str">
            <v>022A0102</v>
          </cell>
          <cell r="J1036" t="str">
            <v>浅層埋設形急速空気弁</v>
          </cell>
          <cell r="K1036" t="str">
            <v>ｽｰﾊﾟｰｴｱｰ(DF-25型)</v>
          </cell>
          <cell r="L1036" t="str">
            <v>φ25</v>
          </cell>
          <cell r="M1036" t="str">
            <v>内外面ｴﾎﾟｷｼ樹脂粉体塗装</v>
          </cell>
          <cell r="N1036" t="str">
            <v>甲型　2種</v>
          </cell>
          <cell r="O1036" t="str">
            <v>JWWA</v>
          </cell>
          <cell r="P1036" t="str">
            <v>B</v>
          </cell>
          <cell r="Q1036">
            <v>137</v>
          </cell>
          <cell r="R1036"/>
          <cell r="S1036" t="str">
            <v>角田鉄工（株）</v>
          </cell>
          <cell r="T1036">
            <v>22</v>
          </cell>
          <cell r="V1036" t="str">
            <v>JWWA  B  137</v>
          </cell>
          <cell r="W1036" t="str">
            <v>JWWA  B  137</v>
          </cell>
        </row>
        <row r="1037">
          <cell r="A1037" t="str">
            <v>023A0102</v>
          </cell>
          <cell r="B1037"/>
          <cell r="C1037"/>
          <cell r="D1037" t="str">
            <v>A</v>
          </cell>
          <cell r="E1037">
            <v>1</v>
          </cell>
          <cell r="F1037">
            <v>2</v>
          </cell>
          <cell r="G1037"/>
          <cell r="H1037"/>
          <cell r="I1037" t="str">
            <v>023A0102</v>
          </cell>
          <cell r="J1037" t="str">
            <v>浅層埋設形急速空気弁</v>
          </cell>
          <cell r="K1037" t="str">
            <v>浅層埋設形水道用急速空気弁</v>
          </cell>
          <cell r="L1037" t="str">
            <v>φ25</v>
          </cell>
          <cell r="M1037" t="str">
            <v>内外面ｴﾎﾟｷｼ樹脂粉体塗装</v>
          </cell>
          <cell r="N1037" t="str">
            <v>甲型　2種</v>
          </cell>
          <cell r="O1037" t="str">
            <v>JWWA</v>
          </cell>
          <cell r="P1037" t="str">
            <v>B</v>
          </cell>
          <cell r="Q1037">
            <v>137</v>
          </cell>
          <cell r="R1037"/>
          <cell r="S1037" t="str">
            <v>清水工業（株）</v>
          </cell>
          <cell r="T1037">
            <v>23</v>
          </cell>
          <cell r="V1037" t="str">
            <v>JWWA  B  137</v>
          </cell>
          <cell r="W1037" t="str">
            <v>JWWA  B  137</v>
          </cell>
        </row>
        <row r="1038">
          <cell r="A1038" t="str">
            <v>003A0103</v>
          </cell>
          <cell r="B1038"/>
          <cell r="C1038"/>
          <cell r="D1038" t="str">
            <v>A</v>
          </cell>
          <cell r="E1038">
            <v>1</v>
          </cell>
          <cell r="F1038">
            <v>3</v>
          </cell>
          <cell r="G1038"/>
          <cell r="H1038" t="str">
            <v>甲型 3種(10K)</v>
          </cell>
          <cell r="I1038" t="str">
            <v>003A0103</v>
          </cell>
          <cell r="J1038" t="str">
            <v>浅層埋設形急速空気弁</v>
          </cell>
          <cell r="K1038" t="str">
            <v>浅層埋設形水道用急速空気弁</v>
          </cell>
          <cell r="L1038" t="str">
            <v>φ20</v>
          </cell>
          <cell r="M1038" t="str">
            <v>内外面ｴﾎﾟｷｼ樹脂粉体塗装</v>
          </cell>
          <cell r="N1038" t="str">
            <v>甲型　3種</v>
          </cell>
          <cell r="O1038" t="str">
            <v>指定承認</v>
          </cell>
          <cell r="P1038"/>
          <cell r="Q1038"/>
          <cell r="R1038"/>
          <cell r="S1038" t="str">
            <v>（株）清水鐵工所</v>
          </cell>
          <cell r="T1038">
            <v>3</v>
          </cell>
          <cell r="V1038" t="str">
            <v xml:space="preserve">指定承認    </v>
          </cell>
          <cell r="W1038" t="str">
            <v xml:space="preserve">指定承認    </v>
          </cell>
        </row>
        <row r="1039">
          <cell r="A1039" t="str">
            <v>004A0103</v>
          </cell>
          <cell r="B1039"/>
          <cell r="C1039"/>
          <cell r="D1039" t="str">
            <v>A</v>
          </cell>
          <cell r="E1039">
            <v>1</v>
          </cell>
          <cell r="F1039">
            <v>3</v>
          </cell>
          <cell r="G1039"/>
          <cell r="H1039"/>
          <cell r="I1039" t="str">
            <v>004A0103</v>
          </cell>
          <cell r="J1039" t="str">
            <v>浅層埋設形急速空気弁</v>
          </cell>
          <cell r="K1039" t="str">
            <v>MA-SDⅡ型ﾆｭｰｺﾝﾊﾟｸﾄ</v>
          </cell>
          <cell r="L1039" t="str">
            <v>φ20</v>
          </cell>
          <cell r="M1039" t="str">
            <v>内外面ｴﾎﾟｷｼ樹脂粉体塗装</v>
          </cell>
          <cell r="N1039" t="str">
            <v>甲型　3種</v>
          </cell>
          <cell r="O1039" t="str">
            <v>指定承認</v>
          </cell>
          <cell r="P1039"/>
          <cell r="Q1039"/>
          <cell r="R1039"/>
          <cell r="S1039" t="str">
            <v>宮部鉄工（株）</v>
          </cell>
          <cell r="T1039">
            <v>4</v>
          </cell>
          <cell r="V1039" t="str">
            <v xml:space="preserve">指定承認    </v>
          </cell>
          <cell r="W1039" t="str">
            <v xml:space="preserve">指定承認    </v>
          </cell>
        </row>
        <row r="1040">
          <cell r="A1040" t="str">
            <v>017A0103</v>
          </cell>
          <cell r="B1040"/>
          <cell r="C1040"/>
          <cell r="D1040" t="str">
            <v>A</v>
          </cell>
          <cell r="E1040">
            <v>1</v>
          </cell>
          <cell r="F1040">
            <v>3</v>
          </cell>
          <cell r="G1040"/>
          <cell r="H1040"/>
          <cell r="I1040" t="str">
            <v>017A0103</v>
          </cell>
          <cell r="J1040" t="str">
            <v>浅層埋設形急速空気弁</v>
          </cell>
          <cell r="K1040" t="str">
            <v>浅層埋設形水道用急速空気弁</v>
          </cell>
          <cell r="L1040" t="str">
            <v>φ20</v>
          </cell>
          <cell r="M1040" t="str">
            <v>内外面ｴﾎﾟｷｼ樹脂粉体塗装</v>
          </cell>
          <cell r="N1040" t="str">
            <v>甲型　3種</v>
          </cell>
          <cell r="O1040" t="str">
            <v>指定承認</v>
          </cell>
          <cell r="P1040"/>
          <cell r="Q1040"/>
          <cell r="R1040"/>
          <cell r="S1040" t="str">
            <v>（株）清水合金製作所</v>
          </cell>
          <cell r="T1040">
            <v>17</v>
          </cell>
          <cell r="V1040" t="str">
            <v xml:space="preserve">指定承認    </v>
          </cell>
          <cell r="W1040" t="str">
            <v xml:space="preserve">指定承認    </v>
          </cell>
        </row>
        <row r="1041">
          <cell r="A1041" t="str">
            <v>022A0103</v>
          </cell>
          <cell r="B1041"/>
          <cell r="C1041"/>
          <cell r="D1041" t="str">
            <v>A</v>
          </cell>
          <cell r="E1041">
            <v>1</v>
          </cell>
          <cell r="F1041">
            <v>3</v>
          </cell>
          <cell r="G1041"/>
          <cell r="H1041"/>
          <cell r="I1041" t="str">
            <v>022A0103</v>
          </cell>
          <cell r="J1041" t="str">
            <v>浅層埋設形急速空気弁</v>
          </cell>
          <cell r="K1041" t="str">
            <v>ｽｰﾊﾟｰｴｱｰ(DF-25型)</v>
          </cell>
          <cell r="L1041" t="str">
            <v>φ20</v>
          </cell>
          <cell r="M1041" t="str">
            <v>内外面ｴﾎﾟｷｼ樹脂粉体塗装</v>
          </cell>
          <cell r="N1041" t="str">
            <v>甲型　3種</v>
          </cell>
          <cell r="O1041" t="str">
            <v>指定承認</v>
          </cell>
          <cell r="P1041"/>
          <cell r="Q1041"/>
          <cell r="R1041"/>
          <cell r="S1041" t="str">
            <v>角田鉄工（株）</v>
          </cell>
          <cell r="T1041">
            <v>22</v>
          </cell>
          <cell r="V1041" t="str">
            <v xml:space="preserve">指定承認    </v>
          </cell>
          <cell r="W1041" t="str">
            <v xml:space="preserve">指定承認    </v>
          </cell>
        </row>
        <row r="1042">
          <cell r="A1042" t="str">
            <v>023A0103</v>
          </cell>
          <cell r="B1042"/>
          <cell r="C1042"/>
          <cell r="D1042" t="str">
            <v>A</v>
          </cell>
          <cell r="E1042">
            <v>1</v>
          </cell>
          <cell r="F1042">
            <v>3</v>
          </cell>
          <cell r="G1042"/>
          <cell r="H1042"/>
          <cell r="I1042" t="str">
            <v>023A0103</v>
          </cell>
          <cell r="J1042" t="str">
            <v>浅層埋設形急速空気弁</v>
          </cell>
          <cell r="K1042" t="str">
            <v>浅層埋設形水道用急速空気弁</v>
          </cell>
          <cell r="L1042" t="str">
            <v>φ20</v>
          </cell>
          <cell r="M1042" t="str">
            <v>内外面ｴﾎﾟｷｼ樹脂粉体塗装</v>
          </cell>
          <cell r="N1042" t="str">
            <v>甲型　3種</v>
          </cell>
          <cell r="O1042" t="str">
            <v>指定承認</v>
          </cell>
          <cell r="P1042"/>
          <cell r="Q1042"/>
          <cell r="R1042"/>
          <cell r="S1042" t="str">
            <v>清水工業（株）</v>
          </cell>
          <cell r="T1042">
            <v>23</v>
          </cell>
          <cell r="V1042" t="str">
            <v xml:space="preserve">指定承認    </v>
          </cell>
          <cell r="W1042" t="str">
            <v xml:space="preserve">指定承認    </v>
          </cell>
        </row>
        <row r="1043">
          <cell r="A1043" t="str">
            <v>003A0104</v>
          </cell>
          <cell r="B1043"/>
          <cell r="C1043"/>
          <cell r="D1043" t="str">
            <v>A</v>
          </cell>
          <cell r="E1043">
            <v>1</v>
          </cell>
          <cell r="F1043">
            <v>4</v>
          </cell>
          <cell r="G1043"/>
          <cell r="H1043"/>
          <cell r="I1043" t="str">
            <v>003A0104</v>
          </cell>
          <cell r="J1043" t="str">
            <v>浅層埋設形急速空気弁</v>
          </cell>
          <cell r="K1043" t="str">
            <v>浅層埋設形水道用急速空気弁</v>
          </cell>
          <cell r="L1043" t="str">
            <v>φ25</v>
          </cell>
          <cell r="M1043" t="str">
            <v>内外面ｴﾎﾟｷｼ樹脂粉体塗装</v>
          </cell>
          <cell r="N1043" t="str">
            <v>甲型　3種</v>
          </cell>
          <cell r="O1043" t="str">
            <v>JWWA</v>
          </cell>
          <cell r="P1043" t="str">
            <v>B</v>
          </cell>
          <cell r="Q1043">
            <v>137</v>
          </cell>
          <cell r="R1043"/>
          <cell r="S1043" t="str">
            <v>（株）清水鐵工所</v>
          </cell>
          <cell r="T1043">
            <v>3</v>
          </cell>
          <cell r="V1043" t="str">
            <v>JWWA  B  137</v>
          </cell>
          <cell r="W1043" t="str">
            <v>JWWA  B  137</v>
          </cell>
        </row>
        <row r="1044">
          <cell r="A1044" t="str">
            <v>004A0104</v>
          </cell>
          <cell r="B1044"/>
          <cell r="C1044"/>
          <cell r="D1044" t="str">
            <v>A</v>
          </cell>
          <cell r="E1044">
            <v>1</v>
          </cell>
          <cell r="F1044">
            <v>4</v>
          </cell>
          <cell r="G1044"/>
          <cell r="H1044"/>
          <cell r="I1044" t="str">
            <v>004A0104</v>
          </cell>
          <cell r="J1044" t="str">
            <v>浅層埋設形急速空気弁</v>
          </cell>
          <cell r="K1044" t="str">
            <v>MA-SDⅡ型ﾆｭｰｺﾝﾊﾟｸﾄ</v>
          </cell>
          <cell r="L1044" t="str">
            <v>φ25</v>
          </cell>
          <cell r="M1044" t="str">
            <v>内外面ｴﾎﾟｷｼ樹脂粉体塗装</v>
          </cell>
          <cell r="N1044" t="str">
            <v>甲型　3種</v>
          </cell>
          <cell r="O1044" t="str">
            <v>JWWA</v>
          </cell>
          <cell r="P1044" t="str">
            <v>B</v>
          </cell>
          <cell r="Q1044">
            <v>137</v>
          </cell>
          <cell r="R1044"/>
          <cell r="S1044" t="str">
            <v>宮部鉄工（株）</v>
          </cell>
          <cell r="T1044">
            <v>4</v>
          </cell>
          <cell r="V1044" t="str">
            <v>JWWA  B  137</v>
          </cell>
          <cell r="W1044" t="str">
            <v>JWWA  B  137</v>
          </cell>
        </row>
        <row r="1045">
          <cell r="A1045" t="str">
            <v>017A0104</v>
          </cell>
          <cell r="B1045"/>
          <cell r="C1045"/>
          <cell r="D1045" t="str">
            <v>A</v>
          </cell>
          <cell r="E1045">
            <v>1</v>
          </cell>
          <cell r="F1045">
            <v>4</v>
          </cell>
          <cell r="G1045" t="str">
            <v>浅層埋設形
急速空気弁</v>
          </cell>
          <cell r="H1045" t="str">
            <v>甲型 3種(10K)</v>
          </cell>
          <cell r="I1045" t="str">
            <v>017A0104</v>
          </cell>
          <cell r="J1045" t="str">
            <v>浅層埋設形急速空気弁</v>
          </cell>
          <cell r="K1045" t="str">
            <v>浅層埋設形水道用急速空気弁</v>
          </cell>
          <cell r="L1045" t="str">
            <v>φ25</v>
          </cell>
          <cell r="M1045" t="str">
            <v>内外面ｴﾎﾟｷｼ樹脂粉体塗装</v>
          </cell>
          <cell r="N1045" t="str">
            <v>甲型　3種</v>
          </cell>
          <cell r="O1045" t="str">
            <v>JWWA</v>
          </cell>
          <cell r="P1045" t="str">
            <v>B</v>
          </cell>
          <cell r="Q1045">
            <v>137</v>
          </cell>
          <cell r="R1045"/>
          <cell r="S1045" t="str">
            <v>（株）清水合金製作所</v>
          </cell>
          <cell r="T1045">
            <v>17</v>
          </cell>
          <cell r="V1045" t="str">
            <v>JWWA  B  137</v>
          </cell>
          <cell r="W1045" t="str">
            <v>JWWA  B  137</v>
          </cell>
        </row>
        <row r="1046">
          <cell r="A1046" t="str">
            <v>022A0104</v>
          </cell>
          <cell r="B1046"/>
          <cell r="C1046"/>
          <cell r="D1046" t="str">
            <v>A</v>
          </cell>
          <cell r="E1046">
            <v>1</v>
          </cell>
          <cell r="F1046">
            <v>4</v>
          </cell>
          <cell r="G1046"/>
          <cell r="H1046"/>
          <cell r="I1046" t="str">
            <v>022A0104</v>
          </cell>
          <cell r="J1046" t="str">
            <v>浅層埋設形急速空気弁</v>
          </cell>
          <cell r="K1046" t="str">
            <v>ｽｰﾊﾟｰｴｱｰ(DF-25型)</v>
          </cell>
          <cell r="L1046" t="str">
            <v>φ25</v>
          </cell>
          <cell r="M1046" t="str">
            <v>内外面ｴﾎﾟｷｼ樹脂粉体塗装</v>
          </cell>
          <cell r="N1046" t="str">
            <v>甲型　3種</v>
          </cell>
          <cell r="O1046" t="str">
            <v>JWWA</v>
          </cell>
          <cell r="P1046" t="str">
            <v>B</v>
          </cell>
          <cell r="Q1046">
            <v>137</v>
          </cell>
          <cell r="R1046"/>
          <cell r="S1046" t="str">
            <v>角田鉄工（株）</v>
          </cell>
          <cell r="T1046">
            <v>22</v>
          </cell>
          <cell r="V1046" t="str">
            <v>JWWA  B  137</v>
          </cell>
          <cell r="W1046" t="str">
            <v>JWWA  B  137</v>
          </cell>
        </row>
        <row r="1047">
          <cell r="A1047" t="str">
            <v>023A0104</v>
          </cell>
          <cell r="B1047"/>
          <cell r="C1047"/>
          <cell r="D1047" t="str">
            <v>A</v>
          </cell>
          <cell r="E1047">
            <v>1</v>
          </cell>
          <cell r="F1047">
            <v>4</v>
          </cell>
          <cell r="G1047"/>
          <cell r="H1047"/>
          <cell r="I1047" t="str">
            <v>023A0104</v>
          </cell>
          <cell r="J1047" t="str">
            <v>浅層埋設形急速空気弁</v>
          </cell>
          <cell r="K1047" t="str">
            <v>浅層埋設形水道用急速空気弁</v>
          </cell>
          <cell r="L1047" t="str">
            <v>φ25</v>
          </cell>
          <cell r="M1047" t="str">
            <v>内外面ｴﾎﾟｷｼ樹脂粉体塗装</v>
          </cell>
          <cell r="N1047" t="str">
            <v>甲型　3種</v>
          </cell>
          <cell r="O1047" t="str">
            <v>JWWA</v>
          </cell>
          <cell r="P1047" t="str">
            <v>B</v>
          </cell>
          <cell r="Q1047">
            <v>137</v>
          </cell>
          <cell r="R1047"/>
          <cell r="S1047" t="str">
            <v>清水工業（株）</v>
          </cell>
          <cell r="T1047">
            <v>23</v>
          </cell>
          <cell r="V1047" t="str">
            <v>JWWA  B  137</v>
          </cell>
          <cell r="W1047" t="str">
            <v>JWWA  B  137</v>
          </cell>
        </row>
        <row r="1048">
          <cell r="A1048" t="str">
            <v>003A0105</v>
          </cell>
          <cell r="B1048" t="str">
            <v>水道用空気弁</v>
          </cell>
          <cell r="C1048" t="str">
            <v>水道用空気弁類</v>
          </cell>
          <cell r="D1048" t="str">
            <v>A</v>
          </cell>
          <cell r="E1048">
            <v>1</v>
          </cell>
          <cell r="F1048">
            <v>5</v>
          </cell>
          <cell r="G1048" t="str">
            <v>浅層埋設形
急速空気弁</v>
          </cell>
          <cell r="H1048" t="str">
            <v>乙型 2種(7.5K)</v>
          </cell>
          <cell r="I1048" t="str">
            <v>003A0105</v>
          </cell>
          <cell r="J1048" t="str">
            <v>浅層埋設形急速空気弁</v>
          </cell>
          <cell r="K1048" t="str">
            <v>浅層埋設形水道用急速空気弁</v>
          </cell>
          <cell r="L1048" t="str">
            <v>φ20</v>
          </cell>
          <cell r="M1048" t="str">
            <v>内外面ｴﾎﾟｷｼ樹脂粉体塗装</v>
          </cell>
          <cell r="N1048" t="str">
            <v>乙型　2種</v>
          </cell>
          <cell r="O1048" t="str">
            <v>指定承認</v>
          </cell>
          <cell r="P1048"/>
          <cell r="Q1048"/>
          <cell r="R1048"/>
          <cell r="S1048" t="str">
            <v>（株）清水鐵工所</v>
          </cell>
          <cell r="T1048">
            <v>3</v>
          </cell>
          <cell r="V1048" t="str">
            <v xml:space="preserve">指定承認    </v>
          </cell>
          <cell r="W1048" t="str">
            <v xml:space="preserve">指定承認    </v>
          </cell>
        </row>
        <row r="1049">
          <cell r="A1049" t="str">
            <v>004A0105</v>
          </cell>
          <cell r="B1049"/>
          <cell r="C1049"/>
          <cell r="D1049" t="str">
            <v>A</v>
          </cell>
          <cell r="E1049">
            <v>1</v>
          </cell>
          <cell r="F1049">
            <v>5</v>
          </cell>
          <cell r="G1049"/>
          <cell r="H1049"/>
          <cell r="I1049" t="str">
            <v>004A0105</v>
          </cell>
          <cell r="J1049" t="str">
            <v>浅層埋設形急速空気弁</v>
          </cell>
          <cell r="K1049" t="str">
            <v>MA-SDⅡ型ﾆｭｰｺﾝﾊﾟｸﾄ</v>
          </cell>
          <cell r="L1049" t="str">
            <v>φ20</v>
          </cell>
          <cell r="M1049" t="str">
            <v>内外面ｴﾎﾟｷｼ樹脂粉体塗装</v>
          </cell>
          <cell r="N1049" t="str">
            <v>乙型　2種</v>
          </cell>
          <cell r="O1049" t="str">
            <v>指定承認</v>
          </cell>
          <cell r="P1049"/>
          <cell r="Q1049"/>
          <cell r="R1049"/>
          <cell r="S1049" t="str">
            <v>宮部鉄工（株）</v>
          </cell>
          <cell r="T1049">
            <v>4</v>
          </cell>
          <cell r="V1049" t="str">
            <v xml:space="preserve">指定承認    </v>
          </cell>
          <cell r="W1049" t="str">
            <v xml:space="preserve">指定承認    </v>
          </cell>
        </row>
        <row r="1050">
          <cell r="A1050" t="str">
            <v>017A0105</v>
          </cell>
          <cell r="B1050"/>
          <cell r="C1050"/>
          <cell r="D1050" t="str">
            <v>A</v>
          </cell>
          <cell r="E1050">
            <v>1</v>
          </cell>
          <cell r="F1050">
            <v>5</v>
          </cell>
          <cell r="G1050"/>
          <cell r="H1050"/>
          <cell r="I1050" t="str">
            <v>017A0105</v>
          </cell>
          <cell r="J1050" t="str">
            <v>浅層埋設形急速空気弁</v>
          </cell>
          <cell r="K1050" t="str">
            <v>浅層埋設形水道用急速空気弁</v>
          </cell>
          <cell r="L1050" t="str">
            <v>φ20</v>
          </cell>
          <cell r="M1050" t="str">
            <v>内外面ｴﾎﾟｷｼ樹脂粉体塗装</v>
          </cell>
          <cell r="N1050" t="str">
            <v>乙型　2種</v>
          </cell>
          <cell r="O1050" t="str">
            <v>指定承認</v>
          </cell>
          <cell r="P1050"/>
          <cell r="Q1050"/>
          <cell r="R1050"/>
          <cell r="S1050" t="str">
            <v>（株）清水合金製作所</v>
          </cell>
          <cell r="T1050">
            <v>17</v>
          </cell>
          <cell r="V1050" t="str">
            <v xml:space="preserve">指定承認    </v>
          </cell>
          <cell r="W1050" t="str">
            <v xml:space="preserve">指定承認    </v>
          </cell>
        </row>
        <row r="1051">
          <cell r="A1051" t="str">
            <v>022A0105</v>
          </cell>
          <cell r="B1051"/>
          <cell r="C1051"/>
          <cell r="D1051" t="str">
            <v>A</v>
          </cell>
          <cell r="E1051">
            <v>1</v>
          </cell>
          <cell r="F1051">
            <v>5</v>
          </cell>
          <cell r="G1051"/>
          <cell r="H1051"/>
          <cell r="I1051" t="str">
            <v>022A0105</v>
          </cell>
          <cell r="J1051" t="str">
            <v>浅層埋設形急速空気弁</v>
          </cell>
          <cell r="K1051" t="str">
            <v>ｽｰﾊﾟｰｴｱｰ(DF-25型)</v>
          </cell>
          <cell r="L1051" t="str">
            <v>φ20</v>
          </cell>
          <cell r="M1051" t="str">
            <v>内外面ｴﾎﾟｷｼ樹脂粉体塗装</v>
          </cell>
          <cell r="N1051" t="str">
            <v>乙型　2種</v>
          </cell>
          <cell r="O1051" t="str">
            <v>指定承認</v>
          </cell>
          <cell r="P1051"/>
          <cell r="Q1051"/>
          <cell r="R1051"/>
          <cell r="S1051" t="str">
            <v>角田鉄工（株）</v>
          </cell>
          <cell r="T1051">
            <v>22</v>
          </cell>
          <cell r="V1051" t="str">
            <v xml:space="preserve">指定承認    </v>
          </cell>
          <cell r="W1051" t="str">
            <v xml:space="preserve">指定承認    </v>
          </cell>
        </row>
        <row r="1052">
          <cell r="A1052" t="str">
            <v>023A0105</v>
          </cell>
          <cell r="B1052"/>
          <cell r="C1052"/>
          <cell r="D1052" t="str">
            <v>A</v>
          </cell>
          <cell r="E1052">
            <v>1</v>
          </cell>
          <cell r="F1052">
            <v>5</v>
          </cell>
          <cell r="G1052"/>
          <cell r="H1052"/>
          <cell r="I1052" t="str">
            <v>023A0105</v>
          </cell>
          <cell r="J1052" t="str">
            <v>浅層埋設形急速空気弁</v>
          </cell>
          <cell r="K1052" t="str">
            <v>浅層埋設形水道用急速空気弁</v>
          </cell>
          <cell r="L1052" t="str">
            <v>φ20</v>
          </cell>
          <cell r="M1052" t="str">
            <v>内外面ｴﾎﾟｷｼ樹脂粉体塗装</v>
          </cell>
          <cell r="N1052" t="str">
            <v>乙型　2種</v>
          </cell>
          <cell r="O1052" t="str">
            <v>指定承認</v>
          </cell>
          <cell r="P1052"/>
          <cell r="Q1052"/>
          <cell r="R1052"/>
          <cell r="S1052" t="str">
            <v>清水工業（株）</v>
          </cell>
          <cell r="T1052">
            <v>23</v>
          </cell>
          <cell r="V1052" t="str">
            <v xml:space="preserve">指定承認    </v>
          </cell>
          <cell r="W1052" t="str">
            <v xml:space="preserve">指定承認    </v>
          </cell>
        </row>
        <row r="1053">
          <cell r="A1053" t="str">
            <v>003A0106</v>
          </cell>
          <cell r="B1053"/>
          <cell r="C1053"/>
          <cell r="D1053" t="str">
            <v>A</v>
          </cell>
          <cell r="E1053">
            <v>1</v>
          </cell>
          <cell r="F1053">
            <v>6</v>
          </cell>
          <cell r="G1053"/>
          <cell r="H1053"/>
          <cell r="I1053" t="str">
            <v>003A0106</v>
          </cell>
          <cell r="J1053" t="str">
            <v>浅層埋設形急速空気弁</v>
          </cell>
          <cell r="K1053" t="str">
            <v>浅層埋設形水道用急速空気弁</v>
          </cell>
          <cell r="L1053" t="str">
            <v>φ25</v>
          </cell>
          <cell r="M1053" t="str">
            <v>内外面ｴﾎﾟｷｼ樹脂粉体塗装</v>
          </cell>
          <cell r="N1053" t="str">
            <v>乙型　2種</v>
          </cell>
          <cell r="O1053" t="str">
            <v>JWWA</v>
          </cell>
          <cell r="P1053" t="str">
            <v>B</v>
          </cell>
          <cell r="Q1053">
            <v>137</v>
          </cell>
          <cell r="R1053"/>
          <cell r="S1053" t="str">
            <v>（株）清水鐵工所</v>
          </cell>
          <cell r="T1053">
            <v>3</v>
          </cell>
          <cell r="V1053" t="str">
            <v>JWWA  B  137</v>
          </cell>
          <cell r="W1053" t="str">
            <v>JWWA  B  137</v>
          </cell>
        </row>
        <row r="1054">
          <cell r="A1054" t="str">
            <v>004A0106</v>
          </cell>
          <cell r="B1054"/>
          <cell r="C1054"/>
          <cell r="D1054" t="str">
            <v>A</v>
          </cell>
          <cell r="E1054">
            <v>1</v>
          </cell>
          <cell r="F1054">
            <v>6</v>
          </cell>
          <cell r="G1054"/>
          <cell r="H1054"/>
          <cell r="I1054" t="str">
            <v>004A0106</v>
          </cell>
          <cell r="J1054" t="str">
            <v>浅層埋設形急速空気弁</v>
          </cell>
          <cell r="K1054" t="str">
            <v>MA-SDⅡ型ﾆｭｰｺﾝﾊﾟｸﾄ</v>
          </cell>
          <cell r="L1054" t="str">
            <v>φ25</v>
          </cell>
          <cell r="M1054" t="str">
            <v>内外面ｴﾎﾟｷｼ樹脂粉体塗装</v>
          </cell>
          <cell r="N1054" t="str">
            <v>乙型　2種</v>
          </cell>
          <cell r="O1054" t="str">
            <v>JWWA</v>
          </cell>
          <cell r="P1054" t="str">
            <v>B</v>
          </cell>
          <cell r="Q1054">
            <v>137</v>
          </cell>
          <cell r="R1054"/>
          <cell r="S1054" t="str">
            <v>宮部鉄工（株）</v>
          </cell>
          <cell r="T1054">
            <v>4</v>
          </cell>
          <cell r="V1054" t="str">
            <v>JWWA  B  137</v>
          </cell>
          <cell r="W1054" t="str">
            <v>JWWA  B  137</v>
          </cell>
        </row>
        <row r="1055">
          <cell r="A1055" t="str">
            <v>017A0106</v>
          </cell>
          <cell r="B1055"/>
          <cell r="C1055"/>
          <cell r="D1055" t="str">
            <v>A</v>
          </cell>
          <cell r="E1055">
            <v>1</v>
          </cell>
          <cell r="F1055">
            <v>6</v>
          </cell>
          <cell r="G1055"/>
          <cell r="H1055"/>
          <cell r="I1055" t="str">
            <v>017A0106</v>
          </cell>
          <cell r="J1055" t="str">
            <v>浅層埋設形急速空気弁</v>
          </cell>
          <cell r="K1055" t="str">
            <v>浅層埋設形水道用急速空気弁</v>
          </cell>
          <cell r="L1055" t="str">
            <v>φ25</v>
          </cell>
          <cell r="M1055" t="str">
            <v>内外面ｴﾎﾟｷｼ樹脂粉体塗装</v>
          </cell>
          <cell r="N1055" t="str">
            <v>乙型　2種</v>
          </cell>
          <cell r="O1055" t="str">
            <v>JWWA</v>
          </cell>
          <cell r="P1055" t="str">
            <v>B</v>
          </cell>
          <cell r="Q1055">
            <v>137</v>
          </cell>
          <cell r="R1055"/>
          <cell r="S1055" t="str">
            <v>（株）清水合金製作所</v>
          </cell>
          <cell r="T1055">
            <v>17</v>
          </cell>
          <cell r="V1055" t="str">
            <v>JWWA  B  137</v>
          </cell>
          <cell r="W1055" t="str">
            <v>JWWA  B  137</v>
          </cell>
        </row>
        <row r="1056">
          <cell r="A1056" t="str">
            <v>022A0106</v>
          </cell>
          <cell r="B1056"/>
          <cell r="C1056"/>
          <cell r="D1056" t="str">
            <v>A</v>
          </cell>
          <cell r="E1056">
            <v>1</v>
          </cell>
          <cell r="F1056">
            <v>6</v>
          </cell>
          <cell r="G1056"/>
          <cell r="H1056"/>
          <cell r="I1056" t="str">
            <v>022A0106</v>
          </cell>
          <cell r="J1056" t="str">
            <v>浅層埋設形急速空気弁</v>
          </cell>
          <cell r="K1056" t="str">
            <v>ｽｰﾊﾟｰｴｱｰ(DF-25型)</v>
          </cell>
          <cell r="L1056" t="str">
            <v>φ25</v>
          </cell>
          <cell r="M1056" t="str">
            <v>内外面ｴﾎﾟｷｼ樹脂粉体塗装</v>
          </cell>
          <cell r="N1056" t="str">
            <v>乙型　2種</v>
          </cell>
          <cell r="O1056" t="str">
            <v>JWWA</v>
          </cell>
          <cell r="P1056" t="str">
            <v>B</v>
          </cell>
          <cell r="Q1056">
            <v>137</v>
          </cell>
          <cell r="R1056"/>
          <cell r="S1056" t="str">
            <v>角田鉄工（株）</v>
          </cell>
          <cell r="T1056">
            <v>22</v>
          </cell>
          <cell r="V1056" t="str">
            <v>JWWA  B  137</v>
          </cell>
          <cell r="W1056" t="str">
            <v>JWWA  B  137</v>
          </cell>
        </row>
        <row r="1057">
          <cell r="A1057" t="str">
            <v>023A0106</v>
          </cell>
          <cell r="B1057"/>
          <cell r="C1057"/>
          <cell r="D1057" t="str">
            <v>A</v>
          </cell>
          <cell r="E1057">
            <v>1</v>
          </cell>
          <cell r="F1057">
            <v>6</v>
          </cell>
          <cell r="G1057"/>
          <cell r="H1057"/>
          <cell r="I1057" t="str">
            <v>023A0106</v>
          </cell>
          <cell r="J1057" t="str">
            <v>浅層埋設形急速空気弁</v>
          </cell>
          <cell r="K1057" t="str">
            <v>浅層埋設形水道用急速空気弁</v>
          </cell>
          <cell r="L1057" t="str">
            <v>φ25</v>
          </cell>
          <cell r="M1057" t="str">
            <v>内外面ｴﾎﾟｷｼ樹脂粉体塗装</v>
          </cell>
          <cell r="N1057" t="str">
            <v>乙型　2種</v>
          </cell>
          <cell r="O1057" t="str">
            <v>JWWA</v>
          </cell>
          <cell r="P1057" t="str">
            <v>B</v>
          </cell>
          <cell r="Q1057">
            <v>137</v>
          </cell>
          <cell r="R1057"/>
          <cell r="S1057" t="str">
            <v>清水工業（株）</v>
          </cell>
          <cell r="T1057">
            <v>23</v>
          </cell>
          <cell r="V1057" t="str">
            <v>JWWA  B  137</v>
          </cell>
          <cell r="W1057" t="str">
            <v>JWWA  B  137</v>
          </cell>
        </row>
        <row r="1058">
          <cell r="A1058" t="str">
            <v>026A0101</v>
          </cell>
          <cell r="B1058"/>
          <cell r="C1058"/>
          <cell r="D1058" t="str">
            <v>A</v>
          </cell>
          <cell r="E1058">
            <v>1</v>
          </cell>
          <cell r="F1058">
            <v>1</v>
          </cell>
          <cell r="G1058"/>
          <cell r="H1058"/>
          <cell r="I1058" t="str">
            <v>026A0101</v>
          </cell>
          <cell r="J1058" t="str">
            <v>浅層埋設形急速空気弁</v>
          </cell>
          <cell r="K1058" t="str">
            <v>水道用急速空気弁(浅埋対応)</v>
          </cell>
          <cell r="L1058" t="str">
            <v>φ25</v>
          </cell>
          <cell r="M1058" t="str">
            <v>内外面ｴﾎﾟｷｼ樹脂粉体塗装</v>
          </cell>
          <cell r="N1058" t="str">
            <v>乙型　2種</v>
          </cell>
          <cell r="O1058" t="str">
            <v>JWWA</v>
          </cell>
          <cell r="P1058" t="str">
            <v>B</v>
          </cell>
          <cell r="Q1058">
            <v>137</v>
          </cell>
          <cell r="R1058"/>
          <cell r="S1058" t="str">
            <v>（株）クボタ</v>
          </cell>
          <cell r="T1058">
            <v>26</v>
          </cell>
          <cell r="V1058" t="str">
            <v>JWWA  B  137</v>
          </cell>
          <cell r="W1058" t="str">
            <v>JWWA  B  137</v>
          </cell>
        </row>
        <row r="1059">
          <cell r="A1059" t="str">
            <v>003A0109</v>
          </cell>
          <cell r="B1059"/>
          <cell r="C1059"/>
          <cell r="D1059" t="str">
            <v>A</v>
          </cell>
          <cell r="E1059">
            <v>1</v>
          </cell>
          <cell r="F1059">
            <v>9</v>
          </cell>
          <cell r="G1059"/>
          <cell r="H1059"/>
          <cell r="I1059" t="str">
            <v>003A0109</v>
          </cell>
          <cell r="J1059" t="str">
            <v>浅層埋設形急速空気弁</v>
          </cell>
          <cell r="K1059" t="str">
            <v>浅層埋設形水道用急速空気弁</v>
          </cell>
          <cell r="L1059" t="str">
            <v>φ75</v>
          </cell>
          <cell r="M1059" t="str">
            <v>内外面ｴﾎﾟｷｼ樹脂粉体塗装</v>
          </cell>
          <cell r="N1059" t="str">
            <v>乙型　2種</v>
          </cell>
          <cell r="O1059" t="str">
            <v>JWWA</v>
          </cell>
          <cell r="P1059" t="str">
            <v>B</v>
          </cell>
          <cell r="Q1059">
            <v>137</v>
          </cell>
          <cell r="R1059"/>
          <cell r="S1059" t="str">
            <v>（株）清水鐵工所</v>
          </cell>
          <cell r="T1059">
            <v>3</v>
          </cell>
          <cell r="V1059" t="str">
            <v>JWWA  B  137</v>
          </cell>
          <cell r="W1059" t="str">
            <v>JWWA  B  137</v>
          </cell>
        </row>
        <row r="1060">
          <cell r="A1060" t="str">
            <v>004A0109</v>
          </cell>
          <cell r="B1060"/>
          <cell r="C1060"/>
          <cell r="D1060" t="str">
            <v>A</v>
          </cell>
          <cell r="E1060">
            <v>1</v>
          </cell>
          <cell r="F1060">
            <v>9</v>
          </cell>
          <cell r="G1060"/>
          <cell r="H1060"/>
          <cell r="I1060" t="str">
            <v>004A0109</v>
          </cell>
          <cell r="J1060" t="str">
            <v>浅層埋設形急速空気弁</v>
          </cell>
          <cell r="K1060" t="str">
            <v>MA-SDⅡ型ﾆｭｰｺﾝﾊﾟｸﾄ</v>
          </cell>
          <cell r="L1060" t="str">
            <v>φ75</v>
          </cell>
          <cell r="M1060" t="str">
            <v>内外面ｴﾎﾟｷｼ樹脂粉体塗装</v>
          </cell>
          <cell r="N1060" t="str">
            <v>乙型　2種</v>
          </cell>
          <cell r="O1060" t="str">
            <v>JWWA</v>
          </cell>
          <cell r="P1060" t="str">
            <v>B</v>
          </cell>
          <cell r="Q1060">
            <v>137</v>
          </cell>
          <cell r="R1060"/>
          <cell r="S1060" t="str">
            <v>宮部鉄工（株）</v>
          </cell>
          <cell r="T1060">
            <v>4</v>
          </cell>
          <cell r="V1060" t="str">
            <v>JWWA  B  137</v>
          </cell>
          <cell r="W1060" t="str">
            <v>JWWA  B  137</v>
          </cell>
        </row>
        <row r="1061">
          <cell r="A1061" t="str">
            <v>017A0109</v>
          </cell>
          <cell r="B1061"/>
          <cell r="C1061"/>
          <cell r="D1061" t="str">
            <v>A</v>
          </cell>
          <cell r="E1061">
            <v>1</v>
          </cell>
          <cell r="F1061">
            <v>9</v>
          </cell>
          <cell r="G1061"/>
          <cell r="H1061"/>
          <cell r="I1061" t="str">
            <v>017A0109</v>
          </cell>
          <cell r="J1061" t="str">
            <v>浅層埋設形急速空気弁</v>
          </cell>
          <cell r="K1061" t="str">
            <v>浅層埋設形水道用急速空気弁</v>
          </cell>
          <cell r="L1061" t="str">
            <v>φ75</v>
          </cell>
          <cell r="M1061" t="str">
            <v>内外面ｴﾎﾟｷｼ樹脂粉体塗装</v>
          </cell>
          <cell r="N1061" t="str">
            <v>乙型　2種</v>
          </cell>
          <cell r="O1061" t="str">
            <v>JWWA</v>
          </cell>
          <cell r="P1061" t="str">
            <v>B</v>
          </cell>
          <cell r="Q1061">
            <v>137</v>
          </cell>
          <cell r="R1061"/>
          <cell r="S1061" t="str">
            <v>（株）清水合金製作所</v>
          </cell>
          <cell r="T1061">
            <v>17</v>
          </cell>
          <cell r="V1061" t="str">
            <v>JWWA  B  137</v>
          </cell>
          <cell r="W1061" t="str">
            <v>JWWA  B  137</v>
          </cell>
        </row>
        <row r="1062">
          <cell r="A1062" t="str">
            <v>022A0109</v>
          </cell>
          <cell r="B1062"/>
          <cell r="C1062"/>
          <cell r="D1062" t="str">
            <v>A</v>
          </cell>
          <cell r="E1062">
            <v>1</v>
          </cell>
          <cell r="F1062">
            <v>9</v>
          </cell>
          <cell r="G1062"/>
          <cell r="H1062"/>
          <cell r="I1062" t="str">
            <v>022A0109</v>
          </cell>
          <cell r="J1062" t="str">
            <v>浅層埋設形急速空気弁</v>
          </cell>
          <cell r="K1062" t="str">
            <v>ｽｰﾊﾟｰｴｱｰ(DF-75型)</v>
          </cell>
          <cell r="L1062" t="str">
            <v>φ75</v>
          </cell>
          <cell r="M1062" t="str">
            <v>内外面ｴﾎﾟｷｼ樹脂粉体塗装</v>
          </cell>
          <cell r="N1062" t="str">
            <v>乙型　2種</v>
          </cell>
          <cell r="O1062" t="str">
            <v>JWWA</v>
          </cell>
          <cell r="P1062" t="str">
            <v>B</v>
          </cell>
          <cell r="Q1062">
            <v>137</v>
          </cell>
          <cell r="R1062"/>
          <cell r="S1062" t="str">
            <v>角田鉄工（株）</v>
          </cell>
          <cell r="T1062">
            <v>22</v>
          </cell>
          <cell r="V1062" t="str">
            <v>JWWA  B  137</v>
          </cell>
          <cell r="W1062" t="str">
            <v>JWWA  B  137</v>
          </cell>
        </row>
        <row r="1063">
          <cell r="A1063" t="str">
            <v>023A0109</v>
          </cell>
          <cell r="B1063"/>
          <cell r="C1063"/>
          <cell r="D1063" t="str">
            <v>A</v>
          </cell>
          <cell r="E1063">
            <v>1</v>
          </cell>
          <cell r="F1063">
            <v>9</v>
          </cell>
          <cell r="G1063"/>
          <cell r="H1063"/>
          <cell r="I1063" t="str">
            <v>023A0109</v>
          </cell>
          <cell r="J1063" t="str">
            <v>浅層埋設形急速空気弁</v>
          </cell>
          <cell r="K1063" t="str">
            <v>浅層埋設形水道用急速空気弁</v>
          </cell>
          <cell r="L1063" t="str">
            <v>φ75</v>
          </cell>
          <cell r="M1063" t="str">
            <v>内外面ｴﾎﾟｷｼ樹脂粉体塗装</v>
          </cell>
          <cell r="N1063" t="str">
            <v>乙型　2種</v>
          </cell>
          <cell r="O1063" t="str">
            <v>JWWA</v>
          </cell>
          <cell r="P1063" t="str">
            <v>B</v>
          </cell>
          <cell r="Q1063">
            <v>137</v>
          </cell>
          <cell r="R1063"/>
          <cell r="S1063" t="str">
            <v>清水工業（株）</v>
          </cell>
          <cell r="T1063">
            <v>23</v>
          </cell>
          <cell r="V1063" t="str">
            <v>JWWA  B  137</v>
          </cell>
          <cell r="W1063" t="str">
            <v>JWWA  B  137</v>
          </cell>
        </row>
        <row r="1064">
          <cell r="A1064" t="str">
            <v>025A0105</v>
          </cell>
          <cell r="B1064"/>
          <cell r="C1064"/>
          <cell r="D1064" t="str">
            <v>A</v>
          </cell>
          <cell r="E1064">
            <v>1</v>
          </cell>
          <cell r="F1064">
            <v>5</v>
          </cell>
          <cell r="G1064"/>
          <cell r="H1064"/>
          <cell r="I1064" t="str">
            <v>025A0105</v>
          </cell>
          <cell r="J1064" t="str">
            <v>浅層埋設形急速空気弁</v>
          </cell>
          <cell r="K1064" t="str">
            <v>浅層埋設対応形急速空気弁</v>
          </cell>
          <cell r="L1064" t="str">
            <v>φ75</v>
          </cell>
          <cell r="M1064" t="str">
            <v>内外面ｴﾎﾟｷｼ樹脂粉体塗装</v>
          </cell>
          <cell r="N1064" t="str">
            <v>乙型　2種</v>
          </cell>
          <cell r="O1064" t="str">
            <v>JWWA</v>
          </cell>
          <cell r="P1064" t="str">
            <v>B</v>
          </cell>
          <cell r="Q1064">
            <v>137</v>
          </cell>
          <cell r="R1064"/>
          <cell r="S1064" t="str">
            <v>前澤工業（株）</v>
          </cell>
          <cell r="T1064">
            <v>25</v>
          </cell>
          <cell r="V1064" t="str">
            <v>JWWA  B  137</v>
          </cell>
          <cell r="W1064" t="str">
            <v>JWWA  B  137</v>
          </cell>
        </row>
        <row r="1065">
          <cell r="A1065" t="str">
            <v>026A0102</v>
          </cell>
          <cell r="B1065"/>
          <cell r="C1065"/>
          <cell r="D1065" t="str">
            <v>A</v>
          </cell>
          <cell r="E1065">
            <v>1</v>
          </cell>
          <cell r="F1065">
            <v>2</v>
          </cell>
          <cell r="G1065"/>
          <cell r="H1065"/>
          <cell r="I1065" t="str">
            <v>026A0102</v>
          </cell>
          <cell r="J1065" t="str">
            <v>浅層埋設形急速空気弁</v>
          </cell>
          <cell r="K1065" t="str">
            <v>水道用急速空気弁(浅埋対応)</v>
          </cell>
          <cell r="L1065" t="str">
            <v>φ75</v>
          </cell>
          <cell r="M1065" t="str">
            <v>内外面ｴﾎﾟｷｼ樹脂粉体塗装</v>
          </cell>
          <cell r="N1065" t="str">
            <v>乙型　2種</v>
          </cell>
          <cell r="O1065" t="str">
            <v>JWWA</v>
          </cell>
          <cell r="P1065" t="str">
            <v>B</v>
          </cell>
          <cell r="Q1065">
            <v>137</v>
          </cell>
          <cell r="R1065"/>
          <cell r="S1065" t="str">
            <v>（株）クボタ</v>
          </cell>
          <cell r="T1065">
            <v>26</v>
          </cell>
          <cell r="V1065" t="str">
            <v>JWWA  B  137</v>
          </cell>
          <cell r="W1065" t="str">
            <v>JWWA  B  137</v>
          </cell>
        </row>
        <row r="1066">
          <cell r="A1066" t="str">
            <v>003A0107</v>
          </cell>
          <cell r="B1066"/>
          <cell r="C1066"/>
          <cell r="D1066" t="str">
            <v>A</v>
          </cell>
          <cell r="E1066">
            <v>1</v>
          </cell>
          <cell r="F1066">
            <v>7</v>
          </cell>
          <cell r="G1066"/>
          <cell r="H1066" t="str">
            <v>乙型 3種(10K)</v>
          </cell>
          <cell r="I1066" t="str">
            <v>003A0107</v>
          </cell>
          <cell r="J1066" t="str">
            <v>浅層埋設形急速空気弁</v>
          </cell>
          <cell r="K1066" t="str">
            <v>浅層埋設形水道用急速空気弁</v>
          </cell>
          <cell r="L1066" t="str">
            <v>φ20</v>
          </cell>
          <cell r="M1066" t="str">
            <v>内外面ｴﾎﾟｷｼ樹脂粉体塗装</v>
          </cell>
          <cell r="N1066" t="str">
            <v>乙型　3種</v>
          </cell>
          <cell r="O1066" t="str">
            <v>指定承認</v>
          </cell>
          <cell r="P1066"/>
          <cell r="Q1066"/>
          <cell r="R1066"/>
          <cell r="S1066" t="str">
            <v>（株）清水鐵工所</v>
          </cell>
          <cell r="T1066">
            <v>3</v>
          </cell>
          <cell r="V1066" t="str">
            <v xml:space="preserve">指定承認    </v>
          </cell>
          <cell r="W1066" t="str">
            <v xml:space="preserve">指定承認    </v>
          </cell>
        </row>
        <row r="1067">
          <cell r="A1067" t="str">
            <v>004A0107</v>
          </cell>
          <cell r="B1067"/>
          <cell r="C1067"/>
          <cell r="D1067" t="str">
            <v>A</v>
          </cell>
          <cell r="E1067">
            <v>1</v>
          </cell>
          <cell r="F1067">
            <v>7</v>
          </cell>
          <cell r="G1067"/>
          <cell r="H1067"/>
          <cell r="I1067" t="str">
            <v>004A0107</v>
          </cell>
          <cell r="J1067" t="str">
            <v>浅層埋設形急速空気弁</v>
          </cell>
          <cell r="K1067" t="str">
            <v>MA-SDⅡ型ﾆｭｰｺﾝﾊﾟｸﾄ</v>
          </cell>
          <cell r="L1067" t="str">
            <v>φ20</v>
          </cell>
          <cell r="M1067" t="str">
            <v>内外面ｴﾎﾟｷｼ樹脂粉体塗装</v>
          </cell>
          <cell r="N1067" t="str">
            <v>乙型　3種</v>
          </cell>
          <cell r="O1067" t="str">
            <v>指定承認</v>
          </cell>
          <cell r="P1067"/>
          <cell r="Q1067"/>
          <cell r="R1067"/>
          <cell r="S1067" t="str">
            <v>宮部鉄工（株）</v>
          </cell>
          <cell r="T1067">
            <v>4</v>
          </cell>
          <cell r="V1067" t="str">
            <v xml:space="preserve">指定承認    </v>
          </cell>
          <cell r="W1067" t="str">
            <v xml:space="preserve">指定承認    </v>
          </cell>
        </row>
        <row r="1068">
          <cell r="A1068" t="str">
            <v>017A0107</v>
          </cell>
          <cell r="B1068"/>
          <cell r="C1068"/>
          <cell r="D1068" t="str">
            <v>A</v>
          </cell>
          <cell r="E1068">
            <v>1</v>
          </cell>
          <cell r="F1068">
            <v>7</v>
          </cell>
          <cell r="G1068"/>
          <cell r="H1068"/>
          <cell r="I1068" t="str">
            <v>017A0107</v>
          </cell>
          <cell r="J1068" t="str">
            <v>浅層埋設形急速空気弁</v>
          </cell>
          <cell r="K1068" t="str">
            <v>浅層埋設形水道用急速空気弁</v>
          </cell>
          <cell r="L1068" t="str">
            <v>φ20</v>
          </cell>
          <cell r="M1068" t="str">
            <v>内外面ｴﾎﾟｷｼ樹脂粉体塗装</v>
          </cell>
          <cell r="N1068" t="str">
            <v>乙型　3種</v>
          </cell>
          <cell r="O1068" t="str">
            <v>指定承認</v>
          </cell>
          <cell r="P1068"/>
          <cell r="Q1068"/>
          <cell r="R1068"/>
          <cell r="S1068" t="str">
            <v>（株）清水合金製作所</v>
          </cell>
          <cell r="T1068">
            <v>17</v>
          </cell>
          <cell r="V1068" t="str">
            <v xml:space="preserve">指定承認    </v>
          </cell>
          <cell r="W1068" t="str">
            <v xml:space="preserve">指定承認    </v>
          </cell>
        </row>
        <row r="1069">
          <cell r="A1069" t="str">
            <v>022A0107</v>
          </cell>
          <cell r="B1069"/>
          <cell r="C1069"/>
          <cell r="D1069" t="str">
            <v>A</v>
          </cell>
          <cell r="E1069">
            <v>1</v>
          </cell>
          <cell r="F1069">
            <v>7</v>
          </cell>
          <cell r="G1069"/>
          <cell r="H1069"/>
          <cell r="I1069" t="str">
            <v>022A0107</v>
          </cell>
          <cell r="J1069" t="str">
            <v>浅層埋設形急速空気弁</v>
          </cell>
          <cell r="K1069" t="str">
            <v>ｽｰﾊﾟｰｴｱｰ(DF-25型)</v>
          </cell>
          <cell r="L1069" t="str">
            <v>φ20</v>
          </cell>
          <cell r="M1069" t="str">
            <v>内外面ｴﾎﾟｷｼ樹脂粉体塗装</v>
          </cell>
          <cell r="N1069" t="str">
            <v>乙型　3種</v>
          </cell>
          <cell r="O1069" t="str">
            <v>指定承認</v>
          </cell>
          <cell r="P1069"/>
          <cell r="Q1069"/>
          <cell r="R1069"/>
          <cell r="S1069" t="str">
            <v>角田鉄工（株）</v>
          </cell>
          <cell r="T1069">
            <v>22</v>
          </cell>
          <cell r="V1069" t="str">
            <v xml:space="preserve">指定承認    </v>
          </cell>
          <cell r="W1069" t="str">
            <v xml:space="preserve">指定承認    </v>
          </cell>
        </row>
        <row r="1070">
          <cell r="A1070" t="str">
            <v>023A0107</v>
          </cell>
          <cell r="B1070"/>
          <cell r="C1070"/>
          <cell r="D1070" t="str">
            <v>A</v>
          </cell>
          <cell r="E1070">
            <v>1</v>
          </cell>
          <cell r="F1070">
            <v>7</v>
          </cell>
          <cell r="G1070"/>
          <cell r="H1070"/>
          <cell r="I1070" t="str">
            <v>023A0107</v>
          </cell>
          <cell r="J1070" t="str">
            <v>浅層埋設形急速空気弁</v>
          </cell>
          <cell r="K1070" t="str">
            <v>浅層埋設形水道用急速空気弁</v>
          </cell>
          <cell r="L1070" t="str">
            <v>φ20</v>
          </cell>
          <cell r="M1070" t="str">
            <v>内外面ｴﾎﾟｷｼ樹脂粉体塗装</v>
          </cell>
          <cell r="N1070" t="str">
            <v>乙型　3種</v>
          </cell>
          <cell r="O1070" t="str">
            <v>指定承認</v>
          </cell>
          <cell r="P1070"/>
          <cell r="Q1070"/>
          <cell r="R1070"/>
          <cell r="S1070" t="str">
            <v>清水工業（株）</v>
          </cell>
          <cell r="T1070">
            <v>23</v>
          </cell>
          <cell r="V1070" t="str">
            <v xml:space="preserve">指定承認    </v>
          </cell>
          <cell r="W1070" t="str">
            <v xml:space="preserve">指定承認    </v>
          </cell>
        </row>
        <row r="1071">
          <cell r="A1071" t="str">
            <v>003A0108</v>
          </cell>
          <cell r="B1071"/>
          <cell r="C1071"/>
          <cell r="D1071" t="str">
            <v>A</v>
          </cell>
          <cell r="E1071">
            <v>1</v>
          </cell>
          <cell r="F1071">
            <v>8</v>
          </cell>
          <cell r="G1071"/>
          <cell r="H1071"/>
          <cell r="I1071" t="str">
            <v>003A0108</v>
          </cell>
          <cell r="J1071" t="str">
            <v>浅層埋設形急速空気弁</v>
          </cell>
          <cell r="K1071" t="str">
            <v>浅層埋設形水道用急速空気弁</v>
          </cell>
          <cell r="L1071" t="str">
            <v>φ25</v>
          </cell>
          <cell r="M1071" t="str">
            <v>内外面ｴﾎﾟｷｼ樹脂粉体塗装</v>
          </cell>
          <cell r="N1071" t="str">
            <v>乙型　3種</v>
          </cell>
          <cell r="O1071" t="str">
            <v>JWWA</v>
          </cell>
          <cell r="P1071" t="str">
            <v>B</v>
          </cell>
          <cell r="Q1071">
            <v>137</v>
          </cell>
          <cell r="R1071"/>
          <cell r="S1071" t="str">
            <v>（株）清水鐵工所</v>
          </cell>
          <cell r="T1071">
            <v>3</v>
          </cell>
          <cell r="V1071" t="str">
            <v>JWWA  B  137</v>
          </cell>
          <cell r="W1071" t="str">
            <v>JWWA  B  137</v>
          </cell>
        </row>
        <row r="1072">
          <cell r="A1072" t="str">
            <v>004A0108</v>
          </cell>
          <cell r="B1072"/>
          <cell r="C1072"/>
          <cell r="D1072" t="str">
            <v>A</v>
          </cell>
          <cell r="E1072">
            <v>1</v>
          </cell>
          <cell r="F1072">
            <v>8</v>
          </cell>
          <cell r="G1072"/>
          <cell r="H1072"/>
          <cell r="I1072" t="str">
            <v>004A0108</v>
          </cell>
          <cell r="J1072" t="str">
            <v>浅層埋設形急速空気弁</v>
          </cell>
          <cell r="K1072" t="str">
            <v>MA-SDⅡ型ﾆｭｰｺﾝﾊﾟｸﾄ</v>
          </cell>
          <cell r="L1072" t="str">
            <v>φ25</v>
          </cell>
          <cell r="M1072" t="str">
            <v>内外面ｴﾎﾟｷｼ樹脂粉体塗装</v>
          </cell>
          <cell r="N1072" t="str">
            <v>乙型　3種</v>
          </cell>
          <cell r="O1072" t="str">
            <v>JWWA</v>
          </cell>
          <cell r="P1072" t="str">
            <v>B</v>
          </cell>
          <cell r="Q1072">
            <v>137</v>
          </cell>
          <cell r="R1072"/>
          <cell r="S1072" t="str">
            <v>宮部鉄工（株）</v>
          </cell>
          <cell r="T1072">
            <v>4</v>
          </cell>
          <cell r="V1072" t="str">
            <v>JWWA  B  137</v>
          </cell>
          <cell r="W1072" t="str">
            <v>JWWA  B  137</v>
          </cell>
        </row>
        <row r="1073">
          <cell r="A1073" t="str">
            <v>017A0108</v>
          </cell>
          <cell r="B1073"/>
          <cell r="C1073"/>
          <cell r="D1073" t="str">
            <v>A</v>
          </cell>
          <cell r="E1073">
            <v>1</v>
          </cell>
          <cell r="F1073">
            <v>8</v>
          </cell>
          <cell r="G1073"/>
          <cell r="H1073"/>
          <cell r="I1073" t="str">
            <v>017A0108</v>
          </cell>
          <cell r="J1073" t="str">
            <v>浅層埋設形急速空気弁</v>
          </cell>
          <cell r="K1073" t="str">
            <v>浅層埋設形水道用急速空気弁</v>
          </cell>
          <cell r="L1073" t="str">
            <v>φ25</v>
          </cell>
          <cell r="M1073" t="str">
            <v>内外面ｴﾎﾟｷｼ樹脂粉体塗装</v>
          </cell>
          <cell r="N1073" t="str">
            <v>乙型　3種</v>
          </cell>
          <cell r="O1073" t="str">
            <v>JWWA</v>
          </cell>
          <cell r="P1073" t="str">
            <v>B</v>
          </cell>
          <cell r="Q1073">
            <v>137</v>
          </cell>
          <cell r="R1073"/>
          <cell r="S1073" t="str">
            <v>（株）清水合金製作所</v>
          </cell>
          <cell r="T1073">
            <v>17</v>
          </cell>
          <cell r="V1073" t="str">
            <v>JWWA  B  137</v>
          </cell>
          <cell r="W1073" t="str">
            <v>JWWA  B  137</v>
          </cell>
        </row>
        <row r="1074">
          <cell r="A1074" t="str">
            <v>022A0108</v>
          </cell>
          <cell r="B1074"/>
          <cell r="C1074"/>
          <cell r="D1074" t="str">
            <v>A</v>
          </cell>
          <cell r="E1074">
            <v>1</v>
          </cell>
          <cell r="F1074">
            <v>8</v>
          </cell>
          <cell r="G1074"/>
          <cell r="H1074"/>
          <cell r="I1074" t="str">
            <v>022A0108</v>
          </cell>
          <cell r="J1074" t="str">
            <v>浅層埋設形急速空気弁</v>
          </cell>
          <cell r="K1074" t="str">
            <v>ｽｰﾊﾟｰｴｱｰ(DF-25型)</v>
          </cell>
          <cell r="L1074" t="str">
            <v>φ25</v>
          </cell>
          <cell r="M1074" t="str">
            <v>内外面ｴﾎﾟｷｼ樹脂粉体塗装</v>
          </cell>
          <cell r="N1074" t="str">
            <v>乙型　3種</v>
          </cell>
          <cell r="O1074" t="str">
            <v>JWWA</v>
          </cell>
          <cell r="P1074" t="str">
            <v>B</v>
          </cell>
          <cell r="Q1074">
            <v>137</v>
          </cell>
          <cell r="R1074"/>
          <cell r="S1074" t="str">
            <v>角田鉄工（株）</v>
          </cell>
          <cell r="T1074">
            <v>22</v>
          </cell>
          <cell r="V1074" t="str">
            <v>JWWA  B  137</v>
          </cell>
          <cell r="W1074" t="str">
            <v>JWWA  B  137</v>
          </cell>
        </row>
        <row r="1075">
          <cell r="A1075" t="str">
            <v>023A0108</v>
          </cell>
          <cell r="B1075"/>
          <cell r="C1075"/>
          <cell r="D1075" t="str">
            <v>A</v>
          </cell>
          <cell r="E1075">
            <v>1</v>
          </cell>
          <cell r="F1075">
            <v>8</v>
          </cell>
          <cell r="G1075"/>
          <cell r="H1075"/>
          <cell r="I1075" t="str">
            <v>023A0108</v>
          </cell>
          <cell r="J1075" t="str">
            <v>浅層埋設形急速空気弁</v>
          </cell>
          <cell r="K1075" t="str">
            <v>浅層埋設形水道用急速空気弁</v>
          </cell>
          <cell r="L1075" t="str">
            <v>φ25</v>
          </cell>
          <cell r="M1075" t="str">
            <v>内外面ｴﾎﾟｷｼ樹脂粉体塗装</v>
          </cell>
          <cell r="N1075" t="str">
            <v>乙型　3種</v>
          </cell>
          <cell r="O1075" t="str">
            <v>JWWA</v>
          </cell>
          <cell r="P1075" t="str">
            <v>B</v>
          </cell>
          <cell r="Q1075">
            <v>137</v>
          </cell>
          <cell r="R1075"/>
          <cell r="S1075" t="str">
            <v>清水工業（株）</v>
          </cell>
          <cell r="T1075">
            <v>23</v>
          </cell>
          <cell r="V1075" t="str">
            <v>JWWA  B  137</v>
          </cell>
          <cell r="W1075" t="str">
            <v>JWWA  B  137</v>
          </cell>
        </row>
        <row r="1076">
          <cell r="A1076" t="str">
            <v>003A0110</v>
          </cell>
          <cell r="B1076"/>
          <cell r="C1076"/>
          <cell r="D1076" t="str">
            <v>A</v>
          </cell>
          <cell r="E1076">
            <v>1</v>
          </cell>
          <cell r="F1076">
            <v>10</v>
          </cell>
          <cell r="G1076"/>
          <cell r="H1076"/>
          <cell r="I1076" t="str">
            <v>003A0110</v>
          </cell>
          <cell r="J1076" t="str">
            <v>浅層埋設形急速空気弁</v>
          </cell>
          <cell r="K1076" t="str">
            <v>浅層埋設形水道用急速空気弁</v>
          </cell>
          <cell r="L1076" t="str">
            <v>φ75</v>
          </cell>
          <cell r="M1076" t="str">
            <v>内外面ｴﾎﾟｷｼ樹脂粉体塗装</v>
          </cell>
          <cell r="N1076" t="str">
            <v>乙型　3種</v>
          </cell>
          <cell r="O1076" t="str">
            <v>JWWA</v>
          </cell>
          <cell r="P1076" t="str">
            <v>B</v>
          </cell>
          <cell r="Q1076">
            <v>137</v>
          </cell>
          <cell r="R1076"/>
          <cell r="S1076" t="str">
            <v>（株）清水鐵工所</v>
          </cell>
          <cell r="T1076">
            <v>3</v>
          </cell>
          <cell r="V1076" t="str">
            <v>JWWA  B  137</v>
          </cell>
          <cell r="W1076" t="str">
            <v>JWWA  B  137</v>
          </cell>
        </row>
        <row r="1077">
          <cell r="A1077" t="str">
            <v>004A0110</v>
          </cell>
          <cell r="B1077"/>
          <cell r="C1077"/>
          <cell r="D1077" t="str">
            <v>A</v>
          </cell>
          <cell r="E1077">
            <v>1</v>
          </cell>
          <cell r="F1077">
            <v>10</v>
          </cell>
          <cell r="G1077"/>
          <cell r="H1077"/>
          <cell r="I1077" t="str">
            <v>004A0110</v>
          </cell>
          <cell r="J1077" t="str">
            <v>浅層埋設形急速空気弁</v>
          </cell>
          <cell r="K1077" t="str">
            <v>MA-SDⅡ型ﾆｭｰｺﾝﾊﾟｸﾄ</v>
          </cell>
          <cell r="L1077" t="str">
            <v>φ75</v>
          </cell>
          <cell r="M1077" t="str">
            <v>内外面ｴﾎﾟｷｼ樹脂粉体塗装</v>
          </cell>
          <cell r="N1077" t="str">
            <v>乙型　3種</v>
          </cell>
          <cell r="O1077" t="str">
            <v>JWWA</v>
          </cell>
          <cell r="P1077" t="str">
            <v>B</v>
          </cell>
          <cell r="Q1077">
            <v>137</v>
          </cell>
          <cell r="R1077"/>
          <cell r="S1077" t="str">
            <v>宮部鉄工（株）</v>
          </cell>
          <cell r="T1077">
            <v>4</v>
          </cell>
          <cell r="V1077" t="str">
            <v>JWWA  B  137</v>
          </cell>
          <cell r="W1077" t="str">
            <v>JWWA  B  137</v>
          </cell>
        </row>
        <row r="1078">
          <cell r="A1078" t="str">
            <v>017A0110</v>
          </cell>
          <cell r="B1078"/>
          <cell r="C1078"/>
          <cell r="D1078" t="str">
            <v>A</v>
          </cell>
          <cell r="E1078">
            <v>1</v>
          </cell>
          <cell r="F1078">
            <v>10</v>
          </cell>
          <cell r="G1078"/>
          <cell r="H1078"/>
          <cell r="I1078" t="str">
            <v>017A0110</v>
          </cell>
          <cell r="J1078" t="str">
            <v>浅層埋設形急速空気弁</v>
          </cell>
          <cell r="K1078" t="str">
            <v>浅層埋設形水道用急速空気弁</v>
          </cell>
          <cell r="L1078" t="str">
            <v>φ75</v>
          </cell>
          <cell r="M1078" t="str">
            <v>内外面ｴﾎﾟｷｼ樹脂粉体塗装</v>
          </cell>
          <cell r="N1078" t="str">
            <v>乙型　3種</v>
          </cell>
          <cell r="O1078" t="str">
            <v>JWWA</v>
          </cell>
          <cell r="P1078" t="str">
            <v>B</v>
          </cell>
          <cell r="Q1078">
            <v>137</v>
          </cell>
          <cell r="R1078"/>
          <cell r="S1078" t="str">
            <v>（株）清水合金製作所</v>
          </cell>
          <cell r="T1078">
            <v>17</v>
          </cell>
          <cell r="V1078" t="str">
            <v>JWWA  B  137</v>
          </cell>
          <cell r="W1078" t="str">
            <v>JWWA  B  137</v>
          </cell>
        </row>
        <row r="1079">
          <cell r="A1079" t="str">
            <v>022A0110</v>
          </cell>
          <cell r="B1079"/>
          <cell r="C1079"/>
          <cell r="D1079" t="str">
            <v>A</v>
          </cell>
          <cell r="E1079">
            <v>1</v>
          </cell>
          <cell r="F1079">
            <v>10</v>
          </cell>
          <cell r="G1079"/>
          <cell r="H1079"/>
          <cell r="I1079" t="str">
            <v>022A0110</v>
          </cell>
          <cell r="J1079" t="str">
            <v>浅層埋設形急速空気弁</v>
          </cell>
          <cell r="K1079" t="str">
            <v>ｽｰﾊﾟｰｴｱｰ(DF-75型)</v>
          </cell>
          <cell r="L1079" t="str">
            <v>φ75</v>
          </cell>
          <cell r="M1079" t="str">
            <v>内外面ｴﾎﾟｷｼ樹脂粉体塗装</v>
          </cell>
          <cell r="N1079" t="str">
            <v>乙型　3種</v>
          </cell>
          <cell r="O1079" t="str">
            <v>JWWA</v>
          </cell>
          <cell r="P1079" t="str">
            <v>B</v>
          </cell>
          <cell r="Q1079">
            <v>137</v>
          </cell>
          <cell r="R1079"/>
          <cell r="S1079" t="str">
            <v>角田鉄工（株）</v>
          </cell>
          <cell r="T1079">
            <v>22</v>
          </cell>
          <cell r="V1079" t="str">
            <v>JWWA  B  137</v>
          </cell>
          <cell r="W1079" t="str">
            <v>JWWA  B  137</v>
          </cell>
        </row>
        <row r="1080">
          <cell r="A1080" t="str">
            <v>023A0110</v>
          </cell>
          <cell r="B1080"/>
          <cell r="C1080"/>
          <cell r="D1080" t="str">
            <v>A</v>
          </cell>
          <cell r="E1080">
            <v>1</v>
          </cell>
          <cell r="F1080">
            <v>10</v>
          </cell>
          <cell r="G1080"/>
          <cell r="H1080"/>
          <cell r="I1080" t="str">
            <v>023A0110</v>
          </cell>
          <cell r="J1080" t="str">
            <v>浅層埋設形急速空気弁</v>
          </cell>
          <cell r="K1080" t="str">
            <v>浅層埋設形水道用急速空気弁</v>
          </cell>
          <cell r="L1080" t="str">
            <v>φ75</v>
          </cell>
          <cell r="M1080" t="str">
            <v>内外面ｴﾎﾟｷｼ樹脂粉体塗装</v>
          </cell>
          <cell r="N1080" t="str">
            <v>乙型　3種</v>
          </cell>
          <cell r="O1080" t="str">
            <v>JWWA</v>
          </cell>
          <cell r="P1080" t="str">
            <v>B</v>
          </cell>
          <cell r="Q1080">
            <v>137</v>
          </cell>
          <cell r="R1080"/>
          <cell r="S1080" t="str">
            <v>清水工業（株）</v>
          </cell>
          <cell r="T1080">
            <v>23</v>
          </cell>
          <cell r="V1080" t="str">
            <v>JWWA  B  137</v>
          </cell>
          <cell r="W1080" t="str">
            <v>JWWA  B  137</v>
          </cell>
        </row>
        <row r="1081">
          <cell r="A1081" t="str">
            <v>025A0106</v>
          </cell>
          <cell r="B1081"/>
          <cell r="C1081"/>
          <cell r="D1081" t="str">
            <v>A</v>
          </cell>
          <cell r="E1081">
            <v>1</v>
          </cell>
          <cell r="F1081">
            <v>6</v>
          </cell>
          <cell r="G1081"/>
          <cell r="H1081"/>
          <cell r="I1081" t="str">
            <v>025A0106</v>
          </cell>
          <cell r="J1081" t="str">
            <v>浅層埋設形急速空気弁</v>
          </cell>
          <cell r="K1081" t="str">
            <v>浅層埋設対応形急速空気弁</v>
          </cell>
          <cell r="L1081" t="str">
            <v>φ75</v>
          </cell>
          <cell r="M1081" t="str">
            <v>内外面ｴﾎﾟｷｼ樹脂粉体塗装</v>
          </cell>
          <cell r="N1081" t="str">
            <v>乙型　3種</v>
          </cell>
          <cell r="O1081" t="str">
            <v>JWWA</v>
          </cell>
          <cell r="P1081" t="str">
            <v>B</v>
          </cell>
          <cell r="Q1081">
            <v>137</v>
          </cell>
          <cell r="R1081"/>
          <cell r="S1081" t="str">
            <v>前澤工業（株）</v>
          </cell>
          <cell r="T1081">
            <v>25</v>
          </cell>
          <cell r="V1081" t="str">
            <v>JWWA  B  137</v>
          </cell>
          <cell r="W1081" t="str">
            <v>JWWA  B  137</v>
          </cell>
        </row>
        <row r="1082">
          <cell r="A1082" t="str">
            <v>018A0102</v>
          </cell>
          <cell r="B1082"/>
          <cell r="C1082"/>
          <cell r="D1082" t="str">
            <v>A</v>
          </cell>
          <cell r="E1082">
            <v>1</v>
          </cell>
          <cell r="F1082">
            <v>2</v>
          </cell>
          <cell r="G1082" t="str">
            <v>ﾚﾊﾞｰﾛｯｸ式
浅層埋設形
急速空気弁</v>
          </cell>
          <cell r="H1082" t="str">
            <v>甲型 2種(7.5K)</v>
          </cell>
          <cell r="I1082" t="str">
            <v>018A0102</v>
          </cell>
          <cell r="J1082" t="str">
            <v>ﾚﾊﾞｰﾛｯｸ式浅層埋設形急速空気弁</v>
          </cell>
          <cell r="K1082" t="str">
            <v>ｶﾏﾝｴｱA260F型</v>
          </cell>
          <cell r="L1082" t="str">
            <v>φ25</v>
          </cell>
          <cell r="M1082" t="str">
            <v>内外面ｴﾎﾟｷｼ樹脂粉体塗装</v>
          </cell>
          <cell r="N1082" t="str">
            <v>甲型　2種</v>
          </cell>
          <cell r="O1082" t="str">
            <v>指定承認</v>
          </cell>
          <cell r="P1082"/>
          <cell r="Q1082"/>
          <cell r="R1082"/>
          <cell r="S1082" t="str">
            <v>協和工業（株）</v>
          </cell>
          <cell r="T1082">
            <v>18</v>
          </cell>
          <cell r="V1082" t="str">
            <v xml:space="preserve">指定承認    </v>
          </cell>
          <cell r="W1082" t="str">
            <v xml:space="preserve">指定承認    </v>
          </cell>
        </row>
        <row r="1083">
          <cell r="A1083" t="str">
            <v>018A0101</v>
          </cell>
          <cell r="B1083"/>
          <cell r="C1083"/>
          <cell r="D1083" t="str">
            <v>A</v>
          </cell>
          <cell r="E1083">
            <v>1</v>
          </cell>
          <cell r="F1083">
            <v>1</v>
          </cell>
          <cell r="G1083"/>
          <cell r="H1083" t="str">
            <v>乙型 2種(7.5K)</v>
          </cell>
          <cell r="I1083" t="str">
            <v>018A0101</v>
          </cell>
          <cell r="J1083" t="str">
            <v>ﾚﾊﾞｰﾛｯｸ式浅層埋設形急速空気弁</v>
          </cell>
          <cell r="K1083" t="str">
            <v>ｶﾏﾝｴｱA165型(ﾌﾗﾝｼﾞ一体形)</v>
          </cell>
          <cell r="L1083" t="str">
            <v>φ25</v>
          </cell>
          <cell r="M1083" t="str">
            <v>内外面ｴﾎﾟｷｼ樹脂粉体塗装</v>
          </cell>
          <cell r="N1083" t="str">
            <v>乙型　2種</v>
          </cell>
          <cell r="O1083" t="str">
            <v>指定承認</v>
          </cell>
          <cell r="P1083"/>
          <cell r="Q1083"/>
          <cell r="R1083"/>
          <cell r="S1083" t="str">
            <v>協和工業（株）</v>
          </cell>
          <cell r="T1083">
            <v>18</v>
          </cell>
          <cell r="V1083" t="str">
            <v xml:space="preserve">指定承認    </v>
          </cell>
          <cell r="W1083" t="str">
            <v xml:space="preserve">指定承認    </v>
          </cell>
        </row>
        <row r="1084">
          <cell r="A1084" t="str">
            <v>018A0103</v>
          </cell>
          <cell r="B1084"/>
          <cell r="C1084"/>
          <cell r="D1084" t="str">
            <v>A</v>
          </cell>
          <cell r="E1084">
            <v>1</v>
          </cell>
          <cell r="F1084">
            <v>3</v>
          </cell>
          <cell r="G1084"/>
          <cell r="H1084"/>
          <cell r="I1084" t="str">
            <v>018A0103</v>
          </cell>
          <cell r="J1084" t="str">
            <v>ﾚﾊﾞｰﾛｯｸ式浅層埋設形急速空気弁</v>
          </cell>
          <cell r="K1084" t="str">
            <v>ｶﾏﾝｴｱA260F型</v>
          </cell>
          <cell r="L1084" t="str">
            <v>φ25</v>
          </cell>
          <cell r="M1084" t="str">
            <v>内外面ｴﾎﾟｷｼ樹脂粉体塗装</v>
          </cell>
          <cell r="N1084" t="str">
            <v>乙型　2種</v>
          </cell>
          <cell r="O1084" t="str">
            <v>指定承認</v>
          </cell>
          <cell r="P1084"/>
          <cell r="Q1084"/>
          <cell r="R1084"/>
          <cell r="S1084" t="str">
            <v>協和工業（株）</v>
          </cell>
          <cell r="T1084">
            <v>18</v>
          </cell>
          <cell r="V1084" t="str">
            <v xml:space="preserve">指定承認    </v>
          </cell>
          <cell r="W1084" t="str">
            <v xml:space="preserve">指定承認    </v>
          </cell>
        </row>
        <row r="1085">
          <cell r="A1085" t="str">
            <v>018A0104</v>
          </cell>
          <cell r="B1085"/>
          <cell r="C1085"/>
          <cell r="D1085" t="str">
            <v>A</v>
          </cell>
          <cell r="E1085">
            <v>1</v>
          </cell>
          <cell r="F1085">
            <v>4</v>
          </cell>
          <cell r="G1085"/>
          <cell r="H1085"/>
          <cell r="I1085" t="str">
            <v>018A0104</v>
          </cell>
          <cell r="J1085" t="str">
            <v>ﾚﾊﾞｰﾛｯｸ式浅層埋設形急速空気弁</v>
          </cell>
          <cell r="K1085" t="str">
            <v>ｶﾏﾝｴｱA75-247型</v>
          </cell>
          <cell r="L1085" t="str">
            <v>φ75</v>
          </cell>
          <cell r="M1085" t="str">
            <v>内外面ｴﾎﾟｷｼ樹脂粉体塗装</v>
          </cell>
          <cell r="N1085" t="str">
            <v>乙型　2種</v>
          </cell>
          <cell r="O1085" t="str">
            <v>指定承認</v>
          </cell>
          <cell r="P1085"/>
          <cell r="Q1085"/>
          <cell r="R1085"/>
          <cell r="S1085" t="str">
            <v>協和工業（株）</v>
          </cell>
          <cell r="T1085">
            <v>18</v>
          </cell>
          <cell r="V1085" t="str">
            <v xml:space="preserve">指定承認    </v>
          </cell>
          <cell r="W1085" t="str">
            <v xml:space="preserve">指定承認    </v>
          </cell>
        </row>
        <row r="1086">
          <cell r="A1086" t="str">
            <v>026A0103</v>
          </cell>
          <cell r="B1086"/>
          <cell r="C1086"/>
          <cell r="D1086" t="str">
            <v>A</v>
          </cell>
          <cell r="E1086">
            <v>1</v>
          </cell>
          <cell r="F1086">
            <v>3</v>
          </cell>
          <cell r="G1086" t="str">
            <v>急速空気弁</v>
          </cell>
          <cell r="H1086" t="str">
            <v>乙型 2種(7.5K)</v>
          </cell>
          <cell r="I1086" t="str">
            <v>026A0103</v>
          </cell>
          <cell r="J1086" t="str">
            <v>急速空気弁</v>
          </cell>
          <cell r="K1086" t="str">
            <v>水道用急速空気弁</v>
          </cell>
          <cell r="L1086" t="str">
            <v>φ75</v>
          </cell>
          <cell r="M1086" t="str">
            <v>内外面ｴﾎﾟｷｼ樹脂粉体塗装</v>
          </cell>
          <cell r="N1086" t="str">
            <v>乙型　2種</v>
          </cell>
          <cell r="O1086" t="str">
            <v>JWWA</v>
          </cell>
          <cell r="P1086" t="str">
            <v>B</v>
          </cell>
          <cell r="Q1086">
            <v>137</v>
          </cell>
          <cell r="R1086"/>
          <cell r="S1086" t="str">
            <v>（株）クボタ</v>
          </cell>
          <cell r="T1086">
            <v>26</v>
          </cell>
          <cell r="V1086" t="str">
            <v>JWWA  B  137</v>
          </cell>
          <cell r="W1086" t="str">
            <v>JWWA  B  137</v>
          </cell>
        </row>
        <row r="1087">
          <cell r="A1087" t="str">
            <v>026A0104</v>
          </cell>
          <cell r="B1087"/>
          <cell r="C1087"/>
          <cell r="D1087" t="str">
            <v>A</v>
          </cell>
          <cell r="E1087">
            <v>1</v>
          </cell>
          <cell r="F1087">
            <v>4</v>
          </cell>
          <cell r="G1087"/>
          <cell r="H1087" t="str">
            <v>乙型 3種(10K)</v>
          </cell>
          <cell r="I1087" t="str">
            <v>026A0104</v>
          </cell>
          <cell r="J1087" t="str">
            <v>急速空気弁</v>
          </cell>
          <cell r="K1087" t="str">
            <v>水道用急速空気弁</v>
          </cell>
          <cell r="L1087" t="str">
            <v>φ75</v>
          </cell>
          <cell r="M1087" t="str">
            <v>内外面ｴﾎﾟｷｼ樹脂粉体塗装</v>
          </cell>
          <cell r="N1087" t="str">
            <v>乙型　3種</v>
          </cell>
          <cell r="O1087" t="str">
            <v>JWWA</v>
          </cell>
          <cell r="P1087" t="str">
            <v>B</v>
          </cell>
          <cell r="Q1087">
            <v>137</v>
          </cell>
          <cell r="R1087"/>
          <cell r="S1087" t="str">
            <v>（株）クボタ</v>
          </cell>
          <cell r="T1087">
            <v>26</v>
          </cell>
          <cell r="V1087" t="str">
            <v>JWWA  B  137</v>
          </cell>
          <cell r="W1087" t="str">
            <v>JWWA  B  137</v>
          </cell>
        </row>
        <row r="1088">
          <cell r="A1088" t="str">
            <v>025A0107</v>
          </cell>
          <cell r="B1088"/>
          <cell r="C1088" t="str">
            <v>水道用小型急速空気弁類</v>
          </cell>
          <cell r="D1088" t="str">
            <v>A</v>
          </cell>
          <cell r="E1088">
            <v>1</v>
          </cell>
          <cell r="F1088">
            <v>7</v>
          </cell>
          <cell r="G1088" t="str">
            <v>小型急速空気弁</v>
          </cell>
          <cell r="H1088" t="str">
            <v>甲型 2種(7.5K)</v>
          </cell>
          <cell r="I1088" t="str">
            <v>025A0107</v>
          </cell>
          <cell r="J1088" t="str">
            <v>小型急速空気弁</v>
          </cell>
          <cell r="K1088" t="str">
            <v>急排ﾐﾆ(ねじこみ形)</v>
          </cell>
          <cell r="L1088" t="str">
            <v>φ25</v>
          </cell>
          <cell r="M1088" t="str">
            <v>内外面ｴﾎﾟｷｼ樹脂粉体塗装</v>
          </cell>
          <cell r="N1088" t="str">
            <v>甲型　2種</v>
          </cell>
          <cell r="O1088" t="str">
            <v>指定承認</v>
          </cell>
          <cell r="P1088"/>
          <cell r="Q1088"/>
          <cell r="R1088"/>
          <cell r="S1088" t="str">
            <v>前澤工業（株）</v>
          </cell>
          <cell r="T1088">
            <v>25</v>
          </cell>
          <cell r="V1088" t="str">
            <v xml:space="preserve">指定承認    </v>
          </cell>
          <cell r="W1088" t="str">
            <v xml:space="preserve">指定承認    </v>
          </cell>
        </row>
        <row r="1089">
          <cell r="A1089" t="str">
            <v>026A0105</v>
          </cell>
          <cell r="B1089"/>
          <cell r="C1089"/>
          <cell r="D1089" t="str">
            <v>A</v>
          </cell>
          <cell r="E1089">
            <v>1</v>
          </cell>
          <cell r="F1089">
            <v>5</v>
          </cell>
          <cell r="G1089"/>
          <cell r="H1089"/>
          <cell r="I1089" t="str">
            <v>026A0105</v>
          </cell>
          <cell r="J1089" t="str">
            <v>小型急速空気弁</v>
          </cell>
          <cell r="K1089" t="str">
            <v>水道用急速空気弁</v>
          </cell>
          <cell r="L1089" t="str">
            <v>φ20・φ25</v>
          </cell>
          <cell r="M1089" t="str">
            <v>内外面ｴﾎﾟｷｼ樹脂粉体塗装</v>
          </cell>
          <cell r="N1089" t="str">
            <v>甲型　2種</v>
          </cell>
          <cell r="O1089" t="str">
            <v>指定承認</v>
          </cell>
          <cell r="P1089"/>
          <cell r="Q1089"/>
          <cell r="R1089"/>
          <cell r="S1089" t="str">
            <v>（株）クボタ</v>
          </cell>
          <cell r="T1089">
            <v>26</v>
          </cell>
          <cell r="V1089" t="str">
            <v xml:space="preserve">指定承認    </v>
          </cell>
          <cell r="W1089" t="str">
            <v xml:space="preserve">指定承認    </v>
          </cell>
        </row>
        <row r="1090">
          <cell r="A1090" t="str">
            <v>025A0108</v>
          </cell>
          <cell r="B1090"/>
          <cell r="C1090"/>
          <cell r="D1090" t="str">
            <v>A</v>
          </cell>
          <cell r="E1090">
            <v>1</v>
          </cell>
          <cell r="F1090">
            <v>8</v>
          </cell>
          <cell r="G1090"/>
          <cell r="H1090" t="str">
            <v>甲型 3種(10K)</v>
          </cell>
          <cell r="I1090" t="str">
            <v>025A0108</v>
          </cell>
          <cell r="J1090" t="str">
            <v>小型急速空気弁</v>
          </cell>
          <cell r="K1090" t="str">
            <v>急排ﾐﾆ(ねじこみ形)</v>
          </cell>
          <cell r="L1090" t="str">
            <v>φ25</v>
          </cell>
          <cell r="M1090" t="str">
            <v>内外面ｴﾎﾟｷｼ樹脂粉体塗装</v>
          </cell>
          <cell r="N1090" t="str">
            <v>甲型　3種</v>
          </cell>
          <cell r="O1090" t="str">
            <v>指定承認</v>
          </cell>
          <cell r="P1090"/>
          <cell r="Q1090"/>
          <cell r="R1090"/>
          <cell r="S1090" t="str">
            <v>前澤工業（株）</v>
          </cell>
          <cell r="T1090">
            <v>25</v>
          </cell>
          <cell r="V1090" t="str">
            <v xml:space="preserve">指定承認    </v>
          </cell>
          <cell r="W1090" t="str">
            <v xml:space="preserve">指定承認    </v>
          </cell>
        </row>
        <row r="1091">
          <cell r="A1091" t="str">
            <v>026A0106</v>
          </cell>
          <cell r="B1091"/>
          <cell r="C1091"/>
          <cell r="D1091" t="str">
            <v>A</v>
          </cell>
          <cell r="E1091">
            <v>1</v>
          </cell>
          <cell r="F1091">
            <v>6</v>
          </cell>
          <cell r="G1091"/>
          <cell r="H1091"/>
          <cell r="I1091" t="str">
            <v>026A0106</v>
          </cell>
          <cell r="J1091" t="str">
            <v>小型急速空気弁</v>
          </cell>
          <cell r="K1091" t="str">
            <v>水道用急速空気弁</v>
          </cell>
          <cell r="L1091" t="str">
            <v>φ20・φ25</v>
          </cell>
          <cell r="M1091" t="str">
            <v>内外面ｴﾎﾟｷｼ樹脂粉体塗装</v>
          </cell>
          <cell r="N1091" t="str">
            <v>甲型　3種</v>
          </cell>
          <cell r="O1091" t="str">
            <v>指定承認</v>
          </cell>
          <cell r="P1091"/>
          <cell r="Q1091"/>
          <cell r="R1091"/>
          <cell r="S1091" t="str">
            <v>（株）クボタ</v>
          </cell>
          <cell r="T1091">
            <v>26</v>
          </cell>
          <cell r="V1091" t="str">
            <v xml:space="preserve">指定承認    </v>
          </cell>
          <cell r="W1091" t="str">
            <v xml:space="preserve">指定承認    </v>
          </cell>
        </row>
        <row r="1092">
          <cell r="A1092" t="str">
            <v>017A0111</v>
          </cell>
          <cell r="B1092"/>
          <cell r="C1092"/>
          <cell r="D1092" t="str">
            <v>A</v>
          </cell>
          <cell r="E1092">
            <v>1</v>
          </cell>
          <cell r="F1092">
            <v>11</v>
          </cell>
          <cell r="G1092"/>
          <cell r="H1092" t="str">
            <v>乙型 2種(7.5K)</v>
          </cell>
          <cell r="I1092" t="str">
            <v>017A0111</v>
          </cell>
          <cell r="J1092" t="str">
            <v>小型急速空気弁</v>
          </cell>
          <cell r="K1092" t="str">
            <v>ﾗｸｴｱ</v>
          </cell>
          <cell r="L1092" t="str">
            <v>φ25</v>
          </cell>
          <cell r="M1092" t="str">
            <v>内外面ｴﾎﾟｷｼ樹脂粉体塗装</v>
          </cell>
          <cell r="N1092" t="str">
            <v>乙型　2種</v>
          </cell>
          <cell r="O1092" t="str">
            <v>指定承認</v>
          </cell>
          <cell r="P1092"/>
          <cell r="Q1092"/>
          <cell r="R1092"/>
          <cell r="S1092" t="str">
            <v>（株）清水合金製作所</v>
          </cell>
          <cell r="T1092">
            <v>17</v>
          </cell>
          <cell r="V1092" t="str">
            <v xml:space="preserve">指定承認    </v>
          </cell>
          <cell r="W1092" t="str">
            <v xml:space="preserve">指定承認    </v>
          </cell>
        </row>
        <row r="1093">
          <cell r="A1093" t="str">
            <v>025A0109</v>
          </cell>
          <cell r="B1093"/>
          <cell r="C1093"/>
          <cell r="D1093" t="str">
            <v>A</v>
          </cell>
          <cell r="E1093">
            <v>1</v>
          </cell>
          <cell r="F1093">
            <v>9</v>
          </cell>
          <cell r="G1093"/>
          <cell r="H1093"/>
          <cell r="I1093" t="str">
            <v>025A0109</v>
          </cell>
          <cell r="J1093" t="str">
            <v>小型急速空気弁</v>
          </cell>
          <cell r="K1093" t="str">
            <v>急排ﾐﾆ(ﾌﾗﾝｼﾞ形)</v>
          </cell>
          <cell r="L1093" t="str">
            <v>φ25</v>
          </cell>
          <cell r="M1093" t="str">
            <v>内外面ｴﾎﾟｷｼ樹脂粉体塗装</v>
          </cell>
          <cell r="N1093" t="str">
            <v>乙型　2種</v>
          </cell>
          <cell r="O1093" t="str">
            <v>指定承認</v>
          </cell>
          <cell r="P1093"/>
          <cell r="Q1093"/>
          <cell r="R1093"/>
          <cell r="S1093" t="str">
            <v>前澤工業（株）</v>
          </cell>
          <cell r="T1093">
            <v>25</v>
          </cell>
          <cell r="V1093" t="str">
            <v xml:space="preserve">指定承認    </v>
          </cell>
          <cell r="W1093" t="str">
            <v xml:space="preserve">指定承認    </v>
          </cell>
        </row>
        <row r="1094">
          <cell r="A1094" t="str">
            <v>026A0107</v>
          </cell>
          <cell r="B1094"/>
          <cell r="C1094"/>
          <cell r="D1094" t="str">
            <v>A</v>
          </cell>
          <cell r="E1094">
            <v>1</v>
          </cell>
          <cell r="F1094">
            <v>7</v>
          </cell>
          <cell r="G1094"/>
          <cell r="H1094"/>
          <cell r="I1094" t="str">
            <v>026A0107</v>
          </cell>
          <cell r="J1094" t="str">
            <v>小型急速空気弁</v>
          </cell>
          <cell r="K1094" t="str">
            <v>水道用急速空気弁</v>
          </cell>
          <cell r="L1094" t="str">
            <v>φ20・φ25</v>
          </cell>
          <cell r="M1094" t="str">
            <v>内外面ｴﾎﾟｷｼ樹脂粉体塗装</v>
          </cell>
          <cell r="N1094" t="str">
            <v>乙型　2種</v>
          </cell>
          <cell r="O1094" t="str">
            <v>指定承認</v>
          </cell>
          <cell r="P1094"/>
          <cell r="Q1094"/>
          <cell r="R1094"/>
          <cell r="S1094" t="str">
            <v>（株）クボタ</v>
          </cell>
          <cell r="T1094">
            <v>26</v>
          </cell>
          <cell r="V1094" t="str">
            <v xml:space="preserve">指定承認    </v>
          </cell>
          <cell r="W1094" t="str">
            <v xml:space="preserve">指定承認    </v>
          </cell>
        </row>
        <row r="1095">
          <cell r="A1095" t="str">
            <v>025A0110</v>
          </cell>
          <cell r="B1095"/>
          <cell r="C1095"/>
          <cell r="D1095" t="str">
            <v>A</v>
          </cell>
          <cell r="E1095">
            <v>1</v>
          </cell>
          <cell r="F1095">
            <v>10</v>
          </cell>
          <cell r="G1095"/>
          <cell r="H1095" t="str">
            <v>乙型 3種(10K)</v>
          </cell>
          <cell r="I1095" t="str">
            <v>025A0110</v>
          </cell>
          <cell r="J1095" t="str">
            <v>小型急速空気弁</v>
          </cell>
          <cell r="K1095" t="str">
            <v>急排ﾐﾆ(ﾌﾗﾝｼﾞ形)</v>
          </cell>
          <cell r="L1095" t="str">
            <v>φ25</v>
          </cell>
          <cell r="M1095" t="str">
            <v>内外面ｴﾎﾟｷｼ樹脂粉体塗装</v>
          </cell>
          <cell r="N1095" t="str">
            <v>乙型　3種</v>
          </cell>
          <cell r="O1095" t="str">
            <v>指定承認</v>
          </cell>
          <cell r="P1095"/>
          <cell r="Q1095"/>
          <cell r="R1095"/>
          <cell r="S1095" t="str">
            <v>前澤工業（株）</v>
          </cell>
          <cell r="T1095">
            <v>25</v>
          </cell>
          <cell r="V1095" t="str">
            <v xml:space="preserve">指定承認    </v>
          </cell>
          <cell r="W1095" t="str">
            <v xml:space="preserve">指定承認    </v>
          </cell>
        </row>
        <row r="1096">
          <cell r="A1096" t="str">
            <v>026A0108</v>
          </cell>
          <cell r="B1096"/>
          <cell r="C1096"/>
          <cell r="D1096" t="str">
            <v>A</v>
          </cell>
          <cell r="E1096">
            <v>1</v>
          </cell>
          <cell r="F1096">
            <v>8</v>
          </cell>
          <cell r="G1096"/>
          <cell r="H1096"/>
          <cell r="I1096" t="str">
            <v>026A0108</v>
          </cell>
          <cell r="J1096" t="str">
            <v>小型急速空気弁</v>
          </cell>
          <cell r="K1096" t="str">
            <v>水道用急速空気弁</v>
          </cell>
          <cell r="L1096" t="str">
            <v>φ20・φ25</v>
          </cell>
          <cell r="M1096" t="str">
            <v>内外面ｴﾎﾟｷｼ樹脂粉体塗装</v>
          </cell>
          <cell r="N1096" t="str">
            <v>乙型　3種</v>
          </cell>
          <cell r="O1096" t="str">
            <v>指定承認</v>
          </cell>
          <cell r="P1096"/>
          <cell r="Q1096"/>
          <cell r="R1096"/>
          <cell r="S1096" t="str">
            <v>（株）クボタ</v>
          </cell>
          <cell r="T1096">
            <v>26</v>
          </cell>
          <cell r="V1096" t="str">
            <v xml:space="preserve">指定承認    </v>
          </cell>
          <cell r="W1096" t="str">
            <v xml:space="preserve">指定承認    </v>
          </cell>
        </row>
        <row r="1097">
          <cell r="A1097" t="str">
            <v>017A0201</v>
          </cell>
          <cell r="B1097"/>
          <cell r="C1097" t="str">
            <v>凍結破損防止形空気弁類</v>
          </cell>
          <cell r="D1097" t="str">
            <v>A</v>
          </cell>
          <cell r="E1097">
            <v>2</v>
          </cell>
          <cell r="F1097">
            <v>1</v>
          </cell>
          <cell r="G1097" t="str">
            <v>凍結破損防止形
急速空気弁</v>
          </cell>
          <cell r="H1097" t="str">
            <v>甲型 2種(7.5K)</v>
          </cell>
          <cell r="I1097" t="str">
            <v>017A0201</v>
          </cell>
          <cell r="J1097" t="str">
            <v>凍結破損防止形急速空気弁</v>
          </cell>
          <cell r="K1097" t="str">
            <v>ﾆｭｰﾌｧﾉｯｸ甲型</v>
          </cell>
          <cell r="L1097" t="str">
            <v>φ20・φ25</v>
          </cell>
          <cell r="M1097" t="str">
            <v>内外面ｴﾎﾟｷｼ樹脂粉体塗装</v>
          </cell>
          <cell r="N1097" t="str">
            <v>甲型　2種</v>
          </cell>
          <cell r="O1097" t="str">
            <v>指定承認</v>
          </cell>
          <cell r="P1097"/>
          <cell r="Q1097"/>
          <cell r="R1097"/>
          <cell r="S1097" t="str">
            <v>（株）清水合金製作所</v>
          </cell>
          <cell r="T1097">
            <v>17</v>
          </cell>
          <cell r="V1097" t="str">
            <v xml:space="preserve">指定承認    </v>
          </cell>
          <cell r="W1097" t="str">
            <v xml:space="preserve">指定承認    </v>
          </cell>
        </row>
        <row r="1098">
          <cell r="A1098" t="str">
            <v>017A0202</v>
          </cell>
          <cell r="B1098"/>
          <cell r="C1098"/>
          <cell r="D1098" t="str">
            <v>A</v>
          </cell>
          <cell r="E1098">
            <v>2</v>
          </cell>
          <cell r="F1098">
            <v>2</v>
          </cell>
          <cell r="G1098"/>
          <cell r="H1098" t="str">
            <v>甲型 3種(10K)</v>
          </cell>
          <cell r="I1098" t="str">
            <v>017A0202</v>
          </cell>
          <cell r="J1098" t="str">
            <v>凍結破損防止形急速空気弁</v>
          </cell>
          <cell r="K1098" t="str">
            <v>ﾆｭｰﾌｧﾉｯｸ甲型</v>
          </cell>
          <cell r="L1098" t="str">
            <v>φ20・φ25</v>
          </cell>
          <cell r="M1098" t="str">
            <v>内外面ｴﾎﾟｷｼ樹脂粉体塗装</v>
          </cell>
          <cell r="N1098" t="str">
            <v>甲型　3種</v>
          </cell>
          <cell r="O1098" t="str">
            <v>指定承認</v>
          </cell>
          <cell r="P1098"/>
          <cell r="Q1098"/>
          <cell r="R1098"/>
          <cell r="S1098" t="str">
            <v>（株）清水合金製作所</v>
          </cell>
          <cell r="T1098">
            <v>17</v>
          </cell>
          <cell r="V1098" t="str">
            <v xml:space="preserve">指定承認    </v>
          </cell>
          <cell r="W1098" t="str">
            <v xml:space="preserve">指定承認    </v>
          </cell>
        </row>
        <row r="1099">
          <cell r="A1099" t="str">
            <v>017A0203</v>
          </cell>
          <cell r="B1099"/>
          <cell r="C1099"/>
          <cell r="D1099" t="str">
            <v>A</v>
          </cell>
          <cell r="E1099">
            <v>2</v>
          </cell>
          <cell r="F1099">
            <v>3</v>
          </cell>
          <cell r="G1099"/>
          <cell r="H1099" t="str">
            <v>乙型 2種(7.5K)</v>
          </cell>
          <cell r="I1099" t="str">
            <v>017A0203</v>
          </cell>
          <cell r="J1099" t="str">
            <v>凍結破損防止形急速空気弁</v>
          </cell>
          <cell r="K1099" t="str">
            <v>ﾆｭｰﾌｧﾉｯｸ乙型</v>
          </cell>
          <cell r="L1099" t="str">
            <v>φ20・φ25</v>
          </cell>
          <cell r="M1099" t="str">
            <v>内外面ｴﾎﾟｷｼ樹脂粉体塗装</v>
          </cell>
          <cell r="N1099" t="str">
            <v>乙型　2種</v>
          </cell>
          <cell r="O1099" t="str">
            <v>指定承認</v>
          </cell>
          <cell r="P1099"/>
          <cell r="Q1099"/>
          <cell r="R1099"/>
          <cell r="S1099" t="str">
            <v>（株）清水合金製作所</v>
          </cell>
          <cell r="T1099">
            <v>17</v>
          </cell>
          <cell r="V1099" t="str">
            <v xml:space="preserve">指定承認    </v>
          </cell>
          <cell r="W1099" t="str">
            <v xml:space="preserve">指定承認    </v>
          </cell>
        </row>
        <row r="1100">
          <cell r="A1100" t="str">
            <v>017A0204</v>
          </cell>
          <cell r="B1100"/>
          <cell r="C1100"/>
          <cell r="D1100" t="str">
            <v>A</v>
          </cell>
          <cell r="E1100">
            <v>2</v>
          </cell>
          <cell r="F1100">
            <v>4</v>
          </cell>
          <cell r="G1100"/>
          <cell r="H1100" t="str">
            <v>乙型 3種(10K)</v>
          </cell>
          <cell r="I1100" t="str">
            <v>017A0204</v>
          </cell>
          <cell r="J1100" t="str">
            <v>凍結破損防止形急速空気弁</v>
          </cell>
          <cell r="K1100" t="str">
            <v>ﾆｭｰﾌｧﾉｯｸ乙型</v>
          </cell>
          <cell r="L1100" t="str">
            <v>φ20・φ25</v>
          </cell>
          <cell r="M1100" t="str">
            <v>内外面ｴﾎﾟｷｼ樹脂粉体塗装</v>
          </cell>
          <cell r="N1100" t="str">
            <v>乙型　3種</v>
          </cell>
          <cell r="O1100" t="str">
            <v>指定承認</v>
          </cell>
          <cell r="P1100"/>
          <cell r="Q1100"/>
          <cell r="R1100"/>
          <cell r="S1100" t="str">
            <v>（株）清水合金製作所</v>
          </cell>
          <cell r="T1100">
            <v>17</v>
          </cell>
          <cell r="V1100" t="str">
            <v xml:space="preserve">指定承認    </v>
          </cell>
          <cell r="W1100" t="str">
            <v xml:space="preserve">指定承認    </v>
          </cell>
        </row>
        <row r="1101">
          <cell r="A1101" t="str">
            <v>018A0201</v>
          </cell>
          <cell r="B1101"/>
          <cell r="C1101"/>
          <cell r="D1101" t="str">
            <v>A</v>
          </cell>
          <cell r="E1101">
            <v>2</v>
          </cell>
          <cell r="F1101">
            <v>1</v>
          </cell>
          <cell r="G1101" t="str">
            <v>ﾚﾊﾞｰﾛｯｸ式凍結破損防止形急速空気弁</v>
          </cell>
          <cell r="H1101" t="str">
            <v>乙型 2種(7.5K)</v>
          </cell>
          <cell r="I1101" t="str">
            <v>018A0201</v>
          </cell>
          <cell r="J1101" t="str">
            <v>ﾚﾊﾞｰﾛｯｸ式凍結破損防止形急速空気弁</v>
          </cell>
          <cell r="K1101" t="str">
            <v>ｶﾏﾝｴｱF250型</v>
          </cell>
          <cell r="L1101" t="str">
            <v>φ25</v>
          </cell>
          <cell r="M1101" t="str">
            <v>内外面ｴﾎﾟｷｼ樹脂粉体塗装</v>
          </cell>
          <cell r="N1101" t="str">
            <v>乙型　2種</v>
          </cell>
          <cell r="O1101" t="str">
            <v>指定承認</v>
          </cell>
          <cell r="P1101"/>
          <cell r="Q1101"/>
          <cell r="R1101"/>
          <cell r="S1101" t="str">
            <v>協和工業（株）</v>
          </cell>
          <cell r="T1101">
            <v>18</v>
          </cell>
          <cell r="V1101" t="str">
            <v xml:space="preserve">指定承認    </v>
          </cell>
          <cell r="W1101" t="str">
            <v xml:space="preserve">指定承認    </v>
          </cell>
        </row>
        <row r="1102">
          <cell r="A1102" t="str">
            <v>023A0201</v>
          </cell>
          <cell r="B1102"/>
          <cell r="C1102"/>
          <cell r="D1102" t="str">
            <v>A</v>
          </cell>
          <cell r="E1102">
            <v>2</v>
          </cell>
          <cell r="F1102">
            <v>1</v>
          </cell>
          <cell r="G1102" t="str">
            <v>ｽﾃﾝﾚｽ製凍結破損
防止形急速空気弁</v>
          </cell>
          <cell r="H1102" t="str">
            <v>甲型 2種(7.5K)</v>
          </cell>
          <cell r="I1102" t="str">
            <v>023A0201</v>
          </cell>
          <cell r="J1102" t="str">
            <v>ｽﾃﾝﾚｽ製凍結破損防止形急速空気弁</v>
          </cell>
          <cell r="K1102" t="str">
            <v>凍結破損防止形急速空気弁（ｽﾃﾝﾚｽ製）</v>
          </cell>
          <cell r="L1102" t="str">
            <v>φ20･φ25</v>
          </cell>
          <cell r="M1102"/>
          <cell r="N1102" t="str">
            <v>甲型　2種</v>
          </cell>
          <cell r="O1102" t="str">
            <v>指定承認</v>
          </cell>
          <cell r="P1102"/>
          <cell r="Q1102"/>
          <cell r="R1102"/>
          <cell r="S1102" t="str">
            <v>清水工業（株）</v>
          </cell>
          <cell r="T1102">
            <v>23</v>
          </cell>
          <cell r="V1102" t="str">
            <v xml:space="preserve">指定承認    </v>
          </cell>
          <cell r="W1102" t="str">
            <v xml:space="preserve">指定承認    </v>
          </cell>
        </row>
        <row r="1103">
          <cell r="A1103" t="str">
            <v>023A0202</v>
          </cell>
          <cell r="B1103"/>
          <cell r="C1103"/>
          <cell r="D1103" t="str">
            <v>A</v>
          </cell>
          <cell r="E1103">
            <v>2</v>
          </cell>
          <cell r="F1103">
            <v>2</v>
          </cell>
          <cell r="G1103"/>
          <cell r="H1103" t="str">
            <v>甲型 3種(10K)</v>
          </cell>
          <cell r="I1103" t="str">
            <v>023A0202</v>
          </cell>
          <cell r="J1103" t="str">
            <v>ｽﾃﾝﾚｽ製凍結破損防止形急速空気弁</v>
          </cell>
          <cell r="K1103" t="str">
            <v>凍結破損防止形急速空気弁（ｽﾃﾝﾚｽ製）</v>
          </cell>
          <cell r="L1103" t="str">
            <v>φ20･φ25</v>
          </cell>
          <cell r="M1103"/>
          <cell r="N1103" t="str">
            <v>甲型　3種</v>
          </cell>
          <cell r="O1103" t="str">
            <v>指定承認</v>
          </cell>
          <cell r="P1103"/>
          <cell r="Q1103"/>
          <cell r="R1103"/>
          <cell r="S1103" t="str">
            <v>清水工業（株）</v>
          </cell>
          <cell r="T1103">
            <v>23</v>
          </cell>
          <cell r="V1103" t="str">
            <v xml:space="preserve">指定承認    </v>
          </cell>
          <cell r="W1103" t="str">
            <v xml:space="preserve">指定承認    </v>
          </cell>
        </row>
        <row r="1104">
          <cell r="A1104" t="str">
            <v>023A0203</v>
          </cell>
          <cell r="B1104"/>
          <cell r="C1104"/>
          <cell r="D1104" t="str">
            <v>A</v>
          </cell>
          <cell r="E1104">
            <v>2</v>
          </cell>
          <cell r="F1104">
            <v>3</v>
          </cell>
          <cell r="G1104"/>
          <cell r="H1104" t="str">
            <v>乙型 2種(7.5K)</v>
          </cell>
          <cell r="I1104" t="str">
            <v>023A0203</v>
          </cell>
          <cell r="J1104" t="str">
            <v>ｽﾃﾝﾚｽ製凍結破損防止形急速空気弁</v>
          </cell>
          <cell r="K1104" t="str">
            <v>凍結破損防止形急速空気弁（ｽﾃﾝﾚｽ製）</v>
          </cell>
          <cell r="L1104" t="str">
            <v>φ25</v>
          </cell>
          <cell r="M1104"/>
          <cell r="N1104" t="str">
            <v>乙型　2種</v>
          </cell>
          <cell r="O1104" t="str">
            <v>指定承認</v>
          </cell>
          <cell r="P1104"/>
          <cell r="Q1104"/>
          <cell r="R1104"/>
          <cell r="S1104" t="str">
            <v>清水工業（株）</v>
          </cell>
          <cell r="T1104">
            <v>23</v>
          </cell>
          <cell r="V1104" t="str">
            <v xml:space="preserve">指定承認    </v>
          </cell>
          <cell r="W1104" t="str">
            <v xml:space="preserve">指定承認    </v>
          </cell>
        </row>
        <row r="1105">
          <cell r="A1105" t="str">
            <v>023A0204</v>
          </cell>
          <cell r="B1105" t="str">
            <v>水道用空気弁</v>
          </cell>
          <cell r="C1105"/>
          <cell r="D1105" t="str">
            <v>A</v>
          </cell>
          <cell r="E1105">
            <v>2</v>
          </cell>
          <cell r="F1105">
            <v>4</v>
          </cell>
          <cell r="G1105" t="str">
            <v>ｽﾃﾝﾚｽ製凍結破損防止形急速空気弁</v>
          </cell>
          <cell r="H1105" t="str">
            <v>乙型 3種(10K)</v>
          </cell>
          <cell r="I1105" t="str">
            <v>023A0204</v>
          </cell>
          <cell r="J1105" t="str">
            <v>ｽﾃﾝﾚｽ製凍結破損防止形急速空気弁</v>
          </cell>
          <cell r="K1105" t="str">
            <v>凍結破損防止形急速空気弁（ｽﾃﾝﾚｽ製）</v>
          </cell>
          <cell r="L1105" t="str">
            <v>φ25</v>
          </cell>
          <cell r="M1105"/>
          <cell r="N1105" t="str">
            <v>乙型　3種</v>
          </cell>
          <cell r="O1105" t="str">
            <v>指定承認</v>
          </cell>
          <cell r="P1105"/>
          <cell r="Q1105"/>
          <cell r="R1105"/>
          <cell r="S1105" t="str">
            <v>清水工業（株）</v>
          </cell>
          <cell r="T1105">
            <v>23</v>
          </cell>
          <cell r="V1105" t="str">
            <v xml:space="preserve">指定承認    </v>
          </cell>
          <cell r="W1105" t="str">
            <v xml:space="preserve">指定承認    </v>
          </cell>
        </row>
        <row r="1106">
          <cell r="A1106" t="str">
            <v>003A0201</v>
          </cell>
          <cell r="B1106"/>
          <cell r="C1106" t="str">
            <v>不凍結形空気弁類</v>
          </cell>
          <cell r="D1106" t="str">
            <v>A</v>
          </cell>
          <cell r="E1106">
            <v>2</v>
          </cell>
          <cell r="F1106">
            <v>1</v>
          </cell>
          <cell r="G1106" t="str">
            <v>ｽﾃﾝﾚｽ製不凍結形
急速空気弁</v>
          </cell>
          <cell r="H1106" t="str">
            <v>乙型 2種(7.5K)</v>
          </cell>
          <cell r="I1106" t="str">
            <v>003A0201</v>
          </cell>
          <cell r="J1106" t="str">
            <v>ｽﾃﾝﾚｽ製不凍結形急速空気弁</v>
          </cell>
          <cell r="K1106" t="str">
            <v>不凍式急速空気弁</v>
          </cell>
          <cell r="L1106" t="str">
            <v>φ25・φ75</v>
          </cell>
          <cell r="M1106" t="str">
            <v>SUS304 補修弁機能付</v>
          </cell>
          <cell r="N1106" t="str">
            <v>乙型　2種</v>
          </cell>
          <cell r="O1106" t="str">
            <v>指定承認</v>
          </cell>
          <cell r="P1106"/>
          <cell r="Q1106"/>
          <cell r="R1106"/>
          <cell r="S1106" t="str">
            <v>（株）清水鐵工所</v>
          </cell>
          <cell r="T1106">
            <v>3</v>
          </cell>
          <cell r="V1106" t="str">
            <v xml:space="preserve">指定承認    </v>
          </cell>
          <cell r="W1106" t="str">
            <v xml:space="preserve">指定承認    </v>
          </cell>
        </row>
        <row r="1107">
          <cell r="A1107" t="str">
            <v>004A0201</v>
          </cell>
          <cell r="B1107"/>
          <cell r="C1107"/>
          <cell r="D1107" t="str">
            <v>A</v>
          </cell>
          <cell r="E1107">
            <v>2</v>
          </cell>
          <cell r="F1107">
            <v>1</v>
          </cell>
          <cell r="G1107"/>
          <cell r="H1107"/>
          <cell r="I1107" t="str">
            <v>004A0201</v>
          </cell>
          <cell r="J1107" t="str">
            <v>ｽﾃﾝﾚｽ製不凍結形急速空気弁</v>
          </cell>
          <cell r="K1107" t="str">
            <v>MA-AfⅡｴｱｽﾀｰ2</v>
          </cell>
          <cell r="L1107" t="str">
            <v>φ25</v>
          </cell>
          <cell r="M1107" t="str">
            <v>SUS304 副弁機能付</v>
          </cell>
          <cell r="N1107" t="str">
            <v>乙型　2種</v>
          </cell>
          <cell r="O1107" t="str">
            <v>指定承認</v>
          </cell>
          <cell r="P1107"/>
          <cell r="Q1107"/>
          <cell r="R1107"/>
          <cell r="S1107" t="str">
            <v>宮部鉄工（株）</v>
          </cell>
          <cell r="T1107">
            <v>4</v>
          </cell>
          <cell r="V1107" t="str">
            <v xml:space="preserve">指定承認    </v>
          </cell>
          <cell r="W1107" t="str">
            <v xml:space="preserve">指定承認    </v>
          </cell>
        </row>
        <row r="1108">
          <cell r="A1108" t="str">
            <v>017A0205</v>
          </cell>
          <cell r="B1108"/>
          <cell r="C1108"/>
          <cell r="D1108" t="str">
            <v>A</v>
          </cell>
          <cell r="E1108">
            <v>2</v>
          </cell>
          <cell r="F1108">
            <v>5</v>
          </cell>
          <cell r="G1108"/>
          <cell r="H1108"/>
          <cell r="I1108" t="str">
            <v>017A0205</v>
          </cell>
          <cell r="J1108" t="str">
            <v>ｽﾃﾝﾚｽ製不凍結形急速空気弁</v>
          </cell>
          <cell r="K1108" t="str">
            <v>ｴｱｼﾐｰﾈ</v>
          </cell>
          <cell r="L1108" t="str">
            <v>φ25</v>
          </cell>
          <cell r="M1108" t="str">
            <v>SUS304 補修弁機能付</v>
          </cell>
          <cell r="N1108" t="str">
            <v>乙型　2種</v>
          </cell>
          <cell r="O1108" t="str">
            <v>指定承認</v>
          </cell>
          <cell r="P1108"/>
          <cell r="Q1108"/>
          <cell r="R1108"/>
          <cell r="S1108" t="str">
            <v>（株）清水合金製作所</v>
          </cell>
          <cell r="T1108">
            <v>17</v>
          </cell>
          <cell r="V1108" t="str">
            <v xml:space="preserve">指定承認    </v>
          </cell>
          <cell r="W1108" t="str">
            <v xml:space="preserve">指定承認    </v>
          </cell>
        </row>
        <row r="1109">
          <cell r="A1109" t="str">
            <v>022A0201</v>
          </cell>
          <cell r="B1109"/>
          <cell r="C1109"/>
          <cell r="D1109" t="str">
            <v>A</v>
          </cell>
          <cell r="E1109">
            <v>2</v>
          </cell>
          <cell r="F1109">
            <v>1</v>
          </cell>
          <cell r="G1109"/>
          <cell r="H1109"/>
          <cell r="I1109" t="str">
            <v>022A0201</v>
          </cell>
          <cell r="J1109" t="str">
            <v>ｽﾃﾝﾚｽ製不凍結形急速空気弁</v>
          </cell>
          <cell r="K1109" t="str">
            <v>ｴｱﾃｯｸ(DF-25AT型)</v>
          </cell>
          <cell r="L1109" t="str">
            <v>φ25</v>
          </cell>
          <cell r="M1109" t="str">
            <v>SUS304 補修弁機能付</v>
          </cell>
          <cell r="N1109" t="str">
            <v>乙型　2種</v>
          </cell>
          <cell r="O1109" t="str">
            <v>指定承認</v>
          </cell>
          <cell r="P1109"/>
          <cell r="Q1109"/>
          <cell r="R1109"/>
          <cell r="S1109" t="str">
            <v>角田鉄工（株）</v>
          </cell>
          <cell r="T1109">
            <v>22</v>
          </cell>
          <cell r="V1109" t="str">
            <v xml:space="preserve">指定承認    </v>
          </cell>
          <cell r="W1109" t="str">
            <v xml:space="preserve">指定承認    </v>
          </cell>
        </row>
        <row r="1110">
          <cell r="A1110" t="str">
            <v>023A0205</v>
          </cell>
          <cell r="B1110"/>
          <cell r="C1110"/>
          <cell r="D1110" t="str">
            <v>A</v>
          </cell>
          <cell r="E1110">
            <v>2</v>
          </cell>
          <cell r="F1110">
            <v>5</v>
          </cell>
          <cell r="G1110"/>
          <cell r="H1110"/>
          <cell r="I1110" t="str">
            <v>023A0205</v>
          </cell>
          <cell r="J1110" t="str">
            <v>ｽﾃﾝﾚｽ製不凍結形急速空気弁</v>
          </cell>
          <cell r="K1110" t="str">
            <v>ｴｱｴﾙﾌ空気弁</v>
          </cell>
          <cell r="L1110" t="str">
            <v>φ25</v>
          </cell>
          <cell r="M1110" t="str">
            <v>SUS304 副弁機能付</v>
          </cell>
          <cell r="N1110" t="str">
            <v>乙型　2種</v>
          </cell>
          <cell r="O1110" t="str">
            <v>指定承認</v>
          </cell>
          <cell r="P1110"/>
          <cell r="Q1110"/>
          <cell r="R1110"/>
          <cell r="S1110" t="str">
            <v>清水工業（株）</v>
          </cell>
          <cell r="T1110">
            <v>23</v>
          </cell>
          <cell r="V1110" t="str">
            <v xml:space="preserve">指定承認    </v>
          </cell>
          <cell r="W1110" t="str">
            <v xml:space="preserve">指定承認    </v>
          </cell>
        </row>
        <row r="1111">
          <cell r="A1111" t="str">
            <v>025A0201</v>
          </cell>
          <cell r="B1111"/>
          <cell r="C1111"/>
          <cell r="D1111" t="str">
            <v>A</v>
          </cell>
          <cell r="E1111">
            <v>2</v>
          </cell>
          <cell r="F1111">
            <v>1</v>
          </cell>
          <cell r="G1111"/>
          <cell r="H1111"/>
          <cell r="I1111" t="str">
            <v>025A0201</v>
          </cell>
          <cell r="J1111" t="str">
            <v>ｽﾃﾝﾚｽ製不凍結形急速空気弁</v>
          </cell>
          <cell r="K1111" t="str">
            <v>ﾆｭｰｴｱﾘｽ</v>
          </cell>
          <cell r="L1111" t="str">
            <v>φ25・φ75</v>
          </cell>
          <cell r="M1111" t="str">
            <v>SUS304 補修弁機能付</v>
          </cell>
          <cell r="N1111" t="str">
            <v>乙型　2種</v>
          </cell>
          <cell r="O1111" t="str">
            <v>指定承認</v>
          </cell>
          <cell r="P1111"/>
          <cell r="Q1111"/>
          <cell r="R1111"/>
          <cell r="S1111" t="str">
            <v>前澤工業（株）</v>
          </cell>
          <cell r="T1111">
            <v>25</v>
          </cell>
          <cell r="V1111" t="str">
            <v xml:space="preserve">指定承認    </v>
          </cell>
          <cell r="W1111" t="str">
            <v xml:space="preserve">指定承認    </v>
          </cell>
        </row>
        <row r="1112">
          <cell r="A1112" t="str">
            <v>033A0201</v>
          </cell>
          <cell r="B1112"/>
          <cell r="C1112"/>
          <cell r="D1112" t="str">
            <v>A</v>
          </cell>
          <cell r="E1112">
            <v>2</v>
          </cell>
          <cell r="F1112">
            <v>1</v>
          </cell>
          <cell r="G1112"/>
          <cell r="H1112"/>
          <cell r="I1112" t="str">
            <v>033A0201</v>
          </cell>
          <cell r="J1112" t="str">
            <v>ｽﾃﾝﾚｽ製不凍結形急速空気弁</v>
          </cell>
          <cell r="K1112" t="str">
            <v>ｴｱﾘｽ･ﾈｵ</v>
          </cell>
          <cell r="L1112" t="str">
            <v>φ25</v>
          </cell>
          <cell r="M1112" t="str">
            <v>SUS304 副弁機能付</v>
          </cell>
          <cell r="N1112" t="str">
            <v>乙型　2種</v>
          </cell>
          <cell r="O1112" t="str">
            <v>指定承認</v>
          </cell>
          <cell r="P1112"/>
          <cell r="Q1112"/>
          <cell r="R1112"/>
          <cell r="S1112" t="str">
            <v>明和工業（株）</v>
          </cell>
          <cell r="T1112">
            <v>33</v>
          </cell>
          <cell r="V1112" t="str">
            <v xml:space="preserve">指定承認    </v>
          </cell>
          <cell r="W1112" t="str">
            <v xml:space="preserve">指定承認    </v>
          </cell>
        </row>
        <row r="1113">
          <cell r="A1113" t="str">
            <v>033A0203</v>
          </cell>
          <cell r="B1113"/>
          <cell r="C1113"/>
          <cell r="D1113" t="str">
            <v>A</v>
          </cell>
          <cell r="E1113">
            <v>2</v>
          </cell>
          <cell r="F1113">
            <v>3</v>
          </cell>
          <cell r="G1113"/>
          <cell r="H1113"/>
          <cell r="I1113" t="str">
            <v>033A0203</v>
          </cell>
          <cell r="J1113" t="str">
            <v>ｽﾃﾝﾚｽ製不凍結形急速空気弁</v>
          </cell>
          <cell r="K1113" t="str">
            <v>ｴｱﾘｽ･ﾈｵ</v>
          </cell>
          <cell r="L1113" t="str">
            <v>φ25</v>
          </cell>
          <cell r="M1113" t="str">
            <v>SUS316 副弁機能付</v>
          </cell>
          <cell r="N1113" t="str">
            <v>乙型　2種</v>
          </cell>
          <cell r="O1113" t="str">
            <v>指定承認</v>
          </cell>
          <cell r="P1113"/>
          <cell r="Q1113"/>
          <cell r="R1113"/>
          <cell r="S1113" t="str">
            <v>明和工業（株）</v>
          </cell>
          <cell r="T1113">
            <v>33</v>
          </cell>
          <cell r="V1113" t="str">
            <v xml:space="preserve">指定承認    </v>
          </cell>
          <cell r="W1113" t="str">
            <v xml:space="preserve">指定承認    </v>
          </cell>
        </row>
        <row r="1114">
          <cell r="A1114" t="str">
            <v>033A0205</v>
          </cell>
          <cell r="B1114"/>
          <cell r="C1114"/>
          <cell r="D1114" t="str">
            <v>A</v>
          </cell>
          <cell r="E1114">
            <v>2</v>
          </cell>
          <cell r="F1114">
            <v>5</v>
          </cell>
          <cell r="G1114"/>
          <cell r="H1114"/>
          <cell r="I1114" t="str">
            <v>033A0205</v>
          </cell>
          <cell r="J1114" t="str">
            <v>ｽﾃﾝﾚｽ製不凍結形急速空気弁</v>
          </cell>
          <cell r="K1114" t="str">
            <v>ｴｱﾘｽ</v>
          </cell>
          <cell r="L1114" t="str">
            <v>φ75</v>
          </cell>
          <cell r="M1114" t="str">
            <v>SUS304 副弁機能付</v>
          </cell>
          <cell r="N1114" t="str">
            <v>乙型　2種</v>
          </cell>
          <cell r="O1114" t="str">
            <v>指定承認</v>
          </cell>
          <cell r="P1114"/>
          <cell r="Q1114"/>
          <cell r="R1114"/>
          <cell r="S1114" t="str">
            <v>明和工業（株）</v>
          </cell>
          <cell r="T1114">
            <v>33</v>
          </cell>
          <cell r="V1114" t="str">
            <v xml:space="preserve">指定承認    </v>
          </cell>
          <cell r="W1114" t="str">
            <v xml:space="preserve">指定承認    </v>
          </cell>
        </row>
        <row r="1115">
          <cell r="A1115" t="str">
            <v>033A0207</v>
          </cell>
          <cell r="B1115"/>
          <cell r="C1115"/>
          <cell r="D1115" t="str">
            <v>A</v>
          </cell>
          <cell r="E1115">
            <v>2</v>
          </cell>
          <cell r="F1115">
            <v>7</v>
          </cell>
          <cell r="G1115"/>
          <cell r="H1115"/>
          <cell r="I1115" t="str">
            <v>033A0207</v>
          </cell>
          <cell r="J1115" t="str">
            <v>ｽﾃﾝﾚｽ製不凍結形急速空気弁</v>
          </cell>
          <cell r="K1115" t="str">
            <v>ｴｱﾘｽ</v>
          </cell>
          <cell r="L1115" t="str">
            <v>φ75</v>
          </cell>
          <cell r="M1115" t="str">
            <v>SUS316 副弁機能付</v>
          </cell>
          <cell r="N1115" t="str">
            <v>乙型　2種</v>
          </cell>
          <cell r="O1115" t="str">
            <v>指定承認</v>
          </cell>
          <cell r="P1115"/>
          <cell r="Q1115"/>
          <cell r="R1115"/>
          <cell r="S1115" t="str">
            <v>明和工業（株）</v>
          </cell>
          <cell r="T1115">
            <v>33</v>
          </cell>
          <cell r="V1115" t="str">
            <v xml:space="preserve">指定承認    </v>
          </cell>
          <cell r="W1115" t="str">
            <v xml:space="preserve">指定承認    </v>
          </cell>
        </row>
        <row r="1116">
          <cell r="A1116" t="str">
            <v>003A0202</v>
          </cell>
          <cell r="B1116"/>
          <cell r="C1116"/>
          <cell r="D1116" t="str">
            <v>A</v>
          </cell>
          <cell r="E1116">
            <v>2</v>
          </cell>
          <cell r="F1116">
            <v>2</v>
          </cell>
          <cell r="G1116"/>
          <cell r="H1116" t="str">
            <v>乙型 3種(10K)</v>
          </cell>
          <cell r="I1116" t="str">
            <v>003A0202</v>
          </cell>
          <cell r="J1116" t="str">
            <v>ｽﾃﾝﾚｽ製不凍結形急速空気弁</v>
          </cell>
          <cell r="K1116" t="str">
            <v>不凍式急速空気弁</v>
          </cell>
          <cell r="L1116" t="str">
            <v>φ25・φ75</v>
          </cell>
          <cell r="M1116" t="str">
            <v>SUS304 補修弁機能付</v>
          </cell>
          <cell r="N1116" t="str">
            <v>乙型　3種</v>
          </cell>
          <cell r="O1116" t="str">
            <v>指定承認</v>
          </cell>
          <cell r="P1116"/>
          <cell r="Q1116"/>
          <cell r="R1116"/>
          <cell r="S1116" t="str">
            <v>（株）清水鐵工所</v>
          </cell>
          <cell r="T1116">
            <v>3</v>
          </cell>
          <cell r="V1116" t="str">
            <v xml:space="preserve">指定承認    </v>
          </cell>
          <cell r="W1116" t="str">
            <v xml:space="preserve">指定承認    </v>
          </cell>
        </row>
        <row r="1117">
          <cell r="A1117" t="str">
            <v>004A0202</v>
          </cell>
          <cell r="B1117"/>
          <cell r="C1117"/>
          <cell r="D1117" t="str">
            <v>A</v>
          </cell>
          <cell r="E1117">
            <v>2</v>
          </cell>
          <cell r="F1117">
            <v>2</v>
          </cell>
          <cell r="G1117"/>
          <cell r="H1117"/>
          <cell r="I1117" t="str">
            <v>004A0202</v>
          </cell>
          <cell r="J1117" t="str">
            <v>ｽﾃﾝﾚｽ製不凍結形急速空気弁</v>
          </cell>
          <cell r="K1117" t="str">
            <v>MA-AfⅡｴｱｽﾀｰ2</v>
          </cell>
          <cell r="L1117" t="str">
            <v>φ25</v>
          </cell>
          <cell r="M1117" t="str">
            <v>SUS304 副弁機能付</v>
          </cell>
          <cell r="N1117" t="str">
            <v>乙型　3種</v>
          </cell>
          <cell r="O1117" t="str">
            <v>指定承認</v>
          </cell>
          <cell r="P1117"/>
          <cell r="Q1117"/>
          <cell r="R1117"/>
          <cell r="S1117" t="str">
            <v>宮部鉄工（株）</v>
          </cell>
          <cell r="T1117">
            <v>4</v>
          </cell>
          <cell r="V1117" t="str">
            <v xml:space="preserve">指定承認    </v>
          </cell>
          <cell r="W1117" t="str">
            <v xml:space="preserve">指定承認    </v>
          </cell>
        </row>
        <row r="1118">
          <cell r="A1118" t="str">
            <v>017A0206</v>
          </cell>
          <cell r="B1118"/>
          <cell r="C1118"/>
          <cell r="D1118" t="str">
            <v>A</v>
          </cell>
          <cell r="E1118">
            <v>2</v>
          </cell>
          <cell r="F1118">
            <v>6</v>
          </cell>
          <cell r="G1118"/>
          <cell r="H1118"/>
          <cell r="I1118" t="str">
            <v>017A0206</v>
          </cell>
          <cell r="J1118" t="str">
            <v>ｽﾃﾝﾚｽ製不凍結形急速空気弁</v>
          </cell>
          <cell r="K1118" t="str">
            <v>ｴｱｼﾐｰﾈ</v>
          </cell>
          <cell r="L1118" t="str">
            <v>φ25</v>
          </cell>
          <cell r="M1118" t="str">
            <v>SUS304 補修弁機能付</v>
          </cell>
          <cell r="N1118" t="str">
            <v>乙型　3種</v>
          </cell>
          <cell r="O1118" t="str">
            <v>指定承認</v>
          </cell>
          <cell r="P1118"/>
          <cell r="Q1118"/>
          <cell r="R1118"/>
          <cell r="S1118" t="str">
            <v>（株）清水合金製作所</v>
          </cell>
          <cell r="T1118">
            <v>17</v>
          </cell>
          <cell r="V1118" t="str">
            <v xml:space="preserve">指定承認    </v>
          </cell>
          <cell r="W1118" t="str">
            <v xml:space="preserve">指定承認    </v>
          </cell>
        </row>
        <row r="1119">
          <cell r="A1119" t="str">
            <v>023A0206</v>
          </cell>
          <cell r="B1119"/>
          <cell r="C1119"/>
          <cell r="D1119" t="str">
            <v>A</v>
          </cell>
          <cell r="E1119">
            <v>2</v>
          </cell>
          <cell r="F1119">
            <v>6</v>
          </cell>
          <cell r="G1119"/>
          <cell r="H1119"/>
          <cell r="I1119" t="str">
            <v>023A0206</v>
          </cell>
          <cell r="J1119" t="str">
            <v>ｽﾃﾝﾚｽ製不凍結形急速空気弁</v>
          </cell>
          <cell r="K1119" t="str">
            <v>ｴｱｴﾙﾌ空気弁</v>
          </cell>
          <cell r="L1119" t="str">
            <v>φ25</v>
          </cell>
          <cell r="M1119" t="str">
            <v>SUS304 副弁機能付</v>
          </cell>
          <cell r="N1119" t="str">
            <v>乙型　3種</v>
          </cell>
          <cell r="O1119" t="str">
            <v>指定承認</v>
          </cell>
          <cell r="P1119"/>
          <cell r="Q1119"/>
          <cell r="R1119"/>
          <cell r="S1119" t="str">
            <v>清水工業（株）</v>
          </cell>
          <cell r="T1119">
            <v>23</v>
          </cell>
          <cell r="V1119" t="str">
            <v xml:space="preserve">指定承認    </v>
          </cell>
          <cell r="W1119" t="str">
            <v xml:space="preserve">指定承認    </v>
          </cell>
        </row>
        <row r="1120">
          <cell r="A1120" t="str">
            <v>025A0205</v>
          </cell>
          <cell r="B1120"/>
          <cell r="C1120"/>
          <cell r="D1120" t="str">
            <v>A</v>
          </cell>
          <cell r="E1120">
            <v>2</v>
          </cell>
          <cell r="F1120">
            <v>5</v>
          </cell>
          <cell r="G1120"/>
          <cell r="H1120"/>
          <cell r="I1120" t="str">
            <v>025A0205</v>
          </cell>
          <cell r="J1120" t="str">
            <v>ｽﾃﾝﾚｽ製不凍結形急速空気弁</v>
          </cell>
          <cell r="K1120" t="str">
            <v>ﾆｭｰｴｱﾘｽ</v>
          </cell>
          <cell r="L1120" t="str">
            <v>φ25・φ75</v>
          </cell>
          <cell r="M1120" t="str">
            <v>SUS304 補修弁機能付</v>
          </cell>
          <cell r="N1120" t="str">
            <v>乙型　3種</v>
          </cell>
          <cell r="O1120" t="str">
            <v>指定承認</v>
          </cell>
          <cell r="P1120"/>
          <cell r="Q1120"/>
          <cell r="R1120"/>
          <cell r="S1120" t="str">
            <v>前澤工業（株）</v>
          </cell>
          <cell r="T1120">
            <v>25</v>
          </cell>
          <cell r="V1120" t="str">
            <v xml:space="preserve">指定承認    </v>
          </cell>
          <cell r="W1120" t="str">
            <v xml:space="preserve">指定承認    </v>
          </cell>
        </row>
        <row r="1121">
          <cell r="A1121" t="str">
            <v>033A0202</v>
          </cell>
          <cell r="B1121"/>
          <cell r="C1121"/>
          <cell r="D1121" t="str">
            <v>A</v>
          </cell>
          <cell r="E1121">
            <v>2</v>
          </cell>
          <cell r="F1121">
            <v>2</v>
          </cell>
          <cell r="G1121"/>
          <cell r="H1121"/>
          <cell r="I1121" t="str">
            <v>033A0202</v>
          </cell>
          <cell r="J1121" t="str">
            <v>ｽﾃﾝﾚｽ製不凍結形急速空気弁</v>
          </cell>
          <cell r="K1121" t="str">
            <v>ｴｱﾘｽ･ﾈｵ</v>
          </cell>
          <cell r="L1121" t="str">
            <v>φ25</v>
          </cell>
          <cell r="M1121" t="str">
            <v>SUS304 副弁機能付</v>
          </cell>
          <cell r="N1121" t="str">
            <v>乙型　3種</v>
          </cell>
          <cell r="O1121" t="str">
            <v>指定承認</v>
          </cell>
          <cell r="P1121"/>
          <cell r="Q1121"/>
          <cell r="R1121"/>
          <cell r="S1121" t="str">
            <v>明和工業（株）</v>
          </cell>
          <cell r="T1121">
            <v>33</v>
          </cell>
          <cell r="V1121" t="str">
            <v xml:space="preserve">指定承認    </v>
          </cell>
          <cell r="W1121" t="str">
            <v xml:space="preserve">指定承認    </v>
          </cell>
        </row>
        <row r="1122">
          <cell r="A1122" t="str">
            <v>033A0204</v>
          </cell>
          <cell r="B1122"/>
          <cell r="C1122"/>
          <cell r="D1122" t="str">
            <v>A</v>
          </cell>
          <cell r="E1122">
            <v>2</v>
          </cell>
          <cell r="F1122">
            <v>4</v>
          </cell>
          <cell r="G1122"/>
          <cell r="H1122"/>
          <cell r="I1122" t="str">
            <v>033A0204</v>
          </cell>
          <cell r="J1122" t="str">
            <v>ｽﾃﾝﾚｽ製不凍結形急速空気弁</v>
          </cell>
          <cell r="K1122" t="str">
            <v>ｴｱﾘｽ･ﾈｵ</v>
          </cell>
          <cell r="L1122" t="str">
            <v>φ25</v>
          </cell>
          <cell r="M1122" t="str">
            <v>SUS316 副弁機能付</v>
          </cell>
          <cell r="N1122" t="str">
            <v>乙型　3種</v>
          </cell>
          <cell r="O1122" t="str">
            <v>指定承認</v>
          </cell>
          <cell r="P1122"/>
          <cell r="Q1122"/>
          <cell r="R1122"/>
          <cell r="S1122" t="str">
            <v>明和工業（株）</v>
          </cell>
          <cell r="T1122">
            <v>33</v>
          </cell>
          <cell r="V1122" t="str">
            <v xml:space="preserve">指定承認    </v>
          </cell>
          <cell r="W1122" t="str">
            <v xml:space="preserve">指定承認    </v>
          </cell>
        </row>
        <row r="1123">
          <cell r="A1123" t="str">
            <v>033A0206</v>
          </cell>
          <cell r="B1123"/>
          <cell r="C1123"/>
          <cell r="D1123" t="str">
            <v>A</v>
          </cell>
          <cell r="E1123">
            <v>2</v>
          </cell>
          <cell r="F1123">
            <v>6</v>
          </cell>
          <cell r="G1123"/>
          <cell r="H1123"/>
          <cell r="I1123" t="str">
            <v>033A0206</v>
          </cell>
          <cell r="J1123" t="str">
            <v>ｽﾃﾝﾚｽ製不凍結形急速空気弁</v>
          </cell>
          <cell r="K1123" t="str">
            <v>ｴｱﾘｽ</v>
          </cell>
          <cell r="L1123" t="str">
            <v>φ75</v>
          </cell>
          <cell r="M1123" t="str">
            <v>SUS304 副弁機能付</v>
          </cell>
          <cell r="N1123" t="str">
            <v>乙型　3種</v>
          </cell>
          <cell r="O1123" t="str">
            <v>指定承認</v>
          </cell>
          <cell r="P1123"/>
          <cell r="Q1123"/>
          <cell r="R1123"/>
          <cell r="S1123" t="str">
            <v>明和工業（株）</v>
          </cell>
          <cell r="T1123">
            <v>33</v>
          </cell>
          <cell r="V1123" t="str">
            <v xml:space="preserve">指定承認    </v>
          </cell>
          <cell r="W1123" t="str">
            <v xml:space="preserve">指定承認    </v>
          </cell>
        </row>
        <row r="1124">
          <cell r="A1124" t="str">
            <v>033A0208</v>
          </cell>
          <cell r="B1124"/>
          <cell r="C1124"/>
          <cell r="D1124" t="str">
            <v>A</v>
          </cell>
          <cell r="E1124">
            <v>2</v>
          </cell>
          <cell r="F1124">
            <v>8</v>
          </cell>
          <cell r="G1124"/>
          <cell r="H1124"/>
          <cell r="I1124" t="str">
            <v>033A0208</v>
          </cell>
          <cell r="J1124" t="str">
            <v>ｽﾃﾝﾚｽ製不凍結形急速空気弁</v>
          </cell>
          <cell r="K1124" t="str">
            <v>ｴｱﾘｽ</v>
          </cell>
          <cell r="L1124" t="str">
            <v>φ75</v>
          </cell>
          <cell r="M1124" t="str">
            <v>SUS316 副弁機能付</v>
          </cell>
          <cell r="N1124" t="str">
            <v>乙型　3種</v>
          </cell>
          <cell r="O1124" t="str">
            <v>指定承認</v>
          </cell>
          <cell r="P1124"/>
          <cell r="Q1124"/>
          <cell r="R1124"/>
          <cell r="S1124" t="str">
            <v>明和工業（株）</v>
          </cell>
          <cell r="T1124">
            <v>33</v>
          </cell>
          <cell r="V1124" t="str">
            <v xml:space="preserve">指定承認    </v>
          </cell>
          <cell r="W1124" t="str">
            <v xml:space="preserve">指定承認    </v>
          </cell>
        </row>
        <row r="1125">
          <cell r="A1125" t="str">
            <v>018A0301</v>
          </cell>
          <cell r="B1125"/>
          <cell r="C1125" t="str">
            <v>その他資材類</v>
          </cell>
          <cell r="D1125" t="str">
            <v>A</v>
          </cell>
          <cell r="E1125">
            <v>3</v>
          </cell>
          <cell r="F1125">
            <v>1</v>
          </cell>
          <cell r="G1125" t="str">
            <v>ｽﾃﾝﾚｽ製排気弁</v>
          </cell>
          <cell r="H1125" t="str">
            <v>甲型 2種(7.5K)</v>
          </cell>
          <cell r="I1125" t="str">
            <v>018A0301</v>
          </cell>
          <cell r="J1125" t="str">
            <v>ｽﾃﾝﾚｽ製分水栓用動作確認付排気弁</v>
          </cell>
          <cell r="K1125" t="str">
            <v>C200ｼﾘｰｽﾞ ｼﾝえもん</v>
          </cell>
          <cell r="L1125" t="str">
            <v>φ25</v>
          </cell>
          <cell r="M1125" t="str">
            <v>SUS304 ｺｯｸ付</v>
          </cell>
          <cell r="N1125" t="str">
            <v>2種</v>
          </cell>
          <cell r="O1125" t="str">
            <v>指定承認</v>
          </cell>
          <cell r="P1125"/>
          <cell r="Q1125"/>
          <cell r="R1125"/>
          <cell r="S1125" t="str">
            <v>協和工業（株）</v>
          </cell>
          <cell r="T1125">
            <v>18</v>
          </cell>
          <cell r="V1125" t="str">
            <v xml:space="preserve">指定承認    </v>
          </cell>
          <cell r="W1125" t="str">
            <v xml:space="preserve">指定承認    </v>
          </cell>
        </row>
        <row r="1126">
          <cell r="A1126" t="str">
            <v>003A0401</v>
          </cell>
          <cell r="B1126"/>
          <cell r="C1126"/>
          <cell r="D1126" t="str">
            <v>A</v>
          </cell>
          <cell r="E1126">
            <v>4</v>
          </cell>
          <cell r="F1126">
            <v>1</v>
          </cell>
          <cell r="G1126" t="str">
            <v>ｽﾃﾝﾚｽ製防寒ｶﾊﾞｰ</v>
          </cell>
          <cell r="H1126" t="str">
            <v>空気弁用</v>
          </cell>
          <cell r="I1126" t="str">
            <v>003A0401</v>
          </cell>
          <cell r="J1126" t="str">
            <v>ｽﾃﾝﾚｽ製空気弁用保護ｶﾊﾞｰ</v>
          </cell>
          <cell r="K1126" t="str">
            <v>急速空気弁用防寒ｶﾊﾞｰ</v>
          </cell>
          <cell r="L1126" t="str">
            <v>φ20用～φ75用</v>
          </cell>
          <cell r="M1126" t="str">
            <v>SUS304</v>
          </cell>
          <cell r="N1126"/>
          <cell r="O1126" t="str">
            <v>指定承認</v>
          </cell>
          <cell r="P1126"/>
          <cell r="Q1126"/>
          <cell r="R1126"/>
          <cell r="S1126" t="str">
            <v>（株）清水鐵工所</v>
          </cell>
          <cell r="T1126">
            <v>3</v>
          </cell>
          <cell r="V1126" t="str">
            <v xml:space="preserve">指定承認    </v>
          </cell>
          <cell r="W1126" t="str">
            <v xml:space="preserve">指定承認    </v>
          </cell>
        </row>
        <row r="1127">
          <cell r="A1127" t="str">
            <v>004A0401</v>
          </cell>
          <cell r="B1127"/>
          <cell r="C1127"/>
          <cell r="D1127" t="str">
            <v>A</v>
          </cell>
          <cell r="E1127">
            <v>4</v>
          </cell>
          <cell r="F1127">
            <v>1</v>
          </cell>
          <cell r="G1127"/>
          <cell r="H1127"/>
          <cell r="I1127" t="str">
            <v>004A0401</v>
          </cell>
          <cell r="J1127" t="str">
            <v>ｽﾃﾝﾚｽ製空気弁用保護ｶﾊﾞｰ</v>
          </cell>
          <cell r="K1127" t="str">
            <v>急速空気弁用保護ｶﾊﾞｰ</v>
          </cell>
          <cell r="L1127" t="str">
            <v>φ20用～φ75用</v>
          </cell>
          <cell r="M1127" t="str">
            <v>SUS304</v>
          </cell>
          <cell r="N1127"/>
          <cell r="O1127" t="str">
            <v>指定承認</v>
          </cell>
          <cell r="P1127"/>
          <cell r="Q1127"/>
          <cell r="R1127"/>
          <cell r="S1127" t="str">
            <v>宮部鉄工（株）</v>
          </cell>
          <cell r="T1127">
            <v>4</v>
          </cell>
          <cell r="V1127" t="str">
            <v xml:space="preserve">指定承認    </v>
          </cell>
          <cell r="W1127" t="str">
            <v xml:space="preserve">指定承認    </v>
          </cell>
        </row>
        <row r="1128">
          <cell r="A1128" t="str">
            <v>017A0401</v>
          </cell>
          <cell r="B1128"/>
          <cell r="C1128"/>
          <cell r="D1128" t="str">
            <v>A</v>
          </cell>
          <cell r="E1128">
            <v>4</v>
          </cell>
          <cell r="F1128">
            <v>1</v>
          </cell>
          <cell r="G1128"/>
          <cell r="H1128"/>
          <cell r="I1128" t="str">
            <v>017A0401</v>
          </cell>
          <cell r="J1128" t="str">
            <v>ｽﾃﾝﾚｽ製空気弁用保護ｶﾊﾞｰ</v>
          </cell>
          <cell r="K1128" t="str">
            <v>空気弁用保護ｹｰｽ</v>
          </cell>
          <cell r="L1128" t="str">
            <v>φ20用～φ75用</v>
          </cell>
          <cell r="M1128" t="str">
            <v>SUS304</v>
          </cell>
          <cell r="N1128"/>
          <cell r="O1128" t="str">
            <v>指定承認</v>
          </cell>
          <cell r="P1128"/>
          <cell r="Q1128"/>
          <cell r="R1128"/>
          <cell r="S1128" t="str">
            <v>（株）清水合金製作所</v>
          </cell>
          <cell r="T1128">
            <v>17</v>
          </cell>
          <cell r="V1128" t="str">
            <v xml:space="preserve">指定承認    </v>
          </cell>
          <cell r="W1128" t="str">
            <v xml:space="preserve">指定承認    </v>
          </cell>
        </row>
        <row r="1129">
          <cell r="A1129" t="str">
            <v>018A0401</v>
          </cell>
          <cell r="B1129"/>
          <cell r="C1129"/>
          <cell r="D1129" t="str">
            <v>A</v>
          </cell>
          <cell r="E1129">
            <v>4</v>
          </cell>
          <cell r="F1129">
            <v>1</v>
          </cell>
          <cell r="G1129"/>
          <cell r="H1129"/>
          <cell r="I1129" t="str">
            <v>018A0401</v>
          </cell>
          <cell r="J1129" t="str">
            <v>ｽﾃﾝﾚｽ製排気弁用保護ｶﾊﾞｰ</v>
          </cell>
          <cell r="K1129" t="str">
            <v>ｽﾃﾝﾚｽ製排気弁用保護ｶﾊﾞｰ</v>
          </cell>
          <cell r="L1129" t="str">
            <v>φ25用</v>
          </cell>
          <cell r="M1129" t="str">
            <v>SUS304</v>
          </cell>
          <cell r="N1129"/>
          <cell r="O1129" t="str">
            <v>指定承認</v>
          </cell>
          <cell r="P1129"/>
          <cell r="Q1129"/>
          <cell r="R1129"/>
          <cell r="S1129" t="str">
            <v>協和工業（株）</v>
          </cell>
          <cell r="T1129">
            <v>18</v>
          </cell>
          <cell r="V1129" t="str">
            <v xml:space="preserve">指定承認    </v>
          </cell>
          <cell r="W1129" t="str">
            <v xml:space="preserve">指定承認    </v>
          </cell>
        </row>
        <row r="1130">
          <cell r="A1130" t="str">
            <v>022A0401</v>
          </cell>
          <cell r="B1130"/>
          <cell r="C1130"/>
          <cell r="D1130" t="str">
            <v>A</v>
          </cell>
          <cell r="E1130">
            <v>4</v>
          </cell>
          <cell r="F1130">
            <v>1</v>
          </cell>
          <cell r="G1130"/>
          <cell r="H1130"/>
          <cell r="I1130" t="str">
            <v>022A0401</v>
          </cell>
          <cell r="J1130" t="str">
            <v>ｽﾃﾝﾚｽ製空気弁用保護ｶﾊﾞｰ</v>
          </cell>
          <cell r="K1130" t="str">
            <v>水道用急速空気弁用凍結防止ｹｰｽ</v>
          </cell>
          <cell r="L1130" t="str">
            <v>φ20用～φ75用</v>
          </cell>
          <cell r="M1130" t="str">
            <v>SUS304</v>
          </cell>
          <cell r="N1130"/>
          <cell r="O1130" t="str">
            <v>指定承認</v>
          </cell>
          <cell r="P1130"/>
          <cell r="Q1130"/>
          <cell r="R1130"/>
          <cell r="S1130" t="str">
            <v>角田鉄工（株）</v>
          </cell>
          <cell r="T1130">
            <v>22</v>
          </cell>
          <cell r="V1130" t="str">
            <v xml:space="preserve">指定承認    </v>
          </cell>
          <cell r="W1130" t="str">
            <v xml:space="preserve">指定承認    </v>
          </cell>
        </row>
        <row r="1131">
          <cell r="A1131" t="str">
            <v>023A0401</v>
          </cell>
          <cell r="B1131"/>
          <cell r="C1131"/>
          <cell r="D1131" t="str">
            <v>A</v>
          </cell>
          <cell r="E1131">
            <v>4</v>
          </cell>
          <cell r="F1131">
            <v>1</v>
          </cell>
          <cell r="G1131"/>
          <cell r="H1131"/>
          <cell r="I1131" t="str">
            <v>023A0401</v>
          </cell>
          <cell r="J1131" t="str">
            <v>ｽﾃﾝﾚｽ製空気弁用保護ｶﾊﾞｰ</v>
          </cell>
          <cell r="K1131" t="str">
            <v>水道用空気弁用保護ｶﾊﾞｰ</v>
          </cell>
          <cell r="L1131" t="str">
            <v>φ20用～φ75用</v>
          </cell>
          <cell r="M1131" t="str">
            <v>SUS304</v>
          </cell>
          <cell r="N1131"/>
          <cell r="O1131" t="str">
            <v>指定承認</v>
          </cell>
          <cell r="P1131"/>
          <cell r="Q1131"/>
          <cell r="R1131"/>
          <cell r="S1131" t="str">
            <v>清水工業（株）</v>
          </cell>
          <cell r="T1131">
            <v>23</v>
          </cell>
          <cell r="V1131" t="str">
            <v xml:space="preserve">指定承認    </v>
          </cell>
          <cell r="W1131" t="str">
            <v xml:space="preserve">指定承認    </v>
          </cell>
        </row>
        <row r="1132">
          <cell r="A1132" t="str">
            <v>023A0402</v>
          </cell>
          <cell r="B1132"/>
          <cell r="C1132"/>
          <cell r="D1132" t="str">
            <v>A</v>
          </cell>
          <cell r="E1132">
            <v>4</v>
          </cell>
          <cell r="F1132">
            <v>2</v>
          </cell>
          <cell r="G1132"/>
          <cell r="H1132" t="str">
            <v>排気弁用</v>
          </cell>
          <cell r="I1132" t="str">
            <v>023A0402</v>
          </cell>
          <cell r="J1132" t="str">
            <v>ｽﾃﾝﾚｽ製排気弁用保護ｶﾊﾞｰ</v>
          </cell>
          <cell r="K1132" t="str">
            <v>排気弁用保温ｶﾊﾞｰ</v>
          </cell>
          <cell r="L1132" t="str">
            <v>φ25用</v>
          </cell>
          <cell r="M1132" t="str">
            <v>SUS304</v>
          </cell>
          <cell r="N1132"/>
          <cell r="O1132" t="str">
            <v>指定承認</v>
          </cell>
          <cell r="P1132"/>
          <cell r="Q1132"/>
          <cell r="R1132"/>
          <cell r="S1132" t="str">
            <v>清水工業（株）</v>
          </cell>
          <cell r="T1132">
            <v>23</v>
          </cell>
          <cell r="V1132" t="str">
            <v xml:space="preserve">指定承認    </v>
          </cell>
          <cell r="W1132" t="str">
            <v xml:space="preserve">指定承認    </v>
          </cell>
        </row>
        <row r="1133">
          <cell r="A1133">
            <v>0</v>
          </cell>
          <cell r="B1133" t="str">
            <v>【補修弁】</v>
          </cell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 t="str">
            <v/>
          </cell>
          <cell r="V1133" t="str">
            <v xml:space="preserve">    </v>
          </cell>
          <cell r="W1133" t="str">
            <v xml:space="preserve">    </v>
          </cell>
        </row>
        <row r="1134">
          <cell r="A1134" t="str">
            <v>003A0501</v>
          </cell>
          <cell r="B1134" t="str">
            <v>水道用補修弁</v>
          </cell>
          <cell r="C1134" t="str">
            <v>レバー式補修弁類</v>
          </cell>
          <cell r="D1134" t="str">
            <v>A</v>
          </cell>
          <cell r="E1134">
            <v>5</v>
          </cell>
          <cell r="F1134">
            <v>1</v>
          </cell>
          <cell r="G1134" t="str">
            <v>ﾚﾊﾞｰ式補修弁</v>
          </cell>
          <cell r="H1134" t="str">
            <v>7.5K 形式1</v>
          </cell>
          <cell r="I1134" t="str">
            <v>003A0501</v>
          </cell>
          <cell r="J1134" t="str">
            <v>FCDﾚﾊﾞｰ式ﾎﾞｰﾙ形補修弁</v>
          </cell>
          <cell r="K1134" t="str">
            <v>ﾎﾞｰﾙ式補修弁(SBV型)</v>
          </cell>
          <cell r="L1134" t="str">
            <v>φ75×H100～H200</v>
          </cell>
          <cell r="M1134" t="str">
            <v>内外面ｴﾎﾟｷｼ樹脂粉体塗装</v>
          </cell>
          <cell r="N1134" t="str">
            <v>2種　RF-RF形式</v>
          </cell>
          <cell r="O1134" t="str">
            <v>JWWA</v>
          </cell>
          <cell r="P1134" t="str">
            <v>B</v>
          </cell>
          <cell r="Q1134">
            <v>126</v>
          </cell>
          <cell r="R1134"/>
          <cell r="S1134" t="str">
            <v>（株）清水鐵工所</v>
          </cell>
          <cell r="T1134">
            <v>3</v>
          </cell>
          <cell r="V1134" t="str">
            <v>JWWA  B  126</v>
          </cell>
          <cell r="W1134" t="str">
            <v>JWWA  B  126</v>
          </cell>
        </row>
        <row r="1135">
          <cell r="A1135" t="str">
            <v>004A0501</v>
          </cell>
          <cell r="B1135"/>
          <cell r="C1135"/>
          <cell r="D1135" t="str">
            <v>A</v>
          </cell>
          <cell r="E1135">
            <v>5</v>
          </cell>
          <cell r="F1135">
            <v>1</v>
          </cell>
          <cell r="G1135"/>
          <cell r="H1135"/>
          <cell r="I1135" t="str">
            <v>004A0501</v>
          </cell>
          <cell r="J1135" t="str">
            <v>FCDﾚﾊﾞｰ式ﾎﾞｰﾙ形補修弁</v>
          </cell>
          <cell r="K1135" t="str">
            <v>水道用補修弁(ﾚﾊﾞｰ式ﾎﾞｰﾙ弁)</v>
          </cell>
          <cell r="L1135" t="str">
            <v>φ75×H100・H150</v>
          </cell>
          <cell r="M1135" t="str">
            <v>内外面ｴﾎﾟｷｼ樹脂粉体塗装</v>
          </cell>
          <cell r="N1135" t="str">
            <v>2種　RF-RF形式</v>
          </cell>
          <cell r="O1135" t="str">
            <v>JWWA</v>
          </cell>
          <cell r="P1135" t="str">
            <v>B</v>
          </cell>
          <cell r="Q1135">
            <v>126</v>
          </cell>
          <cell r="R1135"/>
          <cell r="S1135" t="str">
            <v>宮部鉄工（株）</v>
          </cell>
          <cell r="T1135">
            <v>4</v>
          </cell>
          <cell r="V1135" t="str">
            <v>JWWA  B  126</v>
          </cell>
          <cell r="W1135" t="str">
            <v>JWWA  B  126</v>
          </cell>
        </row>
        <row r="1136">
          <cell r="A1136" t="str">
            <v>017A0501</v>
          </cell>
          <cell r="B1136"/>
          <cell r="C1136"/>
          <cell r="D1136" t="str">
            <v>A</v>
          </cell>
          <cell r="E1136">
            <v>5</v>
          </cell>
          <cell r="F1136">
            <v>1</v>
          </cell>
          <cell r="G1136"/>
          <cell r="H1136"/>
          <cell r="I1136" t="str">
            <v>017A0501</v>
          </cell>
          <cell r="J1136" t="str">
            <v>FCDﾚﾊﾞｰ式ﾎﾞｰﾙ形補修弁</v>
          </cell>
          <cell r="K1136" t="str">
            <v>ﾎﾞｰﾙ形補修弁(ﾚﾊﾞｰ式)</v>
          </cell>
          <cell r="L1136" t="str">
            <v>φ75×H100～H200</v>
          </cell>
          <cell r="M1136" t="str">
            <v>内外面ｴﾎﾟｷｼ樹脂粉体塗装</v>
          </cell>
          <cell r="N1136" t="str">
            <v>2種　RF-RF形式</v>
          </cell>
          <cell r="O1136" t="str">
            <v>JWWA</v>
          </cell>
          <cell r="P1136" t="str">
            <v>B</v>
          </cell>
          <cell r="Q1136">
            <v>126</v>
          </cell>
          <cell r="R1136"/>
          <cell r="S1136" t="str">
            <v>（株）清水合金製作所</v>
          </cell>
          <cell r="T1136">
            <v>17</v>
          </cell>
          <cell r="V1136" t="str">
            <v>JWWA  B  126</v>
          </cell>
          <cell r="W1136" t="str">
            <v>JWWA  B  126</v>
          </cell>
        </row>
        <row r="1137">
          <cell r="A1137" t="str">
            <v>018A0501</v>
          </cell>
          <cell r="B1137"/>
          <cell r="C1137"/>
          <cell r="D1137" t="str">
            <v>A</v>
          </cell>
          <cell r="E1137">
            <v>5</v>
          </cell>
          <cell r="F1137">
            <v>1</v>
          </cell>
          <cell r="G1137"/>
          <cell r="H1137"/>
          <cell r="I1137" t="str">
            <v>018A0501</v>
          </cell>
          <cell r="J1137" t="str">
            <v>FCDﾚﾊﾞｰ式ﾎﾞｰﾙ形補修弁</v>
          </cell>
          <cell r="K1137" t="str">
            <v>水道用補修弁ﾚﾊﾞｰ式ﾎﾞｰﾙ弁</v>
          </cell>
          <cell r="L1137" t="str">
            <v>φ75×H100～H200</v>
          </cell>
          <cell r="M1137" t="str">
            <v>内外面ｴﾎﾟｷｼ樹脂粉体塗装</v>
          </cell>
          <cell r="N1137" t="str">
            <v>2種　RF-RF形式</v>
          </cell>
          <cell r="O1137" t="str">
            <v>JWWA</v>
          </cell>
          <cell r="P1137" t="str">
            <v>B</v>
          </cell>
          <cell r="Q1137">
            <v>126</v>
          </cell>
          <cell r="R1137"/>
          <cell r="S1137" t="str">
            <v>協和工業（株）</v>
          </cell>
          <cell r="T1137">
            <v>18</v>
          </cell>
          <cell r="V1137" t="str">
            <v>JWWA  B  126</v>
          </cell>
          <cell r="W1137" t="str">
            <v>JWWA  B  126</v>
          </cell>
        </row>
        <row r="1138">
          <cell r="A1138" t="str">
            <v>022A0501</v>
          </cell>
          <cell r="B1138"/>
          <cell r="C1138"/>
          <cell r="D1138" t="str">
            <v>A</v>
          </cell>
          <cell r="E1138">
            <v>5</v>
          </cell>
          <cell r="F1138">
            <v>1</v>
          </cell>
          <cell r="G1138"/>
          <cell r="H1138"/>
          <cell r="I1138" t="str">
            <v>022A0501</v>
          </cell>
          <cell r="J1138" t="str">
            <v>FCDﾚﾊﾞｰ式ﾎﾞｰﾙ形補修弁</v>
          </cell>
          <cell r="K1138" t="str">
            <v>水道用補修弁ﾚﾊﾞｰ式ﾎﾞｰﾙ弁</v>
          </cell>
          <cell r="L1138" t="str">
            <v>φ75×H100・H150</v>
          </cell>
          <cell r="M1138" t="str">
            <v>内外面ｴﾎﾟｷｼ樹脂粉体塗装</v>
          </cell>
          <cell r="N1138" t="str">
            <v>2種　RF-RF形式</v>
          </cell>
          <cell r="O1138" t="str">
            <v>JWWA</v>
          </cell>
          <cell r="P1138" t="str">
            <v>B</v>
          </cell>
          <cell r="Q1138">
            <v>126</v>
          </cell>
          <cell r="R1138"/>
          <cell r="S1138" t="str">
            <v>角田鉄工（株）</v>
          </cell>
          <cell r="T1138">
            <v>22</v>
          </cell>
          <cell r="V1138" t="str">
            <v>JWWA  B  126</v>
          </cell>
          <cell r="W1138" t="str">
            <v>JWWA  B  126</v>
          </cell>
        </row>
        <row r="1139">
          <cell r="A1139" t="str">
            <v>023A0501</v>
          </cell>
          <cell r="B1139"/>
          <cell r="C1139"/>
          <cell r="D1139" t="str">
            <v>A</v>
          </cell>
          <cell r="E1139">
            <v>5</v>
          </cell>
          <cell r="F1139">
            <v>1</v>
          </cell>
          <cell r="G1139"/>
          <cell r="H1139"/>
          <cell r="I1139" t="str">
            <v>023A0501</v>
          </cell>
          <cell r="J1139" t="str">
            <v>FCDﾚﾊﾞｰ式ﾎﾞｰﾙ形補修弁</v>
          </cell>
          <cell r="K1139" t="str">
            <v>ﾚﾊﾞｰ式水道用補修弁</v>
          </cell>
          <cell r="L1139" t="str">
            <v>φ75×H100～H200</v>
          </cell>
          <cell r="M1139" t="str">
            <v>内外面ｴﾎﾟｷｼ樹脂粉体塗装</v>
          </cell>
          <cell r="N1139" t="str">
            <v>2種　RF-RF形式</v>
          </cell>
          <cell r="O1139" t="str">
            <v>JWWA</v>
          </cell>
          <cell r="P1139" t="str">
            <v>B</v>
          </cell>
          <cell r="Q1139">
            <v>126</v>
          </cell>
          <cell r="R1139"/>
          <cell r="S1139" t="str">
            <v>清水工業（株）</v>
          </cell>
          <cell r="T1139">
            <v>23</v>
          </cell>
          <cell r="V1139" t="str">
            <v>JWWA  B  126</v>
          </cell>
          <cell r="W1139" t="str">
            <v>JWWA  B  126</v>
          </cell>
        </row>
        <row r="1140">
          <cell r="A1140" t="str">
            <v>025A0501</v>
          </cell>
          <cell r="B1140"/>
          <cell r="C1140"/>
          <cell r="D1140" t="str">
            <v>A</v>
          </cell>
          <cell r="E1140">
            <v>5</v>
          </cell>
          <cell r="F1140">
            <v>1</v>
          </cell>
          <cell r="G1140"/>
          <cell r="H1140"/>
          <cell r="I1140" t="str">
            <v>025A0501</v>
          </cell>
          <cell r="J1140" t="str">
            <v>FCDﾚﾊﾞｰ式ﾎﾞｰﾙ形補修弁</v>
          </cell>
          <cell r="K1140" t="str">
            <v>ﾎﾞｰﾙ式補修弁(ﾚﾊﾞｰ式)</v>
          </cell>
          <cell r="L1140" t="str">
            <v>φ75×H100・H150</v>
          </cell>
          <cell r="M1140" t="str">
            <v>内外面ｴﾎﾟｷｼ樹脂粉体塗装</v>
          </cell>
          <cell r="N1140" t="str">
            <v>2種　RF-RF形式</v>
          </cell>
          <cell r="O1140" t="str">
            <v>JWWA</v>
          </cell>
          <cell r="P1140" t="str">
            <v>B</v>
          </cell>
          <cell r="Q1140">
            <v>126</v>
          </cell>
          <cell r="R1140"/>
          <cell r="S1140" t="str">
            <v>前澤工業（株）</v>
          </cell>
          <cell r="T1140">
            <v>25</v>
          </cell>
          <cell r="V1140" t="str">
            <v>JWWA  B  126</v>
          </cell>
          <cell r="W1140" t="str">
            <v>JWWA  B  126</v>
          </cell>
        </row>
        <row r="1141">
          <cell r="A1141" t="str">
            <v>026A0501</v>
          </cell>
          <cell r="B1141"/>
          <cell r="C1141"/>
          <cell r="D1141" t="str">
            <v>A</v>
          </cell>
          <cell r="E1141">
            <v>5</v>
          </cell>
          <cell r="F1141">
            <v>1</v>
          </cell>
          <cell r="G1141"/>
          <cell r="H1141"/>
          <cell r="I1141" t="str">
            <v>026A0501</v>
          </cell>
          <cell r="J1141" t="str">
            <v>FCDﾚﾊﾞｰ式ﾎﾞｰﾙ形補修弁</v>
          </cell>
          <cell r="K1141" t="str">
            <v>水道用ﾎﾞｰﾙ形補修弁(ﾚﾊﾞｰ式)</v>
          </cell>
          <cell r="L1141" t="str">
            <v>φ75×H100～H200</v>
          </cell>
          <cell r="M1141" t="str">
            <v>内外面ｴﾎﾟｷｼ樹脂粉体塗装</v>
          </cell>
          <cell r="N1141" t="str">
            <v>2種　RF-RF形式</v>
          </cell>
          <cell r="O1141" t="str">
            <v>JWWA</v>
          </cell>
          <cell r="P1141" t="str">
            <v>B</v>
          </cell>
          <cell r="Q1141">
            <v>126</v>
          </cell>
          <cell r="R1141"/>
          <cell r="S1141" t="str">
            <v>（株）クボタ</v>
          </cell>
          <cell r="T1141">
            <v>26</v>
          </cell>
          <cell r="V1141" t="str">
            <v>JWWA  B  126</v>
          </cell>
          <cell r="W1141" t="str">
            <v>JWWA  B  126</v>
          </cell>
        </row>
        <row r="1142">
          <cell r="A1142" t="str">
            <v>003A0502</v>
          </cell>
          <cell r="B1142"/>
          <cell r="C1142"/>
          <cell r="D1142" t="str">
            <v>A</v>
          </cell>
          <cell r="E1142">
            <v>5</v>
          </cell>
          <cell r="F1142">
            <v>2</v>
          </cell>
          <cell r="G1142"/>
          <cell r="H1142" t="str">
            <v>7.5K 形式2</v>
          </cell>
          <cell r="I1142" t="str">
            <v>003A0502</v>
          </cell>
          <cell r="J1142" t="str">
            <v>FCDﾚﾊﾞｰ式ﾎﾞｰﾙ形補修弁</v>
          </cell>
          <cell r="K1142" t="str">
            <v>ﾎﾞｰﾙ式補修弁(SBV型)</v>
          </cell>
          <cell r="L1142" t="str">
            <v>φ75×H100～H200</v>
          </cell>
          <cell r="M1142" t="str">
            <v>内外面ｴﾎﾟｷｼ樹脂粉体塗装</v>
          </cell>
          <cell r="N1142" t="str">
            <v>2種　GF-RF形式</v>
          </cell>
          <cell r="O1142" t="str">
            <v>JWWA</v>
          </cell>
          <cell r="P1142" t="str">
            <v>B</v>
          </cell>
          <cell r="Q1142">
            <v>126</v>
          </cell>
          <cell r="R1142"/>
          <cell r="S1142" t="str">
            <v>（株）清水鐵工所</v>
          </cell>
          <cell r="T1142">
            <v>3</v>
          </cell>
          <cell r="V1142" t="str">
            <v>JWWA  B  126</v>
          </cell>
          <cell r="W1142" t="str">
            <v>JWWA  B  126</v>
          </cell>
        </row>
        <row r="1143">
          <cell r="A1143" t="str">
            <v>004A0502</v>
          </cell>
          <cell r="B1143"/>
          <cell r="C1143"/>
          <cell r="D1143" t="str">
            <v>A</v>
          </cell>
          <cell r="E1143">
            <v>5</v>
          </cell>
          <cell r="F1143">
            <v>2</v>
          </cell>
          <cell r="G1143"/>
          <cell r="H1143"/>
          <cell r="I1143" t="str">
            <v>004A0502</v>
          </cell>
          <cell r="J1143" t="str">
            <v>FCDﾚﾊﾞｰ式ﾎﾞｰﾙ形補修弁</v>
          </cell>
          <cell r="K1143" t="str">
            <v>水道用補修弁(ﾚﾊﾞｰ式ﾎﾞｰﾙ弁)</v>
          </cell>
          <cell r="L1143" t="str">
            <v>φ75×H100・H150</v>
          </cell>
          <cell r="M1143" t="str">
            <v>内外面ｴﾎﾟｷｼ樹脂粉体塗装</v>
          </cell>
          <cell r="N1143" t="str">
            <v>2種　GF-RF形式</v>
          </cell>
          <cell r="O1143" t="str">
            <v>JWWA</v>
          </cell>
          <cell r="P1143" t="str">
            <v>B</v>
          </cell>
          <cell r="Q1143">
            <v>126</v>
          </cell>
          <cell r="R1143"/>
          <cell r="S1143" t="str">
            <v>宮部鉄工（株）</v>
          </cell>
          <cell r="T1143">
            <v>4</v>
          </cell>
          <cell r="V1143" t="str">
            <v>JWWA  B  126</v>
          </cell>
          <cell r="W1143" t="str">
            <v>JWWA  B  126</v>
          </cell>
        </row>
        <row r="1144">
          <cell r="A1144" t="str">
            <v>017A0502</v>
          </cell>
          <cell r="B1144"/>
          <cell r="C1144"/>
          <cell r="D1144" t="str">
            <v>A</v>
          </cell>
          <cell r="E1144">
            <v>5</v>
          </cell>
          <cell r="F1144">
            <v>2</v>
          </cell>
          <cell r="G1144"/>
          <cell r="H1144"/>
          <cell r="I1144" t="str">
            <v>017A0502</v>
          </cell>
          <cell r="J1144" t="str">
            <v>FCDﾚﾊﾞｰ式ﾎﾞｰﾙ形補修弁</v>
          </cell>
          <cell r="K1144" t="str">
            <v>ﾎﾞｰﾙ形補修弁(ﾚﾊﾞｰ式)</v>
          </cell>
          <cell r="L1144" t="str">
            <v>φ75×H100～H200</v>
          </cell>
          <cell r="M1144" t="str">
            <v>内外面ｴﾎﾟｷｼ樹脂粉体塗装</v>
          </cell>
          <cell r="N1144" t="str">
            <v>2種　GF-RF形式</v>
          </cell>
          <cell r="O1144" t="str">
            <v>JWWA</v>
          </cell>
          <cell r="P1144" t="str">
            <v>B</v>
          </cell>
          <cell r="Q1144">
            <v>126</v>
          </cell>
          <cell r="R1144"/>
          <cell r="S1144" t="str">
            <v>（株）清水合金製作所</v>
          </cell>
          <cell r="T1144">
            <v>17</v>
          </cell>
          <cell r="V1144" t="str">
            <v>JWWA  B  126</v>
          </cell>
          <cell r="W1144" t="str">
            <v>JWWA  B  126</v>
          </cell>
        </row>
        <row r="1145">
          <cell r="A1145" t="str">
            <v>018A0502</v>
          </cell>
          <cell r="B1145"/>
          <cell r="C1145"/>
          <cell r="D1145" t="str">
            <v>A</v>
          </cell>
          <cell r="E1145">
            <v>5</v>
          </cell>
          <cell r="F1145">
            <v>2</v>
          </cell>
          <cell r="G1145"/>
          <cell r="H1145"/>
          <cell r="I1145" t="str">
            <v>018A0502</v>
          </cell>
          <cell r="J1145" t="str">
            <v>FCDﾚﾊﾞｰ式ﾎﾞｰﾙ形補修弁</v>
          </cell>
          <cell r="K1145" t="str">
            <v>水道用補修弁ﾚﾊﾞｰ式ﾎﾞｰﾙ弁</v>
          </cell>
          <cell r="L1145" t="str">
            <v>φ75×H100～H200</v>
          </cell>
          <cell r="M1145" t="str">
            <v>内外面ｴﾎﾟｷｼ樹脂粉体塗装</v>
          </cell>
          <cell r="N1145" t="str">
            <v>2種　GF-RF形式</v>
          </cell>
          <cell r="O1145" t="str">
            <v>JWWA</v>
          </cell>
          <cell r="P1145" t="str">
            <v>B</v>
          </cell>
          <cell r="Q1145">
            <v>126</v>
          </cell>
          <cell r="R1145"/>
          <cell r="S1145" t="str">
            <v>協和工業（株）</v>
          </cell>
          <cell r="T1145">
            <v>18</v>
          </cell>
          <cell r="V1145" t="str">
            <v>JWWA  B  126</v>
          </cell>
          <cell r="W1145" t="str">
            <v>JWWA  B  126</v>
          </cell>
        </row>
        <row r="1146">
          <cell r="A1146" t="str">
            <v>022A0502</v>
          </cell>
          <cell r="B1146"/>
          <cell r="C1146"/>
          <cell r="D1146" t="str">
            <v>A</v>
          </cell>
          <cell r="E1146">
            <v>5</v>
          </cell>
          <cell r="F1146">
            <v>2</v>
          </cell>
          <cell r="G1146"/>
          <cell r="H1146"/>
          <cell r="I1146" t="str">
            <v>022A0502</v>
          </cell>
          <cell r="J1146" t="str">
            <v>FCDﾚﾊﾞｰ式ﾎﾞｰﾙ形補修弁</v>
          </cell>
          <cell r="K1146" t="str">
            <v>水道用補修弁ﾚﾊﾞｰ式ﾎﾞｰﾙ弁</v>
          </cell>
          <cell r="L1146" t="str">
            <v>φ75×H100・H150</v>
          </cell>
          <cell r="M1146" t="str">
            <v>内外面ｴﾎﾟｷｼ樹脂粉体塗装</v>
          </cell>
          <cell r="N1146" t="str">
            <v>2種　GF-RF形式</v>
          </cell>
          <cell r="O1146" t="str">
            <v>JWWA</v>
          </cell>
          <cell r="P1146" t="str">
            <v>B</v>
          </cell>
          <cell r="Q1146">
            <v>126</v>
          </cell>
          <cell r="R1146"/>
          <cell r="S1146" t="str">
            <v>角田鉄工（株）</v>
          </cell>
          <cell r="T1146">
            <v>22</v>
          </cell>
          <cell r="V1146" t="str">
            <v>JWWA  B  126</v>
          </cell>
          <cell r="W1146" t="str">
            <v>JWWA  B  126</v>
          </cell>
        </row>
        <row r="1147">
          <cell r="A1147" t="str">
            <v>023A0502</v>
          </cell>
          <cell r="B1147"/>
          <cell r="C1147"/>
          <cell r="D1147" t="str">
            <v>A</v>
          </cell>
          <cell r="E1147">
            <v>5</v>
          </cell>
          <cell r="F1147">
            <v>2</v>
          </cell>
          <cell r="G1147"/>
          <cell r="H1147"/>
          <cell r="I1147" t="str">
            <v>023A0502</v>
          </cell>
          <cell r="J1147" t="str">
            <v>FCDﾚﾊﾞｰ式ﾎﾞｰﾙ形補修弁</v>
          </cell>
          <cell r="K1147" t="str">
            <v>ﾚﾊﾞｰ式水道用補修弁</v>
          </cell>
          <cell r="L1147" t="str">
            <v>φ75×H100～H200</v>
          </cell>
          <cell r="M1147" t="str">
            <v>内外面ｴﾎﾟｷｼ樹脂粉体塗装</v>
          </cell>
          <cell r="N1147" t="str">
            <v>2種　GF-RF形式</v>
          </cell>
          <cell r="O1147" t="str">
            <v>JWWA</v>
          </cell>
          <cell r="P1147" t="str">
            <v>B</v>
          </cell>
          <cell r="Q1147">
            <v>126</v>
          </cell>
          <cell r="R1147"/>
          <cell r="S1147" t="str">
            <v>清水工業（株）</v>
          </cell>
          <cell r="T1147">
            <v>23</v>
          </cell>
          <cell r="V1147" t="str">
            <v>JWWA  B  126</v>
          </cell>
          <cell r="W1147" t="str">
            <v>JWWA  B  126</v>
          </cell>
        </row>
        <row r="1148">
          <cell r="A1148" t="str">
            <v>004A0503</v>
          </cell>
          <cell r="B1148"/>
          <cell r="C1148"/>
          <cell r="D1148" t="str">
            <v>A</v>
          </cell>
          <cell r="E1148">
            <v>5</v>
          </cell>
          <cell r="F1148">
            <v>3</v>
          </cell>
          <cell r="G1148"/>
          <cell r="H1148" t="str">
            <v>10K 形式1</v>
          </cell>
          <cell r="I1148" t="str">
            <v>004A0503</v>
          </cell>
          <cell r="J1148" t="str">
            <v>FCDﾚﾊﾞｰ式ﾎﾞｰﾙ形補修弁</v>
          </cell>
          <cell r="K1148" t="str">
            <v>水道用補修弁(ﾚﾊﾞｰ式ﾎﾞｰﾙ弁)</v>
          </cell>
          <cell r="L1148" t="str">
            <v>φ75×H100・H150</v>
          </cell>
          <cell r="M1148" t="str">
            <v>内外面ｴﾎﾟｷｼ樹脂粉体塗装</v>
          </cell>
          <cell r="N1148" t="str">
            <v>3種　RF-RF形式</v>
          </cell>
          <cell r="O1148" t="str">
            <v>指定承認</v>
          </cell>
          <cell r="P1148"/>
          <cell r="Q1148"/>
          <cell r="R1148"/>
          <cell r="S1148" t="str">
            <v>宮部鉄工（株）</v>
          </cell>
          <cell r="T1148">
            <v>4</v>
          </cell>
          <cell r="V1148" t="str">
            <v xml:space="preserve">指定承認    </v>
          </cell>
          <cell r="W1148" t="str">
            <v xml:space="preserve">指定承認    </v>
          </cell>
        </row>
        <row r="1149">
          <cell r="A1149" t="str">
            <v>017A0503</v>
          </cell>
          <cell r="B1149"/>
          <cell r="C1149"/>
          <cell r="D1149" t="str">
            <v>A</v>
          </cell>
          <cell r="E1149">
            <v>5</v>
          </cell>
          <cell r="F1149">
            <v>3</v>
          </cell>
          <cell r="G1149"/>
          <cell r="H1149"/>
          <cell r="I1149" t="str">
            <v>017A0503</v>
          </cell>
          <cell r="J1149" t="str">
            <v>FCDﾚﾊﾞｰ式ﾎﾞｰﾙ形補修弁</v>
          </cell>
          <cell r="K1149" t="str">
            <v>ﾎﾞｰﾙ形補修弁(ﾚﾊﾞｰ式)</v>
          </cell>
          <cell r="L1149" t="str">
            <v>φ75×H100・H150</v>
          </cell>
          <cell r="M1149" t="str">
            <v>内外面ｴﾎﾟｷｼ樹脂粉体塗装</v>
          </cell>
          <cell r="N1149" t="str">
            <v>3種　RF-RF形式</v>
          </cell>
          <cell r="O1149" t="str">
            <v>指定承認</v>
          </cell>
          <cell r="P1149"/>
          <cell r="Q1149"/>
          <cell r="R1149"/>
          <cell r="S1149" t="str">
            <v>（株）清水合金製作所</v>
          </cell>
          <cell r="T1149">
            <v>17</v>
          </cell>
          <cell r="V1149" t="str">
            <v xml:space="preserve">指定承認    </v>
          </cell>
          <cell r="W1149" t="str">
            <v xml:space="preserve">指定承認    </v>
          </cell>
        </row>
        <row r="1150">
          <cell r="A1150" t="str">
            <v>023A0503</v>
          </cell>
          <cell r="B1150"/>
          <cell r="C1150"/>
          <cell r="D1150" t="str">
            <v>A</v>
          </cell>
          <cell r="E1150">
            <v>5</v>
          </cell>
          <cell r="F1150">
            <v>3</v>
          </cell>
          <cell r="G1150"/>
          <cell r="H1150"/>
          <cell r="I1150" t="str">
            <v>023A0503</v>
          </cell>
          <cell r="J1150" t="str">
            <v>FCDﾚﾊﾞｰ式ﾎﾞｰﾙ形補修弁</v>
          </cell>
          <cell r="K1150" t="str">
            <v>ﾚﾊﾞｰ式水道用補修弁</v>
          </cell>
          <cell r="L1150" t="str">
            <v>φ75×H200</v>
          </cell>
          <cell r="M1150" t="str">
            <v>内外面ｴﾎﾟｷｼ樹脂粉体塗装</v>
          </cell>
          <cell r="N1150" t="str">
            <v>3種　RF-RF形式</v>
          </cell>
          <cell r="O1150" t="str">
            <v>JWWA</v>
          </cell>
          <cell r="P1150" t="str">
            <v>B</v>
          </cell>
          <cell r="Q1150">
            <v>126</v>
          </cell>
          <cell r="R1150"/>
          <cell r="S1150" t="str">
            <v>清水工業（株）</v>
          </cell>
          <cell r="T1150">
            <v>23</v>
          </cell>
          <cell r="V1150" t="str">
            <v>JWWA  B  126</v>
          </cell>
          <cell r="W1150" t="str">
            <v>JWWA  B  126</v>
          </cell>
        </row>
        <row r="1151">
          <cell r="A1151" t="str">
            <v>025A0502</v>
          </cell>
          <cell r="B1151"/>
          <cell r="C1151"/>
          <cell r="D1151" t="str">
            <v>A</v>
          </cell>
          <cell r="E1151">
            <v>5</v>
          </cell>
          <cell r="F1151">
            <v>2</v>
          </cell>
          <cell r="G1151"/>
          <cell r="H1151"/>
          <cell r="I1151" t="str">
            <v>025A0502</v>
          </cell>
          <cell r="J1151" t="str">
            <v>FCDﾚﾊﾞｰ式ﾎﾞｰﾙ形補修弁</v>
          </cell>
          <cell r="K1151" t="str">
            <v>ﾎﾞｰﾙ式補修弁(ﾚﾊﾞｰ式)</v>
          </cell>
          <cell r="L1151" t="str">
            <v>φ75×H100</v>
          </cell>
          <cell r="M1151" t="str">
            <v>内外面ｴﾎﾟｷｼ樹脂粉体塗装</v>
          </cell>
          <cell r="N1151" t="str">
            <v>3種　RF-RF形式</v>
          </cell>
          <cell r="O1151" t="str">
            <v>指定承認</v>
          </cell>
          <cell r="P1151"/>
          <cell r="Q1151"/>
          <cell r="R1151"/>
          <cell r="S1151" t="str">
            <v>前澤工業（株）</v>
          </cell>
          <cell r="T1151">
            <v>25</v>
          </cell>
          <cell r="V1151" t="str">
            <v xml:space="preserve">指定承認    </v>
          </cell>
          <cell r="W1151" t="str">
            <v xml:space="preserve">指定承認    </v>
          </cell>
        </row>
        <row r="1152">
          <cell r="A1152"/>
          <cell r="B1152"/>
          <cell r="C1152"/>
          <cell r="D1152" t="str">
            <v>A</v>
          </cell>
          <cell r="E1152">
            <v>5</v>
          </cell>
          <cell r="F1152">
            <v>3</v>
          </cell>
          <cell r="G1152"/>
          <cell r="H1152"/>
          <cell r="I1152" t="str">
            <v>025A0503</v>
          </cell>
          <cell r="J1152" t="str">
            <v>FCDﾚﾊﾞｰ式ﾎﾞｰﾙ形補修弁</v>
          </cell>
          <cell r="K1152" t="str">
            <v>ﾎﾞｰﾙ式補修弁(ﾚﾊﾞｰ式)</v>
          </cell>
          <cell r="L1152" t="str">
            <v>φ75×H200</v>
          </cell>
          <cell r="M1152" t="str">
            <v>内外面ｴﾎﾟｷｼ樹脂粉体塗装</v>
          </cell>
          <cell r="N1152" t="str">
            <v>3種　RF-RF形式</v>
          </cell>
          <cell r="O1152" t="str">
            <v>JWWA</v>
          </cell>
          <cell r="P1152" t="str">
            <v>B</v>
          </cell>
          <cell r="Q1152">
            <v>126</v>
          </cell>
          <cell r="R1152"/>
          <cell r="S1152" t="str">
            <v>前澤工業（株）</v>
          </cell>
          <cell r="T1152">
            <v>25</v>
          </cell>
          <cell r="V1152" t="str">
            <v>JWWA  B  126</v>
          </cell>
          <cell r="W1152" t="str">
            <v>JWWA  B  126</v>
          </cell>
        </row>
        <row r="1153">
          <cell r="A1153" t="str">
            <v>003A0503</v>
          </cell>
          <cell r="B1153"/>
          <cell r="C1153"/>
          <cell r="D1153" t="str">
            <v>A</v>
          </cell>
          <cell r="E1153">
            <v>5</v>
          </cell>
          <cell r="F1153">
            <v>3</v>
          </cell>
          <cell r="G1153"/>
          <cell r="H1153" t="str">
            <v>10K 形式2</v>
          </cell>
          <cell r="I1153" t="str">
            <v>003A0503</v>
          </cell>
          <cell r="J1153" t="str">
            <v>FCDﾚﾊﾞｰ式ﾎﾞｰﾙ形補修弁</v>
          </cell>
          <cell r="K1153" t="str">
            <v>ﾎﾞｰﾙ式補修弁(SBV型)</v>
          </cell>
          <cell r="L1153" t="str">
            <v>φ75×H100・H150</v>
          </cell>
          <cell r="M1153" t="str">
            <v>内外面ｴﾎﾟｷｼ樹脂粉体塗装</v>
          </cell>
          <cell r="N1153" t="str">
            <v>3種　GF-RF形式</v>
          </cell>
          <cell r="O1153" t="str">
            <v>指定承認</v>
          </cell>
          <cell r="P1153"/>
          <cell r="Q1153"/>
          <cell r="R1153"/>
          <cell r="S1153" t="str">
            <v>（株）清水鐵工所</v>
          </cell>
          <cell r="T1153">
            <v>3</v>
          </cell>
          <cell r="V1153" t="str">
            <v xml:space="preserve">指定承認    </v>
          </cell>
          <cell r="W1153" t="str">
            <v xml:space="preserve">指定承認    </v>
          </cell>
        </row>
        <row r="1154">
          <cell r="A1154" t="str">
            <v>004A0504</v>
          </cell>
          <cell r="B1154"/>
          <cell r="C1154"/>
          <cell r="D1154" t="str">
            <v>A</v>
          </cell>
          <cell r="E1154">
            <v>5</v>
          </cell>
          <cell r="F1154">
            <v>4</v>
          </cell>
          <cell r="G1154"/>
          <cell r="H1154"/>
          <cell r="I1154" t="str">
            <v>004A0504</v>
          </cell>
          <cell r="J1154" t="str">
            <v>FCDﾚﾊﾞｰ式ﾎﾞｰﾙ形補修弁</v>
          </cell>
          <cell r="K1154" t="str">
            <v>水道用補修弁(ﾚﾊﾞｰ式ﾎﾞｰﾙ弁)</v>
          </cell>
          <cell r="L1154" t="str">
            <v>φ75×H100・H150</v>
          </cell>
          <cell r="M1154" t="str">
            <v>内外面ｴﾎﾟｷｼ樹脂粉体塗装</v>
          </cell>
          <cell r="N1154" t="str">
            <v>3種　GF-RF形式</v>
          </cell>
          <cell r="O1154" t="str">
            <v>指定承認</v>
          </cell>
          <cell r="P1154"/>
          <cell r="Q1154"/>
          <cell r="R1154"/>
          <cell r="S1154" t="str">
            <v>宮部鉄工（株）</v>
          </cell>
          <cell r="T1154">
            <v>4</v>
          </cell>
          <cell r="V1154" t="str">
            <v xml:space="preserve">指定承認    </v>
          </cell>
          <cell r="W1154" t="str">
            <v xml:space="preserve">指定承認    </v>
          </cell>
        </row>
        <row r="1155">
          <cell r="A1155" t="str">
            <v>022A0503</v>
          </cell>
          <cell r="B1155"/>
          <cell r="C1155"/>
          <cell r="D1155" t="str">
            <v>A</v>
          </cell>
          <cell r="E1155">
            <v>5</v>
          </cell>
          <cell r="F1155">
            <v>3</v>
          </cell>
          <cell r="G1155"/>
          <cell r="H1155"/>
          <cell r="I1155" t="str">
            <v>022A0503</v>
          </cell>
          <cell r="J1155" t="str">
            <v>FCDﾚﾊﾞｰ式ﾎﾞｰﾙ形補修弁</v>
          </cell>
          <cell r="K1155" t="str">
            <v>水道用補修弁ﾚﾊﾞｰ式ﾎﾞｰﾙ弁</v>
          </cell>
          <cell r="L1155" t="str">
            <v>φ75×H100・H150</v>
          </cell>
          <cell r="M1155" t="str">
            <v>内外面ｴﾎﾟｷｼ樹脂粉体塗装</v>
          </cell>
          <cell r="N1155" t="str">
            <v>3種　GF-RF形式</v>
          </cell>
          <cell r="O1155" t="str">
            <v>指定承認</v>
          </cell>
          <cell r="P1155"/>
          <cell r="Q1155"/>
          <cell r="R1155"/>
          <cell r="S1155" t="str">
            <v>角田鉄工（株）</v>
          </cell>
          <cell r="T1155">
            <v>22</v>
          </cell>
          <cell r="V1155" t="str">
            <v xml:space="preserve">指定承認    </v>
          </cell>
          <cell r="W1155" t="str">
            <v xml:space="preserve">指定承認    </v>
          </cell>
        </row>
        <row r="1156">
          <cell r="A1156" t="str">
            <v>003A0504</v>
          </cell>
          <cell r="B1156"/>
          <cell r="C1156"/>
          <cell r="D1156" t="str">
            <v>A</v>
          </cell>
          <cell r="E1156">
            <v>5</v>
          </cell>
          <cell r="F1156">
            <v>4</v>
          </cell>
          <cell r="G1156"/>
          <cell r="H1156"/>
          <cell r="I1156" t="str">
            <v>003A0504</v>
          </cell>
          <cell r="J1156" t="str">
            <v>FCDﾚﾊﾞｰ式ﾎﾞｰﾙ形補修弁</v>
          </cell>
          <cell r="K1156" t="str">
            <v>ﾎﾞｰﾙ式補修弁(SBV型)</v>
          </cell>
          <cell r="L1156" t="str">
            <v>φ75×H200</v>
          </cell>
          <cell r="M1156" t="str">
            <v>内外面ｴﾎﾟｷｼ樹脂粉体塗装</v>
          </cell>
          <cell r="N1156" t="str">
            <v>3種　GF-RF形式</v>
          </cell>
          <cell r="O1156" t="str">
            <v>JWWA</v>
          </cell>
          <cell r="P1156" t="str">
            <v>B</v>
          </cell>
          <cell r="Q1156">
            <v>126</v>
          </cell>
          <cell r="R1156"/>
          <cell r="S1156" t="str">
            <v>（株）清水鐵工所</v>
          </cell>
          <cell r="T1156">
            <v>3</v>
          </cell>
          <cell r="V1156" t="str">
            <v>JWWA  B  126</v>
          </cell>
          <cell r="W1156" t="str">
            <v>JWWA  B  126</v>
          </cell>
        </row>
        <row r="1157">
          <cell r="A1157" t="str">
            <v>017A0504</v>
          </cell>
          <cell r="B1157"/>
          <cell r="C1157"/>
          <cell r="D1157" t="str">
            <v>A</v>
          </cell>
          <cell r="E1157">
            <v>5</v>
          </cell>
          <cell r="F1157">
            <v>4</v>
          </cell>
          <cell r="G1157"/>
          <cell r="H1157"/>
          <cell r="I1157" t="str">
            <v>017A0504</v>
          </cell>
          <cell r="J1157" t="str">
            <v>FCDﾚﾊﾞｰ式ﾎﾞｰﾙ形補修弁</v>
          </cell>
          <cell r="K1157" t="str">
            <v>ﾎﾞｰﾙ形補修弁(ﾚﾊﾞｰ式)</v>
          </cell>
          <cell r="L1157" t="str">
            <v>φ75×H200</v>
          </cell>
          <cell r="M1157" t="str">
            <v>内外面ｴﾎﾟｷｼ樹脂粉体塗装</v>
          </cell>
          <cell r="N1157" t="str">
            <v>3種　GF-RF形式</v>
          </cell>
          <cell r="O1157" t="str">
            <v>JWWA</v>
          </cell>
          <cell r="P1157" t="str">
            <v>B</v>
          </cell>
          <cell r="Q1157">
            <v>126</v>
          </cell>
          <cell r="R1157"/>
          <cell r="S1157" t="str">
            <v>（株）清水合金製作所</v>
          </cell>
          <cell r="T1157">
            <v>17</v>
          </cell>
          <cell r="V1157" t="str">
            <v>JWWA  B  126</v>
          </cell>
          <cell r="W1157" t="str">
            <v>JWWA  B  126</v>
          </cell>
        </row>
        <row r="1158">
          <cell r="A1158" t="str">
            <v>023A0504</v>
          </cell>
          <cell r="B1158"/>
          <cell r="C1158"/>
          <cell r="D1158" t="str">
            <v>A</v>
          </cell>
          <cell r="E1158">
            <v>5</v>
          </cell>
          <cell r="F1158">
            <v>4</v>
          </cell>
          <cell r="G1158"/>
          <cell r="H1158"/>
          <cell r="I1158" t="str">
            <v>023A0504</v>
          </cell>
          <cell r="J1158" t="str">
            <v>FCDﾚﾊﾞｰ式ﾎﾞｰﾙ形補修弁</v>
          </cell>
          <cell r="K1158" t="str">
            <v>ﾚﾊﾞｰ式水道用補修弁</v>
          </cell>
          <cell r="L1158" t="str">
            <v>φ75×H200</v>
          </cell>
          <cell r="M1158" t="str">
            <v>内外面ｴﾎﾟｷｼ樹脂粉体塗装</v>
          </cell>
          <cell r="N1158" t="str">
            <v>3種　GF-RF形式</v>
          </cell>
          <cell r="O1158" t="str">
            <v>JWWA</v>
          </cell>
          <cell r="P1158" t="str">
            <v>B</v>
          </cell>
          <cell r="Q1158">
            <v>126</v>
          </cell>
          <cell r="R1158"/>
          <cell r="S1158" t="str">
            <v>清水工業（株）</v>
          </cell>
          <cell r="T1158">
            <v>23</v>
          </cell>
          <cell r="V1158" t="str">
            <v>JWWA  B  126</v>
          </cell>
          <cell r="W1158" t="str">
            <v>JWWA  B  126</v>
          </cell>
        </row>
        <row r="1159">
          <cell r="A1159" t="str">
            <v>003A0505</v>
          </cell>
          <cell r="B1159"/>
          <cell r="C1159" t="str">
            <v>キャップ式補修弁類</v>
          </cell>
          <cell r="D1159" t="str">
            <v>A</v>
          </cell>
          <cell r="E1159">
            <v>5</v>
          </cell>
          <cell r="F1159">
            <v>5</v>
          </cell>
          <cell r="G1159" t="str">
            <v>ｷｬｯﾌﾟ式補修弁</v>
          </cell>
          <cell r="H1159" t="str">
            <v>7.5K 形式1</v>
          </cell>
          <cell r="I1159" t="str">
            <v>003A0505</v>
          </cell>
          <cell r="J1159" t="str">
            <v>FCDｷｬｯﾌﾟ式ﾎﾞｰﾙ形補修弁</v>
          </cell>
          <cell r="K1159" t="str">
            <v>ﾎﾞｰﾙ式補修弁(SBVG型)</v>
          </cell>
          <cell r="L1159" t="str">
            <v>φ75×H100～H200</v>
          </cell>
          <cell r="M1159" t="str">
            <v>内外面ｴﾎﾟｷｼ樹脂粉体塗装</v>
          </cell>
          <cell r="N1159" t="str">
            <v>2種　RF-RF形式</v>
          </cell>
          <cell r="O1159" t="str">
            <v>JWWA</v>
          </cell>
          <cell r="P1159" t="str">
            <v>B</v>
          </cell>
          <cell r="Q1159">
            <v>126</v>
          </cell>
          <cell r="R1159"/>
          <cell r="S1159" t="str">
            <v>（株）清水鐵工所</v>
          </cell>
          <cell r="T1159">
            <v>3</v>
          </cell>
          <cell r="V1159" t="str">
            <v>JWWA  B  126</v>
          </cell>
          <cell r="W1159" t="str">
            <v>JWWA  B  126</v>
          </cell>
        </row>
        <row r="1160">
          <cell r="A1160" t="str">
            <v>004A0505</v>
          </cell>
          <cell r="B1160"/>
          <cell r="C1160"/>
          <cell r="D1160" t="str">
            <v>A</v>
          </cell>
          <cell r="E1160">
            <v>5</v>
          </cell>
          <cell r="F1160">
            <v>5</v>
          </cell>
          <cell r="G1160"/>
          <cell r="H1160"/>
          <cell r="I1160" t="str">
            <v>004A0505</v>
          </cell>
          <cell r="J1160" t="str">
            <v>FCDｷｬｯﾌﾟ式ﾎﾞｰﾙ形補修弁</v>
          </cell>
          <cell r="K1160" t="str">
            <v>水道用補修弁(ｷｬｯﾌﾟ式ﾎﾞｰﾙ弁)</v>
          </cell>
          <cell r="L1160" t="str">
            <v>φ75×H100・H150</v>
          </cell>
          <cell r="M1160" t="str">
            <v>内外面ｴﾎﾟｷｼ樹脂粉体塗装</v>
          </cell>
          <cell r="N1160" t="str">
            <v>2種　RF-RF形式</v>
          </cell>
          <cell r="O1160" t="str">
            <v>JWWA</v>
          </cell>
          <cell r="P1160" t="str">
            <v>B</v>
          </cell>
          <cell r="Q1160">
            <v>126</v>
          </cell>
          <cell r="R1160"/>
          <cell r="S1160" t="str">
            <v>宮部鉄工（株）</v>
          </cell>
          <cell r="T1160">
            <v>4</v>
          </cell>
          <cell r="V1160" t="str">
            <v>JWWA  B  126</v>
          </cell>
          <cell r="W1160" t="str">
            <v>JWWA  B  126</v>
          </cell>
        </row>
        <row r="1161">
          <cell r="A1161" t="str">
            <v>018A0503</v>
          </cell>
          <cell r="B1161"/>
          <cell r="C1161"/>
          <cell r="D1161" t="str">
            <v>A</v>
          </cell>
          <cell r="E1161">
            <v>5</v>
          </cell>
          <cell r="F1161">
            <v>3</v>
          </cell>
          <cell r="G1161"/>
          <cell r="H1161"/>
          <cell r="I1161" t="str">
            <v>018A0503</v>
          </cell>
          <cell r="J1161" t="str">
            <v>FCDｷｬｯﾌﾟ式ﾎﾞｰﾙ形補修弁</v>
          </cell>
          <cell r="K1161" t="str">
            <v>水道用補修弁ｷｬｯﾌﾟ式ﾎﾞｰﾙ弁</v>
          </cell>
          <cell r="L1161" t="str">
            <v>φ75×H100～H200</v>
          </cell>
          <cell r="M1161" t="str">
            <v>内外面ｴﾎﾟｷｼ樹脂粉体塗装</v>
          </cell>
          <cell r="N1161" t="str">
            <v>2種　RF-RF形式</v>
          </cell>
          <cell r="O1161" t="str">
            <v>JWWA</v>
          </cell>
          <cell r="P1161" t="str">
            <v>B</v>
          </cell>
          <cell r="Q1161">
            <v>126</v>
          </cell>
          <cell r="R1161"/>
          <cell r="S1161" t="str">
            <v>協和工業（株）</v>
          </cell>
          <cell r="T1161">
            <v>18</v>
          </cell>
          <cell r="V1161" t="str">
            <v>JWWA  B  126</v>
          </cell>
          <cell r="W1161" t="str">
            <v>JWWA  B  126</v>
          </cell>
        </row>
        <row r="1162">
          <cell r="A1162" t="str">
            <v>022A0504</v>
          </cell>
          <cell r="B1162" t="str">
            <v>水道用補修弁</v>
          </cell>
          <cell r="C1162" t="str">
            <v>キャップ式補修弁類</v>
          </cell>
          <cell r="D1162" t="str">
            <v>A</v>
          </cell>
          <cell r="E1162">
            <v>5</v>
          </cell>
          <cell r="F1162">
            <v>4</v>
          </cell>
          <cell r="G1162" t="str">
            <v>ｷｬｯﾌﾟ式補修弁</v>
          </cell>
          <cell r="H1162" t="str">
            <v>7.5K 形式1</v>
          </cell>
          <cell r="I1162" t="str">
            <v>022A0504</v>
          </cell>
          <cell r="J1162" t="str">
            <v>FCDｷｬｯﾌﾟ式ﾎﾞｰﾙ形補修弁</v>
          </cell>
          <cell r="K1162" t="str">
            <v>ｷｬｯﾌﾟ式水道用補修弁</v>
          </cell>
          <cell r="L1162" t="str">
            <v>φ75×H100・H150</v>
          </cell>
          <cell r="M1162" t="str">
            <v>内外面ｴﾎﾟｷｼ樹脂粉体塗装</v>
          </cell>
          <cell r="N1162" t="str">
            <v>2種　RF-RF形式</v>
          </cell>
          <cell r="O1162" t="str">
            <v>JWWA</v>
          </cell>
          <cell r="P1162" t="str">
            <v>B</v>
          </cell>
          <cell r="Q1162">
            <v>126</v>
          </cell>
          <cell r="R1162"/>
          <cell r="S1162" t="str">
            <v>角田鉄工（株）</v>
          </cell>
          <cell r="T1162">
            <v>22</v>
          </cell>
          <cell r="V1162" t="str">
            <v>JWWA  B  126</v>
          </cell>
          <cell r="W1162" t="str">
            <v>JWWA  B  126</v>
          </cell>
        </row>
        <row r="1163">
          <cell r="A1163" t="str">
            <v>023A0505</v>
          </cell>
          <cell r="B1163"/>
          <cell r="C1163"/>
          <cell r="D1163" t="str">
            <v>A</v>
          </cell>
          <cell r="E1163">
            <v>5</v>
          </cell>
          <cell r="F1163">
            <v>5</v>
          </cell>
          <cell r="G1163"/>
          <cell r="H1163"/>
          <cell r="I1163" t="str">
            <v>023A0505</v>
          </cell>
          <cell r="J1163" t="str">
            <v>FCDｷｬｯﾌﾟ式ﾎﾞｰﾙ形補修弁</v>
          </cell>
          <cell r="K1163" t="str">
            <v>ｷｬｯﾌﾟ式水道用補修弁</v>
          </cell>
          <cell r="L1163" t="str">
            <v>φ75×H100～H200</v>
          </cell>
          <cell r="M1163" t="str">
            <v>内外面ｴﾎﾟｷｼ樹脂粉体塗装</v>
          </cell>
          <cell r="N1163" t="str">
            <v>2種　RF-RF形式</v>
          </cell>
          <cell r="O1163" t="str">
            <v>JWWA</v>
          </cell>
          <cell r="P1163" t="str">
            <v>B</v>
          </cell>
          <cell r="Q1163">
            <v>126</v>
          </cell>
          <cell r="R1163"/>
          <cell r="S1163" t="str">
            <v>清水工業（株）</v>
          </cell>
          <cell r="T1163">
            <v>23</v>
          </cell>
          <cell r="V1163" t="str">
            <v>JWWA  B  126</v>
          </cell>
          <cell r="W1163" t="str">
            <v>JWWA  B  126</v>
          </cell>
        </row>
        <row r="1164">
          <cell r="A1164" t="str">
            <v>026A0502</v>
          </cell>
          <cell r="B1164"/>
          <cell r="C1164"/>
          <cell r="D1164" t="str">
            <v>A</v>
          </cell>
          <cell r="E1164">
            <v>5</v>
          </cell>
          <cell r="F1164">
            <v>2</v>
          </cell>
          <cell r="G1164"/>
          <cell r="H1164"/>
          <cell r="I1164" t="str">
            <v>026A0502</v>
          </cell>
          <cell r="J1164" t="str">
            <v>FCDｷｬｯﾌﾟ式ﾎﾞｰﾙ形補修弁</v>
          </cell>
          <cell r="K1164" t="str">
            <v>水道用ﾎﾞｰﾙ形補修弁(ｷｬｯﾌﾟ式)</v>
          </cell>
          <cell r="L1164" t="str">
            <v>φ75×H100～H200</v>
          </cell>
          <cell r="M1164" t="str">
            <v>内外面ｴﾎﾟｷｼ樹脂粉体塗装</v>
          </cell>
          <cell r="N1164" t="str">
            <v>2種　RF-RF形式</v>
          </cell>
          <cell r="O1164" t="str">
            <v>JWWA</v>
          </cell>
          <cell r="P1164" t="str">
            <v>B</v>
          </cell>
          <cell r="Q1164">
            <v>126</v>
          </cell>
          <cell r="R1164"/>
          <cell r="S1164" t="str">
            <v>（株）クボタ</v>
          </cell>
          <cell r="T1164">
            <v>26</v>
          </cell>
          <cell r="V1164" t="str">
            <v>JWWA  B  126</v>
          </cell>
          <cell r="W1164" t="str">
            <v>JWWA  B  126</v>
          </cell>
        </row>
        <row r="1165">
          <cell r="A1165" t="str">
            <v>003A0506</v>
          </cell>
          <cell r="B1165"/>
          <cell r="C1165"/>
          <cell r="D1165" t="str">
            <v>A</v>
          </cell>
          <cell r="E1165">
            <v>5</v>
          </cell>
          <cell r="F1165">
            <v>6</v>
          </cell>
          <cell r="G1165"/>
          <cell r="H1165" t="str">
            <v>7.5K 形式2</v>
          </cell>
          <cell r="I1165" t="str">
            <v>003A0506</v>
          </cell>
          <cell r="J1165" t="str">
            <v>FCDｷｬｯﾌﾟ式ﾎﾞｰﾙ形補修弁</v>
          </cell>
          <cell r="K1165" t="str">
            <v>ﾎﾞｰﾙ式補修弁(SBVG型)</v>
          </cell>
          <cell r="L1165" t="str">
            <v>φ75×H100～H200</v>
          </cell>
          <cell r="M1165" t="str">
            <v>内外面ｴﾎﾟｷｼ樹脂粉体塗装</v>
          </cell>
          <cell r="N1165" t="str">
            <v>2種　GF-RF形式</v>
          </cell>
          <cell r="O1165" t="str">
            <v>JWWA</v>
          </cell>
          <cell r="P1165" t="str">
            <v>B</v>
          </cell>
          <cell r="Q1165">
            <v>126</v>
          </cell>
          <cell r="R1165"/>
          <cell r="S1165" t="str">
            <v>（株）清水鐵工所</v>
          </cell>
          <cell r="T1165">
            <v>3</v>
          </cell>
          <cell r="V1165" t="str">
            <v>JWWA  B  126</v>
          </cell>
          <cell r="W1165" t="str">
            <v>JWWA  B  126</v>
          </cell>
        </row>
        <row r="1166">
          <cell r="A1166" t="str">
            <v>004A0506</v>
          </cell>
          <cell r="B1166"/>
          <cell r="C1166"/>
          <cell r="D1166" t="str">
            <v>A</v>
          </cell>
          <cell r="E1166">
            <v>5</v>
          </cell>
          <cell r="F1166">
            <v>6</v>
          </cell>
          <cell r="G1166"/>
          <cell r="H1166"/>
          <cell r="I1166" t="str">
            <v>004A0506</v>
          </cell>
          <cell r="J1166" t="str">
            <v>FCDｷｬｯﾌﾟ式ﾎﾞｰﾙ形補修弁</v>
          </cell>
          <cell r="K1166" t="str">
            <v>水道用補修弁(ｷｬｯﾌﾟ式ﾎﾞｰﾙ弁)</v>
          </cell>
          <cell r="L1166" t="str">
            <v>φ75×H100・H150</v>
          </cell>
          <cell r="M1166" t="str">
            <v>内外面ｴﾎﾟｷｼ樹脂粉体塗装</v>
          </cell>
          <cell r="N1166" t="str">
            <v>2種　GF-RF形式</v>
          </cell>
          <cell r="O1166" t="str">
            <v>JWWA</v>
          </cell>
          <cell r="P1166" t="str">
            <v>B</v>
          </cell>
          <cell r="Q1166">
            <v>126</v>
          </cell>
          <cell r="R1166"/>
          <cell r="S1166" t="str">
            <v>宮部鉄工（株）</v>
          </cell>
          <cell r="T1166">
            <v>4</v>
          </cell>
          <cell r="V1166" t="str">
            <v>JWWA  B  126</v>
          </cell>
          <cell r="W1166" t="str">
            <v>JWWA  B  126</v>
          </cell>
        </row>
        <row r="1167">
          <cell r="A1167" t="str">
            <v>017A0505</v>
          </cell>
          <cell r="B1167"/>
          <cell r="C1167"/>
          <cell r="D1167" t="str">
            <v>A</v>
          </cell>
          <cell r="E1167">
            <v>5</v>
          </cell>
          <cell r="F1167">
            <v>5</v>
          </cell>
          <cell r="G1167"/>
          <cell r="H1167"/>
          <cell r="I1167" t="str">
            <v>017A0505</v>
          </cell>
          <cell r="J1167" t="str">
            <v>FCDｷｬｯﾌﾟ式ﾎﾞｰﾙ形補修弁</v>
          </cell>
          <cell r="K1167" t="str">
            <v>ﾎﾞｰﾙ形補修弁(ｷｬｯﾌﾟ式)</v>
          </cell>
          <cell r="L1167" t="str">
            <v>φ75×H100～H200</v>
          </cell>
          <cell r="M1167" t="str">
            <v>内外面ｴﾎﾟｷｼ樹脂粉体塗装</v>
          </cell>
          <cell r="N1167" t="str">
            <v>2種　GF-RF形式</v>
          </cell>
          <cell r="O1167" t="str">
            <v>JWWA</v>
          </cell>
          <cell r="P1167" t="str">
            <v>B</v>
          </cell>
          <cell r="Q1167">
            <v>126</v>
          </cell>
          <cell r="R1167"/>
          <cell r="S1167" t="str">
            <v>（株）清水合金製作所</v>
          </cell>
          <cell r="T1167">
            <v>17</v>
          </cell>
          <cell r="V1167" t="str">
            <v>JWWA  B  126</v>
          </cell>
          <cell r="W1167" t="str">
            <v>JWWA  B  126</v>
          </cell>
        </row>
        <row r="1168">
          <cell r="A1168" t="str">
            <v>018A0504</v>
          </cell>
          <cell r="B1168"/>
          <cell r="C1168"/>
          <cell r="D1168" t="str">
            <v>A</v>
          </cell>
          <cell r="E1168">
            <v>5</v>
          </cell>
          <cell r="F1168">
            <v>4</v>
          </cell>
          <cell r="G1168"/>
          <cell r="H1168"/>
          <cell r="I1168" t="str">
            <v>018A0504</v>
          </cell>
          <cell r="J1168" t="str">
            <v>FCDｷｬｯﾌﾟ式ﾎﾞｰﾙ形補修弁</v>
          </cell>
          <cell r="K1168" t="str">
            <v>水道用補修弁ｷｬｯﾌﾟ式ﾎﾞｰﾙ弁</v>
          </cell>
          <cell r="L1168" t="str">
            <v>φ75×H100～H200</v>
          </cell>
          <cell r="M1168" t="str">
            <v>内外面ｴﾎﾟｷｼ樹脂粉体塗装</v>
          </cell>
          <cell r="N1168" t="str">
            <v>2種　GF-RF形式</v>
          </cell>
          <cell r="O1168" t="str">
            <v>JWWA</v>
          </cell>
          <cell r="P1168" t="str">
            <v>B</v>
          </cell>
          <cell r="Q1168">
            <v>126</v>
          </cell>
          <cell r="R1168"/>
          <cell r="S1168" t="str">
            <v>協和工業（株）</v>
          </cell>
          <cell r="T1168">
            <v>18</v>
          </cell>
          <cell r="V1168" t="str">
            <v>JWWA  B  126</v>
          </cell>
          <cell r="W1168" t="str">
            <v>JWWA  B  126</v>
          </cell>
        </row>
        <row r="1169">
          <cell r="A1169" t="str">
            <v>022A0505</v>
          </cell>
          <cell r="B1169"/>
          <cell r="C1169"/>
          <cell r="D1169" t="str">
            <v>A</v>
          </cell>
          <cell r="E1169">
            <v>5</v>
          </cell>
          <cell r="F1169">
            <v>5</v>
          </cell>
          <cell r="G1169"/>
          <cell r="H1169"/>
          <cell r="I1169" t="str">
            <v>022A0505</v>
          </cell>
          <cell r="J1169" t="str">
            <v>FCDｷｬｯﾌﾟ式ﾎﾞｰﾙ形補修弁</v>
          </cell>
          <cell r="K1169" t="str">
            <v>ｷｬｯﾌﾟ式水道用補修弁</v>
          </cell>
          <cell r="L1169" t="str">
            <v>φ75×H100・H150</v>
          </cell>
          <cell r="M1169" t="str">
            <v>内外面ｴﾎﾟｷｼ樹脂粉体塗装</v>
          </cell>
          <cell r="N1169" t="str">
            <v>2種　GF-RF形式</v>
          </cell>
          <cell r="O1169" t="str">
            <v>JWWA</v>
          </cell>
          <cell r="P1169" t="str">
            <v>B</v>
          </cell>
          <cell r="Q1169">
            <v>126</v>
          </cell>
          <cell r="R1169"/>
          <cell r="S1169" t="str">
            <v>角田鉄工（株）</v>
          </cell>
          <cell r="T1169">
            <v>22</v>
          </cell>
          <cell r="V1169" t="str">
            <v>JWWA  B  126</v>
          </cell>
          <cell r="W1169" t="str">
            <v>JWWA  B  126</v>
          </cell>
        </row>
        <row r="1170">
          <cell r="A1170" t="str">
            <v>023A0506</v>
          </cell>
          <cell r="B1170"/>
          <cell r="C1170"/>
          <cell r="D1170" t="str">
            <v>A</v>
          </cell>
          <cell r="E1170">
            <v>5</v>
          </cell>
          <cell r="F1170">
            <v>6</v>
          </cell>
          <cell r="G1170"/>
          <cell r="H1170"/>
          <cell r="I1170" t="str">
            <v>023A0506</v>
          </cell>
          <cell r="J1170" t="str">
            <v>FCDｷｬｯﾌﾟ式ﾎﾞｰﾙ形補修弁</v>
          </cell>
          <cell r="K1170" t="str">
            <v>ｷｬｯﾌﾟ式水道用補修弁</v>
          </cell>
          <cell r="L1170" t="str">
            <v>φ75×H100～H200</v>
          </cell>
          <cell r="M1170" t="str">
            <v>内外面ｴﾎﾟｷｼ樹脂粉体塗装</v>
          </cell>
          <cell r="N1170" t="str">
            <v>2種　GF-RF形式</v>
          </cell>
          <cell r="O1170" t="str">
            <v>JWWA</v>
          </cell>
          <cell r="P1170" t="str">
            <v>B</v>
          </cell>
          <cell r="Q1170">
            <v>126</v>
          </cell>
          <cell r="R1170"/>
          <cell r="S1170" t="str">
            <v>清水工業（株）</v>
          </cell>
          <cell r="T1170">
            <v>23</v>
          </cell>
          <cell r="V1170" t="str">
            <v>JWWA  B  126</v>
          </cell>
          <cell r="W1170" t="str">
            <v>JWWA  B  126</v>
          </cell>
        </row>
        <row r="1171">
          <cell r="A1171" t="str">
            <v>004A0507</v>
          </cell>
          <cell r="B1171"/>
          <cell r="C1171"/>
          <cell r="D1171" t="str">
            <v>A</v>
          </cell>
          <cell r="E1171">
            <v>5</v>
          </cell>
          <cell r="F1171">
            <v>7</v>
          </cell>
          <cell r="G1171"/>
          <cell r="H1171" t="str">
            <v>10K 形式1</v>
          </cell>
          <cell r="I1171" t="str">
            <v>004A0507</v>
          </cell>
          <cell r="J1171" t="str">
            <v>FCDｷｬｯﾌﾟ式ﾎﾞｰﾙ形補修弁</v>
          </cell>
          <cell r="K1171" t="str">
            <v>水道用補修弁(ｷｬｯﾌﾟ式ﾎﾞｰﾙ弁)</v>
          </cell>
          <cell r="L1171" t="str">
            <v>φ75×H100・H150</v>
          </cell>
          <cell r="M1171" t="str">
            <v>内外面ｴﾎﾟｷｼ樹脂粉体塗装</v>
          </cell>
          <cell r="N1171" t="str">
            <v>3種　RF-RF形式</v>
          </cell>
          <cell r="O1171" t="str">
            <v>指定承認</v>
          </cell>
          <cell r="P1171"/>
          <cell r="Q1171"/>
          <cell r="R1171"/>
          <cell r="S1171" t="str">
            <v>宮部鉄工（株）</v>
          </cell>
          <cell r="T1171">
            <v>4</v>
          </cell>
          <cell r="V1171" t="str">
            <v xml:space="preserve">指定承認    </v>
          </cell>
          <cell r="W1171" t="str">
            <v xml:space="preserve">指定承認    </v>
          </cell>
        </row>
        <row r="1172">
          <cell r="A1172" t="str">
            <v>023A0507</v>
          </cell>
          <cell r="B1172"/>
          <cell r="C1172"/>
          <cell r="D1172" t="str">
            <v>A</v>
          </cell>
          <cell r="E1172">
            <v>5</v>
          </cell>
          <cell r="F1172">
            <v>7</v>
          </cell>
          <cell r="G1172"/>
          <cell r="H1172"/>
          <cell r="I1172" t="str">
            <v>023A0507</v>
          </cell>
          <cell r="J1172" t="str">
            <v>FCDｷｬｯﾌﾟ式ﾎﾞｰﾙ形補修弁</v>
          </cell>
          <cell r="K1172" t="str">
            <v>ｷｬｯﾌﾟ式水道用補修弁</v>
          </cell>
          <cell r="L1172" t="str">
            <v>φ75×H200</v>
          </cell>
          <cell r="M1172" t="str">
            <v>内外面ｴﾎﾟｷｼ樹脂粉体塗装</v>
          </cell>
          <cell r="N1172" t="str">
            <v>3種　RF-RF形式</v>
          </cell>
          <cell r="O1172" t="str">
            <v>JWWA</v>
          </cell>
          <cell r="P1172" t="str">
            <v>B</v>
          </cell>
          <cell r="Q1172">
            <v>126</v>
          </cell>
          <cell r="R1172"/>
          <cell r="S1172" t="str">
            <v>清水工業（株）</v>
          </cell>
          <cell r="T1172">
            <v>23</v>
          </cell>
          <cell r="V1172" t="str">
            <v>JWWA  B  126</v>
          </cell>
          <cell r="W1172" t="str">
            <v>JWWA  B  126</v>
          </cell>
        </row>
        <row r="1173">
          <cell r="A1173" t="str">
            <v>003A0507</v>
          </cell>
          <cell r="B1173"/>
          <cell r="C1173"/>
          <cell r="D1173" t="str">
            <v>A</v>
          </cell>
          <cell r="E1173">
            <v>5</v>
          </cell>
          <cell r="F1173">
            <v>7</v>
          </cell>
          <cell r="G1173"/>
          <cell r="H1173" t="str">
            <v>10K 形式2</v>
          </cell>
          <cell r="I1173" t="str">
            <v>003A0507</v>
          </cell>
          <cell r="J1173" t="str">
            <v>FCDｷｬｯﾌﾟ式ﾎﾞｰﾙ形補修弁</v>
          </cell>
          <cell r="K1173" t="str">
            <v>ﾎﾞｰﾙ式補修弁(SBVG型)</v>
          </cell>
          <cell r="L1173" t="str">
            <v>φ75×H100・H150</v>
          </cell>
          <cell r="M1173" t="str">
            <v>内外面ｴﾎﾟｷｼ樹脂粉体塗装</v>
          </cell>
          <cell r="N1173" t="str">
            <v>3種　GF-RF形式</v>
          </cell>
          <cell r="O1173" t="str">
            <v>指定承認</v>
          </cell>
          <cell r="P1173"/>
          <cell r="Q1173"/>
          <cell r="R1173"/>
          <cell r="S1173" t="str">
            <v>（株）清水鐵工所</v>
          </cell>
          <cell r="T1173">
            <v>3</v>
          </cell>
          <cell r="V1173" t="str">
            <v xml:space="preserve">指定承認    </v>
          </cell>
          <cell r="W1173" t="str">
            <v xml:space="preserve">指定承認    </v>
          </cell>
        </row>
        <row r="1174">
          <cell r="A1174" t="str">
            <v>004A0508</v>
          </cell>
          <cell r="B1174"/>
          <cell r="C1174"/>
          <cell r="D1174" t="str">
            <v>A</v>
          </cell>
          <cell r="E1174">
            <v>5</v>
          </cell>
          <cell r="F1174">
            <v>8</v>
          </cell>
          <cell r="G1174"/>
          <cell r="H1174"/>
          <cell r="I1174" t="str">
            <v>004A0508</v>
          </cell>
          <cell r="J1174" t="str">
            <v>FCDｷｬｯﾌﾟ式ﾎﾞｰﾙ形補修弁</v>
          </cell>
          <cell r="K1174" t="str">
            <v>水道用補修弁(ｷｬｯﾌﾟ式ﾎﾞｰﾙ弁)</v>
          </cell>
          <cell r="L1174" t="str">
            <v>φ75×H100・H150</v>
          </cell>
          <cell r="M1174" t="str">
            <v>内外面ｴﾎﾟｷｼ樹脂粉体塗装</v>
          </cell>
          <cell r="N1174" t="str">
            <v>3種　GF-RF形式</v>
          </cell>
          <cell r="O1174" t="str">
            <v>指定承認</v>
          </cell>
          <cell r="P1174"/>
          <cell r="Q1174"/>
          <cell r="R1174"/>
          <cell r="S1174" t="str">
            <v>宮部鉄工（株）</v>
          </cell>
          <cell r="T1174">
            <v>4</v>
          </cell>
          <cell r="V1174" t="str">
            <v xml:space="preserve">指定承認    </v>
          </cell>
          <cell r="W1174" t="str">
            <v xml:space="preserve">指定承認    </v>
          </cell>
        </row>
        <row r="1175">
          <cell r="A1175" t="str">
            <v>017A0506</v>
          </cell>
          <cell r="B1175"/>
          <cell r="C1175"/>
          <cell r="D1175" t="str">
            <v>A</v>
          </cell>
          <cell r="E1175">
            <v>5</v>
          </cell>
          <cell r="F1175">
            <v>6</v>
          </cell>
          <cell r="G1175"/>
          <cell r="H1175"/>
          <cell r="I1175" t="str">
            <v>017A0506</v>
          </cell>
          <cell r="J1175" t="str">
            <v>FCDｷｬｯﾌﾟ式ﾎﾞｰﾙ形補修弁</v>
          </cell>
          <cell r="K1175" t="str">
            <v>ﾎﾞｰﾙ形補修弁(ｷｬｯﾌﾟ式)</v>
          </cell>
          <cell r="L1175" t="str">
            <v>φ75×H100・H150</v>
          </cell>
          <cell r="M1175" t="str">
            <v>内外面ｴﾎﾟｷｼ樹脂粉体塗装</v>
          </cell>
          <cell r="N1175" t="str">
            <v>3種　GF-RF形式</v>
          </cell>
          <cell r="O1175" t="str">
            <v>指定承認</v>
          </cell>
          <cell r="P1175"/>
          <cell r="Q1175"/>
          <cell r="R1175"/>
          <cell r="S1175" t="str">
            <v>（株）清水合金製作所</v>
          </cell>
          <cell r="T1175">
            <v>17</v>
          </cell>
          <cell r="V1175" t="str">
            <v xml:space="preserve">指定承認    </v>
          </cell>
          <cell r="W1175" t="str">
            <v xml:space="preserve">指定承認    </v>
          </cell>
        </row>
        <row r="1176">
          <cell r="A1176" t="str">
            <v>022A0506</v>
          </cell>
          <cell r="B1176"/>
          <cell r="C1176"/>
          <cell r="D1176" t="str">
            <v>A</v>
          </cell>
          <cell r="E1176">
            <v>5</v>
          </cell>
          <cell r="F1176">
            <v>6</v>
          </cell>
          <cell r="G1176"/>
          <cell r="H1176"/>
          <cell r="I1176" t="str">
            <v>022A0506</v>
          </cell>
          <cell r="J1176" t="str">
            <v>FCDｷｬｯﾌﾟ式ﾎﾞｰﾙ形補修弁</v>
          </cell>
          <cell r="K1176" t="str">
            <v>ｷｬｯﾌﾟ式水道用補修弁</v>
          </cell>
          <cell r="L1176" t="str">
            <v>φ75×H100・H150</v>
          </cell>
          <cell r="M1176" t="str">
            <v>内外面ｴﾎﾟｷｼ樹脂粉体塗装</v>
          </cell>
          <cell r="N1176" t="str">
            <v>3種　GF-RF形式</v>
          </cell>
          <cell r="O1176" t="str">
            <v>指定承認</v>
          </cell>
          <cell r="P1176"/>
          <cell r="Q1176"/>
          <cell r="R1176"/>
          <cell r="S1176" t="str">
            <v>角田鉄工（株）</v>
          </cell>
          <cell r="T1176">
            <v>22</v>
          </cell>
          <cell r="V1176" t="str">
            <v xml:space="preserve">指定承認    </v>
          </cell>
          <cell r="W1176" t="str">
            <v xml:space="preserve">指定承認    </v>
          </cell>
        </row>
        <row r="1177">
          <cell r="A1177" t="str">
            <v>003A0508</v>
          </cell>
          <cell r="B1177"/>
          <cell r="C1177"/>
          <cell r="D1177" t="str">
            <v>A</v>
          </cell>
          <cell r="E1177">
            <v>5</v>
          </cell>
          <cell r="F1177">
            <v>8</v>
          </cell>
          <cell r="G1177"/>
          <cell r="H1177"/>
          <cell r="I1177" t="str">
            <v>003A0508</v>
          </cell>
          <cell r="J1177" t="str">
            <v>FCDﾚﾊﾞｰ式ﾎﾞｰﾙ形補修弁</v>
          </cell>
          <cell r="K1177" t="str">
            <v>ﾎﾞｰﾙ式補修弁(SBV型)</v>
          </cell>
          <cell r="L1177" t="str">
            <v>φ75×H200</v>
          </cell>
          <cell r="M1177" t="str">
            <v>内外面ｴﾎﾟｷｼ樹脂粉体塗装</v>
          </cell>
          <cell r="N1177" t="str">
            <v>3種　GF-RF形式</v>
          </cell>
          <cell r="O1177" t="str">
            <v>JWWA</v>
          </cell>
          <cell r="P1177" t="str">
            <v>B</v>
          </cell>
          <cell r="Q1177">
            <v>126</v>
          </cell>
          <cell r="R1177"/>
          <cell r="S1177" t="str">
            <v>（株）清水鐵工所</v>
          </cell>
          <cell r="T1177">
            <v>3</v>
          </cell>
          <cell r="V1177" t="str">
            <v>JWWA  B  126</v>
          </cell>
          <cell r="W1177" t="str">
            <v>JWWA  B  126</v>
          </cell>
        </row>
        <row r="1178">
          <cell r="A1178" t="str">
            <v>017A0507</v>
          </cell>
          <cell r="B1178"/>
          <cell r="C1178"/>
          <cell r="D1178" t="str">
            <v>A</v>
          </cell>
          <cell r="E1178">
            <v>5</v>
          </cell>
          <cell r="F1178">
            <v>7</v>
          </cell>
          <cell r="G1178"/>
          <cell r="H1178"/>
          <cell r="I1178" t="str">
            <v>017A0507</v>
          </cell>
          <cell r="J1178" t="str">
            <v>FCDｷｬｯﾌﾟ式ﾎﾞｰﾙ形補修弁</v>
          </cell>
          <cell r="K1178" t="str">
            <v>ﾎﾞｰﾙ形補修弁(ｷｬｯﾌﾟ式)</v>
          </cell>
          <cell r="L1178" t="str">
            <v>φ75×H200</v>
          </cell>
          <cell r="M1178" t="str">
            <v>内外面ｴﾎﾟｷｼ樹脂粉体塗装</v>
          </cell>
          <cell r="N1178" t="str">
            <v>3種　GF-RF形式</v>
          </cell>
          <cell r="O1178" t="str">
            <v>JWWA</v>
          </cell>
          <cell r="P1178" t="str">
            <v>B</v>
          </cell>
          <cell r="Q1178">
            <v>126</v>
          </cell>
          <cell r="R1178"/>
          <cell r="S1178" t="str">
            <v>（株）清水合金製作所</v>
          </cell>
          <cell r="T1178">
            <v>17</v>
          </cell>
          <cell r="V1178" t="str">
            <v>JWWA  B  126</v>
          </cell>
          <cell r="W1178" t="str">
            <v>JWWA  B  126</v>
          </cell>
        </row>
        <row r="1179">
          <cell r="A1179" t="str">
            <v>023A0508</v>
          </cell>
          <cell r="B1179"/>
          <cell r="C1179"/>
          <cell r="D1179" t="str">
            <v>A</v>
          </cell>
          <cell r="E1179">
            <v>5</v>
          </cell>
          <cell r="F1179">
            <v>8</v>
          </cell>
          <cell r="G1179"/>
          <cell r="H1179"/>
          <cell r="I1179" t="str">
            <v>023A0508</v>
          </cell>
          <cell r="J1179" t="str">
            <v>FCDｷｬｯﾌﾟ式ﾎﾞｰﾙ形補修弁</v>
          </cell>
          <cell r="K1179" t="str">
            <v>ｷｬｯﾌﾟ式水道用補修弁</v>
          </cell>
          <cell r="L1179" t="str">
            <v>φ75×H200</v>
          </cell>
          <cell r="M1179" t="str">
            <v>内外面ｴﾎﾟｷｼ樹脂粉体塗装</v>
          </cell>
          <cell r="N1179" t="str">
            <v>3種　GF-RF形式</v>
          </cell>
          <cell r="O1179" t="str">
            <v>JWWA</v>
          </cell>
          <cell r="P1179" t="str">
            <v>B</v>
          </cell>
          <cell r="Q1179">
            <v>126</v>
          </cell>
          <cell r="R1179"/>
          <cell r="S1179" t="str">
            <v>清水工業（株）</v>
          </cell>
          <cell r="T1179">
            <v>23</v>
          </cell>
          <cell r="V1179" t="str">
            <v>JWWA  B  126</v>
          </cell>
          <cell r="W1179" t="str">
            <v>JWWA  B  126</v>
          </cell>
        </row>
        <row r="1180">
          <cell r="A1180">
            <v>0</v>
          </cell>
          <cell r="B1180" t="str">
            <v>【消火栓】</v>
          </cell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 t="str">
            <v/>
          </cell>
          <cell r="V1180" t="str">
            <v xml:space="preserve">    </v>
          </cell>
          <cell r="W1180" t="str">
            <v xml:space="preserve">    </v>
          </cell>
        </row>
        <row r="1181">
          <cell r="A1181" t="str">
            <v>003F0101</v>
          </cell>
          <cell r="B1181" t="str">
            <v>水道用消火栓</v>
          </cell>
          <cell r="C1181" t="str">
            <v>地下式消火栓類</v>
          </cell>
          <cell r="D1181" t="str">
            <v>F</v>
          </cell>
          <cell r="E1181">
            <v>1</v>
          </cell>
          <cell r="F1181">
            <v>1</v>
          </cell>
          <cell r="G1181" t="str">
            <v>地下式消火栓</v>
          </cell>
          <cell r="H1181" t="str">
            <v>単口 2種</v>
          </cell>
          <cell r="I1181" t="str">
            <v>003F0101</v>
          </cell>
          <cell r="J1181" t="str">
            <v>FCD地下式単口消火栓</v>
          </cell>
          <cell r="K1181" t="str">
            <v>水道用地下式単口消火栓</v>
          </cell>
          <cell r="L1181" t="str">
            <v>φ75</v>
          </cell>
          <cell r="M1181" t="str">
            <v>内外面ｴﾎﾟｷｼ樹脂粉体塗装</v>
          </cell>
          <cell r="N1181" t="str">
            <v>2種</v>
          </cell>
          <cell r="O1181" t="str">
            <v>JWWA</v>
          </cell>
          <cell r="P1181" t="str">
            <v>B</v>
          </cell>
          <cell r="Q1181">
            <v>103</v>
          </cell>
          <cell r="R1181"/>
          <cell r="S1181" t="str">
            <v>（株）清水鐵工所</v>
          </cell>
          <cell r="T1181">
            <v>3</v>
          </cell>
          <cell r="V1181" t="str">
            <v>JWWA  B  103</v>
          </cell>
          <cell r="W1181" t="str">
            <v>JWWA  B  103</v>
          </cell>
        </row>
        <row r="1182">
          <cell r="A1182" t="str">
            <v>004F0101</v>
          </cell>
          <cell r="B1182"/>
          <cell r="C1182"/>
          <cell r="D1182" t="str">
            <v>F</v>
          </cell>
          <cell r="E1182">
            <v>1</v>
          </cell>
          <cell r="F1182">
            <v>1</v>
          </cell>
          <cell r="G1182"/>
          <cell r="H1182"/>
          <cell r="I1182" t="str">
            <v>004F0101</v>
          </cell>
          <cell r="J1182" t="str">
            <v>FCD地下式単口消火栓</v>
          </cell>
          <cell r="K1182" t="str">
            <v>水道用地下式単口消火栓</v>
          </cell>
          <cell r="L1182" t="str">
            <v>φ75</v>
          </cell>
          <cell r="M1182" t="str">
            <v>内外面ｴﾎﾟｷｼ樹脂粉体塗装</v>
          </cell>
          <cell r="N1182" t="str">
            <v>2種</v>
          </cell>
          <cell r="O1182" t="str">
            <v>JWWA</v>
          </cell>
          <cell r="P1182" t="str">
            <v>B</v>
          </cell>
          <cell r="Q1182">
            <v>103</v>
          </cell>
          <cell r="R1182"/>
          <cell r="S1182" t="str">
            <v>宮部鉄工（株）</v>
          </cell>
          <cell r="T1182">
            <v>4</v>
          </cell>
          <cell r="V1182" t="str">
            <v>JWWA  B  103</v>
          </cell>
          <cell r="W1182" t="str">
            <v>JWWA  B  103</v>
          </cell>
        </row>
        <row r="1183">
          <cell r="A1183" t="str">
            <v>017F0101</v>
          </cell>
          <cell r="B1183"/>
          <cell r="C1183"/>
          <cell r="D1183" t="str">
            <v>F</v>
          </cell>
          <cell r="E1183">
            <v>1</v>
          </cell>
          <cell r="F1183">
            <v>1</v>
          </cell>
          <cell r="G1183"/>
          <cell r="H1183"/>
          <cell r="I1183" t="str">
            <v>017F0101</v>
          </cell>
          <cell r="J1183" t="str">
            <v>FCD地下式単口消火栓</v>
          </cell>
          <cell r="K1183" t="str">
            <v>B-103 2000</v>
          </cell>
          <cell r="L1183" t="str">
            <v>φ75</v>
          </cell>
          <cell r="M1183" t="str">
            <v>内外面ｴﾎﾟｷｼ樹脂粉体塗装</v>
          </cell>
          <cell r="N1183" t="str">
            <v>2種</v>
          </cell>
          <cell r="O1183" t="str">
            <v>JWWA</v>
          </cell>
          <cell r="P1183" t="str">
            <v>B</v>
          </cell>
          <cell r="Q1183">
            <v>103</v>
          </cell>
          <cell r="R1183"/>
          <cell r="S1183" t="str">
            <v>（株）清水合金製作所</v>
          </cell>
          <cell r="T1183">
            <v>17</v>
          </cell>
          <cell r="V1183" t="str">
            <v>JWWA  B  103</v>
          </cell>
          <cell r="W1183" t="str">
            <v>JWWA  B  103</v>
          </cell>
        </row>
        <row r="1184">
          <cell r="A1184" t="str">
            <v>022F0101</v>
          </cell>
          <cell r="B1184"/>
          <cell r="C1184"/>
          <cell r="D1184" t="str">
            <v>F</v>
          </cell>
          <cell r="E1184">
            <v>1</v>
          </cell>
          <cell r="F1184">
            <v>1</v>
          </cell>
          <cell r="G1184"/>
          <cell r="H1184"/>
          <cell r="I1184" t="str">
            <v>022F0101</v>
          </cell>
          <cell r="J1184" t="str">
            <v>FCD地下式単口消火栓</v>
          </cell>
          <cell r="K1184" t="str">
            <v>水道用地下式消火栓 単口</v>
          </cell>
          <cell r="L1184" t="str">
            <v>φ75</v>
          </cell>
          <cell r="M1184" t="str">
            <v>内外面ｴﾎﾟｷｼ樹脂粉体塗装</v>
          </cell>
          <cell r="N1184" t="str">
            <v>2種</v>
          </cell>
          <cell r="O1184" t="str">
            <v>JWWA</v>
          </cell>
          <cell r="P1184" t="str">
            <v>B</v>
          </cell>
          <cell r="Q1184">
            <v>103</v>
          </cell>
          <cell r="R1184"/>
          <cell r="S1184" t="str">
            <v>角田鉄工（株）</v>
          </cell>
          <cell r="T1184">
            <v>22</v>
          </cell>
          <cell r="V1184" t="str">
            <v>JWWA  B  103</v>
          </cell>
          <cell r="W1184" t="str">
            <v>JWWA  B  103</v>
          </cell>
        </row>
        <row r="1185">
          <cell r="A1185" t="str">
            <v>023F0101</v>
          </cell>
          <cell r="B1185"/>
          <cell r="C1185"/>
          <cell r="D1185" t="str">
            <v>F</v>
          </cell>
          <cell r="E1185">
            <v>1</v>
          </cell>
          <cell r="F1185">
            <v>1</v>
          </cell>
          <cell r="G1185"/>
          <cell r="H1185"/>
          <cell r="I1185" t="str">
            <v>023F0101</v>
          </cell>
          <cell r="J1185" t="str">
            <v>FCD地下式単口消火栓</v>
          </cell>
          <cell r="K1185" t="str">
            <v>地下式消火栓</v>
          </cell>
          <cell r="L1185" t="str">
            <v>φ75</v>
          </cell>
          <cell r="M1185" t="str">
            <v>内外面ｴﾎﾟｷｼ樹脂粉体塗装</v>
          </cell>
          <cell r="N1185" t="str">
            <v>2種</v>
          </cell>
          <cell r="O1185" t="str">
            <v>JWWA</v>
          </cell>
          <cell r="P1185" t="str">
            <v>B</v>
          </cell>
          <cell r="Q1185">
            <v>103</v>
          </cell>
          <cell r="R1185"/>
          <cell r="S1185" t="str">
            <v>清水工業（株）</v>
          </cell>
          <cell r="T1185">
            <v>23</v>
          </cell>
          <cell r="V1185" t="str">
            <v>JWWA  B  103</v>
          </cell>
          <cell r="W1185" t="str">
            <v>JWWA  B  103</v>
          </cell>
        </row>
        <row r="1186">
          <cell r="A1186" t="str">
            <v>025F0101</v>
          </cell>
          <cell r="B1186"/>
          <cell r="C1186"/>
          <cell r="D1186" t="str">
            <v>F</v>
          </cell>
          <cell r="E1186">
            <v>1</v>
          </cell>
          <cell r="F1186">
            <v>1</v>
          </cell>
          <cell r="G1186"/>
          <cell r="H1186"/>
          <cell r="I1186" t="str">
            <v>025F0101</v>
          </cell>
          <cell r="J1186" t="str">
            <v>FCD地下式単口消火栓</v>
          </cell>
          <cell r="K1186" t="str">
            <v>地下式単口消火栓</v>
          </cell>
          <cell r="L1186" t="str">
            <v>φ75</v>
          </cell>
          <cell r="M1186" t="str">
            <v>内外面ｴﾎﾟｷｼ樹脂粉体塗装</v>
          </cell>
          <cell r="N1186" t="str">
            <v>2種</v>
          </cell>
          <cell r="O1186" t="str">
            <v>JWWA</v>
          </cell>
          <cell r="P1186" t="str">
            <v>B</v>
          </cell>
          <cell r="Q1186">
            <v>103</v>
          </cell>
          <cell r="R1186"/>
          <cell r="S1186" t="str">
            <v>前澤工業（株）</v>
          </cell>
          <cell r="T1186">
            <v>25</v>
          </cell>
          <cell r="V1186" t="str">
            <v>JWWA  B  103</v>
          </cell>
          <cell r="W1186" t="str">
            <v>JWWA  B  103</v>
          </cell>
        </row>
        <row r="1187">
          <cell r="A1187" t="str">
            <v>026F0101</v>
          </cell>
          <cell r="B1187"/>
          <cell r="C1187"/>
          <cell r="D1187" t="str">
            <v>F</v>
          </cell>
          <cell r="E1187">
            <v>1</v>
          </cell>
          <cell r="F1187">
            <v>1</v>
          </cell>
          <cell r="G1187"/>
          <cell r="H1187"/>
          <cell r="I1187" t="str">
            <v>026F0101</v>
          </cell>
          <cell r="J1187" t="str">
            <v>FCD地下式単口消火栓</v>
          </cell>
          <cell r="K1187" t="str">
            <v>水道用地下式消火栓</v>
          </cell>
          <cell r="L1187" t="str">
            <v>φ75</v>
          </cell>
          <cell r="M1187" t="str">
            <v>内外面ｴﾎﾟｷｼ樹脂粉体塗装</v>
          </cell>
          <cell r="N1187" t="str">
            <v>2種</v>
          </cell>
          <cell r="O1187" t="str">
            <v>JWWA</v>
          </cell>
          <cell r="P1187" t="str">
            <v>B</v>
          </cell>
          <cell r="Q1187">
            <v>103</v>
          </cell>
          <cell r="R1187"/>
          <cell r="S1187" t="str">
            <v>（株）クボタ</v>
          </cell>
          <cell r="T1187">
            <v>26</v>
          </cell>
          <cell r="V1187" t="str">
            <v>JWWA  B  103</v>
          </cell>
          <cell r="W1187" t="str">
            <v>JWWA  B  103</v>
          </cell>
        </row>
        <row r="1188">
          <cell r="A1188" t="str">
            <v>003F0103</v>
          </cell>
          <cell r="B1188"/>
          <cell r="C1188"/>
          <cell r="D1188" t="str">
            <v>F</v>
          </cell>
          <cell r="E1188">
            <v>1</v>
          </cell>
          <cell r="F1188">
            <v>3</v>
          </cell>
          <cell r="G1188" t="str">
            <v>浅層埋設型
地下式消火栓</v>
          </cell>
          <cell r="H1188" t="str">
            <v>単口 2種</v>
          </cell>
          <cell r="I1188" t="str">
            <v>003F0103</v>
          </cell>
          <cell r="J1188" t="str">
            <v>浅層埋設形FCD地下式単口消火栓</v>
          </cell>
          <cell r="K1188" t="str">
            <v>ｴﾎﾟﾗﾝﾄL形(SER-Ⅲ型L形)</v>
          </cell>
          <cell r="L1188" t="str">
            <v>φ75</v>
          </cell>
          <cell r="M1188" t="str">
            <v>内外面ｴﾎﾟｷｼ樹脂粉体塗装</v>
          </cell>
          <cell r="N1188" t="str">
            <v>2種</v>
          </cell>
          <cell r="O1188" t="str">
            <v>指定承認</v>
          </cell>
          <cell r="P1188"/>
          <cell r="Q1188"/>
          <cell r="R1188"/>
          <cell r="S1188" t="str">
            <v>（株）清水鐵工所</v>
          </cell>
          <cell r="T1188">
            <v>3</v>
          </cell>
          <cell r="V1188" t="str">
            <v xml:space="preserve">指定承認    </v>
          </cell>
          <cell r="W1188" t="str">
            <v xml:space="preserve">指定承認    </v>
          </cell>
        </row>
        <row r="1189">
          <cell r="A1189" t="str">
            <v>004F0103</v>
          </cell>
          <cell r="B1189"/>
          <cell r="C1189"/>
          <cell r="D1189" t="str">
            <v>F</v>
          </cell>
          <cell r="E1189">
            <v>1</v>
          </cell>
          <cell r="F1189">
            <v>3</v>
          </cell>
          <cell r="G1189"/>
          <cell r="H1189"/>
          <cell r="I1189" t="str">
            <v>004F0103</v>
          </cell>
          <cell r="J1189" t="str">
            <v>浅層埋設形FCD地下式単口消火栓</v>
          </cell>
          <cell r="K1189" t="str">
            <v>MS-NⅡ型ﾈｸｽﾄ消火栓</v>
          </cell>
          <cell r="L1189" t="str">
            <v>φ75</v>
          </cell>
          <cell r="M1189" t="str">
            <v>内外面ｴﾎﾟｷｼ樹脂粉体塗装</v>
          </cell>
          <cell r="N1189" t="str">
            <v>2種</v>
          </cell>
          <cell r="O1189" t="str">
            <v>指定承認</v>
          </cell>
          <cell r="P1189"/>
          <cell r="Q1189"/>
          <cell r="R1189"/>
          <cell r="S1189" t="str">
            <v>宮部鉄工（株）</v>
          </cell>
          <cell r="T1189">
            <v>4</v>
          </cell>
          <cell r="V1189" t="str">
            <v xml:space="preserve">指定承認    </v>
          </cell>
          <cell r="W1189" t="str">
            <v xml:space="preserve">指定承認    </v>
          </cell>
        </row>
        <row r="1190">
          <cell r="A1190" t="str">
            <v>017F0103</v>
          </cell>
          <cell r="B1190"/>
          <cell r="C1190"/>
          <cell r="D1190" t="str">
            <v>F</v>
          </cell>
          <cell r="E1190">
            <v>1</v>
          </cell>
          <cell r="F1190">
            <v>3</v>
          </cell>
          <cell r="G1190"/>
          <cell r="H1190"/>
          <cell r="I1190" t="str">
            <v>017F0103</v>
          </cell>
          <cell r="J1190" t="str">
            <v>浅層埋設形FCD地下式単口消火栓</v>
          </cell>
          <cell r="K1190" t="str">
            <v>ﾆｭｰBR消火栓</v>
          </cell>
          <cell r="L1190" t="str">
            <v>φ75</v>
          </cell>
          <cell r="M1190" t="str">
            <v>内外面ｴﾎﾟｷｼ樹脂粉体塗装</v>
          </cell>
          <cell r="N1190" t="str">
            <v>2種</v>
          </cell>
          <cell r="O1190" t="str">
            <v>指定承認</v>
          </cell>
          <cell r="P1190"/>
          <cell r="Q1190"/>
          <cell r="R1190"/>
          <cell r="S1190" t="str">
            <v>（株）清水合金製作所</v>
          </cell>
          <cell r="T1190">
            <v>17</v>
          </cell>
          <cell r="V1190" t="str">
            <v xml:space="preserve">指定承認    </v>
          </cell>
          <cell r="W1190" t="str">
            <v xml:space="preserve">指定承認    </v>
          </cell>
        </row>
        <row r="1191">
          <cell r="A1191" t="str">
            <v>022F0102</v>
          </cell>
          <cell r="B1191"/>
          <cell r="C1191"/>
          <cell r="D1191" t="str">
            <v>F</v>
          </cell>
          <cell r="E1191">
            <v>1</v>
          </cell>
          <cell r="F1191">
            <v>2</v>
          </cell>
          <cell r="G1191"/>
          <cell r="H1191"/>
          <cell r="I1191" t="str">
            <v>022F0102</v>
          </cell>
          <cell r="J1191" t="str">
            <v>浅層埋設形FCD地下式単口消火栓</v>
          </cell>
          <cell r="K1191" t="str">
            <v>ﾆｭｰｴｰｽ型水道用地下式単口消火栓</v>
          </cell>
          <cell r="L1191" t="str">
            <v>φ75</v>
          </cell>
          <cell r="M1191" t="str">
            <v>内外面ｴﾎﾟｷｼ樹脂粉体塗装</v>
          </cell>
          <cell r="N1191" t="str">
            <v>2種</v>
          </cell>
          <cell r="O1191" t="str">
            <v>指定承認</v>
          </cell>
          <cell r="P1191"/>
          <cell r="Q1191"/>
          <cell r="R1191"/>
          <cell r="S1191" t="str">
            <v>角田鉄工（株）</v>
          </cell>
          <cell r="T1191">
            <v>22</v>
          </cell>
          <cell r="V1191" t="str">
            <v xml:space="preserve">指定承認    </v>
          </cell>
          <cell r="W1191" t="str">
            <v xml:space="preserve">指定承認    </v>
          </cell>
        </row>
        <row r="1192">
          <cell r="A1192" t="str">
            <v>023F0103</v>
          </cell>
          <cell r="B1192"/>
          <cell r="C1192"/>
          <cell r="D1192" t="str">
            <v>F</v>
          </cell>
          <cell r="E1192">
            <v>1</v>
          </cell>
          <cell r="F1192">
            <v>3</v>
          </cell>
          <cell r="G1192"/>
          <cell r="H1192"/>
          <cell r="I1192" t="str">
            <v>023F0103</v>
          </cell>
          <cell r="J1192" t="str">
            <v>浅層埋設形FCD地下式単口消火栓</v>
          </cell>
          <cell r="K1192" t="str">
            <v>地下式単口消火栓ｷｬﾒﾙ</v>
          </cell>
          <cell r="L1192" t="str">
            <v>φ75</v>
          </cell>
          <cell r="M1192" t="str">
            <v>内外面ｴﾎﾟｷｼ樹脂粉体塗装</v>
          </cell>
          <cell r="N1192" t="str">
            <v>2種</v>
          </cell>
          <cell r="O1192" t="str">
            <v>指定承認</v>
          </cell>
          <cell r="P1192"/>
          <cell r="Q1192"/>
          <cell r="R1192"/>
          <cell r="S1192" t="str">
            <v>清水工業（株）</v>
          </cell>
          <cell r="T1192">
            <v>23</v>
          </cell>
          <cell r="V1192" t="str">
            <v xml:space="preserve">指定承認    </v>
          </cell>
          <cell r="W1192" t="str">
            <v xml:space="preserve">指定承認    </v>
          </cell>
        </row>
        <row r="1193">
          <cell r="A1193" t="str">
            <v>025F0103</v>
          </cell>
          <cell r="B1193"/>
          <cell r="C1193"/>
          <cell r="D1193" t="str">
            <v>F</v>
          </cell>
          <cell r="E1193">
            <v>1</v>
          </cell>
          <cell r="F1193">
            <v>3</v>
          </cell>
          <cell r="G1193"/>
          <cell r="H1193"/>
          <cell r="I1193" t="str">
            <v>025F0103</v>
          </cell>
          <cell r="J1193" t="str">
            <v>浅層埋設形FCD地下式単口消火栓</v>
          </cell>
          <cell r="K1193" t="str">
            <v>ﾆｭｰﾎﾞﾌﾞﾊｲﾄﾞ</v>
          </cell>
          <cell r="L1193" t="str">
            <v>φ75</v>
          </cell>
          <cell r="M1193" t="str">
            <v>内外面ｴﾎﾟｷｼ樹脂粉体塗装</v>
          </cell>
          <cell r="N1193" t="str">
            <v>2種</v>
          </cell>
          <cell r="O1193" t="str">
            <v>指定承認</v>
          </cell>
          <cell r="P1193"/>
          <cell r="Q1193"/>
          <cell r="R1193"/>
          <cell r="S1193" t="str">
            <v>前澤工業（株）</v>
          </cell>
          <cell r="T1193">
            <v>25</v>
          </cell>
          <cell r="V1193" t="str">
            <v xml:space="preserve">指定承認    </v>
          </cell>
          <cell r="W1193" t="str">
            <v xml:space="preserve">指定承認    </v>
          </cell>
        </row>
        <row r="1194">
          <cell r="A1194" t="str">
            <v>026F0103</v>
          </cell>
          <cell r="B1194"/>
          <cell r="C1194"/>
          <cell r="D1194" t="str">
            <v>F</v>
          </cell>
          <cell r="E1194">
            <v>1</v>
          </cell>
          <cell r="F1194">
            <v>3</v>
          </cell>
          <cell r="G1194"/>
          <cell r="H1194"/>
          <cell r="I1194" t="str">
            <v>026F0103</v>
          </cell>
          <cell r="J1194" t="str">
            <v>浅層埋設形FCD地下式単口消火栓</v>
          </cell>
          <cell r="K1194" t="str">
            <v>水道用地下式消火栓(浅埋対応)</v>
          </cell>
          <cell r="L1194" t="str">
            <v>φ75</v>
          </cell>
          <cell r="M1194" t="str">
            <v>内外面ｴﾎﾟｷｼ樹脂粉体塗装</v>
          </cell>
          <cell r="N1194" t="str">
            <v>2種</v>
          </cell>
          <cell r="O1194" t="str">
            <v>指定承認</v>
          </cell>
          <cell r="P1194"/>
          <cell r="Q1194"/>
          <cell r="R1194"/>
          <cell r="S1194" t="str">
            <v>（株）クボタ</v>
          </cell>
          <cell r="T1194">
            <v>26</v>
          </cell>
          <cell r="V1194" t="str">
            <v xml:space="preserve">指定承認    </v>
          </cell>
          <cell r="W1194" t="str">
            <v xml:space="preserve">指定承認    </v>
          </cell>
        </row>
        <row r="1195">
          <cell r="A1195" t="str">
            <v>003F0102</v>
          </cell>
          <cell r="B1195"/>
          <cell r="C1195"/>
          <cell r="D1195" t="str">
            <v>F</v>
          </cell>
          <cell r="E1195">
            <v>1</v>
          </cell>
          <cell r="F1195">
            <v>2</v>
          </cell>
          <cell r="G1195" t="str">
            <v>ﾎﾞｰﾙ式消火栓</v>
          </cell>
          <cell r="H1195" t="str">
            <v>単口 2種</v>
          </cell>
          <cell r="I1195" t="str">
            <v>003F0102</v>
          </cell>
          <cell r="J1195" t="str">
            <v>FCDﾎﾞｰﾙ式単口消火栓</v>
          </cell>
          <cell r="K1195" t="str">
            <v>ﾐﾆｴﾎﾟﾗﾝﾄ(SER-MINI型)</v>
          </cell>
          <cell r="L1195" t="str">
            <v>φ75</v>
          </cell>
          <cell r="M1195" t="str">
            <v>内外面ｴﾎﾟｷｼ樹脂粉体塗装</v>
          </cell>
          <cell r="N1195" t="str">
            <v>2種</v>
          </cell>
          <cell r="O1195" t="str">
            <v>JWWA</v>
          </cell>
          <cell r="P1195" t="str">
            <v>B</v>
          </cell>
          <cell r="Q1195">
            <v>135</v>
          </cell>
          <cell r="R1195"/>
          <cell r="S1195" t="str">
            <v>（株）清水鐵工所</v>
          </cell>
          <cell r="T1195">
            <v>3</v>
          </cell>
          <cell r="V1195" t="str">
            <v>JWWA  B  135</v>
          </cell>
          <cell r="W1195" t="str">
            <v>JWWA  B  135</v>
          </cell>
        </row>
        <row r="1196">
          <cell r="A1196" t="str">
            <v>004F0102</v>
          </cell>
          <cell r="B1196"/>
          <cell r="C1196"/>
          <cell r="D1196" t="str">
            <v>F</v>
          </cell>
          <cell r="E1196">
            <v>1</v>
          </cell>
          <cell r="F1196">
            <v>2</v>
          </cell>
          <cell r="G1196"/>
          <cell r="H1196"/>
          <cell r="I1196" t="str">
            <v>004F0102</v>
          </cell>
          <cell r="J1196" t="str">
            <v>FCDﾎﾞｰﾙ式単口消火栓</v>
          </cell>
          <cell r="K1196" t="str">
            <v>BS-S型こがた消火栓</v>
          </cell>
          <cell r="L1196" t="str">
            <v>φ75</v>
          </cell>
          <cell r="M1196" t="str">
            <v>内外面ｴﾎﾟｷｼ樹脂粉体塗装</v>
          </cell>
          <cell r="N1196" t="str">
            <v>2種</v>
          </cell>
          <cell r="O1196" t="str">
            <v>JWWA</v>
          </cell>
          <cell r="P1196" t="str">
            <v>B</v>
          </cell>
          <cell r="Q1196">
            <v>135</v>
          </cell>
          <cell r="R1196"/>
          <cell r="S1196" t="str">
            <v>宮部鉄工（株）</v>
          </cell>
          <cell r="T1196">
            <v>4</v>
          </cell>
          <cell r="V1196" t="str">
            <v>JWWA  B  135</v>
          </cell>
          <cell r="W1196" t="str">
            <v>JWWA  B  135</v>
          </cell>
        </row>
        <row r="1197">
          <cell r="A1197" t="str">
            <v>017F0102</v>
          </cell>
          <cell r="B1197"/>
          <cell r="C1197"/>
          <cell r="D1197" t="str">
            <v>F</v>
          </cell>
          <cell r="E1197">
            <v>1</v>
          </cell>
          <cell r="F1197">
            <v>2</v>
          </cell>
          <cell r="G1197"/>
          <cell r="H1197"/>
          <cell r="I1197" t="str">
            <v>017F0102</v>
          </cell>
          <cell r="J1197" t="str">
            <v>FCDﾎﾞｰﾙ式単口消火栓</v>
          </cell>
          <cell r="K1197" t="str">
            <v>ﾌｧｲﾔｰﾎﾞｰﾙ</v>
          </cell>
          <cell r="L1197" t="str">
            <v>φ75</v>
          </cell>
          <cell r="M1197" t="str">
            <v>内外面ｴﾎﾟｷｼ樹脂粉体塗装</v>
          </cell>
          <cell r="N1197" t="str">
            <v>2種</v>
          </cell>
          <cell r="O1197" t="str">
            <v>JWWA</v>
          </cell>
          <cell r="P1197" t="str">
            <v>B</v>
          </cell>
          <cell r="Q1197">
            <v>135</v>
          </cell>
          <cell r="R1197"/>
          <cell r="S1197" t="str">
            <v>（株）清水合金製作所</v>
          </cell>
          <cell r="T1197">
            <v>17</v>
          </cell>
          <cell r="V1197" t="str">
            <v>JWWA  B  135</v>
          </cell>
          <cell r="W1197" t="str">
            <v>JWWA  B  135</v>
          </cell>
        </row>
        <row r="1198">
          <cell r="A1198" t="str">
            <v>023F0102</v>
          </cell>
          <cell r="B1198"/>
          <cell r="C1198"/>
          <cell r="D1198" t="str">
            <v>F</v>
          </cell>
          <cell r="E1198">
            <v>1</v>
          </cell>
          <cell r="F1198">
            <v>2</v>
          </cell>
          <cell r="G1198"/>
          <cell r="H1198"/>
          <cell r="I1198" t="str">
            <v>023F0102</v>
          </cell>
          <cell r="J1198" t="str">
            <v>FCDﾎﾞｰﾙ式単口消火栓</v>
          </cell>
          <cell r="K1198" t="str">
            <v>ｳｫｰﾀｰﾎﾞｰﾙ消火栓</v>
          </cell>
          <cell r="L1198" t="str">
            <v>φ75</v>
          </cell>
          <cell r="M1198" t="str">
            <v>内外面ｴﾎﾟｷｼ樹脂粉体塗装</v>
          </cell>
          <cell r="N1198" t="str">
            <v>2種</v>
          </cell>
          <cell r="O1198" t="str">
            <v>JWWA</v>
          </cell>
          <cell r="P1198" t="str">
            <v>B</v>
          </cell>
          <cell r="Q1198">
            <v>135</v>
          </cell>
          <cell r="R1198"/>
          <cell r="S1198" t="str">
            <v>清水工業（株）</v>
          </cell>
          <cell r="T1198">
            <v>23</v>
          </cell>
          <cell r="V1198" t="str">
            <v>JWWA  B  135</v>
          </cell>
          <cell r="W1198" t="str">
            <v>JWWA  B  135</v>
          </cell>
        </row>
        <row r="1199">
          <cell r="A1199" t="str">
            <v>026F0102</v>
          </cell>
          <cell r="B1199"/>
          <cell r="C1199"/>
          <cell r="D1199" t="str">
            <v>F</v>
          </cell>
          <cell r="E1199">
            <v>1</v>
          </cell>
          <cell r="F1199">
            <v>2</v>
          </cell>
          <cell r="G1199"/>
          <cell r="H1199"/>
          <cell r="I1199" t="str">
            <v>026F0102</v>
          </cell>
          <cell r="J1199" t="str">
            <v>FCDﾎﾞｰﾙ式単口消火栓</v>
          </cell>
          <cell r="K1199" t="str">
            <v>ﾎﾞｰﾙ式単口消火栓</v>
          </cell>
          <cell r="L1199" t="str">
            <v>φ75</v>
          </cell>
          <cell r="M1199" t="str">
            <v>内外面ｴﾎﾟｷｼ樹脂粉体塗装</v>
          </cell>
          <cell r="N1199" t="str">
            <v>2種</v>
          </cell>
          <cell r="O1199" t="str">
            <v>JWWA</v>
          </cell>
          <cell r="P1199" t="str">
            <v>B</v>
          </cell>
          <cell r="Q1199">
            <v>135</v>
          </cell>
          <cell r="R1199"/>
          <cell r="S1199" t="str">
            <v>（株）クボタ</v>
          </cell>
          <cell r="T1199">
            <v>26</v>
          </cell>
          <cell r="V1199" t="str">
            <v>JWWA  B  135</v>
          </cell>
          <cell r="W1199" t="str">
            <v>JWWA  B  135</v>
          </cell>
        </row>
        <row r="1200">
          <cell r="A1200" t="str">
            <v>003F0201</v>
          </cell>
          <cell r="B1200"/>
          <cell r="C1200"/>
          <cell r="D1200" t="str">
            <v>F</v>
          </cell>
          <cell r="E1200">
            <v>2</v>
          </cell>
          <cell r="F1200">
            <v>1</v>
          </cell>
          <cell r="G1200" t="str">
            <v>急速空気弁付
地下式消火栓</v>
          </cell>
          <cell r="H1200" t="str">
            <v>単口 2種</v>
          </cell>
          <cell r="I1200" t="str">
            <v>003F0201</v>
          </cell>
          <cell r="J1200" t="str">
            <v>急速空気弁付FCD地下式単口消火栓</v>
          </cell>
          <cell r="K1200" t="str">
            <v>空気弁付ｴﾎﾟﾗﾝﾄL形(SER-ⅢL形)</v>
          </cell>
          <cell r="L1200" t="str">
            <v>φ75×φ25</v>
          </cell>
          <cell r="M1200" t="str">
            <v>内外面ｴﾎﾟｷｼ樹脂粉体塗装</v>
          </cell>
          <cell r="N1200" t="str">
            <v>2種</v>
          </cell>
          <cell r="O1200" t="str">
            <v>指定承認</v>
          </cell>
          <cell r="P1200"/>
          <cell r="Q1200"/>
          <cell r="R1200"/>
          <cell r="S1200" t="str">
            <v>（株）清水鐵工所</v>
          </cell>
          <cell r="T1200">
            <v>3</v>
          </cell>
          <cell r="V1200" t="str">
            <v xml:space="preserve">指定承認    </v>
          </cell>
          <cell r="W1200" t="str">
            <v xml:space="preserve">指定承認    </v>
          </cell>
        </row>
        <row r="1201">
          <cell r="A1201" t="str">
            <v>004F0201</v>
          </cell>
          <cell r="B1201"/>
          <cell r="C1201"/>
          <cell r="D1201" t="str">
            <v>F</v>
          </cell>
          <cell r="E1201">
            <v>2</v>
          </cell>
          <cell r="F1201">
            <v>1</v>
          </cell>
          <cell r="G1201"/>
          <cell r="H1201"/>
          <cell r="I1201" t="str">
            <v>004F0201</v>
          </cell>
          <cell r="J1201" t="str">
            <v>急速空気弁付FCD地下式単口消火栓</v>
          </cell>
          <cell r="K1201" t="str">
            <v>MS-NaⅠｴｱﾈｸｽﾄ消火栓(急速空気弁付)</v>
          </cell>
          <cell r="L1201" t="str">
            <v>φ75×φ25</v>
          </cell>
          <cell r="M1201" t="str">
            <v>内外面ｴﾎﾟｷｼ樹脂粉体塗装</v>
          </cell>
          <cell r="N1201" t="str">
            <v>2種</v>
          </cell>
          <cell r="O1201" t="str">
            <v>指定承認</v>
          </cell>
          <cell r="P1201"/>
          <cell r="Q1201"/>
          <cell r="R1201"/>
          <cell r="S1201" t="str">
            <v>宮部鉄工（株）</v>
          </cell>
          <cell r="T1201">
            <v>4</v>
          </cell>
          <cell r="V1201" t="str">
            <v xml:space="preserve">指定承認    </v>
          </cell>
          <cell r="W1201" t="str">
            <v xml:space="preserve">指定承認    </v>
          </cell>
        </row>
        <row r="1202">
          <cell r="A1202" t="str">
            <v>017F0201</v>
          </cell>
          <cell r="B1202"/>
          <cell r="C1202"/>
          <cell r="D1202" t="str">
            <v>F</v>
          </cell>
          <cell r="E1202">
            <v>2</v>
          </cell>
          <cell r="F1202">
            <v>1</v>
          </cell>
          <cell r="G1202"/>
          <cell r="H1202"/>
          <cell r="I1202" t="str">
            <v>017F0201</v>
          </cell>
          <cell r="J1202" t="str">
            <v>急速空気弁付FCD地下式単口消火栓</v>
          </cell>
          <cell r="K1202" t="str">
            <v>空気弁付ﾆｭｰBR消火栓</v>
          </cell>
          <cell r="L1202" t="str">
            <v>φ75×φ25</v>
          </cell>
          <cell r="M1202" t="str">
            <v>内外面ｴﾎﾟｷｼ樹脂粉体塗装</v>
          </cell>
          <cell r="N1202" t="str">
            <v>2種</v>
          </cell>
          <cell r="O1202" t="str">
            <v>指定承認</v>
          </cell>
          <cell r="P1202"/>
          <cell r="Q1202"/>
          <cell r="R1202"/>
          <cell r="S1202" t="str">
            <v>（株）清水合金製作所</v>
          </cell>
          <cell r="T1202">
            <v>17</v>
          </cell>
          <cell r="V1202" t="str">
            <v xml:space="preserve">指定承認    </v>
          </cell>
          <cell r="W1202" t="str">
            <v xml:space="preserve">指定承認    </v>
          </cell>
        </row>
        <row r="1203">
          <cell r="A1203" t="str">
            <v>022F0201</v>
          </cell>
          <cell r="B1203"/>
          <cell r="C1203"/>
          <cell r="D1203" t="str">
            <v>F</v>
          </cell>
          <cell r="E1203">
            <v>2</v>
          </cell>
          <cell r="F1203">
            <v>1</v>
          </cell>
          <cell r="G1203"/>
          <cell r="H1203"/>
          <cell r="I1203" t="str">
            <v>022F0201</v>
          </cell>
          <cell r="J1203" t="str">
            <v>急速空気弁付FCD地下式単口消火栓</v>
          </cell>
          <cell r="K1203" t="str">
            <v>FL-2型急速空気弁付消火栓</v>
          </cell>
          <cell r="L1203" t="str">
            <v>φ75×φ25</v>
          </cell>
          <cell r="M1203" t="str">
            <v>内外面ｴﾎﾟｷｼ樹脂粉体塗装</v>
          </cell>
          <cell r="N1203" t="str">
            <v>2種</v>
          </cell>
          <cell r="O1203" t="str">
            <v>指定承認</v>
          </cell>
          <cell r="P1203"/>
          <cell r="Q1203"/>
          <cell r="R1203"/>
          <cell r="S1203" t="str">
            <v>角田鉄工（株）</v>
          </cell>
          <cell r="T1203">
            <v>22</v>
          </cell>
          <cell r="V1203" t="str">
            <v xml:space="preserve">指定承認    </v>
          </cell>
          <cell r="W1203" t="str">
            <v xml:space="preserve">指定承認    </v>
          </cell>
        </row>
        <row r="1204">
          <cell r="A1204" t="str">
            <v>023F0201</v>
          </cell>
          <cell r="B1204"/>
          <cell r="C1204"/>
          <cell r="D1204" t="str">
            <v>F</v>
          </cell>
          <cell r="E1204">
            <v>2</v>
          </cell>
          <cell r="F1204">
            <v>1</v>
          </cell>
          <cell r="G1204"/>
          <cell r="H1204"/>
          <cell r="I1204" t="str">
            <v>023F0201</v>
          </cell>
          <cell r="J1204" t="str">
            <v>急速空気弁付FCD地下式単口消火栓</v>
          </cell>
          <cell r="K1204" t="str">
            <v>地下式単口消火栓ｴｱｷｬﾒﾙ</v>
          </cell>
          <cell r="L1204" t="str">
            <v>φ75×φ25</v>
          </cell>
          <cell r="M1204" t="str">
            <v>内外面ｴﾎﾟｷｼ樹脂粉体塗装</v>
          </cell>
          <cell r="N1204" t="str">
            <v>2種</v>
          </cell>
          <cell r="O1204" t="str">
            <v>指定承認</v>
          </cell>
          <cell r="P1204"/>
          <cell r="Q1204"/>
          <cell r="R1204"/>
          <cell r="S1204" t="str">
            <v>清水工業（株）</v>
          </cell>
          <cell r="T1204">
            <v>23</v>
          </cell>
          <cell r="V1204" t="str">
            <v xml:space="preserve">指定承認    </v>
          </cell>
          <cell r="W1204" t="str">
            <v xml:space="preserve">指定承認    </v>
          </cell>
        </row>
        <row r="1205">
          <cell r="A1205" t="str">
            <v>025F0201</v>
          </cell>
          <cell r="B1205"/>
          <cell r="C1205"/>
          <cell r="D1205" t="str">
            <v>F</v>
          </cell>
          <cell r="E1205">
            <v>2</v>
          </cell>
          <cell r="F1205">
            <v>1</v>
          </cell>
          <cell r="G1205"/>
          <cell r="H1205"/>
          <cell r="I1205" t="str">
            <v>025F0201</v>
          </cell>
          <cell r="J1205" t="str">
            <v>急速空気弁付FCD地下式単口消火栓</v>
          </cell>
          <cell r="K1205" t="str">
            <v>急排ﾐﾆ付ﾎﾞﾌﾞﾊｲﾄﾞ</v>
          </cell>
          <cell r="L1205" t="str">
            <v>φ75×φ25</v>
          </cell>
          <cell r="M1205" t="str">
            <v>内外面ｴﾎﾟｷｼ樹脂粉体塗装</v>
          </cell>
          <cell r="N1205" t="str">
            <v>2種</v>
          </cell>
          <cell r="O1205" t="str">
            <v>指定承認</v>
          </cell>
          <cell r="P1205"/>
          <cell r="Q1205"/>
          <cell r="R1205"/>
          <cell r="S1205" t="str">
            <v>前澤工業（株）</v>
          </cell>
          <cell r="T1205">
            <v>25</v>
          </cell>
          <cell r="V1205" t="str">
            <v xml:space="preserve">指定承認    </v>
          </cell>
          <cell r="W1205" t="str">
            <v xml:space="preserve">指定承認    </v>
          </cell>
        </row>
        <row r="1206">
          <cell r="A1206" t="str">
            <v>026F0201</v>
          </cell>
          <cell r="B1206"/>
          <cell r="C1206"/>
          <cell r="D1206" t="str">
            <v>F</v>
          </cell>
          <cell r="E1206">
            <v>2</v>
          </cell>
          <cell r="F1206">
            <v>1</v>
          </cell>
          <cell r="G1206"/>
          <cell r="H1206"/>
          <cell r="I1206" t="str">
            <v>026F0201</v>
          </cell>
          <cell r="J1206" t="str">
            <v>急速空気弁付FCD地下式単口消火栓</v>
          </cell>
          <cell r="K1206" t="str">
            <v>空気弁付単口消火栓</v>
          </cell>
          <cell r="L1206" t="str">
            <v>φ75×φ25</v>
          </cell>
          <cell r="M1206" t="str">
            <v>内外面ｴﾎﾟｷｼ樹脂粉体塗装</v>
          </cell>
          <cell r="N1206" t="str">
            <v>2種</v>
          </cell>
          <cell r="O1206" t="str">
            <v>指定承認</v>
          </cell>
          <cell r="P1206"/>
          <cell r="Q1206"/>
          <cell r="R1206"/>
          <cell r="S1206" t="str">
            <v>（株）クボタ</v>
          </cell>
          <cell r="T1206">
            <v>26</v>
          </cell>
          <cell r="V1206" t="str">
            <v xml:space="preserve">指定承認    </v>
          </cell>
          <cell r="W1206" t="str">
            <v xml:space="preserve">指定承認    </v>
          </cell>
        </row>
        <row r="1207">
          <cell r="A1207" t="str">
            <v>018F0201</v>
          </cell>
          <cell r="B1207"/>
          <cell r="C1207" t="str">
            <v>空気弁付消火栓類</v>
          </cell>
          <cell r="D1207" t="str">
            <v>F</v>
          </cell>
          <cell r="E1207">
            <v>2</v>
          </cell>
          <cell r="F1207">
            <v>1</v>
          </cell>
          <cell r="G1207" t="str">
            <v>急速空気弁内蔵型地下式消火栓</v>
          </cell>
          <cell r="H1207" t="str">
            <v>単口 2種</v>
          </cell>
          <cell r="I1207" t="str">
            <v>018F0201</v>
          </cell>
          <cell r="J1207" t="str">
            <v>急速空気弁内蔵型FCD地下式単口消火栓</v>
          </cell>
          <cell r="K1207" t="str">
            <v>空消ﾄﾞﾙﾌｨﾝAHD型</v>
          </cell>
          <cell r="L1207" t="str">
            <v>φ75×φ25</v>
          </cell>
          <cell r="M1207" t="str">
            <v>内外面ｴﾎﾟｷｼ樹脂粉体塗装</v>
          </cell>
          <cell r="N1207" t="str">
            <v>2種</v>
          </cell>
          <cell r="O1207" t="str">
            <v>指定承認</v>
          </cell>
          <cell r="P1207"/>
          <cell r="Q1207"/>
          <cell r="R1207"/>
          <cell r="S1207" t="str">
            <v>協和工業（株）</v>
          </cell>
          <cell r="T1207">
            <v>18</v>
          </cell>
          <cell r="V1207" t="str">
            <v xml:space="preserve">指定承認    </v>
          </cell>
          <cell r="W1207" t="str">
            <v xml:space="preserve">指定承認    </v>
          </cell>
        </row>
        <row r="1208">
          <cell r="A1208" t="str">
            <v>003F0202</v>
          </cell>
          <cell r="B1208"/>
          <cell r="C1208"/>
          <cell r="D1208" t="str">
            <v>F</v>
          </cell>
          <cell r="E1208">
            <v>2</v>
          </cell>
          <cell r="F1208">
            <v>2</v>
          </cell>
          <cell r="G1208" t="str">
            <v>排気弁付
地下式消火栓</v>
          </cell>
          <cell r="H1208" t="str">
            <v>単口 2種</v>
          </cell>
          <cell r="I1208" t="str">
            <v>003F0202</v>
          </cell>
          <cell r="J1208" t="str">
            <v>排気弁付FCD地下式単口消火栓</v>
          </cell>
          <cell r="K1208" t="str">
            <v>排気弁付ｴﾎﾟﾗﾝﾄL形(SER-ⅢLE形)</v>
          </cell>
          <cell r="L1208" t="str">
            <v>φ75×φ25</v>
          </cell>
          <cell r="M1208" t="str">
            <v>内外面ｴﾎﾟｷｼ樹脂粉体塗装</v>
          </cell>
          <cell r="N1208" t="str">
            <v>2種</v>
          </cell>
          <cell r="O1208" t="str">
            <v>指定承認</v>
          </cell>
          <cell r="P1208"/>
          <cell r="Q1208"/>
          <cell r="R1208"/>
          <cell r="S1208" t="str">
            <v>（株）清水鐵工所</v>
          </cell>
          <cell r="T1208">
            <v>3</v>
          </cell>
          <cell r="V1208" t="str">
            <v xml:space="preserve">指定承認    </v>
          </cell>
          <cell r="W1208" t="str">
            <v xml:space="preserve">指定承認    </v>
          </cell>
        </row>
        <row r="1209">
          <cell r="A1209" t="str">
            <v>004F0202</v>
          </cell>
          <cell r="B1209"/>
          <cell r="C1209"/>
          <cell r="D1209" t="str">
            <v>F</v>
          </cell>
          <cell r="E1209">
            <v>2</v>
          </cell>
          <cell r="F1209">
            <v>2</v>
          </cell>
          <cell r="G1209"/>
          <cell r="H1209"/>
          <cell r="I1209" t="str">
            <v>004F0202</v>
          </cell>
          <cell r="J1209" t="str">
            <v>排気弁付FCD地下式単口消火栓</v>
          </cell>
          <cell r="K1209" t="str">
            <v>排気弁付ｴﾎﾟﾗﾝﾄL形(SER-ⅢLE形)</v>
          </cell>
          <cell r="L1209" t="str">
            <v>φ75×φ25</v>
          </cell>
          <cell r="M1209" t="str">
            <v>内外面ｴﾎﾟｷｼ樹脂粉体塗装</v>
          </cell>
          <cell r="N1209" t="str">
            <v>2種</v>
          </cell>
          <cell r="O1209" t="str">
            <v>指定承認</v>
          </cell>
          <cell r="P1209"/>
          <cell r="Q1209"/>
          <cell r="R1209"/>
          <cell r="S1209" t="str">
            <v>宮部鉄工（株）</v>
          </cell>
          <cell r="T1209">
            <v>4</v>
          </cell>
          <cell r="V1209" t="str">
            <v xml:space="preserve">指定承認    </v>
          </cell>
          <cell r="W1209" t="str">
            <v xml:space="preserve">指定承認    </v>
          </cell>
        </row>
        <row r="1210">
          <cell r="A1210" t="str">
            <v>017F0202</v>
          </cell>
          <cell r="B1210"/>
          <cell r="C1210"/>
          <cell r="D1210" t="str">
            <v>F</v>
          </cell>
          <cell r="E1210">
            <v>2</v>
          </cell>
          <cell r="F1210">
            <v>2</v>
          </cell>
          <cell r="G1210"/>
          <cell r="H1210"/>
          <cell r="I1210" t="str">
            <v>017F0202</v>
          </cell>
          <cell r="J1210" t="str">
            <v>排気弁付FCD地下式単口消火栓</v>
          </cell>
          <cell r="K1210" t="str">
            <v>EX消火栓</v>
          </cell>
          <cell r="L1210" t="str">
            <v>φ75×φ25</v>
          </cell>
          <cell r="M1210" t="str">
            <v>内外面ｴﾎﾟｷｼ樹脂粉体塗装</v>
          </cell>
          <cell r="N1210" t="str">
            <v>2種　逆流防止機能付</v>
          </cell>
          <cell r="O1210" t="str">
            <v>指定承認</v>
          </cell>
          <cell r="P1210"/>
          <cell r="Q1210"/>
          <cell r="R1210"/>
          <cell r="S1210" t="str">
            <v>（株）清水合金製作所</v>
          </cell>
          <cell r="T1210">
            <v>17</v>
          </cell>
          <cell r="V1210" t="str">
            <v xml:space="preserve">指定承認    </v>
          </cell>
          <cell r="W1210" t="str">
            <v xml:space="preserve">指定承認    </v>
          </cell>
        </row>
        <row r="1211">
          <cell r="A1211" t="str">
            <v>018F0202</v>
          </cell>
          <cell r="B1211"/>
          <cell r="C1211"/>
          <cell r="D1211" t="str">
            <v>F</v>
          </cell>
          <cell r="E1211">
            <v>2</v>
          </cell>
          <cell r="F1211">
            <v>2</v>
          </cell>
          <cell r="G1211"/>
          <cell r="H1211"/>
          <cell r="I1211" t="str">
            <v>018F0202</v>
          </cell>
          <cell r="J1211" t="str">
            <v>排気弁付FCD地下式単口消火栓</v>
          </cell>
          <cell r="K1211" t="str">
            <v>浅埋S255Air型</v>
          </cell>
          <cell r="L1211" t="str">
            <v>φ75×φ25</v>
          </cell>
          <cell r="M1211" t="str">
            <v>内外面ｴﾎﾟｷｼ樹脂粉体塗装</v>
          </cell>
          <cell r="N1211" t="str">
            <v>2種</v>
          </cell>
          <cell r="O1211" t="str">
            <v>指定承認</v>
          </cell>
          <cell r="P1211"/>
          <cell r="Q1211"/>
          <cell r="R1211"/>
          <cell r="S1211" t="str">
            <v>協和工業（株）</v>
          </cell>
          <cell r="T1211">
            <v>18</v>
          </cell>
          <cell r="V1211" t="str">
            <v xml:space="preserve">指定承認    </v>
          </cell>
          <cell r="W1211" t="str">
            <v xml:space="preserve">指定承認    </v>
          </cell>
        </row>
        <row r="1212">
          <cell r="A1212" t="str">
            <v>022F0202</v>
          </cell>
          <cell r="B1212"/>
          <cell r="C1212"/>
          <cell r="D1212" t="str">
            <v>F</v>
          </cell>
          <cell r="E1212">
            <v>2</v>
          </cell>
          <cell r="F1212">
            <v>2</v>
          </cell>
          <cell r="G1212"/>
          <cell r="H1212"/>
          <cell r="I1212" t="str">
            <v>022F0202</v>
          </cell>
          <cell r="J1212" t="str">
            <v>排気弁付FCD地下式単口消火栓</v>
          </cell>
          <cell r="K1212" t="str">
            <v>FL-ﾈｵ型排気弁付地下式消火栓</v>
          </cell>
          <cell r="L1212" t="str">
            <v>φ75×φ25</v>
          </cell>
          <cell r="M1212" t="str">
            <v>内外面ｴﾎﾟｷｼ樹脂粉体塗装</v>
          </cell>
          <cell r="N1212" t="str">
            <v>2種　逆流防止機能付</v>
          </cell>
          <cell r="O1212" t="str">
            <v>指定承認</v>
          </cell>
          <cell r="P1212"/>
          <cell r="Q1212"/>
          <cell r="R1212"/>
          <cell r="S1212" t="str">
            <v>角田鉄工（株）</v>
          </cell>
          <cell r="T1212">
            <v>22</v>
          </cell>
          <cell r="V1212" t="str">
            <v xml:space="preserve">指定承認    </v>
          </cell>
          <cell r="W1212" t="str">
            <v xml:space="preserve">指定承認    </v>
          </cell>
        </row>
        <row r="1213">
          <cell r="A1213" t="str">
            <v>023F0202</v>
          </cell>
          <cell r="B1213"/>
          <cell r="C1213"/>
          <cell r="D1213" t="str">
            <v>F</v>
          </cell>
          <cell r="E1213">
            <v>2</v>
          </cell>
          <cell r="F1213">
            <v>2</v>
          </cell>
          <cell r="G1213"/>
          <cell r="H1213"/>
          <cell r="I1213" t="str">
            <v>023F0202</v>
          </cell>
          <cell r="J1213" t="str">
            <v>排気弁付FCD地下式単口消火栓</v>
          </cell>
          <cell r="K1213" t="str">
            <v>地下式単口消火栓ﾘﾄﾙｷｬﾒﾙ</v>
          </cell>
          <cell r="L1213" t="str">
            <v>φ75×φ25</v>
          </cell>
          <cell r="M1213" t="str">
            <v>内外面ｴﾎﾟｷｼ樹脂粉体塗装</v>
          </cell>
          <cell r="N1213" t="str">
            <v>2種　逆流防止機能付</v>
          </cell>
          <cell r="O1213" t="str">
            <v>指定承認</v>
          </cell>
          <cell r="P1213"/>
          <cell r="Q1213"/>
          <cell r="R1213"/>
          <cell r="S1213" t="str">
            <v>清水工業（株）</v>
          </cell>
          <cell r="T1213">
            <v>23</v>
          </cell>
          <cell r="V1213" t="str">
            <v xml:space="preserve">指定承認    </v>
          </cell>
          <cell r="W1213" t="str">
            <v xml:space="preserve">指定承認    </v>
          </cell>
        </row>
        <row r="1214">
          <cell r="A1214" t="str">
            <v>026F0202</v>
          </cell>
          <cell r="B1214"/>
          <cell r="C1214"/>
          <cell r="D1214" t="str">
            <v>F</v>
          </cell>
          <cell r="E1214">
            <v>2</v>
          </cell>
          <cell r="F1214">
            <v>2</v>
          </cell>
          <cell r="G1214"/>
          <cell r="H1214"/>
          <cell r="I1214" t="str">
            <v>026F0202</v>
          </cell>
          <cell r="J1214" t="str">
            <v>排気弁付FCD地下式単口消火栓</v>
          </cell>
          <cell r="K1214" t="str">
            <v>排気弁付地下式消火栓</v>
          </cell>
          <cell r="L1214" t="str">
            <v>φ75×φ25</v>
          </cell>
          <cell r="M1214" t="str">
            <v>内外面ｴﾎﾟｷｼ樹脂粉体塗装</v>
          </cell>
          <cell r="N1214" t="str">
            <v>2種　逆流防止機能付</v>
          </cell>
          <cell r="O1214" t="str">
            <v>指定承認</v>
          </cell>
          <cell r="P1214"/>
          <cell r="Q1214"/>
          <cell r="R1214"/>
          <cell r="S1214" t="str">
            <v>（株）クボタ</v>
          </cell>
          <cell r="T1214">
            <v>26</v>
          </cell>
          <cell r="V1214" t="str">
            <v xml:space="preserve">指定承認    </v>
          </cell>
          <cell r="W1214" t="str">
            <v xml:space="preserve">指定承認    </v>
          </cell>
        </row>
        <row r="1215">
          <cell r="A1215"/>
          <cell r="B1215"/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</row>
        <row r="1216">
          <cell r="A1216">
            <v>0</v>
          </cell>
          <cell r="B1216" t="str">
            <v>【鉄蓋・ボックス】</v>
          </cell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 t="str">
            <v/>
          </cell>
          <cell r="V1216" t="str">
            <v xml:space="preserve">    </v>
          </cell>
          <cell r="W1216" t="str">
            <v xml:space="preserve">    </v>
          </cell>
        </row>
        <row r="1217">
          <cell r="A1217" t="str">
            <v>021B0101</v>
          </cell>
          <cell r="B1217" t="str">
            <v>鉄　蓋</v>
          </cell>
          <cell r="C1217" t="str">
            <v>仕切弁用鉄蓋類</v>
          </cell>
          <cell r="D1217" t="str">
            <v>B</v>
          </cell>
          <cell r="E1217">
            <v>1</v>
          </cell>
          <cell r="F1217">
            <v>1</v>
          </cell>
          <cell r="G1217" t="str">
            <v>ねじ式弁筺</v>
          </cell>
          <cell r="H1217" t="str">
            <v>円形1号(φ250)</v>
          </cell>
          <cell r="I1217" t="str">
            <v>021B0101</v>
          </cell>
          <cell r="J1217" t="str">
            <v>仕切弁用ねじ式弁筺</v>
          </cell>
          <cell r="K1217" t="str">
            <v>CVONS-20G-25LNU</v>
          </cell>
          <cell r="L1217" t="str">
            <v>C形1号（φ250）</v>
          </cell>
          <cell r="M1217" t="str">
            <v>ｶﾗｰ着色（青色）</v>
          </cell>
          <cell r="N1217" t="str">
            <v>T-25</v>
          </cell>
          <cell r="O1217" t="str">
            <v>指定承認</v>
          </cell>
          <cell r="P1217"/>
          <cell r="Q1217"/>
          <cell r="R1217"/>
          <cell r="S1217" t="str">
            <v>日之出水道機器（株）</v>
          </cell>
          <cell r="T1217">
            <v>21</v>
          </cell>
          <cell r="V1217" t="str">
            <v xml:space="preserve">指定承認    </v>
          </cell>
          <cell r="W1217" t="str">
            <v xml:space="preserve">指定承認    </v>
          </cell>
        </row>
        <row r="1218">
          <cell r="A1218" t="str">
            <v>041B0101</v>
          </cell>
          <cell r="B1218"/>
          <cell r="C1218"/>
          <cell r="D1218" t="str">
            <v>B</v>
          </cell>
          <cell r="E1218">
            <v>1</v>
          </cell>
          <cell r="F1218">
            <v>1</v>
          </cell>
          <cell r="G1218"/>
          <cell r="H1218"/>
          <cell r="I1218" t="str">
            <v>041B0101</v>
          </cell>
          <cell r="J1218" t="str">
            <v>仕切弁用ねじ式弁筺</v>
          </cell>
          <cell r="K1218" t="str">
            <v>SENZ8SJA</v>
          </cell>
          <cell r="L1218" t="str">
            <v>C形1号（φ250）</v>
          </cell>
          <cell r="M1218" t="str">
            <v>ｶﾗｰ着色（青色）</v>
          </cell>
          <cell r="N1218" t="str">
            <v>T-25</v>
          </cell>
          <cell r="O1218" t="str">
            <v>指定承認</v>
          </cell>
          <cell r="P1218"/>
          <cell r="Q1218"/>
          <cell r="R1218"/>
          <cell r="S1218" t="str">
            <v>（株）ダイモン</v>
          </cell>
          <cell r="T1218">
            <v>41</v>
          </cell>
          <cell r="V1218" t="str">
            <v xml:space="preserve">指定承認    </v>
          </cell>
          <cell r="W1218" t="str">
            <v xml:space="preserve">指定承認    </v>
          </cell>
        </row>
        <row r="1219">
          <cell r="A1219" t="str">
            <v>041B0102</v>
          </cell>
          <cell r="B1219"/>
          <cell r="C1219"/>
          <cell r="D1219" t="str">
            <v>B</v>
          </cell>
          <cell r="E1219">
            <v>1</v>
          </cell>
          <cell r="F1219">
            <v>2</v>
          </cell>
          <cell r="G1219"/>
          <cell r="H1219" t="str">
            <v>円形2号(φ350)</v>
          </cell>
          <cell r="I1219" t="str">
            <v>041B0102</v>
          </cell>
          <cell r="J1219" t="str">
            <v>仕切弁用ねじ式弁筺</v>
          </cell>
          <cell r="K1219" t="str">
            <v>SENZ10SJA</v>
          </cell>
          <cell r="L1219" t="str">
            <v>C形2号（φ350）</v>
          </cell>
          <cell r="M1219" t="str">
            <v>ｶﾗｰ着色（青色）</v>
          </cell>
          <cell r="N1219" t="str">
            <v>T-25</v>
          </cell>
          <cell r="O1219" t="str">
            <v>指定承認</v>
          </cell>
          <cell r="P1219"/>
          <cell r="Q1219"/>
          <cell r="R1219"/>
          <cell r="S1219" t="str">
            <v>（株）ダイモン</v>
          </cell>
          <cell r="T1219">
            <v>41</v>
          </cell>
          <cell r="V1219" t="str">
            <v xml:space="preserve">指定承認    </v>
          </cell>
          <cell r="W1219" t="str">
            <v xml:space="preserve">指定承認    </v>
          </cell>
        </row>
        <row r="1220">
          <cell r="A1220" t="str">
            <v>008B0101</v>
          </cell>
          <cell r="B1220"/>
          <cell r="C1220" t="str">
            <v>仕切弁用鉄蓋類</v>
          </cell>
          <cell r="D1220" t="str">
            <v>B</v>
          </cell>
          <cell r="E1220">
            <v>1</v>
          </cell>
          <cell r="F1220">
            <v>1</v>
          </cell>
          <cell r="G1220" t="str">
            <v>ﾊｯﾄ式鉄蓋</v>
          </cell>
          <cell r="H1220" t="str">
            <v>円形1号(φ250)</v>
          </cell>
          <cell r="I1220" t="str">
            <v>008B0101</v>
          </cell>
          <cell r="J1220" t="str">
            <v>仕切弁用ﾊｯﾄ式円形鉄蓋</v>
          </cell>
          <cell r="K1220" t="str">
            <v>円形１号H仕切弁水青口径止無</v>
          </cell>
          <cell r="L1220" t="str">
            <v>円形１号（φ250）</v>
          </cell>
          <cell r="M1220" t="str">
            <v>ｶﾗｰ着色（青色）</v>
          </cell>
          <cell r="N1220" t="str">
            <v>T-25</v>
          </cell>
          <cell r="O1220" t="str">
            <v>指定承認</v>
          </cell>
          <cell r="P1220"/>
          <cell r="Q1220"/>
          <cell r="R1220"/>
          <cell r="S1220" t="str">
            <v>草竹コンクリート工業（株）</v>
          </cell>
          <cell r="T1220">
            <v>8</v>
          </cell>
          <cell r="V1220" t="str">
            <v xml:space="preserve">指定承認    </v>
          </cell>
          <cell r="W1220" t="str">
            <v xml:space="preserve">指定承認    </v>
          </cell>
        </row>
        <row r="1221">
          <cell r="A1221" t="str">
            <v>021B0102</v>
          </cell>
          <cell r="B1221"/>
          <cell r="C1221"/>
          <cell r="D1221" t="str">
            <v>B</v>
          </cell>
          <cell r="E1221">
            <v>1</v>
          </cell>
          <cell r="F1221">
            <v>2</v>
          </cell>
          <cell r="G1221"/>
          <cell r="H1221"/>
          <cell r="I1221" t="str">
            <v>021B0102</v>
          </cell>
          <cell r="J1221" t="str">
            <v>仕切弁用ﾊｯﾄ式円形鉄蓋</v>
          </cell>
          <cell r="K1221" t="str">
            <v>CVOS-21G-15L</v>
          </cell>
          <cell r="L1221" t="str">
            <v>円形１号（φ250）</v>
          </cell>
          <cell r="M1221" t="str">
            <v>ｶﾗｰ着色（青色）</v>
          </cell>
          <cell r="N1221" t="str">
            <v>T-25</v>
          </cell>
          <cell r="O1221" t="str">
            <v>指定承認</v>
          </cell>
          <cell r="P1221"/>
          <cell r="Q1221"/>
          <cell r="R1221"/>
          <cell r="S1221" t="str">
            <v>日之出水道機器（株）</v>
          </cell>
          <cell r="T1221">
            <v>21</v>
          </cell>
          <cell r="V1221" t="str">
            <v xml:space="preserve">指定承認    </v>
          </cell>
          <cell r="W1221" t="str">
            <v xml:space="preserve">指定承認    </v>
          </cell>
        </row>
        <row r="1222">
          <cell r="A1222" t="str">
            <v>041B0103</v>
          </cell>
          <cell r="B1222"/>
          <cell r="C1222"/>
          <cell r="D1222" t="str">
            <v>B</v>
          </cell>
          <cell r="E1222">
            <v>1</v>
          </cell>
          <cell r="F1222">
            <v>3</v>
          </cell>
          <cell r="G1222"/>
          <cell r="H1222"/>
          <cell r="I1222" t="str">
            <v>041B0103</v>
          </cell>
          <cell r="J1222" t="str">
            <v>仕切弁用ﾊｯﾄ式円形鉄蓋</v>
          </cell>
          <cell r="K1222" t="str">
            <v>SE8SJAC</v>
          </cell>
          <cell r="L1222" t="str">
            <v>円形１号（φ250）</v>
          </cell>
          <cell r="M1222" t="str">
            <v>ｶﾗｰ着色（青色）</v>
          </cell>
          <cell r="N1222" t="str">
            <v>T-25</v>
          </cell>
          <cell r="O1222" t="str">
            <v>指定承認</v>
          </cell>
          <cell r="P1222"/>
          <cell r="Q1222"/>
          <cell r="R1222"/>
          <cell r="S1222" t="str">
            <v>（株）ダイモン</v>
          </cell>
          <cell r="T1222">
            <v>41</v>
          </cell>
          <cell r="V1222" t="str">
            <v xml:space="preserve">指定承認    </v>
          </cell>
          <cell r="W1222" t="str">
            <v xml:space="preserve">指定承認    </v>
          </cell>
        </row>
        <row r="1223">
          <cell r="A1223" t="str">
            <v>008B0102</v>
          </cell>
          <cell r="B1223"/>
          <cell r="C1223"/>
          <cell r="D1223" t="str">
            <v>B</v>
          </cell>
          <cell r="E1223">
            <v>1</v>
          </cell>
          <cell r="F1223">
            <v>2</v>
          </cell>
          <cell r="G1223"/>
          <cell r="H1223" t="str">
            <v>円形2号(φ350)</v>
          </cell>
          <cell r="I1223" t="str">
            <v>008B0102</v>
          </cell>
          <cell r="J1223" t="str">
            <v>仕切弁用ﾊｯﾄ式円形鉄蓋</v>
          </cell>
          <cell r="K1223" t="str">
            <v>円形２号H仕切弁水青口径止無</v>
          </cell>
          <cell r="L1223" t="str">
            <v>円形２号（φ350）</v>
          </cell>
          <cell r="M1223" t="str">
            <v>ｶﾗｰ着色（青色）</v>
          </cell>
          <cell r="N1223" t="str">
            <v>T-25</v>
          </cell>
          <cell r="O1223" t="str">
            <v>指定承認</v>
          </cell>
          <cell r="P1223"/>
          <cell r="Q1223"/>
          <cell r="R1223"/>
          <cell r="S1223" t="str">
            <v>草竹コンクリート工業（株）</v>
          </cell>
          <cell r="T1223">
            <v>8</v>
          </cell>
          <cell r="V1223" t="str">
            <v xml:space="preserve">指定承認    </v>
          </cell>
          <cell r="W1223" t="str">
            <v xml:space="preserve">指定承認    </v>
          </cell>
        </row>
        <row r="1224">
          <cell r="A1224" t="str">
            <v>021B0103</v>
          </cell>
          <cell r="B1224"/>
          <cell r="C1224"/>
          <cell r="D1224" t="str">
            <v>B</v>
          </cell>
          <cell r="E1224">
            <v>1</v>
          </cell>
          <cell r="F1224">
            <v>3</v>
          </cell>
          <cell r="G1224"/>
          <cell r="H1224"/>
          <cell r="I1224" t="str">
            <v>021B0103</v>
          </cell>
          <cell r="J1224" t="str">
            <v>仕切弁用ﾊｯﾄ式円形鉄蓋</v>
          </cell>
          <cell r="K1224" t="str">
            <v>CVOS-32G-15L</v>
          </cell>
          <cell r="L1224" t="str">
            <v>円形２号（φ350）</v>
          </cell>
          <cell r="M1224" t="str">
            <v>ｶﾗｰ着色（青色）</v>
          </cell>
          <cell r="N1224" t="str">
            <v>T-25</v>
          </cell>
          <cell r="O1224" t="str">
            <v>指定承認</v>
          </cell>
          <cell r="P1224"/>
          <cell r="Q1224"/>
          <cell r="R1224"/>
          <cell r="S1224" t="str">
            <v>日之出水道機器（株）</v>
          </cell>
          <cell r="T1224">
            <v>21</v>
          </cell>
          <cell r="V1224" t="str">
            <v xml:space="preserve">指定承認    </v>
          </cell>
          <cell r="W1224" t="str">
            <v xml:space="preserve">指定承認    </v>
          </cell>
        </row>
        <row r="1225">
          <cell r="A1225" t="str">
            <v>041B0104</v>
          </cell>
          <cell r="B1225"/>
          <cell r="C1225"/>
          <cell r="D1225" t="str">
            <v>B</v>
          </cell>
          <cell r="E1225">
            <v>1</v>
          </cell>
          <cell r="F1225">
            <v>4</v>
          </cell>
          <cell r="G1225"/>
          <cell r="H1225"/>
          <cell r="I1225" t="str">
            <v>041B0104</v>
          </cell>
          <cell r="J1225" t="str">
            <v>仕切弁用ﾊｯﾄ式円形鉄蓋</v>
          </cell>
          <cell r="K1225" t="str">
            <v>SE10SJAC</v>
          </cell>
          <cell r="L1225" t="str">
            <v>円形２号（φ350）</v>
          </cell>
          <cell r="M1225" t="str">
            <v>ｶﾗｰ着色（青色）</v>
          </cell>
          <cell r="N1225" t="str">
            <v>T-25</v>
          </cell>
          <cell r="O1225" t="str">
            <v>指定承認</v>
          </cell>
          <cell r="P1225"/>
          <cell r="Q1225"/>
          <cell r="R1225"/>
          <cell r="S1225" t="str">
            <v>（株）ダイモン</v>
          </cell>
          <cell r="T1225">
            <v>41</v>
          </cell>
          <cell r="V1225" t="str">
            <v xml:space="preserve">指定承認    </v>
          </cell>
          <cell r="W1225" t="str">
            <v xml:space="preserve">指定承認    </v>
          </cell>
        </row>
        <row r="1226">
          <cell r="A1226" t="str">
            <v>021B0104</v>
          </cell>
          <cell r="B1226"/>
          <cell r="C1226"/>
          <cell r="D1226" t="str">
            <v>B</v>
          </cell>
          <cell r="E1226">
            <v>1</v>
          </cell>
          <cell r="F1226">
            <v>4</v>
          </cell>
          <cell r="G1226" t="str">
            <v>ﾊﾞﾀﾌﾗｲ弁用
ﾊｯﾄ式鉄蓋</v>
          </cell>
          <cell r="H1226" t="str">
            <v>円形4号(φ600)</v>
          </cell>
          <cell r="I1226" t="str">
            <v>021B0104</v>
          </cell>
          <cell r="J1226" t="str">
            <v>ﾊﾞﾀﾌﾗｲ弁用ﾊｯﾄ式円形鉄蓋</v>
          </cell>
          <cell r="K1226" t="str">
            <v>CVOS-60G-10L</v>
          </cell>
          <cell r="L1226" t="str">
            <v>円形4号（φ600）</v>
          </cell>
          <cell r="M1226" t="str">
            <v>ｶﾗｰ着色（青色）</v>
          </cell>
          <cell r="N1226" t="str">
            <v>T-25</v>
          </cell>
          <cell r="O1226" t="str">
            <v>指定承認</v>
          </cell>
          <cell r="P1226"/>
          <cell r="Q1226"/>
          <cell r="R1226"/>
          <cell r="S1226" t="str">
            <v>日之出水道機器（株）</v>
          </cell>
          <cell r="T1226">
            <v>21</v>
          </cell>
          <cell r="V1226" t="str">
            <v xml:space="preserve">指定承認    </v>
          </cell>
          <cell r="W1226" t="str">
            <v xml:space="preserve">指定承認    </v>
          </cell>
        </row>
        <row r="1227">
          <cell r="A1227" t="str">
            <v>041B0105</v>
          </cell>
          <cell r="B1227"/>
          <cell r="C1227"/>
          <cell r="D1227" t="str">
            <v>B</v>
          </cell>
          <cell r="E1227">
            <v>1</v>
          </cell>
          <cell r="F1227">
            <v>5</v>
          </cell>
          <cell r="G1227"/>
          <cell r="H1227"/>
          <cell r="I1227" t="str">
            <v>041B0105</v>
          </cell>
          <cell r="J1227" t="str">
            <v>ﾊﾞﾀﾌﾗｲ弁用ﾊｯﾄ式円形鉄蓋</v>
          </cell>
          <cell r="K1227" t="str">
            <v>SE60MC</v>
          </cell>
          <cell r="L1227" t="str">
            <v>円形4号（φ600）</v>
          </cell>
          <cell r="M1227" t="str">
            <v>ｶﾗｰ着色（青色）</v>
          </cell>
          <cell r="N1227" t="str">
            <v>T-25</v>
          </cell>
          <cell r="O1227" t="str">
            <v>指定承認</v>
          </cell>
          <cell r="P1227"/>
          <cell r="Q1227"/>
          <cell r="R1227"/>
          <cell r="S1227" t="str">
            <v>（株）ダイモン</v>
          </cell>
          <cell r="T1227">
            <v>41</v>
          </cell>
          <cell r="V1227" t="str">
            <v xml:space="preserve">指定承認    </v>
          </cell>
          <cell r="W1227" t="str">
            <v xml:space="preserve">指定承認    </v>
          </cell>
        </row>
        <row r="1228">
          <cell r="A1228" t="str">
            <v>021B0201</v>
          </cell>
          <cell r="B1228"/>
          <cell r="C1228" t="str">
            <v>空気弁用鉄蓋類</v>
          </cell>
          <cell r="D1228" t="str">
            <v>B</v>
          </cell>
          <cell r="E1228">
            <v>2</v>
          </cell>
          <cell r="F1228">
            <v>1</v>
          </cell>
          <cell r="G1228" t="str">
            <v>空気弁用鉄蓋</v>
          </cell>
          <cell r="H1228" t="str">
            <v>円形3号(φ500)</v>
          </cell>
          <cell r="I1228" t="str">
            <v>021B0201</v>
          </cell>
          <cell r="J1228" t="str">
            <v>空気弁用ﾛｯｸ式円形鉄蓋</v>
          </cell>
          <cell r="K1228" t="str">
            <v>CVOS-50G-10L</v>
          </cell>
          <cell r="L1228" t="str">
            <v>円形３号（φ500）</v>
          </cell>
          <cell r="M1228" t="str">
            <v>ｶﾗｰ着色（青色）</v>
          </cell>
          <cell r="N1228" t="str">
            <v>T-25　市章入</v>
          </cell>
          <cell r="O1228" t="str">
            <v>指定承認</v>
          </cell>
          <cell r="P1228"/>
          <cell r="Q1228"/>
          <cell r="R1228"/>
          <cell r="S1228" t="str">
            <v>日之出水道機器（株）</v>
          </cell>
          <cell r="T1228">
            <v>21</v>
          </cell>
          <cell r="V1228" t="str">
            <v xml:space="preserve">指定承認    </v>
          </cell>
          <cell r="W1228" t="str">
            <v xml:space="preserve">指定承認    </v>
          </cell>
        </row>
        <row r="1229">
          <cell r="A1229" t="str">
            <v>041B0201</v>
          </cell>
          <cell r="B1229"/>
          <cell r="C1229"/>
          <cell r="D1229" t="str">
            <v>B</v>
          </cell>
          <cell r="E1229">
            <v>2</v>
          </cell>
          <cell r="F1229">
            <v>1</v>
          </cell>
          <cell r="G1229"/>
          <cell r="H1229"/>
          <cell r="I1229" t="str">
            <v>041B0201</v>
          </cell>
          <cell r="J1229" t="str">
            <v>空気弁用ﾛｯｸ式円形鉄蓋</v>
          </cell>
          <cell r="K1229" t="str">
            <v>SE53LC</v>
          </cell>
          <cell r="L1229" t="str">
            <v>円形３号（φ500）</v>
          </cell>
          <cell r="M1229" t="str">
            <v>ｶﾗｰ着色（青色）</v>
          </cell>
          <cell r="N1229" t="str">
            <v>T-25　市章入</v>
          </cell>
          <cell r="O1229" t="str">
            <v>指定承認</v>
          </cell>
          <cell r="P1229"/>
          <cell r="Q1229"/>
          <cell r="R1229"/>
          <cell r="S1229" t="str">
            <v>（株）ダイモン</v>
          </cell>
          <cell r="T1229">
            <v>41</v>
          </cell>
          <cell r="V1229" t="str">
            <v xml:space="preserve">指定承認    </v>
          </cell>
          <cell r="W1229" t="str">
            <v xml:space="preserve">指定承認    </v>
          </cell>
        </row>
        <row r="1230">
          <cell r="A1230" t="str">
            <v>041B0202</v>
          </cell>
          <cell r="B1230"/>
          <cell r="C1230"/>
          <cell r="D1230" t="str">
            <v>B</v>
          </cell>
          <cell r="E1230">
            <v>2</v>
          </cell>
          <cell r="F1230">
            <v>2</v>
          </cell>
          <cell r="G1230"/>
          <cell r="H1230" t="str">
            <v>角形1号(□500×400)</v>
          </cell>
          <cell r="I1230" t="str">
            <v>041B0202</v>
          </cell>
          <cell r="J1230" t="str">
            <v>空気弁用ﾛｯｸ式角形鉄蓋</v>
          </cell>
          <cell r="K1230" t="str">
            <v>SYL5QA</v>
          </cell>
          <cell r="L1230" t="str">
            <v>角形1号（□500×400）</v>
          </cell>
          <cell r="M1230" t="str">
            <v>ｶﾗｰ着色（青色）</v>
          </cell>
          <cell r="N1230" t="str">
            <v>T-25　市章入</v>
          </cell>
          <cell r="O1230" t="str">
            <v>指定承認</v>
          </cell>
          <cell r="P1230"/>
          <cell r="Q1230"/>
          <cell r="R1230"/>
          <cell r="S1230" t="str">
            <v>（株）ダイモン</v>
          </cell>
          <cell r="T1230">
            <v>41</v>
          </cell>
          <cell r="V1230" t="str">
            <v xml:space="preserve">指定承認    </v>
          </cell>
          <cell r="W1230" t="str">
            <v xml:space="preserve">指定承認    </v>
          </cell>
        </row>
        <row r="1231">
          <cell r="A1231" t="str">
            <v>021B0301</v>
          </cell>
          <cell r="B1231"/>
          <cell r="C1231" t="str">
            <v>消火栓用鉄蓋類</v>
          </cell>
          <cell r="D1231" t="str">
            <v>B</v>
          </cell>
          <cell r="E1231">
            <v>3</v>
          </cell>
          <cell r="F1231">
            <v>1</v>
          </cell>
          <cell r="G1231" t="str">
            <v>消火栓用鉄蓋</v>
          </cell>
          <cell r="H1231" t="str">
            <v>円形3号(φ500)</v>
          </cell>
          <cell r="I1231" t="str">
            <v>021B0301</v>
          </cell>
          <cell r="J1231" t="str">
            <v>消火栓用ﾊｯﾄ式円形鉄蓋</v>
          </cell>
          <cell r="K1231" t="str">
            <v>ROS-50G-10C</v>
          </cell>
          <cell r="L1231" t="str">
            <v>円形３号（φ500）</v>
          </cell>
          <cell r="M1231" t="str">
            <v>ｶﾗｰ着色（橙色）</v>
          </cell>
          <cell r="N1231" t="str">
            <v>T-25　市章入</v>
          </cell>
          <cell r="O1231" t="str">
            <v>指定承認</v>
          </cell>
          <cell r="P1231"/>
          <cell r="Q1231"/>
          <cell r="R1231"/>
          <cell r="S1231" t="str">
            <v>日之出水道機器（株）</v>
          </cell>
          <cell r="T1231">
            <v>21</v>
          </cell>
          <cell r="V1231" t="str">
            <v xml:space="preserve">指定承認    </v>
          </cell>
          <cell r="W1231" t="str">
            <v xml:space="preserve">指定承認    </v>
          </cell>
        </row>
        <row r="1232">
          <cell r="A1232" t="str">
            <v>041B0301</v>
          </cell>
          <cell r="B1232"/>
          <cell r="C1232"/>
          <cell r="D1232" t="str">
            <v>B</v>
          </cell>
          <cell r="E1232">
            <v>3</v>
          </cell>
          <cell r="F1232">
            <v>1</v>
          </cell>
          <cell r="G1232"/>
          <cell r="H1232" t="str">
            <v>角形1号(□500×400)</v>
          </cell>
          <cell r="I1232" t="str">
            <v>041B0301</v>
          </cell>
          <cell r="J1232" t="str">
            <v>消火栓用ﾊｯﾄ式角形鉄蓋</v>
          </cell>
          <cell r="K1232" t="str">
            <v>SY5HAC</v>
          </cell>
          <cell r="L1232" t="str">
            <v>角形1号（□500×400）</v>
          </cell>
          <cell r="M1232" t="str">
            <v>ｶﾗｰ着色（橙色）</v>
          </cell>
          <cell r="N1232" t="str">
            <v>T-25　市章入</v>
          </cell>
          <cell r="O1232" t="str">
            <v>指定承認</v>
          </cell>
          <cell r="P1232"/>
          <cell r="Q1232"/>
          <cell r="R1232"/>
          <cell r="S1232" t="str">
            <v>（株）ダイモン</v>
          </cell>
          <cell r="T1232">
            <v>41</v>
          </cell>
          <cell r="V1232" t="str">
            <v xml:space="preserve">指定承認    </v>
          </cell>
          <cell r="W1232" t="str">
            <v xml:space="preserve">指定承認    </v>
          </cell>
        </row>
        <row r="1233">
          <cell r="A1233" t="str">
            <v>008B0401</v>
          </cell>
          <cell r="B1233" t="str">
            <v>水道用レジンコンクリート製ボックス</v>
          </cell>
          <cell r="C1233" t="str">
            <v>レジンコンクリート製ボックス類</v>
          </cell>
          <cell r="D1233" t="str">
            <v>B</v>
          </cell>
          <cell r="E1233">
            <v>4</v>
          </cell>
          <cell r="F1233">
            <v>1</v>
          </cell>
          <cell r="G1233" t="str">
            <v>ﾚｼﾞﾝｺﾝｸﾘｰﾄ製ﾎﾞｯｸｽ
円形1号(φ250)</v>
          </cell>
          <cell r="H1233" t="str">
            <v>調整ﾘﾝｸﾞ
(ﾚｼﾞｺﾝ)</v>
          </cell>
          <cell r="I1233" t="str">
            <v>008B0401</v>
          </cell>
          <cell r="J1233" t="str">
            <v>水道用ﾚｼﾞﾝｺﾝｸﾘｰﾄ製調整ﾘﾝｸﾞ</v>
          </cell>
          <cell r="K1233" t="str">
            <v>RB25K5(REC)</v>
          </cell>
          <cell r="L1233" t="str">
            <v>円形１号（φ250）</v>
          </cell>
          <cell r="M1233"/>
          <cell r="N1233" t="str">
            <v>高50mm</v>
          </cell>
          <cell r="O1233" t="str">
            <v>指定承認</v>
          </cell>
          <cell r="P1233"/>
          <cell r="Q1233"/>
          <cell r="R1233"/>
          <cell r="S1233" t="str">
            <v>草竹コンクリート工業（株）</v>
          </cell>
          <cell r="T1233">
            <v>8</v>
          </cell>
          <cell r="V1233" t="str">
            <v xml:space="preserve">指定承認    </v>
          </cell>
          <cell r="W1233" t="str">
            <v xml:space="preserve">指定承認    </v>
          </cell>
        </row>
        <row r="1234">
          <cell r="A1234" t="str">
            <v>021B0401</v>
          </cell>
          <cell r="B1234"/>
          <cell r="C1234"/>
          <cell r="D1234" t="str">
            <v>B</v>
          </cell>
          <cell r="E1234">
            <v>4</v>
          </cell>
          <cell r="F1234">
            <v>1</v>
          </cell>
          <cell r="G1234"/>
          <cell r="H1234"/>
          <cell r="I1234" t="str">
            <v>021B0401</v>
          </cell>
          <cell r="J1234" t="str">
            <v>水道用ﾚｼﾞﾝｺﾝｸﾘｰﾄ製調整ﾘﾝｸﾞ</v>
          </cell>
          <cell r="K1234" t="str">
            <v>NVK-25-50K</v>
          </cell>
          <cell r="L1234" t="str">
            <v>円形１号（φ250）</v>
          </cell>
          <cell r="M1234"/>
          <cell r="N1234" t="str">
            <v>高50mm</v>
          </cell>
          <cell r="O1234" t="str">
            <v>指定承認</v>
          </cell>
          <cell r="P1234"/>
          <cell r="Q1234"/>
          <cell r="R1234"/>
          <cell r="S1234" t="str">
            <v>日之出水道機器（株）</v>
          </cell>
          <cell r="T1234">
            <v>21</v>
          </cell>
          <cell r="V1234" t="str">
            <v xml:space="preserve">指定承認    </v>
          </cell>
          <cell r="W1234" t="str">
            <v xml:space="preserve">指定承認    </v>
          </cell>
        </row>
        <row r="1235">
          <cell r="A1235" t="str">
            <v>008B0402</v>
          </cell>
          <cell r="B1235"/>
          <cell r="C1235"/>
          <cell r="D1235" t="str">
            <v>B</v>
          </cell>
          <cell r="E1235">
            <v>4</v>
          </cell>
          <cell r="F1235">
            <v>2</v>
          </cell>
          <cell r="G1235"/>
          <cell r="H1235"/>
          <cell r="I1235" t="str">
            <v>008B0402</v>
          </cell>
          <cell r="J1235" t="str">
            <v>水道用ﾚｼﾞﾝｺﾝｸﾘｰﾄ製調整ﾘﾝｸﾞ</v>
          </cell>
          <cell r="K1235" t="str">
            <v>RB25K10(REC)</v>
          </cell>
          <cell r="L1235" t="str">
            <v>円形１号（φ250）</v>
          </cell>
          <cell r="M1235"/>
          <cell r="N1235" t="str">
            <v>高100mm</v>
          </cell>
          <cell r="O1235" t="str">
            <v>指定承認</v>
          </cell>
          <cell r="P1235"/>
          <cell r="Q1235"/>
          <cell r="R1235"/>
          <cell r="S1235" t="str">
            <v>草竹コンクリート工業（株）</v>
          </cell>
          <cell r="T1235">
            <v>8</v>
          </cell>
          <cell r="V1235" t="str">
            <v xml:space="preserve">指定承認    </v>
          </cell>
          <cell r="W1235" t="str">
            <v xml:space="preserve">指定承認    </v>
          </cell>
        </row>
        <row r="1236">
          <cell r="A1236" t="str">
            <v>021B0402</v>
          </cell>
          <cell r="B1236"/>
          <cell r="C1236"/>
          <cell r="D1236" t="str">
            <v>B</v>
          </cell>
          <cell r="E1236">
            <v>4</v>
          </cell>
          <cell r="F1236">
            <v>2</v>
          </cell>
          <cell r="G1236"/>
          <cell r="H1236"/>
          <cell r="I1236" t="str">
            <v>021B0402</v>
          </cell>
          <cell r="J1236" t="str">
            <v>水道用ﾚｼﾞﾝｺﾝｸﾘｰﾄ製調整ﾘﾝｸﾞ</v>
          </cell>
          <cell r="K1236" t="str">
            <v>NVK-25-100K</v>
          </cell>
          <cell r="L1236" t="str">
            <v>円形１号（φ250）</v>
          </cell>
          <cell r="M1236"/>
          <cell r="N1236" t="str">
            <v>高100mm</v>
          </cell>
          <cell r="O1236" t="str">
            <v>指定承認</v>
          </cell>
          <cell r="P1236"/>
          <cell r="Q1236"/>
          <cell r="R1236"/>
          <cell r="S1236" t="str">
            <v>日之出水道機器（株）</v>
          </cell>
          <cell r="T1236">
            <v>21</v>
          </cell>
          <cell r="V1236" t="str">
            <v xml:space="preserve">指定承認    </v>
          </cell>
          <cell r="W1236" t="str">
            <v xml:space="preserve">指定承認    </v>
          </cell>
        </row>
        <row r="1237">
          <cell r="A1237" t="str">
            <v>041B0401</v>
          </cell>
          <cell r="B1237"/>
          <cell r="C1237"/>
          <cell r="D1237" t="str">
            <v>B</v>
          </cell>
          <cell r="E1237">
            <v>4</v>
          </cell>
          <cell r="F1237">
            <v>1</v>
          </cell>
          <cell r="G1237"/>
          <cell r="H1237"/>
          <cell r="I1237" t="str">
            <v>041B0401</v>
          </cell>
          <cell r="J1237" t="str">
            <v>水道用ﾚｼﾞﾝｺﾝｸﾘｰﾄ製調整ﾘﾝｸﾞ</v>
          </cell>
          <cell r="K1237" t="str">
            <v>A-BK10</v>
          </cell>
          <cell r="L1237" t="str">
            <v>円形１号（φ250）</v>
          </cell>
          <cell r="M1237"/>
          <cell r="N1237" t="str">
            <v>高100mm</v>
          </cell>
          <cell r="O1237" t="str">
            <v>指定承認</v>
          </cell>
          <cell r="P1237"/>
          <cell r="Q1237"/>
          <cell r="R1237"/>
          <cell r="S1237" t="str">
            <v>（株）ダイモン</v>
          </cell>
          <cell r="T1237">
            <v>41</v>
          </cell>
          <cell r="V1237" t="str">
            <v xml:space="preserve">指定承認    </v>
          </cell>
          <cell r="W1237" t="str">
            <v xml:space="preserve">指定承認    </v>
          </cell>
        </row>
        <row r="1238">
          <cell r="A1238" t="str">
            <v>008B0405</v>
          </cell>
          <cell r="B1238"/>
          <cell r="C1238"/>
          <cell r="D1238" t="str">
            <v>B</v>
          </cell>
          <cell r="E1238">
            <v>4</v>
          </cell>
          <cell r="F1238">
            <v>5</v>
          </cell>
          <cell r="G1238"/>
          <cell r="H1238" t="str">
            <v>調整ﾘﾝｸﾞ
(再生ﾌﾟﾗｽﾁｯｸ)</v>
          </cell>
          <cell r="I1238" t="str">
            <v>008B0405</v>
          </cell>
          <cell r="J1238" t="str">
            <v>水道用再生ﾌﾟﾗｽﾁｯｸ製調整ﾘﾝｸﾞ</v>
          </cell>
          <cell r="K1238" t="str">
            <v>RB25K1</v>
          </cell>
          <cell r="L1238" t="str">
            <v>円形１号（φ250）</v>
          </cell>
          <cell r="M1238"/>
          <cell r="N1238" t="str">
            <v>高10mm</v>
          </cell>
          <cell r="O1238" t="str">
            <v>指定承認</v>
          </cell>
          <cell r="P1238"/>
          <cell r="Q1238"/>
          <cell r="R1238"/>
          <cell r="S1238" t="str">
            <v>草竹コンクリート工業（株）</v>
          </cell>
          <cell r="T1238">
            <v>8</v>
          </cell>
          <cell r="V1238" t="str">
            <v xml:space="preserve">指定承認    </v>
          </cell>
          <cell r="W1238" t="str">
            <v xml:space="preserve">指定承認    </v>
          </cell>
        </row>
        <row r="1239">
          <cell r="A1239" t="str">
            <v>021B0406</v>
          </cell>
          <cell r="B1239"/>
          <cell r="C1239"/>
          <cell r="D1239" t="str">
            <v>B</v>
          </cell>
          <cell r="E1239">
            <v>4</v>
          </cell>
          <cell r="F1239">
            <v>6</v>
          </cell>
          <cell r="G1239"/>
          <cell r="H1239"/>
          <cell r="I1239" t="str">
            <v>021B0406</v>
          </cell>
          <cell r="J1239" t="str">
            <v>水道用再生ﾌﾟﾗｽﾁｯｸ製調整ﾘﾝｸﾞ</v>
          </cell>
          <cell r="K1239" t="str">
            <v>REP NVK-25-10K</v>
          </cell>
          <cell r="L1239" t="str">
            <v>円形１号（φ250）</v>
          </cell>
          <cell r="M1239"/>
          <cell r="N1239" t="str">
            <v>高10mm</v>
          </cell>
          <cell r="O1239" t="str">
            <v>指定承認</v>
          </cell>
          <cell r="P1239"/>
          <cell r="Q1239"/>
          <cell r="R1239"/>
          <cell r="S1239" t="str">
            <v>日之出水道機器（株）</v>
          </cell>
          <cell r="T1239">
            <v>21</v>
          </cell>
          <cell r="V1239" t="str">
            <v xml:space="preserve">指定承認    </v>
          </cell>
          <cell r="W1239" t="str">
            <v xml:space="preserve">指定承認    </v>
          </cell>
        </row>
        <row r="1240">
          <cell r="A1240" t="str">
            <v>041B0404</v>
          </cell>
          <cell r="B1240"/>
          <cell r="C1240"/>
          <cell r="D1240" t="str">
            <v>B</v>
          </cell>
          <cell r="E1240">
            <v>4</v>
          </cell>
          <cell r="F1240">
            <v>4</v>
          </cell>
          <cell r="G1240"/>
          <cell r="H1240"/>
          <cell r="I1240" t="str">
            <v>041B0404</v>
          </cell>
          <cell r="J1240" t="str">
            <v>水道用再生ﾌﾟﾗｽﾁｯｸ製調整ﾘﾝｸﾞ</v>
          </cell>
          <cell r="K1240" t="str">
            <v>A-BK1</v>
          </cell>
          <cell r="L1240" t="str">
            <v>円形１号（φ250）</v>
          </cell>
          <cell r="M1240"/>
          <cell r="N1240" t="str">
            <v>高10mm</v>
          </cell>
          <cell r="O1240" t="str">
            <v>指定承認</v>
          </cell>
          <cell r="P1240"/>
          <cell r="Q1240"/>
          <cell r="R1240"/>
          <cell r="S1240" t="str">
            <v>（株）ダイモン</v>
          </cell>
          <cell r="T1240">
            <v>41</v>
          </cell>
          <cell r="V1240" t="str">
            <v xml:space="preserve">指定承認    </v>
          </cell>
          <cell r="W1240" t="str">
            <v xml:space="preserve">指定承認    </v>
          </cell>
        </row>
        <row r="1241">
          <cell r="A1241" t="str">
            <v>008B0406</v>
          </cell>
          <cell r="B1241"/>
          <cell r="C1241"/>
          <cell r="D1241" t="str">
            <v>B</v>
          </cell>
          <cell r="E1241">
            <v>4</v>
          </cell>
          <cell r="F1241">
            <v>6</v>
          </cell>
          <cell r="G1241"/>
          <cell r="H1241"/>
          <cell r="I1241" t="str">
            <v>008B0406</v>
          </cell>
          <cell r="J1241" t="str">
            <v>水道用再生ﾌﾟﾗｽﾁｯｸ製調整ﾘﾝｸﾞ</v>
          </cell>
          <cell r="K1241" t="str">
            <v>RB25K3</v>
          </cell>
          <cell r="L1241" t="str">
            <v>円形１号（φ250）</v>
          </cell>
          <cell r="M1241"/>
          <cell r="N1241" t="str">
            <v>高30mm</v>
          </cell>
          <cell r="O1241" t="str">
            <v>指定承認</v>
          </cell>
          <cell r="P1241"/>
          <cell r="Q1241"/>
          <cell r="R1241"/>
          <cell r="S1241" t="str">
            <v>草竹コンクリート工業（株）</v>
          </cell>
          <cell r="T1241">
            <v>8</v>
          </cell>
          <cell r="V1241" t="str">
            <v xml:space="preserve">指定承認    </v>
          </cell>
          <cell r="W1241" t="str">
            <v xml:space="preserve">指定承認    </v>
          </cell>
        </row>
        <row r="1242">
          <cell r="A1242" t="str">
            <v>021B0407</v>
          </cell>
          <cell r="B1242"/>
          <cell r="C1242"/>
          <cell r="D1242" t="str">
            <v>B</v>
          </cell>
          <cell r="E1242">
            <v>4</v>
          </cell>
          <cell r="F1242">
            <v>7</v>
          </cell>
          <cell r="G1242"/>
          <cell r="H1242"/>
          <cell r="I1242" t="str">
            <v>021B0407</v>
          </cell>
          <cell r="J1242" t="str">
            <v>水道用再生ﾌﾟﾗｽﾁｯｸ製調整ﾘﾝｸﾞ</v>
          </cell>
          <cell r="K1242" t="str">
            <v>REP NVK-25-30K</v>
          </cell>
          <cell r="L1242" t="str">
            <v>円形１号（φ250）</v>
          </cell>
          <cell r="M1242"/>
          <cell r="N1242" t="str">
            <v>高30mm</v>
          </cell>
          <cell r="O1242" t="str">
            <v>指定承認</v>
          </cell>
          <cell r="P1242"/>
          <cell r="Q1242"/>
          <cell r="R1242"/>
          <cell r="S1242" t="str">
            <v>日之出水道機器（株）</v>
          </cell>
          <cell r="T1242">
            <v>21</v>
          </cell>
          <cell r="V1242" t="str">
            <v xml:space="preserve">指定承認    </v>
          </cell>
          <cell r="W1242" t="str">
            <v xml:space="preserve">指定承認    </v>
          </cell>
        </row>
        <row r="1243">
          <cell r="A1243" t="str">
            <v>041B0405</v>
          </cell>
          <cell r="B1243"/>
          <cell r="C1243"/>
          <cell r="D1243" t="str">
            <v>B</v>
          </cell>
          <cell r="E1243">
            <v>4</v>
          </cell>
          <cell r="F1243">
            <v>5</v>
          </cell>
          <cell r="G1243"/>
          <cell r="H1243"/>
          <cell r="I1243" t="str">
            <v>041B0405</v>
          </cell>
          <cell r="J1243" t="str">
            <v>水道用再生ﾌﾟﾗｽﾁｯｸ製調整ﾘﾝｸﾞ</v>
          </cell>
          <cell r="K1243" t="str">
            <v>A-BK3</v>
          </cell>
          <cell r="L1243" t="str">
            <v>円形１号（φ250）</v>
          </cell>
          <cell r="M1243"/>
          <cell r="N1243" t="str">
            <v>高30mm</v>
          </cell>
          <cell r="O1243" t="str">
            <v>指定承認</v>
          </cell>
          <cell r="P1243"/>
          <cell r="Q1243"/>
          <cell r="R1243"/>
          <cell r="S1243" t="str">
            <v>（株）ダイモン</v>
          </cell>
          <cell r="T1243">
            <v>41</v>
          </cell>
          <cell r="V1243" t="str">
            <v xml:space="preserve">指定承認    </v>
          </cell>
          <cell r="W1243" t="str">
            <v xml:space="preserve">指定承認    </v>
          </cell>
        </row>
        <row r="1244">
          <cell r="A1244" t="str">
            <v>008B0407</v>
          </cell>
          <cell r="B1244"/>
          <cell r="C1244"/>
          <cell r="D1244" t="str">
            <v>B</v>
          </cell>
          <cell r="E1244">
            <v>4</v>
          </cell>
          <cell r="F1244">
            <v>7</v>
          </cell>
          <cell r="G1244"/>
          <cell r="H1244"/>
          <cell r="I1244" t="str">
            <v>008B0407</v>
          </cell>
          <cell r="J1244" t="str">
            <v>水道用再生ﾌﾟﾗｽﾁｯｸ製調整ﾘﾝｸﾞ</v>
          </cell>
          <cell r="K1244" t="str">
            <v>RB25K5</v>
          </cell>
          <cell r="L1244" t="str">
            <v>円形１号（φ250）</v>
          </cell>
          <cell r="M1244"/>
          <cell r="N1244" t="str">
            <v>高50mm</v>
          </cell>
          <cell r="O1244" t="str">
            <v>指定承認</v>
          </cell>
          <cell r="P1244"/>
          <cell r="Q1244"/>
          <cell r="R1244"/>
          <cell r="S1244" t="str">
            <v>草竹コンクリート工業（株）</v>
          </cell>
          <cell r="T1244">
            <v>8</v>
          </cell>
          <cell r="V1244" t="str">
            <v xml:space="preserve">指定承認    </v>
          </cell>
          <cell r="W1244" t="str">
            <v xml:space="preserve">指定承認    </v>
          </cell>
        </row>
        <row r="1245">
          <cell r="A1245" t="str">
            <v>041B0406</v>
          </cell>
          <cell r="B1245"/>
          <cell r="C1245"/>
          <cell r="D1245" t="str">
            <v>B</v>
          </cell>
          <cell r="E1245">
            <v>4</v>
          </cell>
          <cell r="F1245">
            <v>6</v>
          </cell>
          <cell r="G1245"/>
          <cell r="H1245"/>
          <cell r="I1245" t="str">
            <v>041B0406</v>
          </cell>
          <cell r="J1245" t="str">
            <v>水道用再生ﾌﾟﾗｽﾁｯｸ製調整ﾘﾝｸﾞ</v>
          </cell>
          <cell r="K1245" t="str">
            <v>A-BK5</v>
          </cell>
          <cell r="L1245" t="str">
            <v>円形１号（φ250）</v>
          </cell>
          <cell r="M1245"/>
          <cell r="N1245" t="str">
            <v>高50mm</v>
          </cell>
          <cell r="O1245" t="str">
            <v>指定承認</v>
          </cell>
          <cell r="P1245"/>
          <cell r="Q1245"/>
          <cell r="R1245"/>
          <cell r="S1245" t="str">
            <v>（株）ダイモン</v>
          </cell>
          <cell r="T1245">
            <v>41</v>
          </cell>
          <cell r="V1245" t="str">
            <v xml:space="preserve">指定承認    </v>
          </cell>
          <cell r="W1245" t="str">
            <v xml:space="preserve">指定承認    </v>
          </cell>
        </row>
        <row r="1246">
          <cell r="A1246" t="str">
            <v>008B0408</v>
          </cell>
          <cell r="B1246"/>
          <cell r="C1246"/>
          <cell r="D1246" t="str">
            <v>B</v>
          </cell>
          <cell r="E1246">
            <v>4</v>
          </cell>
          <cell r="F1246">
            <v>8</v>
          </cell>
          <cell r="G1246"/>
          <cell r="H1246"/>
          <cell r="I1246" t="str">
            <v>008B0408</v>
          </cell>
          <cell r="J1246" t="str">
            <v>水道用再生ﾌﾟﾗｽﾁｯｸ製傾斜付調整ﾘﾝｸﾞ</v>
          </cell>
          <cell r="K1246" t="str">
            <v>RB25K3%</v>
          </cell>
          <cell r="L1246" t="str">
            <v>円形１号（φ250）</v>
          </cell>
          <cell r="M1246"/>
          <cell r="N1246" t="str">
            <v>高10/21mm　3%勾配</v>
          </cell>
          <cell r="O1246" t="str">
            <v>指定承認</v>
          </cell>
          <cell r="P1246"/>
          <cell r="Q1246"/>
          <cell r="R1246"/>
          <cell r="S1246" t="str">
            <v>草竹コンクリート工業（株）</v>
          </cell>
          <cell r="T1246">
            <v>8</v>
          </cell>
          <cell r="V1246" t="str">
            <v xml:space="preserve">指定承認    </v>
          </cell>
          <cell r="W1246" t="str">
            <v xml:space="preserve">指定承認    </v>
          </cell>
        </row>
        <row r="1247">
          <cell r="A1247" t="str">
            <v>021B0408</v>
          </cell>
          <cell r="B1247"/>
          <cell r="C1247"/>
          <cell r="D1247" t="str">
            <v>B</v>
          </cell>
          <cell r="E1247">
            <v>4</v>
          </cell>
          <cell r="F1247">
            <v>8</v>
          </cell>
          <cell r="G1247"/>
          <cell r="H1247"/>
          <cell r="I1247" t="str">
            <v>021B0408</v>
          </cell>
          <cell r="J1247" t="str">
            <v>水道用再生ﾌﾟﾗｽﾁｯｸ製傾斜付調整ﾘﾝｸﾞ</v>
          </cell>
          <cell r="K1247" t="str">
            <v>REP NVK-25-10K(P3)</v>
          </cell>
          <cell r="L1247" t="str">
            <v>円形１号（φ250）</v>
          </cell>
          <cell r="M1247"/>
          <cell r="N1247" t="str">
            <v>高10/21mm　3%勾配</v>
          </cell>
          <cell r="O1247" t="str">
            <v>指定承認</v>
          </cell>
          <cell r="P1247"/>
          <cell r="Q1247"/>
          <cell r="R1247"/>
          <cell r="S1247" t="str">
            <v>日之出水道機器（株）</v>
          </cell>
          <cell r="T1247">
            <v>21</v>
          </cell>
          <cell r="V1247" t="str">
            <v xml:space="preserve">指定承認    </v>
          </cell>
          <cell r="W1247" t="str">
            <v xml:space="preserve">指定承認    </v>
          </cell>
        </row>
        <row r="1248">
          <cell r="A1248" t="str">
            <v>041B0407</v>
          </cell>
          <cell r="B1248"/>
          <cell r="C1248"/>
          <cell r="D1248" t="str">
            <v>B</v>
          </cell>
          <cell r="E1248">
            <v>4</v>
          </cell>
          <cell r="F1248">
            <v>7</v>
          </cell>
          <cell r="G1248"/>
          <cell r="H1248"/>
          <cell r="I1248" t="str">
            <v>041B0407</v>
          </cell>
          <cell r="J1248" t="str">
            <v>水道用再生ﾌﾟﾗｽﾁｯｸ製傾斜付調整ﾘﾝｸﾞ</v>
          </cell>
          <cell r="K1248" t="str">
            <v>A-P3%</v>
          </cell>
          <cell r="L1248" t="str">
            <v>円形１号（φ250）</v>
          </cell>
          <cell r="M1248"/>
          <cell r="N1248" t="str">
            <v>高10/20mm　3%勾配</v>
          </cell>
          <cell r="O1248" t="str">
            <v>指定承認</v>
          </cell>
          <cell r="P1248"/>
          <cell r="Q1248"/>
          <cell r="R1248"/>
          <cell r="S1248" t="str">
            <v>（株）ダイモン</v>
          </cell>
          <cell r="T1248">
            <v>41</v>
          </cell>
          <cell r="V1248" t="str">
            <v xml:space="preserve">指定承認    </v>
          </cell>
          <cell r="W1248" t="str">
            <v xml:space="preserve">指定承認    </v>
          </cell>
        </row>
        <row r="1249">
          <cell r="A1249" t="str">
            <v>008B0409</v>
          </cell>
          <cell r="B1249"/>
          <cell r="C1249"/>
          <cell r="D1249" t="str">
            <v>B</v>
          </cell>
          <cell r="E1249">
            <v>4</v>
          </cell>
          <cell r="F1249">
            <v>9</v>
          </cell>
          <cell r="G1249"/>
          <cell r="H1249"/>
          <cell r="I1249" t="str">
            <v>008B0409</v>
          </cell>
          <cell r="J1249" t="str">
            <v>水道用再生ﾌﾟﾗｽﾁｯｸ製傾斜付調整ﾘﾝｸﾞ</v>
          </cell>
          <cell r="K1249" t="str">
            <v>RB25K5%</v>
          </cell>
          <cell r="L1249" t="str">
            <v>円形１号（φ250）</v>
          </cell>
          <cell r="M1249"/>
          <cell r="N1249" t="str">
            <v>高10/28mm　5%勾配</v>
          </cell>
          <cell r="O1249" t="str">
            <v>指定承認</v>
          </cell>
          <cell r="P1249"/>
          <cell r="Q1249"/>
          <cell r="R1249"/>
          <cell r="S1249" t="str">
            <v>草竹コンクリート工業（株）</v>
          </cell>
          <cell r="T1249">
            <v>8</v>
          </cell>
          <cell r="V1249" t="str">
            <v xml:space="preserve">指定承認    </v>
          </cell>
          <cell r="W1249" t="str">
            <v xml:space="preserve">指定承認    </v>
          </cell>
        </row>
        <row r="1250">
          <cell r="A1250" t="str">
            <v>021B0409</v>
          </cell>
          <cell r="B1250"/>
          <cell r="C1250"/>
          <cell r="D1250" t="str">
            <v>B</v>
          </cell>
          <cell r="E1250">
            <v>4</v>
          </cell>
          <cell r="F1250">
            <v>9</v>
          </cell>
          <cell r="G1250"/>
          <cell r="H1250"/>
          <cell r="I1250" t="str">
            <v>021B0409</v>
          </cell>
          <cell r="J1250" t="str">
            <v>水道用再生ﾌﾟﾗｽﾁｯｸ製傾斜付調整ﾘﾝｸﾞ</v>
          </cell>
          <cell r="K1250" t="str">
            <v>REP NVK-25-10K(P5)</v>
          </cell>
          <cell r="L1250" t="str">
            <v>円形１号（φ250）</v>
          </cell>
          <cell r="M1250"/>
          <cell r="N1250" t="str">
            <v>高10/28mm　5%勾配</v>
          </cell>
          <cell r="O1250" t="str">
            <v>指定承認</v>
          </cell>
          <cell r="P1250"/>
          <cell r="Q1250"/>
          <cell r="R1250"/>
          <cell r="S1250" t="str">
            <v>日之出水道機器（株）</v>
          </cell>
          <cell r="T1250">
            <v>21</v>
          </cell>
          <cell r="V1250" t="str">
            <v xml:space="preserve">指定承認    </v>
          </cell>
          <cell r="W1250" t="str">
            <v xml:space="preserve">指定承認    </v>
          </cell>
        </row>
        <row r="1251">
          <cell r="A1251" t="str">
            <v>041B0408</v>
          </cell>
          <cell r="B1251"/>
          <cell r="C1251"/>
          <cell r="D1251" t="str">
            <v>B</v>
          </cell>
          <cell r="E1251">
            <v>4</v>
          </cell>
          <cell r="F1251">
            <v>8</v>
          </cell>
          <cell r="G1251"/>
          <cell r="H1251"/>
          <cell r="I1251" t="str">
            <v>041B0408</v>
          </cell>
          <cell r="J1251" t="str">
            <v>水道用再生ﾌﾟﾗｽﾁｯｸ製傾斜付調整ﾘﾝｸﾞ</v>
          </cell>
          <cell r="K1251" t="str">
            <v>A-P5%</v>
          </cell>
          <cell r="L1251" t="str">
            <v>円形１号（φ250）</v>
          </cell>
          <cell r="M1251"/>
          <cell r="N1251" t="str">
            <v>高10/27mm　5%勾配</v>
          </cell>
          <cell r="O1251" t="str">
            <v>指定承認</v>
          </cell>
          <cell r="P1251"/>
          <cell r="Q1251"/>
          <cell r="R1251"/>
          <cell r="S1251" t="str">
            <v>（株）ダイモン</v>
          </cell>
          <cell r="T1251">
            <v>41</v>
          </cell>
          <cell r="V1251" t="str">
            <v xml:space="preserve">指定承認    </v>
          </cell>
          <cell r="W1251" t="str">
            <v xml:space="preserve">指定承認    </v>
          </cell>
        </row>
        <row r="1252">
          <cell r="A1252" t="str">
            <v>008B0420</v>
          </cell>
          <cell r="B1252"/>
          <cell r="C1252"/>
          <cell r="D1252" t="str">
            <v>B</v>
          </cell>
          <cell r="E1252">
            <v>4</v>
          </cell>
          <cell r="F1252">
            <v>20</v>
          </cell>
          <cell r="G1252"/>
          <cell r="H1252" t="str">
            <v>上部壁</v>
          </cell>
          <cell r="I1252" t="str">
            <v>008B0420</v>
          </cell>
          <cell r="J1252" t="str">
            <v>水道用ﾚｼﾞﾝｺﾝｸﾘｰﾄ製ﾎﾞｯｸｽ</v>
          </cell>
          <cell r="K1252" t="str">
            <v>RB25A15(M12)</v>
          </cell>
          <cell r="L1252" t="str">
            <v>円形１号（φ250）</v>
          </cell>
          <cell r="M1252" t="str">
            <v>上部壁</v>
          </cell>
          <cell r="N1252" t="str">
            <v>高150mm</v>
          </cell>
          <cell r="O1252" t="str">
            <v>指定承認</v>
          </cell>
          <cell r="P1252"/>
          <cell r="Q1252"/>
          <cell r="R1252"/>
          <cell r="S1252" t="str">
            <v>草竹コンクリート工業（株）</v>
          </cell>
          <cell r="T1252">
            <v>8</v>
          </cell>
          <cell r="V1252" t="str">
            <v xml:space="preserve">指定承認    </v>
          </cell>
          <cell r="W1252" t="str">
            <v xml:space="preserve">指定承認    </v>
          </cell>
        </row>
        <row r="1253">
          <cell r="A1253" t="str">
            <v>021B0423</v>
          </cell>
          <cell r="B1253"/>
          <cell r="C1253"/>
          <cell r="D1253" t="str">
            <v>B</v>
          </cell>
          <cell r="E1253">
            <v>4</v>
          </cell>
          <cell r="F1253">
            <v>23</v>
          </cell>
          <cell r="G1253"/>
          <cell r="H1253"/>
          <cell r="I1253" t="str">
            <v>021B0423</v>
          </cell>
          <cell r="J1253" t="str">
            <v>水道用ﾚｼﾞﾝｺﾝｸﾘｰﾄ製ﾎﾞｯｸｽ</v>
          </cell>
          <cell r="K1253" t="str">
            <v>NVK-25-150A</v>
          </cell>
          <cell r="L1253" t="str">
            <v>円形１号（φ250）</v>
          </cell>
          <cell r="M1253" t="str">
            <v>上部壁</v>
          </cell>
          <cell r="N1253" t="str">
            <v>高150mm</v>
          </cell>
          <cell r="O1253" t="str">
            <v>指定承認</v>
          </cell>
          <cell r="P1253"/>
          <cell r="Q1253"/>
          <cell r="R1253"/>
          <cell r="S1253" t="str">
            <v>日之出水道機器（株）</v>
          </cell>
          <cell r="T1253">
            <v>21</v>
          </cell>
          <cell r="V1253" t="str">
            <v xml:space="preserve">指定承認    </v>
          </cell>
          <cell r="W1253" t="str">
            <v xml:space="preserve">指定承認    </v>
          </cell>
        </row>
        <row r="1254">
          <cell r="A1254" t="str">
            <v>041B0424</v>
          </cell>
          <cell r="B1254"/>
          <cell r="C1254"/>
          <cell r="D1254" t="str">
            <v>B</v>
          </cell>
          <cell r="E1254">
            <v>4</v>
          </cell>
          <cell r="F1254">
            <v>24</v>
          </cell>
          <cell r="G1254"/>
          <cell r="H1254"/>
          <cell r="I1254" t="str">
            <v>041B0424</v>
          </cell>
          <cell r="J1254" t="str">
            <v>水道用ﾚｼﾞﾝｺﾝｸﾘｰﾄ製ﾎﾞｯｸｽ</v>
          </cell>
          <cell r="K1254" t="str">
            <v>DRB25A-15</v>
          </cell>
          <cell r="L1254" t="str">
            <v>円形１号（φ250）</v>
          </cell>
          <cell r="M1254" t="str">
            <v>上部壁</v>
          </cell>
          <cell r="N1254" t="str">
            <v>高150mm</v>
          </cell>
          <cell r="O1254" t="str">
            <v>指定承認</v>
          </cell>
          <cell r="P1254"/>
          <cell r="Q1254"/>
          <cell r="R1254"/>
          <cell r="S1254" t="str">
            <v>（株）ダイモン</v>
          </cell>
          <cell r="T1254">
            <v>41</v>
          </cell>
          <cell r="V1254" t="str">
            <v xml:space="preserve">指定承認    </v>
          </cell>
          <cell r="W1254" t="str">
            <v xml:space="preserve">指定承認    </v>
          </cell>
        </row>
        <row r="1255">
          <cell r="A1255" t="str">
            <v>008B0421</v>
          </cell>
          <cell r="B1255"/>
          <cell r="C1255"/>
          <cell r="D1255" t="str">
            <v>B</v>
          </cell>
          <cell r="E1255">
            <v>4</v>
          </cell>
          <cell r="F1255">
            <v>21</v>
          </cell>
          <cell r="G1255"/>
          <cell r="H1255" t="str">
            <v>上下部壁</v>
          </cell>
          <cell r="I1255" t="str">
            <v>008B0421</v>
          </cell>
          <cell r="J1255" t="str">
            <v>水道用ﾚｼﾞﾝｺﾝｸﾘｰﾄ製ﾎﾞｯｸｽ</v>
          </cell>
          <cell r="K1255" t="str">
            <v>RB25AC15(M12)</v>
          </cell>
          <cell r="L1255" t="str">
            <v>円形１号（φ250）</v>
          </cell>
          <cell r="M1255" t="str">
            <v>上下部壁</v>
          </cell>
          <cell r="N1255" t="str">
            <v>高150mm</v>
          </cell>
          <cell r="O1255" t="str">
            <v>指定承認</v>
          </cell>
          <cell r="P1255"/>
          <cell r="Q1255"/>
          <cell r="R1255"/>
          <cell r="S1255" t="str">
            <v>草竹コンクリート工業（株）</v>
          </cell>
          <cell r="T1255">
            <v>8</v>
          </cell>
          <cell r="V1255" t="str">
            <v xml:space="preserve">指定承認    </v>
          </cell>
          <cell r="W1255" t="str">
            <v xml:space="preserve">指定承認    </v>
          </cell>
        </row>
        <row r="1256">
          <cell r="A1256" t="str">
            <v>021B0424</v>
          </cell>
          <cell r="B1256"/>
          <cell r="C1256"/>
          <cell r="D1256" t="str">
            <v>B</v>
          </cell>
          <cell r="E1256">
            <v>4</v>
          </cell>
          <cell r="F1256">
            <v>24</v>
          </cell>
          <cell r="G1256"/>
          <cell r="H1256"/>
          <cell r="I1256" t="str">
            <v>021B0424</v>
          </cell>
          <cell r="J1256" t="str">
            <v>水道用ﾚｼﾞﾝｺﾝｸﾘｰﾄ製ﾎﾞｯｸｽ</v>
          </cell>
          <cell r="K1256" t="str">
            <v>NVK-25-150CA</v>
          </cell>
          <cell r="L1256" t="str">
            <v>円形１号（φ250）</v>
          </cell>
          <cell r="M1256" t="str">
            <v>上下部壁</v>
          </cell>
          <cell r="N1256" t="str">
            <v>高150mm</v>
          </cell>
          <cell r="O1256" t="str">
            <v>指定承認</v>
          </cell>
          <cell r="P1256"/>
          <cell r="Q1256"/>
          <cell r="R1256"/>
          <cell r="S1256" t="str">
            <v>日之出水道機器（株）</v>
          </cell>
          <cell r="T1256">
            <v>21</v>
          </cell>
          <cell r="V1256" t="str">
            <v xml:space="preserve">指定承認    </v>
          </cell>
          <cell r="W1256" t="str">
            <v xml:space="preserve">指定承認    </v>
          </cell>
        </row>
        <row r="1257">
          <cell r="A1257" t="str">
            <v>041B0425</v>
          </cell>
          <cell r="B1257"/>
          <cell r="C1257"/>
          <cell r="D1257" t="str">
            <v>B</v>
          </cell>
          <cell r="E1257">
            <v>4</v>
          </cell>
          <cell r="F1257">
            <v>25</v>
          </cell>
          <cell r="G1257"/>
          <cell r="H1257"/>
          <cell r="I1257" t="str">
            <v>041B0425</v>
          </cell>
          <cell r="J1257" t="str">
            <v>水道用ﾚｼﾞﾝｺﾝｸﾘｰﾄ製ﾎﾞｯｸｽ</v>
          </cell>
          <cell r="K1257" t="str">
            <v>DRB25CA-15</v>
          </cell>
          <cell r="L1257" t="str">
            <v>円形１号（φ250）</v>
          </cell>
          <cell r="M1257" t="str">
            <v>上下部壁</v>
          </cell>
          <cell r="N1257" t="str">
            <v>高150mm</v>
          </cell>
          <cell r="O1257" t="str">
            <v>指定承認</v>
          </cell>
          <cell r="P1257"/>
          <cell r="Q1257"/>
          <cell r="R1257"/>
          <cell r="S1257" t="str">
            <v>（株）ダイモン</v>
          </cell>
          <cell r="T1257">
            <v>41</v>
          </cell>
          <cell r="V1257" t="str">
            <v xml:space="preserve">指定承認    </v>
          </cell>
          <cell r="W1257" t="str">
            <v xml:space="preserve">指定承認    </v>
          </cell>
        </row>
        <row r="1258">
          <cell r="A1258" t="str">
            <v>008B0422</v>
          </cell>
          <cell r="B1258"/>
          <cell r="C1258"/>
          <cell r="D1258" t="str">
            <v>B</v>
          </cell>
          <cell r="E1258">
            <v>4</v>
          </cell>
          <cell r="F1258">
            <v>22</v>
          </cell>
          <cell r="G1258"/>
          <cell r="H1258"/>
          <cell r="I1258" t="str">
            <v>008B0422</v>
          </cell>
          <cell r="J1258" t="str">
            <v>水道用ﾚｼﾞﾝｺﾝｸﾘｰﾄ製ﾎﾞｯｸｽ</v>
          </cell>
          <cell r="K1258" t="str">
            <v>RB25AC30(M12)</v>
          </cell>
          <cell r="L1258" t="str">
            <v>円形１号（φ250）</v>
          </cell>
          <cell r="M1258" t="str">
            <v>上下部壁</v>
          </cell>
          <cell r="N1258" t="str">
            <v>高300mm</v>
          </cell>
          <cell r="O1258" t="str">
            <v>指定承認</v>
          </cell>
          <cell r="P1258"/>
          <cell r="Q1258"/>
          <cell r="R1258"/>
          <cell r="S1258" t="str">
            <v>草竹コンクリート工業（株）</v>
          </cell>
          <cell r="T1258">
            <v>8</v>
          </cell>
          <cell r="V1258" t="str">
            <v xml:space="preserve">指定承認    </v>
          </cell>
          <cell r="W1258" t="str">
            <v xml:space="preserve">指定承認    </v>
          </cell>
        </row>
        <row r="1259">
          <cell r="A1259" t="str">
            <v>021B0425</v>
          </cell>
          <cell r="B1259"/>
          <cell r="C1259"/>
          <cell r="D1259" t="str">
            <v>B</v>
          </cell>
          <cell r="E1259">
            <v>4</v>
          </cell>
          <cell r="F1259">
            <v>25</v>
          </cell>
          <cell r="G1259"/>
          <cell r="H1259"/>
          <cell r="I1259" t="str">
            <v>021B0425</v>
          </cell>
          <cell r="J1259" t="str">
            <v>水道用ﾚｼﾞﾝｺﾝｸﾘｰﾄ製ﾎﾞｯｸｽ</v>
          </cell>
          <cell r="K1259" t="str">
            <v>NVK-25-300CA</v>
          </cell>
          <cell r="L1259" t="str">
            <v>円形１号（φ250）</v>
          </cell>
          <cell r="M1259" t="str">
            <v>上下部壁</v>
          </cell>
          <cell r="N1259" t="str">
            <v>高300mm</v>
          </cell>
          <cell r="O1259" t="str">
            <v>指定承認</v>
          </cell>
          <cell r="P1259"/>
          <cell r="Q1259"/>
          <cell r="R1259"/>
          <cell r="S1259" t="str">
            <v>日之出水道機器（株）</v>
          </cell>
          <cell r="T1259">
            <v>21</v>
          </cell>
          <cell r="V1259" t="str">
            <v xml:space="preserve">指定承認    </v>
          </cell>
          <cell r="W1259" t="str">
            <v xml:space="preserve">指定承認    </v>
          </cell>
        </row>
        <row r="1260">
          <cell r="A1260" t="str">
            <v>041B0426</v>
          </cell>
          <cell r="B1260"/>
          <cell r="C1260"/>
          <cell r="D1260" t="str">
            <v>B</v>
          </cell>
          <cell r="E1260">
            <v>4</v>
          </cell>
          <cell r="F1260">
            <v>26</v>
          </cell>
          <cell r="G1260"/>
          <cell r="H1260"/>
          <cell r="I1260" t="str">
            <v>041B0426</v>
          </cell>
          <cell r="J1260" t="str">
            <v>水道用ﾚｼﾞﾝｺﾝｸﾘｰﾄ製ﾎﾞｯｸｽ</v>
          </cell>
          <cell r="K1260" t="str">
            <v>DRB25CA-30</v>
          </cell>
          <cell r="L1260" t="str">
            <v>円形１号（φ250）</v>
          </cell>
          <cell r="M1260" t="str">
            <v>上下部壁</v>
          </cell>
          <cell r="N1260" t="str">
            <v>高300mm</v>
          </cell>
          <cell r="O1260" t="str">
            <v>指定承認</v>
          </cell>
          <cell r="P1260"/>
          <cell r="Q1260"/>
          <cell r="R1260"/>
          <cell r="S1260" t="str">
            <v>（株）ダイモン</v>
          </cell>
          <cell r="T1260">
            <v>41</v>
          </cell>
          <cell r="V1260" t="str">
            <v xml:space="preserve">指定承認    </v>
          </cell>
          <cell r="W1260" t="str">
            <v xml:space="preserve">指定承認    </v>
          </cell>
        </row>
        <row r="1261">
          <cell r="A1261" t="str">
            <v>008B0423</v>
          </cell>
          <cell r="B1261"/>
          <cell r="C1261"/>
          <cell r="D1261" t="str">
            <v>B</v>
          </cell>
          <cell r="E1261">
            <v>4</v>
          </cell>
          <cell r="F1261">
            <v>23</v>
          </cell>
          <cell r="G1261"/>
          <cell r="H1261" t="str">
            <v>中間部壁</v>
          </cell>
          <cell r="I1261" t="str">
            <v>008B0423</v>
          </cell>
          <cell r="J1261" t="str">
            <v>水道用ﾚｼﾞﾝｺﾝｸﾘｰﾄ製ﾎﾞｯｸｽ</v>
          </cell>
          <cell r="K1261" t="str">
            <v>RB25B10</v>
          </cell>
          <cell r="L1261" t="str">
            <v>円形１号（φ250）</v>
          </cell>
          <cell r="M1261" t="str">
            <v>中間部壁</v>
          </cell>
          <cell r="N1261" t="str">
            <v>高100mm</v>
          </cell>
          <cell r="O1261" t="str">
            <v>指定承認</v>
          </cell>
          <cell r="P1261"/>
          <cell r="Q1261"/>
          <cell r="R1261"/>
          <cell r="S1261" t="str">
            <v>草竹コンクリート工業（株）</v>
          </cell>
          <cell r="T1261">
            <v>8</v>
          </cell>
          <cell r="V1261" t="str">
            <v xml:space="preserve">指定承認    </v>
          </cell>
          <cell r="W1261" t="str">
            <v xml:space="preserve">指定承認    </v>
          </cell>
        </row>
        <row r="1262">
          <cell r="A1262" t="str">
            <v>021B0426</v>
          </cell>
          <cell r="B1262"/>
          <cell r="C1262"/>
          <cell r="D1262" t="str">
            <v>B</v>
          </cell>
          <cell r="E1262">
            <v>4</v>
          </cell>
          <cell r="F1262">
            <v>26</v>
          </cell>
          <cell r="G1262"/>
          <cell r="H1262"/>
          <cell r="I1262" t="str">
            <v>021B0426</v>
          </cell>
          <cell r="J1262" t="str">
            <v>水道用ﾚｼﾞﾝｺﾝｸﾘｰﾄ製ﾎﾞｯｸｽ</v>
          </cell>
          <cell r="K1262" t="str">
            <v>NHVO-25-100B</v>
          </cell>
          <cell r="L1262" t="str">
            <v>円形１号（φ250）</v>
          </cell>
          <cell r="M1262" t="str">
            <v>中間部壁</v>
          </cell>
          <cell r="N1262" t="str">
            <v>高100mm</v>
          </cell>
          <cell r="O1262" t="str">
            <v>指定承認</v>
          </cell>
          <cell r="P1262"/>
          <cell r="Q1262"/>
          <cell r="R1262"/>
          <cell r="S1262" t="str">
            <v>日之出水道機器（株）</v>
          </cell>
          <cell r="T1262">
            <v>21</v>
          </cell>
          <cell r="V1262" t="str">
            <v xml:space="preserve">指定承認    </v>
          </cell>
          <cell r="W1262" t="str">
            <v xml:space="preserve">指定承認    </v>
          </cell>
        </row>
        <row r="1263">
          <cell r="A1263" t="str">
            <v>041B0427</v>
          </cell>
          <cell r="B1263"/>
          <cell r="C1263"/>
          <cell r="D1263" t="str">
            <v>B</v>
          </cell>
          <cell r="E1263">
            <v>4</v>
          </cell>
          <cell r="F1263">
            <v>27</v>
          </cell>
          <cell r="G1263"/>
          <cell r="H1263"/>
          <cell r="I1263" t="str">
            <v>041B0427</v>
          </cell>
          <cell r="J1263" t="str">
            <v>水道用ﾚｼﾞﾝｺﾝｸﾘｰﾄ製ﾎﾞｯｸｽ</v>
          </cell>
          <cell r="K1263" t="str">
            <v>DRB25B-10</v>
          </cell>
          <cell r="L1263" t="str">
            <v>円形１号（φ250）</v>
          </cell>
          <cell r="M1263" t="str">
            <v>中間部壁</v>
          </cell>
          <cell r="N1263" t="str">
            <v>高100mm</v>
          </cell>
          <cell r="O1263" t="str">
            <v>指定承認</v>
          </cell>
          <cell r="P1263"/>
          <cell r="Q1263"/>
          <cell r="R1263"/>
          <cell r="S1263" t="str">
            <v>（株）ダイモン</v>
          </cell>
          <cell r="T1263">
            <v>41</v>
          </cell>
          <cell r="V1263" t="str">
            <v xml:space="preserve">指定承認    </v>
          </cell>
          <cell r="W1263" t="str">
            <v xml:space="preserve">指定承認    </v>
          </cell>
        </row>
        <row r="1264">
          <cell r="A1264" t="str">
            <v>008B0424</v>
          </cell>
          <cell r="B1264"/>
          <cell r="C1264"/>
          <cell r="D1264" t="str">
            <v>B</v>
          </cell>
          <cell r="E1264">
            <v>4</v>
          </cell>
          <cell r="F1264">
            <v>24</v>
          </cell>
          <cell r="G1264"/>
          <cell r="H1264"/>
          <cell r="I1264" t="str">
            <v>008B0424</v>
          </cell>
          <cell r="J1264" t="str">
            <v>水道用ﾚｼﾞﾝｺﾝｸﾘｰﾄ製ﾎﾞｯｸｽ</v>
          </cell>
          <cell r="K1264" t="str">
            <v>RB25B20</v>
          </cell>
          <cell r="L1264" t="str">
            <v>円形１号（φ250）</v>
          </cell>
          <cell r="M1264" t="str">
            <v>中間部壁</v>
          </cell>
          <cell r="N1264" t="str">
            <v>高200mm</v>
          </cell>
          <cell r="O1264" t="str">
            <v>指定承認</v>
          </cell>
          <cell r="P1264"/>
          <cell r="Q1264"/>
          <cell r="R1264"/>
          <cell r="S1264" t="str">
            <v>草竹コンクリート工業（株）</v>
          </cell>
          <cell r="T1264">
            <v>8</v>
          </cell>
          <cell r="V1264" t="str">
            <v xml:space="preserve">指定承認    </v>
          </cell>
          <cell r="W1264" t="str">
            <v xml:space="preserve">指定承認    </v>
          </cell>
        </row>
        <row r="1265">
          <cell r="A1265" t="str">
            <v>021B0427</v>
          </cell>
          <cell r="B1265"/>
          <cell r="C1265"/>
          <cell r="D1265" t="str">
            <v>B</v>
          </cell>
          <cell r="E1265">
            <v>4</v>
          </cell>
          <cell r="F1265">
            <v>27</v>
          </cell>
          <cell r="G1265"/>
          <cell r="H1265"/>
          <cell r="I1265" t="str">
            <v>021B0427</v>
          </cell>
          <cell r="J1265" t="str">
            <v>水道用ﾚｼﾞﾝｺﾝｸﾘｰﾄ製ﾎﾞｯｸｽ</v>
          </cell>
          <cell r="K1265" t="str">
            <v>NHVO-25-200B</v>
          </cell>
          <cell r="L1265" t="str">
            <v>円形１号（φ250）</v>
          </cell>
          <cell r="M1265" t="str">
            <v>中間部壁</v>
          </cell>
          <cell r="N1265" t="str">
            <v>高200mm</v>
          </cell>
          <cell r="O1265" t="str">
            <v>指定承認</v>
          </cell>
          <cell r="P1265"/>
          <cell r="Q1265"/>
          <cell r="R1265"/>
          <cell r="S1265" t="str">
            <v>日之出水道機器（株）</v>
          </cell>
          <cell r="T1265">
            <v>21</v>
          </cell>
          <cell r="V1265" t="str">
            <v xml:space="preserve">指定承認    </v>
          </cell>
          <cell r="W1265" t="str">
            <v xml:space="preserve">指定承認    </v>
          </cell>
        </row>
        <row r="1266">
          <cell r="A1266" t="str">
            <v>041B0428</v>
          </cell>
          <cell r="B1266"/>
          <cell r="C1266"/>
          <cell r="D1266" t="str">
            <v>B</v>
          </cell>
          <cell r="E1266">
            <v>4</v>
          </cell>
          <cell r="F1266">
            <v>28</v>
          </cell>
          <cell r="G1266"/>
          <cell r="H1266"/>
          <cell r="I1266" t="str">
            <v>041B0428</v>
          </cell>
          <cell r="J1266" t="str">
            <v>水道用ﾚｼﾞﾝｺﾝｸﾘｰﾄ製ﾎﾞｯｸｽ</v>
          </cell>
          <cell r="K1266" t="str">
            <v>DRB25B-20</v>
          </cell>
          <cell r="L1266" t="str">
            <v>円形１号（φ250）</v>
          </cell>
          <cell r="M1266" t="str">
            <v>中間部壁</v>
          </cell>
          <cell r="N1266" t="str">
            <v>高200mm</v>
          </cell>
          <cell r="O1266" t="str">
            <v>指定承認</v>
          </cell>
          <cell r="P1266"/>
          <cell r="Q1266"/>
          <cell r="R1266"/>
          <cell r="S1266" t="str">
            <v>（株）ダイモン</v>
          </cell>
          <cell r="T1266">
            <v>41</v>
          </cell>
          <cell r="V1266" t="str">
            <v xml:space="preserve">指定承認    </v>
          </cell>
          <cell r="W1266" t="str">
            <v xml:space="preserve">指定承認    </v>
          </cell>
        </row>
        <row r="1267">
          <cell r="A1267" t="str">
            <v>008B0425</v>
          </cell>
          <cell r="B1267"/>
          <cell r="C1267"/>
          <cell r="D1267" t="str">
            <v>B</v>
          </cell>
          <cell r="E1267">
            <v>4</v>
          </cell>
          <cell r="F1267">
            <v>25</v>
          </cell>
          <cell r="G1267"/>
          <cell r="H1267"/>
          <cell r="I1267" t="str">
            <v>008B0425</v>
          </cell>
          <cell r="J1267" t="str">
            <v>水道用ﾚｼﾞﾝｺﾝｸﾘｰﾄ製ﾎﾞｯｸｽ</v>
          </cell>
          <cell r="K1267" t="str">
            <v>RB25B30</v>
          </cell>
          <cell r="L1267" t="str">
            <v>円形１号（φ250）</v>
          </cell>
          <cell r="M1267" t="str">
            <v>中間部壁</v>
          </cell>
          <cell r="N1267" t="str">
            <v>高300mm</v>
          </cell>
          <cell r="O1267" t="str">
            <v>指定承認</v>
          </cell>
          <cell r="P1267"/>
          <cell r="Q1267"/>
          <cell r="R1267"/>
          <cell r="S1267" t="str">
            <v>草竹コンクリート工業（株）</v>
          </cell>
          <cell r="T1267">
            <v>8</v>
          </cell>
          <cell r="V1267" t="str">
            <v xml:space="preserve">指定承認    </v>
          </cell>
          <cell r="W1267" t="str">
            <v xml:space="preserve">指定承認    </v>
          </cell>
        </row>
        <row r="1268">
          <cell r="A1268" t="str">
            <v>021B0428</v>
          </cell>
          <cell r="B1268"/>
          <cell r="C1268"/>
          <cell r="D1268" t="str">
            <v>B</v>
          </cell>
          <cell r="E1268">
            <v>4</v>
          </cell>
          <cell r="F1268">
            <v>28</v>
          </cell>
          <cell r="G1268"/>
          <cell r="H1268"/>
          <cell r="I1268" t="str">
            <v>021B0428</v>
          </cell>
          <cell r="J1268" t="str">
            <v>水道用ﾚｼﾞﾝｺﾝｸﾘｰﾄ製ﾎﾞｯｸｽ</v>
          </cell>
          <cell r="K1268" t="str">
            <v>NHVO-25-300B</v>
          </cell>
          <cell r="L1268" t="str">
            <v>円形１号（φ250）</v>
          </cell>
          <cell r="M1268" t="str">
            <v>中間部壁</v>
          </cell>
          <cell r="N1268" t="str">
            <v>高300mm</v>
          </cell>
          <cell r="O1268" t="str">
            <v>指定承認</v>
          </cell>
          <cell r="P1268"/>
          <cell r="Q1268"/>
          <cell r="R1268"/>
          <cell r="S1268" t="str">
            <v>日之出水道機器（株）</v>
          </cell>
          <cell r="T1268">
            <v>21</v>
          </cell>
          <cell r="V1268" t="str">
            <v xml:space="preserve">指定承認    </v>
          </cell>
          <cell r="W1268" t="str">
            <v xml:space="preserve">指定承認    </v>
          </cell>
        </row>
        <row r="1269">
          <cell r="A1269" t="str">
            <v>041B0429</v>
          </cell>
          <cell r="B1269"/>
          <cell r="C1269"/>
          <cell r="D1269" t="str">
            <v>B</v>
          </cell>
          <cell r="E1269">
            <v>4</v>
          </cell>
          <cell r="F1269">
            <v>29</v>
          </cell>
          <cell r="G1269"/>
          <cell r="H1269"/>
          <cell r="I1269" t="str">
            <v>041B0429</v>
          </cell>
          <cell r="J1269" t="str">
            <v>水道用ﾚｼﾞﾝｺﾝｸﾘｰﾄ製ﾎﾞｯｸｽ</v>
          </cell>
          <cell r="K1269" t="str">
            <v>DRB25B-30</v>
          </cell>
          <cell r="L1269" t="str">
            <v>円形１号（φ250）</v>
          </cell>
          <cell r="M1269" t="str">
            <v>中間部壁</v>
          </cell>
          <cell r="N1269" t="str">
            <v>高300mm</v>
          </cell>
          <cell r="O1269" t="str">
            <v>指定承認</v>
          </cell>
          <cell r="P1269"/>
          <cell r="Q1269"/>
          <cell r="R1269"/>
          <cell r="S1269" t="str">
            <v>（株）ダイモン</v>
          </cell>
          <cell r="T1269">
            <v>41</v>
          </cell>
          <cell r="V1269" t="str">
            <v xml:space="preserve">指定承認    </v>
          </cell>
          <cell r="W1269" t="str">
            <v xml:space="preserve">指定承認    </v>
          </cell>
        </row>
        <row r="1270">
          <cell r="A1270" t="str">
            <v>008B0426</v>
          </cell>
          <cell r="B1270"/>
          <cell r="C1270"/>
          <cell r="D1270" t="str">
            <v>B</v>
          </cell>
          <cell r="E1270">
            <v>4</v>
          </cell>
          <cell r="F1270">
            <v>26</v>
          </cell>
          <cell r="G1270"/>
          <cell r="H1270" t="str">
            <v>下部壁</v>
          </cell>
          <cell r="I1270" t="str">
            <v>008B0426</v>
          </cell>
          <cell r="J1270" t="str">
            <v>水道用ﾚｼﾞﾝｺﾝｸﾘｰﾄ製ﾎﾞｯｸｽ</v>
          </cell>
          <cell r="K1270" t="str">
            <v>RB25C30</v>
          </cell>
          <cell r="L1270" t="str">
            <v>円形１号（φ250）</v>
          </cell>
          <cell r="M1270" t="str">
            <v>下部壁</v>
          </cell>
          <cell r="N1270" t="str">
            <v>高300mm</v>
          </cell>
          <cell r="O1270" t="str">
            <v>指定承認</v>
          </cell>
          <cell r="P1270"/>
          <cell r="Q1270"/>
          <cell r="R1270"/>
          <cell r="S1270" t="str">
            <v>草竹コンクリート工業（株）</v>
          </cell>
          <cell r="T1270">
            <v>8</v>
          </cell>
          <cell r="V1270" t="str">
            <v xml:space="preserve">指定承認    </v>
          </cell>
          <cell r="W1270" t="str">
            <v xml:space="preserve">指定承認    </v>
          </cell>
        </row>
        <row r="1271">
          <cell r="A1271" t="str">
            <v>021B0429</v>
          </cell>
          <cell r="B1271"/>
          <cell r="C1271"/>
          <cell r="D1271" t="str">
            <v>B</v>
          </cell>
          <cell r="E1271">
            <v>4</v>
          </cell>
          <cell r="F1271">
            <v>29</v>
          </cell>
          <cell r="G1271"/>
          <cell r="H1271"/>
          <cell r="I1271" t="str">
            <v>021B0429</v>
          </cell>
          <cell r="J1271" t="str">
            <v>水道用ﾚｼﾞﾝｺﾝｸﾘｰﾄ製ﾎﾞｯｸｽ</v>
          </cell>
          <cell r="K1271" t="str">
            <v>NHVO-25-300C</v>
          </cell>
          <cell r="L1271" t="str">
            <v>円形１号（φ250）</v>
          </cell>
          <cell r="M1271" t="str">
            <v>下部壁</v>
          </cell>
          <cell r="N1271" t="str">
            <v>高300mm</v>
          </cell>
          <cell r="O1271" t="str">
            <v>指定承認</v>
          </cell>
          <cell r="P1271"/>
          <cell r="Q1271"/>
          <cell r="R1271"/>
          <cell r="S1271" t="str">
            <v>日之出水道機器（株）</v>
          </cell>
          <cell r="T1271">
            <v>21</v>
          </cell>
          <cell r="V1271" t="str">
            <v xml:space="preserve">指定承認    </v>
          </cell>
          <cell r="W1271" t="str">
            <v xml:space="preserve">指定承認    </v>
          </cell>
        </row>
        <row r="1272">
          <cell r="A1272" t="str">
            <v>041B0430</v>
          </cell>
          <cell r="B1272"/>
          <cell r="C1272"/>
          <cell r="D1272" t="str">
            <v>B</v>
          </cell>
          <cell r="E1272">
            <v>4</v>
          </cell>
          <cell r="F1272">
            <v>30</v>
          </cell>
          <cell r="G1272"/>
          <cell r="H1272"/>
          <cell r="I1272" t="str">
            <v>041B0430</v>
          </cell>
          <cell r="J1272" t="str">
            <v>水道用ﾚｼﾞﾝｺﾝｸﾘｰﾄ製ﾎﾞｯｸｽ</v>
          </cell>
          <cell r="K1272" t="str">
            <v>DRB25C-30</v>
          </cell>
          <cell r="L1272" t="str">
            <v>円形１号（φ250）</v>
          </cell>
          <cell r="M1272" t="str">
            <v>下部壁</v>
          </cell>
          <cell r="N1272" t="str">
            <v>高300mm</v>
          </cell>
          <cell r="O1272" t="str">
            <v>指定承認</v>
          </cell>
          <cell r="P1272"/>
          <cell r="Q1272"/>
          <cell r="R1272"/>
          <cell r="S1272" t="str">
            <v>（株）ダイモン</v>
          </cell>
          <cell r="T1272">
            <v>41</v>
          </cell>
          <cell r="V1272" t="str">
            <v xml:space="preserve">指定承認    </v>
          </cell>
          <cell r="W1272" t="str">
            <v xml:space="preserve">指定承認    </v>
          </cell>
        </row>
        <row r="1273">
          <cell r="A1273" t="str">
            <v>008B0427</v>
          </cell>
          <cell r="B1273" t="str">
            <v>水道用レジンコンクリート製ボックス</v>
          </cell>
          <cell r="C1273" t="str">
            <v>レジンコンクリート製ボックス類</v>
          </cell>
          <cell r="D1273" t="str">
            <v>B</v>
          </cell>
          <cell r="E1273">
            <v>4</v>
          </cell>
          <cell r="F1273">
            <v>27</v>
          </cell>
          <cell r="G1273" t="str">
            <v>ﾚｼﾞﾝｺﾝｸﾘｰﾄ製ﾎﾞｯｸｽ
円形1号(φ250)</v>
          </cell>
          <cell r="H1273" t="str">
            <v>円形底版</v>
          </cell>
          <cell r="I1273" t="str">
            <v>008B0427</v>
          </cell>
          <cell r="J1273" t="str">
            <v>水道用ﾚｼﾞﾝｺﾝｸﾘｰﾄ製ﾎﾞｯｸｽ</v>
          </cell>
          <cell r="K1273" t="str">
            <v>RB25P4</v>
          </cell>
          <cell r="L1273" t="str">
            <v>円形１号（φ250）</v>
          </cell>
          <cell r="M1273" t="str">
            <v>円形底版</v>
          </cell>
          <cell r="N1273" t="str">
            <v>高40mm</v>
          </cell>
          <cell r="O1273" t="str">
            <v>指定承認</v>
          </cell>
          <cell r="P1273"/>
          <cell r="Q1273"/>
          <cell r="R1273"/>
          <cell r="S1273" t="str">
            <v>草竹コンクリート工業（株）</v>
          </cell>
          <cell r="T1273">
            <v>8</v>
          </cell>
          <cell r="V1273" t="str">
            <v xml:space="preserve">指定承認    </v>
          </cell>
          <cell r="W1273" t="str">
            <v xml:space="preserve">指定承認    </v>
          </cell>
        </row>
        <row r="1274">
          <cell r="A1274" t="str">
            <v>021B0430</v>
          </cell>
          <cell r="B1274"/>
          <cell r="C1274"/>
          <cell r="D1274" t="str">
            <v>B</v>
          </cell>
          <cell r="E1274">
            <v>4</v>
          </cell>
          <cell r="F1274">
            <v>30</v>
          </cell>
          <cell r="G1274"/>
          <cell r="H1274"/>
          <cell r="I1274" t="str">
            <v>021B0430</v>
          </cell>
          <cell r="J1274" t="str">
            <v>水道用ﾚｼﾞﾝｺﾝｸﾘｰﾄ製ﾎﾞｯｸｽ</v>
          </cell>
          <cell r="K1274" t="str">
            <v>NHVO-25-40S</v>
          </cell>
          <cell r="L1274" t="str">
            <v>円形１号（φ250）</v>
          </cell>
          <cell r="M1274" t="str">
            <v>円形底版</v>
          </cell>
          <cell r="N1274" t="str">
            <v>高40mm</v>
          </cell>
          <cell r="O1274" t="str">
            <v>指定承認</v>
          </cell>
          <cell r="P1274"/>
          <cell r="Q1274"/>
          <cell r="R1274"/>
          <cell r="S1274" t="str">
            <v>日之出水道機器（株）</v>
          </cell>
          <cell r="T1274">
            <v>21</v>
          </cell>
          <cell r="V1274" t="str">
            <v xml:space="preserve">指定承認    </v>
          </cell>
          <cell r="W1274" t="str">
            <v xml:space="preserve">指定承認    </v>
          </cell>
        </row>
        <row r="1275">
          <cell r="A1275" t="str">
            <v>041B0431</v>
          </cell>
          <cell r="B1275"/>
          <cell r="C1275"/>
          <cell r="D1275" t="str">
            <v>B</v>
          </cell>
          <cell r="E1275">
            <v>4</v>
          </cell>
          <cell r="F1275">
            <v>31</v>
          </cell>
          <cell r="G1275"/>
          <cell r="H1275"/>
          <cell r="I1275" t="str">
            <v>041B0431</v>
          </cell>
          <cell r="J1275" t="str">
            <v>水道用ﾚｼﾞﾝｺﾝｸﾘｰﾄ製ﾎﾞｯｸｽ</v>
          </cell>
          <cell r="K1275" t="str">
            <v>DRB25P-40</v>
          </cell>
          <cell r="L1275" t="str">
            <v>円形１号（φ250）</v>
          </cell>
          <cell r="M1275" t="str">
            <v>円形底版</v>
          </cell>
          <cell r="N1275" t="str">
            <v>高40mm</v>
          </cell>
          <cell r="O1275" t="str">
            <v>指定承認</v>
          </cell>
          <cell r="P1275"/>
          <cell r="Q1275"/>
          <cell r="R1275"/>
          <cell r="S1275" t="str">
            <v>（株）ダイモン</v>
          </cell>
          <cell r="T1275">
            <v>41</v>
          </cell>
          <cell r="V1275" t="str">
            <v xml:space="preserve">指定承認    </v>
          </cell>
          <cell r="W1275" t="str">
            <v xml:space="preserve">指定承認    </v>
          </cell>
        </row>
        <row r="1276">
          <cell r="A1276" t="str">
            <v>008B0403</v>
          </cell>
          <cell r="B1276"/>
          <cell r="C1276"/>
          <cell r="D1276" t="str">
            <v>B</v>
          </cell>
          <cell r="E1276">
            <v>4</v>
          </cell>
          <cell r="F1276">
            <v>3</v>
          </cell>
          <cell r="G1276" t="str">
            <v>ﾚｼﾞﾝｺﾝｸﾘｰﾄ製ﾎﾞｯｸｽ
円形2号(φ350)</v>
          </cell>
          <cell r="H1276" t="str">
            <v>調整ﾘﾝｸﾞ
(ﾚｼﾞｺﾝ)</v>
          </cell>
          <cell r="I1276" t="str">
            <v>008B0403</v>
          </cell>
          <cell r="J1276" t="str">
            <v>水道用ﾚｼﾞﾝｺﾝｸﾘｰﾄ製調整ﾘﾝｸﾞ</v>
          </cell>
          <cell r="K1276" t="str">
            <v>RB35K5(REC)</v>
          </cell>
          <cell r="L1276" t="str">
            <v>円形２号（φ350）</v>
          </cell>
          <cell r="M1276"/>
          <cell r="N1276" t="str">
            <v>高50mm</v>
          </cell>
          <cell r="O1276" t="str">
            <v>指定承認</v>
          </cell>
          <cell r="P1276"/>
          <cell r="Q1276"/>
          <cell r="R1276"/>
          <cell r="S1276" t="str">
            <v>草竹コンクリート工業（株）</v>
          </cell>
          <cell r="T1276">
            <v>8</v>
          </cell>
          <cell r="V1276" t="str">
            <v xml:space="preserve">指定承認    </v>
          </cell>
          <cell r="W1276" t="str">
            <v xml:space="preserve">指定承認    </v>
          </cell>
        </row>
        <row r="1277">
          <cell r="A1277" t="str">
            <v>021B0403</v>
          </cell>
          <cell r="B1277"/>
          <cell r="C1277"/>
          <cell r="D1277" t="str">
            <v>B</v>
          </cell>
          <cell r="E1277">
            <v>4</v>
          </cell>
          <cell r="F1277">
            <v>3</v>
          </cell>
          <cell r="G1277"/>
          <cell r="H1277"/>
          <cell r="I1277" t="str">
            <v>021B0403</v>
          </cell>
          <cell r="J1277" t="str">
            <v>水道用ﾚｼﾞﾝｺﾝｸﾘｰﾄ製調整ﾘﾝｸﾞ</v>
          </cell>
          <cell r="K1277" t="str">
            <v>NVK-35-50K</v>
          </cell>
          <cell r="L1277" t="str">
            <v>円形２号（φ350）</v>
          </cell>
          <cell r="M1277"/>
          <cell r="N1277" t="str">
            <v>高50mm</v>
          </cell>
          <cell r="O1277" t="str">
            <v>指定承認</v>
          </cell>
          <cell r="P1277"/>
          <cell r="Q1277"/>
          <cell r="R1277"/>
          <cell r="S1277" t="str">
            <v>日之出水道機器（株）</v>
          </cell>
          <cell r="T1277">
            <v>21</v>
          </cell>
          <cell r="V1277" t="str">
            <v xml:space="preserve">指定承認    </v>
          </cell>
          <cell r="W1277" t="str">
            <v xml:space="preserve">指定承認    </v>
          </cell>
        </row>
        <row r="1278">
          <cell r="A1278" t="str">
            <v>008B0410</v>
          </cell>
          <cell r="B1278"/>
          <cell r="C1278"/>
          <cell r="D1278" t="str">
            <v>B</v>
          </cell>
          <cell r="E1278">
            <v>4</v>
          </cell>
          <cell r="F1278">
            <v>10</v>
          </cell>
          <cell r="G1278"/>
          <cell r="H1278" t="str">
            <v>調整ﾘﾝｸﾞ
(再生ﾌﾟﾗｽﾁｯｸ)</v>
          </cell>
          <cell r="I1278" t="str">
            <v>008B0410</v>
          </cell>
          <cell r="J1278" t="str">
            <v>水道用再生ﾌﾟﾗｽﾁｯｸ製調整ﾘﾝｸﾞ</v>
          </cell>
          <cell r="K1278" t="str">
            <v>RB35K1</v>
          </cell>
          <cell r="L1278" t="str">
            <v>円形２号（φ350）</v>
          </cell>
          <cell r="M1278"/>
          <cell r="N1278" t="str">
            <v>高10mm</v>
          </cell>
          <cell r="O1278" t="str">
            <v>指定承認</v>
          </cell>
          <cell r="P1278"/>
          <cell r="Q1278"/>
          <cell r="R1278"/>
          <cell r="S1278" t="str">
            <v>草竹コンクリート工業（株）</v>
          </cell>
          <cell r="T1278">
            <v>8</v>
          </cell>
          <cell r="V1278" t="str">
            <v xml:space="preserve">指定承認    </v>
          </cell>
          <cell r="W1278" t="str">
            <v xml:space="preserve">指定承認    </v>
          </cell>
        </row>
        <row r="1279">
          <cell r="A1279" t="str">
            <v>021B0410</v>
          </cell>
          <cell r="B1279"/>
          <cell r="C1279"/>
          <cell r="D1279" t="str">
            <v>B</v>
          </cell>
          <cell r="E1279">
            <v>4</v>
          </cell>
          <cell r="F1279">
            <v>10</v>
          </cell>
          <cell r="G1279"/>
          <cell r="H1279"/>
          <cell r="I1279" t="str">
            <v>021B0410</v>
          </cell>
          <cell r="J1279" t="str">
            <v>水道用再生ﾌﾟﾗｽﾁｯｸ製調整ﾘﾝｸﾞ</v>
          </cell>
          <cell r="K1279" t="str">
            <v>REP NVK-35-10K</v>
          </cell>
          <cell r="L1279" t="str">
            <v>円形２号（φ350）</v>
          </cell>
          <cell r="M1279"/>
          <cell r="N1279" t="str">
            <v>高10mm</v>
          </cell>
          <cell r="O1279" t="str">
            <v>指定承認</v>
          </cell>
          <cell r="P1279"/>
          <cell r="Q1279"/>
          <cell r="R1279"/>
          <cell r="S1279" t="str">
            <v>日之出水道機器（株）</v>
          </cell>
          <cell r="T1279">
            <v>21</v>
          </cell>
          <cell r="V1279" t="str">
            <v xml:space="preserve">指定承認    </v>
          </cell>
          <cell r="W1279" t="str">
            <v xml:space="preserve">指定承認    </v>
          </cell>
        </row>
        <row r="1280">
          <cell r="A1280" t="str">
            <v>041B0409</v>
          </cell>
          <cell r="B1280"/>
          <cell r="C1280"/>
          <cell r="D1280" t="str">
            <v>B</v>
          </cell>
          <cell r="E1280">
            <v>4</v>
          </cell>
          <cell r="F1280">
            <v>9</v>
          </cell>
          <cell r="G1280"/>
          <cell r="H1280"/>
          <cell r="I1280" t="str">
            <v>041B0409</v>
          </cell>
          <cell r="J1280" t="str">
            <v>水道用再生ﾌﾟﾗｽﾁｯｸ製調整ﾘﾝｸﾞ</v>
          </cell>
          <cell r="K1280" t="str">
            <v>B-BK1</v>
          </cell>
          <cell r="L1280" t="str">
            <v>円形２号（φ350）</v>
          </cell>
          <cell r="M1280"/>
          <cell r="N1280" t="str">
            <v>高10mm</v>
          </cell>
          <cell r="O1280" t="str">
            <v>指定承認</v>
          </cell>
          <cell r="P1280"/>
          <cell r="Q1280"/>
          <cell r="R1280"/>
          <cell r="S1280" t="str">
            <v>（株）ダイモン</v>
          </cell>
          <cell r="T1280">
            <v>41</v>
          </cell>
          <cell r="V1280" t="str">
            <v xml:space="preserve">指定承認    </v>
          </cell>
          <cell r="W1280" t="str">
            <v xml:space="preserve">指定承認    </v>
          </cell>
        </row>
        <row r="1281">
          <cell r="A1281" t="str">
            <v>008B0411</v>
          </cell>
          <cell r="B1281"/>
          <cell r="C1281"/>
          <cell r="D1281" t="str">
            <v>B</v>
          </cell>
          <cell r="E1281">
            <v>4</v>
          </cell>
          <cell r="F1281">
            <v>11</v>
          </cell>
          <cell r="G1281"/>
          <cell r="H1281"/>
          <cell r="I1281" t="str">
            <v>008B0411</v>
          </cell>
          <cell r="J1281" t="str">
            <v>水道用再生ﾌﾟﾗｽﾁｯｸ製調整ﾘﾝｸﾞ</v>
          </cell>
          <cell r="K1281" t="str">
            <v>RB35K3</v>
          </cell>
          <cell r="L1281" t="str">
            <v>円形２号（φ350）</v>
          </cell>
          <cell r="M1281"/>
          <cell r="N1281" t="str">
            <v>高30mm</v>
          </cell>
          <cell r="O1281" t="str">
            <v>指定承認</v>
          </cell>
          <cell r="P1281"/>
          <cell r="Q1281"/>
          <cell r="R1281"/>
          <cell r="S1281" t="str">
            <v>草竹コンクリート工業（株）</v>
          </cell>
          <cell r="T1281">
            <v>8</v>
          </cell>
          <cell r="V1281" t="str">
            <v xml:space="preserve">指定承認    </v>
          </cell>
          <cell r="W1281" t="str">
            <v xml:space="preserve">指定承認    </v>
          </cell>
        </row>
        <row r="1282">
          <cell r="A1282" t="str">
            <v>021B0411</v>
          </cell>
          <cell r="B1282"/>
          <cell r="C1282"/>
          <cell r="D1282" t="str">
            <v>B</v>
          </cell>
          <cell r="E1282">
            <v>4</v>
          </cell>
          <cell r="F1282">
            <v>11</v>
          </cell>
          <cell r="G1282"/>
          <cell r="H1282"/>
          <cell r="I1282" t="str">
            <v>021B0411</v>
          </cell>
          <cell r="J1282" t="str">
            <v>水道用再生ﾌﾟﾗｽﾁｯｸ製調整ﾘﾝｸﾞ</v>
          </cell>
          <cell r="K1282" t="str">
            <v>REP NVK-35-30K</v>
          </cell>
          <cell r="L1282" t="str">
            <v>円形２号（φ350）</v>
          </cell>
          <cell r="M1282"/>
          <cell r="N1282" t="str">
            <v>高30mm</v>
          </cell>
          <cell r="O1282" t="str">
            <v>指定承認</v>
          </cell>
          <cell r="P1282"/>
          <cell r="Q1282"/>
          <cell r="R1282"/>
          <cell r="S1282" t="str">
            <v>日之出水道機器（株）</v>
          </cell>
          <cell r="T1282">
            <v>21</v>
          </cell>
          <cell r="V1282" t="str">
            <v xml:space="preserve">指定承認    </v>
          </cell>
          <cell r="W1282" t="str">
            <v xml:space="preserve">指定承認    </v>
          </cell>
        </row>
        <row r="1283">
          <cell r="A1283" t="str">
            <v>041B0410</v>
          </cell>
          <cell r="B1283"/>
          <cell r="C1283"/>
          <cell r="D1283" t="str">
            <v>B</v>
          </cell>
          <cell r="E1283">
            <v>4</v>
          </cell>
          <cell r="F1283">
            <v>10</v>
          </cell>
          <cell r="G1283"/>
          <cell r="H1283"/>
          <cell r="I1283" t="str">
            <v>041B0410</v>
          </cell>
          <cell r="J1283" t="str">
            <v>水道用再生ﾌﾟﾗｽﾁｯｸ製調整ﾘﾝｸﾞ</v>
          </cell>
          <cell r="K1283" t="str">
            <v>B-BK3</v>
          </cell>
          <cell r="L1283" t="str">
            <v>円形２号（φ350）</v>
          </cell>
          <cell r="M1283"/>
          <cell r="N1283" t="str">
            <v>高30mm</v>
          </cell>
          <cell r="O1283" t="str">
            <v>指定承認</v>
          </cell>
          <cell r="P1283"/>
          <cell r="Q1283"/>
          <cell r="R1283"/>
          <cell r="S1283" t="str">
            <v>（株）ダイモン</v>
          </cell>
          <cell r="T1283">
            <v>41</v>
          </cell>
          <cell r="V1283" t="str">
            <v xml:space="preserve">指定承認    </v>
          </cell>
          <cell r="W1283" t="str">
            <v xml:space="preserve">指定承認    </v>
          </cell>
        </row>
        <row r="1284">
          <cell r="A1284" t="str">
            <v>008B0412</v>
          </cell>
          <cell r="B1284"/>
          <cell r="C1284"/>
          <cell r="D1284" t="str">
            <v>B</v>
          </cell>
          <cell r="E1284">
            <v>4</v>
          </cell>
          <cell r="F1284">
            <v>12</v>
          </cell>
          <cell r="G1284"/>
          <cell r="H1284"/>
          <cell r="I1284" t="str">
            <v>008B0412</v>
          </cell>
          <cell r="J1284" t="str">
            <v>水道用再生ﾌﾟﾗｽﾁｯｸ製調整ﾘﾝｸﾞ</v>
          </cell>
          <cell r="K1284" t="str">
            <v>RB35K5</v>
          </cell>
          <cell r="L1284" t="str">
            <v>円形２号（φ350）</v>
          </cell>
          <cell r="M1284"/>
          <cell r="N1284" t="str">
            <v>高50mm</v>
          </cell>
          <cell r="O1284" t="str">
            <v>指定承認</v>
          </cell>
          <cell r="P1284"/>
          <cell r="Q1284"/>
          <cell r="R1284"/>
          <cell r="S1284" t="str">
            <v>草竹コンクリート工業（株）</v>
          </cell>
          <cell r="T1284">
            <v>8</v>
          </cell>
          <cell r="V1284" t="str">
            <v xml:space="preserve">指定承認    </v>
          </cell>
          <cell r="W1284" t="str">
            <v xml:space="preserve">指定承認    </v>
          </cell>
        </row>
        <row r="1285">
          <cell r="A1285" t="str">
            <v>041B0411</v>
          </cell>
          <cell r="B1285"/>
          <cell r="C1285"/>
          <cell r="D1285" t="str">
            <v>B</v>
          </cell>
          <cell r="E1285">
            <v>4</v>
          </cell>
          <cell r="F1285">
            <v>11</v>
          </cell>
          <cell r="G1285"/>
          <cell r="H1285"/>
          <cell r="I1285" t="str">
            <v>041B0411</v>
          </cell>
          <cell r="J1285" t="str">
            <v>水道用再生ﾌﾟﾗｽﾁｯｸ製調整ﾘﾝｸﾞ</v>
          </cell>
          <cell r="K1285" t="str">
            <v>B-BK5</v>
          </cell>
          <cell r="L1285" t="str">
            <v>円形２号（φ350）</v>
          </cell>
          <cell r="M1285"/>
          <cell r="N1285" t="str">
            <v>高50mm</v>
          </cell>
          <cell r="O1285" t="str">
            <v>指定承認</v>
          </cell>
          <cell r="P1285"/>
          <cell r="Q1285"/>
          <cell r="R1285"/>
          <cell r="S1285" t="str">
            <v>（株）ダイモン</v>
          </cell>
          <cell r="T1285">
            <v>41</v>
          </cell>
          <cell r="V1285" t="str">
            <v xml:space="preserve">指定承認    </v>
          </cell>
          <cell r="W1285" t="str">
            <v xml:space="preserve">指定承認    </v>
          </cell>
        </row>
        <row r="1286">
          <cell r="A1286" t="str">
            <v>008B0413</v>
          </cell>
          <cell r="B1286"/>
          <cell r="C1286"/>
          <cell r="D1286" t="str">
            <v>B</v>
          </cell>
          <cell r="E1286">
            <v>4</v>
          </cell>
          <cell r="F1286">
            <v>13</v>
          </cell>
          <cell r="G1286"/>
          <cell r="H1286"/>
          <cell r="I1286" t="str">
            <v>008B0413</v>
          </cell>
          <cell r="J1286" t="str">
            <v>水道用再生ﾌﾟﾗｽﾁｯｸ製傾斜付調整ﾘﾝｸﾞ</v>
          </cell>
          <cell r="K1286" t="str">
            <v>RB35K3%</v>
          </cell>
          <cell r="L1286" t="str">
            <v>円形２号（φ350）</v>
          </cell>
          <cell r="M1286"/>
          <cell r="N1286" t="str">
            <v>高15/29mm　3%勾配</v>
          </cell>
          <cell r="O1286" t="str">
            <v>指定承認</v>
          </cell>
          <cell r="P1286"/>
          <cell r="Q1286"/>
          <cell r="R1286"/>
          <cell r="S1286" t="str">
            <v>草竹コンクリート工業（株）</v>
          </cell>
          <cell r="T1286">
            <v>8</v>
          </cell>
          <cell r="V1286" t="str">
            <v xml:space="preserve">指定承認    </v>
          </cell>
          <cell r="W1286" t="str">
            <v xml:space="preserve">指定承認    </v>
          </cell>
        </row>
        <row r="1287">
          <cell r="A1287" t="str">
            <v>021B0412</v>
          </cell>
          <cell r="B1287"/>
          <cell r="C1287"/>
          <cell r="D1287" t="str">
            <v>B</v>
          </cell>
          <cell r="E1287">
            <v>4</v>
          </cell>
          <cell r="F1287">
            <v>12</v>
          </cell>
          <cell r="G1287"/>
          <cell r="H1287"/>
          <cell r="I1287" t="str">
            <v>021B0412</v>
          </cell>
          <cell r="J1287" t="str">
            <v>水道用再生ﾌﾟﾗｽﾁｯｸ製傾斜付調整ﾘﾝｸﾞ</v>
          </cell>
          <cell r="K1287" t="str">
            <v>REP NVK-35-10K(P3)</v>
          </cell>
          <cell r="L1287" t="str">
            <v>円形２号（φ350）</v>
          </cell>
          <cell r="M1287"/>
          <cell r="N1287" t="str">
            <v>高10/24.5mm　3%勾配</v>
          </cell>
          <cell r="O1287" t="str">
            <v>指定承認</v>
          </cell>
          <cell r="P1287"/>
          <cell r="Q1287"/>
          <cell r="R1287"/>
          <cell r="S1287" t="str">
            <v>日之出水道機器（株）</v>
          </cell>
          <cell r="T1287">
            <v>21</v>
          </cell>
          <cell r="V1287" t="str">
            <v xml:space="preserve">指定承認    </v>
          </cell>
          <cell r="W1287" t="str">
            <v xml:space="preserve">指定承認    </v>
          </cell>
        </row>
        <row r="1288">
          <cell r="A1288" t="str">
            <v>041B0412</v>
          </cell>
          <cell r="B1288"/>
          <cell r="C1288"/>
          <cell r="D1288" t="str">
            <v>B</v>
          </cell>
          <cell r="E1288">
            <v>4</v>
          </cell>
          <cell r="F1288">
            <v>12</v>
          </cell>
          <cell r="G1288"/>
          <cell r="H1288"/>
          <cell r="I1288" t="str">
            <v>041B0412</v>
          </cell>
          <cell r="J1288" t="str">
            <v>水道用再生ﾌﾟﾗｽﾁｯｸ製傾斜付調整ﾘﾝｸﾞ</v>
          </cell>
          <cell r="K1288" t="str">
            <v>B-BK3%</v>
          </cell>
          <cell r="L1288" t="str">
            <v>円形２号（φ350）</v>
          </cell>
          <cell r="M1288"/>
          <cell r="N1288" t="str">
            <v>高30/40mm　3%勾配</v>
          </cell>
          <cell r="O1288" t="str">
            <v>指定承認</v>
          </cell>
          <cell r="P1288"/>
          <cell r="Q1288"/>
          <cell r="R1288"/>
          <cell r="S1288" t="str">
            <v>（株）ダイモン</v>
          </cell>
          <cell r="T1288">
            <v>41</v>
          </cell>
          <cell r="V1288" t="str">
            <v xml:space="preserve">指定承認    </v>
          </cell>
          <cell r="W1288" t="str">
            <v xml:space="preserve">指定承認    </v>
          </cell>
        </row>
        <row r="1289">
          <cell r="A1289" t="str">
            <v>008B0414</v>
          </cell>
          <cell r="B1289"/>
          <cell r="C1289"/>
          <cell r="D1289" t="str">
            <v>B</v>
          </cell>
          <cell r="E1289">
            <v>4</v>
          </cell>
          <cell r="F1289">
            <v>14</v>
          </cell>
          <cell r="G1289"/>
          <cell r="H1289"/>
          <cell r="I1289" t="str">
            <v>008B0414</v>
          </cell>
          <cell r="J1289" t="str">
            <v>水道用再生ﾌﾟﾗｽﾁｯｸ製傾斜付調整ﾘﾝｸﾞ</v>
          </cell>
          <cell r="K1289" t="str">
            <v>RB35K5%</v>
          </cell>
          <cell r="L1289" t="str">
            <v>円形２号（φ350）</v>
          </cell>
          <cell r="M1289"/>
          <cell r="N1289" t="str">
            <v>高15/39mm　5%勾配</v>
          </cell>
          <cell r="O1289" t="str">
            <v>指定承認</v>
          </cell>
          <cell r="P1289"/>
          <cell r="Q1289"/>
          <cell r="R1289"/>
          <cell r="S1289" t="str">
            <v>草竹コンクリート工業（株）</v>
          </cell>
          <cell r="T1289">
            <v>8</v>
          </cell>
          <cell r="V1289" t="str">
            <v xml:space="preserve">指定承認    </v>
          </cell>
          <cell r="W1289" t="str">
            <v xml:space="preserve">指定承認    </v>
          </cell>
        </row>
        <row r="1290">
          <cell r="A1290" t="str">
            <v>021B0413</v>
          </cell>
          <cell r="B1290"/>
          <cell r="C1290"/>
          <cell r="D1290" t="str">
            <v>B</v>
          </cell>
          <cell r="E1290">
            <v>4</v>
          </cell>
          <cell r="F1290">
            <v>13</v>
          </cell>
          <cell r="G1290"/>
          <cell r="H1290"/>
          <cell r="I1290" t="str">
            <v>021B0413</v>
          </cell>
          <cell r="J1290" t="str">
            <v>水道用再生ﾌﾟﾗｽﾁｯｸ製傾斜付調整ﾘﾝｸﾞ</v>
          </cell>
          <cell r="K1290" t="str">
            <v>REP NVK-35-10K(P5)</v>
          </cell>
          <cell r="L1290" t="str">
            <v>円形２号（φ350）</v>
          </cell>
          <cell r="M1290"/>
          <cell r="N1290" t="str">
            <v>高10/34mm　5%勾配</v>
          </cell>
          <cell r="O1290" t="str">
            <v>指定承認</v>
          </cell>
          <cell r="P1290"/>
          <cell r="Q1290"/>
          <cell r="R1290"/>
          <cell r="S1290" t="str">
            <v>日之出水道機器（株）</v>
          </cell>
          <cell r="T1290">
            <v>21</v>
          </cell>
          <cell r="V1290" t="str">
            <v xml:space="preserve">指定承認    </v>
          </cell>
          <cell r="W1290" t="str">
            <v xml:space="preserve">指定承認    </v>
          </cell>
        </row>
        <row r="1291">
          <cell r="A1291" t="str">
            <v>041B0413</v>
          </cell>
          <cell r="B1291"/>
          <cell r="C1291"/>
          <cell r="D1291" t="str">
            <v>B</v>
          </cell>
          <cell r="E1291">
            <v>4</v>
          </cell>
          <cell r="F1291">
            <v>13</v>
          </cell>
          <cell r="G1291"/>
          <cell r="H1291"/>
          <cell r="I1291" t="str">
            <v>041B0413</v>
          </cell>
          <cell r="J1291" t="str">
            <v>水道用再生ﾌﾟﾗｽﾁｯｸ製傾斜付調整ﾘﾝｸﾞ</v>
          </cell>
          <cell r="K1291" t="str">
            <v>B-BK5%</v>
          </cell>
          <cell r="L1291" t="str">
            <v>円形２号（φ350）</v>
          </cell>
          <cell r="M1291"/>
          <cell r="N1291" t="str">
            <v>高30/53mm　5%勾配</v>
          </cell>
          <cell r="O1291" t="str">
            <v>指定承認</v>
          </cell>
          <cell r="P1291"/>
          <cell r="Q1291"/>
          <cell r="R1291"/>
          <cell r="S1291" t="str">
            <v>（株）ダイモン</v>
          </cell>
          <cell r="T1291">
            <v>41</v>
          </cell>
          <cell r="V1291" t="str">
            <v xml:space="preserve">指定承認    </v>
          </cell>
          <cell r="W1291" t="str">
            <v xml:space="preserve">指定承認    </v>
          </cell>
        </row>
        <row r="1292">
          <cell r="A1292" t="str">
            <v>008B0428</v>
          </cell>
          <cell r="B1292"/>
          <cell r="C1292"/>
          <cell r="D1292" t="str">
            <v>B</v>
          </cell>
          <cell r="E1292">
            <v>4</v>
          </cell>
          <cell r="F1292">
            <v>28</v>
          </cell>
          <cell r="G1292"/>
          <cell r="H1292" t="str">
            <v>上部壁</v>
          </cell>
          <cell r="I1292" t="str">
            <v>008B0428</v>
          </cell>
          <cell r="J1292" t="str">
            <v>水道用ﾚｼﾞﾝｺﾝｸﾘｰﾄ製ﾎﾞｯｸｽ</v>
          </cell>
          <cell r="K1292" t="str">
            <v>RB35A15(M12)</v>
          </cell>
          <cell r="L1292" t="str">
            <v>円形２号（φ350）</v>
          </cell>
          <cell r="M1292" t="str">
            <v>上部壁</v>
          </cell>
          <cell r="N1292" t="str">
            <v>高150mm</v>
          </cell>
          <cell r="O1292" t="str">
            <v>指定承認</v>
          </cell>
          <cell r="P1292"/>
          <cell r="Q1292"/>
          <cell r="R1292"/>
          <cell r="S1292" t="str">
            <v>草竹コンクリート工業（株）</v>
          </cell>
          <cell r="T1292">
            <v>8</v>
          </cell>
          <cell r="V1292" t="str">
            <v xml:space="preserve">指定承認    </v>
          </cell>
          <cell r="W1292" t="str">
            <v xml:space="preserve">指定承認    </v>
          </cell>
        </row>
        <row r="1293">
          <cell r="A1293" t="str">
            <v>021B0431</v>
          </cell>
          <cell r="B1293"/>
          <cell r="C1293"/>
          <cell r="D1293" t="str">
            <v>B</v>
          </cell>
          <cell r="E1293">
            <v>4</v>
          </cell>
          <cell r="F1293">
            <v>31</v>
          </cell>
          <cell r="G1293"/>
          <cell r="H1293"/>
          <cell r="I1293" t="str">
            <v>021B0431</v>
          </cell>
          <cell r="J1293" t="str">
            <v>水道用ﾚｼﾞﾝｺﾝｸﾘｰﾄ製ﾎﾞｯｸｽ</v>
          </cell>
          <cell r="K1293" t="str">
            <v>NVK-35-150A</v>
          </cell>
          <cell r="L1293" t="str">
            <v>円形２号（φ350）</v>
          </cell>
          <cell r="M1293" t="str">
            <v>上部壁</v>
          </cell>
          <cell r="N1293" t="str">
            <v>高150mm</v>
          </cell>
          <cell r="O1293" t="str">
            <v>指定承認</v>
          </cell>
          <cell r="P1293"/>
          <cell r="Q1293"/>
          <cell r="R1293"/>
          <cell r="S1293" t="str">
            <v>日之出水道機器（株）</v>
          </cell>
          <cell r="T1293">
            <v>21</v>
          </cell>
          <cell r="V1293" t="str">
            <v xml:space="preserve">指定承認    </v>
          </cell>
          <cell r="W1293" t="str">
            <v xml:space="preserve">指定承認    </v>
          </cell>
        </row>
        <row r="1294">
          <cell r="A1294" t="str">
            <v>041B0432</v>
          </cell>
          <cell r="B1294"/>
          <cell r="C1294"/>
          <cell r="D1294" t="str">
            <v>B</v>
          </cell>
          <cell r="E1294">
            <v>4</v>
          </cell>
          <cell r="F1294">
            <v>32</v>
          </cell>
          <cell r="G1294"/>
          <cell r="H1294"/>
          <cell r="I1294" t="str">
            <v>041B0432</v>
          </cell>
          <cell r="J1294" t="str">
            <v>水道用ﾚｼﾞﾝｺﾝｸﾘｰﾄ製ﾎﾞｯｸｽ</v>
          </cell>
          <cell r="K1294" t="str">
            <v>DRB35A-15</v>
          </cell>
          <cell r="L1294" t="str">
            <v>円形２号（φ350）</v>
          </cell>
          <cell r="M1294" t="str">
            <v>上部壁</v>
          </cell>
          <cell r="N1294" t="str">
            <v>高150mm</v>
          </cell>
          <cell r="O1294" t="str">
            <v>指定承認</v>
          </cell>
          <cell r="P1294"/>
          <cell r="Q1294"/>
          <cell r="R1294"/>
          <cell r="S1294" t="str">
            <v>（株）ダイモン</v>
          </cell>
          <cell r="T1294">
            <v>41</v>
          </cell>
          <cell r="V1294" t="str">
            <v xml:space="preserve">指定承認    </v>
          </cell>
          <cell r="W1294" t="str">
            <v xml:space="preserve">指定承認    </v>
          </cell>
        </row>
        <row r="1295">
          <cell r="A1295" t="str">
            <v>021B0432</v>
          </cell>
          <cell r="B1295"/>
          <cell r="C1295"/>
          <cell r="D1295" t="str">
            <v>B</v>
          </cell>
          <cell r="E1295">
            <v>4</v>
          </cell>
          <cell r="F1295">
            <v>32</v>
          </cell>
          <cell r="G1295"/>
          <cell r="H1295" t="str">
            <v>上下部壁</v>
          </cell>
          <cell r="I1295" t="str">
            <v>021B0432</v>
          </cell>
          <cell r="J1295" t="str">
            <v>水道用ﾚｼﾞﾝｺﾝｸﾘｰﾄ製ﾎﾞｯｸｽ</v>
          </cell>
          <cell r="K1295" t="str">
            <v>NVK-35-150CA</v>
          </cell>
          <cell r="L1295" t="str">
            <v>円形２号（φ350）</v>
          </cell>
          <cell r="M1295" t="str">
            <v>上下部壁</v>
          </cell>
          <cell r="N1295" t="str">
            <v>高150mm</v>
          </cell>
          <cell r="O1295" t="str">
            <v>指定承認</v>
          </cell>
          <cell r="P1295"/>
          <cell r="Q1295"/>
          <cell r="R1295"/>
          <cell r="S1295" t="str">
            <v>日之出水道機器（株）</v>
          </cell>
          <cell r="T1295">
            <v>21</v>
          </cell>
          <cell r="V1295" t="str">
            <v xml:space="preserve">指定承認    </v>
          </cell>
          <cell r="W1295" t="str">
            <v xml:space="preserve">指定承認    </v>
          </cell>
        </row>
        <row r="1296">
          <cell r="A1296" t="str">
            <v>041B0433</v>
          </cell>
          <cell r="B1296"/>
          <cell r="C1296"/>
          <cell r="D1296" t="str">
            <v>B</v>
          </cell>
          <cell r="E1296">
            <v>4</v>
          </cell>
          <cell r="F1296">
            <v>33</v>
          </cell>
          <cell r="G1296"/>
          <cell r="H1296"/>
          <cell r="I1296" t="str">
            <v>041B0433</v>
          </cell>
          <cell r="J1296" t="str">
            <v>水道用ﾚｼﾞﾝｺﾝｸﾘｰﾄ製ﾎﾞｯｸｽ</v>
          </cell>
          <cell r="K1296" t="str">
            <v>DRB35CA-15</v>
          </cell>
          <cell r="L1296" t="str">
            <v>円形２号（φ350）</v>
          </cell>
          <cell r="M1296" t="str">
            <v>上下部壁</v>
          </cell>
          <cell r="N1296" t="str">
            <v>高150mm</v>
          </cell>
          <cell r="O1296" t="str">
            <v>指定承認</v>
          </cell>
          <cell r="P1296"/>
          <cell r="Q1296"/>
          <cell r="R1296"/>
          <cell r="S1296" t="str">
            <v>（株）ダイモン</v>
          </cell>
          <cell r="T1296">
            <v>41</v>
          </cell>
          <cell r="V1296" t="str">
            <v xml:space="preserve">指定承認    </v>
          </cell>
          <cell r="W1296" t="str">
            <v xml:space="preserve">指定承認    </v>
          </cell>
        </row>
        <row r="1297">
          <cell r="A1297" t="str">
            <v>008B0429</v>
          </cell>
          <cell r="B1297"/>
          <cell r="C1297"/>
          <cell r="D1297" t="str">
            <v>B</v>
          </cell>
          <cell r="E1297">
            <v>4</v>
          </cell>
          <cell r="F1297">
            <v>29</v>
          </cell>
          <cell r="G1297"/>
          <cell r="H1297"/>
          <cell r="I1297" t="str">
            <v>008B0429</v>
          </cell>
          <cell r="J1297" t="str">
            <v>水道用ﾚｼﾞﾝｺﾝｸﾘｰﾄ製ﾎﾞｯｸｽ</v>
          </cell>
          <cell r="K1297" t="str">
            <v>RB35AC30(M12)</v>
          </cell>
          <cell r="L1297" t="str">
            <v>円形２号（φ350）</v>
          </cell>
          <cell r="M1297" t="str">
            <v>上下部壁</v>
          </cell>
          <cell r="N1297" t="str">
            <v>高300mm</v>
          </cell>
          <cell r="O1297" t="str">
            <v>指定承認</v>
          </cell>
          <cell r="P1297"/>
          <cell r="Q1297"/>
          <cell r="R1297"/>
          <cell r="S1297" t="str">
            <v>草竹コンクリート工業（株）</v>
          </cell>
          <cell r="T1297">
            <v>8</v>
          </cell>
          <cell r="V1297" t="str">
            <v xml:space="preserve">指定承認    </v>
          </cell>
          <cell r="W1297" t="str">
            <v xml:space="preserve">指定承認    </v>
          </cell>
        </row>
        <row r="1298">
          <cell r="A1298" t="str">
            <v>021B0433</v>
          </cell>
          <cell r="B1298"/>
          <cell r="C1298"/>
          <cell r="D1298" t="str">
            <v>B</v>
          </cell>
          <cell r="E1298">
            <v>4</v>
          </cell>
          <cell r="F1298">
            <v>33</v>
          </cell>
          <cell r="G1298"/>
          <cell r="H1298"/>
          <cell r="I1298" t="str">
            <v>021B0433</v>
          </cell>
          <cell r="J1298" t="str">
            <v>水道用ﾚｼﾞﾝｺﾝｸﾘｰﾄ製ﾎﾞｯｸｽ</v>
          </cell>
          <cell r="K1298" t="str">
            <v>NVK-35-300CA</v>
          </cell>
          <cell r="L1298" t="str">
            <v>円形２号（φ350）</v>
          </cell>
          <cell r="M1298" t="str">
            <v>上下部壁</v>
          </cell>
          <cell r="N1298" t="str">
            <v>高300mm</v>
          </cell>
          <cell r="O1298" t="str">
            <v>指定承認</v>
          </cell>
          <cell r="P1298"/>
          <cell r="Q1298"/>
          <cell r="R1298"/>
          <cell r="S1298" t="str">
            <v>日之出水道機器（株）</v>
          </cell>
          <cell r="T1298">
            <v>21</v>
          </cell>
          <cell r="V1298" t="str">
            <v xml:space="preserve">指定承認    </v>
          </cell>
          <cell r="W1298" t="str">
            <v xml:space="preserve">指定承認    </v>
          </cell>
        </row>
        <row r="1299">
          <cell r="A1299" t="str">
            <v>041B0434</v>
          </cell>
          <cell r="B1299"/>
          <cell r="C1299"/>
          <cell r="D1299" t="str">
            <v>B</v>
          </cell>
          <cell r="E1299">
            <v>4</v>
          </cell>
          <cell r="F1299">
            <v>34</v>
          </cell>
          <cell r="G1299"/>
          <cell r="H1299"/>
          <cell r="I1299" t="str">
            <v>041B0434</v>
          </cell>
          <cell r="J1299" t="str">
            <v>水道用ﾚｼﾞﾝｺﾝｸﾘｰﾄ製ﾎﾞｯｸｽ</v>
          </cell>
          <cell r="K1299" t="str">
            <v>DRB35CA-30</v>
          </cell>
          <cell r="L1299" t="str">
            <v>円形２号（φ350）</v>
          </cell>
          <cell r="M1299" t="str">
            <v>上下部壁</v>
          </cell>
          <cell r="N1299" t="str">
            <v>高300mm</v>
          </cell>
          <cell r="O1299" t="str">
            <v>指定承認</v>
          </cell>
          <cell r="P1299"/>
          <cell r="Q1299"/>
          <cell r="R1299"/>
          <cell r="S1299" t="str">
            <v>（株）ダイモン</v>
          </cell>
          <cell r="T1299">
            <v>41</v>
          </cell>
          <cell r="V1299" t="str">
            <v xml:space="preserve">指定承認    </v>
          </cell>
          <cell r="W1299" t="str">
            <v xml:space="preserve">指定承認    </v>
          </cell>
        </row>
        <row r="1300">
          <cell r="A1300" t="str">
            <v>008B0430</v>
          </cell>
          <cell r="B1300"/>
          <cell r="C1300"/>
          <cell r="D1300" t="str">
            <v>B</v>
          </cell>
          <cell r="E1300">
            <v>4</v>
          </cell>
          <cell r="F1300">
            <v>30</v>
          </cell>
          <cell r="G1300"/>
          <cell r="H1300" t="str">
            <v>中間部壁</v>
          </cell>
          <cell r="I1300" t="str">
            <v>008B0430</v>
          </cell>
          <cell r="J1300" t="str">
            <v>水道用ﾚｼﾞﾝｺﾝｸﾘｰﾄ製ﾎﾞｯｸｽ</v>
          </cell>
          <cell r="K1300" t="str">
            <v>RB35B10</v>
          </cell>
          <cell r="L1300" t="str">
            <v>円形２号（φ350）</v>
          </cell>
          <cell r="M1300" t="str">
            <v>中間部壁</v>
          </cell>
          <cell r="N1300" t="str">
            <v>高100mm</v>
          </cell>
          <cell r="O1300" t="str">
            <v>指定承認</v>
          </cell>
          <cell r="P1300"/>
          <cell r="Q1300"/>
          <cell r="R1300"/>
          <cell r="S1300" t="str">
            <v>草竹コンクリート工業（株）</v>
          </cell>
          <cell r="T1300">
            <v>8</v>
          </cell>
          <cell r="V1300" t="str">
            <v xml:space="preserve">指定承認    </v>
          </cell>
          <cell r="W1300" t="str">
            <v xml:space="preserve">指定承認    </v>
          </cell>
        </row>
        <row r="1301">
          <cell r="A1301" t="str">
            <v>021B0434</v>
          </cell>
          <cell r="B1301"/>
          <cell r="C1301"/>
          <cell r="D1301" t="str">
            <v>B</v>
          </cell>
          <cell r="E1301">
            <v>4</v>
          </cell>
          <cell r="F1301">
            <v>34</v>
          </cell>
          <cell r="G1301"/>
          <cell r="H1301"/>
          <cell r="I1301" t="str">
            <v>021B0434</v>
          </cell>
          <cell r="J1301" t="str">
            <v>水道用ﾚｼﾞﾝｺﾝｸﾘｰﾄ製ﾎﾞｯｸｽ</v>
          </cell>
          <cell r="K1301" t="str">
            <v>NHVO-35-100B</v>
          </cell>
          <cell r="L1301" t="str">
            <v>円形２号（φ350）</v>
          </cell>
          <cell r="M1301" t="str">
            <v>中間部壁</v>
          </cell>
          <cell r="N1301" t="str">
            <v>高100mm</v>
          </cell>
          <cell r="O1301" t="str">
            <v>指定承認</v>
          </cell>
          <cell r="P1301"/>
          <cell r="Q1301"/>
          <cell r="R1301"/>
          <cell r="S1301" t="str">
            <v>日之出水道機器（株）</v>
          </cell>
          <cell r="T1301">
            <v>21</v>
          </cell>
          <cell r="V1301" t="str">
            <v xml:space="preserve">指定承認    </v>
          </cell>
          <cell r="W1301" t="str">
            <v xml:space="preserve">指定承認    </v>
          </cell>
        </row>
        <row r="1302">
          <cell r="A1302" t="str">
            <v>041B0435</v>
          </cell>
          <cell r="B1302"/>
          <cell r="C1302"/>
          <cell r="D1302" t="str">
            <v>B</v>
          </cell>
          <cell r="E1302">
            <v>4</v>
          </cell>
          <cell r="F1302">
            <v>35</v>
          </cell>
          <cell r="G1302"/>
          <cell r="H1302"/>
          <cell r="I1302" t="str">
            <v>041B0435</v>
          </cell>
          <cell r="J1302" t="str">
            <v>水道用ﾚｼﾞﾝｺﾝｸﾘｰﾄ製ﾎﾞｯｸｽ</v>
          </cell>
          <cell r="K1302" t="str">
            <v>DRB35B-10</v>
          </cell>
          <cell r="L1302" t="str">
            <v>円形２号（φ350）</v>
          </cell>
          <cell r="M1302" t="str">
            <v>中間部壁</v>
          </cell>
          <cell r="N1302" t="str">
            <v>高100mm</v>
          </cell>
          <cell r="O1302" t="str">
            <v>指定承認</v>
          </cell>
          <cell r="P1302"/>
          <cell r="Q1302"/>
          <cell r="R1302"/>
          <cell r="S1302" t="str">
            <v>（株）ダイモン</v>
          </cell>
          <cell r="T1302">
            <v>41</v>
          </cell>
          <cell r="V1302" t="str">
            <v xml:space="preserve">指定承認    </v>
          </cell>
          <cell r="W1302" t="str">
            <v xml:space="preserve">指定承認    </v>
          </cell>
        </row>
        <row r="1303">
          <cell r="A1303" t="str">
            <v>008B0431</v>
          </cell>
          <cell r="B1303"/>
          <cell r="C1303"/>
          <cell r="D1303" t="str">
            <v>B</v>
          </cell>
          <cell r="E1303">
            <v>4</v>
          </cell>
          <cell r="F1303">
            <v>31</v>
          </cell>
          <cell r="G1303"/>
          <cell r="H1303"/>
          <cell r="I1303" t="str">
            <v>008B0431</v>
          </cell>
          <cell r="J1303" t="str">
            <v>水道用ﾚｼﾞﾝｺﾝｸﾘｰﾄ製ﾎﾞｯｸｽ</v>
          </cell>
          <cell r="K1303" t="str">
            <v>RB35B20</v>
          </cell>
          <cell r="L1303" t="str">
            <v>円形２号（φ350）</v>
          </cell>
          <cell r="M1303" t="str">
            <v>中間部壁</v>
          </cell>
          <cell r="N1303" t="str">
            <v>高200mm</v>
          </cell>
          <cell r="O1303" t="str">
            <v>指定承認</v>
          </cell>
          <cell r="P1303"/>
          <cell r="Q1303"/>
          <cell r="R1303"/>
          <cell r="S1303" t="str">
            <v>草竹コンクリート工業（株）</v>
          </cell>
          <cell r="T1303">
            <v>8</v>
          </cell>
          <cell r="V1303" t="str">
            <v xml:space="preserve">指定承認    </v>
          </cell>
          <cell r="W1303" t="str">
            <v xml:space="preserve">指定承認    </v>
          </cell>
        </row>
        <row r="1304">
          <cell r="A1304" t="str">
            <v>021B0435</v>
          </cell>
          <cell r="B1304"/>
          <cell r="C1304"/>
          <cell r="D1304" t="str">
            <v>B</v>
          </cell>
          <cell r="E1304">
            <v>4</v>
          </cell>
          <cell r="F1304">
            <v>35</v>
          </cell>
          <cell r="G1304"/>
          <cell r="H1304"/>
          <cell r="I1304" t="str">
            <v>021B0435</v>
          </cell>
          <cell r="J1304" t="str">
            <v>水道用ﾚｼﾞﾝｺﾝｸﾘｰﾄ製ﾎﾞｯｸｽ</v>
          </cell>
          <cell r="K1304" t="str">
            <v>NHVO-35-200B</v>
          </cell>
          <cell r="L1304" t="str">
            <v>円形２号（φ350）</v>
          </cell>
          <cell r="M1304" t="str">
            <v>中間部壁</v>
          </cell>
          <cell r="N1304" t="str">
            <v>高200mm</v>
          </cell>
          <cell r="O1304" t="str">
            <v>指定承認</v>
          </cell>
          <cell r="P1304"/>
          <cell r="Q1304"/>
          <cell r="R1304"/>
          <cell r="S1304" t="str">
            <v>日之出水道機器（株）</v>
          </cell>
          <cell r="T1304">
            <v>21</v>
          </cell>
          <cell r="V1304" t="str">
            <v xml:space="preserve">指定承認    </v>
          </cell>
          <cell r="W1304" t="str">
            <v xml:space="preserve">指定承認    </v>
          </cell>
        </row>
        <row r="1305">
          <cell r="A1305" t="str">
            <v>041B0436</v>
          </cell>
          <cell r="B1305"/>
          <cell r="C1305"/>
          <cell r="D1305" t="str">
            <v>B</v>
          </cell>
          <cell r="E1305">
            <v>4</v>
          </cell>
          <cell r="F1305">
            <v>36</v>
          </cell>
          <cell r="G1305"/>
          <cell r="H1305"/>
          <cell r="I1305" t="str">
            <v>041B0436</v>
          </cell>
          <cell r="J1305" t="str">
            <v>水道用ﾚｼﾞﾝｺﾝｸﾘｰﾄ製ﾎﾞｯｸｽ</v>
          </cell>
          <cell r="K1305" t="str">
            <v>DRB35B-20</v>
          </cell>
          <cell r="L1305" t="str">
            <v>円形２号（φ350）</v>
          </cell>
          <cell r="M1305" t="str">
            <v>中間部壁</v>
          </cell>
          <cell r="N1305" t="str">
            <v>高200mm</v>
          </cell>
          <cell r="O1305" t="str">
            <v>指定承認</v>
          </cell>
          <cell r="P1305"/>
          <cell r="Q1305"/>
          <cell r="R1305"/>
          <cell r="S1305" t="str">
            <v>（株）ダイモン</v>
          </cell>
          <cell r="T1305">
            <v>41</v>
          </cell>
          <cell r="V1305" t="str">
            <v xml:space="preserve">指定承認    </v>
          </cell>
          <cell r="W1305" t="str">
            <v xml:space="preserve">指定承認    </v>
          </cell>
        </row>
        <row r="1306">
          <cell r="A1306" t="str">
            <v>008B0432</v>
          </cell>
          <cell r="B1306"/>
          <cell r="C1306"/>
          <cell r="D1306" t="str">
            <v>B</v>
          </cell>
          <cell r="E1306">
            <v>4</v>
          </cell>
          <cell r="F1306">
            <v>32</v>
          </cell>
          <cell r="G1306"/>
          <cell r="H1306"/>
          <cell r="I1306" t="str">
            <v>008B0432</v>
          </cell>
          <cell r="J1306" t="str">
            <v>水道用ﾚｼﾞﾝｺﾝｸﾘｰﾄ製ﾎﾞｯｸｽ</v>
          </cell>
          <cell r="K1306" t="str">
            <v>RB35B30</v>
          </cell>
          <cell r="L1306" t="str">
            <v>円形２号（φ350）</v>
          </cell>
          <cell r="M1306" t="str">
            <v>中間部壁</v>
          </cell>
          <cell r="N1306" t="str">
            <v>高300mm</v>
          </cell>
          <cell r="O1306" t="str">
            <v>指定承認</v>
          </cell>
          <cell r="P1306"/>
          <cell r="Q1306"/>
          <cell r="R1306"/>
          <cell r="S1306" t="str">
            <v>草竹コンクリート工業（株）</v>
          </cell>
          <cell r="T1306">
            <v>8</v>
          </cell>
          <cell r="V1306" t="str">
            <v xml:space="preserve">指定承認    </v>
          </cell>
          <cell r="W1306" t="str">
            <v xml:space="preserve">指定承認    </v>
          </cell>
        </row>
        <row r="1307">
          <cell r="A1307" t="str">
            <v>021B0436</v>
          </cell>
          <cell r="B1307"/>
          <cell r="C1307"/>
          <cell r="D1307" t="str">
            <v>B</v>
          </cell>
          <cell r="E1307">
            <v>4</v>
          </cell>
          <cell r="F1307">
            <v>36</v>
          </cell>
          <cell r="G1307"/>
          <cell r="H1307"/>
          <cell r="I1307" t="str">
            <v>021B0436</v>
          </cell>
          <cell r="J1307" t="str">
            <v>水道用ﾚｼﾞﾝｺﾝｸﾘｰﾄ製ﾎﾞｯｸｽ</v>
          </cell>
          <cell r="K1307" t="str">
            <v>NHVO-35-300B</v>
          </cell>
          <cell r="L1307" t="str">
            <v>円形２号（φ350）</v>
          </cell>
          <cell r="M1307" t="str">
            <v>中間部壁</v>
          </cell>
          <cell r="N1307" t="str">
            <v>高300mm</v>
          </cell>
          <cell r="O1307" t="str">
            <v>指定承認</v>
          </cell>
          <cell r="P1307"/>
          <cell r="Q1307"/>
          <cell r="R1307"/>
          <cell r="S1307" t="str">
            <v>日之出水道機器（株）</v>
          </cell>
          <cell r="T1307">
            <v>21</v>
          </cell>
          <cell r="V1307" t="str">
            <v xml:space="preserve">指定承認    </v>
          </cell>
          <cell r="W1307" t="str">
            <v xml:space="preserve">指定承認    </v>
          </cell>
        </row>
        <row r="1308">
          <cell r="A1308" t="str">
            <v>041B0437</v>
          </cell>
          <cell r="B1308"/>
          <cell r="C1308"/>
          <cell r="D1308" t="str">
            <v>B</v>
          </cell>
          <cell r="E1308">
            <v>4</v>
          </cell>
          <cell r="F1308">
            <v>37</v>
          </cell>
          <cell r="G1308"/>
          <cell r="H1308"/>
          <cell r="I1308" t="str">
            <v>041B0437</v>
          </cell>
          <cell r="J1308" t="str">
            <v>水道用ﾚｼﾞﾝｺﾝｸﾘｰﾄ製ﾎﾞｯｸｽ</v>
          </cell>
          <cell r="K1308" t="str">
            <v>DRB35B-30</v>
          </cell>
          <cell r="L1308" t="str">
            <v>円形２号（φ350）</v>
          </cell>
          <cell r="M1308" t="str">
            <v>中間部壁</v>
          </cell>
          <cell r="N1308" t="str">
            <v>高300mm</v>
          </cell>
          <cell r="O1308" t="str">
            <v>指定承認</v>
          </cell>
          <cell r="P1308"/>
          <cell r="Q1308"/>
          <cell r="R1308"/>
          <cell r="S1308" t="str">
            <v>（株）ダイモン</v>
          </cell>
          <cell r="T1308">
            <v>41</v>
          </cell>
          <cell r="V1308" t="str">
            <v xml:space="preserve">指定承認    </v>
          </cell>
          <cell r="W1308" t="str">
            <v xml:space="preserve">指定承認    </v>
          </cell>
        </row>
        <row r="1309">
          <cell r="A1309" t="str">
            <v>008B0433</v>
          </cell>
          <cell r="B1309"/>
          <cell r="C1309"/>
          <cell r="D1309" t="str">
            <v>B</v>
          </cell>
          <cell r="E1309">
            <v>4</v>
          </cell>
          <cell r="F1309">
            <v>33</v>
          </cell>
          <cell r="G1309"/>
          <cell r="H1309" t="str">
            <v>下部壁</v>
          </cell>
          <cell r="I1309" t="str">
            <v>008B0433</v>
          </cell>
          <cell r="J1309" t="str">
            <v>水道用ﾚｼﾞﾝｺﾝｸﾘｰﾄ製ﾎﾞｯｸｽ</v>
          </cell>
          <cell r="K1309" t="str">
            <v>RB35C30</v>
          </cell>
          <cell r="L1309" t="str">
            <v>円形２号（φ350）</v>
          </cell>
          <cell r="M1309" t="str">
            <v>下部壁</v>
          </cell>
          <cell r="N1309" t="str">
            <v>高300mm</v>
          </cell>
          <cell r="O1309" t="str">
            <v>指定承認</v>
          </cell>
          <cell r="P1309"/>
          <cell r="Q1309"/>
          <cell r="R1309"/>
          <cell r="S1309" t="str">
            <v>草竹コンクリート工業（株）</v>
          </cell>
          <cell r="T1309">
            <v>8</v>
          </cell>
          <cell r="V1309" t="str">
            <v xml:space="preserve">指定承認    </v>
          </cell>
          <cell r="W1309" t="str">
            <v xml:space="preserve">指定承認    </v>
          </cell>
        </row>
        <row r="1310">
          <cell r="A1310" t="str">
            <v>021B0437</v>
          </cell>
          <cell r="B1310"/>
          <cell r="C1310"/>
          <cell r="D1310" t="str">
            <v>B</v>
          </cell>
          <cell r="E1310">
            <v>4</v>
          </cell>
          <cell r="F1310">
            <v>37</v>
          </cell>
          <cell r="G1310"/>
          <cell r="H1310"/>
          <cell r="I1310" t="str">
            <v>021B0437</v>
          </cell>
          <cell r="J1310" t="str">
            <v>水道用ﾚｼﾞﾝｺﾝｸﾘｰﾄ製ﾎﾞｯｸｽ</v>
          </cell>
          <cell r="K1310" t="str">
            <v>NHVO-35-300C</v>
          </cell>
          <cell r="L1310" t="str">
            <v>円形２号（φ350）</v>
          </cell>
          <cell r="M1310" t="str">
            <v>下部壁</v>
          </cell>
          <cell r="N1310" t="str">
            <v>高300mm</v>
          </cell>
          <cell r="O1310" t="str">
            <v>指定承認</v>
          </cell>
          <cell r="P1310"/>
          <cell r="Q1310"/>
          <cell r="R1310"/>
          <cell r="S1310" t="str">
            <v>日之出水道機器（株）</v>
          </cell>
          <cell r="T1310">
            <v>21</v>
          </cell>
          <cell r="V1310" t="str">
            <v xml:space="preserve">指定承認    </v>
          </cell>
          <cell r="W1310" t="str">
            <v xml:space="preserve">指定承認    </v>
          </cell>
        </row>
        <row r="1311">
          <cell r="A1311" t="str">
            <v>041B0438</v>
          </cell>
          <cell r="B1311"/>
          <cell r="C1311"/>
          <cell r="D1311" t="str">
            <v>B</v>
          </cell>
          <cell r="E1311">
            <v>4</v>
          </cell>
          <cell r="F1311">
            <v>38</v>
          </cell>
          <cell r="G1311"/>
          <cell r="H1311"/>
          <cell r="I1311" t="str">
            <v>041B0438</v>
          </cell>
          <cell r="J1311" t="str">
            <v>水道用ﾚｼﾞﾝｺﾝｸﾘｰﾄ製ﾎﾞｯｸｽ</v>
          </cell>
          <cell r="K1311" t="str">
            <v>DRB35C-30</v>
          </cell>
          <cell r="L1311" t="str">
            <v>円形２号（φ350）</v>
          </cell>
          <cell r="M1311" t="str">
            <v>下部壁</v>
          </cell>
          <cell r="N1311" t="str">
            <v>高300mm</v>
          </cell>
          <cell r="O1311" t="str">
            <v>指定承認</v>
          </cell>
          <cell r="P1311"/>
          <cell r="Q1311"/>
          <cell r="R1311"/>
          <cell r="S1311" t="str">
            <v>（株）ダイモン</v>
          </cell>
          <cell r="T1311">
            <v>41</v>
          </cell>
          <cell r="V1311" t="str">
            <v xml:space="preserve">指定承認    </v>
          </cell>
          <cell r="W1311" t="str">
            <v xml:space="preserve">指定承認    </v>
          </cell>
        </row>
        <row r="1312">
          <cell r="A1312" t="str">
            <v>008B0434</v>
          </cell>
          <cell r="B1312"/>
          <cell r="C1312"/>
          <cell r="D1312" t="str">
            <v>B</v>
          </cell>
          <cell r="E1312">
            <v>4</v>
          </cell>
          <cell r="F1312">
            <v>34</v>
          </cell>
          <cell r="G1312"/>
          <cell r="H1312" t="str">
            <v>円形底版</v>
          </cell>
          <cell r="I1312" t="str">
            <v>008B0434</v>
          </cell>
          <cell r="J1312" t="str">
            <v>水道用ﾚｼﾞﾝｺﾝｸﾘｰﾄ製ﾎﾞｯｸｽ</v>
          </cell>
          <cell r="K1312" t="str">
            <v>RB35P4</v>
          </cell>
          <cell r="L1312" t="str">
            <v>円形２号（φ350）</v>
          </cell>
          <cell r="M1312" t="str">
            <v>円形底版</v>
          </cell>
          <cell r="N1312" t="str">
            <v>高40mm</v>
          </cell>
          <cell r="O1312" t="str">
            <v>指定承認</v>
          </cell>
          <cell r="P1312"/>
          <cell r="Q1312"/>
          <cell r="R1312"/>
          <cell r="S1312" t="str">
            <v>草竹コンクリート工業（株）</v>
          </cell>
          <cell r="T1312">
            <v>8</v>
          </cell>
          <cell r="V1312" t="str">
            <v xml:space="preserve">指定承認    </v>
          </cell>
          <cell r="W1312" t="str">
            <v xml:space="preserve">指定承認    </v>
          </cell>
        </row>
        <row r="1313">
          <cell r="A1313" t="str">
            <v>021B0438</v>
          </cell>
          <cell r="B1313"/>
          <cell r="C1313"/>
          <cell r="D1313" t="str">
            <v>B</v>
          </cell>
          <cell r="E1313">
            <v>4</v>
          </cell>
          <cell r="F1313">
            <v>38</v>
          </cell>
          <cell r="G1313"/>
          <cell r="H1313"/>
          <cell r="I1313" t="str">
            <v>021B0438</v>
          </cell>
          <cell r="J1313" t="str">
            <v>水道用ﾚｼﾞﾝｺﾝｸﾘｰﾄ製ﾎﾞｯｸｽ</v>
          </cell>
          <cell r="K1313" t="str">
            <v>NNVO-35-40S</v>
          </cell>
          <cell r="L1313" t="str">
            <v>円形２号（φ350）</v>
          </cell>
          <cell r="M1313" t="str">
            <v>円形底版</v>
          </cell>
          <cell r="N1313" t="str">
            <v>高40mm</v>
          </cell>
          <cell r="O1313" t="str">
            <v>指定承認</v>
          </cell>
          <cell r="P1313"/>
          <cell r="Q1313"/>
          <cell r="R1313"/>
          <cell r="S1313" t="str">
            <v>日之出水道機器（株）</v>
          </cell>
          <cell r="T1313">
            <v>21</v>
          </cell>
          <cell r="V1313" t="str">
            <v xml:space="preserve">指定承認    </v>
          </cell>
          <cell r="W1313" t="str">
            <v xml:space="preserve">指定承認    </v>
          </cell>
        </row>
        <row r="1314">
          <cell r="A1314" t="str">
            <v>041B0439</v>
          </cell>
          <cell r="B1314"/>
          <cell r="C1314"/>
          <cell r="D1314" t="str">
            <v>B</v>
          </cell>
          <cell r="E1314">
            <v>4</v>
          </cell>
          <cell r="F1314">
            <v>39</v>
          </cell>
          <cell r="G1314"/>
          <cell r="H1314"/>
          <cell r="I1314" t="str">
            <v>041B0439</v>
          </cell>
          <cell r="J1314" t="str">
            <v>水道用ﾚｼﾞﾝｺﾝｸﾘｰﾄ製ﾎﾞｯｸｽ</v>
          </cell>
          <cell r="K1314" t="str">
            <v>DRB35P-40</v>
          </cell>
          <cell r="L1314" t="str">
            <v>円形２号（φ350）</v>
          </cell>
          <cell r="M1314" t="str">
            <v>円形底版</v>
          </cell>
          <cell r="N1314" t="str">
            <v>高40mm</v>
          </cell>
          <cell r="O1314" t="str">
            <v>指定承認</v>
          </cell>
          <cell r="P1314"/>
          <cell r="Q1314"/>
          <cell r="R1314"/>
          <cell r="S1314" t="str">
            <v>（株）ダイモン</v>
          </cell>
          <cell r="T1314">
            <v>41</v>
          </cell>
          <cell r="V1314" t="str">
            <v xml:space="preserve">指定承認    </v>
          </cell>
          <cell r="W1314" t="str">
            <v xml:space="preserve">指定承認    </v>
          </cell>
        </row>
        <row r="1315">
          <cell r="A1315" t="str">
            <v>008B0415</v>
          </cell>
          <cell r="B1315"/>
          <cell r="C1315"/>
          <cell r="D1315" t="str">
            <v>B</v>
          </cell>
          <cell r="E1315">
            <v>4</v>
          </cell>
          <cell r="F1315">
            <v>15</v>
          </cell>
          <cell r="G1315" t="str">
            <v>ﾚｼﾞﾝｺﾝｸﾘｰﾄ製ﾎﾞｯｸｽ
円形3号(φ500)</v>
          </cell>
          <cell r="H1315" t="str">
            <v>調整ﾘﾝｸﾞ
(再生ﾌﾟﾗｽﾁｯｸ)</v>
          </cell>
          <cell r="I1315" t="str">
            <v>008B0415</v>
          </cell>
          <cell r="J1315" t="str">
            <v>水道用再生ﾌﾟﾗｽﾁｯｸ製調整ﾘﾝｸﾞ</v>
          </cell>
          <cell r="K1315" t="str">
            <v>RB50K1</v>
          </cell>
          <cell r="L1315" t="str">
            <v>円形３号（φ500）</v>
          </cell>
          <cell r="M1315"/>
          <cell r="N1315" t="str">
            <v>高10mm</v>
          </cell>
          <cell r="O1315" t="str">
            <v>指定承認</v>
          </cell>
          <cell r="P1315"/>
          <cell r="Q1315"/>
          <cell r="R1315"/>
          <cell r="S1315" t="str">
            <v>草竹コンクリート工業（株）</v>
          </cell>
          <cell r="T1315">
            <v>8</v>
          </cell>
          <cell r="V1315" t="str">
            <v xml:space="preserve">指定承認    </v>
          </cell>
          <cell r="W1315" t="str">
            <v xml:space="preserve">指定承認    </v>
          </cell>
        </row>
        <row r="1316">
          <cell r="A1316" t="str">
            <v>021B0415</v>
          </cell>
          <cell r="B1316"/>
          <cell r="C1316"/>
          <cell r="D1316" t="str">
            <v>B</v>
          </cell>
          <cell r="E1316">
            <v>4</v>
          </cell>
          <cell r="F1316">
            <v>15</v>
          </cell>
          <cell r="G1316"/>
          <cell r="H1316"/>
          <cell r="I1316" t="str">
            <v>021B0415</v>
          </cell>
          <cell r="J1316" t="str">
            <v>水道用再生ﾌﾟﾗｽﾁｯｸ製調整ﾘﾝｸﾞ</v>
          </cell>
          <cell r="K1316" t="str">
            <v>REP WO-50-10K</v>
          </cell>
          <cell r="L1316" t="str">
            <v>円形３号（φ500）</v>
          </cell>
          <cell r="M1316"/>
          <cell r="N1316" t="str">
            <v>高10mm</v>
          </cell>
          <cell r="O1316" t="str">
            <v>指定承認</v>
          </cell>
          <cell r="P1316"/>
          <cell r="Q1316"/>
          <cell r="R1316"/>
          <cell r="S1316" t="str">
            <v>日之出水道機器（株）</v>
          </cell>
          <cell r="T1316">
            <v>21</v>
          </cell>
          <cell r="V1316" t="str">
            <v xml:space="preserve">指定承認    </v>
          </cell>
          <cell r="W1316" t="str">
            <v xml:space="preserve">指定承認    </v>
          </cell>
        </row>
        <row r="1317">
          <cell r="A1317" t="str">
            <v>041B0414</v>
          </cell>
          <cell r="B1317"/>
          <cell r="C1317"/>
          <cell r="D1317" t="str">
            <v>B</v>
          </cell>
          <cell r="E1317">
            <v>4</v>
          </cell>
          <cell r="F1317">
            <v>14</v>
          </cell>
          <cell r="G1317"/>
          <cell r="H1317"/>
          <cell r="I1317" t="str">
            <v>041B0414</v>
          </cell>
          <cell r="J1317" t="str">
            <v>水道用再生ﾌﾟﾗｽﾁｯｸ製調整ﾘﾝｸﾞ</v>
          </cell>
          <cell r="K1317" t="str">
            <v>DRB50K-1</v>
          </cell>
          <cell r="L1317" t="str">
            <v>円形３号（φ500）</v>
          </cell>
          <cell r="M1317"/>
          <cell r="N1317" t="str">
            <v>高10mm</v>
          </cell>
          <cell r="O1317" t="str">
            <v>指定承認</v>
          </cell>
          <cell r="P1317"/>
          <cell r="Q1317"/>
          <cell r="R1317"/>
          <cell r="S1317" t="str">
            <v>（株）ダイモン</v>
          </cell>
          <cell r="T1317">
            <v>41</v>
          </cell>
          <cell r="V1317" t="str">
            <v xml:space="preserve">指定承認    </v>
          </cell>
          <cell r="W1317" t="str">
            <v xml:space="preserve">指定承認    </v>
          </cell>
        </row>
        <row r="1318">
          <cell r="A1318" t="str">
            <v>008B0416</v>
          </cell>
          <cell r="B1318"/>
          <cell r="C1318"/>
          <cell r="D1318" t="str">
            <v>B</v>
          </cell>
          <cell r="E1318">
            <v>4</v>
          </cell>
          <cell r="F1318">
            <v>16</v>
          </cell>
          <cell r="G1318"/>
          <cell r="H1318"/>
          <cell r="I1318" t="str">
            <v>008B0416</v>
          </cell>
          <cell r="J1318" t="str">
            <v>水道用再生ﾌﾟﾗｽﾁｯｸ製調整ﾘﾝｸﾞ</v>
          </cell>
          <cell r="K1318" t="str">
            <v>RB50K3</v>
          </cell>
          <cell r="L1318" t="str">
            <v>円形３号（φ500）</v>
          </cell>
          <cell r="M1318"/>
          <cell r="N1318" t="str">
            <v>高30mm</v>
          </cell>
          <cell r="O1318" t="str">
            <v>指定承認</v>
          </cell>
          <cell r="P1318"/>
          <cell r="Q1318"/>
          <cell r="R1318"/>
          <cell r="S1318" t="str">
            <v>草竹コンクリート工業（株）</v>
          </cell>
          <cell r="T1318">
            <v>8</v>
          </cell>
          <cell r="V1318" t="str">
            <v xml:space="preserve">指定承認    </v>
          </cell>
          <cell r="W1318" t="str">
            <v xml:space="preserve">指定承認    </v>
          </cell>
        </row>
        <row r="1319">
          <cell r="A1319" t="str">
            <v>021B0416</v>
          </cell>
          <cell r="B1319"/>
          <cell r="C1319"/>
          <cell r="D1319" t="str">
            <v>B</v>
          </cell>
          <cell r="E1319">
            <v>4</v>
          </cell>
          <cell r="F1319">
            <v>16</v>
          </cell>
          <cell r="G1319"/>
          <cell r="H1319"/>
          <cell r="I1319" t="str">
            <v>021B0416</v>
          </cell>
          <cell r="J1319" t="str">
            <v>水道用再生ﾌﾟﾗｽﾁｯｸ製調整ﾘﾝｸﾞ</v>
          </cell>
          <cell r="K1319" t="str">
            <v>REP WO-50-30K</v>
          </cell>
          <cell r="L1319" t="str">
            <v>円形３号（φ500）</v>
          </cell>
          <cell r="M1319"/>
          <cell r="N1319" t="str">
            <v>高30mm</v>
          </cell>
          <cell r="O1319" t="str">
            <v>指定承認</v>
          </cell>
          <cell r="P1319"/>
          <cell r="Q1319"/>
          <cell r="R1319"/>
          <cell r="S1319" t="str">
            <v>日之出水道機器（株）</v>
          </cell>
          <cell r="T1319">
            <v>21</v>
          </cell>
          <cell r="V1319" t="str">
            <v xml:space="preserve">指定承認    </v>
          </cell>
          <cell r="W1319" t="str">
            <v xml:space="preserve">指定承認    </v>
          </cell>
        </row>
        <row r="1320">
          <cell r="A1320" t="str">
            <v>041B0415</v>
          </cell>
          <cell r="B1320"/>
          <cell r="C1320"/>
          <cell r="D1320" t="str">
            <v>B</v>
          </cell>
          <cell r="E1320">
            <v>4</v>
          </cell>
          <cell r="F1320">
            <v>15</v>
          </cell>
          <cell r="G1320"/>
          <cell r="H1320"/>
          <cell r="I1320" t="str">
            <v>041B0415</v>
          </cell>
          <cell r="J1320" t="str">
            <v>水道用再生ﾌﾟﾗｽﾁｯｸ製調整ﾘﾝｸﾞ</v>
          </cell>
          <cell r="K1320" t="str">
            <v>DRB50K-3</v>
          </cell>
          <cell r="L1320" t="str">
            <v>円形３号（φ500）</v>
          </cell>
          <cell r="M1320"/>
          <cell r="N1320" t="str">
            <v>高30mm</v>
          </cell>
          <cell r="O1320" t="str">
            <v>指定承認</v>
          </cell>
          <cell r="P1320"/>
          <cell r="Q1320"/>
          <cell r="R1320"/>
          <cell r="S1320" t="str">
            <v>（株）ダイモン</v>
          </cell>
          <cell r="T1320">
            <v>41</v>
          </cell>
          <cell r="V1320" t="str">
            <v xml:space="preserve">指定承認    </v>
          </cell>
          <cell r="W1320" t="str">
            <v xml:space="preserve">指定承認    </v>
          </cell>
        </row>
        <row r="1321">
          <cell r="A1321" t="str">
            <v>008B0417</v>
          </cell>
          <cell r="B1321"/>
          <cell r="C1321"/>
          <cell r="D1321" t="str">
            <v>B</v>
          </cell>
          <cell r="E1321">
            <v>4</v>
          </cell>
          <cell r="F1321">
            <v>17</v>
          </cell>
          <cell r="G1321"/>
          <cell r="H1321"/>
          <cell r="I1321" t="str">
            <v>008B0417</v>
          </cell>
          <cell r="J1321" t="str">
            <v>水道用再生ﾌﾟﾗｽﾁｯｸ製調整ﾘﾝｸﾞ</v>
          </cell>
          <cell r="K1321" t="str">
            <v>RB50K5</v>
          </cell>
          <cell r="L1321" t="str">
            <v>円形３号（φ500）</v>
          </cell>
          <cell r="M1321"/>
          <cell r="N1321" t="str">
            <v>高50mm</v>
          </cell>
          <cell r="O1321" t="str">
            <v>指定承認</v>
          </cell>
          <cell r="P1321"/>
          <cell r="Q1321"/>
          <cell r="R1321"/>
          <cell r="S1321" t="str">
            <v>草竹コンクリート工業（株）</v>
          </cell>
          <cell r="T1321">
            <v>8</v>
          </cell>
          <cell r="V1321" t="str">
            <v xml:space="preserve">指定承認    </v>
          </cell>
          <cell r="W1321" t="str">
            <v xml:space="preserve">指定承認    </v>
          </cell>
        </row>
        <row r="1322">
          <cell r="A1322" t="str">
            <v>008B0418</v>
          </cell>
          <cell r="B1322"/>
          <cell r="C1322"/>
          <cell r="D1322" t="str">
            <v>B</v>
          </cell>
          <cell r="E1322">
            <v>4</v>
          </cell>
          <cell r="F1322">
            <v>18</v>
          </cell>
          <cell r="G1322"/>
          <cell r="H1322"/>
          <cell r="I1322" t="str">
            <v>008B0418</v>
          </cell>
          <cell r="J1322" t="str">
            <v>水道用再生ﾌﾟﾗｽﾁｯｸ製傾斜付調整ﾘﾝｸﾞ</v>
          </cell>
          <cell r="K1322" t="str">
            <v>RB50K3%</v>
          </cell>
          <cell r="L1322" t="str">
            <v>円形３号（φ500）</v>
          </cell>
          <cell r="M1322"/>
          <cell r="N1322" t="str">
            <v>高10/30mm　3%勾配</v>
          </cell>
          <cell r="O1322" t="str">
            <v>指定承認</v>
          </cell>
          <cell r="P1322"/>
          <cell r="Q1322"/>
          <cell r="R1322"/>
          <cell r="S1322" t="str">
            <v>草竹コンクリート工業（株）</v>
          </cell>
          <cell r="T1322">
            <v>8</v>
          </cell>
          <cell r="V1322" t="str">
            <v xml:space="preserve">指定承認    </v>
          </cell>
          <cell r="W1322" t="str">
            <v xml:space="preserve">指定承認    </v>
          </cell>
        </row>
        <row r="1323">
          <cell r="A1323" t="str">
            <v>021B0417</v>
          </cell>
          <cell r="B1323"/>
          <cell r="C1323"/>
          <cell r="D1323" t="str">
            <v>B</v>
          </cell>
          <cell r="E1323">
            <v>4</v>
          </cell>
          <cell r="F1323">
            <v>17</v>
          </cell>
          <cell r="G1323"/>
          <cell r="H1323"/>
          <cell r="I1323" t="str">
            <v>021B0417</v>
          </cell>
          <cell r="J1323" t="str">
            <v>水道用再生ﾌﾟﾗｽﾁｯｸ製傾斜付調整ﾘﾝｸﾞ</v>
          </cell>
          <cell r="K1323" t="str">
            <v>REP NVK-50-10K(P3)</v>
          </cell>
          <cell r="L1323" t="str">
            <v>円形３号（φ500）</v>
          </cell>
          <cell r="M1323"/>
          <cell r="N1323" t="str">
            <v>高10/30mm　3%勾配</v>
          </cell>
          <cell r="O1323" t="str">
            <v>指定承認</v>
          </cell>
          <cell r="P1323"/>
          <cell r="Q1323"/>
          <cell r="R1323"/>
          <cell r="S1323" t="str">
            <v>日之出水道機器（株）</v>
          </cell>
          <cell r="T1323">
            <v>21</v>
          </cell>
          <cell r="V1323" t="str">
            <v xml:space="preserve">指定承認    </v>
          </cell>
          <cell r="W1323" t="str">
            <v xml:space="preserve">指定承認    </v>
          </cell>
        </row>
        <row r="1324">
          <cell r="A1324" t="str">
            <v>008B0419</v>
          </cell>
          <cell r="B1324"/>
          <cell r="C1324"/>
          <cell r="D1324" t="str">
            <v>B</v>
          </cell>
          <cell r="E1324">
            <v>4</v>
          </cell>
          <cell r="F1324">
            <v>19</v>
          </cell>
          <cell r="G1324"/>
          <cell r="H1324"/>
          <cell r="I1324" t="str">
            <v>008B0419</v>
          </cell>
          <cell r="J1324" t="str">
            <v>水道用再生ﾌﾟﾗｽﾁｯｸ製傾斜付調整ﾘﾝｸﾞ</v>
          </cell>
          <cell r="K1324" t="str">
            <v>RB50K5%</v>
          </cell>
          <cell r="L1324" t="str">
            <v>円形３号（φ500）</v>
          </cell>
          <cell r="M1324"/>
          <cell r="N1324" t="str">
            <v>高10/43mm　5%勾配</v>
          </cell>
          <cell r="O1324" t="str">
            <v>指定承認</v>
          </cell>
          <cell r="P1324"/>
          <cell r="Q1324"/>
          <cell r="R1324"/>
          <cell r="S1324" t="str">
            <v>草竹コンクリート工業（株）</v>
          </cell>
          <cell r="T1324">
            <v>8</v>
          </cell>
          <cell r="V1324" t="str">
            <v xml:space="preserve">指定承認    </v>
          </cell>
          <cell r="W1324" t="str">
            <v xml:space="preserve">指定承認    </v>
          </cell>
        </row>
        <row r="1325">
          <cell r="A1325" t="str">
            <v>021B0418</v>
          </cell>
          <cell r="B1325"/>
          <cell r="C1325"/>
          <cell r="D1325" t="str">
            <v>B</v>
          </cell>
          <cell r="E1325">
            <v>4</v>
          </cell>
          <cell r="F1325">
            <v>18</v>
          </cell>
          <cell r="G1325"/>
          <cell r="H1325"/>
          <cell r="I1325" t="str">
            <v>021B0418</v>
          </cell>
          <cell r="J1325" t="str">
            <v>水道用再生ﾌﾟﾗｽﾁｯｸ製傾斜付調整ﾘﾝｸﾞ</v>
          </cell>
          <cell r="K1325" t="str">
            <v>REP NVK-50-10K(P5)</v>
          </cell>
          <cell r="L1325" t="str">
            <v>円形３号（φ500）</v>
          </cell>
          <cell r="M1325"/>
          <cell r="N1325" t="str">
            <v>高10/43｡2mm　5%勾配</v>
          </cell>
          <cell r="O1325" t="str">
            <v>指定承認</v>
          </cell>
          <cell r="P1325"/>
          <cell r="Q1325"/>
          <cell r="R1325"/>
          <cell r="S1325" t="str">
            <v>日之出水道機器（株）</v>
          </cell>
          <cell r="T1325">
            <v>21</v>
          </cell>
          <cell r="V1325" t="str">
            <v xml:space="preserve">指定承認    </v>
          </cell>
          <cell r="W1325" t="str">
            <v xml:space="preserve">指定承認    </v>
          </cell>
        </row>
        <row r="1326">
          <cell r="A1326" t="str">
            <v>008B0435</v>
          </cell>
          <cell r="B1326"/>
          <cell r="C1326"/>
          <cell r="D1326" t="str">
            <v>B</v>
          </cell>
          <cell r="E1326">
            <v>4</v>
          </cell>
          <cell r="F1326">
            <v>35</v>
          </cell>
          <cell r="G1326"/>
          <cell r="H1326" t="str">
            <v>上部壁</v>
          </cell>
          <cell r="I1326" t="str">
            <v>008B0435</v>
          </cell>
          <cell r="J1326" t="str">
            <v>水道用ﾚｼﾞﾝｺﾝｸﾘｰﾄ製ﾎﾞｯｸｽ</v>
          </cell>
          <cell r="K1326" t="str">
            <v>RB50A20(M16)</v>
          </cell>
          <cell r="L1326" t="str">
            <v>円形３号（φ500）</v>
          </cell>
          <cell r="M1326" t="str">
            <v>上部壁</v>
          </cell>
          <cell r="N1326" t="str">
            <v>高200mm</v>
          </cell>
          <cell r="O1326" t="str">
            <v>指定承認</v>
          </cell>
          <cell r="P1326"/>
          <cell r="Q1326"/>
          <cell r="R1326"/>
          <cell r="S1326" t="str">
            <v>草竹コンクリート工業（株）</v>
          </cell>
          <cell r="T1326">
            <v>8</v>
          </cell>
          <cell r="V1326" t="str">
            <v xml:space="preserve">指定承認    </v>
          </cell>
          <cell r="W1326" t="str">
            <v xml:space="preserve">指定承認    </v>
          </cell>
        </row>
        <row r="1327">
          <cell r="A1327" t="str">
            <v>021B0439</v>
          </cell>
          <cell r="B1327"/>
          <cell r="C1327"/>
          <cell r="D1327" t="str">
            <v>B</v>
          </cell>
          <cell r="E1327">
            <v>4</v>
          </cell>
          <cell r="F1327">
            <v>39</v>
          </cell>
          <cell r="G1327"/>
          <cell r="H1327"/>
          <cell r="I1327" t="str">
            <v>021B0439</v>
          </cell>
          <cell r="J1327" t="str">
            <v>水道用ﾚｼﾞﾝｺﾝｸﾘｰﾄ製ﾎﾞｯｸｽ</v>
          </cell>
          <cell r="K1327" t="str">
            <v>WO-50-200A</v>
          </cell>
          <cell r="L1327" t="str">
            <v>円形３号（φ500）</v>
          </cell>
          <cell r="M1327" t="str">
            <v>上部壁</v>
          </cell>
          <cell r="N1327" t="str">
            <v>高200mm</v>
          </cell>
          <cell r="O1327" t="str">
            <v>指定承認</v>
          </cell>
          <cell r="P1327"/>
          <cell r="Q1327"/>
          <cell r="R1327"/>
          <cell r="S1327" t="str">
            <v>日之出水道機器（株）</v>
          </cell>
          <cell r="T1327">
            <v>21</v>
          </cell>
          <cell r="V1327" t="str">
            <v xml:space="preserve">指定承認    </v>
          </cell>
          <cell r="W1327" t="str">
            <v xml:space="preserve">指定承認    </v>
          </cell>
        </row>
        <row r="1328">
          <cell r="A1328" t="str">
            <v>041B0440</v>
          </cell>
          <cell r="B1328"/>
          <cell r="C1328"/>
          <cell r="D1328" t="str">
            <v>B</v>
          </cell>
          <cell r="E1328">
            <v>4</v>
          </cell>
          <cell r="F1328">
            <v>40</v>
          </cell>
          <cell r="G1328"/>
          <cell r="H1328"/>
          <cell r="I1328" t="str">
            <v>041B0440</v>
          </cell>
          <cell r="J1328" t="str">
            <v>水道用ﾚｼﾞﾝｺﾝｸﾘｰﾄ製ﾎﾞｯｸｽ</v>
          </cell>
          <cell r="K1328" t="str">
            <v>DRB50A-20</v>
          </cell>
          <cell r="L1328" t="str">
            <v>円形３号（φ500）</v>
          </cell>
          <cell r="M1328" t="str">
            <v>上部壁</v>
          </cell>
          <cell r="N1328" t="str">
            <v>高200mm</v>
          </cell>
          <cell r="O1328" t="str">
            <v>指定承認</v>
          </cell>
          <cell r="P1328"/>
          <cell r="Q1328"/>
          <cell r="R1328"/>
          <cell r="S1328" t="str">
            <v>（株）ダイモン</v>
          </cell>
          <cell r="T1328">
            <v>41</v>
          </cell>
          <cell r="V1328" t="str">
            <v xml:space="preserve">指定承認    </v>
          </cell>
          <cell r="W1328" t="str">
            <v xml:space="preserve">指定承認    </v>
          </cell>
        </row>
        <row r="1329">
          <cell r="A1329" t="str">
            <v>008B0436</v>
          </cell>
          <cell r="B1329"/>
          <cell r="C1329"/>
          <cell r="D1329" t="str">
            <v>B</v>
          </cell>
          <cell r="E1329">
            <v>4</v>
          </cell>
          <cell r="F1329">
            <v>36</v>
          </cell>
          <cell r="G1329"/>
          <cell r="H1329" t="str">
            <v>中間部壁</v>
          </cell>
          <cell r="I1329" t="str">
            <v>008B0436</v>
          </cell>
          <cell r="J1329" t="str">
            <v>水道用ﾚｼﾞﾝｺﾝｸﾘｰﾄ製ﾎﾞｯｸｽ</v>
          </cell>
          <cell r="K1329" t="str">
            <v>RB50B10</v>
          </cell>
          <cell r="L1329" t="str">
            <v>円形３号（φ500）</v>
          </cell>
          <cell r="M1329" t="str">
            <v>中間部壁</v>
          </cell>
          <cell r="N1329" t="str">
            <v>高100mm</v>
          </cell>
          <cell r="O1329" t="str">
            <v>指定承認</v>
          </cell>
          <cell r="P1329"/>
          <cell r="Q1329"/>
          <cell r="R1329"/>
          <cell r="S1329" t="str">
            <v>草竹コンクリート工業（株）</v>
          </cell>
          <cell r="T1329">
            <v>8</v>
          </cell>
          <cell r="V1329" t="str">
            <v xml:space="preserve">指定承認    </v>
          </cell>
          <cell r="W1329" t="str">
            <v xml:space="preserve">指定承認    </v>
          </cell>
        </row>
        <row r="1330">
          <cell r="A1330" t="str">
            <v>021B0440</v>
          </cell>
          <cell r="B1330" t="str">
            <v>水道用レジンコンクリート製ボックス</v>
          </cell>
          <cell r="C1330" t="str">
            <v>レジンコンクリート製ボックス類</v>
          </cell>
          <cell r="D1330" t="str">
            <v>B</v>
          </cell>
          <cell r="E1330">
            <v>4</v>
          </cell>
          <cell r="F1330">
            <v>40</v>
          </cell>
          <cell r="G1330" t="str">
            <v>ﾚｼﾞﾝｺﾝｸﾘｰﾄ製ﾎﾞｯｸｽ
円形3号(φ500)</v>
          </cell>
          <cell r="H1330"/>
          <cell r="I1330" t="str">
            <v>021B0440</v>
          </cell>
          <cell r="J1330" t="str">
            <v>水道用ﾚｼﾞﾝｺﾝｸﾘｰﾄ製ﾎﾞｯｸｽ</v>
          </cell>
          <cell r="K1330" t="str">
            <v>NHVO-50-100B</v>
          </cell>
          <cell r="L1330" t="str">
            <v>円形３号（φ500）</v>
          </cell>
          <cell r="M1330" t="str">
            <v>中間部壁</v>
          </cell>
          <cell r="N1330" t="str">
            <v>高100mm</v>
          </cell>
          <cell r="O1330" t="str">
            <v>指定承認</v>
          </cell>
          <cell r="P1330"/>
          <cell r="Q1330"/>
          <cell r="R1330"/>
          <cell r="S1330" t="str">
            <v>日之出水道機器（株）</v>
          </cell>
          <cell r="T1330">
            <v>21</v>
          </cell>
          <cell r="V1330" t="str">
            <v xml:space="preserve">指定承認    </v>
          </cell>
          <cell r="W1330" t="str">
            <v xml:space="preserve">指定承認    </v>
          </cell>
        </row>
        <row r="1331">
          <cell r="A1331" t="str">
            <v>041B0441</v>
          </cell>
          <cell r="B1331"/>
          <cell r="C1331"/>
          <cell r="D1331" t="str">
            <v>B</v>
          </cell>
          <cell r="E1331">
            <v>4</v>
          </cell>
          <cell r="F1331">
            <v>41</v>
          </cell>
          <cell r="G1331"/>
          <cell r="H1331"/>
          <cell r="I1331" t="str">
            <v>041B0441</v>
          </cell>
          <cell r="J1331" t="str">
            <v>水道用ﾚｼﾞﾝｺﾝｸﾘｰﾄ製ﾎﾞｯｸｽ</v>
          </cell>
          <cell r="K1331" t="str">
            <v>DRB50B-10</v>
          </cell>
          <cell r="L1331" t="str">
            <v>円形３号（φ500）</v>
          </cell>
          <cell r="M1331" t="str">
            <v>中間部壁</v>
          </cell>
          <cell r="N1331" t="str">
            <v>高100mm</v>
          </cell>
          <cell r="O1331" t="str">
            <v>指定承認</v>
          </cell>
          <cell r="P1331"/>
          <cell r="Q1331"/>
          <cell r="R1331"/>
          <cell r="S1331" t="str">
            <v>（株）ダイモン</v>
          </cell>
          <cell r="T1331">
            <v>41</v>
          </cell>
          <cell r="V1331" t="str">
            <v xml:space="preserve">指定承認    </v>
          </cell>
          <cell r="W1331" t="str">
            <v xml:space="preserve">指定承認    </v>
          </cell>
        </row>
        <row r="1332">
          <cell r="A1332" t="str">
            <v>008B0437</v>
          </cell>
          <cell r="B1332"/>
          <cell r="C1332"/>
          <cell r="D1332" t="str">
            <v>B</v>
          </cell>
          <cell r="E1332">
            <v>4</v>
          </cell>
          <cell r="F1332">
            <v>37</v>
          </cell>
          <cell r="G1332"/>
          <cell r="H1332"/>
          <cell r="I1332" t="str">
            <v>008B0437</v>
          </cell>
          <cell r="J1332" t="str">
            <v>水道用ﾚｼﾞﾝｺﾝｸﾘｰﾄ製ﾎﾞｯｸｽ</v>
          </cell>
          <cell r="K1332" t="str">
            <v>RB50B20</v>
          </cell>
          <cell r="L1332" t="str">
            <v>円形３号（φ500）</v>
          </cell>
          <cell r="M1332" t="str">
            <v>中間部壁</v>
          </cell>
          <cell r="N1332" t="str">
            <v>高200mm</v>
          </cell>
          <cell r="O1332" t="str">
            <v>指定承認</v>
          </cell>
          <cell r="P1332"/>
          <cell r="Q1332"/>
          <cell r="R1332"/>
          <cell r="S1332" t="str">
            <v>草竹コンクリート工業（株）</v>
          </cell>
          <cell r="T1332">
            <v>8</v>
          </cell>
          <cell r="V1332" t="str">
            <v xml:space="preserve">指定承認    </v>
          </cell>
          <cell r="W1332" t="str">
            <v xml:space="preserve">指定承認    </v>
          </cell>
        </row>
        <row r="1333">
          <cell r="A1333" t="str">
            <v>021B0441</v>
          </cell>
          <cell r="B1333"/>
          <cell r="C1333"/>
          <cell r="D1333" t="str">
            <v>B</v>
          </cell>
          <cell r="E1333">
            <v>4</v>
          </cell>
          <cell r="F1333">
            <v>41</v>
          </cell>
          <cell r="G1333" t="str">
            <v>ﾚｼﾞﾝｺﾝｸﾘｰﾄ製ﾎﾞｯｸｽ
円形3号(φ500)</v>
          </cell>
          <cell r="H1333"/>
          <cell r="I1333" t="str">
            <v>021B0441</v>
          </cell>
          <cell r="J1333" t="str">
            <v>水道用ﾚｼﾞﾝｺﾝｸﾘｰﾄ製ﾎﾞｯｸｽ</v>
          </cell>
          <cell r="K1333" t="str">
            <v>NHVO-50-200B</v>
          </cell>
          <cell r="L1333" t="str">
            <v>円形３号（φ500）</v>
          </cell>
          <cell r="M1333" t="str">
            <v>中間部壁</v>
          </cell>
          <cell r="N1333" t="str">
            <v>高200mm</v>
          </cell>
          <cell r="O1333" t="str">
            <v>指定承認</v>
          </cell>
          <cell r="P1333"/>
          <cell r="Q1333"/>
          <cell r="R1333"/>
          <cell r="S1333" t="str">
            <v>日之出水道機器（株）</v>
          </cell>
          <cell r="T1333">
            <v>21</v>
          </cell>
          <cell r="V1333" t="str">
            <v xml:space="preserve">指定承認    </v>
          </cell>
          <cell r="W1333" t="str">
            <v xml:space="preserve">指定承認    </v>
          </cell>
        </row>
        <row r="1334">
          <cell r="A1334" t="str">
            <v>041B0442</v>
          </cell>
          <cell r="B1334"/>
          <cell r="C1334"/>
          <cell r="D1334" t="str">
            <v>B</v>
          </cell>
          <cell r="E1334">
            <v>4</v>
          </cell>
          <cell r="F1334">
            <v>42</v>
          </cell>
          <cell r="G1334"/>
          <cell r="H1334"/>
          <cell r="I1334" t="str">
            <v>041B0442</v>
          </cell>
          <cell r="J1334" t="str">
            <v>水道用ﾚｼﾞﾝｺﾝｸﾘｰﾄ製ﾎﾞｯｸｽ</v>
          </cell>
          <cell r="K1334" t="str">
            <v>DRB50B-20</v>
          </cell>
          <cell r="L1334" t="str">
            <v>円形３号（φ500）</v>
          </cell>
          <cell r="M1334" t="str">
            <v>中間部壁</v>
          </cell>
          <cell r="N1334" t="str">
            <v>高200mm</v>
          </cell>
          <cell r="O1334" t="str">
            <v>指定承認</v>
          </cell>
          <cell r="P1334"/>
          <cell r="Q1334"/>
          <cell r="R1334"/>
          <cell r="S1334" t="str">
            <v>（株）ダイモン</v>
          </cell>
          <cell r="T1334">
            <v>41</v>
          </cell>
          <cell r="V1334" t="str">
            <v xml:space="preserve">指定承認    </v>
          </cell>
          <cell r="W1334" t="str">
            <v xml:space="preserve">指定承認    </v>
          </cell>
        </row>
        <row r="1335">
          <cell r="A1335" t="str">
            <v>008B0438</v>
          </cell>
          <cell r="B1335"/>
          <cell r="C1335"/>
          <cell r="D1335" t="str">
            <v>B</v>
          </cell>
          <cell r="E1335">
            <v>4</v>
          </cell>
          <cell r="F1335">
            <v>38</v>
          </cell>
          <cell r="G1335"/>
          <cell r="H1335"/>
          <cell r="I1335" t="str">
            <v>008B0438</v>
          </cell>
          <cell r="J1335" t="str">
            <v>水道用ﾚｼﾞﾝｺﾝｸﾘｰﾄ製ﾎﾞｯｸｽ</v>
          </cell>
          <cell r="K1335" t="str">
            <v>RB50B30</v>
          </cell>
          <cell r="L1335" t="str">
            <v>円形３号（φ500）</v>
          </cell>
          <cell r="M1335" t="str">
            <v>中間部壁</v>
          </cell>
          <cell r="N1335" t="str">
            <v>高300mm</v>
          </cell>
          <cell r="O1335" t="str">
            <v>指定承認</v>
          </cell>
          <cell r="P1335"/>
          <cell r="Q1335"/>
          <cell r="R1335"/>
          <cell r="S1335" t="str">
            <v>草竹コンクリート工業（株）</v>
          </cell>
          <cell r="T1335">
            <v>8</v>
          </cell>
          <cell r="V1335" t="str">
            <v xml:space="preserve">指定承認    </v>
          </cell>
          <cell r="W1335" t="str">
            <v xml:space="preserve">指定承認    </v>
          </cell>
        </row>
        <row r="1336">
          <cell r="A1336" t="str">
            <v>021B0442</v>
          </cell>
          <cell r="B1336"/>
          <cell r="C1336"/>
          <cell r="D1336" t="str">
            <v>B</v>
          </cell>
          <cell r="E1336">
            <v>4</v>
          </cell>
          <cell r="F1336">
            <v>42</v>
          </cell>
          <cell r="G1336"/>
          <cell r="H1336"/>
          <cell r="I1336" t="str">
            <v>021B0442</v>
          </cell>
          <cell r="J1336" t="str">
            <v>水道用ﾚｼﾞﾝｺﾝｸﾘｰﾄ製ﾎﾞｯｸｽ</v>
          </cell>
          <cell r="K1336" t="str">
            <v>NHVO-50-300B</v>
          </cell>
          <cell r="L1336" t="str">
            <v>円形３号（φ500）</v>
          </cell>
          <cell r="M1336" t="str">
            <v>中間部壁</v>
          </cell>
          <cell r="N1336" t="str">
            <v>高300mm</v>
          </cell>
          <cell r="O1336" t="str">
            <v>指定承認</v>
          </cell>
          <cell r="P1336"/>
          <cell r="Q1336"/>
          <cell r="R1336"/>
          <cell r="S1336" t="str">
            <v>日之出水道機器（株）</v>
          </cell>
          <cell r="T1336">
            <v>21</v>
          </cell>
          <cell r="V1336" t="str">
            <v xml:space="preserve">指定承認    </v>
          </cell>
          <cell r="W1336" t="str">
            <v xml:space="preserve">指定承認    </v>
          </cell>
        </row>
        <row r="1337">
          <cell r="A1337" t="str">
            <v>041B0443</v>
          </cell>
          <cell r="B1337"/>
          <cell r="C1337"/>
          <cell r="D1337" t="str">
            <v>B</v>
          </cell>
          <cell r="E1337">
            <v>4</v>
          </cell>
          <cell r="F1337">
            <v>43</v>
          </cell>
          <cell r="G1337"/>
          <cell r="H1337"/>
          <cell r="I1337" t="str">
            <v>041B0443</v>
          </cell>
          <cell r="J1337" t="str">
            <v>水道用ﾚｼﾞﾝｺﾝｸﾘｰﾄ製ﾎﾞｯｸｽ</v>
          </cell>
          <cell r="K1337" t="str">
            <v>DRB50B-30</v>
          </cell>
          <cell r="L1337" t="str">
            <v>円形３号（φ500）</v>
          </cell>
          <cell r="M1337" t="str">
            <v>中間部壁</v>
          </cell>
          <cell r="N1337" t="str">
            <v>高300mm</v>
          </cell>
          <cell r="O1337" t="str">
            <v>指定承認</v>
          </cell>
          <cell r="P1337"/>
          <cell r="Q1337"/>
          <cell r="R1337"/>
          <cell r="S1337" t="str">
            <v>（株）ダイモン</v>
          </cell>
          <cell r="T1337">
            <v>41</v>
          </cell>
          <cell r="V1337" t="str">
            <v xml:space="preserve">指定承認    </v>
          </cell>
          <cell r="W1337" t="str">
            <v xml:space="preserve">指定承認    </v>
          </cell>
        </row>
        <row r="1338">
          <cell r="A1338" t="str">
            <v>008B0440</v>
          </cell>
          <cell r="B1338"/>
          <cell r="C1338"/>
          <cell r="D1338" t="str">
            <v>B</v>
          </cell>
          <cell r="E1338">
            <v>4</v>
          </cell>
          <cell r="F1338">
            <v>40</v>
          </cell>
          <cell r="G1338"/>
          <cell r="H1338" t="str">
            <v>下部壁</v>
          </cell>
          <cell r="I1338" t="str">
            <v>008B0440</v>
          </cell>
          <cell r="J1338" t="str">
            <v>水道用ﾚｼﾞﾝｺﾝｸﾘｰﾄ製ﾎﾞｯｸｽ</v>
          </cell>
          <cell r="K1338" t="str">
            <v>RB50C20</v>
          </cell>
          <cell r="L1338" t="str">
            <v>円形３号（φ500）</v>
          </cell>
          <cell r="M1338" t="str">
            <v>下部壁</v>
          </cell>
          <cell r="N1338" t="str">
            <v>高200mm</v>
          </cell>
          <cell r="O1338" t="str">
            <v>指定承認</v>
          </cell>
          <cell r="P1338"/>
          <cell r="Q1338"/>
          <cell r="R1338"/>
          <cell r="S1338" t="str">
            <v>草竹コンクリート工業（株）</v>
          </cell>
          <cell r="T1338">
            <v>8</v>
          </cell>
          <cell r="V1338" t="str">
            <v xml:space="preserve">指定承認    </v>
          </cell>
          <cell r="W1338" t="str">
            <v xml:space="preserve">指定承認    </v>
          </cell>
        </row>
        <row r="1339">
          <cell r="A1339" t="str">
            <v>021B0443</v>
          </cell>
          <cell r="B1339"/>
          <cell r="C1339"/>
          <cell r="D1339" t="str">
            <v>B</v>
          </cell>
          <cell r="E1339">
            <v>4</v>
          </cell>
          <cell r="F1339">
            <v>43</v>
          </cell>
          <cell r="G1339"/>
          <cell r="H1339"/>
          <cell r="I1339" t="str">
            <v>021B0443</v>
          </cell>
          <cell r="J1339" t="str">
            <v>水道用ﾚｼﾞﾝｺﾝｸﾘｰﾄ製ﾎﾞｯｸｽ</v>
          </cell>
          <cell r="K1339" t="str">
            <v>NHVO-50-200C</v>
          </cell>
          <cell r="L1339" t="str">
            <v>円形３号（φ500）</v>
          </cell>
          <cell r="M1339" t="str">
            <v>下部壁</v>
          </cell>
          <cell r="N1339" t="str">
            <v>高200mm</v>
          </cell>
          <cell r="O1339" t="str">
            <v>指定承認</v>
          </cell>
          <cell r="P1339"/>
          <cell r="Q1339"/>
          <cell r="R1339"/>
          <cell r="S1339" t="str">
            <v>日之出水道機器（株）</v>
          </cell>
          <cell r="T1339">
            <v>21</v>
          </cell>
          <cell r="V1339" t="str">
            <v xml:space="preserve">指定承認    </v>
          </cell>
          <cell r="W1339" t="str">
            <v xml:space="preserve">指定承認    </v>
          </cell>
        </row>
        <row r="1340">
          <cell r="A1340" t="str">
            <v>041B0444</v>
          </cell>
          <cell r="B1340"/>
          <cell r="C1340"/>
          <cell r="D1340" t="str">
            <v>B</v>
          </cell>
          <cell r="E1340">
            <v>4</v>
          </cell>
          <cell r="F1340">
            <v>44</v>
          </cell>
          <cell r="G1340"/>
          <cell r="H1340"/>
          <cell r="I1340" t="str">
            <v>041B0444</v>
          </cell>
          <cell r="J1340" t="str">
            <v>水道用ﾚｼﾞﾝｺﾝｸﾘｰﾄ製ﾎﾞｯｸｽ</v>
          </cell>
          <cell r="K1340" t="str">
            <v>DRB50C-20</v>
          </cell>
          <cell r="L1340" t="str">
            <v>円形３号（φ500）</v>
          </cell>
          <cell r="M1340" t="str">
            <v>下部壁</v>
          </cell>
          <cell r="N1340" t="str">
            <v>高200mm</v>
          </cell>
          <cell r="O1340" t="str">
            <v>指定承認</v>
          </cell>
          <cell r="P1340"/>
          <cell r="Q1340"/>
          <cell r="R1340"/>
          <cell r="S1340" t="str">
            <v>（株）ダイモン</v>
          </cell>
          <cell r="T1340">
            <v>41</v>
          </cell>
          <cell r="V1340" t="str">
            <v xml:space="preserve">指定承認    </v>
          </cell>
          <cell r="W1340" t="str">
            <v xml:space="preserve">指定承認    </v>
          </cell>
        </row>
        <row r="1341">
          <cell r="A1341" t="str">
            <v>008B0441</v>
          </cell>
          <cell r="B1341"/>
          <cell r="C1341"/>
          <cell r="D1341" t="str">
            <v>B</v>
          </cell>
          <cell r="E1341">
            <v>4</v>
          </cell>
          <cell r="F1341">
            <v>41</v>
          </cell>
          <cell r="G1341"/>
          <cell r="H1341"/>
          <cell r="I1341" t="str">
            <v>008B0441</v>
          </cell>
          <cell r="J1341" t="str">
            <v>水道用ﾚｼﾞﾝｺﾝｸﾘｰﾄ製ﾎﾞｯｸｽ</v>
          </cell>
          <cell r="K1341" t="str">
            <v>RB50C30</v>
          </cell>
          <cell r="L1341" t="str">
            <v>円形３号（φ500）</v>
          </cell>
          <cell r="M1341" t="str">
            <v>下部壁</v>
          </cell>
          <cell r="N1341" t="str">
            <v>高300mm</v>
          </cell>
          <cell r="O1341" t="str">
            <v>指定承認</v>
          </cell>
          <cell r="P1341"/>
          <cell r="Q1341"/>
          <cell r="R1341"/>
          <cell r="S1341" t="str">
            <v>草竹コンクリート工業（株）</v>
          </cell>
          <cell r="T1341">
            <v>8</v>
          </cell>
          <cell r="V1341" t="str">
            <v xml:space="preserve">指定承認    </v>
          </cell>
          <cell r="W1341" t="str">
            <v xml:space="preserve">指定承認    </v>
          </cell>
        </row>
        <row r="1342">
          <cell r="A1342" t="str">
            <v>021B0444</v>
          </cell>
          <cell r="B1342"/>
          <cell r="C1342"/>
          <cell r="D1342" t="str">
            <v>B</v>
          </cell>
          <cell r="E1342">
            <v>4</v>
          </cell>
          <cell r="F1342">
            <v>44</v>
          </cell>
          <cell r="G1342"/>
          <cell r="H1342"/>
          <cell r="I1342" t="str">
            <v>021B0444</v>
          </cell>
          <cell r="J1342" t="str">
            <v>水道用ﾚｼﾞﾝｺﾝｸﾘｰﾄ製ﾎﾞｯｸｽ</v>
          </cell>
          <cell r="K1342" t="str">
            <v>NHVO-50-300C</v>
          </cell>
          <cell r="L1342" t="str">
            <v>円形３号（φ500）</v>
          </cell>
          <cell r="M1342" t="str">
            <v>下部壁</v>
          </cell>
          <cell r="N1342" t="str">
            <v>高300mm</v>
          </cell>
          <cell r="O1342" t="str">
            <v>指定承認</v>
          </cell>
          <cell r="P1342"/>
          <cell r="Q1342"/>
          <cell r="R1342"/>
          <cell r="S1342" t="str">
            <v>日之出水道機器（株）</v>
          </cell>
          <cell r="T1342">
            <v>21</v>
          </cell>
          <cell r="V1342" t="str">
            <v xml:space="preserve">指定承認    </v>
          </cell>
          <cell r="W1342" t="str">
            <v xml:space="preserve">指定承認    </v>
          </cell>
        </row>
        <row r="1343">
          <cell r="A1343" t="str">
            <v>041B0445</v>
          </cell>
          <cell r="B1343"/>
          <cell r="C1343"/>
          <cell r="D1343" t="str">
            <v>B</v>
          </cell>
          <cell r="E1343">
            <v>4</v>
          </cell>
          <cell r="F1343">
            <v>45</v>
          </cell>
          <cell r="G1343"/>
          <cell r="H1343"/>
          <cell r="I1343" t="str">
            <v>041B0445</v>
          </cell>
          <cell r="J1343" t="str">
            <v>水道用ﾚｼﾞﾝｺﾝｸﾘｰﾄ製ﾎﾞｯｸｽ</v>
          </cell>
          <cell r="K1343" t="str">
            <v>DRB50C-30</v>
          </cell>
          <cell r="L1343" t="str">
            <v>円形３号（φ500）</v>
          </cell>
          <cell r="M1343" t="str">
            <v>下部壁</v>
          </cell>
          <cell r="N1343" t="str">
            <v>高300mm</v>
          </cell>
          <cell r="O1343" t="str">
            <v>指定承認</v>
          </cell>
          <cell r="P1343"/>
          <cell r="Q1343"/>
          <cell r="R1343"/>
          <cell r="S1343" t="str">
            <v>（株）ダイモン</v>
          </cell>
          <cell r="T1343">
            <v>41</v>
          </cell>
          <cell r="V1343" t="str">
            <v xml:space="preserve">指定承認    </v>
          </cell>
          <cell r="W1343" t="str">
            <v xml:space="preserve">指定承認    </v>
          </cell>
        </row>
        <row r="1344">
          <cell r="A1344" t="str">
            <v>008B0442</v>
          </cell>
          <cell r="B1344"/>
          <cell r="C1344"/>
          <cell r="D1344" t="str">
            <v>B</v>
          </cell>
          <cell r="E1344">
            <v>4</v>
          </cell>
          <cell r="F1344">
            <v>42</v>
          </cell>
          <cell r="G1344"/>
          <cell r="H1344"/>
          <cell r="I1344" t="str">
            <v>008B0442</v>
          </cell>
          <cell r="J1344" t="str">
            <v>水道用ﾚｼﾞﾝｺﾝｸﾘｰﾄ製ﾎﾞｯｸｽ</v>
          </cell>
          <cell r="K1344" t="str">
            <v>RB50C50</v>
          </cell>
          <cell r="L1344" t="str">
            <v>円形３号（φ500）</v>
          </cell>
          <cell r="M1344" t="str">
            <v>下部壁</v>
          </cell>
          <cell r="N1344" t="str">
            <v>高500mm</v>
          </cell>
          <cell r="O1344" t="str">
            <v>指定承認</v>
          </cell>
          <cell r="P1344"/>
          <cell r="Q1344"/>
          <cell r="R1344"/>
          <cell r="S1344" t="str">
            <v>草竹コンクリート工業（株）</v>
          </cell>
          <cell r="T1344">
            <v>8</v>
          </cell>
          <cell r="V1344" t="str">
            <v xml:space="preserve">指定承認    </v>
          </cell>
          <cell r="W1344" t="str">
            <v xml:space="preserve">指定承認    </v>
          </cell>
        </row>
        <row r="1345">
          <cell r="A1345" t="str">
            <v>021B0445</v>
          </cell>
          <cell r="B1345"/>
          <cell r="C1345"/>
          <cell r="D1345" t="str">
            <v>B</v>
          </cell>
          <cell r="E1345">
            <v>4</v>
          </cell>
          <cell r="F1345">
            <v>45</v>
          </cell>
          <cell r="G1345"/>
          <cell r="H1345"/>
          <cell r="I1345" t="str">
            <v>021B0445</v>
          </cell>
          <cell r="J1345" t="str">
            <v>水道用ﾚｼﾞﾝｺﾝｸﾘｰﾄ製ﾎﾞｯｸｽ</v>
          </cell>
          <cell r="K1345" t="str">
            <v>NHVO-50-500C</v>
          </cell>
          <cell r="L1345" t="str">
            <v>円形３号（φ500）</v>
          </cell>
          <cell r="M1345" t="str">
            <v>下部壁</v>
          </cell>
          <cell r="N1345" t="str">
            <v>高500mm</v>
          </cell>
          <cell r="O1345" t="str">
            <v>指定承認</v>
          </cell>
          <cell r="P1345"/>
          <cell r="Q1345"/>
          <cell r="R1345"/>
          <cell r="S1345" t="str">
            <v>日之出水道機器（株）</v>
          </cell>
          <cell r="T1345">
            <v>21</v>
          </cell>
          <cell r="V1345" t="str">
            <v xml:space="preserve">指定承認    </v>
          </cell>
          <cell r="W1345" t="str">
            <v xml:space="preserve">指定承認    </v>
          </cell>
        </row>
        <row r="1346">
          <cell r="A1346" t="str">
            <v>041B0446</v>
          </cell>
          <cell r="B1346"/>
          <cell r="C1346"/>
          <cell r="D1346" t="str">
            <v>B</v>
          </cell>
          <cell r="E1346">
            <v>4</v>
          </cell>
          <cell r="F1346">
            <v>46</v>
          </cell>
          <cell r="G1346"/>
          <cell r="H1346"/>
          <cell r="I1346" t="str">
            <v>041B0446</v>
          </cell>
          <cell r="J1346" t="str">
            <v>水道用ﾚｼﾞﾝｺﾝｸﾘｰﾄ製ﾎﾞｯｸｽ</v>
          </cell>
          <cell r="K1346" t="str">
            <v>DRB50C-50</v>
          </cell>
          <cell r="L1346" t="str">
            <v>円形３号（φ500）</v>
          </cell>
          <cell r="M1346" t="str">
            <v>下部壁</v>
          </cell>
          <cell r="N1346" t="str">
            <v>高500mm</v>
          </cell>
          <cell r="O1346" t="str">
            <v>指定承認</v>
          </cell>
          <cell r="P1346"/>
          <cell r="Q1346"/>
          <cell r="R1346"/>
          <cell r="S1346" t="str">
            <v>（株）ダイモン</v>
          </cell>
          <cell r="T1346">
            <v>41</v>
          </cell>
          <cell r="V1346" t="str">
            <v xml:space="preserve">指定承認    </v>
          </cell>
          <cell r="W1346" t="str">
            <v xml:space="preserve">指定承認    </v>
          </cell>
        </row>
        <row r="1347">
          <cell r="A1347" t="str">
            <v>008B0439</v>
          </cell>
          <cell r="B1347"/>
          <cell r="C1347"/>
          <cell r="D1347" t="str">
            <v>B</v>
          </cell>
          <cell r="E1347">
            <v>4</v>
          </cell>
          <cell r="F1347">
            <v>39</v>
          </cell>
          <cell r="G1347"/>
          <cell r="H1347"/>
          <cell r="I1347" t="str">
            <v>008B0439</v>
          </cell>
          <cell r="J1347" t="str">
            <v>水道用ﾚｼﾞﾝｺﾝｸﾘｰﾄ製ﾎﾞｯｸｽ</v>
          </cell>
          <cell r="K1347" t="str">
            <v>RB50C20凹</v>
          </cell>
          <cell r="L1347" t="str">
            <v>円形３号（φ500）</v>
          </cell>
          <cell r="M1347" t="str">
            <v>分割底版用下部壁</v>
          </cell>
          <cell r="N1347" t="str">
            <v>高200mm</v>
          </cell>
          <cell r="O1347" t="str">
            <v>指定承認</v>
          </cell>
          <cell r="P1347"/>
          <cell r="Q1347"/>
          <cell r="R1347"/>
          <cell r="S1347" t="str">
            <v>草竹コンクリート工業（株）</v>
          </cell>
          <cell r="T1347">
            <v>8</v>
          </cell>
          <cell r="V1347" t="str">
            <v xml:space="preserve">指定承認    </v>
          </cell>
          <cell r="W1347" t="str">
            <v xml:space="preserve">指定承認    </v>
          </cell>
        </row>
        <row r="1348">
          <cell r="A1348" t="str">
            <v>021B0446</v>
          </cell>
          <cell r="B1348"/>
          <cell r="C1348"/>
          <cell r="D1348" t="str">
            <v>B</v>
          </cell>
          <cell r="E1348">
            <v>4</v>
          </cell>
          <cell r="F1348">
            <v>46</v>
          </cell>
          <cell r="G1348"/>
          <cell r="H1348"/>
          <cell r="I1348" t="str">
            <v>021B0446</v>
          </cell>
          <cell r="J1348" t="str">
            <v>水道用ﾚｼﾞﾝｺﾝｸﾘｰﾄ製ﾎﾞｯｸｽ</v>
          </cell>
          <cell r="K1348" t="str">
            <v>NHVO-50-200CH</v>
          </cell>
          <cell r="L1348" t="str">
            <v>円形３号（φ500）</v>
          </cell>
          <cell r="M1348" t="str">
            <v>分割底版用下部壁</v>
          </cell>
          <cell r="N1348" t="str">
            <v>高200mm</v>
          </cell>
          <cell r="O1348" t="str">
            <v>指定承認</v>
          </cell>
          <cell r="P1348"/>
          <cell r="Q1348"/>
          <cell r="R1348"/>
          <cell r="S1348" t="str">
            <v>日之出水道機器（株）</v>
          </cell>
          <cell r="T1348">
            <v>21</v>
          </cell>
          <cell r="V1348" t="str">
            <v xml:space="preserve">指定承認    </v>
          </cell>
          <cell r="W1348" t="str">
            <v xml:space="preserve">指定承認    </v>
          </cell>
        </row>
        <row r="1349">
          <cell r="A1349" t="str">
            <v>041B0447</v>
          </cell>
          <cell r="B1349"/>
          <cell r="C1349"/>
          <cell r="D1349" t="str">
            <v>B</v>
          </cell>
          <cell r="E1349">
            <v>4</v>
          </cell>
          <cell r="F1349">
            <v>47</v>
          </cell>
          <cell r="G1349"/>
          <cell r="H1349"/>
          <cell r="I1349" t="str">
            <v>041B0447</v>
          </cell>
          <cell r="J1349" t="str">
            <v>水道用ﾚｼﾞﾝｺﾝｸﾘｰﾄ製ﾎﾞｯｸｽ</v>
          </cell>
          <cell r="K1349" t="str">
            <v>DRB50CTK-20</v>
          </cell>
          <cell r="L1349" t="str">
            <v>円形３号（φ500）</v>
          </cell>
          <cell r="M1349" t="str">
            <v>分割底版用下部壁</v>
          </cell>
          <cell r="N1349" t="str">
            <v>高200mm</v>
          </cell>
          <cell r="O1349" t="str">
            <v>指定承認</v>
          </cell>
          <cell r="P1349"/>
          <cell r="Q1349"/>
          <cell r="R1349"/>
          <cell r="S1349" t="str">
            <v>（株）ダイモン</v>
          </cell>
          <cell r="T1349">
            <v>41</v>
          </cell>
          <cell r="V1349" t="str">
            <v xml:space="preserve">指定承認    </v>
          </cell>
          <cell r="W1349" t="str">
            <v xml:space="preserve">指定承認    </v>
          </cell>
        </row>
        <row r="1350">
          <cell r="A1350" t="str">
            <v>008B0443</v>
          </cell>
          <cell r="B1350"/>
          <cell r="C1350"/>
          <cell r="D1350" t="str">
            <v>B</v>
          </cell>
          <cell r="E1350">
            <v>4</v>
          </cell>
          <cell r="F1350">
            <v>43</v>
          </cell>
          <cell r="G1350"/>
          <cell r="H1350" t="str">
            <v>円形底版</v>
          </cell>
          <cell r="I1350" t="str">
            <v>008B0443</v>
          </cell>
          <cell r="J1350" t="str">
            <v>水道用ﾚｼﾞﾝｺﾝｸﾘｰﾄ製ﾎﾞｯｸｽ</v>
          </cell>
          <cell r="K1350" t="str">
            <v>RB50P4</v>
          </cell>
          <cell r="L1350" t="str">
            <v>円形３号（φ500）</v>
          </cell>
          <cell r="M1350" t="str">
            <v>円形底版</v>
          </cell>
          <cell r="N1350" t="str">
            <v>高40mm</v>
          </cell>
          <cell r="O1350" t="str">
            <v>指定承認</v>
          </cell>
          <cell r="P1350"/>
          <cell r="Q1350"/>
          <cell r="R1350"/>
          <cell r="S1350" t="str">
            <v>草竹コンクリート工業（株）</v>
          </cell>
          <cell r="T1350">
            <v>8</v>
          </cell>
          <cell r="V1350" t="str">
            <v xml:space="preserve">指定承認    </v>
          </cell>
          <cell r="W1350" t="str">
            <v xml:space="preserve">指定承認    </v>
          </cell>
        </row>
        <row r="1351">
          <cell r="A1351" t="str">
            <v>021B0447</v>
          </cell>
          <cell r="B1351"/>
          <cell r="C1351"/>
          <cell r="D1351" t="str">
            <v>B</v>
          </cell>
          <cell r="E1351">
            <v>4</v>
          </cell>
          <cell r="F1351">
            <v>47</v>
          </cell>
          <cell r="G1351"/>
          <cell r="H1351"/>
          <cell r="I1351" t="str">
            <v>021B0447</v>
          </cell>
          <cell r="J1351" t="str">
            <v>水道用ﾚｼﾞﾝｺﾝｸﾘｰﾄ製ﾎﾞｯｸｽ</v>
          </cell>
          <cell r="K1351" t="str">
            <v>NNVO-50-40S</v>
          </cell>
          <cell r="L1351" t="str">
            <v>円形３号（φ500）</v>
          </cell>
          <cell r="M1351" t="str">
            <v>円形底版</v>
          </cell>
          <cell r="N1351" t="str">
            <v>高40mm</v>
          </cell>
          <cell r="O1351" t="str">
            <v>指定承認</v>
          </cell>
          <cell r="P1351"/>
          <cell r="Q1351"/>
          <cell r="R1351"/>
          <cell r="S1351" t="str">
            <v>日之出水道機器（株）</v>
          </cell>
          <cell r="T1351">
            <v>21</v>
          </cell>
          <cell r="V1351" t="str">
            <v xml:space="preserve">指定承認    </v>
          </cell>
          <cell r="W1351" t="str">
            <v xml:space="preserve">指定承認    </v>
          </cell>
        </row>
        <row r="1352">
          <cell r="A1352" t="str">
            <v>041B0448</v>
          </cell>
          <cell r="B1352"/>
          <cell r="C1352"/>
          <cell r="D1352" t="str">
            <v>B</v>
          </cell>
          <cell r="E1352">
            <v>4</v>
          </cell>
          <cell r="F1352">
            <v>48</v>
          </cell>
          <cell r="G1352"/>
          <cell r="H1352"/>
          <cell r="I1352" t="str">
            <v>041B0448</v>
          </cell>
          <cell r="J1352" t="str">
            <v>水道用ﾚｼﾞﾝｺﾝｸﾘｰﾄ製ﾎﾞｯｸｽ</v>
          </cell>
          <cell r="K1352" t="str">
            <v>DRB50P-40</v>
          </cell>
          <cell r="L1352" t="str">
            <v>円形３号（φ500）</v>
          </cell>
          <cell r="M1352" t="str">
            <v>円形底版</v>
          </cell>
          <cell r="N1352" t="str">
            <v>高40mm</v>
          </cell>
          <cell r="O1352" t="str">
            <v>指定承認</v>
          </cell>
          <cell r="P1352"/>
          <cell r="Q1352"/>
          <cell r="R1352"/>
          <cell r="S1352" t="str">
            <v>（株）ダイモン</v>
          </cell>
          <cell r="T1352">
            <v>41</v>
          </cell>
          <cell r="V1352" t="str">
            <v xml:space="preserve">指定承認    </v>
          </cell>
          <cell r="W1352" t="str">
            <v xml:space="preserve">指定承認    </v>
          </cell>
        </row>
        <row r="1353">
          <cell r="A1353" t="str">
            <v>008B0444</v>
          </cell>
          <cell r="B1353"/>
          <cell r="C1353"/>
          <cell r="D1353" t="str">
            <v>B</v>
          </cell>
          <cell r="E1353">
            <v>4</v>
          </cell>
          <cell r="F1353">
            <v>44</v>
          </cell>
          <cell r="G1353"/>
          <cell r="H1353" t="str">
            <v>分割底版</v>
          </cell>
          <cell r="I1353" t="str">
            <v>008B0444</v>
          </cell>
          <cell r="J1353" t="str">
            <v>水道用ﾚｼﾞﾝｺﾝｸﾘｰﾄ製ﾎﾞｯｸｽ</v>
          </cell>
          <cell r="K1353" t="str">
            <v>RB50P4 1/2</v>
          </cell>
          <cell r="L1353" t="str">
            <v>円形３号（φ500）</v>
          </cell>
          <cell r="M1353" t="str">
            <v>分割底版</v>
          </cell>
          <cell r="N1353" t="str">
            <v>高40mm</v>
          </cell>
          <cell r="O1353" t="str">
            <v>指定承認</v>
          </cell>
          <cell r="P1353"/>
          <cell r="Q1353"/>
          <cell r="R1353"/>
          <cell r="S1353" t="str">
            <v>草竹コンクリート工業（株）</v>
          </cell>
          <cell r="T1353">
            <v>8</v>
          </cell>
          <cell r="V1353" t="str">
            <v xml:space="preserve">指定承認    </v>
          </cell>
          <cell r="W1353" t="str">
            <v xml:space="preserve">指定承認    </v>
          </cell>
        </row>
        <row r="1354">
          <cell r="A1354" t="str">
            <v>021B0448</v>
          </cell>
          <cell r="B1354"/>
          <cell r="C1354"/>
          <cell r="D1354" t="str">
            <v>B</v>
          </cell>
          <cell r="E1354">
            <v>4</v>
          </cell>
          <cell r="F1354">
            <v>48</v>
          </cell>
          <cell r="G1354"/>
          <cell r="H1354"/>
          <cell r="I1354" t="str">
            <v>021B0448</v>
          </cell>
          <cell r="J1354" t="str">
            <v>水道用ﾚｼﾞﾝｺﾝｸﾘｰﾄ製ﾎﾞｯｸｽ</v>
          </cell>
          <cell r="K1354" t="str">
            <v>NNVO-50-40S(1/2)</v>
          </cell>
          <cell r="L1354" t="str">
            <v>円形３号（φ500）</v>
          </cell>
          <cell r="M1354" t="str">
            <v>分割底版</v>
          </cell>
          <cell r="N1354" t="str">
            <v>高40mm</v>
          </cell>
          <cell r="O1354" t="str">
            <v>指定承認</v>
          </cell>
          <cell r="P1354"/>
          <cell r="Q1354"/>
          <cell r="R1354"/>
          <cell r="S1354" t="str">
            <v>日之出水道機器（株）</v>
          </cell>
          <cell r="T1354">
            <v>21</v>
          </cell>
          <cell r="V1354" t="str">
            <v xml:space="preserve">指定承認    </v>
          </cell>
          <cell r="W1354" t="str">
            <v xml:space="preserve">指定承認    </v>
          </cell>
        </row>
        <row r="1355">
          <cell r="A1355" t="str">
            <v>041B0449</v>
          </cell>
          <cell r="B1355"/>
          <cell r="C1355"/>
          <cell r="D1355" t="str">
            <v>B</v>
          </cell>
          <cell r="E1355">
            <v>4</v>
          </cell>
          <cell r="F1355">
            <v>49</v>
          </cell>
          <cell r="G1355"/>
          <cell r="H1355"/>
          <cell r="I1355" t="str">
            <v>041B0449</v>
          </cell>
          <cell r="J1355" t="str">
            <v>水道用ﾚｼﾞﾝｺﾝｸﾘｰﾄ製ﾎﾞｯｸｽ</v>
          </cell>
          <cell r="K1355" t="str">
            <v>DRB50PTK-40</v>
          </cell>
          <cell r="L1355" t="str">
            <v>円形３号（φ500）</v>
          </cell>
          <cell r="M1355" t="str">
            <v>分割底版</v>
          </cell>
          <cell r="N1355" t="str">
            <v>高40mm</v>
          </cell>
          <cell r="O1355" t="str">
            <v>指定承認</v>
          </cell>
          <cell r="P1355"/>
          <cell r="Q1355"/>
          <cell r="R1355"/>
          <cell r="S1355" t="str">
            <v>（株）ダイモン</v>
          </cell>
          <cell r="T1355">
            <v>41</v>
          </cell>
          <cell r="V1355" t="str">
            <v xml:space="preserve">指定承認    </v>
          </cell>
          <cell r="W1355" t="str">
            <v xml:space="preserve">指定承認    </v>
          </cell>
        </row>
        <row r="1356">
          <cell r="A1356" t="str">
            <v>021B0419</v>
          </cell>
          <cell r="B1356"/>
          <cell r="C1356"/>
          <cell r="D1356" t="str">
            <v>B</v>
          </cell>
          <cell r="E1356">
            <v>4</v>
          </cell>
          <cell r="F1356">
            <v>19</v>
          </cell>
          <cell r="G1356" t="str">
            <v>ﾚｼﾞﾝｺﾝｸﾘｰﾄ製ﾎﾞｯｸｽ
円形4号(φ600)</v>
          </cell>
          <cell r="H1356" t="str">
            <v>調整ﾘﾝｸﾞ
(再生ﾌﾟﾗｽﾁｯｸ)</v>
          </cell>
          <cell r="I1356" t="str">
            <v>021B0419</v>
          </cell>
          <cell r="J1356" t="str">
            <v>水道用再生ﾌﾟﾗｽﾁｯｸ製調整ﾘﾝｸﾞ</v>
          </cell>
          <cell r="K1356" t="str">
            <v>REP WO-60-10K</v>
          </cell>
          <cell r="L1356" t="str">
            <v>円形４号（φ600）</v>
          </cell>
          <cell r="M1356"/>
          <cell r="N1356" t="str">
            <v>高10mm</v>
          </cell>
          <cell r="O1356" t="str">
            <v>指定承認</v>
          </cell>
          <cell r="P1356"/>
          <cell r="Q1356"/>
          <cell r="R1356"/>
          <cell r="S1356" t="str">
            <v>日之出水道機器（株）</v>
          </cell>
          <cell r="T1356">
            <v>21</v>
          </cell>
          <cell r="V1356" t="str">
            <v xml:space="preserve">指定承認    </v>
          </cell>
          <cell r="W1356" t="str">
            <v xml:space="preserve">指定承認    </v>
          </cell>
        </row>
        <row r="1357">
          <cell r="A1357" t="str">
            <v>021B0420</v>
          </cell>
          <cell r="B1357"/>
          <cell r="C1357"/>
          <cell r="D1357" t="str">
            <v>B</v>
          </cell>
          <cell r="E1357">
            <v>4</v>
          </cell>
          <cell r="F1357">
            <v>20</v>
          </cell>
          <cell r="G1357"/>
          <cell r="H1357"/>
          <cell r="I1357" t="str">
            <v>021B0420</v>
          </cell>
          <cell r="J1357" t="str">
            <v>水道用再生ﾌﾟﾗｽﾁｯｸ製調整ﾘﾝｸﾞ</v>
          </cell>
          <cell r="K1357" t="str">
            <v>REP WO-60-30K</v>
          </cell>
          <cell r="L1357" t="str">
            <v>円形４号（φ600）</v>
          </cell>
          <cell r="M1357"/>
          <cell r="N1357" t="str">
            <v>高30mm</v>
          </cell>
          <cell r="O1357" t="str">
            <v>指定承認</v>
          </cell>
          <cell r="P1357"/>
          <cell r="Q1357"/>
          <cell r="R1357"/>
          <cell r="S1357" t="str">
            <v>日之出水道機器（株）</v>
          </cell>
          <cell r="T1357">
            <v>21</v>
          </cell>
          <cell r="V1357" t="str">
            <v xml:space="preserve">指定承認    </v>
          </cell>
          <cell r="W1357" t="str">
            <v xml:space="preserve">指定承認    </v>
          </cell>
        </row>
        <row r="1358">
          <cell r="A1358" t="str">
            <v>041B0416</v>
          </cell>
          <cell r="B1358"/>
          <cell r="C1358"/>
          <cell r="D1358" t="str">
            <v>B</v>
          </cell>
          <cell r="E1358">
            <v>4</v>
          </cell>
          <cell r="F1358">
            <v>16</v>
          </cell>
          <cell r="G1358"/>
          <cell r="H1358"/>
          <cell r="I1358" t="str">
            <v>041B0416</v>
          </cell>
          <cell r="J1358" t="str">
            <v>水道用再生ﾌﾟﾗｽﾁｯｸ製調整ﾘﾝｸﾞ</v>
          </cell>
          <cell r="K1358" t="str">
            <v>DRB60K-3</v>
          </cell>
          <cell r="L1358" t="str">
            <v>円形４号（φ600）</v>
          </cell>
          <cell r="M1358"/>
          <cell r="N1358" t="str">
            <v>高30mm</v>
          </cell>
          <cell r="O1358" t="str">
            <v>指定承認</v>
          </cell>
          <cell r="P1358"/>
          <cell r="Q1358"/>
          <cell r="R1358"/>
          <cell r="S1358" t="str">
            <v>（株）ダイモン</v>
          </cell>
          <cell r="T1358">
            <v>41</v>
          </cell>
          <cell r="V1358" t="str">
            <v xml:space="preserve">指定承認    </v>
          </cell>
          <cell r="W1358" t="str">
            <v xml:space="preserve">指定承認    </v>
          </cell>
        </row>
        <row r="1359">
          <cell r="A1359" t="str">
            <v>021B0421</v>
          </cell>
          <cell r="B1359"/>
          <cell r="C1359"/>
          <cell r="D1359" t="str">
            <v>B</v>
          </cell>
          <cell r="E1359">
            <v>4</v>
          </cell>
          <cell r="F1359">
            <v>21</v>
          </cell>
          <cell r="G1359"/>
          <cell r="H1359"/>
          <cell r="I1359" t="str">
            <v>021B0421</v>
          </cell>
          <cell r="J1359" t="str">
            <v>水道用再生ﾌﾟﾗｽﾁｯｸ製傾斜付調整ﾘﾝｸﾞ</v>
          </cell>
          <cell r="K1359" t="str">
            <v>REP NVK-60-10K(P3)</v>
          </cell>
          <cell r="L1359" t="str">
            <v>円形４号（φ600）</v>
          </cell>
          <cell r="M1359"/>
          <cell r="N1359" t="str">
            <v>高10/32.9mm　3%勾配</v>
          </cell>
          <cell r="O1359" t="str">
            <v>指定承認</v>
          </cell>
          <cell r="P1359"/>
          <cell r="Q1359"/>
          <cell r="R1359"/>
          <cell r="S1359" t="str">
            <v>日之出水道機器（株）</v>
          </cell>
          <cell r="T1359">
            <v>21</v>
          </cell>
          <cell r="V1359" t="str">
            <v xml:space="preserve">指定承認    </v>
          </cell>
          <cell r="W1359" t="str">
            <v xml:space="preserve">指定承認    </v>
          </cell>
        </row>
        <row r="1360">
          <cell r="A1360" t="str">
            <v>021B0422</v>
          </cell>
          <cell r="B1360"/>
          <cell r="C1360"/>
          <cell r="D1360" t="str">
            <v>B</v>
          </cell>
          <cell r="E1360">
            <v>4</v>
          </cell>
          <cell r="F1360">
            <v>22</v>
          </cell>
          <cell r="G1360"/>
          <cell r="H1360"/>
          <cell r="I1360" t="str">
            <v>021B0422</v>
          </cell>
          <cell r="J1360" t="str">
            <v>水道用再生ﾌﾟﾗｽﾁｯｸ製傾斜付調整ﾘﾝｸﾞ</v>
          </cell>
          <cell r="K1360" t="str">
            <v>REP NVK-60-10K(P5)</v>
          </cell>
          <cell r="L1360" t="str">
            <v>円形４号（φ600）</v>
          </cell>
          <cell r="M1360"/>
          <cell r="N1360" t="str">
            <v>高10/48｡2mm　5%勾配</v>
          </cell>
          <cell r="O1360" t="str">
            <v>指定承認</v>
          </cell>
          <cell r="P1360"/>
          <cell r="Q1360"/>
          <cell r="R1360"/>
          <cell r="S1360" t="str">
            <v>日之出水道機器（株）</v>
          </cell>
          <cell r="T1360">
            <v>21</v>
          </cell>
          <cell r="V1360" t="str">
            <v xml:space="preserve">指定承認    </v>
          </cell>
          <cell r="W1360" t="str">
            <v xml:space="preserve">指定承認    </v>
          </cell>
        </row>
        <row r="1361">
          <cell r="A1361" t="str">
            <v>021B0449</v>
          </cell>
          <cell r="B1361"/>
          <cell r="C1361"/>
          <cell r="D1361" t="str">
            <v>B</v>
          </cell>
          <cell r="E1361">
            <v>4</v>
          </cell>
          <cell r="F1361">
            <v>49</v>
          </cell>
          <cell r="G1361"/>
          <cell r="H1361" t="str">
            <v>上部壁</v>
          </cell>
          <cell r="I1361" t="str">
            <v>021B0449</v>
          </cell>
          <cell r="J1361" t="str">
            <v>水道用ﾚｼﾞﾝｺﾝｸﾘｰﾄ製ﾎﾞｯｸｽ</v>
          </cell>
          <cell r="K1361" t="str">
            <v>NHVO-60-200A</v>
          </cell>
          <cell r="L1361" t="str">
            <v>円形４号（φ600）</v>
          </cell>
          <cell r="M1361" t="str">
            <v>上部壁</v>
          </cell>
          <cell r="N1361" t="str">
            <v>高200mm</v>
          </cell>
          <cell r="O1361" t="str">
            <v>指定承認</v>
          </cell>
          <cell r="P1361"/>
          <cell r="Q1361"/>
          <cell r="R1361"/>
          <cell r="S1361" t="str">
            <v>日之出水道機器（株）</v>
          </cell>
          <cell r="T1361">
            <v>21</v>
          </cell>
          <cell r="V1361" t="str">
            <v xml:space="preserve">指定承認    </v>
          </cell>
          <cell r="W1361" t="str">
            <v xml:space="preserve">指定承認    </v>
          </cell>
        </row>
        <row r="1362">
          <cell r="A1362" t="str">
            <v>041B0450</v>
          </cell>
          <cell r="B1362"/>
          <cell r="C1362"/>
          <cell r="D1362" t="str">
            <v>B</v>
          </cell>
          <cell r="E1362">
            <v>4</v>
          </cell>
          <cell r="F1362">
            <v>50</v>
          </cell>
          <cell r="G1362"/>
          <cell r="H1362"/>
          <cell r="I1362" t="str">
            <v>041B0450</v>
          </cell>
          <cell r="J1362" t="str">
            <v>水道用ﾚｼﾞﾝｺﾝｸﾘｰﾄ製ﾎﾞｯｸｽ</v>
          </cell>
          <cell r="K1362" t="str">
            <v>DRB60A-20</v>
          </cell>
          <cell r="L1362" t="str">
            <v>円形４号（φ600）</v>
          </cell>
          <cell r="M1362" t="str">
            <v>上部壁</v>
          </cell>
          <cell r="N1362" t="str">
            <v>高200mm</v>
          </cell>
          <cell r="O1362" t="str">
            <v>指定承認</v>
          </cell>
          <cell r="P1362"/>
          <cell r="Q1362"/>
          <cell r="R1362"/>
          <cell r="S1362" t="str">
            <v>（株）ダイモン</v>
          </cell>
          <cell r="T1362">
            <v>41</v>
          </cell>
          <cell r="V1362" t="str">
            <v xml:space="preserve">指定承認    </v>
          </cell>
          <cell r="W1362" t="str">
            <v xml:space="preserve">指定承認    </v>
          </cell>
        </row>
        <row r="1363">
          <cell r="A1363" t="str">
            <v>021B0450</v>
          </cell>
          <cell r="B1363"/>
          <cell r="C1363"/>
          <cell r="D1363" t="str">
            <v>B</v>
          </cell>
          <cell r="E1363">
            <v>4</v>
          </cell>
          <cell r="F1363">
            <v>50</v>
          </cell>
          <cell r="G1363"/>
          <cell r="H1363" t="str">
            <v>中間部壁</v>
          </cell>
          <cell r="I1363" t="str">
            <v>021B0450</v>
          </cell>
          <cell r="J1363" t="str">
            <v>水道用ﾚｼﾞﾝｺﾝｸﾘｰﾄ製ﾎﾞｯｸｽ</v>
          </cell>
          <cell r="K1363" t="str">
            <v>NHVO-60-100B</v>
          </cell>
          <cell r="L1363" t="str">
            <v>円形４号（φ600）</v>
          </cell>
          <cell r="M1363" t="str">
            <v>中間部壁</v>
          </cell>
          <cell r="N1363" t="str">
            <v>高100mm</v>
          </cell>
          <cell r="O1363" t="str">
            <v>指定承認</v>
          </cell>
          <cell r="P1363"/>
          <cell r="Q1363"/>
          <cell r="R1363"/>
          <cell r="S1363" t="str">
            <v>日之出水道機器（株）</v>
          </cell>
          <cell r="T1363">
            <v>21</v>
          </cell>
          <cell r="V1363" t="str">
            <v xml:space="preserve">指定承認    </v>
          </cell>
          <cell r="W1363" t="str">
            <v xml:space="preserve">指定承認    </v>
          </cell>
        </row>
        <row r="1364">
          <cell r="A1364" t="str">
            <v>041B0451</v>
          </cell>
          <cell r="B1364"/>
          <cell r="C1364"/>
          <cell r="D1364" t="str">
            <v>B</v>
          </cell>
          <cell r="E1364">
            <v>4</v>
          </cell>
          <cell r="F1364">
            <v>51</v>
          </cell>
          <cell r="G1364"/>
          <cell r="H1364"/>
          <cell r="I1364" t="str">
            <v>041B0451</v>
          </cell>
          <cell r="J1364" t="str">
            <v>水道用ﾚｼﾞﾝｺﾝｸﾘｰﾄ製ﾎﾞｯｸｽ</v>
          </cell>
          <cell r="K1364" t="str">
            <v>DRB60B-10</v>
          </cell>
          <cell r="L1364" t="str">
            <v>円形４号（φ600）</v>
          </cell>
          <cell r="M1364" t="str">
            <v>中間部壁</v>
          </cell>
          <cell r="N1364" t="str">
            <v>高100mm</v>
          </cell>
          <cell r="O1364" t="str">
            <v>指定承認</v>
          </cell>
          <cell r="P1364"/>
          <cell r="Q1364"/>
          <cell r="R1364"/>
          <cell r="S1364" t="str">
            <v>（株）ダイモン</v>
          </cell>
          <cell r="T1364">
            <v>41</v>
          </cell>
          <cell r="V1364" t="str">
            <v xml:space="preserve">指定承認    </v>
          </cell>
          <cell r="W1364" t="str">
            <v xml:space="preserve">指定承認    </v>
          </cell>
        </row>
        <row r="1365">
          <cell r="A1365" t="str">
            <v>021B0451</v>
          </cell>
          <cell r="B1365"/>
          <cell r="C1365"/>
          <cell r="D1365" t="str">
            <v>B</v>
          </cell>
          <cell r="E1365">
            <v>4</v>
          </cell>
          <cell r="F1365">
            <v>51</v>
          </cell>
          <cell r="G1365"/>
          <cell r="H1365"/>
          <cell r="I1365" t="str">
            <v>021B0451</v>
          </cell>
          <cell r="J1365" t="str">
            <v>水道用ﾚｼﾞﾝｺﾝｸﾘｰﾄ製ﾎﾞｯｸｽ</v>
          </cell>
          <cell r="K1365" t="str">
            <v>NHVO-60-200B</v>
          </cell>
          <cell r="L1365" t="str">
            <v>円形４号（φ600）</v>
          </cell>
          <cell r="M1365" t="str">
            <v>中間部壁</v>
          </cell>
          <cell r="N1365" t="str">
            <v>高200mm</v>
          </cell>
          <cell r="O1365" t="str">
            <v>指定承認</v>
          </cell>
          <cell r="P1365"/>
          <cell r="Q1365"/>
          <cell r="R1365"/>
          <cell r="S1365" t="str">
            <v>日之出水道機器（株）</v>
          </cell>
          <cell r="T1365">
            <v>21</v>
          </cell>
          <cell r="V1365" t="str">
            <v xml:space="preserve">指定承認    </v>
          </cell>
          <cell r="W1365" t="str">
            <v xml:space="preserve">指定承認    </v>
          </cell>
        </row>
        <row r="1366">
          <cell r="A1366" t="str">
            <v>041B0452</v>
          </cell>
          <cell r="B1366"/>
          <cell r="C1366"/>
          <cell r="D1366" t="str">
            <v>B</v>
          </cell>
          <cell r="E1366">
            <v>4</v>
          </cell>
          <cell r="F1366">
            <v>52</v>
          </cell>
          <cell r="G1366"/>
          <cell r="H1366"/>
          <cell r="I1366" t="str">
            <v>041B0452</v>
          </cell>
          <cell r="J1366" t="str">
            <v>水道用ﾚｼﾞﾝｺﾝｸﾘｰﾄ製ﾎﾞｯｸｽ</v>
          </cell>
          <cell r="K1366" t="str">
            <v>DRB60B-20</v>
          </cell>
          <cell r="L1366" t="str">
            <v>円形４号（φ600）</v>
          </cell>
          <cell r="M1366" t="str">
            <v>中間部壁</v>
          </cell>
          <cell r="N1366" t="str">
            <v>高200mm</v>
          </cell>
          <cell r="O1366" t="str">
            <v>指定承認</v>
          </cell>
          <cell r="P1366"/>
          <cell r="Q1366"/>
          <cell r="R1366"/>
          <cell r="S1366" t="str">
            <v>（株）ダイモン</v>
          </cell>
          <cell r="T1366">
            <v>41</v>
          </cell>
          <cell r="V1366" t="str">
            <v xml:space="preserve">指定承認    </v>
          </cell>
          <cell r="W1366" t="str">
            <v xml:space="preserve">指定承認    </v>
          </cell>
        </row>
        <row r="1367">
          <cell r="A1367" t="str">
            <v>021B0452</v>
          </cell>
          <cell r="B1367"/>
          <cell r="C1367"/>
          <cell r="D1367" t="str">
            <v>B</v>
          </cell>
          <cell r="E1367">
            <v>4</v>
          </cell>
          <cell r="F1367">
            <v>52</v>
          </cell>
          <cell r="G1367"/>
          <cell r="H1367"/>
          <cell r="I1367" t="str">
            <v>021B0452</v>
          </cell>
          <cell r="J1367" t="str">
            <v>水道用ﾚｼﾞﾝｺﾝｸﾘｰﾄ製ﾎﾞｯｸｽ</v>
          </cell>
          <cell r="K1367" t="str">
            <v>NHVO-60-300B</v>
          </cell>
          <cell r="L1367" t="str">
            <v>円形４号（φ600）</v>
          </cell>
          <cell r="M1367" t="str">
            <v>中間部壁</v>
          </cell>
          <cell r="N1367" t="str">
            <v>高300mm</v>
          </cell>
          <cell r="O1367" t="str">
            <v>指定承認</v>
          </cell>
          <cell r="P1367"/>
          <cell r="Q1367"/>
          <cell r="R1367"/>
          <cell r="S1367" t="str">
            <v>日之出水道機器（株）</v>
          </cell>
          <cell r="T1367">
            <v>21</v>
          </cell>
          <cell r="V1367" t="str">
            <v xml:space="preserve">指定承認    </v>
          </cell>
          <cell r="W1367" t="str">
            <v xml:space="preserve">指定承認    </v>
          </cell>
        </row>
        <row r="1368">
          <cell r="A1368" t="str">
            <v>041B0453</v>
          </cell>
          <cell r="B1368"/>
          <cell r="C1368"/>
          <cell r="D1368" t="str">
            <v>B</v>
          </cell>
          <cell r="E1368">
            <v>4</v>
          </cell>
          <cell r="F1368">
            <v>53</v>
          </cell>
          <cell r="G1368"/>
          <cell r="H1368"/>
          <cell r="I1368" t="str">
            <v>041B0453</v>
          </cell>
          <cell r="J1368" t="str">
            <v>水道用ﾚｼﾞﾝｺﾝｸﾘｰﾄ製ﾎﾞｯｸｽ</v>
          </cell>
          <cell r="K1368" t="str">
            <v>DRB60B-30</v>
          </cell>
          <cell r="L1368" t="str">
            <v>円形４号（φ600）</v>
          </cell>
          <cell r="M1368" t="str">
            <v>中間部壁</v>
          </cell>
          <cell r="N1368" t="str">
            <v>高300mm</v>
          </cell>
          <cell r="O1368" t="str">
            <v>指定承認</v>
          </cell>
          <cell r="P1368"/>
          <cell r="Q1368"/>
          <cell r="R1368"/>
          <cell r="S1368" t="str">
            <v>（株）ダイモン</v>
          </cell>
          <cell r="T1368">
            <v>41</v>
          </cell>
          <cell r="V1368" t="str">
            <v xml:space="preserve">指定承認    </v>
          </cell>
          <cell r="W1368" t="str">
            <v xml:space="preserve">指定承認    </v>
          </cell>
        </row>
        <row r="1369">
          <cell r="A1369" t="str">
            <v>021B0453</v>
          </cell>
          <cell r="B1369"/>
          <cell r="C1369"/>
          <cell r="D1369" t="str">
            <v>B</v>
          </cell>
          <cell r="E1369">
            <v>4</v>
          </cell>
          <cell r="F1369">
            <v>53</v>
          </cell>
          <cell r="G1369"/>
          <cell r="H1369" t="str">
            <v>下部壁</v>
          </cell>
          <cell r="I1369" t="str">
            <v>021B0453</v>
          </cell>
          <cell r="J1369" t="str">
            <v>水道用ﾚｼﾞﾝｺﾝｸﾘｰﾄ製ﾎﾞｯｸｽ</v>
          </cell>
          <cell r="K1369" t="str">
            <v>NHVO-60-200C</v>
          </cell>
          <cell r="L1369" t="str">
            <v>円形４号（φ600）</v>
          </cell>
          <cell r="M1369" t="str">
            <v>下部壁</v>
          </cell>
          <cell r="N1369" t="str">
            <v>高200mm</v>
          </cell>
          <cell r="O1369" t="str">
            <v>指定承認</v>
          </cell>
          <cell r="P1369"/>
          <cell r="Q1369"/>
          <cell r="R1369"/>
          <cell r="S1369" t="str">
            <v>日之出水道機器（株）</v>
          </cell>
          <cell r="T1369">
            <v>21</v>
          </cell>
          <cell r="V1369" t="str">
            <v xml:space="preserve">指定承認    </v>
          </cell>
          <cell r="W1369" t="str">
            <v xml:space="preserve">指定承認    </v>
          </cell>
        </row>
        <row r="1370">
          <cell r="A1370" t="str">
            <v>041B0454</v>
          </cell>
          <cell r="B1370"/>
          <cell r="C1370"/>
          <cell r="D1370" t="str">
            <v>B</v>
          </cell>
          <cell r="E1370">
            <v>4</v>
          </cell>
          <cell r="F1370">
            <v>54</v>
          </cell>
          <cell r="G1370"/>
          <cell r="H1370"/>
          <cell r="I1370" t="str">
            <v>041B0454</v>
          </cell>
          <cell r="J1370" t="str">
            <v>水道用ﾚｼﾞﾝｺﾝｸﾘｰﾄ製ﾎﾞｯｸｽ</v>
          </cell>
          <cell r="K1370" t="str">
            <v>DRB60C-20</v>
          </cell>
          <cell r="L1370" t="str">
            <v>円形４号（φ600）</v>
          </cell>
          <cell r="M1370" t="str">
            <v>下部壁</v>
          </cell>
          <cell r="N1370" t="str">
            <v>高200mm</v>
          </cell>
          <cell r="O1370" t="str">
            <v>指定承認</v>
          </cell>
          <cell r="P1370"/>
          <cell r="Q1370"/>
          <cell r="R1370"/>
          <cell r="S1370" t="str">
            <v>（株）ダイモン</v>
          </cell>
          <cell r="T1370">
            <v>41</v>
          </cell>
          <cell r="V1370" t="str">
            <v xml:space="preserve">指定承認    </v>
          </cell>
          <cell r="W1370" t="str">
            <v xml:space="preserve">指定承認    </v>
          </cell>
        </row>
        <row r="1371">
          <cell r="A1371" t="str">
            <v>021B0454</v>
          </cell>
          <cell r="B1371"/>
          <cell r="C1371"/>
          <cell r="D1371" t="str">
            <v>B</v>
          </cell>
          <cell r="E1371">
            <v>4</v>
          </cell>
          <cell r="F1371">
            <v>54</v>
          </cell>
          <cell r="G1371"/>
          <cell r="H1371"/>
          <cell r="I1371" t="str">
            <v>021B0454</v>
          </cell>
          <cell r="J1371" t="str">
            <v>水道用ﾚｼﾞﾝｺﾝｸﾘｰﾄ製ﾎﾞｯｸｽ</v>
          </cell>
          <cell r="K1371" t="str">
            <v>NHVO-60-300C</v>
          </cell>
          <cell r="L1371" t="str">
            <v>円形４号（φ600）</v>
          </cell>
          <cell r="M1371" t="str">
            <v>下部壁</v>
          </cell>
          <cell r="N1371" t="str">
            <v>高300mm</v>
          </cell>
          <cell r="O1371" t="str">
            <v>指定承認</v>
          </cell>
          <cell r="P1371"/>
          <cell r="Q1371"/>
          <cell r="R1371"/>
          <cell r="S1371" t="str">
            <v>日之出水道機器（株）</v>
          </cell>
          <cell r="T1371">
            <v>21</v>
          </cell>
          <cell r="V1371" t="str">
            <v xml:space="preserve">指定承認    </v>
          </cell>
          <cell r="W1371" t="str">
            <v xml:space="preserve">指定承認    </v>
          </cell>
        </row>
        <row r="1372">
          <cell r="A1372" t="str">
            <v>041B0455</v>
          </cell>
          <cell r="B1372"/>
          <cell r="C1372"/>
          <cell r="D1372" t="str">
            <v>B</v>
          </cell>
          <cell r="E1372">
            <v>4</v>
          </cell>
          <cell r="F1372">
            <v>55</v>
          </cell>
          <cell r="G1372"/>
          <cell r="H1372"/>
          <cell r="I1372" t="str">
            <v>041B0455</v>
          </cell>
          <cell r="J1372" t="str">
            <v>水道用ﾚｼﾞﾝｺﾝｸﾘｰﾄ製ﾎﾞｯｸｽ</v>
          </cell>
          <cell r="K1372" t="str">
            <v>DRB60C-30</v>
          </cell>
          <cell r="L1372" t="str">
            <v>円形４号（φ600）</v>
          </cell>
          <cell r="M1372" t="str">
            <v>下部壁</v>
          </cell>
          <cell r="N1372" t="str">
            <v>高300mm</v>
          </cell>
          <cell r="O1372" t="str">
            <v>指定承認</v>
          </cell>
          <cell r="P1372"/>
          <cell r="Q1372"/>
          <cell r="R1372"/>
          <cell r="S1372" t="str">
            <v>（株）ダイモン</v>
          </cell>
          <cell r="T1372">
            <v>41</v>
          </cell>
          <cell r="V1372" t="str">
            <v xml:space="preserve">指定承認    </v>
          </cell>
          <cell r="W1372" t="str">
            <v xml:space="preserve">指定承認    </v>
          </cell>
        </row>
        <row r="1373">
          <cell r="A1373" t="str">
            <v>021B0455</v>
          </cell>
          <cell r="B1373"/>
          <cell r="C1373"/>
          <cell r="D1373" t="str">
            <v>B</v>
          </cell>
          <cell r="E1373">
            <v>4</v>
          </cell>
          <cell r="F1373">
            <v>55</v>
          </cell>
          <cell r="G1373"/>
          <cell r="H1373"/>
          <cell r="I1373" t="str">
            <v>021B0455</v>
          </cell>
          <cell r="J1373" t="str">
            <v>水道用ﾚｼﾞﾝｺﾝｸﾘｰﾄ製ﾎﾞｯｸｽ</v>
          </cell>
          <cell r="K1373" t="str">
            <v>NHVO-60-500C</v>
          </cell>
          <cell r="L1373" t="str">
            <v>円形４号（φ600）</v>
          </cell>
          <cell r="M1373" t="str">
            <v>下部壁</v>
          </cell>
          <cell r="N1373" t="str">
            <v>高500mm</v>
          </cell>
          <cell r="O1373" t="str">
            <v>指定承認</v>
          </cell>
          <cell r="P1373"/>
          <cell r="Q1373"/>
          <cell r="R1373"/>
          <cell r="S1373" t="str">
            <v>日之出水道機器（株）</v>
          </cell>
          <cell r="T1373">
            <v>21</v>
          </cell>
          <cell r="V1373" t="str">
            <v xml:space="preserve">指定承認    </v>
          </cell>
          <cell r="W1373" t="str">
            <v xml:space="preserve">指定承認    </v>
          </cell>
        </row>
        <row r="1374">
          <cell r="A1374" t="str">
            <v>041B0456</v>
          </cell>
          <cell r="B1374"/>
          <cell r="C1374"/>
          <cell r="D1374" t="str">
            <v>B</v>
          </cell>
          <cell r="E1374">
            <v>4</v>
          </cell>
          <cell r="F1374">
            <v>56</v>
          </cell>
          <cell r="G1374"/>
          <cell r="H1374"/>
          <cell r="I1374" t="str">
            <v>041B0456</v>
          </cell>
          <cell r="J1374" t="str">
            <v>水道用ﾚｼﾞﾝｺﾝｸﾘｰﾄ製ﾎﾞｯｸｽ</v>
          </cell>
          <cell r="K1374" t="str">
            <v>DRB60C-50</v>
          </cell>
          <cell r="L1374" t="str">
            <v>円形４号（φ600）</v>
          </cell>
          <cell r="M1374" t="str">
            <v>下部壁</v>
          </cell>
          <cell r="N1374" t="str">
            <v>高500mm</v>
          </cell>
          <cell r="O1374" t="str">
            <v>指定承認</v>
          </cell>
          <cell r="P1374"/>
          <cell r="Q1374"/>
          <cell r="R1374"/>
          <cell r="S1374" t="str">
            <v>（株）ダイモン</v>
          </cell>
          <cell r="T1374">
            <v>41</v>
          </cell>
          <cell r="V1374" t="str">
            <v xml:space="preserve">指定承認    </v>
          </cell>
          <cell r="W1374" t="str">
            <v xml:space="preserve">指定承認    </v>
          </cell>
        </row>
        <row r="1375">
          <cell r="A1375" t="str">
            <v>021B0456</v>
          </cell>
          <cell r="B1375"/>
          <cell r="C1375"/>
          <cell r="D1375" t="str">
            <v>B</v>
          </cell>
          <cell r="E1375">
            <v>4</v>
          </cell>
          <cell r="F1375">
            <v>56</v>
          </cell>
          <cell r="G1375"/>
          <cell r="H1375"/>
          <cell r="I1375" t="str">
            <v>021B0456</v>
          </cell>
          <cell r="J1375" t="str">
            <v>水道用ﾚｼﾞﾝｺﾝｸﾘｰﾄ製ﾎﾞｯｸｽ</v>
          </cell>
          <cell r="K1375" t="str">
            <v>NHVO-60-200CH</v>
          </cell>
          <cell r="L1375" t="str">
            <v>円形４号（φ600）</v>
          </cell>
          <cell r="M1375" t="str">
            <v>分割底版用下部壁</v>
          </cell>
          <cell r="N1375" t="str">
            <v>高200mm</v>
          </cell>
          <cell r="O1375" t="str">
            <v>指定承認</v>
          </cell>
          <cell r="P1375"/>
          <cell r="Q1375"/>
          <cell r="R1375"/>
          <cell r="S1375" t="str">
            <v>日之出水道機器（株）</v>
          </cell>
          <cell r="T1375">
            <v>21</v>
          </cell>
          <cell r="V1375" t="str">
            <v xml:space="preserve">指定承認    </v>
          </cell>
          <cell r="W1375" t="str">
            <v xml:space="preserve">指定承認    </v>
          </cell>
        </row>
        <row r="1376">
          <cell r="A1376" t="str">
            <v>041B0457</v>
          </cell>
          <cell r="B1376"/>
          <cell r="C1376"/>
          <cell r="D1376" t="str">
            <v>B</v>
          </cell>
          <cell r="E1376">
            <v>4</v>
          </cell>
          <cell r="F1376">
            <v>57</v>
          </cell>
          <cell r="G1376"/>
          <cell r="H1376"/>
          <cell r="I1376" t="str">
            <v>041B0457</v>
          </cell>
          <cell r="J1376" t="str">
            <v>水道用ﾚｼﾞﾝｺﾝｸﾘｰﾄ製ﾎﾞｯｸｽ</v>
          </cell>
          <cell r="K1376" t="str">
            <v>DRB60CTK-20</v>
          </cell>
          <cell r="L1376" t="str">
            <v>円形４号（φ600）</v>
          </cell>
          <cell r="M1376" t="str">
            <v>分割底版用下部壁</v>
          </cell>
          <cell r="N1376" t="str">
            <v>高200mm</v>
          </cell>
          <cell r="O1376" t="str">
            <v>指定承認</v>
          </cell>
          <cell r="P1376"/>
          <cell r="Q1376"/>
          <cell r="R1376"/>
          <cell r="S1376" t="str">
            <v>（株）ダイモン</v>
          </cell>
          <cell r="T1376">
            <v>41</v>
          </cell>
          <cell r="V1376" t="str">
            <v xml:space="preserve">指定承認    </v>
          </cell>
          <cell r="W1376" t="str">
            <v xml:space="preserve">指定承認    </v>
          </cell>
        </row>
        <row r="1377">
          <cell r="A1377" t="str">
            <v>021B0457</v>
          </cell>
          <cell r="B1377"/>
          <cell r="C1377"/>
          <cell r="D1377" t="str">
            <v>B</v>
          </cell>
          <cell r="E1377">
            <v>4</v>
          </cell>
          <cell r="F1377">
            <v>57</v>
          </cell>
          <cell r="G1377"/>
          <cell r="H1377" t="str">
            <v>円形底版</v>
          </cell>
          <cell r="I1377" t="str">
            <v>021B0457</v>
          </cell>
          <cell r="J1377" t="str">
            <v>水道用ﾚｼﾞﾝｺﾝｸﾘｰﾄ製ﾎﾞｯｸｽ</v>
          </cell>
          <cell r="K1377" t="str">
            <v>NNVO-60-40S</v>
          </cell>
          <cell r="L1377" t="str">
            <v>円形４号（φ600）</v>
          </cell>
          <cell r="M1377" t="str">
            <v>円形底版</v>
          </cell>
          <cell r="N1377" t="str">
            <v>高40mm</v>
          </cell>
          <cell r="O1377" t="str">
            <v>指定承認</v>
          </cell>
          <cell r="P1377"/>
          <cell r="Q1377"/>
          <cell r="R1377"/>
          <cell r="S1377" t="str">
            <v>日之出水道機器（株）</v>
          </cell>
          <cell r="T1377">
            <v>21</v>
          </cell>
          <cell r="V1377" t="str">
            <v xml:space="preserve">指定承認    </v>
          </cell>
          <cell r="W1377" t="str">
            <v xml:space="preserve">指定承認    </v>
          </cell>
        </row>
        <row r="1378">
          <cell r="A1378" t="str">
            <v>041B0458</v>
          </cell>
          <cell r="B1378"/>
          <cell r="C1378"/>
          <cell r="D1378" t="str">
            <v>B</v>
          </cell>
          <cell r="E1378">
            <v>4</v>
          </cell>
          <cell r="F1378">
            <v>58</v>
          </cell>
          <cell r="G1378"/>
          <cell r="H1378"/>
          <cell r="I1378" t="str">
            <v>041B0458</v>
          </cell>
          <cell r="J1378" t="str">
            <v>水道用ﾚｼﾞﾝｺﾝｸﾘｰﾄ製ﾎﾞｯｸｽ</v>
          </cell>
          <cell r="K1378" t="str">
            <v>DRB60P-40</v>
          </cell>
          <cell r="L1378" t="str">
            <v>円形４号（φ600）</v>
          </cell>
          <cell r="M1378" t="str">
            <v>円形底版</v>
          </cell>
          <cell r="N1378" t="str">
            <v>高40mm</v>
          </cell>
          <cell r="O1378" t="str">
            <v>指定承認</v>
          </cell>
          <cell r="P1378"/>
          <cell r="Q1378"/>
          <cell r="R1378"/>
          <cell r="S1378" t="str">
            <v>（株）ダイモン</v>
          </cell>
          <cell r="T1378">
            <v>41</v>
          </cell>
          <cell r="V1378" t="str">
            <v xml:space="preserve">指定承認    </v>
          </cell>
          <cell r="W1378" t="str">
            <v xml:space="preserve">指定承認    </v>
          </cell>
        </row>
        <row r="1379">
          <cell r="A1379" t="str">
            <v>021B0458</v>
          </cell>
          <cell r="B1379"/>
          <cell r="C1379"/>
          <cell r="D1379" t="str">
            <v>B</v>
          </cell>
          <cell r="E1379">
            <v>4</v>
          </cell>
          <cell r="F1379">
            <v>58</v>
          </cell>
          <cell r="G1379"/>
          <cell r="H1379" t="str">
            <v>分割底版</v>
          </cell>
          <cell r="I1379" t="str">
            <v>021B0458</v>
          </cell>
          <cell r="J1379" t="str">
            <v>水道用ﾚｼﾞﾝｺﾝｸﾘｰﾄ製ﾎﾞｯｸｽ</v>
          </cell>
          <cell r="K1379" t="str">
            <v>NNVO-60-40S(1/2)</v>
          </cell>
          <cell r="L1379" t="str">
            <v>円形４号（φ600）</v>
          </cell>
          <cell r="M1379" t="str">
            <v>分割底版</v>
          </cell>
          <cell r="N1379" t="str">
            <v>高40mm</v>
          </cell>
          <cell r="O1379" t="str">
            <v>指定承認</v>
          </cell>
          <cell r="P1379"/>
          <cell r="Q1379"/>
          <cell r="R1379"/>
          <cell r="S1379" t="str">
            <v>日之出水道機器（株）</v>
          </cell>
          <cell r="T1379">
            <v>21</v>
          </cell>
          <cell r="V1379" t="str">
            <v xml:space="preserve">指定承認    </v>
          </cell>
          <cell r="W1379" t="str">
            <v xml:space="preserve">指定承認    </v>
          </cell>
        </row>
        <row r="1380">
          <cell r="A1380" t="str">
            <v>041B0459</v>
          </cell>
          <cell r="B1380"/>
          <cell r="C1380"/>
          <cell r="D1380" t="str">
            <v>B</v>
          </cell>
          <cell r="E1380">
            <v>4</v>
          </cell>
          <cell r="F1380">
            <v>59</v>
          </cell>
          <cell r="G1380"/>
          <cell r="H1380"/>
          <cell r="I1380" t="str">
            <v>041B0459</v>
          </cell>
          <cell r="J1380" t="str">
            <v>水道用ﾚｼﾞﾝｺﾝｸﾘｰﾄ製ﾎﾞｯｸｽ</v>
          </cell>
          <cell r="K1380" t="str">
            <v>DRB60PTK-40</v>
          </cell>
          <cell r="L1380" t="str">
            <v>円形４号（φ600）</v>
          </cell>
          <cell r="M1380" t="str">
            <v>分割底版</v>
          </cell>
          <cell r="N1380" t="str">
            <v>高40mm</v>
          </cell>
          <cell r="O1380" t="str">
            <v>指定承認</v>
          </cell>
          <cell r="P1380"/>
          <cell r="Q1380"/>
          <cell r="R1380"/>
          <cell r="S1380" t="str">
            <v>（株）ダイモン</v>
          </cell>
          <cell r="T1380">
            <v>41</v>
          </cell>
          <cell r="V1380" t="str">
            <v xml:space="preserve">指定承認    </v>
          </cell>
          <cell r="W1380" t="str">
            <v xml:space="preserve">指定承認    </v>
          </cell>
        </row>
        <row r="1381">
          <cell r="A1381" t="str">
            <v>041B0417</v>
          </cell>
          <cell r="B1381"/>
          <cell r="C1381"/>
          <cell r="D1381" t="str">
            <v>B</v>
          </cell>
          <cell r="E1381">
            <v>4</v>
          </cell>
          <cell r="F1381">
            <v>17</v>
          </cell>
          <cell r="G1381" t="str">
            <v>ﾚｼﾞﾝｺﾝｸﾘｰﾄ製ﾎﾞｯｸｽ
角形1号
(□500×400)</v>
          </cell>
          <cell r="H1381" t="str">
            <v>調整ﾘﾝｸﾞ
(再生ﾌﾟﾗｽﾁｯｸ)</v>
          </cell>
          <cell r="I1381" t="str">
            <v>041B0417</v>
          </cell>
          <cell r="J1381" t="str">
            <v>水道用再生ﾌﾟﾗｽﾁｯｸ製調整ﾘﾝｸﾞ</v>
          </cell>
          <cell r="K1381" t="str">
            <v>DRB5040K-1</v>
          </cell>
          <cell r="L1381" t="str">
            <v>角形１号（□500×400）</v>
          </cell>
          <cell r="M1381"/>
          <cell r="N1381" t="str">
            <v>高10mm</v>
          </cell>
          <cell r="O1381" t="str">
            <v>指定承認</v>
          </cell>
          <cell r="P1381"/>
          <cell r="Q1381"/>
          <cell r="R1381"/>
          <cell r="S1381" t="str">
            <v>（株）ダイモン</v>
          </cell>
          <cell r="T1381">
            <v>41</v>
          </cell>
          <cell r="V1381" t="str">
            <v xml:space="preserve">指定承認    </v>
          </cell>
          <cell r="W1381" t="str">
            <v xml:space="preserve">指定承認    </v>
          </cell>
        </row>
        <row r="1382">
          <cell r="A1382" t="str">
            <v>041B0418</v>
          </cell>
          <cell r="B1382"/>
          <cell r="C1382"/>
          <cell r="D1382" t="str">
            <v>B</v>
          </cell>
          <cell r="E1382">
            <v>4</v>
          </cell>
          <cell r="F1382">
            <v>18</v>
          </cell>
          <cell r="G1382"/>
          <cell r="H1382"/>
          <cell r="I1382" t="str">
            <v>041B0418</v>
          </cell>
          <cell r="J1382" t="str">
            <v>水道用再生ﾌﾟﾗｽﾁｯｸ製調整ﾘﾝｸﾞ</v>
          </cell>
          <cell r="K1382" t="str">
            <v>DRB5040K-3</v>
          </cell>
          <cell r="L1382" t="str">
            <v>角形１号（□500×400）</v>
          </cell>
          <cell r="M1382"/>
          <cell r="N1382" t="str">
            <v>高30mm</v>
          </cell>
          <cell r="O1382" t="str">
            <v>指定承認</v>
          </cell>
          <cell r="P1382"/>
          <cell r="Q1382"/>
          <cell r="R1382"/>
          <cell r="S1382" t="str">
            <v>（株）ダイモン</v>
          </cell>
          <cell r="T1382">
            <v>41</v>
          </cell>
          <cell r="V1382" t="str">
            <v xml:space="preserve">指定承認    </v>
          </cell>
          <cell r="W1382" t="str">
            <v xml:space="preserve">指定承認    </v>
          </cell>
        </row>
        <row r="1383">
          <cell r="A1383" t="str">
            <v>041B0419</v>
          </cell>
          <cell r="B1383"/>
          <cell r="C1383"/>
          <cell r="D1383" t="str">
            <v>B</v>
          </cell>
          <cell r="E1383">
            <v>4</v>
          </cell>
          <cell r="F1383">
            <v>19</v>
          </cell>
          <cell r="G1383"/>
          <cell r="H1383"/>
          <cell r="I1383" t="str">
            <v>041B0419</v>
          </cell>
          <cell r="J1383" t="str">
            <v>水道用再生ﾌﾟﾗｽﾁｯｸ製調整ﾘﾝｸﾞ</v>
          </cell>
          <cell r="K1383" t="str">
            <v>DRB5040K-5</v>
          </cell>
          <cell r="L1383" t="str">
            <v>角形１号（□500×400）</v>
          </cell>
          <cell r="M1383"/>
          <cell r="N1383" t="str">
            <v>高50mm</v>
          </cell>
          <cell r="O1383" t="str">
            <v>指定承認</v>
          </cell>
          <cell r="P1383"/>
          <cell r="Q1383"/>
          <cell r="R1383"/>
          <cell r="S1383" t="str">
            <v>（株）ダイモン</v>
          </cell>
          <cell r="T1383">
            <v>41</v>
          </cell>
          <cell r="V1383" t="str">
            <v xml:space="preserve">指定承認    </v>
          </cell>
          <cell r="W1383" t="str">
            <v xml:space="preserve">指定承認    </v>
          </cell>
        </row>
        <row r="1384">
          <cell r="A1384" t="str">
            <v>041B0420</v>
          </cell>
          <cell r="B1384"/>
          <cell r="C1384"/>
          <cell r="D1384" t="str">
            <v>B</v>
          </cell>
          <cell r="E1384">
            <v>4</v>
          </cell>
          <cell r="F1384">
            <v>20</v>
          </cell>
          <cell r="G1384"/>
          <cell r="H1384"/>
          <cell r="I1384" t="str">
            <v>041B0420</v>
          </cell>
          <cell r="J1384" t="str">
            <v>水道用再生ﾌﾟﾗｽﾁｯｸ製傾斜付調整ﾘﾝｸﾞ</v>
          </cell>
          <cell r="K1384" t="str">
            <v>DRB5040K3%S</v>
          </cell>
          <cell r="L1384" t="str">
            <v>角形１号（□500×400）</v>
          </cell>
          <cell r="M1384"/>
          <cell r="N1384" t="str">
            <v>高30/46mm　短辺3%勾配</v>
          </cell>
          <cell r="O1384" t="str">
            <v>指定承認</v>
          </cell>
          <cell r="P1384"/>
          <cell r="Q1384"/>
          <cell r="R1384"/>
          <cell r="S1384" t="str">
            <v>（株）ダイモン</v>
          </cell>
          <cell r="T1384">
            <v>41</v>
          </cell>
          <cell r="V1384" t="str">
            <v xml:space="preserve">指定承認    </v>
          </cell>
          <cell r="W1384" t="str">
            <v xml:space="preserve">指定承認    </v>
          </cell>
        </row>
        <row r="1385">
          <cell r="A1385" t="str">
            <v>041B0421</v>
          </cell>
          <cell r="B1385"/>
          <cell r="C1385"/>
          <cell r="D1385" t="str">
            <v>B</v>
          </cell>
          <cell r="E1385">
            <v>4</v>
          </cell>
          <cell r="F1385">
            <v>21</v>
          </cell>
          <cell r="G1385"/>
          <cell r="H1385"/>
          <cell r="I1385" t="str">
            <v>041B0421</v>
          </cell>
          <cell r="J1385" t="str">
            <v>水道用再生ﾌﾟﾗｽﾁｯｸ製傾斜付調整ﾘﾝｸﾞ</v>
          </cell>
          <cell r="K1385" t="str">
            <v>DRB5040K5%S</v>
          </cell>
          <cell r="L1385" t="str">
            <v>角形１号（□500×400）</v>
          </cell>
          <cell r="M1385"/>
          <cell r="N1385" t="str">
            <v>高30/56mm　短辺5%勾配</v>
          </cell>
          <cell r="O1385" t="str">
            <v>指定承認</v>
          </cell>
          <cell r="P1385"/>
          <cell r="Q1385"/>
          <cell r="R1385"/>
          <cell r="S1385" t="str">
            <v>（株）ダイモン</v>
          </cell>
          <cell r="T1385">
            <v>41</v>
          </cell>
          <cell r="V1385" t="str">
            <v xml:space="preserve">指定承認    </v>
          </cell>
          <cell r="W1385" t="str">
            <v xml:space="preserve">指定承認    </v>
          </cell>
        </row>
        <row r="1386">
          <cell r="A1386" t="str">
            <v>041B0422</v>
          </cell>
          <cell r="B1386"/>
          <cell r="C1386"/>
          <cell r="D1386" t="str">
            <v>B</v>
          </cell>
          <cell r="E1386">
            <v>4</v>
          </cell>
          <cell r="F1386">
            <v>22</v>
          </cell>
          <cell r="G1386"/>
          <cell r="H1386"/>
          <cell r="I1386" t="str">
            <v>041B0422</v>
          </cell>
          <cell r="J1386" t="str">
            <v>水道用再生ﾌﾟﾗｽﾁｯｸ製傾斜付調整ﾘﾝｸﾞ</v>
          </cell>
          <cell r="K1386" t="str">
            <v>DRB5040K3%L</v>
          </cell>
          <cell r="L1386" t="str">
            <v>角形１号（□500×400）</v>
          </cell>
          <cell r="M1386"/>
          <cell r="N1386" t="str">
            <v>高30/49mm　長辺3%勾配</v>
          </cell>
          <cell r="O1386" t="str">
            <v>指定承認</v>
          </cell>
          <cell r="P1386"/>
          <cell r="Q1386"/>
          <cell r="R1386"/>
          <cell r="S1386" t="str">
            <v>（株）ダイモン</v>
          </cell>
          <cell r="T1386">
            <v>41</v>
          </cell>
          <cell r="V1386" t="str">
            <v xml:space="preserve">指定承認    </v>
          </cell>
          <cell r="W1386" t="str">
            <v xml:space="preserve">指定承認    </v>
          </cell>
        </row>
        <row r="1387">
          <cell r="A1387" t="str">
            <v>041B0423</v>
          </cell>
          <cell r="B1387" t="str">
            <v>水道用レジンコンクリート製ボックス</v>
          </cell>
          <cell r="C1387" t="str">
            <v>レジンコンクリート製ボックス類</v>
          </cell>
          <cell r="D1387" t="str">
            <v>B</v>
          </cell>
          <cell r="E1387">
            <v>4</v>
          </cell>
          <cell r="F1387">
            <v>23</v>
          </cell>
          <cell r="G1387" t="str">
            <v>ﾚｼﾞﾝｺﾝｸﾘｰﾄ製ﾎﾞｯｸｽ
角形1号
(□500×400)</v>
          </cell>
          <cell r="H1387" t="str">
            <v>調整ﾘﾝｸﾞ(再生ﾌﾟﾗｽﾁｯｸ)</v>
          </cell>
          <cell r="I1387" t="str">
            <v>041B0423</v>
          </cell>
          <cell r="J1387" t="str">
            <v>水道用再生ﾌﾟﾗｽﾁｯｸ製傾斜付調整ﾘﾝｸﾞ</v>
          </cell>
          <cell r="K1387" t="str">
            <v>DRB5040K5%L</v>
          </cell>
          <cell r="L1387" t="str">
            <v>角形１号（□500×400）</v>
          </cell>
          <cell r="M1387"/>
          <cell r="N1387" t="str">
            <v>高30/61mm　長辺5%勾配</v>
          </cell>
          <cell r="O1387" t="str">
            <v>指定承認</v>
          </cell>
          <cell r="P1387"/>
          <cell r="Q1387"/>
          <cell r="R1387"/>
          <cell r="S1387" t="str">
            <v>（株）ダイモン</v>
          </cell>
          <cell r="T1387">
            <v>41</v>
          </cell>
          <cell r="V1387" t="str">
            <v xml:space="preserve">指定承認    </v>
          </cell>
          <cell r="W1387" t="str">
            <v xml:space="preserve">指定承認    </v>
          </cell>
        </row>
        <row r="1388">
          <cell r="A1388" t="str">
            <v>041B0460</v>
          </cell>
          <cell r="B1388"/>
          <cell r="C1388"/>
          <cell r="D1388" t="str">
            <v>B</v>
          </cell>
          <cell r="E1388">
            <v>4</v>
          </cell>
          <cell r="F1388">
            <v>60</v>
          </cell>
          <cell r="G1388"/>
          <cell r="H1388" t="str">
            <v>上部壁</v>
          </cell>
          <cell r="I1388" t="str">
            <v>041B0460</v>
          </cell>
          <cell r="J1388" t="str">
            <v>水道用ﾚｼﾞﾝｺﾝｸﾘｰﾄ製ﾎﾞｯｸｽ</v>
          </cell>
          <cell r="K1388" t="str">
            <v>DRB5040A-20</v>
          </cell>
          <cell r="L1388" t="str">
            <v>角形１号（□500×400）</v>
          </cell>
          <cell r="M1388" t="str">
            <v>上部壁</v>
          </cell>
          <cell r="N1388" t="str">
            <v>高200mm</v>
          </cell>
          <cell r="O1388" t="str">
            <v>指定承認</v>
          </cell>
          <cell r="P1388"/>
          <cell r="Q1388"/>
          <cell r="R1388"/>
          <cell r="S1388" t="str">
            <v>（株）ダイモン</v>
          </cell>
          <cell r="T1388">
            <v>41</v>
          </cell>
          <cell r="V1388" t="str">
            <v xml:space="preserve">指定承認    </v>
          </cell>
          <cell r="W1388" t="str">
            <v xml:space="preserve">指定承認    </v>
          </cell>
        </row>
        <row r="1389">
          <cell r="A1389" t="str">
            <v>041B0461</v>
          </cell>
          <cell r="B1389"/>
          <cell r="C1389"/>
          <cell r="D1389" t="str">
            <v>B</v>
          </cell>
          <cell r="E1389">
            <v>4</v>
          </cell>
          <cell r="F1389">
            <v>61</v>
          </cell>
          <cell r="G1389"/>
          <cell r="H1389" t="str">
            <v>中間部壁</v>
          </cell>
          <cell r="I1389" t="str">
            <v>041B0461</v>
          </cell>
          <cell r="J1389" t="str">
            <v>水道用ﾚｼﾞﾝｺﾝｸﾘｰﾄ製ﾎﾞｯｸｽ</v>
          </cell>
          <cell r="K1389" t="str">
            <v>DRB5040B-10</v>
          </cell>
          <cell r="L1389" t="str">
            <v>角形１号（□500×400）</v>
          </cell>
          <cell r="M1389" t="str">
            <v>中間部壁</v>
          </cell>
          <cell r="N1389" t="str">
            <v>高100mm</v>
          </cell>
          <cell r="O1389" t="str">
            <v>指定承認</v>
          </cell>
          <cell r="P1389"/>
          <cell r="Q1389"/>
          <cell r="R1389"/>
          <cell r="S1389" t="str">
            <v>（株）ダイモン</v>
          </cell>
          <cell r="T1389">
            <v>41</v>
          </cell>
          <cell r="V1389" t="str">
            <v xml:space="preserve">指定承認    </v>
          </cell>
          <cell r="W1389" t="str">
            <v xml:space="preserve">指定承認    </v>
          </cell>
        </row>
        <row r="1390">
          <cell r="A1390" t="str">
            <v>041B0462</v>
          </cell>
          <cell r="B1390"/>
          <cell r="C1390"/>
          <cell r="D1390" t="str">
            <v>B</v>
          </cell>
          <cell r="E1390">
            <v>4</v>
          </cell>
          <cell r="F1390">
            <v>62</v>
          </cell>
          <cell r="G1390" t="str">
            <v>ﾚｼﾞﾝｺﾝｸﾘｰﾄ製ﾎﾞｯｸｽ
角形1号
(□500×400)</v>
          </cell>
          <cell r="H1390" t="str">
            <v>中間部壁</v>
          </cell>
          <cell r="I1390" t="str">
            <v>041B0462</v>
          </cell>
          <cell r="J1390" t="str">
            <v>水道用ﾚｼﾞﾝｺﾝｸﾘｰﾄ製ﾎﾞｯｸｽ</v>
          </cell>
          <cell r="K1390" t="str">
            <v>DRB5040B-20</v>
          </cell>
          <cell r="L1390" t="str">
            <v>角形１号（□500×400）</v>
          </cell>
          <cell r="M1390" t="str">
            <v>中間部壁</v>
          </cell>
          <cell r="N1390" t="str">
            <v>高200mm</v>
          </cell>
          <cell r="O1390" t="str">
            <v>指定承認</v>
          </cell>
          <cell r="P1390"/>
          <cell r="Q1390"/>
          <cell r="R1390"/>
          <cell r="S1390" t="str">
            <v>（株）ダイモン</v>
          </cell>
          <cell r="T1390">
            <v>41</v>
          </cell>
          <cell r="V1390" t="str">
            <v xml:space="preserve">指定承認    </v>
          </cell>
          <cell r="W1390" t="str">
            <v xml:space="preserve">指定承認    </v>
          </cell>
        </row>
        <row r="1391">
          <cell r="A1391" t="str">
            <v>041B0463</v>
          </cell>
          <cell r="B1391"/>
          <cell r="C1391"/>
          <cell r="D1391" t="str">
            <v>B</v>
          </cell>
          <cell r="E1391">
            <v>4</v>
          </cell>
          <cell r="F1391">
            <v>63</v>
          </cell>
          <cell r="G1391"/>
          <cell r="H1391" t="str">
            <v>下部壁</v>
          </cell>
          <cell r="I1391" t="str">
            <v>041B0463</v>
          </cell>
          <cell r="J1391" t="str">
            <v>水道用ﾚｼﾞﾝｺﾝｸﾘｰﾄ製ﾎﾞｯｸｽ</v>
          </cell>
          <cell r="K1391" t="str">
            <v>DRB5040C-20</v>
          </cell>
          <cell r="L1391" t="str">
            <v>角形１号（□500×400）</v>
          </cell>
          <cell r="M1391" t="str">
            <v>下部壁</v>
          </cell>
          <cell r="N1391" t="str">
            <v>高200mm</v>
          </cell>
          <cell r="O1391" t="str">
            <v>指定承認</v>
          </cell>
          <cell r="P1391"/>
          <cell r="Q1391"/>
          <cell r="R1391"/>
          <cell r="S1391" t="str">
            <v>（株）ダイモン</v>
          </cell>
          <cell r="T1391">
            <v>41</v>
          </cell>
          <cell r="V1391" t="str">
            <v xml:space="preserve">指定承認    </v>
          </cell>
          <cell r="W1391" t="str">
            <v xml:space="preserve">指定承認    </v>
          </cell>
        </row>
        <row r="1392">
          <cell r="A1392" t="str">
            <v>041B0464</v>
          </cell>
          <cell r="B1392"/>
          <cell r="C1392"/>
          <cell r="D1392" t="str">
            <v>B</v>
          </cell>
          <cell r="E1392">
            <v>4</v>
          </cell>
          <cell r="F1392">
            <v>64</v>
          </cell>
          <cell r="G1392"/>
          <cell r="H1392"/>
          <cell r="I1392" t="str">
            <v>041B0464</v>
          </cell>
          <cell r="J1392" t="str">
            <v>水道用ﾚｼﾞﾝｺﾝｸﾘｰﾄ製ﾎﾞｯｸｽ</v>
          </cell>
          <cell r="K1392" t="str">
            <v>DRB5040C-40</v>
          </cell>
          <cell r="L1392" t="str">
            <v>角形１号（□500×400）</v>
          </cell>
          <cell r="M1392" t="str">
            <v>下部壁</v>
          </cell>
          <cell r="N1392" t="str">
            <v>高400mm</v>
          </cell>
          <cell r="O1392" t="str">
            <v>指定承認</v>
          </cell>
          <cell r="P1392"/>
          <cell r="Q1392"/>
          <cell r="R1392"/>
          <cell r="S1392" t="str">
            <v>（株）ダイモン</v>
          </cell>
          <cell r="T1392">
            <v>41</v>
          </cell>
          <cell r="V1392" t="str">
            <v xml:space="preserve">指定承認    </v>
          </cell>
          <cell r="W1392" t="str">
            <v xml:space="preserve">指定承認    </v>
          </cell>
        </row>
        <row r="1393">
          <cell r="A1393" t="str">
            <v>041B0465</v>
          </cell>
          <cell r="B1393"/>
          <cell r="C1393"/>
          <cell r="D1393" t="str">
            <v>B</v>
          </cell>
          <cell r="E1393">
            <v>4</v>
          </cell>
          <cell r="F1393">
            <v>65</v>
          </cell>
          <cell r="G1393"/>
          <cell r="H1393" t="str">
            <v>角形底版</v>
          </cell>
          <cell r="I1393" t="str">
            <v>041B0465</v>
          </cell>
          <cell r="J1393" t="str">
            <v>水道用ﾚｼﾞﾝｺﾝｸﾘｰﾄ製ﾎﾞｯｸｽ</v>
          </cell>
          <cell r="K1393" t="str">
            <v>DRB5040P-40</v>
          </cell>
          <cell r="L1393" t="str">
            <v>角形１号（□500×400）</v>
          </cell>
          <cell r="M1393" t="str">
            <v>角形底版</v>
          </cell>
          <cell r="N1393" t="str">
            <v>高40mm</v>
          </cell>
          <cell r="O1393" t="str">
            <v>指定承認</v>
          </cell>
          <cell r="P1393"/>
          <cell r="Q1393"/>
          <cell r="R1393"/>
          <cell r="S1393" t="str">
            <v>（株）ダイモン</v>
          </cell>
          <cell r="T1393">
            <v>41</v>
          </cell>
          <cell r="V1393" t="str">
            <v xml:space="preserve">指定承認    </v>
          </cell>
          <cell r="W1393" t="str">
            <v xml:space="preserve">指定承認    </v>
          </cell>
        </row>
        <row r="1394">
          <cell r="A1394">
            <v>0</v>
          </cell>
          <cell r="B1394" t="str">
            <v>【不断水T字管】</v>
          </cell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 t="str">
            <v/>
          </cell>
          <cell r="V1394" t="str">
            <v xml:space="preserve">    </v>
          </cell>
          <cell r="W1394" t="str">
            <v xml:space="preserve">    </v>
          </cell>
        </row>
        <row r="1395">
          <cell r="A1395" t="str">
            <v>011FT0101</v>
          </cell>
          <cell r="B1395" t="str">
            <v>不断水T字管</v>
          </cell>
          <cell r="C1395" t="str">
            <v>不断水T字管類</v>
          </cell>
          <cell r="D1395" t="str">
            <v>FT</v>
          </cell>
          <cell r="E1395">
            <v>1</v>
          </cell>
          <cell r="F1395">
            <v>1</v>
          </cell>
          <cell r="G1395" t="str">
            <v>鋳鉄管用
不断水T字管</v>
          </cell>
          <cell r="H1395" t="str">
            <v>副弁付　ﾌﾗﾝｼﾞ式</v>
          </cell>
          <cell r="I1395" t="str">
            <v>011FT0101</v>
          </cell>
          <cell r="J1395" t="str">
            <v>FCD鋳鉄用副弁付ﾌﾗﾝｼﾞ式全周型不断水T字管</v>
          </cell>
          <cell r="K1395" t="str">
            <v>ﾔﾉT字管S型(TY-105SF)</v>
          </cell>
          <cell r="L1395" t="str">
            <v>φ75～φ200×φ50</v>
          </cell>
          <cell r="M1395" t="str">
            <v>接水部ｴﾎﾟｷｼ樹脂粉体塗装</v>
          </cell>
          <cell r="N1395" t="str">
            <v>合金ﾎﾞﾙﾄﾅｯﾄ 10K</v>
          </cell>
          <cell r="O1395" t="str">
            <v>指定承認</v>
          </cell>
          <cell r="P1395"/>
          <cell r="Q1395"/>
          <cell r="R1395"/>
          <cell r="S1395" t="str">
            <v>大成機工（株）</v>
          </cell>
          <cell r="T1395">
            <v>11</v>
          </cell>
          <cell r="V1395" t="str">
            <v xml:space="preserve">指定承認    </v>
          </cell>
          <cell r="W1395" t="str">
            <v xml:space="preserve">指定承認    </v>
          </cell>
        </row>
        <row r="1396">
          <cell r="A1396" t="str">
            <v>016FT0101</v>
          </cell>
          <cell r="B1396"/>
          <cell r="C1396"/>
          <cell r="D1396" t="str">
            <v>FT</v>
          </cell>
          <cell r="E1396">
            <v>1</v>
          </cell>
          <cell r="F1396">
            <v>1</v>
          </cell>
          <cell r="G1396"/>
          <cell r="H1396"/>
          <cell r="I1396" t="str">
            <v>016FT0101</v>
          </cell>
          <cell r="J1396" t="str">
            <v>FCD鋳鉄用副弁付ﾌﾗﾝｼﾞ式全周型不断水T字管</v>
          </cell>
          <cell r="K1396" t="str">
            <v>ｺｽﾓﾊﾞﾙﾌﾞST型全周F式鋳鉄管用</v>
          </cell>
          <cell r="L1396" t="str">
            <v>φ75～φ200×φ50</v>
          </cell>
          <cell r="M1396" t="str">
            <v>接水部ｴﾎﾟｷｼ樹脂粉体塗装</v>
          </cell>
          <cell r="N1396" t="str">
            <v>合金ﾎﾞﾙﾄﾅｯﾄ 10K</v>
          </cell>
          <cell r="O1396" t="str">
            <v>指定承認</v>
          </cell>
          <cell r="P1396"/>
          <cell r="Q1396"/>
          <cell r="R1396"/>
          <cell r="S1396" t="str">
            <v>コスモ工機（株）</v>
          </cell>
          <cell r="T1396">
            <v>16</v>
          </cell>
          <cell r="V1396" t="str">
            <v xml:space="preserve">指定承認    </v>
          </cell>
          <cell r="W1396" t="str">
            <v xml:space="preserve">指定承認    </v>
          </cell>
        </row>
        <row r="1397">
          <cell r="A1397" t="str">
            <v>011FT0102</v>
          </cell>
          <cell r="B1397"/>
          <cell r="C1397"/>
          <cell r="D1397" t="str">
            <v>FT</v>
          </cell>
          <cell r="E1397">
            <v>1</v>
          </cell>
          <cell r="F1397">
            <v>2</v>
          </cell>
          <cell r="G1397"/>
          <cell r="H1397" t="str">
            <v>副弁付　内ﾈｼﾞ式</v>
          </cell>
          <cell r="I1397" t="str">
            <v>011FT0102</v>
          </cell>
          <cell r="J1397" t="str">
            <v>FCD鋳鉄用副弁付内ﾈｼﾞ式全周型不断水T字管</v>
          </cell>
          <cell r="K1397" t="str">
            <v>ﾔﾉT字管S型(TY-105SS)</v>
          </cell>
          <cell r="L1397" t="str">
            <v>φ75～φ200×φ40・φ50</v>
          </cell>
          <cell r="M1397" t="str">
            <v>接水部ｴﾎﾟｷｼ樹脂粉体塗装</v>
          </cell>
          <cell r="N1397" t="str">
            <v>合金ﾎﾞﾙﾄﾅｯﾄ</v>
          </cell>
          <cell r="O1397" t="str">
            <v>指定承認</v>
          </cell>
          <cell r="P1397"/>
          <cell r="Q1397"/>
          <cell r="R1397"/>
          <cell r="S1397" t="str">
            <v>大成機工（株）</v>
          </cell>
          <cell r="T1397">
            <v>11</v>
          </cell>
          <cell r="V1397" t="str">
            <v xml:space="preserve">指定承認    </v>
          </cell>
          <cell r="W1397" t="str">
            <v xml:space="preserve">指定承認    </v>
          </cell>
        </row>
        <row r="1398">
          <cell r="A1398" t="str">
            <v>016FT0102</v>
          </cell>
          <cell r="B1398"/>
          <cell r="C1398"/>
          <cell r="D1398" t="str">
            <v>FT</v>
          </cell>
          <cell r="E1398">
            <v>1</v>
          </cell>
          <cell r="F1398">
            <v>2</v>
          </cell>
          <cell r="G1398"/>
          <cell r="H1398"/>
          <cell r="I1398" t="str">
            <v>016FT0102</v>
          </cell>
          <cell r="J1398" t="str">
            <v>FCD鋳鉄用副弁付内ﾈｼﾞ式全周型不断水T字管</v>
          </cell>
          <cell r="K1398" t="str">
            <v>ｺｽﾓﾊﾞﾙﾌﾞST型全周N式鋳鉄管用</v>
          </cell>
          <cell r="L1398" t="str">
            <v>φ75～φ200×φ40・φ50</v>
          </cell>
          <cell r="M1398" t="str">
            <v>接水部ｴﾎﾟｷｼ樹脂粉体塗装</v>
          </cell>
          <cell r="N1398" t="str">
            <v>合金ﾎﾞﾙﾄﾅｯﾄ</v>
          </cell>
          <cell r="O1398" t="str">
            <v>指定承認</v>
          </cell>
          <cell r="P1398"/>
          <cell r="Q1398"/>
          <cell r="R1398"/>
          <cell r="S1398" t="str">
            <v>コスモ工機（株）</v>
          </cell>
          <cell r="T1398">
            <v>16</v>
          </cell>
          <cell r="V1398" t="str">
            <v xml:space="preserve">指定承認    </v>
          </cell>
          <cell r="W1398" t="str">
            <v xml:space="preserve">指定承認    </v>
          </cell>
        </row>
        <row r="1399">
          <cell r="A1399" t="str">
            <v>016FT0103</v>
          </cell>
          <cell r="B1399"/>
          <cell r="C1399"/>
          <cell r="D1399" t="str">
            <v>FT</v>
          </cell>
          <cell r="E1399">
            <v>1</v>
          </cell>
          <cell r="F1399">
            <v>3</v>
          </cell>
          <cell r="G1399"/>
          <cell r="H1399" t="str">
            <v>副弁付　外ﾈｼﾞ式</v>
          </cell>
          <cell r="I1399" t="str">
            <v>016FT0103</v>
          </cell>
          <cell r="J1399" t="str">
            <v>FCD鋳鉄用副弁付外ﾈｼﾞ式全周型不断水T字管</v>
          </cell>
          <cell r="K1399" t="str">
            <v>ｺｽﾓﾊﾞﾙﾌﾞST型全周U式鋳鉄管用</v>
          </cell>
          <cell r="L1399" t="str">
            <v>φ75～φ200×φ40・φ50</v>
          </cell>
          <cell r="M1399" t="str">
            <v>接水部ｴﾎﾟｷｼ樹脂粉体塗装</v>
          </cell>
          <cell r="N1399" t="str">
            <v>合金ﾎﾞﾙﾄﾅｯﾄ</v>
          </cell>
          <cell r="O1399" t="str">
            <v>指定承認</v>
          </cell>
          <cell r="P1399"/>
          <cell r="Q1399"/>
          <cell r="R1399"/>
          <cell r="S1399" t="str">
            <v>コスモ工機（株）</v>
          </cell>
          <cell r="T1399">
            <v>16</v>
          </cell>
          <cell r="V1399" t="str">
            <v xml:space="preserve">指定承認    </v>
          </cell>
          <cell r="W1399" t="str">
            <v xml:space="preserve">指定承認    </v>
          </cell>
        </row>
        <row r="1400">
          <cell r="A1400" t="str">
            <v>001FT0101</v>
          </cell>
          <cell r="B1400"/>
          <cell r="C1400"/>
          <cell r="D1400" t="str">
            <v>FT</v>
          </cell>
          <cell r="E1400">
            <v>1</v>
          </cell>
          <cell r="F1400">
            <v>1</v>
          </cell>
          <cell r="G1400"/>
          <cell r="H1400" t="str">
            <v>ｿﾌﾄｼｰﾙ仕切弁付</v>
          </cell>
          <cell r="I1400" t="str">
            <v>001FT0101</v>
          </cell>
          <cell r="J1400" t="str">
            <v>FCD鋳鉄用ｿﾌﾄｼｰﾙ仕切弁付不断水T字管</v>
          </cell>
          <cell r="K1400" t="str">
            <v>ｴｽﾌﾞﾝｷﾊﾞﾙﾌﾞ</v>
          </cell>
          <cell r="L1400" t="str">
            <v>φ75～φ200×φ75～φ200</v>
          </cell>
          <cell r="M1400" t="str">
            <v>内外面ｴﾎﾟｷｼ粉体樹脂塗装　全周ﾊﾟｯｷﾝ</v>
          </cell>
          <cell r="N1400" t="str">
            <v>SUS304ﾎﾞﾙﾄﾅｯﾄ 7.5K</v>
          </cell>
          <cell r="O1400" t="str">
            <v>指定承認</v>
          </cell>
          <cell r="P1400"/>
          <cell r="Q1400"/>
          <cell r="R1400"/>
          <cell r="S1400" t="str">
            <v>（株）水研</v>
          </cell>
          <cell r="T1400">
            <v>1</v>
          </cell>
          <cell r="V1400" t="str">
            <v xml:space="preserve">指定承認    </v>
          </cell>
          <cell r="W1400" t="str">
            <v xml:space="preserve">指定承認    </v>
          </cell>
        </row>
        <row r="1401">
          <cell r="A1401" t="str">
            <v>011FT0103</v>
          </cell>
          <cell r="B1401"/>
          <cell r="C1401"/>
          <cell r="D1401" t="str">
            <v>FT</v>
          </cell>
          <cell r="E1401">
            <v>1</v>
          </cell>
          <cell r="F1401">
            <v>3</v>
          </cell>
          <cell r="G1401"/>
          <cell r="H1401"/>
          <cell r="I1401" t="str">
            <v>011FT0103</v>
          </cell>
          <cell r="J1401" t="str">
            <v>FCD鋳鉄用ｿﾌﾄｼｰﾙ仕切弁付全周型不断水T字管</v>
          </cell>
          <cell r="K1401" t="str">
            <v>ﾔﾉT字管V型(TN-65VS)</v>
          </cell>
          <cell r="L1401" t="str">
            <v>φ75～φ300×φ75</v>
          </cell>
          <cell r="M1401" t="str">
            <v>内外面ｴﾎﾟｷｼ樹脂粉体塗装</v>
          </cell>
          <cell r="N1401" t="str">
            <v>合金ﾎﾞﾙﾄﾅｯﾄ 7.5K</v>
          </cell>
          <cell r="O1401" t="str">
            <v>指定承認</v>
          </cell>
          <cell r="P1401"/>
          <cell r="Q1401"/>
          <cell r="R1401"/>
          <cell r="S1401" t="str">
            <v>大成機工（株）</v>
          </cell>
          <cell r="T1401">
            <v>11</v>
          </cell>
          <cell r="V1401" t="str">
            <v xml:space="preserve">指定承認    </v>
          </cell>
          <cell r="W1401" t="str">
            <v xml:space="preserve">指定承認    </v>
          </cell>
        </row>
        <row r="1402">
          <cell r="A1402" t="str">
            <v>016FT0104</v>
          </cell>
          <cell r="B1402"/>
          <cell r="C1402"/>
          <cell r="D1402" t="str">
            <v>FT</v>
          </cell>
          <cell r="E1402">
            <v>1</v>
          </cell>
          <cell r="F1402">
            <v>4</v>
          </cell>
          <cell r="G1402"/>
          <cell r="H1402"/>
          <cell r="I1402" t="str">
            <v>016FT0104</v>
          </cell>
          <cell r="J1402" t="str">
            <v>FCD鋳鉄用ｿﾌﾄｼｰﾙ仕切弁付全周型不断水T字管</v>
          </cell>
          <cell r="K1402" t="str">
            <v>ｺｽﾓﾊﾞﾙﾌﾞSTｿﾌﾄ型全周F式鋳鉄管用</v>
          </cell>
          <cell r="L1402" t="str">
            <v>φ75～φ200×φ75</v>
          </cell>
          <cell r="M1402" t="str">
            <v>内外面ｴﾎﾟｷｼ樹脂粉体塗装</v>
          </cell>
          <cell r="N1402" t="str">
            <v>ﾌｯ素樹脂塗装合金ﾎﾞﾙﾄﾅｯﾄ 7.5K</v>
          </cell>
          <cell r="O1402" t="str">
            <v>指定承認</v>
          </cell>
          <cell r="P1402"/>
          <cell r="Q1402"/>
          <cell r="R1402"/>
          <cell r="S1402" t="str">
            <v>コスモ工機（株）</v>
          </cell>
          <cell r="T1402">
            <v>16</v>
          </cell>
          <cell r="V1402" t="str">
            <v xml:space="preserve">指定承認    </v>
          </cell>
          <cell r="W1402" t="str">
            <v xml:space="preserve">指定承認    </v>
          </cell>
        </row>
        <row r="1403">
          <cell r="A1403" t="str">
            <v>011FT0104</v>
          </cell>
          <cell r="B1403"/>
          <cell r="C1403"/>
          <cell r="D1403" t="str">
            <v>FT</v>
          </cell>
          <cell r="E1403">
            <v>1</v>
          </cell>
          <cell r="F1403">
            <v>4</v>
          </cell>
          <cell r="G1403"/>
          <cell r="H1403"/>
          <cell r="I1403" t="str">
            <v>011FT0104</v>
          </cell>
          <cell r="J1403" t="str">
            <v>FCD鋳鉄用ｿﾌﾄｼｰﾙ仕切弁付全周型不断水T字管</v>
          </cell>
          <cell r="K1403" t="str">
            <v>ﾔﾉT字管V型(TN-65VS)</v>
          </cell>
          <cell r="L1403" t="str">
            <v>φ100～φ300×φ100</v>
          </cell>
          <cell r="M1403" t="str">
            <v>内外面ｴﾎﾟｷｼ樹脂粉体塗装</v>
          </cell>
          <cell r="N1403" t="str">
            <v>合金ﾎﾞﾙﾄﾅｯﾄ 7.5K</v>
          </cell>
          <cell r="O1403" t="str">
            <v>指定承認</v>
          </cell>
          <cell r="P1403"/>
          <cell r="Q1403"/>
          <cell r="R1403"/>
          <cell r="S1403" t="str">
            <v>大成機工（株）</v>
          </cell>
          <cell r="T1403">
            <v>11</v>
          </cell>
          <cell r="V1403" t="str">
            <v xml:space="preserve">指定承認    </v>
          </cell>
          <cell r="W1403" t="str">
            <v xml:space="preserve">指定承認    </v>
          </cell>
        </row>
        <row r="1404">
          <cell r="A1404" t="str">
            <v>016FT0105</v>
          </cell>
          <cell r="B1404"/>
          <cell r="C1404"/>
          <cell r="D1404" t="str">
            <v>FT</v>
          </cell>
          <cell r="E1404">
            <v>1</v>
          </cell>
          <cell r="F1404">
            <v>5</v>
          </cell>
          <cell r="G1404"/>
          <cell r="H1404"/>
          <cell r="I1404" t="str">
            <v>016FT0105</v>
          </cell>
          <cell r="J1404" t="str">
            <v>FCD鋳鉄用ｿﾌﾄｼｰﾙ仕切弁付全周型不断水T字管</v>
          </cell>
          <cell r="K1404" t="str">
            <v>ｺｽﾓﾊﾞﾙﾌﾞSTｿﾌﾄ型全周F式鋳鉄管用</v>
          </cell>
          <cell r="L1404" t="str">
            <v>φ100～φ200×φ100</v>
          </cell>
          <cell r="M1404" t="str">
            <v>内外面ｴﾎﾟｷｼ樹脂粉体塗装</v>
          </cell>
          <cell r="N1404" t="str">
            <v>ﾌｯ素樹脂塗装合金ﾎﾞﾙﾄﾅｯﾄ 7.5K</v>
          </cell>
          <cell r="O1404" t="str">
            <v>指定承認</v>
          </cell>
          <cell r="P1404"/>
          <cell r="Q1404"/>
          <cell r="R1404"/>
          <cell r="S1404" t="str">
            <v>コスモ工機（株）</v>
          </cell>
          <cell r="T1404">
            <v>16</v>
          </cell>
          <cell r="V1404" t="str">
            <v xml:space="preserve">指定承認    </v>
          </cell>
          <cell r="W1404" t="str">
            <v xml:space="preserve">指定承認    </v>
          </cell>
        </row>
        <row r="1405">
          <cell r="A1405" t="str">
            <v>011FT0105</v>
          </cell>
          <cell r="B1405"/>
          <cell r="C1405"/>
          <cell r="D1405" t="str">
            <v>FT</v>
          </cell>
          <cell r="E1405">
            <v>1</v>
          </cell>
          <cell r="F1405">
            <v>5</v>
          </cell>
          <cell r="G1405"/>
          <cell r="H1405"/>
          <cell r="I1405" t="str">
            <v>011FT0105</v>
          </cell>
          <cell r="J1405" t="str">
            <v>FCD鋳鉄用ｿﾌﾄｼｰﾙ仕切弁付全周型不断水T字管</v>
          </cell>
          <cell r="K1405" t="str">
            <v>ﾔﾉT字管V型(TN-65VS)</v>
          </cell>
          <cell r="L1405" t="str">
            <v>φ150～φ300×φ150</v>
          </cell>
          <cell r="M1405" t="str">
            <v>内外面ｴﾎﾟｷｼ樹脂粉体塗装</v>
          </cell>
          <cell r="N1405" t="str">
            <v>合金ﾎﾞﾙﾄﾅｯﾄ 7.5K</v>
          </cell>
          <cell r="O1405" t="str">
            <v>指定承認</v>
          </cell>
          <cell r="P1405"/>
          <cell r="Q1405"/>
          <cell r="R1405"/>
          <cell r="S1405" t="str">
            <v>大成機工（株）</v>
          </cell>
          <cell r="T1405">
            <v>11</v>
          </cell>
          <cell r="V1405" t="str">
            <v xml:space="preserve">指定承認    </v>
          </cell>
          <cell r="W1405" t="str">
            <v xml:space="preserve">指定承認    </v>
          </cell>
        </row>
        <row r="1406">
          <cell r="A1406" t="str">
            <v>016FT0106</v>
          </cell>
          <cell r="B1406"/>
          <cell r="C1406"/>
          <cell r="D1406" t="str">
            <v>FT</v>
          </cell>
          <cell r="E1406">
            <v>1</v>
          </cell>
          <cell r="F1406">
            <v>6</v>
          </cell>
          <cell r="G1406"/>
          <cell r="H1406"/>
          <cell r="I1406" t="str">
            <v>016FT0106</v>
          </cell>
          <cell r="J1406" t="str">
            <v>FCD鋳鉄用ｿﾌﾄｼｰﾙ仕切弁付全周型不断水T字管</v>
          </cell>
          <cell r="K1406" t="str">
            <v>ｺｽﾓﾊﾞﾙﾌﾞSTｿﾌﾄ型全周F式鋳鉄管用</v>
          </cell>
          <cell r="L1406" t="str">
            <v>φ150･φ200×φ150</v>
          </cell>
          <cell r="M1406" t="str">
            <v>内外面ｴﾎﾟｷｼ樹脂粉体塗装</v>
          </cell>
          <cell r="N1406" t="str">
            <v>ﾌｯ素樹脂塗装合金ﾎﾞﾙﾄﾅｯﾄ 7.5K</v>
          </cell>
          <cell r="O1406" t="str">
            <v>指定承認</v>
          </cell>
          <cell r="P1406"/>
          <cell r="Q1406"/>
          <cell r="R1406"/>
          <cell r="S1406" t="str">
            <v>コスモ工機（株）</v>
          </cell>
          <cell r="T1406">
            <v>16</v>
          </cell>
          <cell r="V1406" t="str">
            <v xml:space="preserve">指定承認    </v>
          </cell>
          <cell r="W1406" t="str">
            <v xml:space="preserve">指定承認    </v>
          </cell>
        </row>
        <row r="1407">
          <cell r="A1407" t="str">
            <v>011FT0106</v>
          </cell>
          <cell r="B1407"/>
          <cell r="C1407"/>
          <cell r="D1407" t="str">
            <v>FT</v>
          </cell>
          <cell r="E1407">
            <v>1</v>
          </cell>
          <cell r="F1407">
            <v>6</v>
          </cell>
          <cell r="G1407"/>
          <cell r="H1407"/>
          <cell r="I1407" t="str">
            <v>011FT0106</v>
          </cell>
          <cell r="J1407" t="str">
            <v>FCD鋳鉄用ｿﾌﾄｼｰﾙ仕切弁付全周型不断水T字管</v>
          </cell>
          <cell r="K1407" t="str">
            <v>ﾔﾉT字管V型(TN-65VS)</v>
          </cell>
          <cell r="L1407" t="str">
            <v>φ200・φ250×φ200</v>
          </cell>
          <cell r="M1407" t="str">
            <v>内外面ｴﾎﾟｷｼ樹脂粉体塗装</v>
          </cell>
          <cell r="N1407" t="str">
            <v>合金ﾎﾞﾙﾄﾅｯﾄ 7.5K</v>
          </cell>
          <cell r="O1407" t="str">
            <v>指定承認</v>
          </cell>
          <cell r="P1407"/>
          <cell r="Q1407"/>
          <cell r="R1407"/>
          <cell r="S1407" t="str">
            <v>大成機工（株）</v>
          </cell>
          <cell r="T1407">
            <v>11</v>
          </cell>
          <cell r="V1407" t="str">
            <v xml:space="preserve">指定承認    </v>
          </cell>
          <cell r="W1407" t="str">
            <v xml:space="preserve">指定承認    </v>
          </cell>
        </row>
        <row r="1408">
          <cell r="A1408" t="str">
            <v>016FT0107</v>
          </cell>
          <cell r="B1408"/>
          <cell r="C1408"/>
          <cell r="D1408" t="str">
            <v>FT</v>
          </cell>
          <cell r="E1408">
            <v>1</v>
          </cell>
          <cell r="F1408">
            <v>7</v>
          </cell>
          <cell r="G1408"/>
          <cell r="H1408"/>
          <cell r="I1408" t="str">
            <v>016FT0107</v>
          </cell>
          <cell r="J1408" t="str">
            <v>FCD鋳鉄用ｿﾌﾄｼｰﾙ仕切弁付全周型不断水T字管</v>
          </cell>
          <cell r="K1408" t="str">
            <v>ｺｽﾓﾊﾞﾙﾌﾞSTｿﾌﾄ型全周F式鋳鉄管用</v>
          </cell>
          <cell r="L1408" t="str">
            <v>φ200×φ200</v>
          </cell>
          <cell r="M1408" t="str">
            <v>内外面ｴﾎﾟｷｼ樹脂粉体塗装</v>
          </cell>
          <cell r="N1408" t="str">
            <v>ﾌｯ素樹脂塗装合金ﾎﾞﾙﾄﾅｯﾄ 7.5K</v>
          </cell>
          <cell r="O1408" t="str">
            <v>指定承認</v>
          </cell>
          <cell r="P1408"/>
          <cell r="Q1408"/>
          <cell r="R1408"/>
          <cell r="S1408" t="str">
            <v>コスモ工機（株）</v>
          </cell>
          <cell r="T1408">
            <v>16</v>
          </cell>
          <cell r="V1408" t="str">
            <v xml:space="preserve">指定承認    </v>
          </cell>
          <cell r="W1408" t="str">
            <v xml:space="preserve">指定承認    </v>
          </cell>
        </row>
        <row r="1409">
          <cell r="A1409" t="str">
            <v>011FT0107</v>
          </cell>
          <cell r="B1409"/>
          <cell r="C1409"/>
          <cell r="D1409" t="str">
            <v>FT</v>
          </cell>
          <cell r="E1409">
            <v>1</v>
          </cell>
          <cell r="F1409">
            <v>7</v>
          </cell>
          <cell r="G1409"/>
          <cell r="H1409"/>
          <cell r="I1409" t="str">
            <v>011FT0107</v>
          </cell>
          <cell r="J1409" t="str">
            <v>FCD鋳鉄用ｿﾌﾄｼｰﾙ仕切弁付全周型不断水T字管</v>
          </cell>
          <cell r="K1409" t="str">
            <v>ﾔﾉT字管V型(TN-65VS)</v>
          </cell>
          <cell r="L1409" t="str">
            <v>φ300×φ300</v>
          </cell>
          <cell r="M1409" t="str">
            <v>内外面ｴﾎﾟｷｼ樹脂粉体塗装</v>
          </cell>
          <cell r="N1409" t="str">
            <v>合金ﾎﾞﾙﾄﾅｯﾄ 7.5K</v>
          </cell>
          <cell r="O1409" t="str">
            <v>指定承認</v>
          </cell>
          <cell r="P1409"/>
          <cell r="Q1409"/>
          <cell r="R1409"/>
          <cell r="S1409" t="str">
            <v>大成機工（株）</v>
          </cell>
          <cell r="T1409">
            <v>11</v>
          </cell>
          <cell r="V1409" t="str">
            <v xml:space="preserve">指定承認    </v>
          </cell>
          <cell r="W1409" t="str">
            <v xml:space="preserve">指定承認    </v>
          </cell>
        </row>
        <row r="1410">
          <cell r="A1410" t="str">
            <v>016FT0112</v>
          </cell>
          <cell r="B1410"/>
          <cell r="C1410"/>
          <cell r="D1410" t="str">
            <v>FT</v>
          </cell>
          <cell r="E1410">
            <v>1</v>
          </cell>
          <cell r="F1410">
            <v>12</v>
          </cell>
          <cell r="G1410"/>
          <cell r="H1410" t="str">
            <v>K形受口付
ｿﾌﾄｼｰﾙ仕切弁付</v>
          </cell>
          <cell r="I1410" t="str">
            <v>016FT0112</v>
          </cell>
          <cell r="J1410" t="str">
            <v>FCD鋳鉄用ｿﾌﾄｼｰﾙ仕切弁付全周型K形受口不断水T字管</v>
          </cell>
          <cell r="K1410" t="str">
            <v>ｺｽﾓﾊﾞﾙﾌﾞSTｿﾌﾄ型全周K受鋳鉄管用</v>
          </cell>
          <cell r="L1410" t="str">
            <v>φ75～φ200×φ75</v>
          </cell>
          <cell r="M1410" t="str">
            <v>内外面ｴﾎﾟｷｼ樹脂粉体塗装</v>
          </cell>
          <cell r="N1410" t="str">
            <v>ﾌｯ素樹脂塗装合金ﾎﾞﾙﾄﾅｯﾄ</v>
          </cell>
          <cell r="O1410" t="str">
            <v>指定承認</v>
          </cell>
          <cell r="P1410"/>
          <cell r="Q1410"/>
          <cell r="R1410"/>
          <cell r="S1410" t="str">
            <v>コスモ工機（株）</v>
          </cell>
          <cell r="T1410">
            <v>16</v>
          </cell>
          <cell r="V1410" t="str">
            <v xml:space="preserve">指定承認    </v>
          </cell>
          <cell r="W1410" t="str">
            <v xml:space="preserve">指定承認    </v>
          </cell>
        </row>
        <row r="1411">
          <cell r="A1411" t="str">
            <v>016FT0113</v>
          </cell>
          <cell r="B1411"/>
          <cell r="C1411"/>
          <cell r="D1411" t="str">
            <v>FT</v>
          </cell>
          <cell r="E1411">
            <v>1</v>
          </cell>
          <cell r="F1411">
            <v>13</v>
          </cell>
          <cell r="G1411"/>
          <cell r="H1411"/>
          <cell r="I1411" t="str">
            <v>016FT0113</v>
          </cell>
          <cell r="J1411" t="str">
            <v>FCD鋳鉄用ｿﾌﾄｼｰﾙ仕切弁付全周型K形受口不断水T字管</v>
          </cell>
          <cell r="K1411" t="str">
            <v>ｺｽﾓﾊﾞﾙﾌﾞSTｿﾌﾄ型全周K受鋳鉄管用</v>
          </cell>
          <cell r="L1411" t="str">
            <v>φ100～φ200×φ100</v>
          </cell>
          <cell r="M1411" t="str">
            <v>内外面ｴﾎﾟｷｼ樹脂粉体塗装</v>
          </cell>
          <cell r="N1411" t="str">
            <v>ﾌｯ素樹脂塗装合金ﾎﾞﾙﾄﾅｯﾄ</v>
          </cell>
          <cell r="O1411" t="str">
            <v>指定承認</v>
          </cell>
          <cell r="P1411"/>
          <cell r="Q1411"/>
          <cell r="R1411"/>
          <cell r="S1411" t="str">
            <v>コスモ工機（株）</v>
          </cell>
          <cell r="T1411">
            <v>16</v>
          </cell>
          <cell r="V1411" t="str">
            <v xml:space="preserve">指定承認    </v>
          </cell>
          <cell r="W1411" t="str">
            <v xml:space="preserve">指定承認    </v>
          </cell>
        </row>
        <row r="1412">
          <cell r="A1412" t="str">
            <v>016FT0114</v>
          </cell>
          <cell r="B1412"/>
          <cell r="C1412"/>
          <cell r="D1412" t="str">
            <v>FT</v>
          </cell>
          <cell r="E1412">
            <v>1</v>
          </cell>
          <cell r="F1412">
            <v>14</v>
          </cell>
          <cell r="G1412"/>
          <cell r="H1412"/>
          <cell r="I1412" t="str">
            <v>016FT0114</v>
          </cell>
          <cell r="J1412" t="str">
            <v>FCD鋳鉄用ｿﾌﾄｼｰﾙ仕切弁付全周型K形受口不断水T字管</v>
          </cell>
          <cell r="K1412" t="str">
            <v>ｺｽﾓﾊﾞﾙﾌﾞSTｿﾌﾄ型全周K受鋳鉄管用</v>
          </cell>
          <cell r="L1412" t="str">
            <v>φ150･φ200×φ150</v>
          </cell>
          <cell r="M1412" t="str">
            <v>内外面ｴﾎﾟｷｼ樹脂粉体塗装</v>
          </cell>
          <cell r="N1412" t="str">
            <v>ﾌｯ素樹脂塗装合金ﾎﾞﾙﾄﾅｯﾄ</v>
          </cell>
          <cell r="O1412" t="str">
            <v>指定承認</v>
          </cell>
          <cell r="P1412"/>
          <cell r="Q1412"/>
          <cell r="R1412"/>
          <cell r="S1412" t="str">
            <v>コスモ工機（株）</v>
          </cell>
          <cell r="T1412">
            <v>16</v>
          </cell>
          <cell r="V1412" t="str">
            <v xml:space="preserve">指定承認    </v>
          </cell>
          <cell r="W1412" t="str">
            <v xml:space="preserve">指定承認    </v>
          </cell>
        </row>
        <row r="1413">
          <cell r="A1413" t="str">
            <v>016FT0115</v>
          </cell>
          <cell r="B1413"/>
          <cell r="C1413"/>
          <cell r="D1413" t="str">
            <v>FT</v>
          </cell>
          <cell r="E1413">
            <v>1</v>
          </cell>
          <cell r="F1413">
            <v>15</v>
          </cell>
          <cell r="G1413"/>
          <cell r="H1413"/>
          <cell r="I1413" t="str">
            <v>016FT0115</v>
          </cell>
          <cell r="J1413" t="str">
            <v>FCD鋳鉄用ｿﾌﾄｼｰﾙ仕切弁付全周型K形受口不断水T字管</v>
          </cell>
          <cell r="K1413" t="str">
            <v>ｺｽﾓﾊﾞﾙﾌﾞSTｿﾌﾄ型全周K受鋳鉄管用</v>
          </cell>
          <cell r="L1413" t="str">
            <v>φ200×φ200</v>
          </cell>
          <cell r="M1413" t="str">
            <v>内外面ｴﾎﾟｷｼ樹脂粉体塗装</v>
          </cell>
          <cell r="N1413" t="str">
            <v>ﾌｯ素樹脂塗装合金ﾎﾞﾙﾄﾅｯﾄ</v>
          </cell>
          <cell r="O1413" t="str">
            <v>指定承認</v>
          </cell>
          <cell r="P1413"/>
          <cell r="Q1413"/>
          <cell r="R1413"/>
          <cell r="S1413" t="str">
            <v>コスモ工機（株）</v>
          </cell>
          <cell r="T1413">
            <v>16</v>
          </cell>
          <cell r="V1413" t="str">
            <v xml:space="preserve">指定承認    </v>
          </cell>
          <cell r="W1413" t="str">
            <v xml:space="preserve">指定承認    </v>
          </cell>
        </row>
        <row r="1414">
          <cell r="A1414" t="str">
            <v>011FT0108</v>
          </cell>
          <cell r="B1414"/>
          <cell r="C1414"/>
          <cell r="D1414" t="str">
            <v>FT</v>
          </cell>
          <cell r="E1414">
            <v>1</v>
          </cell>
          <cell r="F1414">
            <v>8</v>
          </cell>
          <cell r="G1414" t="str">
            <v>ﾎﾟﾘｴﾁﾚﾝ管用
不断水T字管</v>
          </cell>
          <cell r="H1414" t="str">
            <v>副弁付　ﾌﾗﾝｼﾞ式</v>
          </cell>
          <cell r="I1414" t="str">
            <v>011FT0108</v>
          </cell>
          <cell r="J1414" t="str">
            <v>FCDﾎﾟﾘｴﾁﾚﾝ用副弁付ﾌﾗﾝｼﾞ式全周型不断水T字管</v>
          </cell>
          <cell r="K1414" t="str">
            <v>ﾔﾉT字管S型(TY-105SF)</v>
          </cell>
          <cell r="L1414" t="str">
            <v>φ50～φ150×φ50</v>
          </cell>
          <cell r="M1414" t="str">
            <v>内外面ｴﾎﾟｷｼ樹脂粉体塗装</v>
          </cell>
          <cell r="N1414" t="str">
            <v>SUS304ﾎﾞﾙﾄﾅｯﾄ 10K</v>
          </cell>
          <cell r="O1414" t="str">
            <v>指定承認</v>
          </cell>
          <cell r="P1414"/>
          <cell r="Q1414"/>
          <cell r="R1414"/>
          <cell r="S1414" t="str">
            <v>大成機工（株）</v>
          </cell>
          <cell r="T1414">
            <v>11</v>
          </cell>
          <cell r="V1414" t="str">
            <v xml:space="preserve">指定承認    </v>
          </cell>
          <cell r="W1414" t="str">
            <v xml:space="preserve">指定承認    </v>
          </cell>
        </row>
        <row r="1415">
          <cell r="A1415" t="str">
            <v>016FT0119</v>
          </cell>
          <cell r="B1415"/>
          <cell r="C1415"/>
          <cell r="D1415" t="str">
            <v>FT</v>
          </cell>
          <cell r="E1415">
            <v>1</v>
          </cell>
          <cell r="F1415">
            <v>19</v>
          </cell>
          <cell r="G1415"/>
          <cell r="H1415"/>
          <cell r="I1415" t="str">
            <v>016FT0119</v>
          </cell>
          <cell r="J1415" t="str">
            <v>FCDﾎﾟﾘｴﾁﾚﾝ用副弁付ﾌﾗﾝｼﾞ式全周型不断水T字管</v>
          </cell>
          <cell r="K1415" t="str">
            <v>ｺｽﾓﾊﾞﾙﾌﾞST型全周F式ﾎﾟﾘｴﾁﾚﾝ管用</v>
          </cell>
          <cell r="L1415" t="str">
            <v>φ50～φ150×φ50</v>
          </cell>
          <cell r="M1415" t="str">
            <v>内外面ｴﾎﾟｷｼ樹脂粉体塗装</v>
          </cell>
          <cell r="N1415" t="str">
            <v>ﾌｯ素樹脂塗装合金ﾎﾞﾙﾄﾅｯﾄ 10K</v>
          </cell>
          <cell r="O1415" t="str">
            <v>指定承認</v>
          </cell>
          <cell r="P1415"/>
          <cell r="Q1415"/>
          <cell r="R1415"/>
          <cell r="S1415" t="str">
            <v>コスモ工機（株）</v>
          </cell>
          <cell r="T1415">
            <v>16</v>
          </cell>
          <cell r="V1415" t="str">
            <v xml:space="preserve">指定承認    </v>
          </cell>
          <cell r="W1415" t="str">
            <v xml:space="preserve">指定承認    </v>
          </cell>
        </row>
        <row r="1416">
          <cell r="A1416" t="str">
            <v>011FT0109</v>
          </cell>
          <cell r="B1416"/>
          <cell r="C1416"/>
          <cell r="D1416" t="str">
            <v>FT</v>
          </cell>
          <cell r="E1416">
            <v>1</v>
          </cell>
          <cell r="F1416">
            <v>9</v>
          </cell>
          <cell r="G1416"/>
          <cell r="H1416" t="str">
            <v>副弁付　内ﾈｼﾞ式</v>
          </cell>
          <cell r="I1416" t="str">
            <v>011FT0109</v>
          </cell>
          <cell r="J1416" t="str">
            <v>FCDﾎﾟﾘｴﾁﾚﾝ用副弁付内ﾈｼﾞ式全周型不断水T字管</v>
          </cell>
          <cell r="K1416" t="str">
            <v>ﾔﾉT字管S型(TY-105SS)</v>
          </cell>
          <cell r="L1416" t="str">
            <v>φ50～φ150×φ40･φ50</v>
          </cell>
          <cell r="M1416" t="str">
            <v>内外面ｴﾎﾟｷｼ樹脂粉体塗装</v>
          </cell>
          <cell r="N1416" t="str">
            <v>SUS304ﾎﾞﾙﾄﾅｯﾄ</v>
          </cell>
          <cell r="O1416" t="str">
            <v>指定承認</v>
          </cell>
          <cell r="P1416"/>
          <cell r="Q1416"/>
          <cell r="R1416"/>
          <cell r="S1416" t="str">
            <v>大成機工（株）</v>
          </cell>
          <cell r="T1416">
            <v>11</v>
          </cell>
          <cell r="V1416" t="str">
            <v xml:space="preserve">指定承認    </v>
          </cell>
          <cell r="W1416" t="str">
            <v xml:space="preserve">指定承認    </v>
          </cell>
        </row>
        <row r="1417">
          <cell r="A1417" t="str">
            <v>016FT0120</v>
          </cell>
          <cell r="B1417"/>
          <cell r="C1417"/>
          <cell r="D1417" t="str">
            <v>FT</v>
          </cell>
          <cell r="E1417">
            <v>1</v>
          </cell>
          <cell r="F1417">
            <v>20</v>
          </cell>
          <cell r="G1417"/>
          <cell r="H1417"/>
          <cell r="I1417" t="str">
            <v>016FT0120</v>
          </cell>
          <cell r="J1417" t="str">
            <v>FCDﾎﾟﾘｴﾁﾚﾝ用副弁付内ﾈｼﾞ式全周型不断水T字管</v>
          </cell>
          <cell r="K1417" t="str">
            <v>ｺｽﾓﾊﾞﾙﾌﾞST型全周N式ﾎﾟﾘｴﾁﾚﾝ管用</v>
          </cell>
          <cell r="L1417" t="str">
            <v>φ50～φ150×φ40･φ50</v>
          </cell>
          <cell r="M1417" t="str">
            <v>内外面ｴﾎﾟｷｼ樹脂粉体塗装</v>
          </cell>
          <cell r="N1417" t="str">
            <v>ﾌｯ素樹脂塗装合金ﾎﾞﾙﾄﾅｯﾄ</v>
          </cell>
          <cell r="O1417" t="str">
            <v>指定承認</v>
          </cell>
          <cell r="P1417"/>
          <cell r="Q1417"/>
          <cell r="R1417"/>
          <cell r="S1417" t="str">
            <v>コスモ工機（株）</v>
          </cell>
          <cell r="T1417">
            <v>16</v>
          </cell>
          <cell r="V1417" t="str">
            <v xml:space="preserve">指定承認    </v>
          </cell>
          <cell r="W1417" t="str">
            <v xml:space="preserve">指定承認    </v>
          </cell>
        </row>
        <row r="1418">
          <cell r="A1418" t="str">
            <v>016FT0121</v>
          </cell>
          <cell r="B1418"/>
          <cell r="C1418"/>
          <cell r="D1418" t="str">
            <v>FT</v>
          </cell>
          <cell r="E1418">
            <v>1</v>
          </cell>
          <cell r="F1418">
            <v>21</v>
          </cell>
          <cell r="G1418"/>
          <cell r="H1418" t="str">
            <v>副弁付　外ﾈｼﾞ式</v>
          </cell>
          <cell r="I1418" t="str">
            <v>016FT0121</v>
          </cell>
          <cell r="J1418" t="str">
            <v>FCDﾎﾟﾘｴﾁﾚﾝ用副弁付外ﾈｼﾞ式全周型不断水T字管</v>
          </cell>
          <cell r="K1418" t="str">
            <v>ｺｽﾓﾊﾞﾙﾌﾞST型全周U式ﾎﾟﾘｴﾁﾚﾝ管用</v>
          </cell>
          <cell r="L1418" t="str">
            <v>φ50～φ150×φ40･φ50</v>
          </cell>
          <cell r="M1418" t="str">
            <v>内外面ｴﾎﾟｷｼ樹脂粉体塗装</v>
          </cell>
          <cell r="N1418" t="str">
            <v>ﾌｯ素樹脂塗装合金ﾎﾞﾙﾄﾅｯﾄ</v>
          </cell>
          <cell r="O1418" t="str">
            <v>指定承認</v>
          </cell>
          <cell r="P1418"/>
          <cell r="Q1418"/>
          <cell r="R1418"/>
          <cell r="S1418" t="str">
            <v>コスモ工機（株）</v>
          </cell>
          <cell r="T1418">
            <v>16</v>
          </cell>
          <cell r="V1418" t="str">
            <v xml:space="preserve">指定承認    </v>
          </cell>
          <cell r="W1418" t="str">
            <v xml:space="preserve">指定承認    </v>
          </cell>
        </row>
        <row r="1419">
          <cell r="A1419" t="str">
            <v>011FT0110</v>
          </cell>
          <cell r="B1419"/>
          <cell r="C1419"/>
          <cell r="D1419" t="str">
            <v>FT</v>
          </cell>
          <cell r="E1419">
            <v>1</v>
          </cell>
          <cell r="F1419">
            <v>10</v>
          </cell>
          <cell r="G1419"/>
          <cell r="H1419" t="str">
            <v>ｿﾌﾄｼｰﾙ仕切弁付</v>
          </cell>
          <cell r="I1419" t="str">
            <v>011FT0110</v>
          </cell>
          <cell r="J1419" t="str">
            <v>FCDﾎﾟﾘｴﾁﾚﾝ管用ｿﾌﾄｼｰﾙ仕切弁付全周型不断水T字管</v>
          </cell>
          <cell r="K1419" t="str">
            <v>ﾎﾟﾘ管用ﾔﾉT字管V型(TN-01VS)</v>
          </cell>
          <cell r="L1419" t="str">
            <v>φ75×φ75～φ150×φ150</v>
          </cell>
          <cell r="M1419" t="str">
            <v>内外面ｴﾎﾟｷｼ樹脂粉体塗装</v>
          </cell>
          <cell r="N1419" t="str">
            <v>SUS304ﾎﾞﾙﾄﾅｯﾄ 7.5K</v>
          </cell>
          <cell r="O1419" t="str">
            <v>指定承認</v>
          </cell>
          <cell r="P1419"/>
          <cell r="Q1419"/>
          <cell r="R1419"/>
          <cell r="S1419" t="str">
            <v>大成機工（株）</v>
          </cell>
          <cell r="T1419">
            <v>11</v>
          </cell>
          <cell r="V1419" t="str">
            <v xml:space="preserve">指定承認    </v>
          </cell>
          <cell r="W1419" t="str">
            <v xml:space="preserve">指定承認    </v>
          </cell>
        </row>
        <row r="1420">
          <cell r="A1420" t="str">
            <v>016FT0122</v>
          </cell>
          <cell r="B1420"/>
          <cell r="C1420"/>
          <cell r="D1420" t="str">
            <v>FT</v>
          </cell>
          <cell r="E1420">
            <v>1</v>
          </cell>
          <cell r="F1420">
            <v>22</v>
          </cell>
          <cell r="G1420"/>
          <cell r="H1420"/>
          <cell r="I1420" t="str">
            <v>016FT0122</v>
          </cell>
          <cell r="J1420" t="str">
            <v>FCDﾎﾟﾘｴﾁﾚﾝ管用ｿﾌﾄｼｰﾙ仕切弁付全周型不断水T字管</v>
          </cell>
          <cell r="K1420" t="str">
            <v>ｺｽﾓﾊﾞﾙﾌﾞSTｿﾌﾄ型全周F式ﾎﾟﾘｴﾁﾚﾝ管用</v>
          </cell>
          <cell r="L1420" t="str">
            <v>φ75～φ150×φ75</v>
          </cell>
          <cell r="M1420" t="str">
            <v>内外面ｴﾎﾟｷｼ樹脂粉体塗装</v>
          </cell>
          <cell r="N1420" t="str">
            <v>ﾌｯ素樹脂塗装合金ﾎﾞﾙﾄﾅｯﾄ 7.5K</v>
          </cell>
          <cell r="O1420" t="str">
            <v>指定承認</v>
          </cell>
          <cell r="P1420"/>
          <cell r="Q1420"/>
          <cell r="R1420"/>
          <cell r="S1420" t="str">
            <v>コスモ工機（株）</v>
          </cell>
          <cell r="T1420">
            <v>16</v>
          </cell>
          <cell r="V1420" t="str">
            <v xml:space="preserve">指定承認    </v>
          </cell>
          <cell r="W1420" t="str">
            <v xml:space="preserve">指定承認    </v>
          </cell>
        </row>
        <row r="1421">
          <cell r="A1421" t="str">
            <v>016FT0123</v>
          </cell>
          <cell r="B1421"/>
          <cell r="C1421"/>
          <cell r="D1421" t="str">
            <v>FT</v>
          </cell>
          <cell r="E1421">
            <v>1</v>
          </cell>
          <cell r="F1421">
            <v>23</v>
          </cell>
          <cell r="G1421"/>
          <cell r="H1421"/>
          <cell r="I1421" t="str">
            <v>016FT0123</v>
          </cell>
          <cell r="J1421" t="str">
            <v>FCDﾎﾟﾘｴﾁﾚﾝ管用ｿﾌﾄｼｰﾙ仕切弁付全周型不断水T字管</v>
          </cell>
          <cell r="K1421" t="str">
            <v>ｺｽﾓﾊﾞﾙﾌﾞSTｿﾌﾄ型全周F式ﾎﾟﾘｴﾁﾚﾝ管用</v>
          </cell>
          <cell r="L1421" t="str">
            <v>φ100×φ100</v>
          </cell>
          <cell r="M1421" t="str">
            <v>内外面ｴﾎﾟｷｼ樹脂粉体塗装</v>
          </cell>
          <cell r="N1421" t="str">
            <v>ﾌｯ素樹脂塗装合金ﾎﾞﾙﾄﾅｯﾄ 7.5K</v>
          </cell>
          <cell r="O1421" t="str">
            <v>指定承認</v>
          </cell>
          <cell r="P1421"/>
          <cell r="Q1421"/>
          <cell r="R1421"/>
          <cell r="S1421" t="str">
            <v>コスモ工機（株）</v>
          </cell>
          <cell r="T1421">
            <v>16</v>
          </cell>
          <cell r="V1421" t="str">
            <v xml:space="preserve">指定承認    </v>
          </cell>
          <cell r="W1421" t="str">
            <v xml:space="preserve">指定承認    </v>
          </cell>
        </row>
        <row r="1422">
          <cell r="A1422" t="str">
            <v>016FT0124</v>
          </cell>
          <cell r="B1422"/>
          <cell r="C1422"/>
          <cell r="D1422" t="str">
            <v>FT</v>
          </cell>
          <cell r="E1422">
            <v>1</v>
          </cell>
          <cell r="F1422">
            <v>24</v>
          </cell>
          <cell r="G1422"/>
          <cell r="H1422"/>
          <cell r="I1422" t="str">
            <v>016FT0124</v>
          </cell>
          <cell r="J1422" t="str">
            <v>FCDﾎﾟﾘｴﾁﾚﾝ管用ｿﾌﾄｼｰﾙ仕切弁付全周型不断水T字管</v>
          </cell>
          <cell r="K1422" t="str">
            <v>ｺｽﾓﾊﾞﾙﾌﾞSTｿﾌﾄ型全周F式ﾎﾟﾘｴﾁﾚﾝ管用</v>
          </cell>
          <cell r="L1422" t="str">
            <v>φ150×φ100･φ150</v>
          </cell>
          <cell r="M1422" t="str">
            <v>内外面ｴﾎﾟｷｼ樹脂粉体塗装</v>
          </cell>
          <cell r="N1422" t="str">
            <v>ﾌｯ素樹脂塗装合金ﾎﾞﾙﾄﾅｯﾄ 7.5K</v>
          </cell>
          <cell r="O1422" t="str">
            <v>指定承認</v>
          </cell>
          <cell r="P1422"/>
          <cell r="Q1422"/>
          <cell r="R1422"/>
          <cell r="S1422" t="str">
            <v>コスモ工機（株）</v>
          </cell>
          <cell r="T1422">
            <v>16</v>
          </cell>
          <cell r="V1422" t="str">
            <v xml:space="preserve">指定承認    </v>
          </cell>
          <cell r="W1422" t="str">
            <v xml:space="preserve">指定承認    </v>
          </cell>
        </row>
        <row r="1423">
          <cell r="A1423" t="str">
            <v>011FT0111</v>
          </cell>
          <cell r="B1423"/>
          <cell r="C1423"/>
          <cell r="D1423" t="str">
            <v>FT</v>
          </cell>
          <cell r="E1423">
            <v>1</v>
          </cell>
          <cell r="F1423">
            <v>11</v>
          </cell>
          <cell r="G1423" t="str">
            <v>塩ﾋﾞ･鋼管用
不断水T字管</v>
          </cell>
          <cell r="H1423" t="str">
            <v>副弁付　ﾌﾗﾝｼﾞ式</v>
          </cell>
          <cell r="I1423" t="str">
            <v>011FT0111</v>
          </cell>
          <cell r="J1423" t="str">
            <v>FCD塩ﾋﾞ･鋼管用副弁付ﾌﾗﾝｼﾞ式不断水T字管</v>
          </cell>
          <cell r="K1423" t="str">
            <v>ﾔﾉT字管S型(TY-105SF)</v>
          </cell>
          <cell r="L1423" t="str">
            <v>φ50×φ50</v>
          </cell>
          <cell r="M1423" t="str">
            <v>接水部ｴﾎﾟｷｼ樹脂粉体塗装</v>
          </cell>
          <cell r="N1423" t="str">
            <v>合金ﾎﾞﾙﾄﾅｯﾄ 10K</v>
          </cell>
          <cell r="O1423" t="str">
            <v>指定承認</v>
          </cell>
          <cell r="P1423"/>
          <cell r="Q1423"/>
          <cell r="R1423"/>
          <cell r="S1423" t="str">
            <v>大成機工（株）</v>
          </cell>
          <cell r="T1423">
            <v>11</v>
          </cell>
          <cell r="V1423" t="str">
            <v xml:space="preserve">指定承認    </v>
          </cell>
          <cell r="W1423" t="str">
            <v xml:space="preserve">指定承認    </v>
          </cell>
        </row>
        <row r="1424">
          <cell r="A1424" t="str">
            <v>011FT0112</v>
          </cell>
          <cell r="B1424"/>
          <cell r="C1424"/>
          <cell r="D1424" t="str">
            <v>FT</v>
          </cell>
          <cell r="E1424">
            <v>1</v>
          </cell>
          <cell r="F1424">
            <v>12</v>
          </cell>
          <cell r="G1424"/>
          <cell r="H1424"/>
          <cell r="I1424" t="str">
            <v>011FT0112</v>
          </cell>
          <cell r="J1424" t="str">
            <v>FCD塩ﾋﾞ･鋼管用副弁付ﾌﾗﾝｼﾞ式不断水T字管</v>
          </cell>
          <cell r="K1424" t="str">
            <v>ﾔﾉT字管S型(TY-105SF)</v>
          </cell>
          <cell r="L1424" t="str">
            <v>φ75～φ200×φ50</v>
          </cell>
          <cell r="M1424" t="str">
            <v>接水部ｴﾎﾟｷｼ樹脂粉体塗装</v>
          </cell>
          <cell r="N1424" t="str">
            <v>合金ﾎﾞﾙﾄﾅｯﾄ 7.5K</v>
          </cell>
          <cell r="O1424" t="str">
            <v>指定承認</v>
          </cell>
          <cell r="P1424"/>
          <cell r="Q1424"/>
          <cell r="R1424"/>
          <cell r="S1424" t="str">
            <v>大成機工（株）</v>
          </cell>
          <cell r="T1424">
            <v>11</v>
          </cell>
          <cell r="V1424" t="str">
            <v xml:space="preserve">指定承認    </v>
          </cell>
          <cell r="W1424" t="str">
            <v xml:space="preserve">指定承認    </v>
          </cell>
        </row>
        <row r="1425">
          <cell r="A1425" t="str">
            <v>016FT0125</v>
          </cell>
          <cell r="B1425"/>
          <cell r="C1425"/>
          <cell r="D1425" t="str">
            <v>FT</v>
          </cell>
          <cell r="E1425">
            <v>1</v>
          </cell>
          <cell r="F1425">
            <v>25</v>
          </cell>
          <cell r="G1425"/>
          <cell r="H1425"/>
          <cell r="I1425" t="str">
            <v>016FT0125</v>
          </cell>
          <cell r="J1425" t="str">
            <v>FCD塩ﾋﾞ･鋼管用副弁付ﾌﾗﾝｼﾞ式不断水T字管</v>
          </cell>
          <cell r="K1425" t="str">
            <v>ｺｽﾓﾊﾞﾙﾌﾞST型F式塩ﾋﾞ･鋼管用</v>
          </cell>
          <cell r="L1425" t="str">
            <v>φ50～φ200×φ50</v>
          </cell>
          <cell r="M1425" t="str">
            <v>接水部ｴﾎﾟｷｼ樹脂粉体塗装</v>
          </cell>
          <cell r="N1425" t="str">
            <v>合金ﾎﾞﾙﾄﾅｯﾄ 10K</v>
          </cell>
          <cell r="O1425" t="str">
            <v>指定承認</v>
          </cell>
          <cell r="P1425"/>
          <cell r="Q1425"/>
          <cell r="R1425"/>
          <cell r="S1425" t="str">
            <v>コスモ工機（株）</v>
          </cell>
          <cell r="T1425">
            <v>16</v>
          </cell>
          <cell r="V1425" t="str">
            <v xml:space="preserve">指定承認    </v>
          </cell>
          <cell r="W1425" t="str">
            <v xml:space="preserve">指定承認    </v>
          </cell>
        </row>
        <row r="1426">
          <cell r="A1426" t="str">
            <v>011FT0113</v>
          </cell>
          <cell r="B1426"/>
          <cell r="C1426"/>
          <cell r="D1426" t="str">
            <v>FT</v>
          </cell>
          <cell r="E1426">
            <v>1</v>
          </cell>
          <cell r="F1426">
            <v>13</v>
          </cell>
          <cell r="G1426"/>
          <cell r="H1426" t="str">
            <v>副弁付　内ﾈｼﾞ式</v>
          </cell>
          <cell r="I1426" t="str">
            <v>011FT0113</v>
          </cell>
          <cell r="J1426" t="str">
            <v>FCD塩ﾋﾞ･鋼管用副弁付内ﾈｼﾞ式不断水T字管</v>
          </cell>
          <cell r="K1426" t="str">
            <v>ﾔﾉT字管S型(TY-105SS)</v>
          </cell>
          <cell r="L1426" t="str">
            <v>φ50×φ50</v>
          </cell>
          <cell r="M1426" t="str">
            <v>接水部ｴﾎﾟｷｼ樹脂粉体塗装</v>
          </cell>
          <cell r="N1426" t="str">
            <v>合金ﾎﾞﾙﾄﾅｯﾄ</v>
          </cell>
          <cell r="O1426" t="str">
            <v>指定承認</v>
          </cell>
          <cell r="P1426"/>
          <cell r="Q1426"/>
          <cell r="R1426"/>
          <cell r="S1426" t="str">
            <v>大成機工（株）</v>
          </cell>
          <cell r="T1426">
            <v>11</v>
          </cell>
          <cell r="V1426" t="str">
            <v xml:space="preserve">指定承認    </v>
          </cell>
          <cell r="W1426" t="str">
            <v xml:space="preserve">指定承認    </v>
          </cell>
        </row>
        <row r="1427">
          <cell r="A1427" t="str">
            <v>011FT0114</v>
          </cell>
          <cell r="B1427"/>
          <cell r="C1427"/>
          <cell r="D1427" t="str">
            <v>FT</v>
          </cell>
          <cell r="E1427">
            <v>1</v>
          </cell>
          <cell r="F1427">
            <v>14</v>
          </cell>
          <cell r="G1427"/>
          <cell r="H1427"/>
          <cell r="I1427" t="str">
            <v>011FT0114</v>
          </cell>
          <cell r="J1427" t="str">
            <v>FCD塩ﾋﾞ･鋼管用副弁付内ﾈｼﾞ式不断水T字管</v>
          </cell>
          <cell r="K1427" t="str">
            <v>ﾔﾉT字管S型(TY-105SS)</v>
          </cell>
          <cell r="L1427" t="str">
            <v>φ75～φ200×φ40･φ50</v>
          </cell>
          <cell r="M1427" t="str">
            <v>接水部ｴﾎﾟｷｼ樹脂粉体塗装</v>
          </cell>
          <cell r="N1427" t="str">
            <v>合金ﾎﾞﾙﾄﾅｯﾄ</v>
          </cell>
          <cell r="O1427" t="str">
            <v>指定承認</v>
          </cell>
          <cell r="P1427"/>
          <cell r="Q1427"/>
          <cell r="R1427"/>
          <cell r="S1427" t="str">
            <v>大成機工（株）</v>
          </cell>
          <cell r="T1427">
            <v>11</v>
          </cell>
          <cell r="V1427" t="str">
            <v xml:space="preserve">指定承認    </v>
          </cell>
          <cell r="W1427" t="str">
            <v xml:space="preserve">指定承認    </v>
          </cell>
        </row>
        <row r="1428">
          <cell r="A1428" t="str">
            <v>016FT0126</v>
          </cell>
          <cell r="B1428"/>
          <cell r="C1428"/>
          <cell r="D1428" t="str">
            <v>FT</v>
          </cell>
          <cell r="E1428">
            <v>1</v>
          </cell>
          <cell r="F1428">
            <v>26</v>
          </cell>
          <cell r="G1428"/>
          <cell r="H1428"/>
          <cell r="I1428" t="str">
            <v>016FT0126</v>
          </cell>
          <cell r="J1428" t="str">
            <v>FCD塩ﾋﾞ･鋼管用副弁付内ﾈｼﾞ式不断水T字管</v>
          </cell>
          <cell r="K1428" t="str">
            <v>ｺｽﾓﾊﾞﾙﾌﾞST型N式塩ﾋﾞ･鋼管用</v>
          </cell>
          <cell r="L1428" t="str">
            <v>φ50～φ200×φ40･φ50</v>
          </cell>
          <cell r="M1428" t="str">
            <v>接水部ｴﾎﾟｷｼ樹脂粉体塗装</v>
          </cell>
          <cell r="N1428" t="str">
            <v>合金ﾎﾞﾙﾄﾅｯﾄ</v>
          </cell>
          <cell r="O1428" t="str">
            <v>指定承認</v>
          </cell>
          <cell r="P1428"/>
          <cell r="Q1428"/>
          <cell r="R1428"/>
          <cell r="S1428" t="str">
            <v>コスモ工機（株）</v>
          </cell>
          <cell r="T1428">
            <v>16</v>
          </cell>
          <cell r="V1428" t="str">
            <v xml:space="preserve">指定承認    </v>
          </cell>
          <cell r="W1428" t="str">
            <v xml:space="preserve">指定承認    </v>
          </cell>
        </row>
        <row r="1429">
          <cell r="A1429" t="str">
            <v>016FT0127</v>
          </cell>
          <cell r="B1429"/>
          <cell r="C1429"/>
          <cell r="D1429" t="str">
            <v>FT</v>
          </cell>
          <cell r="E1429">
            <v>1</v>
          </cell>
          <cell r="F1429">
            <v>27</v>
          </cell>
          <cell r="G1429"/>
          <cell r="H1429" t="str">
            <v>副弁付　外ﾈｼﾞ式</v>
          </cell>
          <cell r="I1429" t="str">
            <v>016FT0127</v>
          </cell>
          <cell r="J1429" t="str">
            <v>FCD塩ﾋﾞ･鋼管用副弁付外ﾈｼﾞ式不断水T字管</v>
          </cell>
          <cell r="K1429" t="str">
            <v>ｺｽﾓﾊﾞﾙﾌﾞST型U式塩ﾋﾞ･鋼管用</v>
          </cell>
          <cell r="L1429" t="str">
            <v>φ50～φ200×φ40･φ50</v>
          </cell>
          <cell r="M1429" t="str">
            <v>接水部ｴﾎﾟｷｼ樹脂粉体塗装</v>
          </cell>
          <cell r="N1429" t="str">
            <v>合金ﾎﾞﾙﾄﾅｯﾄ</v>
          </cell>
          <cell r="O1429" t="str">
            <v>指定承認</v>
          </cell>
          <cell r="P1429"/>
          <cell r="Q1429"/>
          <cell r="R1429"/>
          <cell r="S1429" t="str">
            <v>コスモ工機（株）</v>
          </cell>
          <cell r="T1429">
            <v>16</v>
          </cell>
          <cell r="V1429" t="str">
            <v xml:space="preserve">指定承認    </v>
          </cell>
          <cell r="W1429" t="str">
            <v xml:space="preserve">指定承認    </v>
          </cell>
        </row>
        <row r="1430">
          <cell r="A1430" t="str">
            <v>001FT0102</v>
          </cell>
          <cell r="B1430"/>
          <cell r="C1430"/>
          <cell r="D1430" t="str">
            <v>FT</v>
          </cell>
          <cell r="E1430">
            <v>1</v>
          </cell>
          <cell r="F1430">
            <v>2</v>
          </cell>
          <cell r="G1430"/>
          <cell r="H1430" t="str">
            <v>ｿﾌﾄｼｰﾙ仕切弁付</v>
          </cell>
          <cell r="I1430" t="str">
            <v>001FT0102</v>
          </cell>
          <cell r="J1430" t="str">
            <v>FCD塩ﾋﾞ･鋼管用ｿﾌﾄｼｰﾙ仕切弁付不断水T字管</v>
          </cell>
          <cell r="K1430" t="str">
            <v>ｴｽﾌﾞﾝｷﾊﾞﾙﾌﾞ</v>
          </cell>
          <cell r="L1430" t="str">
            <v>φ75～φ200×φ75～φ200</v>
          </cell>
          <cell r="M1430" t="str">
            <v>内外面ｴﾎﾟｷｼ粉体樹脂塗装　全周ﾊﾟｯｷﾝ</v>
          </cell>
          <cell r="N1430" t="str">
            <v>SUS304ﾎﾞﾙﾄﾅｯﾄ 7.5K</v>
          </cell>
          <cell r="O1430" t="str">
            <v>指定承認</v>
          </cell>
          <cell r="P1430"/>
          <cell r="Q1430"/>
          <cell r="R1430"/>
          <cell r="S1430" t="str">
            <v>（株）水研</v>
          </cell>
          <cell r="T1430">
            <v>1</v>
          </cell>
          <cell r="V1430" t="str">
            <v xml:space="preserve">指定承認    </v>
          </cell>
          <cell r="W1430" t="str">
            <v xml:space="preserve">指定承認    </v>
          </cell>
        </row>
        <row r="1431">
          <cell r="A1431" t="str">
            <v>016FT0128</v>
          </cell>
          <cell r="B1431"/>
          <cell r="C1431"/>
          <cell r="D1431" t="str">
            <v>FT</v>
          </cell>
          <cell r="E1431">
            <v>1</v>
          </cell>
          <cell r="F1431">
            <v>28</v>
          </cell>
          <cell r="G1431"/>
          <cell r="H1431"/>
          <cell r="I1431" t="str">
            <v>016FT0128</v>
          </cell>
          <cell r="J1431" t="str">
            <v>FCD塩ﾋﾞ･鋼管用ｿﾌﾄｼｰﾙ仕切弁付不断水T字管</v>
          </cell>
          <cell r="K1431" t="str">
            <v>ｺｽﾓﾊﾞﾙﾌﾞSTｿﾌﾄ型F式塩ﾋﾞ･鋼管用</v>
          </cell>
          <cell r="L1431" t="str">
            <v>φ75～φ200×φ75</v>
          </cell>
          <cell r="M1431" t="str">
            <v>内外面ｴﾎﾟｷｼ樹脂粉体塗装</v>
          </cell>
          <cell r="N1431" t="str">
            <v>ﾌｯ素樹脂塗装合金ﾎﾞﾙﾄﾅｯﾄ 7.5K</v>
          </cell>
          <cell r="O1431" t="str">
            <v>指定承認</v>
          </cell>
          <cell r="P1431"/>
          <cell r="Q1431"/>
          <cell r="R1431"/>
          <cell r="S1431" t="str">
            <v>コスモ工機（株）</v>
          </cell>
          <cell r="T1431">
            <v>16</v>
          </cell>
          <cell r="V1431" t="str">
            <v xml:space="preserve">指定承認    </v>
          </cell>
          <cell r="W1431" t="str">
            <v xml:space="preserve">指定承認    </v>
          </cell>
        </row>
        <row r="1432">
          <cell r="A1432" t="str">
            <v>016FT0129</v>
          </cell>
          <cell r="B1432"/>
          <cell r="C1432"/>
          <cell r="D1432" t="str">
            <v>FT</v>
          </cell>
          <cell r="E1432">
            <v>1</v>
          </cell>
          <cell r="F1432">
            <v>29</v>
          </cell>
          <cell r="G1432"/>
          <cell r="H1432"/>
          <cell r="I1432" t="str">
            <v>016FT0129</v>
          </cell>
          <cell r="J1432" t="str">
            <v>FCD塩ﾋﾞ･鋼管用ｿﾌﾄｼｰﾙ仕切弁付不断水T字管</v>
          </cell>
          <cell r="K1432" t="str">
            <v>ｺｽﾓﾊﾞﾙﾌﾞSTｿﾌﾄ型F式塩ﾋﾞ･鋼管用</v>
          </cell>
          <cell r="L1432" t="str">
            <v>φ100～φ200×φ100</v>
          </cell>
          <cell r="M1432" t="str">
            <v>内外面ｴﾎﾟｷｼ樹脂粉体塗装</v>
          </cell>
          <cell r="N1432" t="str">
            <v>ﾌｯ素樹脂塗装合金ﾎﾞﾙﾄﾅｯﾄ 7.5K</v>
          </cell>
          <cell r="O1432" t="str">
            <v>指定承認</v>
          </cell>
          <cell r="P1432"/>
          <cell r="Q1432"/>
          <cell r="R1432"/>
          <cell r="S1432" t="str">
            <v>コスモ工機（株）</v>
          </cell>
          <cell r="T1432">
            <v>16</v>
          </cell>
          <cell r="V1432" t="str">
            <v xml:space="preserve">指定承認    </v>
          </cell>
          <cell r="W1432" t="str">
            <v xml:space="preserve">指定承認    </v>
          </cell>
        </row>
        <row r="1433">
          <cell r="A1433" t="str">
            <v>016FT0130</v>
          </cell>
          <cell r="B1433"/>
          <cell r="C1433"/>
          <cell r="D1433" t="str">
            <v>FT</v>
          </cell>
          <cell r="E1433">
            <v>1</v>
          </cell>
          <cell r="F1433">
            <v>30</v>
          </cell>
          <cell r="G1433"/>
          <cell r="H1433"/>
          <cell r="I1433" t="str">
            <v>016FT0130</v>
          </cell>
          <cell r="J1433" t="str">
            <v>FCD塩ﾋﾞ･鋼管用ｿﾌﾄｼｰﾙ仕切弁付不断水T字管</v>
          </cell>
          <cell r="K1433" t="str">
            <v>ｺｽﾓﾊﾞﾙﾌﾞSTｿﾌﾄ型F式塩ﾋﾞ･鋼管用</v>
          </cell>
          <cell r="L1433" t="str">
            <v>φ150･φ200×φ150</v>
          </cell>
          <cell r="M1433" t="str">
            <v>内外面ｴﾎﾟｷｼ樹脂粉体塗装</v>
          </cell>
          <cell r="N1433" t="str">
            <v>ﾌｯ素樹脂塗装合金ﾎﾞﾙﾄﾅｯﾄ 7.5K</v>
          </cell>
          <cell r="O1433" t="str">
            <v>指定承認</v>
          </cell>
          <cell r="P1433"/>
          <cell r="Q1433"/>
          <cell r="R1433"/>
          <cell r="S1433" t="str">
            <v>コスモ工機（株）</v>
          </cell>
          <cell r="T1433">
            <v>16</v>
          </cell>
          <cell r="V1433" t="str">
            <v xml:space="preserve">指定承認    </v>
          </cell>
          <cell r="W1433" t="str">
            <v xml:space="preserve">指定承認    </v>
          </cell>
        </row>
        <row r="1434">
          <cell r="A1434" t="str">
            <v>016FT0131</v>
          </cell>
          <cell r="B1434"/>
          <cell r="C1434"/>
          <cell r="D1434" t="str">
            <v>FT</v>
          </cell>
          <cell r="E1434">
            <v>1</v>
          </cell>
          <cell r="F1434">
            <v>31</v>
          </cell>
          <cell r="G1434"/>
          <cell r="H1434"/>
          <cell r="I1434" t="str">
            <v>016FT0131</v>
          </cell>
          <cell r="J1434" t="str">
            <v>FCD塩ﾋﾞ･鋼管用ｿﾌﾄｼｰﾙ仕切弁付不断水T字管</v>
          </cell>
          <cell r="K1434" t="str">
            <v>ｺｽﾓﾊﾞﾙﾌﾞSTｿﾌﾄ型F式塩ﾋﾞ･鋼管用</v>
          </cell>
          <cell r="L1434" t="str">
            <v>φ200×φ200</v>
          </cell>
          <cell r="M1434" t="str">
            <v>内外面ｴﾎﾟｷｼ樹脂粉体塗装</v>
          </cell>
          <cell r="N1434" t="str">
            <v>ﾌｯ素樹脂塗装合金ﾎﾞﾙﾄﾅｯﾄ 7.5K</v>
          </cell>
          <cell r="O1434" t="str">
            <v>指定承認</v>
          </cell>
          <cell r="P1434"/>
          <cell r="Q1434"/>
          <cell r="R1434"/>
          <cell r="S1434" t="str">
            <v>コスモ工機（株）</v>
          </cell>
          <cell r="T1434">
            <v>16</v>
          </cell>
          <cell r="V1434" t="str">
            <v xml:space="preserve">指定承認    </v>
          </cell>
          <cell r="W1434" t="str">
            <v xml:space="preserve">指定承認    </v>
          </cell>
        </row>
        <row r="1435">
          <cell r="A1435" t="str">
            <v>016FT0132</v>
          </cell>
          <cell r="B1435"/>
          <cell r="C1435"/>
          <cell r="D1435" t="str">
            <v>FT</v>
          </cell>
          <cell r="E1435">
            <v>1</v>
          </cell>
          <cell r="F1435">
            <v>32</v>
          </cell>
          <cell r="G1435"/>
          <cell r="H1435" t="str">
            <v>K形受口付
ｿﾌﾄｼｰﾙ仕切弁付</v>
          </cell>
          <cell r="I1435" t="str">
            <v>016FT0132</v>
          </cell>
          <cell r="J1435" t="str">
            <v>FCD塩ﾋﾞ･鋼管用ｿﾌﾄｼｰﾙ仕切弁付K形受口不断水T字管</v>
          </cell>
          <cell r="K1435" t="str">
            <v>ｺｽﾓﾊﾞﾙﾌﾞSTｿﾌﾄ型K受塩ﾋﾞ･鋼管用</v>
          </cell>
          <cell r="L1435" t="str">
            <v>φ75～φ200×φ75</v>
          </cell>
          <cell r="M1435" t="str">
            <v>内外面ｴﾎﾟｷｼ樹脂粉体塗装</v>
          </cell>
          <cell r="N1435" t="str">
            <v>ﾌｯ素樹脂塗装合金ﾎﾞﾙﾄﾅｯﾄ</v>
          </cell>
          <cell r="O1435" t="str">
            <v>指定承認</v>
          </cell>
          <cell r="P1435"/>
          <cell r="Q1435"/>
          <cell r="R1435"/>
          <cell r="S1435" t="str">
            <v>コスモ工機（株）</v>
          </cell>
          <cell r="T1435">
            <v>16</v>
          </cell>
          <cell r="V1435" t="str">
            <v xml:space="preserve">指定承認    </v>
          </cell>
          <cell r="W1435" t="str">
            <v xml:space="preserve">指定承認    </v>
          </cell>
        </row>
        <row r="1436">
          <cell r="A1436" t="str">
            <v>016FT0133</v>
          </cell>
          <cell r="B1436"/>
          <cell r="C1436"/>
          <cell r="D1436" t="str">
            <v>FT</v>
          </cell>
          <cell r="E1436">
            <v>1</v>
          </cell>
          <cell r="F1436">
            <v>33</v>
          </cell>
          <cell r="G1436"/>
          <cell r="H1436"/>
          <cell r="I1436" t="str">
            <v>016FT0133</v>
          </cell>
          <cell r="J1436" t="str">
            <v>FCD塩ﾋﾞ･鋼管用ｿﾌﾄｼｰﾙ仕切弁付K形受口不断水T字管</v>
          </cell>
          <cell r="K1436" t="str">
            <v>ｺｽﾓﾊﾞﾙﾌﾞSTｿﾌﾄ型K受塩ﾋﾞ･鋼管用</v>
          </cell>
          <cell r="L1436" t="str">
            <v>φ100～φ200×φ100</v>
          </cell>
          <cell r="M1436" t="str">
            <v>内外面ｴﾎﾟｷｼ樹脂粉体塗装</v>
          </cell>
          <cell r="N1436" t="str">
            <v>ﾌｯ素樹脂塗装合金ﾎﾞﾙﾄﾅｯﾄ</v>
          </cell>
          <cell r="O1436" t="str">
            <v>指定承認</v>
          </cell>
          <cell r="P1436"/>
          <cell r="Q1436"/>
          <cell r="R1436"/>
          <cell r="S1436" t="str">
            <v>コスモ工機（株）</v>
          </cell>
          <cell r="T1436">
            <v>16</v>
          </cell>
          <cell r="V1436" t="str">
            <v xml:space="preserve">指定承認    </v>
          </cell>
          <cell r="W1436" t="str">
            <v xml:space="preserve">指定承認    </v>
          </cell>
        </row>
        <row r="1437">
          <cell r="A1437" t="str">
            <v>016FT0134</v>
          </cell>
          <cell r="B1437"/>
          <cell r="C1437"/>
          <cell r="D1437" t="str">
            <v>FT</v>
          </cell>
          <cell r="E1437">
            <v>1</v>
          </cell>
          <cell r="F1437">
            <v>34</v>
          </cell>
          <cell r="G1437"/>
          <cell r="H1437"/>
          <cell r="I1437" t="str">
            <v>016FT0134</v>
          </cell>
          <cell r="J1437" t="str">
            <v>FCD塩ﾋﾞ･鋼管用ｿﾌﾄｼｰﾙ仕切弁付K形受口不断水T字管</v>
          </cell>
          <cell r="K1437" t="str">
            <v>ｺｽﾓﾊﾞﾙﾌﾞSTｿﾌﾄ型K受塩ﾋﾞ･鋼管用</v>
          </cell>
          <cell r="L1437" t="str">
            <v>φ150･φ200×φ150</v>
          </cell>
          <cell r="M1437" t="str">
            <v>内外面ｴﾎﾟｷｼ樹脂粉体塗装</v>
          </cell>
          <cell r="N1437" t="str">
            <v>ﾌｯ素樹脂塗装合金ﾎﾞﾙﾄﾅｯﾄ</v>
          </cell>
          <cell r="O1437" t="str">
            <v>指定承認</v>
          </cell>
          <cell r="P1437"/>
          <cell r="Q1437"/>
          <cell r="R1437"/>
          <cell r="S1437" t="str">
            <v>コスモ工機（株）</v>
          </cell>
          <cell r="T1437">
            <v>16</v>
          </cell>
          <cell r="V1437" t="str">
            <v xml:space="preserve">指定承認    </v>
          </cell>
          <cell r="W1437" t="str">
            <v xml:space="preserve">指定承認    </v>
          </cell>
        </row>
        <row r="1438">
          <cell r="A1438" t="str">
            <v>016FT0135</v>
          </cell>
          <cell r="B1438"/>
          <cell r="C1438"/>
          <cell r="D1438" t="str">
            <v>FT</v>
          </cell>
          <cell r="E1438">
            <v>1</v>
          </cell>
          <cell r="F1438">
            <v>35</v>
          </cell>
          <cell r="G1438"/>
          <cell r="H1438"/>
          <cell r="I1438" t="str">
            <v>016FT0135</v>
          </cell>
          <cell r="J1438" t="str">
            <v>FCD塩ﾋﾞ･鋼管用ｿﾌﾄｼｰﾙ仕切弁付K形受口不断水T字管</v>
          </cell>
          <cell r="K1438" t="str">
            <v>ｺｽﾓﾊﾞﾙﾌﾞSTｿﾌﾄ型K受塩ﾋﾞ･鋼管用</v>
          </cell>
          <cell r="L1438" t="str">
            <v>φ200×φ200</v>
          </cell>
          <cell r="M1438" t="str">
            <v>内外面ｴﾎﾟｷｼ樹脂粉体塗装</v>
          </cell>
          <cell r="N1438" t="str">
            <v>ﾌｯ素樹脂塗装合金ﾎﾞﾙﾄﾅｯﾄ</v>
          </cell>
          <cell r="O1438" t="str">
            <v>指定承認</v>
          </cell>
          <cell r="P1438"/>
          <cell r="Q1438"/>
          <cell r="R1438"/>
          <cell r="S1438" t="str">
            <v>コスモ工機（株）</v>
          </cell>
          <cell r="T1438">
            <v>16</v>
          </cell>
          <cell r="V1438" t="str">
            <v xml:space="preserve">指定承認    </v>
          </cell>
          <cell r="W1438" t="str">
            <v xml:space="preserve">指定承認    </v>
          </cell>
        </row>
        <row r="1439">
          <cell r="A1439" t="str">
            <v>011FT0115</v>
          </cell>
          <cell r="B1439"/>
          <cell r="C1439"/>
          <cell r="D1439" t="str">
            <v>FT</v>
          </cell>
          <cell r="E1439">
            <v>1</v>
          </cell>
          <cell r="F1439">
            <v>15</v>
          </cell>
          <cell r="G1439" t="str">
            <v>塩ﾋﾞ管用
不断水T字管</v>
          </cell>
          <cell r="H1439" t="str">
            <v>ｿﾌﾄｼｰﾙ仕切弁付</v>
          </cell>
          <cell r="I1439" t="str">
            <v>011FT0115</v>
          </cell>
          <cell r="J1439" t="str">
            <v>FCD塩ﾋﾞ管用ｿﾌﾄｼｰﾙ仕切弁付不断水T字管</v>
          </cell>
          <cell r="K1439" t="str">
            <v>ﾔﾉT字管V型(TN-65VS)</v>
          </cell>
          <cell r="L1439" t="str">
            <v>φ75×φ75～φ150×φ150</v>
          </cell>
          <cell r="M1439" t="str">
            <v>内外面ｴﾎﾟｷｼ樹脂粉体塗装</v>
          </cell>
          <cell r="N1439" t="str">
            <v>合金ﾎﾞﾙﾄﾅｯﾄ 7.5K</v>
          </cell>
          <cell r="O1439" t="str">
            <v>指定承認</v>
          </cell>
          <cell r="P1439"/>
          <cell r="Q1439"/>
          <cell r="R1439"/>
          <cell r="S1439" t="str">
            <v>大成機工（株）</v>
          </cell>
          <cell r="T1439">
            <v>11</v>
          </cell>
          <cell r="V1439" t="str">
            <v xml:space="preserve">指定承認    </v>
          </cell>
          <cell r="W1439" t="str">
            <v xml:space="preserve">指定承認    </v>
          </cell>
        </row>
        <row r="1440">
          <cell r="A1440" t="str">
            <v>011FT0116</v>
          </cell>
          <cell r="B1440"/>
          <cell r="C1440"/>
          <cell r="D1440" t="str">
            <v>FT</v>
          </cell>
          <cell r="E1440">
            <v>1</v>
          </cell>
          <cell r="F1440">
            <v>16</v>
          </cell>
          <cell r="G1440"/>
          <cell r="H1440"/>
          <cell r="I1440" t="str">
            <v>011FT0116</v>
          </cell>
          <cell r="J1440" t="str">
            <v>FCD塩ﾋﾞ管用ｿﾌﾄｼｰﾙ仕切弁付不断水T字管</v>
          </cell>
          <cell r="K1440" t="str">
            <v>ﾔﾉT字管V型(TN-65VS)</v>
          </cell>
          <cell r="L1440" t="str">
            <v>φ200×φ75～φ200</v>
          </cell>
          <cell r="M1440" t="str">
            <v>内外面ｴﾎﾟｷｼ樹脂粉体塗装</v>
          </cell>
          <cell r="N1440" t="str">
            <v>合金ﾎﾞﾙﾄﾅｯﾄ 7.5K</v>
          </cell>
          <cell r="O1440" t="str">
            <v>指定承認</v>
          </cell>
          <cell r="P1440"/>
          <cell r="Q1440"/>
          <cell r="R1440"/>
          <cell r="S1440" t="str">
            <v>大成機工（株）</v>
          </cell>
          <cell r="T1440">
            <v>11</v>
          </cell>
          <cell r="V1440" t="str">
            <v xml:space="preserve">指定承認    </v>
          </cell>
          <cell r="W1440" t="str">
            <v xml:space="preserve">指定承認    </v>
          </cell>
        </row>
        <row r="1441">
          <cell r="A1441" t="str">
            <v>011FT0117</v>
          </cell>
          <cell r="B1441"/>
          <cell r="C1441"/>
          <cell r="D1441" t="str">
            <v>FT</v>
          </cell>
          <cell r="E1441">
            <v>1</v>
          </cell>
          <cell r="F1441">
            <v>17</v>
          </cell>
          <cell r="G1441" t="str">
            <v>鋼管用
不断水T字管</v>
          </cell>
          <cell r="H1441" t="str">
            <v>ｿﾌﾄｼｰﾙ仕切弁付</v>
          </cell>
          <cell r="I1441" t="str">
            <v>011FT0117</v>
          </cell>
          <cell r="J1441" t="str">
            <v>FCD鋼管用ｿﾌﾄｼｰﾙ仕切弁付不断水T字管</v>
          </cell>
          <cell r="K1441" t="str">
            <v>ﾔﾉT字管V型(TN-65VS)</v>
          </cell>
          <cell r="L1441" t="str">
            <v>φ75×φ75</v>
          </cell>
          <cell r="M1441" t="str">
            <v>内外面ｴﾎﾟｷｼ樹脂粉体塗装</v>
          </cell>
          <cell r="N1441" t="str">
            <v>合金ﾎﾞﾙﾄﾅｯﾄ 7.5K</v>
          </cell>
          <cell r="O1441" t="str">
            <v>指定承認</v>
          </cell>
          <cell r="P1441"/>
          <cell r="Q1441"/>
          <cell r="R1441"/>
          <cell r="S1441" t="str">
            <v>大成機工（株）</v>
          </cell>
          <cell r="T1441">
            <v>11</v>
          </cell>
          <cell r="V1441" t="str">
            <v xml:space="preserve">指定承認    </v>
          </cell>
          <cell r="W1441" t="str">
            <v xml:space="preserve">指定承認    </v>
          </cell>
        </row>
        <row r="1442">
          <cell r="A1442" t="str">
            <v>011FT0118</v>
          </cell>
          <cell r="B1442"/>
          <cell r="C1442"/>
          <cell r="D1442" t="str">
            <v>FT</v>
          </cell>
          <cell r="E1442">
            <v>1</v>
          </cell>
          <cell r="F1442">
            <v>18</v>
          </cell>
          <cell r="G1442"/>
          <cell r="H1442"/>
          <cell r="I1442" t="str">
            <v>011FT0118</v>
          </cell>
          <cell r="J1442" t="str">
            <v>FCD鋼管用ｿﾌﾄｼｰﾙ仕切弁付不断水T字管</v>
          </cell>
          <cell r="K1442" t="str">
            <v>ﾔﾉT字管V型(TN-65VS)</v>
          </cell>
          <cell r="L1442" t="str">
            <v>φ100～φ200×φ75～φ150</v>
          </cell>
          <cell r="M1442" t="str">
            <v>内外面ｴﾎﾟｷｼ樹脂粉体塗装</v>
          </cell>
          <cell r="N1442" t="str">
            <v>合金ﾎﾞﾙﾄﾅｯﾄ 7.5K</v>
          </cell>
          <cell r="O1442" t="str">
            <v>指定承認</v>
          </cell>
          <cell r="P1442"/>
          <cell r="Q1442"/>
          <cell r="R1442"/>
          <cell r="S1442" t="str">
            <v>大成機工（株）</v>
          </cell>
          <cell r="T1442">
            <v>11</v>
          </cell>
          <cell r="V1442" t="str">
            <v xml:space="preserve">指定承認    </v>
          </cell>
          <cell r="W1442" t="str">
            <v xml:space="preserve">指定承認    </v>
          </cell>
        </row>
        <row r="1443">
          <cell r="A1443" t="str">
            <v>011FT0119</v>
          </cell>
          <cell r="B1443"/>
          <cell r="C1443"/>
          <cell r="D1443" t="str">
            <v>FT</v>
          </cell>
          <cell r="E1443">
            <v>1</v>
          </cell>
          <cell r="F1443">
            <v>19</v>
          </cell>
          <cell r="G1443"/>
          <cell r="H1443"/>
          <cell r="I1443" t="str">
            <v>011FT0119</v>
          </cell>
          <cell r="J1443" t="str">
            <v>FCD鋼管用ｿﾌﾄｼｰﾙ仕切弁付不断水T字管</v>
          </cell>
          <cell r="K1443" t="str">
            <v>ﾔﾉT字管V型(TN-65VS)</v>
          </cell>
          <cell r="L1443" t="str">
            <v>φ200×φ200</v>
          </cell>
          <cell r="M1443" t="str">
            <v>内外面ｴﾎﾟｷｼ樹脂粉体塗装</v>
          </cell>
          <cell r="N1443" t="str">
            <v>合金ﾎﾞﾙﾄﾅｯﾄ 7.5K</v>
          </cell>
          <cell r="O1443" t="str">
            <v>指定承認</v>
          </cell>
          <cell r="P1443"/>
          <cell r="Q1443"/>
          <cell r="R1443"/>
          <cell r="S1443" t="str">
            <v>大成機工（株）</v>
          </cell>
          <cell r="T1443">
            <v>11</v>
          </cell>
          <cell r="V1443" t="str">
            <v xml:space="preserve">指定承認    </v>
          </cell>
          <cell r="W1443" t="str">
            <v xml:space="preserve">指定承認    </v>
          </cell>
        </row>
        <row r="1444">
          <cell r="A1444" t="str">
            <v>016FT0108</v>
          </cell>
          <cell r="B1444" t="str">
            <v>不断水T字管</v>
          </cell>
          <cell r="C1444" t="str">
            <v>不断水T字管類</v>
          </cell>
          <cell r="D1444" t="str">
            <v>FT</v>
          </cell>
          <cell r="E1444">
            <v>1</v>
          </cell>
          <cell r="F1444">
            <v>8</v>
          </cell>
          <cell r="G1444" t="str">
            <v>吋管用不断水T字管</v>
          </cell>
          <cell r="H1444" t="str">
            <v>ｿﾌﾄｼｰﾙ仕切弁付</v>
          </cell>
          <cell r="I1444" t="str">
            <v>016FT0108</v>
          </cell>
          <cell r="J1444" t="str">
            <v>FCD吋管用ｿﾌﾄｼｰﾙ仕切弁付不断水T字管</v>
          </cell>
          <cell r="K1444" t="str">
            <v>ｺｽﾓﾊﾞﾙﾌﾞSTｿﾌﾄ型F式吋管用</v>
          </cell>
          <cell r="L1444" t="str">
            <v>3B～8B×φ75</v>
          </cell>
          <cell r="M1444" t="str">
            <v>内外面ｴﾎﾟｷｼ樹脂粉体塗装</v>
          </cell>
          <cell r="N1444" t="str">
            <v>ﾌｯ素樹脂塗装合金ﾎﾞﾙﾄﾅｯﾄ 7.5K</v>
          </cell>
          <cell r="O1444" t="str">
            <v>指定承認</v>
          </cell>
          <cell r="P1444"/>
          <cell r="Q1444"/>
          <cell r="R1444"/>
          <cell r="S1444" t="str">
            <v>コスモ工機（株）</v>
          </cell>
          <cell r="T1444">
            <v>16</v>
          </cell>
          <cell r="V1444" t="str">
            <v xml:space="preserve">指定承認    </v>
          </cell>
          <cell r="W1444" t="str">
            <v xml:space="preserve">指定承認    </v>
          </cell>
        </row>
        <row r="1445">
          <cell r="A1445" t="str">
            <v>016FT0109</v>
          </cell>
          <cell r="B1445"/>
          <cell r="C1445"/>
          <cell r="D1445" t="str">
            <v>FT</v>
          </cell>
          <cell r="E1445">
            <v>1</v>
          </cell>
          <cell r="F1445">
            <v>9</v>
          </cell>
          <cell r="G1445"/>
          <cell r="H1445"/>
          <cell r="I1445" t="str">
            <v>016FT0109</v>
          </cell>
          <cell r="J1445" t="str">
            <v>FCD吋管用ｿﾌﾄｼｰﾙ仕切弁付不断水T字管</v>
          </cell>
          <cell r="K1445" t="str">
            <v>ｺｽﾓﾊﾞﾙﾌﾞSTｿﾌﾄ型F式吋管用</v>
          </cell>
          <cell r="L1445" t="str">
            <v>4B～8B×φ100</v>
          </cell>
          <cell r="M1445" t="str">
            <v>内外面ｴﾎﾟｷｼ樹脂粉体塗装</v>
          </cell>
          <cell r="N1445" t="str">
            <v>ﾌｯ素樹脂塗装合金ﾎﾞﾙﾄﾅｯﾄ 7.5K</v>
          </cell>
          <cell r="O1445" t="str">
            <v>指定承認</v>
          </cell>
          <cell r="P1445"/>
          <cell r="Q1445"/>
          <cell r="R1445"/>
          <cell r="S1445" t="str">
            <v>コスモ工機（株）</v>
          </cell>
          <cell r="T1445">
            <v>16</v>
          </cell>
          <cell r="V1445" t="str">
            <v xml:space="preserve">指定承認    </v>
          </cell>
          <cell r="W1445" t="str">
            <v xml:space="preserve">指定承認    </v>
          </cell>
        </row>
        <row r="1446">
          <cell r="A1446" t="str">
            <v>016FT0110</v>
          </cell>
          <cell r="B1446"/>
          <cell r="C1446"/>
          <cell r="D1446" t="str">
            <v>FT</v>
          </cell>
          <cell r="E1446">
            <v>1</v>
          </cell>
          <cell r="F1446">
            <v>10</v>
          </cell>
          <cell r="G1446"/>
          <cell r="H1446"/>
          <cell r="I1446" t="str">
            <v>016FT0110</v>
          </cell>
          <cell r="J1446" t="str">
            <v>FCD吋管用ｿﾌﾄｼｰﾙ仕切弁付不断水T字管</v>
          </cell>
          <cell r="K1446" t="str">
            <v>ｺｽﾓﾊﾞﾙﾌﾞSTｿﾌﾄ型F式吋管用</v>
          </cell>
          <cell r="L1446" t="str">
            <v>6B･8B×φ150</v>
          </cell>
          <cell r="M1446" t="str">
            <v>内外面ｴﾎﾟｷｼ樹脂粉体塗装</v>
          </cell>
          <cell r="N1446" t="str">
            <v>ﾌｯ素樹脂塗装合金ﾎﾞﾙﾄﾅｯﾄ 7.5K</v>
          </cell>
          <cell r="O1446" t="str">
            <v>指定承認</v>
          </cell>
          <cell r="P1446"/>
          <cell r="Q1446"/>
          <cell r="R1446"/>
          <cell r="S1446" t="str">
            <v>コスモ工機（株）</v>
          </cell>
          <cell r="T1446">
            <v>16</v>
          </cell>
          <cell r="V1446" t="str">
            <v xml:space="preserve">指定承認    </v>
          </cell>
          <cell r="W1446" t="str">
            <v xml:space="preserve">指定承認    </v>
          </cell>
        </row>
        <row r="1447">
          <cell r="A1447" t="str">
            <v>016FT0111</v>
          </cell>
          <cell r="B1447"/>
          <cell r="C1447"/>
          <cell r="D1447" t="str">
            <v>FT</v>
          </cell>
          <cell r="E1447">
            <v>1</v>
          </cell>
          <cell r="F1447">
            <v>11</v>
          </cell>
          <cell r="G1447" t="str">
            <v>吋管用不断水T字管</v>
          </cell>
          <cell r="H1447" t="str">
            <v>ｿﾌﾄｼｰﾙ仕切弁付</v>
          </cell>
          <cell r="I1447" t="str">
            <v>016FT0111</v>
          </cell>
          <cell r="J1447" t="str">
            <v>FCD吋管用ｿﾌﾄｼｰﾙ仕切弁付不断水T字管</v>
          </cell>
          <cell r="K1447" t="str">
            <v>ｺｽﾓﾊﾞﾙﾌﾞSTｿﾌﾄ型F式吋管用</v>
          </cell>
          <cell r="L1447" t="str">
            <v>8B×φ200</v>
          </cell>
          <cell r="M1447" t="str">
            <v>内外面ｴﾎﾟｷｼ樹脂粉体塗装</v>
          </cell>
          <cell r="N1447" t="str">
            <v>ﾌｯ素樹脂塗装合金ﾎﾞﾙﾄﾅｯﾄ 7.5K</v>
          </cell>
          <cell r="O1447" t="str">
            <v>指定承認</v>
          </cell>
          <cell r="P1447"/>
          <cell r="Q1447"/>
          <cell r="R1447"/>
          <cell r="S1447" t="str">
            <v>コスモ工機（株）</v>
          </cell>
          <cell r="T1447">
            <v>16</v>
          </cell>
          <cell r="V1447" t="str">
            <v xml:space="preserve">指定承認    </v>
          </cell>
          <cell r="W1447" t="str">
            <v xml:space="preserve">指定承認    </v>
          </cell>
        </row>
        <row r="1448">
          <cell r="A1448" t="str">
            <v>016FT0116</v>
          </cell>
          <cell r="B1448"/>
          <cell r="C1448"/>
          <cell r="D1448" t="str">
            <v>FT</v>
          </cell>
          <cell r="E1448">
            <v>1</v>
          </cell>
          <cell r="F1448">
            <v>16</v>
          </cell>
          <cell r="G1448"/>
          <cell r="H1448" t="str">
            <v>K形受口付
ｿﾌﾄｼｰﾙ仕切弁付</v>
          </cell>
          <cell r="I1448" t="str">
            <v>016FT0116</v>
          </cell>
          <cell r="J1448" t="str">
            <v>FCD吋管用ｿﾌﾄｼｰﾙ仕切弁付K形受口不断水T字管</v>
          </cell>
          <cell r="K1448" t="str">
            <v>ｺｽﾓﾊﾞﾙﾌﾞSTｿﾌﾄ型K受吋管用</v>
          </cell>
          <cell r="L1448" t="str">
            <v>3B～8B×φ75</v>
          </cell>
          <cell r="M1448" t="str">
            <v>内外面ｴﾎﾟｷｼ樹脂粉体塗装</v>
          </cell>
          <cell r="N1448" t="str">
            <v>ﾌｯ素樹脂塗装合金ﾎﾞﾙﾄﾅｯﾄ</v>
          </cell>
          <cell r="O1448" t="str">
            <v>指定承認</v>
          </cell>
          <cell r="P1448"/>
          <cell r="Q1448"/>
          <cell r="R1448"/>
          <cell r="S1448" t="str">
            <v>コスモ工機（株）</v>
          </cell>
          <cell r="T1448">
            <v>16</v>
          </cell>
          <cell r="V1448" t="str">
            <v xml:space="preserve">指定承認    </v>
          </cell>
          <cell r="W1448" t="str">
            <v xml:space="preserve">指定承認    </v>
          </cell>
        </row>
        <row r="1449">
          <cell r="A1449" t="str">
            <v>016FT0117</v>
          </cell>
          <cell r="B1449"/>
          <cell r="C1449"/>
          <cell r="D1449" t="str">
            <v>FT</v>
          </cell>
          <cell r="E1449">
            <v>1</v>
          </cell>
          <cell r="F1449">
            <v>17</v>
          </cell>
          <cell r="G1449"/>
          <cell r="H1449"/>
          <cell r="I1449" t="str">
            <v>016FT0117</v>
          </cell>
          <cell r="J1449" t="str">
            <v>FCD吋管用ｿﾌﾄｼｰﾙ仕切弁付K形受口不断水T字管</v>
          </cell>
          <cell r="K1449" t="str">
            <v>ｺｽﾓﾊﾞﾙﾌﾞSTｿﾌﾄ型K受吋管用</v>
          </cell>
          <cell r="L1449" t="str">
            <v>4B～8B×φ100</v>
          </cell>
          <cell r="M1449" t="str">
            <v>内外面ｴﾎﾟｷｼ樹脂粉体塗装</v>
          </cell>
          <cell r="N1449" t="str">
            <v>ﾌｯ素樹脂塗装合金ﾎﾞﾙﾄﾅｯﾄ</v>
          </cell>
          <cell r="O1449" t="str">
            <v>指定承認</v>
          </cell>
          <cell r="P1449"/>
          <cell r="Q1449"/>
          <cell r="R1449"/>
          <cell r="S1449" t="str">
            <v>コスモ工機（株）</v>
          </cell>
          <cell r="T1449">
            <v>16</v>
          </cell>
          <cell r="V1449" t="str">
            <v xml:space="preserve">指定承認    </v>
          </cell>
          <cell r="W1449" t="str">
            <v xml:space="preserve">指定承認    </v>
          </cell>
        </row>
        <row r="1450">
          <cell r="A1450" t="str">
            <v>016FT0118</v>
          </cell>
          <cell r="B1450"/>
          <cell r="C1450"/>
          <cell r="D1450" t="str">
            <v>FT</v>
          </cell>
          <cell r="E1450">
            <v>1</v>
          </cell>
          <cell r="F1450">
            <v>18</v>
          </cell>
          <cell r="G1450"/>
          <cell r="H1450"/>
          <cell r="I1450" t="str">
            <v>016FT0118</v>
          </cell>
          <cell r="J1450" t="str">
            <v>FCD吋管用ｿﾌﾄｼｰﾙ仕切弁付K形受口不断水T字管</v>
          </cell>
          <cell r="K1450" t="str">
            <v>ｺｽﾓﾊﾞﾙﾌﾞSTｿﾌﾄ型K受吋管用</v>
          </cell>
          <cell r="L1450" t="str">
            <v>8B×φ200</v>
          </cell>
          <cell r="M1450" t="str">
            <v>内外面ｴﾎﾟｷｼ樹脂粉体塗装</v>
          </cell>
          <cell r="N1450" t="str">
            <v>ﾌｯ素樹脂塗装合金ﾎﾞﾙﾄﾅｯﾄ</v>
          </cell>
          <cell r="O1450" t="str">
            <v>指定承認</v>
          </cell>
          <cell r="P1450"/>
          <cell r="Q1450"/>
          <cell r="R1450"/>
          <cell r="S1450" t="str">
            <v>コスモ工機（株）</v>
          </cell>
          <cell r="T1450">
            <v>16</v>
          </cell>
          <cell r="V1450" t="str">
            <v xml:space="preserve">指定承認    </v>
          </cell>
          <cell r="W1450" t="str">
            <v xml:space="preserve">指定承認    </v>
          </cell>
        </row>
        <row r="1451">
          <cell r="A1451" t="str">
            <v>002Q0201</v>
          </cell>
          <cell r="B1451"/>
          <cell r="C1451" t="str">
            <v>その他関連資材類</v>
          </cell>
          <cell r="D1451" t="str">
            <v>Q</v>
          </cell>
          <cell r="E1451">
            <v>2</v>
          </cell>
          <cell r="F1451">
            <v>1</v>
          </cell>
          <cell r="G1451" t="str">
            <v>防食ｺｱ</v>
          </cell>
          <cell r="H1451" t="str">
            <v>銅ｺｱ</v>
          </cell>
          <cell r="I1451" t="str">
            <v>002Q0201</v>
          </cell>
          <cell r="J1451" t="str">
            <v>銅ｺｱ</v>
          </cell>
          <cell r="K1451" t="str">
            <v>銅ｺｱ（WX-IM）</v>
          </cell>
          <cell r="L1451" t="str">
            <v>φ50</v>
          </cell>
          <cell r="M1451"/>
          <cell r="N1451"/>
          <cell r="O1451" t="str">
            <v>指定承認</v>
          </cell>
          <cell r="P1451"/>
          <cell r="Q1451"/>
          <cell r="R1451"/>
          <cell r="S1451" t="str">
            <v>（株）キッツ</v>
          </cell>
          <cell r="T1451">
            <v>2</v>
          </cell>
          <cell r="V1451" t="str">
            <v xml:space="preserve">指定承認    </v>
          </cell>
          <cell r="W1451" t="str">
            <v xml:space="preserve">指定承認    </v>
          </cell>
        </row>
        <row r="1452">
          <cell r="A1452" t="str">
            <v>011FT0201</v>
          </cell>
          <cell r="B1452"/>
          <cell r="C1452"/>
          <cell r="D1452" t="str">
            <v>FT</v>
          </cell>
          <cell r="E1452">
            <v>2</v>
          </cell>
          <cell r="F1452">
            <v>1</v>
          </cell>
          <cell r="G1452"/>
          <cell r="H1452"/>
          <cell r="I1452" t="str">
            <v>011FT0201</v>
          </cell>
          <cell r="J1452" t="str">
            <v>銅ｺｱ</v>
          </cell>
          <cell r="K1452" t="str">
            <v>銅製ｺｱ</v>
          </cell>
          <cell r="L1452" t="str">
            <v>φ40～φ100</v>
          </cell>
          <cell r="M1452"/>
          <cell r="N1452"/>
          <cell r="O1452" t="str">
            <v>指定承認</v>
          </cell>
          <cell r="P1452"/>
          <cell r="Q1452"/>
          <cell r="R1452"/>
          <cell r="S1452" t="str">
            <v>大成機工（株）</v>
          </cell>
          <cell r="T1452">
            <v>11</v>
          </cell>
          <cell r="V1452" t="str">
            <v xml:space="preserve">指定承認    </v>
          </cell>
          <cell r="W1452" t="str">
            <v xml:space="preserve">指定承認    </v>
          </cell>
        </row>
        <row r="1453">
          <cell r="A1453" t="str">
            <v>013Q0201</v>
          </cell>
          <cell r="B1453"/>
          <cell r="C1453"/>
          <cell r="D1453" t="str">
            <v>Q</v>
          </cell>
          <cell r="E1453">
            <v>2</v>
          </cell>
          <cell r="F1453">
            <v>1</v>
          </cell>
          <cell r="G1453"/>
          <cell r="H1453"/>
          <cell r="I1453" t="str">
            <v>013Q0201</v>
          </cell>
          <cell r="J1453" t="str">
            <v>銅ｺｱ</v>
          </cell>
          <cell r="K1453" t="str">
            <v>ﾒﾀﾙｽﾘｰﾌﾞ</v>
          </cell>
          <cell r="L1453" t="str">
            <v>φ50</v>
          </cell>
          <cell r="M1453"/>
          <cell r="N1453"/>
          <cell r="O1453" t="str">
            <v>指定承認</v>
          </cell>
          <cell r="P1453"/>
          <cell r="Q1453"/>
          <cell r="R1453"/>
          <cell r="S1453" t="str">
            <v>（株）タブチ</v>
          </cell>
          <cell r="T1453">
            <v>13</v>
          </cell>
          <cell r="V1453" t="str">
            <v xml:space="preserve">指定承認    </v>
          </cell>
          <cell r="W1453" t="str">
            <v xml:space="preserve">指定承認    </v>
          </cell>
        </row>
        <row r="1454">
          <cell r="A1454" t="str">
            <v>015Q0201</v>
          </cell>
          <cell r="B1454"/>
          <cell r="C1454"/>
          <cell r="D1454" t="str">
            <v>Q</v>
          </cell>
          <cell r="E1454">
            <v>2</v>
          </cell>
          <cell r="F1454">
            <v>1</v>
          </cell>
          <cell r="G1454"/>
          <cell r="H1454"/>
          <cell r="I1454" t="str">
            <v>015Q0201</v>
          </cell>
          <cell r="J1454" t="str">
            <v>銅ｺｱ</v>
          </cell>
          <cell r="K1454" t="str">
            <v>ｲﾝｻｰﾄﾘﾝｸﾞ</v>
          </cell>
          <cell r="L1454" t="str">
            <v>φ50</v>
          </cell>
          <cell r="M1454"/>
          <cell r="N1454"/>
          <cell r="O1454" t="str">
            <v>指定承認</v>
          </cell>
          <cell r="P1454"/>
          <cell r="Q1454"/>
          <cell r="R1454"/>
          <cell r="S1454" t="str">
            <v>前澤給装工業（株）</v>
          </cell>
          <cell r="T1454">
            <v>15</v>
          </cell>
          <cell r="V1454" t="str">
            <v xml:space="preserve">指定承認    </v>
          </cell>
          <cell r="W1454" t="str">
            <v xml:space="preserve">指定承認    </v>
          </cell>
        </row>
        <row r="1455">
          <cell r="A1455" t="str">
            <v>016FT0201</v>
          </cell>
          <cell r="B1455"/>
          <cell r="C1455"/>
          <cell r="D1455" t="str">
            <v>FT</v>
          </cell>
          <cell r="E1455">
            <v>2</v>
          </cell>
          <cell r="F1455">
            <v>1</v>
          </cell>
          <cell r="G1455"/>
          <cell r="H1455"/>
          <cell r="I1455" t="str">
            <v>016FT0201</v>
          </cell>
          <cell r="J1455" t="str">
            <v>銅ｺｱ</v>
          </cell>
          <cell r="K1455" t="str">
            <v>銅製ｺｱ</v>
          </cell>
          <cell r="L1455" t="str">
            <v>φ40～φ100</v>
          </cell>
          <cell r="M1455"/>
          <cell r="N1455"/>
          <cell r="O1455" t="str">
            <v>指定承認</v>
          </cell>
          <cell r="P1455"/>
          <cell r="Q1455"/>
          <cell r="R1455"/>
          <cell r="S1455" t="str">
            <v>コスモ工機（株）</v>
          </cell>
          <cell r="T1455">
            <v>16</v>
          </cell>
          <cell r="V1455" t="str">
            <v xml:space="preserve">指定承認    </v>
          </cell>
          <cell r="W1455" t="str">
            <v xml:space="preserve">指定承認    </v>
          </cell>
        </row>
        <row r="1456">
          <cell r="A1456" t="str">
            <v>027Q0201</v>
          </cell>
          <cell r="B1456"/>
          <cell r="C1456"/>
          <cell r="D1456" t="str">
            <v>Q</v>
          </cell>
          <cell r="E1456">
            <v>2</v>
          </cell>
          <cell r="F1456">
            <v>1</v>
          </cell>
          <cell r="G1456"/>
          <cell r="H1456"/>
          <cell r="I1456" t="str">
            <v>027Q0201</v>
          </cell>
          <cell r="J1456" t="str">
            <v>銅ｺｱ</v>
          </cell>
          <cell r="K1456" t="str">
            <v>銅ｺｱ</v>
          </cell>
          <cell r="L1456" t="str">
            <v>φ50</v>
          </cell>
          <cell r="M1456"/>
          <cell r="N1456"/>
          <cell r="O1456" t="str">
            <v>指定承認</v>
          </cell>
          <cell r="P1456"/>
          <cell r="Q1456"/>
          <cell r="R1456"/>
          <cell r="S1456" t="str">
            <v>（株）日邦バルブ</v>
          </cell>
          <cell r="T1456">
            <v>27</v>
          </cell>
          <cell r="V1456" t="str">
            <v xml:space="preserve">指定承認    </v>
          </cell>
          <cell r="W1456" t="str">
            <v xml:space="preserve">指定承認    </v>
          </cell>
        </row>
        <row r="1457">
          <cell r="A1457" t="str">
            <v>029Q0201</v>
          </cell>
          <cell r="B1457"/>
          <cell r="C1457"/>
          <cell r="D1457" t="str">
            <v>Q</v>
          </cell>
          <cell r="E1457">
            <v>2</v>
          </cell>
          <cell r="F1457">
            <v>1</v>
          </cell>
          <cell r="G1457"/>
          <cell r="H1457"/>
          <cell r="I1457" t="str">
            <v>029Q0201</v>
          </cell>
          <cell r="J1457" t="str">
            <v>銅ｺｱ</v>
          </cell>
          <cell r="K1457" t="str">
            <v>ｲﾝｻｰﾄｽﾘｰﾌﾞ</v>
          </cell>
          <cell r="L1457" t="str">
            <v>φ50</v>
          </cell>
          <cell r="M1457"/>
          <cell r="N1457"/>
          <cell r="O1457" t="str">
            <v>指定承認</v>
          </cell>
          <cell r="P1457"/>
          <cell r="Q1457"/>
          <cell r="R1457"/>
          <cell r="S1457" t="str">
            <v>栗本商事（株）</v>
          </cell>
          <cell r="T1457">
            <v>29</v>
          </cell>
          <cell r="V1457" t="str">
            <v xml:space="preserve">指定承認    </v>
          </cell>
          <cell r="W1457" t="str">
            <v xml:space="preserve">指定承認    </v>
          </cell>
        </row>
        <row r="1458">
          <cell r="A1458" t="str">
            <v>034Q0201</v>
          </cell>
          <cell r="B1458"/>
          <cell r="C1458"/>
          <cell r="D1458" t="str">
            <v>Q</v>
          </cell>
          <cell r="E1458">
            <v>2</v>
          </cell>
          <cell r="F1458">
            <v>1</v>
          </cell>
          <cell r="G1458"/>
          <cell r="H1458"/>
          <cell r="I1458" t="str">
            <v>034Q0201</v>
          </cell>
          <cell r="J1458" t="str">
            <v>銅ｺｱ</v>
          </cell>
          <cell r="K1458" t="str">
            <v>銅ｽﾘｰﾌﾞ</v>
          </cell>
          <cell r="L1458" t="str">
            <v>φ50</v>
          </cell>
          <cell r="M1458"/>
          <cell r="N1458"/>
          <cell r="O1458" t="str">
            <v>指定承認</v>
          </cell>
          <cell r="P1458"/>
          <cell r="Q1458"/>
          <cell r="R1458"/>
          <cell r="S1458" t="str">
            <v>（株）光明製作所</v>
          </cell>
          <cell r="T1458">
            <v>34</v>
          </cell>
          <cell r="V1458" t="str">
            <v xml:space="preserve">指定承認    </v>
          </cell>
          <cell r="W1458" t="str">
            <v xml:space="preserve">指定承認    </v>
          </cell>
        </row>
        <row r="1459">
          <cell r="A1459" t="str">
            <v>016FT0202</v>
          </cell>
          <cell r="B1459"/>
          <cell r="C1459"/>
          <cell r="D1459" t="str">
            <v>FT</v>
          </cell>
          <cell r="E1459">
            <v>2</v>
          </cell>
          <cell r="F1459">
            <v>2</v>
          </cell>
          <cell r="G1459"/>
          <cell r="H1459" t="str">
            <v>密着銅ｺｱ</v>
          </cell>
          <cell r="I1459" t="str">
            <v>016FT0202</v>
          </cell>
          <cell r="J1459" t="str">
            <v>密着銅ｺｱ</v>
          </cell>
          <cell r="K1459" t="str">
            <v>銅製密着ｺｱ</v>
          </cell>
          <cell r="L1459" t="str">
            <v>φ75～φ150</v>
          </cell>
          <cell r="M1459"/>
          <cell r="N1459"/>
          <cell r="O1459" t="str">
            <v>指定承認</v>
          </cell>
          <cell r="P1459"/>
          <cell r="Q1459"/>
          <cell r="R1459"/>
          <cell r="S1459" t="str">
            <v>コスモ工機（株）</v>
          </cell>
          <cell r="T1459">
            <v>16</v>
          </cell>
          <cell r="V1459" t="str">
            <v xml:space="preserve">指定承認    </v>
          </cell>
          <cell r="W1459" t="str">
            <v xml:space="preserve">指定承認    </v>
          </cell>
        </row>
        <row r="1460">
          <cell r="A1460" t="str">
            <v>034Q0202</v>
          </cell>
          <cell r="B1460"/>
          <cell r="C1460"/>
          <cell r="D1460" t="str">
            <v>Q</v>
          </cell>
          <cell r="E1460">
            <v>2</v>
          </cell>
          <cell r="F1460">
            <v>2</v>
          </cell>
          <cell r="G1460"/>
          <cell r="H1460"/>
          <cell r="I1460" t="str">
            <v>034Q0202</v>
          </cell>
          <cell r="J1460" t="str">
            <v>密着銅ｺｱ</v>
          </cell>
          <cell r="K1460" t="str">
            <v>密着ｺｱ（W）</v>
          </cell>
          <cell r="L1460" t="str">
            <v>φ50</v>
          </cell>
          <cell r="M1460"/>
          <cell r="N1460"/>
          <cell r="O1460" t="str">
            <v>指定承認</v>
          </cell>
          <cell r="P1460"/>
          <cell r="Q1460"/>
          <cell r="R1460"/>
          <cell r="S1460" t="str">
            <v>（株）光明製作所</v>
          </cell>
          <cell r="T1460">
            <v>34</v>
          </cell>
          <cell r="V1460" t="str">
            <v xml:space="preserve">指定承認    </v>
          </cell>
          <cell r="W1460" t="str">
            <v xml:space="preserve">指定承認    </v>
          </cell>
        </row>
        <row r="1461">
          <cell r="A1461" t="str">
            <v>016Q0203</v>
          </cell>
          <cell r="B1461"/>
          <cell r="C1461"/>
          <cell r="D1461" t="str">
            <v>Q</v>
          </cell>
          <cell r="E1461">
            <v>2</v>
          </cell>
          <cell r="F1461">
            <v>3</v>
          </cell>
          <cell r="G1461"/>
          <cell r="H1461" t="str">
            <v>樹脂製ｺｱ</v>
          </cell>
          <cell r="I1461" t="str">
            <v>016Q0203</v>
          </cell>
          <cell r="J1461" t="str">
            <v>樹脂ｺｱ</v>
          </cell>
          <cell r="K1461" t="str">
            <v>樹脂製ｺｱ</v>
          </cell>
          <cell r="L1461" t="str">
            <v>φ40～φ150</v>
          </cell>
          <cell r="M1461"/>
          <cell r="N1461"/>
          <cell r="O1461" t="str">
            <v>指定承認</v>
          </cell>
          <cell r="P1461"/>
          <cell r="Q1461"/>
          <cell r="R1461"/>
          <cell r="S1461" t="str">
            <v>コスモ工機（株）</v>
          </cell>
          <cell r="T1461">
            <v>16</v>
          </cell>
          <cell r="V1461" t="str">
            <v xml:space="preserve">指定承認    </v>
          </cell>
          <cell r="W1461" t="str">
            <v xml:space="preserve">指定承認    </v>
          </cell>
        </row>
        <row r="1462">
          <cell r="A1462">
            <v>0</v>
          </cell>
          <cell r="B1462" t="str">
            <v>【不断水簡易仕切弁】</v>
          </cell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 t="str">
            <v/>
          </cell>
          <cell r="V1462" t="str">
            <v xml:space="preserve">    </v>
          </cell>
          <cell r="W1462" t="str">
            <v xml:space="preserve">    </v>
          </cell>
        </row>
        <row r="1463">
          <cell r="A1463" t="str">
            <v>001FV0101</v>
          </cell>
          <cell r="B1463" t="str">
            <v>不断水簡易仕切弁</v>
          </cell>
          <cell r="C1463" t="str">
            <v>簡易仕切弁類</v>
          </cell>
          <cell r="D1463" t="str">
            <v>FV</v>
          </cell>
          <cell r="E1463">
            <v>1</v>
          </cell>
          <cell r="F1463">
            <v>1</v>
          </cell>
          <cell r="G1463" t="str">
            <v>鋳鉄管用
不断水簡易仕切弁</v>
          </cell>
          <cell r="H1463" t="str">
            <v>溝状穿孔型</v>
          </cell>
          <cell r="I1463" t="str">
            <v>001FV0101</v>
          </cell>
          <cell r="J1463" t="str">
            <v>溝状穿孔型不断水簡易仕切弁</v>
          </cell>
          <cell r="K1463" t="str">
            <v>ｴｽｹﾞｰﾄEX</v>
          </cell>
          <cell r="L1463" t="str">
            <v>φ75～φ200</v>
          </cell>
          <cell r="M1463" t="str">
            <v>鋳鉄・鋼管用 内面ｴﾎﾟｷｼ粉体樹脂塗装</v>
          </cell>
          <cell r="N1463" t="str">
            <v>SUS304ﾎﾞﾙﾄﾅｯﾄ 7.5K</v>
          </cell>
          <cell r="O1463" t="str">
            <v>指定承認</v>
          </cell>
          <cell r="P1463"/>
          <cell r="Q1463"/>
          <cell r="R1463"/>
          <cell r="S1463" t="str">
            <v>（株）水研</v>
          </cell>
          <cell r="T1463">
            <v>1</v>
          </cell>
          <cell r="V1463" t="str">
            <v xml:space="preserve">指定承認    </v>
          </cell>
          <cell r="W1463" t="str">
            <v xml:space="preserve">指定承認    </v>
          </cell>
        </row>
        <row r="1464">
          <cell r="A1464" t="str">
            <v>001FV0102</v>
          </cell>
          <cell r="B1464"/>
          <cell r="C1464"/>
          <cell r="D1464" t="str">
            <v>FV</v>
          </cell>
          <cell r="E1464">
            <v>1</v>
          </cell>
          <cell r="F1464">
            <v>2</v>
          </cell>
          <cell r="G1464"/>
          <cell r="H1464"/>
          <cell r="I1464" t="str">
            <v>001FV0102</v>
          </cell>
          <cell r="J1464" t="str">
            <v>溝状穿孔型不断水簡易仕切弁</v>
          </cell>
          <cell r="K1464" t="str">
            <v>ｴｽｹﾞｰﾄ</v>
          </cell>
          <cell r="L1464" t="str">
            <v>φ75～φ300</v>
          </cell>
          <cell r="M1464" t="str">
            <v>鋳鉄・鋼管用 内面ｴﾎﾟｷｼ粉体樹脂塗装</v>
          </cell>
          <cell r="N1464" t="str">
            <v>SUS304ﾎﾞﾙﾄﾅｯﾄ 7.5K</v>
          </cell>
          <cell r="O1464" t="str">
            <v>指定承認</v>
          </cell>
          <cell r="P1464"/>
          <cell r="Q1464"/>
          <cell r="R1464"/>
          <cell r="S1464" t="str">
            <v>（株）水研</v>
          </cell>
          <cell r="T1464">
            <v>1</v>
          </cell>
          <cell r="V1464" t="str">
            <v xml:space="preserve">指定承認    </v>
          </cell>
          <cell r="W1464" t="str">
            <v xml:space="preserve">指定承認    </v>
          </cell>
        </row>
        <row r="1465">
          <cell r="A1465" t="str">
            <v>001FV0105</v>
          </cell>
          <cell r="B1465"/>
          <cell r="C1465"/>
          <cell r="D1465" t="str">
            <v>FV</v>
          </cell>
          <cell r="E1465">
            <v>1</v>
          </cell>
          <cell r="F1465">
            <v>5</v>
          </cell>
          <cell r="G1465"/>
          <cell r="H1465"/>
          <cell r="I1465" t="str">
            <v>001FV0105</v>
          </cell>
          <cell r="J1465" t="str">
            <v>溝状穿孔型不断水簡易仕切弁</v>
          </cell>
          <cell r="K1465" t="str">
            <v>ｴｽｹﾞｰﾄEX</v>
          </cell>
          <cell r="L1465" t="str">
            <v>φ75～φ200</v>
          </cell>
          <cell r="M1465" t="str">
            <v>鋳鉄・鋼管用 内面ｴﾎﾟｷｼ粉体樹脂塗装</v>
          </cell>
          <cell r="N1465" t="str">
            <v>SUS304ﾎﾞﾙﾄﾅｯﾄ 10K</v>
          </cell>
          <cell r="O1465" t="str">
            <v>指定承認</v>
          </cell>
          <cell r="P1465"/>
          <cell r="Q1465"/>
          <cell r="R1465"/>
          <cell r="S1465" t="str">
            <v>（株）水研</v>
          </cell>
          <cell r="T1465">
            <v>1</v>
          </cell>
          <cell r="V1465" t="str">
            <v xml:space="preserve">指定承認    </v>
          </cell>
          <cell r="W1465" t="str">
            <v xml:space="preserve">指定承認    </v>
          </cell>
        </row>
        <row r="1466">
          <cell r="A1466" t="str">
            <v>001FV0106</v>
          </cell>
          <cell r="B1466"/>
          <cell r="C1466"/>
          <cell r="D1466" t="str">
            <v>FV</v>
          </cell>
          <cell r="E1466">
            <v>1</v>
          </cell>
          <cell r="F1466">
            <v>6</v>
          </cell>
          <cell r="G1466"/>
          <cell r="H1466"/>
          <cell r="I1466" t="str">
            <v>001FV0106</v>
          </cell>
          <cell r="J1466" t="str">
            <v>溝状穿孔型不断水簡易仕切弁</v>
          </cell>
          <cell r="K1466" t="str">
            <v>ｴｽｹﾞｰﾄ</v>
          </cell>
          <cell r="L1466" t="str">
            <v>φ75～φ300</v>
          </cell>
          <cell r="M1466" t="str">
            <v>鋳鉄・鋼管用 内面ｴﾎﾟｷｼ粉体樹脂塗装</v>
          </cell>
          <cell r="N1466" t="str">
            <v>SUS304ﾎﾞﾙﾄﾅｯﾄ 10K</v>
          </cell>
          <cell r="O1466" t="str">
            <v>指定承認</v>
          </cell>
          <cell r="P1466"/>
          <cell r="Q1466"/>
          <cell r="R1466"/>
          <cell r="S1466" t="str">
            <v>（株）水研</v>
          </cell>
          <cell r="T1466">
            <v>1</v>
          </cell>
          <cell r="V1466" t="str">
            <v xml:space="preserve">指定承認    </v>
          </cell>
          <cell r="W1466" t="str">
            <v xml:space="preserve">指定承認    </v>
          </cell>
        </row>
        <row r="1467">
          <cell r="A1467" t="str">
            <v>011FV0101</v>
          </cell>
          <cell r="B1467"/>
          <cell r="C1467"/>
          <cell r="D1467" t="str">
            <v>FV</v>
          </cell>
          <cell r="E1467">
            <v>1</v>
          </cell>
          <cell r="F1467">
            <v>1</v>
          </cell>
          <cell r="G1467"/>
          <cell r="H1467" t="str">
            <v>垂直穿孔型</v>
          </cell>
          <cell r="I1467" t="str">
            <v>011FV0101</v>
          </cell>
          <cell r="J1467" t="str">
            <v>垂直穿孔型鋳鉄用不断水簡易仕切弁</v>
          </cell>
          <cell r="K1467" t="str">
            <v>ﾔﾉ･ｽﾄｯﾊﾟｰ(TV-210)</v>
          </cell>
          <cell r="L1467" t="str">
            <v>φ75～φ300</v>
          </cell>
          <cell r="M1467" t="str">
            <v>接水部ｴﾎﾟｷｼ樹脂粉体塗装</v>
          </cell>
          <cell r="N1467" t="str">
            <v>合金ﾎﾞﾙﾄﾅｯﾄ 7.5K</v>
          </cell>
          <cell r="O1467" t="str">
            <v>指定承認</v>
          </cell>
          <cell r="P1467"/>
          <cell r="Q1467"/>
          <cell r="R1467"/>
          <cell r="S1467" t="str">
            <v>大成機工（株）</v>
          </cell>
          <cell r="T1467">
            <v>11</v>
          </cell>
          <cell r="V1467" t="str">
            <v xml:space="preserve">指定承認    </v>
          </cell>
          <cell r="W1467" t="str">
            <v xml:space="preserve">指定承認    </v>
          </cell>
        </row>
        <row r="1468">
          <cell r="A1468" t="str">
            <v>016FV0105</v>
          </cell>
          <cell r="B1468"/>
          <cell r="C1468"/>
          <cell r="D1468" t="str">
            <v>FV</v>
          </cell>
          <cell r="E1468">
            <v>1</v>
          </cell>
          <cell r="F1468">
            <v>5</v>
          </cell>
          <cell r="G1468"/>
          <cell r="H1468"/>
          <cell r="I1468" t="str">
            <v>016FV0105</v>
          </cell>
          <cell r="J1468" t="str">
            <v>垂直穿孔型鋳鉄･塩ﾋﾞ･鋼管用不断水簡易仕切弁</v>
          </cell>
          <cell r="K1468" t="str">
            <v>ｼｬｯﾄﾏﾝ</v>
          </cell>
          <cell r="L1468" t="str">
            <v>φ50</v>
          </cell>
          <cell r="M1468" t="str">
            <v>接水部ｴﾎﾟｷｼ樹脂粉体塗装</v>
          </cell>
          <cell r="N1468" t="str">
            <v>合金ﾎﾞﾙﾄﾅｯﾄ 7.5K</v>
          </cell>
          <cell r="O1468"/>
          <cell r="P1468"/>
          <cell r="Q1468"/>
          <cell r="R1468"/>
          <cell r="S1468" t="str">
            <v>コスモ工機（株）</v>
          </cell>
          <cell r="T1468">
            <v>16</v>
          </cell>
          <cell r="V1468" t="str">
            <v xml:space="preserve">    </v>
          </cell>
          <cell r="W1468" t="str">
            <v xml:space="preserve">    </v>
          </cell>
        </row>
        <row r="1469">
          <cell r="A1469" t="str">
            <v>016FV0101</v>
          </cell>
          <cell r="B1469"/>
          <cell r="C1469"/>
          <cell r="D1469" t="str">
            <v>FV</v>
          </cell>
          <cell r="E1469">
            <v>1</v>
          </cell>
          <cell r="F1469">
            <v>1</v>
          </cell>
          <cell r="G1469"/>
          <cell r="H1469"/>
          <cell r="I1469" t="str">
            <v>016FV0101</v>
          </cell>
          <cell r="J1469" t="str">
            <v>垂直穿孔型鋳鉄用不断水簡易仕切弁</v>
          </cell>
          <cell r="K1469" t="str">
            <v>ﾌﾟﾗｸﾞ3型全周式鋳鉄管用</v>
          </cell>
          <cell r="L1469" t="str">
            <v>φ75～φ300</v>
          </cell>
          <cell r="M1469" t="str">
            <v>接水部ｴﾎﾟｷｼ樹脂粉体塗装</v>
          </cell>
          <cell r="N1469" t="str">
            <v>合金ﾎﾞﾙﾄﾅｯﾄ 7.5K</v>
          </cell>
          <cell r="O1469" t="str">
            <v>指定承認</v>
          </cell>
          <cell r="P1469"/>
          <cell r="Q1469"/>
          <cell r="R1469"/>
          <cell r="S1469" t="str">
            <v>コスモ工機（株）</v>
          </cell>
          <cell r="T1469">
            <v>16</v>
          </cell>
          <cell r="V1469" t="str">
            <v xml:space="preserve">指定承認    </v>
          </cell>
          <cell r="W1469" t="str">
            <v xml:space="preserve">指定承認    </v>
          </cell>
        </row>
        <row r="1470">
          <cell r="A1470" t="str">
            <v>011FV0102</v>
          </cell>
          <cell r="B1470"/>
          <cell r="C1470"/>
          <cell r="D1470" t="str">
            <v>FV</v>
          </cell>
          <cell r="E1470">
            <v>1</v>
          </cell>
          <cell r="F1470">
            <v>2</v>
          </cell>
          <cell r="G1470" t="str">
            <v>ﾎﾟﾘｴﾁﾚﾝ管用
不断水簡易仕切弁</v>
          </cell>
          <cell r="H1470" t="str">
            <v>垂直穿孔型</v>
          </cell>
          <cell r="I1470" t="str">
            <v>011FV0102</v>
          </cell>
          <cell r="J1470" t="str">
            <v>垂直穿孔型ﾎﾟﾘｴﾁﾚﾝ管用不断水簡易仕切弁</v>
          </cell>
          <cell r="K1470" t="str">
            <v>ﾔﾉ･ｽﾄｯﾊﾟｰ(TV-210SP)</v>
          </cell>
          <cell r="L1470" t="str">
            <v>φ75～φ150</v>
          </cell>
          <cell r="M1470" t="str">
            <v>接水部ｴﾎﾟｷｼ樹脂粉体塗装</v>
          </cell>
          <cell r="N1470" t="str">
            <v>SUS304ﾎﾞﾙﾄﾅｯﾄ 7.5K</v>
          </cell>
          <cell r="O1470" t="str">
            <v>指定承認</v>
          </cell>
          <cell r="P1470"/>
          <cell r="Q1470"/>
          <cell r="R1470"/>
          <cell r="S1470" t="str">
            <v>大成機工（株）</v>
          </cell>
          <cell r="T1470">
            <v>11</v>
          </cell>
          <cell r="V1470" t="str">
            <v xml:space="preserve">指定承認    </v>
          </cell>
          <cell r="W1470" t="str">
            <v xml:space="preserve">指定承認    </v>
          </cell>
        </row>
        <row r="1471">
          <cell r="A1471" t="str">
            <v>016FV0103</v>
          </cell>
          <cell r="B1471"/>
          <cell r="C1471"/>
          <cell r="D1471" t="str">
            <v>FV</v>
          </cell>
          <cell r="E1471">
            <v>1</v>
          </cell>
          <cell r="F1471">
            <v>3</v>
          </cell>
          <cell r="G1471"/>
          <cell r="H1471"/>
          <cell r="I1471" t="str">
            <v>016FV0103</v>
          </cell>
          <cell r="J1471" t="str">
            <v>垂直穿孔型ﾎﾟﾘｴﾁﾚﾝ管用不断水簡易仕切弁</v>
          </cell>
          <cell r="K1471" t="str">
            <v>ﾌﾟﾗｸﾞ3型ﾎﾟﾘｴﾁﾚﾝ管用</v>
          </cell>
          <cell r="L1471" t="str">
            <v>φ75～φ150</v>
          </cell>
          <cell r="M1471" t="str">
            <v>接水部ｴﾎﾟｷｼ樹脂粉体塗装</v>
          </cell>
          <cell r="N1471" t="str">
            <v>合金ﾎﾞﾙﾄﾅｯﾄ 7.5K</v>
          </cell>
          <cell r="O1471" t="str">
            <v>指定承認</v>
          </cell>
          <cell r="P1471"/>
          <cell r="Q1471"/>
          <cell r="R1471"/>
          <cell r="S1471" t="str">
            <v>コスモ工機（株）</v>
          </cell>
          <cell r="T1471">
            <v>16</v>
          </cell>
          <cell r="V1471" t="str">
            <v xml:space="preserve">指定承認    </v>
          </cell>
          <cell r="W1471" t="str">
            <v xml:space="preserve">指定承認    </v>
          </cell>
        </row>
        <row r="1472">
          <cell r="A1472" t="str">
            <v>001FV0103</v>
          </cell>
          <cell r="B1472"/>
          <cell r="C1472"/>
          <cell r="D1472" t="str">
            <v>FV</v>
          </cell>
          <cell r="E1472">
            <v>1</v>
          </cell>
          <cell r="F1472">
            <v>3</v>
          </cell>
          <cell r="G1472" t="str">
            <v>塩ﾋﾞ･鋼管用
不断水簡易仕切弁</v>
          </cell>
          <cell r="H1472" t="str">
            <v>溝状穿孔型</v>
          </cell>
          <cell r="I1472" t="str">
            <v>001FV0103</v>
          </cell>
          <cell r="J1472" t="str">
            <v>溝状穿孔型不断水簡易仕切弁</v>
          </cell>
          <cell r="K1472" t="str">
            <v>ｴｽｹﾞｰﾄMN</v>
          </cell>
          <cell r="L1472" t="str">
            <v>φ50</v>
          </cell>
          <cell r="M1472" t="str">
            <v>塩ﾋﾞ・鋼管用 内面ｴﾎﾟｷｼ粉体樹脂塗装</v>
          </cell>
          <cell r="N1472" t="str">
            <v>SUS304ﾎﾞﾙﾄﾅｯﾄ 7.5K</v>
          </cell>
          <cell r="O1472" t="str">
            <v>指定承認</v>
          </cell>
          <cell r="P1472"/>
          <cell r="Q1472"/>
          <cell r="R1472"/>
          <cell r="S1472" t="str">
            <v>（株）水研</v>
          </cell>
          <cell r="T1472">
            <v>1</v>
          </cell>
          <cell r="V1472" t="str">
            <v xml:space="preserve">指定承認    </v>
          </cell>
          <cell r="W1472" t="str">
            <v xml:space="preserve">指定承認    </v>
          </cell>
        </row>
        <row r="1473">
          <cell r="A1473" t="str">
            <v>001FV0107</v>
          </cell>
          <cell r="B1473"/>
          <cell r="C1473"/>
          <cell r="D1473" t="str">
            <v>FV</v>
          </cell>
          <cell r="E1473">
            <v>1</v>
          </cell>
          <cell r="F1473">
            <v>7</v>
          </cell>
          <cell r="G1473"/>
          <cell r="H1473"/>
          <cell r="I1473" t="str">
            <v>001FV0107</v>
          </cell>
          <cell r="J1473" t="str">
            <v>溝状穿孔型不断水簡易仕切弁</v>
          </cell>
          <cell r="K1473" t="str">
            <v>ｴｽｹﾞｰﾄMN</v>
          </cell>
          <cell r="L1473" t="str">
            <v>φ50</v>
          </cell>
          <cell r="M1473" t="str">
            <v>塩ﾋﾞ・鋼管用 内面ｴﾎﾟｷｼ粉体樹脂塗装</v>
          </cell>
          <cell r="N1473" t="str">
            <v>SUS304ﾎﾞﾙﾄﾅｯﾄ 10K</v>
          </cell>
          <cell r="O1473" t="str">
            <v>指定承認</v>
          </cell>
          <cell r="P1473"/>
          <cell r="Q1473"/>
          <cell r="R1473"/>
          <cell r="S1473" t="str">
            <v>（株）水研</v>
          </cell>
          <cell r="T1473">
            <v>1</v>
          </cell>
          <cell r="V1473" t="str">
            <v xml:space="preserve">指定承認    </v>
          </cell>
          <cell r="W1473" t="str">
            <v xml:space="preserve">指定承認    </v>
          </cell>
        </row>
        <row r="1474">
          <cell r="A1474" t="str">
            <v>016FV0104</v>
          </cell>
          <cell r="B1474"/>
          <cell r="C1474"/>
          <cell r="D1474" t="str">
            <v>FV</v>
          </cell>
          <cell r="E1474">
            <v>1</v>
          </cell>
          <cell r="F1474">
            <v>4</v>
          </cell>
          <cell r="G1474"/>
          <cell r="H1474" t="str">
            <v>垂直穿孔型</v>
          </cell>
          <cell r="I1474" t="str">
            <v>016FV0104</v>
          </cell>
          <cell r="J1474" t="str">
            <v>垂直穿孔型塩ﾋﾞ･鋼管用不断水簡易仕切弁</v>
          </cell>
          <cell r="K1474" t="str">
            <v>ﾌﾟﾗｸﾞ3型塩ﾋﾞ･鋼管用</v>
          </cell>
          <cell r="L1474" t="str">
            <v>φ75～φ200</v>
          </cell>
          <cell r="M1474" t="str">
            <v>接水部ｴﾎﾟｷｼ樹脂粉体塗装</v>
          </cell>
          <cell r="N1474" t="str">
            <v>合金ﾎﾞﾙﾄﾅｯﾄ 7.5K</v>
          </cell>
          <cell r="O1474" t="str">
            <v>指定承認</v>
          </cell>
          <cell r="P1474"/>
          <cell r="Q1474"/>
          <cell r="R1474"/>
          <cell r="S1474" t="str">
            <v>コスモ工機（株）</v>
          </cell>
          <cell r="T1474">
            <v>16</v>
          </cell>
          <cell r="V1474" t="str">
            <v xml:space="preserve">指定承認    </v>
          </cell>
          <cell r="W1474" t="str">
            <v xml:space="preserve">指定承認    </v>
          </cell>
        </row>
        <row r="1475">
          <cell r="A1475" t="str">
            <v>001FV0104</v>
          </cell>
          <cell r="B1475"/>
          <cell r="C1475"/>
          <cell r="D1475" t="str">
            <v>FV</v>
          </cell>
          <cell r="E1475">
            <v>1</v>
          </cell>
          <cell r="F1475">
            <v>4</v>
          </cell>
          <cell r="G1475" t="str">
            <v>塩ﾋﾞ管用
不断水簡易仕切弁</v>
          </cell>
          <cell r="H1475" t="str">
            <v>溝状穿孔型</v>
          </cell>
          <cell r="I1475" t="str">
            <v>001FV0104</v>
          </cell>
          <cell r="J1475" t="str">
            <v>溝状穿孔型不断水簡易仕切弁</v>
          </cell>
          <cell r="K1475" t="str">
            <v>ｴｽｹﾞｰﾄVP</v>
          </cell>
          <cell r="L1475" t="str">
            <v>φ75～φ200</v>
          </cell>
          <cell r="M1475" t="str">
            <v>塩ﾋﾞ管用 内外面ｴﾎﾟｷｼ粉体樹脂塗装</v>
          </cell>
          <cell r="N1475" t="str">
            <v>SUS304ﾎﾞﾙﾄﾅｯﾄ 7.5K</v>
          </cell>
          <cell r="O1475" t="str">
            <v>指定承認</v>
          </cell>
          <cell r="P1475"/>
          <cell r="Q1475"/>
          <cell r="R1475"/>
          <cell r="S1475" t="str">
            <v>（株）水研</v>
          </cell>
          <cell r="T1475">
            <v>1</v>
          </cell>
          <cell r="V1475" t="str">
            <v xml:space="preserve">指定承認    </v>
          </cell>
          <cell r="W1475" t="str">
            <v xml:space="preserve">指定承認    </v>
          </cell>
        </row>
        <row r="1476">
          <cell r="A1476" t="str">
            <v>001FV0108</v>
          </cell>
          <cell r="B1476"/>
          <cell r="C1476"/>
          <cell r="D1476" t="str">
            <v>FV</v>
          </cell>
          <cell r="E1476">
            <v>1</v>
          </cell>
          <cell r="F1476">
            <v>8</v>
          </cell>
          <cell r="G1476"/>
          <cell r="H1476"/>
          <cell r="I1476" t="str">
            <v>001FV0108</v>
          </cell>
          <cell r="J1476" t="str">
            <v>溝状穿孔型不断水簡易仕切弁</v>
          </cell>
          <cell r="K1476" t="str">
            <v>ｴｽｹﾞｰﾄVP</v>
          </cell>
          <cell r="L1476" t="str">
            <v>φ75～φ200</v>
          </cell>
          <cell r="M1476" t="str">
            <v>塩ﾋﾞ管用 内外面ｴﾎﾟｷｼ粉体樹脂塗装</v>
          </cell>
          <cell r="N1476" t="str">
            <v>SUS304ﾎﾞﾙﾄﾅｯﾄ 10K</v>
          </cell>
          <cell r="O1476" t="str">
            <v>指定承認</v>
          </cell>
          <cell r="P1476"/>
          <cell r="Q1476"/>
          <cell r="R1476"/>
          <cell r="S1476" t="str">
            <v>（株）水研</v>
          </cell>
          <cell r="T1476">
            <v>1</v>
          </cell>
          <cell r="V1476" t="str">
            <v xml:space="preserve">指定承認    </v>
          </cell>
          <cell r="W1476" t="str">
            <v xml:space="preserve">指定承認    </v>
          </cell>
        </row>
        <row r="1477">
          <cell r="A1477" t="str">
            <v>011FV0103</v>
          </cell>
          <cell r="B1477"/>
          <cell r="C1477"/>
          <cell r="D1477" t="str">
            <v>FV</v>
          </cell>
          <cell r="E1477">
            <v>1</v>
          </cell>
          <cell r="F1477">
            <v>3</v>
          </cell>
          <cell r="G1477"/>
          <cell r="H1477" t="str">
            <v>垂直穿孔型</v>
          </cell>
          <cell r="I1477" t="str">
            <v>011FV0103</v>
          </cell>
          <cell r="J1477" t="str">
            <v>垂直穿孔型塩ﾋﾞ管用不断水簡易仕切弁</v>
          </cell>
          <cell r="K1477" t="str">
            <v>ﾔﾉ･ｽﾄｯﾊﾟｰ(TV210-JS)</v>
          </cell>
          <cell r="L1477" t="str">
            <v>φ50</v>
          </cell>
          <cell r="M1477" t="str">
            <v>接水部ｴﾎﾟｷｼ樹脂粉体塗装</v>
          </cell>
          <cell r="N1477" t="str">
            <v>合金ﾎﾞﾙﾄﾅｯﾄ 7.5K</v>
          </cell>
          <cell r="O1477" t="str">
            <v>指定承認</v>
          </cell>
          <cell r="P1477"/>
          <cell r="Q1477"/>
          <cell r="R1477"/>
          <cell r="S1477" t="str">
            <v>大成機工（株）</v>
          </cell>
          <cell r="T1477">
            <v>11</v>
          </cell>
          <cell r="V1477" t="str">
            <v xml:space="preserve">指定承認    </v>
          </cell>
          <cell r="W1477" t="str">
            <v xml:space="preserve">指定承認    </v>
          </cell>
        </row>
        <row r="1478">
          <cell r="A1478" t="str">
            <v>011FV0104</v>
          </cell>
          <cell r="B1478"/>
          <cell r="C1478"/>
          <cell r="D1478" t="str">
            <v>FV</v>
          </cell>
          <cell r="E1478">
            <v>1</v>
          </cell>
          <cell r="F1478">
            <v>4</v>
          </cell>
          <cell r="G1478"/>
          <cell r="H1478"/>
          <cell r="I1478" t="str">
            <v>011FV0104</v>
          </cell>
          <cell r="J1478" t="str">
            <v>垂直穿孔型塩ﾋﾞ管用不断水簡易仕切弁</v>
          </cell>
          <cell r="K1478" t="str">
            <v>ﾔﾉ･ｽﾄｯﾊﾟｰ(TV-210)</v>
          </cell>
          <cell r="L1478" t="str">
            <v>φ75～φ150</v>
          </cell>
          <cell r="M1478" t="str">
            <v>接水部ｴﾎﾟｷｼ樹脂粉体塗装</v>
          </cell>
          <cell r="N1478" t="str">
            <v>合金ﾎﾞﾙﾄﾅｯﾄ 7.5K</v>
          </cell>
          <cell r="O1478" t="str">
            <v>指定承認</v>
          </cell>
          <cell r="P1478"/>
          <cell r="Q1478"/>
          <cell r="R1478"/>
          <cell r="S1478" t="str">
            <v>大成機工（株）</v>
          </cell>
          <cell r="T1478">
            <v>11</v>
          </cell>
          <cell r="V1478" t="str">
            <v xml:space="preserve">指定承認    </v>
          </cell>
          <cell r="W1478" t="str">
            <v xml:space="preserve">指定承認    </v>
          </cell>
        </row>
        <row r="1479">
          <cell r="A1479" t="str">
            <v>011FV0105</v>
          </cell>
          <cell r="B1479"/>
          <cell r="C1479"/>
          <cell r="D1479" t="str">
            <v>FV</v>
          </cell>
          <cell r="E1479">
            <v>1</v>
          </cell>
          <cell r="F1479">
            <v>5</v>
          </cell>
          <cell r="G1479"/>
          <cell r="H1479"/>
          <cell r="I1479" t="str">
            <v>011FV0105</v>
          </cell>
          <cell r="J1479" t="str">
            <v>垂直穿孔型塩ﾋﾞ管用不断水簡易仕切弁</v>
          </cell>
          <cell r="K1479" t="str">
            <v>ﾔﾉ･ｽﾄｯﾊﾟｰ(TV-210S)</v>
          </cell>
          <cell r="L1479" t="str">
            <v>φ200</v>
          </cell>
          <cell r="M1479" t="str">
            <v>接水部ｴﾎﾟｷｼ樹脂粉体塗装</v>
          </cell>
          <cell r="N1479" t="str">
            <v>合金ﾎﾞﾙﾄﾅｯﾄ 7.5K</v>
          </cell>
          <cell r="O1479" t="str">
            <v>指定承認</v>
          </cell>
          <cell r="P1479"/>
          <cell r="Q1479"/>
          <cell r="R1479"/>
          <cell r="S1479" t="str">
            <v>大成機工（株）</v>
          </cell>
          <cell r="T1479">
            <v>11</v>
          </cell>
          <cell r="V1479" t="str">
            <v xml:space="preserve">指定承認    </v>
          </cell>
          <cell r="W1479" t="str">
            <v xml:space="preserve">指定承認    </v>
          </cell>
        </row>
        <row r="1480">
          <cell r="A1480" t="str">
            <v>011FV0106</v>
          </cell>
          <cell r="B1480"/>
          <cell r="C1480"/>
          <cell r="D1480" t="str">
            <v>FV</v>
          </cell>
          <cell r="E1480">
            <v>1</v>
          </cell>
          <cell r="F1480">
            <v>6</v>
          </cell>
          <cell r="G1480" t="str">
            <v>鋼管用
不断水簡易仕切弁</v>
          </cell>
          <cell r="H1480" t="str">
            <v>垂直穿孔型</v>
          </cell>
          <cell r="I1480" t="str">
            <v>011FV0106</v>
          </cell>
          <cell r="J1480" t="str">
            <v>垂直穿孔型鋼管用不断水簡易仕切弁</v>
          </cell>
          <cell r="K1480" t="str">
            <v>ﾔﾉ･ｽﾄｯﾊﾟｰ(TV210-JS)</v>
          </cell>
          <cell r="L1480" t="str">
            <v>φ50</v>
          </cell>
          <cell r="M1480" t="str">
            <v>接水部ｴﾎﾟｷｼ樹脂粉体塗装</v>
          </cell>
          <cell r="N1480" t="str">
            <v>合金ﾎﾞﾙﾄﾅｯﾄ 7.5K</v>
          </cell>
          <cell r="O1480" t="str">
            <v>指定承認</v>
          </cell>
          <cell r="P1480"/>
          <cell r="Q1480"/>
          <cell r="R1480"/>
          <cell r="S1480" t="str">
            <v>大成機工（株）</v>
          </cell>
          <cell r="T1480">
            <v>11</v>
          </cell>
          <cell r="V1480" t="str">
            <v xml:space="preserve">指定承認    </v>
          </cell>
          <cell r="W1480" t="str">
            <v xml:space="preserve">指定承認    </v>
          </cell>
        </row>
        <row r="1481">
          <cell r="A1481" t="str">
            <v>011FV0107</v>
          </cell>
          <cell r="B1481"/>
          <cell r="C1481"/>
          <cell r="D1481" t="str">
            <v>FV</v>
          </cell>
          <cell r="E1481">
            <v>1</v>
          </cell>
          <cell r="F1481">
            <v>7</v>
          </cell>
          <cell r="G1481"/>
          <cell r="H1481"/>
          <cell r="I1481" t="str">
            <v>011FV0107</v>
          </cell>
          <cell r="J1481" t="str">
            <v>垂直穿孔型鋼管用不断水簡易仕切弁</v>
          </cell>
          <cell r="K1481" t="str">
            <v>ﾔﾉ･ｽﾄｯﾊﾟｰ(TV-210)</v>
          </cell>
          <cell r="L1481" t="str">
            <v>φ75～φ200</v>
          </cell>
          <cell r="M1481" t="str">
            <v>接水部ｴﾎﾟｷｼ樹脂粉体塗装</v>
          </cell>
          <cell r="N1481" t="str">
            <v>合金ﾎﾞﾙﾄﾅｯﾄ 7.5K</v>
          </cell>
          <cell r="O1481" t="str">
            <v>指定承認</v>
          </cell>
          <cell r="P1481"/>
          <cell r="Q1481"/>
          <cell r="R1481"/>
          <cell r="S1481" t="str">
            <v>大成機工（株）</v>
          </cell>
          <cell r="T1481">
            <v>11</v>
          </cell>
          <cell r="V1481" t="str">
            <v xml:space="preserve">指定承認    </v>
          </cell>
          <cell r="W1481" t="str">
            <v xml:space="preserve">指定承認    </v>
          </cell>
        </row>
        <row r="1482">
          <cell r="A1482" t="str">
            <v>016FV0102</v>
          </cell>
          <cell r="B1482"/>
          <cell r="C1482"/>
          <cell r="D1482" t="str">
            <v>FV</v>
          </cell>
          <cell r="E1482">
            <v>1</v>
          </cell>
          <cell r="F1482">
            <v>2</v>
          </cell>
          <cell r="G1482" t="str">
            <v>吋管用不断水簡易仕切弁</v>
          </cell>
          <cell r="H1482" t="str">
            <v>垂直穿孔型</v>
          </cell>
          <cell r="I1482" t="str">
            <v>016FV0102</v>
          </cell>
          <cell r="J1482" t="str">
            <v>垂直穿孔型鋳鉄用不断水簡易仕切弁</v>
          </cell>
          <cell r="K1482" t="str">
            <v>ﾌﾟﾗｸﾞ4型全周式吋管用</v>
          </cell>
          <cell r="L1482" t="str">
            <v>3B～8B</v>
          </cell>
          <cell r="M1482" t="str">
            <v>接水部ｴﾎﾟｷｼ樹脂粉体塗装</v>
          </cell>
          <cell r="N1482" t="str">
            <v>合金ﾎﾞﾙﾄﾅｯﾄ 7.5K</v>
          </cell>
          <cell r="O1482" t="str">
            <v>指定承認</v>
          </cell>
          <cell r="P1482"/>
          <cell r="Q1482"/>
          <cell r="R1482"/>
          <cell r="S1482" t="str">
            <v>コスモ工機（株）</v>
          </cell>
          <cell r="T1482">
            <v>16</v>
          </cell>
          <cell r="V1482" t="str">
            <v xml:space="preserve">指定承認    </v>
          </cell>
          <cell r="W1482" t="str">
            <v xml:space="preserve">指定承認    </v>
          </cell>
        </row>
        <row r="1483">
          <cell r="A1483">
            <v>0</v>
          </cell>
          <cell r="B1483" t="str">
            <v>【仮設配管資材】</v>
          </cell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 t="str">
            <v/>
          </cell>
          <cell r="V1483" t="str">
            <v xml:space="preserve">    </v>
          </cell>
          <cell r="W1483" t="str">
            <v xml:space="preserve">    </v>
          </cell>
        </row>
        <row r="1484">
          <cell r="A1484" t="str">
            <v>033R0101</v>
          </cell>
          <cell r="B1484" t="str">
            <v>仮設ステンレス鋼管</v>
          </cell>
          <cell r="C1484" t="str">
            <v>仮設レンタル管類</v>
          </cell>
          <cell r="D1484" t="str">
            <v>R</v>
          </cell>
          <cell r="E1484">
            <v>1</v>
          </cell>
          <cell r="F1484">
            <v>1</v>
          </cell>
          <cell r="G1484" t="str">
            <v>仮設ｽﾃﾝﾚｽ鋼直管</v>
          </cell>
          <cell r="H1484" t="str">
            <v>直管</v>
          </cell>
          <cell r="I1484" t="str">
            <v>033R0101</v>
          </cell>
          <cell r="J1484" t="str">
            <v>ｸﾞﾛｰ型仮設配管用ｽﾃﾝﾚｽ直管</v>
          </cell>
          <cell r="K1484" t="str">
            <v>ﾚﾋﾟｯｸｽG型直管</v>
          </cell>
          <cell r="L1484" t="str">
            <v>φ50A～φ250A×L300</v>
          </cell>
          <cell r="M1484" t="str">
            <v>SUS304</v>
          </cell>
          <cell r="N1484"/>
          <cell r="O1484" t="str">
            <v>指定承認</v>
          </cell>
          <cell r="P1484"/>
          <cell r="Q1484"/>
          <cell r="R1484"/>
          <cell r="S1484" t="str">
            <v>明和工業（株）</v>
          </cell>
          <cell r="T1484">
            <v>33</v>
          </cell>
          <cell r="V1484" t="str">
            <v xml:space="preserve">指定承認    </v>
          </cell>
          <cell r="W1484" t="str">
            <v xml:space="preserve">指定承認    </v>
          </cell>
        </row>
        <row r="1485">
          <cell r="A1485" t="str">
            <v>033R0102</v>
          </cell>
          <cell r="B1485"/>
          <cell r="C1485"/>
          <cell r="D1485" t="str">
            <v>R</v>
          </cell>
          <cell r="E1485">
            <v>1</v>
          </cell>
          <cell r="F1485">
            <v>2</v>
          </cell>
          <cell r="G1485"/>
          <cell r="H1485"/>
          <cell r="I1485" t="str">
            <v>033R0102</v>
          </cell>
          <cell r="J1485" t="str">
            <v>ｸﾞﾛｰ型仮設配管用ｽﾃﾝﾚｽ直管</v>
          </cell>
          <cell r="K1485" t="str">
            <v>ﾚﾋﾟｯｸｽG型直管</v>
          </cell>
          <cell r="L1485" t="str">
            <v>φ50A～φ250A×L500</v>
          </cell>
          <cell r="M1485" t="str">
            <v>SUS304</v>
          </cell>
          <cell r="N1485"/>
          <cell r="O1485" t="str">
            <v>指定承認</v>
          </cell>
          <cell r="P1485"/>
          <cell r="Q1485"/>
          <cell r="R1485"/>
          <cell r="S1485" t="str">
            <v>明和工業（株）</v>
          </cell>
          <cell r="T1485">
            <v>33</v>
          </cell>
          <cell r="V1485" t="str">
            <v xml:space="preserve">指定承認    </v>
          </cell>
          <cell r="W1485" t="str">
            <v xml:space="preserve">指定承認    </v>
          </cell>
        </row>
        <row r="1486">
          <cell r="A1486" t="str">
            <v>033R0103</v>
          </cell>
          <cell r="B1486"/>
          <cell r="C1486"/>
          <cell r="D1486" t="str">
            <v>R</v>
          </cell>
          <cell r="E1486">
            <v>1</v>
          </cell>
          <cell r="F1486">
            <v>3</v>
          </cell>
          <cell r="G1486"/>
          <cell r="H1486"/>
          <cell r="I1486" t="str">
            <v>033R0103</v>
          </cell>
          <cell r="J1486" t="str">
            <v>ｸﾞﾛｰ型仮設配管用ｽﾃﾝﾚｽ直管</v>
          </cell>
          <cell r="K1486" t="str">
            <v>ﾚﾋﾟｯｸｽG型直管</v>
          </cell>
          <cell r="L1486" t="str">
            <v>φ50A～φ250A×L1000</v>
          </cell>
          <cell r="M1486" t="str">
            <v>SUS304</v>
          </cell>
          <cell r="N1486"/>
          <cell r="O1486" t="str">
            <v>指定承認</v>
          </cell>
          <cell r="P1486"/>
          <cell r="Q1486"/>
          <cell r="R1486"/>
          <cell r="S1486" t="str">
            <v>明和工業（株）</v>
          </cell>
          <cell r="T1486">
            <v>33</v>
          </cell>
          <cell r="V1486" t="str">
            <v xml:space="preserve">指定承認    </v>
          </cell>
          <cell r="W1486" t="str">
            <v xml:space="preserve">指定承認    </v>
          </cell>
        </row>
        <row r="1487">
          <cell r="A1487" t="str">
            <v>033R0104</v>
          </cell>
          <cell r="B1487"/>
          <cell r="C1487"/>
          <cell r="D1487" t="str">
            <v>R</v>
          </cell>
          <cell r="E1487">
            <v>1</v>
          </cell>
          <cell r="F1487">
            <v>4</v>
          </cell>
          <cell r="G1487"/>
          <cell r="H1487"/>
          <cell r="I1487" t="str">
            <v>033R0104</v>
          </cell>
          <cell r="J1487" t="str">
            <v>ｸﾞﾛｰ型仮設配管用ｽﾃﾝﾚｽ直管</v>
          </cell>
          <cell r="K1487" t="str">
            <v>ﾚﾋﾟｯｸｽG型直管</v>
          </cell>
          <cell r="L1487" t="str">
            <v>φ50A～φ250A×L2000</v>
          </cell>
          <cell r="M1487" t="str">
            <v>SUS304</v>
          </cell>
          <cell r="N1487"/>
          <cell r="O1487" t="str">
            <v>指定承認</v>
          </cell>
          <cell r="P1487"/>
          <cell r="Q1487"/>
          <cell r="R1487"/>
          <cell r="S1487" t="str">
            <v>明和工業（株）</v>
          </cell>
          <cell r="T1487">
            <v>33</v>
          </cell>
          <cell r="V1487" t="str">
            <v xml:space="preserve">指定承認    </v>
          </cell>
          <cell r="W1487" t="str">
            <v xml:space="preserve">指定承認    </v>
          </cell>
        </row>
        <row r="1488">
          <cell r="A1488" t="str">
            <v>033R0105</v>
          </cell>
          <cell r="B1488"/>
          <cell r="C1488"/>
          <cell r="D1488" t="str">
            <v>R</v>
          </cell>
          <cell r="E1488">
            <v>1</v>
          </cell>
          <cell r="F1488">
            <v>5</v>
          </cell>
          <cell r="G1488"/>
          <cell r="H1488"/>
          <cell r="I1488" t="str">
            <v>033R0105</v>
          </cell>
          <cell r="J1488" t="str">
            <v>ｸﾞﾛｰ型仮設配管用ｽﾃﾝﾚｽ直管</v>
          </cell>
          <cell r="K1488" t="str">
            <v>ﾚﾋﾟｯｸｽG型直管</v>
          </cell>
          <cell r="L1488" t="str">
            <v>φ50A～φ250A×L4000</v>
          </cell>
          <cell r="M1488" t="str">
            <v>SUS304</v>
          </cell>
          <cell r="N1488"/>
          <cell r="O1488" t="str">
            <v>指定承認</v>
          </cell>
          <cell r="P1488"/>
          <cell r="Q1488"/>
          <cell r="R1488"/>
          <cell r="S1488" t="str">
            <v>明和工業（株）</v>
          </cell>
          <cell r="T1488">
            <v>33</v>
          </cell>
          <cell r="V1488" t="str">
            <v xml:space="preserve">指定承認    </v>
          </cell>
          <cell r="W1488" t="str">
            <v xml:space="preserve">指定承認    </v>
          </cell>
        </row>
        <row r="1489">
          <cell r="A1489" t="str">
            <v>033R0106</v>
          </cell>
          <cell r="B1489"/>
          <cell r="C1489"/>
          <cell r="D1489" t="str">
            <v>R</v>
          </cell>
          <cell r="E1489">
            <v>1</v>
          </cell>
          <cell r="F1489">
            <v>6</v>
          </cell>
          <cell r="G1489"/>
          <cell r="H1489" t="str">
            <v>ﾌﾚｷｼﾌﾞﾙ管</v>
          </cell>
          <cell r="I1489" t="str">
            <v>033R0106</v>
          </cell>
          <cell r="J1489" t="str">
            <v>ｸﾞﾛｰ型仮設配管用ｽﾃﾝﾚｽﾌﾚｷ管</v>
          </cell>
          <cell r="K1489" t="str">
            <v>ﾚﾋﾟｯｸｽG型ﾌﾚｷ管</v>
          </cell>
          <cell r="L1489" t="str">
            <v>φ50A～φ100A×L1000</v>
          </cell>
          <cell r="M1489" t="str">
            <v>SUS304</v>
          </cell>
          <cell r="N1489"/>
          <cell r="O1489" t="str">
            <v>指定承認</v>
          </cell>
          <cell r="P1489"/>
          <cell r="Q1489"/>
          <cell r="R1489"/>
          <cell r="S1489" t="str">
            <v>明和工業（株）</v>
          </cell>
          <cell r="T1489">
            <v>33</v>
          </cell>
          <cell r="V1489" t="str">
            <v xml:space="preserve">指定承認    </v>
          </cell>
          <cell r="W1489" t="str">
            <v xml:space="preserve">指定承認    </v>
          </cell>
        </row>
        <row r="1490">
          <cell r="A1490" t="str">
            <v>033R0107</v>
          </cell>
          <cell r="B1490"/>
          <cell r="C1490"/>
          <cell r="D1490" t="str">
            <v>R</v>
          </cell>
          <cell r="E1490">
            <v>1</v>
          </cell>
          <cell r="F1490">
            <v>7</v>
          </cell>
          <cell r="G1490"/>
          <cell r="H1490"/>
          <cell r="I1490" t="str">
            <v>033R0107</v>
          </cell>
          <cell r="J1490" t="str">
            <v>ｸﾞﾛｰ型仮設配管用ｽﾃﾝﾚｽﾌﾚｷ管</v>
          </cell>
          <cell r="K1490" t="str">
            <v>ﾚﾋﾟｯｸｽG型ﾌﾚｷ管</v>
          </cell>
          <cell r="L1490" t="str">
            <v>φ150A～φ250A×L1600</v>
          </cell>
          <cell r="M1490" t="str">
            <v>SUS304</v>
          </cell>
          <cell r="N1490"/>
          <cell r="O1490" t="str">
            <v>指定承認</v>
          </cell>
          <cell r="P1490"/>
          <cell r="Q1490"/>
          <cell r="R1490"/>
          <cell r="S1490" t="str">
            <v>明和工業（株）</v>
          </cell>
          <cell r="T1490">
            <v>33</v>
          </cell>
          <cell r="V1490" t="str">
            <v xml:space="preserve">指定承認    </v>
          </cell>
          <cell r="W1490" t="str">
            <v xml:space="preserve">指定承認    </v>
          </cell>
        </row>
        <row r="1491">
          <cell r="A1491" t="str">
            <v>033R0108</v>
          </cell>
          <cell r="B1491"/>
          <cell r="C1491"/>
          <cell r="D1491" t="str">
            <v>R</v>
          </cell>
          <cell r="E1491">
            <v>1</v>
          </cell>
          <cell r="F1491">
            <v>8</v>
          </cell>
          <cell r="G1491"/>
          <cell r="H1491" t="str">
            <v>撤去用直管</v>
          </cell>
          <cell r="I1491" t="str">
            <v>033R0108</v>
          </cell>
          <cell r="J1491" t="str">
            <v>ｸﾞﾛｰ型仮設配管用ｽﾃﾝﾚｽ撤去用直管</v>
          </cell>
          <cell r="K1491" t="str">
            <v>ﾚﾋﾟｯｸｽG型撤去用直管</v>
          </cell>
          <cell r="L1491" t="str">
            <v>φ50A～φ250A</v>
          </cell>
          <cell r="M1491" t="str">
            <v>SUS304</v>
          </cell>
          <cell r="N1491"/>
          <cell r="O1491" t="str">
            <v>指定承認</v>
          </cell>
          <cell r="P1491"/>
          <cell r="Q1491"/>
          <cell r="R1491"/>
          <cell r="S1491" t="str">
            <v>明和工業（株）</v>
          </cell>
          <cell r="T1491">
            <v>33</v>
          </cell>
          <cell r="V1491" t="str">
            <v xml:space="preserve">指定承認    </v>
          </cell>
          <cell r="W1491" t="str">
            <v xml:space="preserve">指定承認    </v>
          </cell>
        </row>
        <row r="1492">
          <cell r="A1492" t="str">
            <v>033R0109</v>
          </cell>
          <cell r="B1492"/>
          <cell r="C1492"/>
          <cell r="D1492" t="str">
            <v>R</v>
          </cell>
          <cell r="E1492">
            <v>1</v>
          </cell>
          <cell r="F1492">
            <v>9</v>
          </cell>
          <cell r="G1492" t="str">
            <v>仮設ｽﾃﾝﾚｽ鋼異形管</v>
          </cell>
          <cell r="H1492" t="str">
            <v>ｴﾙﾎﾞ</v>
          </cell>
          <cell r="I1492" t="str">
            <v>033R0109</v>
          </cell>
          <cell r="J1492" t="str">
            <v>ｸﾞﾛｰ型仮設配管用ｽﾃﾝﾚｽ90°ｴﾙﾎﾞ</v>
          </cell>
          <cell r="K1492" t="str">
            <v>ﾚﾋﾟｯｸｽG型90°ｴﾙﾎﾞ</v>
          </cell>
          <cell r="L1492" t="str">
            <v>φ50A～φ250A</v>
          </cell>
          <cell r="M1492" t="str">
            <v>SUS304</v>
          </cell>
          <cell r="N1492"/>
          <cell r="O1492" t="str">
            <v>指定承認</v>
          </cell>
          <cell r="P1492"/>
          <cell r="Q1492"/>
          <cell r="R1492"/>
          <cell r="S1492" t="str">
            <v>明和工業（株）</v>
          </cell>
          <cell r="T1492">
            <v>33</v>
          </cell>
          <cell r="V1492" t="str">
            <v xml:space="preserve">指定承認    </v>
          </cell>
          <cell r="W1492" t="str">
            <v xml:space="preserve">指定承認    </v>
          </cell>
        </row>
        <row r="1493">
          <cell r="A1493" t="str">
            <v>033R0110</v>
          </cell>
          <cell r="B1493"/>
          <cell r="C1493"/>
          <cell r="D1493" t="str">
            <v>R</v>
          </cell>
          <cell r="E1493">
            <v>1</v>
          </cell>
          <cell r="F1493">
            <v>10</v>
          </cell>
          <cell r="G1493"/>
          <cell r="H1493"/>
          <cell r="I1493" t="str">
            <v>033R0110</v>
          </cell>
          <cell r="J1493" t="str">
            <v>ｸﾞﾛｰ型仮設配管用ｽﾃﾝﾚｽ45°ｴﾙﾎﾞ</v>
          </cell>
          <cell r="K1493" t="str">
            <v>ﾚﾋﾟｯｸｽG型45°ｴﾙﾎﾞ</v>
          </cell>
          <cell r="L1493" t="str">
            <v>φ80A～φ250A</v>
          </cell>
          <cell r="M1493" t="str">
            <v>SUS304</v>
          </cell>
          <cell r="N1493"/>
          <cell r="O1493" t="str">
            <v>指定承認</v>
          </cell>
          <cell r="P1493"/>
          <cell r="Q1493"/>
          <cell r="R1493"/>
          <cell r="S1493" t="str">
            <v>明和工業（株）</v>
          </cell>
          <cell r="T1493">
            <v>33</v>
          </cell>
          <cell r="V1493" t="str">
            <v xml:space="preserve">指定承認    </v>
          </cell>
          <cell r="W1493" t="str">
            <v xml:space="preserve">指定承認    </v>
          </cell>
        </row>
        <row r="1494">
          <cell r="A1494" t="str">
            <v>033R0111</v>
          </cell>
          <cell r="B1494"/>
          <cell r="C1494"/>
          <cell r="D1494" t="str">
            <v>R</v>
          </cell>
          <cell r="E1494">
            <v>1</v>
          </cell>
          <cell r="F1494">
            <v>11</v>
          </cell>
          <cell r="G1494"/>
          <cell r="H1494"/>
          <cell r="I1494" t="str">
            <v>033R0111</v>
          </cell>
          <cell r="J1494" t="str">
            <v>ｸﾞﾛｰ型仮設配管用ｽﾃﾝﾚｽ22°ｴﾙﾎﾞ</v>
          </cell>
          <cell r="K1494" t="str">
            <v>ﾚﾋﾟｯｸｽG型22°ｴﾙﾎﾞ</v>
          </cell>
          <cell r="L1494" t="str">
            <v>φ150A～φ250A</v>
          </cell>
          <cell r="M1494" t="str">
            <v>SUS304</v>
          </cell>
          <cell r="N1494"/>
          <cell r="O1494" t="str">
            <v>指定承認</v>
          </cell>
          <cell r="P1494"/>
          <cell r="Q1494"/>
          <cell r="R1494"/>
          <cell r="S1494" t="str">
            <v>明和工業（株）</v>
          </cell>
          <cell r="T1494">
            <v>33</v>
          </cell>
          <cell r="V1494" t="str">
            <v xml:space="preserve">指定承認    </v>
          </cell>
          <cell r="W1494" t="str">
            <v xml:space="preserve">指定承認    </v>
          </cell>
        </row>
        <row r="1495">
          <cell r="A1495" t="str">
            <v>033R0112</v>
          </cell>
          <cell r="B1495"/>
          <cell r="C1495"/>
          <cell r="D1495" t="str">
            <v>R</v>
          </cell>
          <cell r="E1495">
            <v>1</v>
          </cell>
          <cell r="F1495">
            <v>12</v>
          </cell>
          <cell r="G1495"/>
          <cell r="H1495" t="str">
            <v>ﾁｰｽﾞ</v>
          </cell>
          <cell r="I1495" t="str">
            <v>033R0112</v>
          </cell>
          <cell r="J1495" t="str">
            <v>ｸﾞﾛｰ型仮設配管用ｽﾃﾝﾚｽﾁｰｽﾞ</v>
          </cell>
          <cell r="K1495" t="str">
            <v>ﾚﾋﾟｯｸｽG型ﾁｰｽﾞ</v>
          </cell>
          <cell r="L1495" t="str">
            <v>φ50A×φ50A～φ250A×φ250A</v>
          </cell>
          <cell r="M1495" t="str">
            <v>SUS304</v>
          </cell>
          <cell r="N1495"/>
          <cell r="O1495" t="str">
            <v>指定承認</v>
          </cell>
          <cell r="P1495"/>
          <cell r="Q1495"/>
          <cell r="R1495"/>
          <cell r="S1495" t="str">
            <v>明和工業（株）</v>
          </cell>
          <cell r="T1495">
            <v>33</v>
          </cell>
          <cell r="V1495" t="str">
            <v xml:space="preserve">指定承認    </v>
          </cell>
          <cell r="W1495" t="str">
            <v xml:space="preserve">指定承認    </v>
          </cell>
        </row>
        <row r="1496">
          <cell r="A1496" t="str">
            <v>033R0113</v>
          </cell>
          <cell r="B1496"/>
          <cell r="C1496"/>
          <cell r="D1496" t="str">
            <v>R</v>
          </cell>
          <cell r="E1496">
            <v>1</v>
          </cell>
          <cell r="F1496">
            <v>13</v>
          </cell>
          <cell r="G1496"/>
          <cell r="H1496" t="str">
            <v>ﾚｼﾞｭｰｻｰ</v>
          </cell>
          <cell r="I1496" t="str">
            <v>033R0113</v>
          </cell>
          <cell r="J1496" t="str">
            <v>ｸﾞﾛｰ型仮設配管用ｽﾃﾝﾚｽﾚｼﾞｭｰｻｰ</v>
          </cell>
          <cell r="K1496" t="str">
            <v>ﾚﾋﾟｯｸｽG型ﾚｼﾞｭｰｻｰ</v>
          </cell>
          <cell r="L1496" t="str">
            <v>φ80A×φ50A～φ250A×φ200A</v>
          </cell>
          <cell r="M1496" t="str">
            <v>SUS304</v>
          </cell>
          <cell r="N1496"/>
          <cell r="O1496" t="str">
            <v>指定承認</v>
          </cell>
          <cell r="P1496"/>
          <cell r="Q1496"/>
          <cell r="R1496"/>
          <cell r="S1496" t="str">
            <v>明和工業（株）</v>
          </cell>
          <cell r="T1496">
            <v>33</v>
          </cell>
          <cell r="V1496" t="str">
            <v xml:space="preserve">指定承認    </v>
          </cell>
          <cell r="W1496" t="str">
            <v xml:space="preserve">指定承認    </v>
          </cell>
        </row>
        <row r="1497">
          <cell r="A1497" t="str">
            <v>033R0114</v>
          </cell>
          <cell r="B1497"/>
          <cell r="C1497"/>
          <cell r="D1497" t="str">
            <v>R</v>
          </cell>
          <cell r="E1497">
            <v>1</v>
          </cell>
          <cell r="F1497">
            <v>14</v>
          </cell>
          <cell r="G1497" t="str">
            <v>仮設ｽﾃﾝﾚｽ鋼接続短管</v>
          </cell>
          <cell r="H1497" t="str">
            <v>取出し短管</v>
          </cell>
          <cell r="I1497" t="str">
            <v>033R0114</v>
          </cell>
          <cell r="J1497" t="str">
            <v>ｸﾞﾛｰ型仮設配管用ｽﾃﾝﾚｽ取出し短管</v>
          </cell>
          <cell r="K1497" t="str">
            <v>ﾚﾋﾟｯｸｽG型取出し短管</v>
          </cell>
          <cell r="L1497" t="str">
            <v>φ50A～φ250A×φ20A・φ25A</v>
          </cell>
          <cell r="M1497" t="str">
            <v>SUS304</v>
          </cell>
          <cell r="N1497"/>
          <cell r="O1497" t="str">
            <v>指定承認</v>
          </cell>
          <cell r="P1497"/>
          <cell r="Q1497"/>
          <cell r="R1497"/>
          <cell r="S1497" t="str">
            <v>明和工業（株）</v>
          </cell>
          <cell r="T1497">
            <v>33</v>
          </cell>
          <cell r="V1497" t="str">
            <v xml:space="preserve">指定承認    </v>
          </cell>
          <cell r="W1497" t="str">
            <v xml:space="preserve">指定承認    </v>
          </cell>
        </row>
        <row r="1498">
          <cell r="A1498" t="str">
            <v>033R0115</v>
          </cell>
          <cell r="B1498"/>
          <cell r="C1498"/>
          <cell r="D1498" t="str">
            <v>R</v>
          </cell>
          <cell r="E1498">
            <v>1</v>
          </cell>
          <cell r="F1498">
            <v>15</v>
          </cell>
          <cell r="G1498"/>
          <cell r="H1498" t="str">
            <v>ﾌﾟﾚｰﾝｴﾝﾄﾞ</v>
          </cell>
          <cell r="I1498" t="str">
            <v>033R0115</v>
          </cell>
          <cell r="J1498" t="str">
            <v>ｸﾞﾛｰ型仮設配管用ｽﾃﾝﾚｽﾌﾟﾚｰﾝｴﾝﾄﾞ</v>
          </cell>
          <cell r="K1498" t="str">
            <v>ﾚﾋﾟｯｸｽG型接続短管ﾌﾟﾚｰﾝｴﾝﾄﾞ</v>
          </cell>
          <cell r="L1498" t="str">
            <v>φ50A～φ250A</v>
          </cell>
          <cell r="M1498" t="str">
            <v>SUS304</v>
          </cell>
          <cell r="N1498"/>
          <cell r="O1498" t="str">
            <v>指定承認</v>
          </cell>
          <cell r="P1498"/>
          <cell r="Q1498"/>
          <cell r="R1498"/>
          <cell r="S1498" t="str">
            <v>明和工業（株）</v>
          </cell>
          <cell r="T1498">
            <v>33</v>
          </cell>
          <cell r="V1498" t="str">
            <v xml:space="preserve">指定承認    </v>
          </cell>
          <cell r="W1498" t="str">
            <v xml:space="preserve">指定承認    </v>
          </cell>
        </row>
        <row r="1499">
          <cell r="A1499" t="str">
            <v>033R0116</v>
          </cell>
          <cell r="B1499"/>
          <cell r="C1499"/>
          <cell r="D1499" t="str">
            <v>R</v>
          </cell>
          <cell r="E1499">
            <v>1</v>
          </cell>
          <cell r="F1499">
            <v>16</v>
          </cell>
          <cell r="G1499"/>
          <cell r="H1499" t="str">
            <v>ﾈｼﾞ</v>
          </cell>
          <cell r="I1499" t="str">
            <v>033R0116</v>
          </cell>
          <cell r="J1499" t="str">
            <v>ｸﾞﾛｰ型仮設配管用ｽﾃﾝﾚｽﾈｼﾞ</v>
          </cell>
          <cell r="K1499" t="str">
            <v>ﾚﾋﾟｯｸｽG型接続短管ﾈｼﾞ</v>
          </cell>
          <cell r="L1499" t="str">
            <v>φ50A・φ80A</v>
          </cell>
          <cell r="M1499" t="str">
            <v>SUS304</v>
          </cell>
          <cell r="N1499"/>
          <cell r="O1499" t="str">
            <v>指定承認</v>
          </cell>
          <cell r="P1499"/>
          <cell r="Q1499"/>
          <cell r="R1499"/>
          <cell r="S1499" t="str">
            <v>明和工業（株）</v>
          </cell>
          <cell r="T1499">
            <v>33</v>
          </cell>
          <cell r="V1499" t="str">
            <v xml:space="preserve">指定承認    </v>
          </cell>
          <cell r="W1499" t="str">
            <v xml:space="preserve">指定承認    </v>
          </cell>
        </row>
        <row r="1500">
          <cell r="A1500" t="str">
            <v>033R0117</v>
          </cell>
          <cell r="B1500"/>
          <cell r="C1500"/>
          <cell r="D1500" t="str">
            <v>R</v>
          </cell>
          <cell r="E1500">
            <v>1</v>
          </cell>
          <cell r="F1500">
            <v>17</v>
          </cell>
          <cell r="G1500"/>
          <cell r="H1500" t="str">
            <v>ﾒｶｻｼ</v>
          </cell>
          <cell r="I1500" t="str">
            <v>033R0117</v>
          </cell>
          <cell r="J1500" t="str">
            <v>ｸﾞﾛｰ型仮設配管用ｽﾃﾝﾚｽﾒｶｻｼ</v>
          </cell>
          <cell r="K1500" t="str">
            <v>ﾚﾋﾟｯｸｽG型接続短管ﾒｶｻｼ</v>
          </cell>
          <cell r="L1500" t="str">
            <v>φ150A～φ250A</v>
          </cell>
          <cell r="M1500" t="str">
            <v>SUS304</v>
          </cell>
          <cell r="N1500"/>
          <cell r="O1500" t="str">
            <v>指定承認</v>
          </cell>
          <cell r="P1500"/>
          <cell r="Q1500"/>
          <cell r="R1500"/>
          <cell r="S1500" t="str">
            <v>明和工業（株）</v>
          </cell>
          <cell r="T1500">
            <v>33</v>
          </cell>
          <cell r="V1500" t="str">
            <v xml:space="preserve">指定承認    </v>
          </cell>
          <cell r="W1500" t="str">
            <v xml:space="preserve">指定承認    </v>
          </cell>
        </row>
        <row r="1501">
          <cell r="A1501" t="str">
            <v>033R0118</v>
          </cell>
          <cell r="B1501" t="str">
            <v>仮設ステンレス鋼管</v>
          </cell>
          <cell r="C1501" t="str">
            <v>仮設レンタル管類</v>
          </cell>
          <cell r="D1501" t="str">
            <v>R</v>
          </cell>
          <cell r="E1501">
            <v>1</v>
          </cell>
          <cell r="F1501">
            <v>18</v>
          </cell>
          <cell r="G1501" t="str">
            <v>仮設ｽﾃﾝﾚｽ鋼接続短管</v>
          </cell>
          <cell r="H1501" t="str">
            <v>ﾌﾗﾝｼﾞ</v>
          </cell>
          <cell r="I1501" t="str">
            <v>033R0118</v>
          </cell>
          <cell r="J1501" t="str">
            <v>ｸﾞﾛｰ型仮設配管用ｽﾃﾝﾚｽﾌﾗﾝｼﾞ</v>
          </cell>
          <cell r="K1501" t="str">
            <v>ﾚﾋﾟｯｸｽG型接続短管上水ﾌﾗﾝｼﾞ</v>
          </cell>
          <cell r="L1501" t="str">
            <v>φ80A～φ250A</v>
          </cell>
          <cell r="M1501" t="str">
            <v>SUS304</v>
          </cell>
          <cell r="N1501" t="str">
            <v>7.5K</v>
          </cell>
          <cell r="O1501" t="str">
            <v>指定承認</v>
          </cell>
          <cell r="P1501"/>
          <cell r="Q1501"/>
          <cell r="R1501"/>
          <cell r="S1501" t="str">
            <v>明和工業（株）</v>
          </cell>
          <cell r="T1501">
            <v>33</v>
          </cell>
          <cell r="V1501" t="str">
            <v xml:space="preserve">指定承認    </v>
          </cell>
          <cell r="W1501" t="str">
            <v xml:space="preserve">指定承認    </v>
          </cell>
        </row>
        <row r="1502">
          <cell r="A1502" t="str">
            <v>033R0119</v>
          </cell>
          <cell r="B1502"/>
          <cell r="C1502"/>
          <cell r="D1502" t="str">
            <v>R</v>
          </cell>
          <cell r="E1502">
            <v>1</v>
          </cell>
          <cell r="F1502">
            <v>19</v>
          </cell>
          <cell r="G1502"/>
          <cell r="H1502"/>
          <cell r="I1502" t="str">
            <v>033R0119</v>
          </cell>
          <cell r="J1502" t="str">
            <v>ｸﾞﾛｰ型仮設配管用ｽﾃﾝﾚｽﾌﾗﾝｼﾞ</v>
          </cell>
          <cell r="K1502" t="str">
            <v>ﾚﾋﾟｯｸｽG型接続短管10Kﾌﾗﾝｼﾞ</v>
          </cell>
          <cell r="L1502" t="str">
            <v>φ50A～φ250A</v>
          </cell>
          <cell r="M1502" t="str">
            <v>SUS304</v>
          </cell>
          <cell r="N1502" t="str">
            <v>10K</v>
          </cell>
          <cell r="O1502" t="str">
            <v>指定承認</v>
          </cell>
          <cell r="P1502"/>
          <cell r="Q1502"/>
          <cell r="R1502"/>
          <cell r="S1502" t="str">
            <v>明和工業（株）</v>
          </cell>
          <cell r="T1502">
            <v>33</v>
          </cell>
          <cell r="V1502" t="str">
            <v xml:space="preserve">指定承認    </v>
          </cell>
          <cell r="W1502" t="str">
            <v xml:space="preserve">指定承認    </v>
          </cell>
        </row>
        <row r="1503">
          <cell r="A1503" t="str">
            <v>033R0120</v>
          </cell>
          <cell r="B1503"/>
          <cell r="C1503"/>
          <cell r="D1503" t="str">
            <v>R</v>
          </cell>
          <cell r="E1503">
            <v>1</v>
          </cell>
          <cell r="F1503">
            <v>20</v>
          </cell>
          <cell r="G1503"/>
          <cell r="H1503" t="str">
            <v>受け×受け</v>
          </cell>
          <cell r="I1503" t="str">
            <v>033R0120</v>
          </cell>
          <cell r="J1503" t="str">
            <v>ｸﾞﾛｰ型仮設配管用ｽﾃﾝﾚｽ受け×受け</v>
          </cell>
          <cell r="K1503" t="str">
            <v>ﾚﾋﾟｯｸｽG型接続短管受け×受け</v>
          </cell>
          <cell r="L1503" t="str">
            <v>φ50A～φ250A</v>
          </cell>
          <cell r="M1503" t="str">
            <v>SUS304</v>
          </cell>
          <cell r="N1503"/>
          <cell r="O1503" t="str">
            <v>指定承認</v>
          </cell>
          <cell r="P1503"/>
          <cell r="Q1503"/>
          <cell r="R1503"/>
          <cell r="S1503" t="str">
            <v>明和工業（株）</v>
          </cell>
          <cell r="T1503">
            <v>33</v>
          </cell>
          <cell r="V1503" t="str">
            <v xml:space="preserve">指定承認    </v>
          </cell>
          <cell r="W1503" t="str">
            <v xml:space="preserve">指定承認    </v>
          </cell>
        </row>
        <row r="1504">
          <cell r="A1504" t="str">
            <v>033R0121</v>
          </cell>
          <cell r="B1504"/>
          <cell r="C1504"/>
          <cell r="D1504" t="str">
            <v>R</v>
          </cell>
          <cell r="E1504">
            <v>1</v>
          </cell>
          <cell r="F1504">
            <v>21</v>
          </cell>
          <cell r="G1504" t="str">
            <v>仮設ｽﾃﾝﾚｽ鋼接続短管</v>
          </cell>
          <cell r="H1504" t="str">
            <v>挿し×挿し</v>
          </cell>
          <cell r="I1504" t="str">
            <v>033R0121</v>
          </cell>
          <cell r="J1504" t="str">
            <v>ｸﾞﾛｰ型仮設配管用ｽﾃﾝﾚｽ挿し×挿し</v>
          </cell>
          <cell r="K1504" t="str">
            <v>ﾚﾋﾟｯｸｽG型接続短管挿し×挿し</v>
          </cell>
          <cell r="L1504" t="str">
            <v>φ50A～φ250A</v>
          </cell>
          <cell r="M1504" t="str">
            <v>SUS304</v>
          </cell>
          <cell r="N1504"/>
          <cell r="O1504" t="str">
            <v>指定承認</v>
          </cell>
          <cell r="P1504"/>
          <cell r="Q1504"/>
          <cell r="R1504"/>
          <cell r="S1504" t="str">
            <v>明和工業（株）</v>
          </cell>
          <cell r="T1504">
            <v>33</v>
          </cell>
          <cell r="V1504" t="str">
            <v xml:space="preserve">指定承認    </v>
          </cell>
          <cell r="W1504" t="str">
            <v xml:space="preserve">指定承認    </v>
          </cell>
        </row>
        <row r="1505">
          <cell r="A1505" t="str">
            <v>033R0122</v>
          </cell>
          <cell r="B1505"/>
          <cell r="C1505"/>
          <cell r="D1505" t="str">
            <v>R</v>
          </cell>
          <cell r="E1505">
            <v>1</v>
          </cell>
          <cell r="F1505">
            <v>22</v>
          </cell>
          <cell r="G1505" t="str">
            <v>ﾊﾞﾙﾌﾞ</v>
          </cell>
          <cell r="H1505" t="str">
            <v>ﾎﾞｰﾙﾊﾞﾙﾌﾞ</v>
          </cell>
          <cell r="I1505" t="str">
            <v>033R0122</v>
          </cell>
          <cell r="J1505" t="str">
            <v>ｸﾞﾛｰ型仮設配管用ｽﾃﾝﾚｽﾎﾞｰﾙﾊﾞﾙﾌﾞ</v>
          </cell>
          <cell r="K1505" t="str">
            <v>ﾚﾋﾟｯｸｽG型ﾎﾞｰﾙﾊﾞﾙﾌﾞ</v>
          </cell>
          <cell r="L1505" t="str">
            <v>φ50A～φ100A</v>
          </cell>
          <cell r="M1505" t="str">
            <v>SUS304</v>
          </cell>
          <cell r="N1505"/>
          <cell r="O1505" t="str">
            <v>指定承認</v>
          </cell>
          <cell r="P1505"/>
          <cell r="Q1505"/>
          <cell r="R1505"/>
          <cell r="S1505" t="str">
            <v>明和工業（株）</v>
          </cell>
          <cell r="T1505">
            <v>33</v>
          </cell>
          <cell r="V1505" t="str">
            <v xml:space="preserve">指定承認    </v>
          </cell>
          <cell r="W1505" t="str">
            <v xml:space="preserve">指定承認    </v>
          </cell>
        </row>
        <row r="1506">
          <cell r="A1506" t="str">
            <v>033R0123</v>
          </cell>
          <cell r="B1506"/>
          <cell r="C1506"/>
          <cell r="D1506" t="str">
            <v>R</v>
          </cell>
          <cell r="E1506">
            <v>1</v>
          </cell>
          <cell r="F1506">
            <v>23</v>
          </cell>
          <cell r="G1506"/>
          <cell r="H1506" t="str">
            <v>ﾊﾞﾀﾌﾗｲﾊﾞﾙﾌﾞ</v>
          </cell>
          <cell r="I1506" t="str">
            <v>033R0123</v>
          </cell>
          <cell r="J1506" t="str">
            <v>ｸﾞﾛｰ型仮設配管用ｽﾃﾝﾚｽﾊﾞﾀﾌﾗｲﾊﾞﾙﾌﾞ</v>
          </cell>
          <cell r="K1506" t="str">
            <v>ﾚﾋﾟｯｸｽG型ﾊﾞﾀﾌﾗｲﾊﾞﾙﾌﾞ</v>
          </cell>
          <cell r="L1506" t="str">
            <v>φ150A～φ250A</v>
          </cell>
          <cell r="M1506" t="str">
            <v>SUS304</v>
          </cell>
          <cell r="N1506"/>
          <cell r="O1506" t="str">
            <v>指定承認</v>
          </cell>
          <cell r="P1506"/>
          <cell r="Q1506"/>
          <cell r="R1506"/>
          <cell r="S1506" t="str">
            <v>明和工業（株）</v>
          </cell>
          <cell r="T1506">
            <v>33</v>
          </cell>
          <cell r="V1506" t="str">
            <v xml:space="preserve">指定承認    </v>
          </cell>
          <cell r="W1506" t="str">
            <v xml:space="preserve">指定承認    </v>
          </cell>
        </row>
        <row r="1507">
          <cell r="A1507" t="str">
            <v>033R0124</v>
          </cell>
          <cell r="B1507"/>
          <cell r="C1507"/>
          <cell r="D1507" t="str">
            <v>R</v>
          </cell>
          <cell r="E1507">
            <v>1</v>
          </cell>
          <cell r="F1507">
            <v>24</v>
          </cell>
          <cell r="G1507" t="str">
            <v>空気弁</v>
          </cell>
          <cell r="H1507" t="str">
            <v>空気弁</v>
          </cell>
          <cell r="I1507" t="str">
            <v>033R0124</v>
          </cell>
          <cell r="J1507" t="str">
            <v>ｸﾞﾛｰ型仮設配管用ｽﾃﾝﾚｽ空気弁</v>
          </cell>
          <cell r="K1507" t="str">
            <v>ﾚﾋﾟｯｸｽG型空気弁</v>
          </cell>
          <cell r="L1507" t="str">
            <v>φ80A</v>
          </cell>
          <cell r="M1507" t="str">
            <v>SUS304</v>
          </cell>
          <cell r="N1507"/>
          <cell r="O1507" t="str">
            <v>指定承認</v>
          </cell>
          <cell r="P1507"/>
          <cell r="Q1507"/>
          <cell r="R1507"/>
          <cell r="S1507" t="str">
            <v>明和工業（株）</v>
          </cell>
          <cell r="T1507">
            <v>33</v>
          </cell>
          <cell r="V1507" t="str">
            <v xml:space="preserve">指定承認    </v>
          </cell>
          <cell r="W1507" t="str">
            <v xml:space="preserve">指定承認    </v>
          </cell>
        </row>
        <row r="1508">
          <cell r="A1508" t="str">
            <v>033R0125</v>
          </cell>
          <cell r="B1508"/>
          <cell r="C1508"/>
          <cell r="D1508" t="str">
            <v>R</v>
          </cell>
          <cell r="E1508">
            <v>1</v>
          </cell>
          <cell r="F1508">
            <v>25</v>
          </cell>
          <cell r="G1508" t="str">
            <v>消火栓</v>
          </cell>
          <cell r="H1508" t="str">
            <v>露出型</v>
          </cell>
          <cell r="I1508" t="str">
            <v>033R0125</v>
          </cell>
          <cell r="J1508" t="str">
            <v>ｸﾞﾛｰ型仮設配管用ｽﾃﾝﾚｽ露出型消火栓</v>
          </cell>
          <cell r="K1508" t="str">
            <v>ﾚﾋﾟｯｸｽG型消火栓</v>
          </cell>
          <cell r="L1508" t="str">
            <v>φ80A×φ65A</v>
          </cell>
          <cell r="M1508" t="str">
            <v>SUS304</v>
          </cell>
          <cell r="N1508"/>
          <cell r="O1508" t="str">
            <v>指定承認</v>
          </cell>
          <cell r="P1508"/>
          <cell r="Q1508"/>
          <cell r="R1508"/>
          <cell r="S1508" t="str">
            <v>明和工業（株）</v>
          </cell>
          <cell r="T1508">
            <v>33</v>
          </cell>
          <cell r="V1508" t="str">
            <v xml:space="preserve">指定承認    </v>
          </cell>
          <cell r="W1508" t="str">
            <v xml:space="preserve">指定承認    </v>
          </cell>
        </row>
        <row r="1509">
          <cell r="A1509" t="str">
            <v>033R0126</v>
          </cell>
          <cell r="B1509"/>
          <cell r="C1509"/>
          <cell r="D1509" t="str">
            <v>R</v>
          </cell>
          <cell r="E1509">
            <v>1</v>
          </cell>
          <cell r="F1509">
            <v>26</v>
          </cell>
          <cell r="G1509"/>
          <cell r="H1509" t="str">
            <v>埋設型</v>
          </cell>
          <cell r="I1509" t="str">
            <v>033R0126</v>
          </cell>
          <cell r="J1509" t="str">
            <v>ｸﾞﾛｰ型仮設配管用ｽﾃﾝﾚｽ埋設型消火栓</v>
          </cell>
          <cell r="K1509" t="str">
            <v>ﾚﾋﾟｯｸｽG型消火栓</v>
          </cell>
          <cell r="L1509" t="str">
            <v>φ80A×φ65A</v>
          </cell>
          <cell r="M1509" t="str">
            <v>SUS304</v>
          </cell>
          <cell r="N1509"/>
          <cell r="O1509" t="str">
            <v>指定承認</v>
          </cell>
          <cell r="P1509"/>
          <cell r="Q1509"/>
          <cell r="R1509"/>
          <cell r="S1509" t="str">
            <v>明和工業（株）</v>
          </cell>
          <cell r="T1509">
            <v>33</v>
          </cell>
          <cell r="V1509" t="str">
            <v xml:space="preserve">指定承認    </v>
          </cell>
          <cell r="W1509" t="str">
            <v xml:space="preserve">指定承認    </v>
          </cell>
        </row>
        <row r="1510">
          <cell r="A1510" t="str">
            <v>002R0201</v>
          </cell>
          <cell r="B1510" t="str">
            <v>仮設バルブ</v>
          </cell>
          <cell r="C1510" t="str">
            <v>仮設バルブ類</v>
          </cell>
          <cell r="D1510" t="str">
            <v>R</v>
          </cell>
          <cell r="E1510">
            <v>2</v>
          </cell>
          <cell r="F1510">
            <v>1</v>
          </cell>
          <cell r="G1510" t="str">
            <v>ﾎﾞｰﾙﾊﾞﾙﾌﾞ(鉛ﾚｽ)</v>
          </cell>
          <cell r="H1510" t="str">
            <v>ﾎﾞｰﾙﾊﾞﾙﾌﾞ</v>
          </cell>
          <cell r="I1510" t="str">
            <v>002R0201</v>
          </cell>
          <cell r="J1510" t="str">
            <v>鉛ﾚｽ砲金製ﾎﾞｰﾙﾊﾞﾙﾌﾞ</v>
          </cell>
          <cell r="K1510" t="str">
            <v>ﾛﾝｸﾞﾈｯｸﾎﾞｰﾙ（TLN）</v>
          </cell>
          <cell r="L1510" t="str">
            <v>φ15～φ50</v>
          </cell>
          <cell r="M1510" t="str">
            <v>鉛ﾚｽ</v>
          </cell>
          <cell r="N1510"/>
          <cell r="O1510" t="str">
            <v>JWWA認証</v>
          </cell>
          <cell r="P1510"/>
          <cell r="Q1510"/>
          <cell r="R1510"/>
          <cell r="S1510" t="str">
            <v>（株）キッツ</v>
          </cell>
          <cell r="T1510">
            <v>2</v>
          </cell>
          <cell r="V1510" t="str">
            <v xml:space="preserve">JWWA認証    </v>
          </cell>
          <cell r="W1510" t="str">
            <v xml:space="preserve">JWWA認証    </v>
          </cell>
        </row>
        <row r="1511">
          <cell r="A1511" t="str">
            <v>002R0202</v>
          </cell>
          <cell r="B1511"/>
          <cell r="C1511"/>
          <cell r="D1511" t="str">
            <v>R</v>
          </cell>
          <cell r="E1511">
            <v>2</v>
          </cell>
          <cell r="F1511">
            <v>2</v>
          </cell>
          <cell r="G1511"/>
          <cell r="H1511"/>
          <cell r="I1511" t="str">
            <v>002R0202</v>
          </cell>
          <cell r="J1511" t="str">
            <v>鉛ﾚｽ砲金製ﾎﾞｰﾙﾊﾞﾙﾌﾞ</v>
          </cell>
          <cell r="K1511" t="str">
            <v>ﾛﾝｸﾞﾈｯｸﾎﾞｰﾙ（TLNT）</v>
          </cell>
          <cell r="L1511" t="str">
            <v>φ15～φ50</v>
          </cell>
          <cell r="M1511" t="str">
            <v>鉛ﾚｽ</v>
          </cell>
          <cell r="N1511"/>
          <cell r="O1511" t="str">
            <v>JWWA認証</v>
          </cell>
          <cell r="P1511"/>
          <cell r="Q1511"/>
          <cell r="R1511"/>
          <cell r="S1511" t="str">
            <v>（株）キッツ</v>
          </cell>
          <cell r="T1511">
            <v>2</v>
          </cell>
          <cell r="V1511" t="str">
            <v xml:space="preserve">JWWA認証    </v>
          </cell>
          <cell r="W1511" t="str">
            <v xml:space="preserve">JWWA認証    </v>
          </cell>
        </row>
        <row r="1512">
          <cell r="A1512" t="str">
            <v>002R0203</v>
          </cell>
          <cell r="B1512"/>
          <cell r="C1512"/>
          <cell r="D1512" t="str">
            <v>R</v>
          </cell>
          <cell r="E1512">
            <v>2</v>
          </cell>
          <cell r="F1512">
            <v>3</v>
          </cell>
          <cell r="G1512"/>
          <cell r="H1512"/>
          <cell r="I1512" t="str">
            <v>002R0203</v>
          </cell>
          <cell r="J1512" t="str">
            <v>鉛ﾚｽ砲金製ﾎﾞｰﾙﾊﾞﾙﾌﾞ</v>
          </cell>
          <cell r="K1512" t="str">
            <v>ﾛﾝｸﾞﾈｯｸﾎﾞｰﾙ（TLNF）</v>
          </cell>
          <cell r="L1512" t="str">
            <v>φ15～φ50</v>
          </cell>
          <cell r="M1512" t="str">
            <v>鉛ﾚｽ</v>
          </cell>
          <cell r="N1512"/>
          <cell r="O1512" t="str">
            <v>JWWA認証</v>
          </cell>
          <cell r="P1512"/>
          <cell r="Q1512"/>
          <cell r="R1512"/>
          <cell r="S1512" t="str">
            <v>（株）キッツ</v>
          </cell>
          <cell r="T1512">
            <v>2</v>
          </cell>
          <cell r="V1512" t="str">
            <v xml:space="preserve">JWWA認証    </v>
          </cell>
          <cell r="W1512" t="str">
            <v xml:space="preserve">JWWA認証    </v>
          </cell>
        </row>
        <row r="1513">
          <cell r="A1513" t="str">
            <v>002R0204</v>
          </cell>
          <cell r="B1513"/>
          <cell r="C1513"/>
          <cell r="D1513" t="str">
            <v>R</v>
          </cell>
          <cell r="E1513">
            <v>2</v>
          </cell>
          <cell r="F1513">
            <v>4</v>
          </cell>
          <cell r="G1513"/>
          <cell r="H1513"/>
          <cell r="I1513" t="str">
            <v>002R0204</v>
          </cell>
          <cell r="J1513" t="str">
            <v>鉛ﾚｽ砲金製ﾎﾞｰﾙﾊﾞﾙﾌﾞ</v>
          </cell>
          <cell r="K1513" t="str">
            <v>ﾛﾝｸﾞﾈｯｸﾎﾞｰﾙ（TLNFT）</v>
          </cell>
          <cell r="L1513" t="str">
            <v>φ15～φ50</v>
          </cell>
          <cell r="M1513" t="str">
            <v>鉛ﾚｽ</v>
          </cell>
          <cell r="N1513"/>
          <cell r="O1513" t="str">
            <v>JWWA認証</v>
          </cell>
          <cell r="P1513"/>
          <cell r="Q1513"/>
          <cell r="R1513"/>
          <cell r="S1513" t="str">
            <v>（株）キッツ</v>
          </cell>
          <cell r="T1513">
            <v>2</v>
          </cell>
          <cell r="V1513" t="str">
            <v xml:space="preserve">JWWA認証    </v>
          </cell>
          <cell r="W1513" t="str">
            <v xml:space="preserve">JWWA認証    </v>
          </cell>
        </row>
        <row r="1514">
          <cell r="A1514" t="str">
            <v>002R0205</v>
          </cell>
          <cell r="B1514"/>
          <cell r="C1514"/>
          <cell r="D1514" t="str">
            <v>R</v>
          </cell>
          <cell r="E1514">
            <v>2</v>
          </cell>
          <cell r="F1514">
            <v>5</v>
          </cell>
          <cell r="G1514"/>
          <cell r="H1514"/>
          <cell r="I1514" t="str">
            <v>002R0205</v>
          </cell>
          <cell r="J1514" t="str">
            <v>鉛ﾚｽ砲金製ﾎﾞｰﾙﾊﾞﾙﾌﾞ</v>
          </cell>
          <cell r="K1514" t="str">
            <v>ﾛﾝｸﾞﾈｯｸﾎﾞｰﾙ（CTLN）</v>
          </cell>
          <cell r="L1514" t="str">
            <v>φ15～φ50</v>
          </cell>
          <cell r="M1514" t="str">
            <v>鉛ﾚｽ</v>
          </cell>
          <cell r="N1514"/>
          <cell r="O1514" t="str">
            <v>JWWA認証</v>
          </cell>
          <cell r="P1514"/>
          <cell r="Q1514"/>
          <cell r="R1514"/>
          <cell r="S1514" t="str">
            <v>（株）キッツ</v>
          </cell>
          <cell r="T1514">
            <v>2</v>
          </cell>
          <cell r="V1514" t="str">
            <v xml:space="preserve">JWWA認証    </v>
          </cell>
          <cell r="W1514" t="str">
            <v xml:space="preserve">JWWA認証    </v>
          </cell>
        </row>
        <row r="1515">
          <cell r="A1515" t="str">
            <v>046R0201</v>
          </cell>
          <cell r="B1515"/>
          <cell r="C1515"/>
          <cell r="D1515" t="str">
            <v>R</v>
          </cell>
          <cell r="E1515">
            <v>2</v>
          </cell>
          <cell r="F1515">
            <v>1</v>
          </cell>
          <cell r="G1515"/>
          <cell r="H1515"/>
          <cell r="I1515" t="str">
            <v>046R0201</v>
          </cell>
          <cell r="J1515" t="str">
            <v>鉛ﾚｽ砲金製ﾎﾞｰﾙﾊﾞﾙﾌﾞ</v>
          </cell>
          <cell r="K1515" t="str">
            <v>LBOV</v>
          </cell>
          <cell r="L1515" t="str">
            <v>φ15～φ50</v>
          </cell>
          <cell r="M1515" t="str">
            <v>鉛ﾚｽ</v>
          </cell>
          <cell r="N1515"/>
          <cell r="O1515" t="str">
            <v>JWWA認証</v>
          </cell>
          <cell r="P1515"/>
          <cell r="Q1515"/>
          <cell r="R1515"/>
          <cell r="S1515" t="str">
            <v>東洋バルヴ（株）</v>
          </cell>
          <cell r="T1515">
            <v>46</v>
          </cell>
          <cell r="V1515" t="str">
            <v xml:space="preserve">JWWA認証    </v>
          </cell>
          <cell r="W1515" t="str">
            <v xml:space="preserve">JWWA認証    </v>
          </cell>
        </row>
        <row r="1516">
          <cell r="A1516" t="str">
            <v>046R0202</v>
          </cell>
          <cell r="B1516"/>
          <cell r="C1516"/>
          <cell r="D1516" t="str">
            <v>R</v>
          </cell>
          <cell r="E1516">
            <v>2</v>
          </cell>
          <cell r="F1516">
            <v>2</v>
          </cell>
          <cell r="G1516"/>
          <cell r="H1516"/>
          <cell r="I1516" t="str">
            <v>046R0202</v>
          </cell>
          <cell r="J1516" t="str">
            <v>鉛ﾚｽ砲金製ﾎﾞｰﾙﾊﾞﾙﾌﾞ</v>
          </cell>
          <cell r="K1516" t="str">
            <v>LBOX-N</v>
          </cell>
          <cell r="L1516" t="str">
            <v>φ15～φ50</v>
          </cell>
          <cell r="M1516" t="str">
            <v>鉛ﾚｽ</v>
          </cell>
          <cell r="N1516"/>
          <cell r="O1516" t="str">
            <v>JWWA認証</v>
          </cell>
          <cell r="P1516"/>
          <cell r="Q1516"/>
          <cell r="R1516"/>
          <cell r="S1516" t="str">
            <v>東洋バルヴ（株）</v>
          </cell>
          <cell r="T1516">
            <v>46</v>
          </cell>
          <cell r="V1516" t="str">
            <v xml:space="preserve">JWWA認証    </v>
          </cell>
          <cell r="W1516" t="str">
            <v xml:space="preserve">JWWA認証    </v>
          </cell>
        </row>
        <row r="1517">
          <cell r="A1517" t="str">
            <v>046R0203</v>
          </cell>
          <cell r="B1517"/>
          <cell r="C1517"/>
          <cell r="D1517" t="str">
            <v>R</v>
          </cell>
          <cell r="E1517">
            <v>2</v>
          </cell>
          <cell r="F1517">
            <v>3</v>
          </cell>
          <cell r="G1517"/>
          <cell r="H1517"/>
          <cell r="I1517" t="str">
            <v>046R0203</v>
          </cell>
          <cell r="J1517" t="str">
            <v>鉛ﾚｽ砲金製ﾎﾞｰﾙﾊﾞﾙﾌﾞ</v>
          </cell>
          <cell r="K1517" t="str">
            <v>LBOX-N</v>
          </cell>
          <cell r="L1517" t="str">
            <v>φ15～φ50</v>
          </cell>
          <cell r="M1517" t="str">
            <v>鉛ﾚｽ</v>
          </cell>
          <cell r="N1517"/>
          <cell r="O1517" t="str">
            <v>JWWA認証</v>
          </cell>
          <cell r="P1517"/>
          <cell r="Q1517"/>
          <cell r="R1517"/>
          <cell r="S1517" t="str">
            <v>東洋バルヴ（株）</v>
          </cell>
          <cell r="T1517">
            <v>46</v>
          </cell>
          <cell r="V1517" t="str">
            <v xml:space="preserve">JWWA認証    </v>
          </cell>
          <cell r="W1517" t="str">
            <v xml:space="preserve">JWWA認証    </v>
          </cell>
        </row>
        <row r="1518">
          <cell r="A1518" t="str">
            <v>046R0204</v>
          </cell>
          <cell r="B1518"/>
          <cell r="C1518"/>
          <cell r="D1518" t="str">
            <v>R</v>
          </cell>
          <cell r="E1518">
            <v>2</v>
          </cell>
          <cell r="F1518">
            <v>4</v>
          </cell>
          <cell r="G1518"/>
          <cell r="H1518"/>
          <cell r="I1518" t="str">
            <v>046R0204</v>
          </cell>
          <cell r="J1518" t="str">
            <v>鉛ﾚｽ砲金製ﾎﾞｰﾙﾊﾞﾙﾌﾞ</v>
          </cell>
          <cell r="K1518" t="str">
            <v>LBOXC</v>
          </cell>
          <cell r="L1518" t="str">
            <v>φ20</v>
          </cell>
          <cell r="M1518" t="str">
            <v>鉛ﾚｽ</v>
          </cell>
          <cell r="N1518"/>
          <cell r="O1518" t="str">
            <v>JWWA認証</v>
          </cell>
          <cell r="P1518"/>
          <cell r="Q1518"/>
          <cell r="R1518"/>
          <cell r="S1518" t="str">
            <v>東洋バルヴ（株）</v>
          </cell>
          <cell r="T1518">
            <v>46</v>
          </cell>
          <cell r="V1518" t="str">
            <v xml:space="preserve">JWWA認証    </v>
          </cell>
          <cell r="W1518" t="str">
            <v xml:space="preserve">JWWA認証    </v>
          </cell>
        </row>
        <row r="1519">
          <cell r="A1519" t="str">
            <v>046R0205</v>
          </cell>
          <cell r="B1519"/>
          <cell r="C1519"/>
          <cell r="D1519" t="str">
            <v>R</v>
          </cell>
          <cell r="E1519">
            <v>2</v>
          </cell>
          <cell r="F1519">
            <v>5</v>
          </cell>
          <cell r="G1519"/>
          <cell r="H1519"/>
          <cell r="I1519" t="str">
            <v>046R0205</v>
          </cell>
          <cell r="J1519" t="str">
            <v>鉛ﾚｽ砲金製ﾎﾞｰﾙﾊﾞﾙﾌﾞ</v>
          </cell>
          <cell r="K1519" t="str">
            <v>LBOXC-T</v>
          </cell>
          <cell r="L1519" t="str">
            <v>φ20</v>
          </cell>
          <cell r="M1519" t="str">
            <v>鉛ﾚｽ</v>
          </cell>
          <cell r="N1519"/>
          <cell r="O1519" t="str">
            <v>JWWA認証</v>
          </cell>
          <cell r="P1519"/>
          <cell r="Q1519"/>
          <cell r="R1519"/>
          <cell r="S1519" t="str">
            <v>東洋バルヴ（株）</v>
          </cell>
          <cell r="T1519">
            <v>46</v>
          </cell>
          <cell r="V1519" t="str">
            <v xml:space="preserve">JWWA認証    </v>
          </cell>
          <cell r="W1519" t="str">
            <v xml:space="preserve">JWWA認証    </v>
          </cell>
        </row>
        <row r="1520">
          <cell r="A1520" t="str">
            <v>002R0206</v>
          </cell>
          <cell r="B1520"/>
          <cell r="C1520"/>
          <cell r="D1520" t="str">
            <v>R</v>
          </cell>
          <cell r="E1520">
            <v>2</v>
          </cell>
          <cell r="F1520">
            <v>6</v>
          </cell>
          <cell r="G1520" t="str">
            <v>ｹﾞｰﾄﾊﾞﾙﾌﾞ(鉛ﾚｽ)</v>
          </cell>
          <cell r="H1520" t="str">
            <v>ｹﾞｰﾄﾊﾞﾙﾌﾞ</v>
          </cell>
          <cell r="I1520" t="str">
            <v>002R0206</v>
          </cell>
          <cell r="J1520" t="str">
            <v>鉛ﾚｽ砲金製ｹﾞｰﾄﾊﾞﾙﾌﾞ</v>
          </cell>
          <cell r="K1520" t="str">
            <v>埋設用ｹﾞｰﾄ（WN）</v>
          </cell>
          <cell r="L1520" t="str">
            <v>φ15～φ50</v>
          </cell>
          <cell r="M1520" t="str">
            <v>鉛ﾚｽ</v>
          </cell>
          <cell r="N1520"/>
          <cell r="O1520" t="str">
            <v>JWWA認証</v>
          </cell>
          <cell r="P1520"/>
          <cell r="Q1520"/>
          <cell r="R1520"/>
          <cell r="S1520" t="str">
            <v>（株）キッツ</v>
          </cell>
          <cell r="T1520">
            <v>2</v>
          </cell>
          <cell r="V1520" t="str">
            <v xml:space="preserve">JWWA認証    </v>
          </cell>
          <cell r="W1520" t="str">
            <v xml:space="preserve">JWWA認証    </v>
          </cell>
        </row>
        <row r="1521">
          <cell r="A1521" t="str">
            <v>027R0203</v>
          </cell>
          <cell r="B1521"/>
          <cell r="C1521"/>
          <cell r="D1521" t="str">
            <v>R</v>
          </cell>
          <cell r="E1521">
            <v>2</v>
          </cell>
          <cell r="F1521">
            <v>3</v>
          </cell>
          <cell r="G1521"/>
          <cell r="H1521"/>
          <cell r="I1521" t="str">
            <v>027R0203</v>
          </cell>
          <cell r="J1521" t="str">
            <v>鉛ﾚｽ砲金製ｹﾞｰﾄﾊﾞﾙﾌﾞ</v>
          </cell>
          <cell r="K1521" t="str">
            <v>仕切弁　B-WGI</v>
          </cell>
          <cell r="L1521" t="str">
            <v>φ15～φ50</v>
          </cell>
          <cell r="M1521" t="str">
            <v>鉛ﾚｽ</v>
          </cell>
          <cell r="N1521" t="str">
            <v>丸ﾊﾝﾄﾞﾙ</v>
          </cell>
          <cell r="O1521" t="str">
            <v>JWWA認証</v>
          </cell>
          <cell r="P1521"/>
          <cell r="Q1521"/>
          <cell r="R1521"/>
          <cell r="S1521" t="str">
            <v>（株）日邦バルブ</v>
          </cell>
          <cell r="T1521">
            <v>27</v>
          </cell>
          <cell r="V1521" t="str">
            <v xml:space="preserve">JWWA認証    </v>
          </cell>
          <cell r="W1521" t="str">
            <v xml:space="preserve">JWWA認証    </v>
          </cell>
        </row>
        <row r="1522">
          <cell r="A1522" t="str">
            <v>029R0201</v>
          </cell>
          <cell r="B1522"/>
          <cell r="C1522"/>
          <cell r="D1522" t="str">
            <v>R</v>
          </cell>
          <cell r="E1522">
            <v>2</v>
          </cell>
          <cell r="F1522">
            <v>1</v>
          </cell>
          <cell r="G1522"/>
          <cell r="H1522"/>
          <cell r="I1522" t="str">
            <v>029R0201</v>
          </cell>
          <cell r="J1522" t="str">
            <v>鉛ﾚｽ砲金製ｹﾞｰﾄﾊﾞﾙﾌﾞ</v>
          </cell>
          <cell r="K1522" t="str">
            <v>SF形BC仕切弁</v>
          </cell>
          <cell r="L1522" t="str">
            <v>φ15～φ50</v>
          </cell>
          <cell r="M1522" t="str">
            <v>鉛ﾚｽ</v>
          </cell>
          <cell r="N1522"/>
          <cell r="O1522" t="str">
            <v>JWWA認証</v>
          </cell>
          <cell r="P1522"/>
          <cell r="Q1522"/>
          <cell r="R1522"/>
          <cell r="S1522" t="str">
            <v>栗本商事（株）</v>
          </cell>
          <cell r="T1522">
            <v>29</v>
          </cell>
          <cell r="V1522" t="str">
            <v xml:space="preserve">JWWA認証    </v>
          </cell>
          <cell r="W1522" t="str">
            <v xml:space="preserve">JWWA認証    </v>
          </cell>
        </row>
        <row r="1523">
          <cell r="A1523" t="str">
            <v>046R0206</v>
          </cell>
          <cell r="B1523"/>
          <cell r="C1523"/>
          <cell r="D1523" t="str">
            <v>R</v>
          </cell>
          <cell r="E1523">
            <v>2</v>
          </cell>
          <cell r="F1523">
            <v>6</v>
          </cell>
          <cell r="G1523"/>
          <cell r="H1523"/>
          <cell r="I1523" t="str">
            <v>046R0206</v>
          </cell>
          <cell r="J1523" t="str">
            <v>鉛ﾚｽ砲金製ｹﾞｰﾄﾊﾞﾙﾌﾞ</v>
          </cell>
          <cell r="K1523" t="str">
            <v>LJ5-BSR-SK</v>
          </cell>
          <cell r="L1523" t="str">
            <v>φ15～φ50</v>
          </cell>
          <cell r="M1523" t="str">
            <v>鉛ﾚｽ</v>
          </cell>
          <cell r="N1523"/>
          <cell r="O1523" t="str">
            <v>JWWA認証</v>
          </cell>
          <cell r="P1523"/>
          <cell r="Q1523"/>
          <cell r="R1523"/>
          <cell r="S1523" t="str">
            <v>東洋バルヴ（株）</v>
          </cell>
          <cell r="T1523">
            <v>46</v>
          </cell>
          <cell r="V1523" t="str">
            <v xml:space="preserve">JWWA認証    </v>
          </cell>
          <cell r="W1523" t="str">
            <v xml:space="preserve">JWWA認証    </v>
          </cell>
        </row>
        <row r="1524">
          <cell r="A1524" t="str">
            <v>046R0207</v>
          </cell>
          <cell r="B1524"/>
          <cell r="C1524"/>
          <cell r="D1524" t="str">
            <v>R</v>
          </cell>
          <cell r="E1524">
            <v>2</v>
          </cell>
          <cell r="F1524">
            <v>7</v>
          </cell>
          <cell r="G1524"/>
          <cell r="H1524"/>
          <cell r="I1524" t="str">
            <v>046R0207</v>
          </cell>
          <cell r="J1524" t="str">
            <v>鉛ﾚｽ砲金製ｹﾞｰﾄﾊﾞﾙﾌﾞ</v>
          </cell>
          <cell r="K1524" t="str">
            <v>LJ10-BSR-SK</v>
          </cell>
          <cell r="L1524" t="str">
            <v>φ15～φ50</v>
          </cell>
          <cell r="M1524" t="str">
            <v>鉛ﾚｽ</v>
          </cell>
          <cell r="N1524"/>
          <cell r="O1524" t="str">
            <v>JWWA認証</v>
          </cell>
          <cell r="P1524"/>
          <cell r="Q1524"/>
          <cell r="R1524"/>
          <cell r="S1524" t="str">
            <v>東洋バルヴ（株）</v>
          </cell>
          <cell r="T1524">
            <v>46</v>
          </cell>
          <cell r="V1524" t="str">
            <v xml:space="preserve">JWWA認証    </v>
          </cell>
          <cell r="W1524" t="str">
            <v xml:space="preserve">JWWA認証    </v>
          </cell>
        </row>
        <row r="1525">
          <cell r="A1525" t="str">
            <v>046R0208</v>
          </cell>
          <cell r="B1525"/>
          <cell r="C1525"/>
          <cell r="D1525" t="str">
            <v>R</v>
          </cell>
          <cell r="E1525">
            <v>2</v>
          </cell>
          <cell r="F1525">
            <v>8</v>
          </cell>
          <cell r="G1525"/>
          <cell r="H1525"/>
          <cell r="I1525" t="str">
            <v>046R0208</v>
          </cell>
          <cell r="J1525" t="str">
            <v>鉛ﾚｽ砲金製ｹﾞｰﾄﾊﾞﾙﾌﾞ</v>
          </cell>
          <cell r="K1525" t="str">
            <v>LJ10N-BS-OR</v>
          </cell>
          <cell r="L1525" t="str">
            <v>φ15～φ50</v>
          </cell>
          <cell r="M1525" t="str">
            <v>鉛ﾚｽ</v>
          </cell>
          <cell r="N1525"/>
          <cell r="O1525" t="str">
            <v>JWWA認証</v>
          </cell>
          <cell r="P1525"/>
          <cell r="Q1525"/>
          <cell r="R1525"/>
          <cell r="S1525" t="str">
            <v>東洋バルヴ（株）</v>
          </cell>
          <cell r="T1525">
            <v>46</v>
          </cell>
          <cell r="V1525" t="str">
            <v xml:space="preserve">JWWA認証    </v>
          </cell>
          <cell r="W1525" t="str">
            <v xml:space="preserve">JWWA認証    </v>
          </cell>
        </row>
        <row r="1526">
          <cell r="A1526" t="str">
            <v>046R0209</v>
          </cell>
          <cell r="B1526"/>
          <cell r="C1526"/>
          <cell r="D1526" t="str">
            <v>R</v>
          </cell>
          <cell r="E1526">
            <v>2</v>
          </cell>
          <cell r="F1526">
            <v>9</v>
          </cell>
          <cell r="G1526"/>
          <cell r="H1526"/>
          <cell r="I1526" t="str">
            <v>046R0209</v>
          </cell>
          <cell r="J1526" t="str">
            <v>鉛ﾚｽ砲金製ｹﾞｰﾄﾊﾞﾙﾌﾞ</v>
          </cell>
          <cell r="K1526" t="str">
            <v>LJ10N-BS-OR-SK-N</v>
          </cell>
          <cell r="L1526" t="str">
            <v>φ15～φ50</v>
          </cell>
          <cell r="M1526" t="str">
            <v>鉛ﾚｽ</v>
          </cell>
          <cell r="N1526"/>
          <cell r="O1526" t="str">
            <v>JWWA認証</v>
          </cell>
          <cell r="P1526"/>
          <cell r="Q1526"/>
          <cell r="R1526"/>
          <cell r="S1526" t="str">
            <v>東洋バルヴ（株）</v>
          </cell>
          <cell r="T1526">
            <v>46</v>
          </cell>
          <cell r="V1526" t="str">
            <v xml:space="preserve">JWWA認証    </v>
          </cell>
          <cell r="W1526" t="str">
            <v xml:space="preserve">JWWA認証    </v>
          </cell>
        </row>
        <row r="1527">
          <cell r="A1527" t="str">
            <v>046R0210</v>
          </cell>
          <cell r="B1527"/>
          <cell r="C1527"/>
          <cell r="D1527" t="str">
            <v>R</v>
          </cell>
          <cell r="E1527">
            <v>2</v>
          </cell>
          <cell r="F1527">
            <v>10</v>
          </cell>
          <cell r="G1527"/>
          <cell r="H1527"/>
          <cell r="I1527" t="str">
            <v>046R0210</v>
          </cell>
          <cell r="J1527" t="str">
            <v>鉛ﾚｽ砲金製ｹﾞｰﾄﾊﾞﾙﾌﾞ</v>
          </cell>
          <cell r="K1527" t="str">
            <v>LE-BSC</v>
          </cell>
          <cell r="L1527" t="str">
            <v>φ20</v>
          </cell>
          <cell r="M1527" t="str">
            <v>鉛ﾚｽ</v>
          </cell>
          <cell r="N1527"/>
          <cell r="O1527" t="str">
            <v>JWWA認証</v>
          </cell>
          <cell r="P1527"/>
          <cell r="Q1527"/>
          <cell r="R1527"/>
          <cell r="S1527" t="str">
            <v>東洋バルヴ（株）</v>
          </cell>
          <cell r="T1527">
            <v>46</v>
          </cell>
          <cell r="V1527" t="str">
            <v xml:space="preserve">JWWA認証    </v>
          </cell>
          <cell r="W1527" t="str">
            <v xml:space="preserve">JWWA認証    </v>
          </cell>
        </row>
        <row r="1528">
          <cell r="A1528" t="str">
            <v>026C0101</v>
          </cell>
          <cell r="D1528" t="str">
            <v>C</v>
          </cell>
          <cell r="E1528">
            <v>1</v>
          </cell>
          <cell r="F1528">
            <v>1</v>
          </cell>
          <cell r="G1528"/>
          <cell r="H1528"/>
          <cell r="I1528" t="str">
            <v>026C0101</v>
          </cell>
          <cell r="J1528" t="str">
            <v>再生加熱ｱｽﾌｧﾙﾄ混合物</v>
          </cell>
          <cell r="K1528" t="str">
            <v>再生粗粒度ｱｽﾌｧﾙﾄ混合物</v>
          </cell>
          <cell r="L1528" t="str">
            <v>最大粒径20mm</v>
          </cell>
          <cell r="M1528"/>
          <cell r="N1528"/>
          <cell r="O1528"/>
          <cell r="P1528"/>
          <cell r="Q1528"/>
          <cell r="R1528" t="str">
            <v>広島県登録ﾘｻｲｸﾙ製品</v>
          </cell>
          <cell r="S1528"/>
          <cell r="T1528">
            <v>100</v>
          </cell>
          <cell r="V1528" t="str">
            <v xml:space="preserve">    </v>
          </cell>
          <cell r="W1528" t="str">
            <v xml:space="preserve">    </v>
          </cell>
        </row>
        <row r="1529">
          <cell r="D1529" t="str">
            <v>C</v>
          </cell>
          <cell r="E1529">
            <v>1</v>
          </cell>
          <cell r="F1529">
            <v>2</v>
          </cell>
          <cell r="G1529"/>
          <cell r="H1529"/>
          <cell r="I1529" t="str">
            <v>020C0102</v>
          </cell>
          <cell r="J1529" t="str">
            <v>再生加熱ｱｽﾌｧﾙﾄ混合物</v>
          </cell>
          <cell r="K1529" t="str">
            <v>再生密粒度ｱｽﾌｧﾙﾄ混合物</v>
          </cell>
          <cell r="L1529" t="str">
            <v>最大粒径13mm</v>
          </cell>
          <cell r="M1529"/>
          <cell r="N1529"/>
          <cell r="O1529"/>
          <cell r="P1529"/>
          <cell r="Q1529"/>
          <cell r="R1529" t="str">
            <v>広島県登録ﾘｻｲｸﾙ製品</v>
          </cell>
          <cell r="S1529"/>
          <cell r="T1529">
            <v>100</v>
          </cell>
          <cell r="V1529" t="str">
            <v xml:space="preserve">    </v>
          </cell>
          <cell r="W1529" t="str">
            <v xml:space="preserve">    </v>
          </cell>
        </row>
        <row r="1530">
          <cell r="D1530" t="str">
            <v>C</v>
          </cell>
          <cell r="E1530">
            <v>1</v>
          </cell>
          <cell r="F1530">
            <v>3</v>
          </cell>
          <cell r="G1530"/>
          <cell r="H1530"/>
          <cell r="I1530" t="str">
            <v>026C0103</v>
          </cell>
          <cell r="J1530" t="str">
            <v>再生加熱ｱｽﾌｧﾙﾄ混合物</v>
          </cell>
          <cell r="K1530" t="str">
            <v>再生密粒度ｱｽﾌｧﾙﾄ混合物</v>
          </cell>
          <cell r="L1530" t="str">
            <v>最大粒径20mm</v>
          </cell>
          <cell r="M1530"/>
          <cell r="N1530"/>
          <cell r="O1530"/>
          <cell r="P1530"/>
          <cell r="Q1530"/>
          <cell r="R1530" t="str">
            <v>広島県登録ﾘｻｲｸﾙ製品</v>
          </cell>
          <cell r="S1530"/>
          <cell r="T1530">
            <v>200</v>
          </cell>
          <cell r="V1530" t="str">
            <v xml:space="preserve">    </v>
          </cell>
          <cell r="W1530" t="str">
            <v xml:space="preserve">    </v>
          </cell>
        </row>
        <row r="1531">
          <cell r="D1531" t="str">
            <v>C</v>
          </cell>
          <cell r="E1531">
            <v>1</v>
          </cell>
          <cell r="F1531">
            <v>4</v>
          </cell>
          <cell r="G1531"/>
          <cell r="H1531"/>
          <cell r="I1531" t="str">
            <v>020C0104</v>
          </cell>
          <cell r="J1531" t="str">
            <v>再生加熱ｱｽﾌｧﾙﾄ混合物</v>
          </cell>
          <cell r="K1531" t="str">
            <v>再生細粒度ｱｽﾌｧﾙﾄ混合物</v>
          </cell>
          <cell r="L1531" t="str">
            <v>最大粒径13mm</v>
          </cell>
          <cell r="M1531"/>
          <cell r="N1531"/>
          <cell r="O1531"/>
          <cell r="P1531"/>
          <cell r="Q1531"/>
          <cell r="R1531" t="str">
            <v>広島県登録ﾘｻｲｸﾙ製品</v>
          </cell>
          <cell r="S1531"/>
          <cell r="T1531">
            <v>200</v>
          </cell>
          <cell r="V1531" t="str">
            <v xml:space="preserve">    </v>
          </cell>
          <cell r="W1531" t="str">
            <v xml:space="preserve">    </v>
          </cell>
        </row>
        <row r="1532">
          <cell r="D1532" t="str">
            <v>C</v>
          </cell>
          <cell r="E1532">
            <v>2</v>
          </cell>
          <cell r="F1532">
            <v>1</v>
          </cell>
          <cell r="G1532"/>
          <cell r="H1532"/>
          <cell r="I1532" t="str">
            <v>026C0201</v>
          </cell>
          <cell r="J1532" t="str">
            <v>粒度調整砕石</v>
          </cell>
          <cell r="K1532" t="str">
            <v>粒度調整砕石</v>
          </cell>
          <cell r="L1532" t="str">
            <v>最大粒径30mm</v>
          </cell>
          <cell r="M1532" t="str">
            <v>M-30</v>
          </cell>
          <cell r="N1532" t="str">
            <v>M-30</v>
          </cell>
          <cell r="O1532"/>
          <cell r="P1532"/>
          <cell r="Q1532"/>
          <cell r="R1532" t="str">
            <v>広島県登録ﾘｻｲｸﾙ製品</v>
          </cell>
          <cell r="S1532"/>
          <cell r="T1532"/>
          <cell r="V1532" t="str">
            <v xml:space="preserve">    </v>
          </cell>
          <cell r="W1532" t="str">
            <v xml:space="preserve">    </v>
          </cell>
        </row>
        <row r="1533">
          <cell r="D1533" t="str">
            <v>C</v>
          </cell>
          <cell r="E1533">
            <v>2</v>
          </cell>
          <cell r="F1533">
            <v>2</v>
          </cell>
          <cell r="G1533"/>
          <cell r="H1533"/>
          <cell r="I1533" t="str">
            <v>020C0202</v>
          </cell>
          <cell r="J1533" t="str">
            <v>再生粒度調整砕石</v>
          </cell>
          <cell r="K1533" t="str">
            <v>再生粒度調整砕石</v>
          </cell>
          <cell r="L1533" t="str">
            <v>最大粒径30mm</v>
          </cell>
          <cell r="M1533" t="str">
            <v>RM-30</v>
          </cell>
          <cell r="N1533" t="str">
            <v>RM-30</v>
          </cell>
          <cell r="O1533"/>
          <cell r="P1533"/>
          <cell r="Q1533"/>
          <cell r="R1533" t="str">
            <v>広島県登録ﾘｻｲｸﾙ製品</v>
          </cell>
          <cell r="S1533"/>
          <cell r="T1533"/>
          <cell r="V1533" t="str">
            <v xml:space="preserve">    </v>
          </cell>
          <cell r="W1533" t="str">
            <v xml:space="preserve">    </v>
          </cell>
        </row>
        <row r="1534">
          <cell r="D1534" t="str">
            <v>C</v>
          </cell>
          <cell r="E1534">
            <v>2</v>
          </cell>
          <cell r="F1534">
            <v>3</v>
          </cell>
          <cell r="G1534"/>
          <cell r="H1534"/>
          <cell r="I1534" t="str">
            <v>026C0203</v>
          </cell>
          <cell r="J1534" t="str">
            <v>再生砕石</v>
          </cell>
          <cell r="K1534" t="str">
            <v>再生砕石</v>
          </cell>
          <cell r="L1534" t="str">
            <v>最大粒径30mm</v>
          </cell>
          <cell r="M1534" t="str">
            <v>RC-30</v>
          </cell>
          <cell r="N1534" t="str">
            <v>RC-30</v>
          </cell>
          <cell r="O1534"/>
          <cell r="P1534"/>
          <cell r="Q1534"/>
          <cell r="R1534" t="str">
            <v>広島県登録ﾘｻｲｸﾙ製品</v>
          </cell>
          <cell r="S1534"/>
          <cell r="T1534"/>
          <cell r="V1534" t="str">
            <v xml:space="preserve">    </v>
          </cell>
          <cell r="W1534" t="str">
            <v xml:space="preserve">    </v>
          </cell>
        </row>
        <row r="1535">
          <cell r="D1535" t="str">
            <v>C</v>
          </cell>
          <cell r="E1535">
            <v>2</v>
          </cell>
          <cell r="F1535">
            <v>4</v>
          </cell>
          <cell r="G1535"/>
          <cell r="H1535"/>
          <cell r="I1535" t="str">
            <v>100C0204</v>
          </cell>
          <cell r="J1535" t="str">
            <v>再生砕石</v>
          </cell>
          <cell r="K1535" t="str">
            <v>再生砕石</v>
          </cell>
          <cell r="L1535" t="str">
            <v>最大粒径40mm</v>
          </cell>
          <cell r="M1535" t="str">
            <v>RC-40</v>
          </cell>
          <cell r="N1535" t="str">
            <v>RC-40</v>
          </cell>
          <cell r="O1535"/>
          <cell r="P1535"/>
          <cell r="Q1535"/>
          <cell r="R1535" t="str">
            <v>広島県登録ﾘｻｲｸﾙ製品</v>
          </cell>
          <cell r="S1535"/>
          <cell r="T1535"/>
          <cell r="V1535" t="str">
            <v xml:space="preserve">    </v>
          </cell>
          <cell r="W1535" t="str">
            <v xml:space="preserve">    </v>
          </cell>
        </row>
        <row r="1536">
          <cell r="D1536" t="str">
            <v>C</v>
          </cell>
          <cell r="E1536">
            <v>3</v>
          </cell>
          <cell r="F1536">
            <v>1</v>
          </cell>
          <cell r="G1536"/>
          <cell r="H1536"/>
          <cell r="I1536" t="str">
            <v>100C0301</v>
          </cell>
          <cell r="J1536" t="str">
            <v>再生砂</v>
          </cell>
          <cell r="K1536" t="str">
            <v>再生砂</v>
          </cell>
          <cell r="L1536"/>
          <cell r="M1536" t="str">
            <v>RS</v>
          </cell>
          <cell r="N1536" t="str">
            <v>RS</v>
          </cell>
          <cell r="O1536"/>
          <cell r="P1536"/>
          <cell r="Q1536"/>
          <cell r="R1536" t="str">
            <v>広島県登録ﾘｻｲｸﾙ製品</v>
          </cell>
          <cell r="S1536"/>
        </row>
        <row r="1537">
          <cell r="D1537" t="str">
            <v>C</v>
          </cell>
          <cell r="E1537">
            <v>3</v>
          </cell>
          <cell r="F1537">
            <v>2</v>
          </cell>
          <cell r="G1537"/>
          <cell r="H1537"/>
          <cell r="I1537" t="str">
            <v>200C0302</v>
          </cell>
          <cell r="J1537" t="str">
            <v>購入土砂</v>
          </cell>
          <cell r="K1537" t="str">
            <v>礫質土</v>
          </cell>
          <cell r="L1537"/>
          <cell r="M1537"/>
          <cell r="N1537"/>
          <cell r="O1537"/>
          <cell r="P1537"/>
          <cell r="Q1537"/>
          <cell r="R1537"/>
          <cell r="S1537"/>
        </row>
        <row r="1538">
          <cell r="D1538" t="str">
            <v>C</v>
          </cell>
          <cell r="E1538">
            <v>3</v>
          </cell>
          <cell r="F1538">
            <v>3</v>
          </cell>
          <cell r="G1538"/>
          <cell r="H1538"/>
          <cell r="I1538" t="str">
            <v>200C0303</v>
          </cell>
          <cell r="J1538" t="str">
            <v>購入土砂</v>
          </cell>
          <cell r="K1538" t="str">
            <v>真砂土</v>
          </cell>
          <cell r="L1538"/>
          <cell r="M1538"/>
          <cell r="N1538"/>
          <cell r="O1538"/>
          <cell r="P1538"/>
          <cell r="Q1538"/>
          <cell r="R1538"/>
          <cell r="S1538"/>
        </row>
        <row r="1539">
          <cell r="D1539"/>
          <cell r="E1539"/>
          <cell r="F1539"/>
          <cell r="G1539"/>
          <cell r="H1539"/>
          <cell r="I1539" t="str">
            <v/>
          </cell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</row>
        <row r="1540">
          <cell r="D1540"/>
          <cell r="E1540"/>
          <cell r="F1540"/>
          <cell r="G1540"/>
          <cell r="H1540"/>
          <cell r="I1540" t="str">
            <v/>
          </cell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</row>
        <row r="1541">
          <cell r="D1541"/>
          <cell r="E1541"/>
          <cell r="F1541"/>
          <cell r="G1541"/>
          <cell r="H1541"/>
          <cell r="I1541" t="str">
            <v/>
          </cell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</row>
        <row r="1542">
          <cell r="D1542"/>
          <cell r="E1542"/>
          <cell r="F1542"/>
          <cell r="G1542"/>
          <cell r="H1542"/>
          <cell r="I1542" t="str">
            <v/>
          </cell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</row>
        <row r="1543">
          <cell r="B1543"/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303"/>
  <sheetViews>
    <sheetView workbookViewId="0"/>
  </sheetViews>
  <sheetFormatPr defaultColWidth="9.28515625" defaultRowHeight="12"/>
  <cols>
    <col min="1" max="1" width="16.85546875" style="1" customWidth="1"/>
    <col min="2" max="2" width="24.85546875" style="1" customWidth="1"/>
    <col min="3" max="3" width="8.85546875" style="3" customWidth="1"/>
    <col min="4" max="6" width="6.85546875" style="3" customWidth="1"/>
    <col min="7" max="7" width="22.85546875" style="1" customWidth="1"/>
    <col min="8" max="8" width="16.85546875" style="1" customWidth="1"/>
    <col min="9" max="10" width="28.85546875" style="1" customWidth="1"/>
    <col min="11" max="11" width="32.85546875" style="1" customWidth="1"/>
    <col min="12" max="13" width="24.85546875" style="1" customWidth="1"/>
    <col min="14" max="14" width="12.85546875" style="3" customWidth="1"/>
    <col min="15" max="15" width="5.85546875" style="3" customWidth="1"/>
    <col min="16" max="16" width="8.85546875" style="3" customWidth="1"/>
    <col min="17" max="17" width="22.85546875" style="1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51.42578125" style="1" customWidth="1"/>
    <col min="27" max="16384" width="9.28515625" style="1"/>
  </cols>
  <sheetData>
    <row r="1" spans="1:24" ht="15" customHeight="1"/>
    <row r="2" spans="1:24" ht="18" customHeight="1">
      <c r="A2" s="1" t="s">
        <v>240</v>
      </c>
    </row>
    <row r="3" spans="1:24" ht="9.9" customHeight="1"/>
    <row r="4" spans="1:24" ht="15" customHeight="1">
      <c r="A4" s="524" t="s">
        <v>25</v>
      </c>
      <c r="B4" s="518" t="s">
        <v>60</v>
      </c>
      <c r="C4" s="518"/>
      <c r="D4" s="520" t="s">
        <v>49</v>
      </c>
      <c r="E4" s="520"/>
      <c r="F4" s="520"/>
      <c r="G4" s="520"/>
      <c r="H4" s="520"/>
      <c r="I4" s="518" t="s">
        <v>52</v>
      </c>
      <c r="J4" s="518" t="s">
        <v>53</v>
      </c>
      <c r="K4" s="518" t="s">
        <v>75</v>
      </c>
      <c r="L4" s="518" t="s">
        <v>295</v>
      </c>
      <c r="M4" s="518" t="s">
        <v>296</v>
      </c>
      <c r="N4" s="520" t="s">
        <v>0</v>
      </c>
      <c r="O4" s="522" t="s">
        <v>54</v>
      </c>
      <c r="P4" s="516"/>
      <c r="Q4" s="516" t="s">
        <v>55</v>
      </c>
    </row>
    <row r="5" spans="1:24" ht="15" customHeight="1">
      <c r="A5" s="523"/>
      <c r="B5" s="518" t="s">
        <v>61</v>
      </c>
      <c r="C5" s="525" t="s">
        <v>23</v>
      </c>
      <c r="D5" s="526" t="s">
        <v>59</v>
      </c>
      <c r="E5" s="525" t="s">
        <v>20</v>
      </c>
      <c r="F5" s="525" t="s">
        <v>26</v>
      </c>
      <c r="G5" s="518" t="s">
        <v>50</v>
      </c>
      <c r="H5" s="520" t="s">
        <v>51</v>
      </c>
      <c r="I5" s="519"/>
      <c r="J5" s="519"/>
      <c r="K5" s="519"/>
      <c r="L5" s="519"/>
      <c r="M5" s="519"/>
      <c r="N5" s="521"/>
      <c r="O5" s="523"/>
      <c r="P5" s="517"/>
      <c r="Q5" s="517"/>
    </row>
    <row r="6" spans="1:24" ht="15" customHeight="1">
      <c r="A6" s="523"/>
      <c r="B6" s="519"/>
      <c r="C6" s="519"/>
      <c r="D6" s="521"/>
      <c r="E6" s="527"/>
      <c r="F6" s="519"/>
      <c r="G6" s="519"/>
      <c r="H6" s="521"/>
      <c r="I6" s="519"/>
      <c r="J6" s="519"/>
      <c r="K6" s="519"/>
      <c r="L6" s="519"/>
      <c r="M6" s="519"/>
      <c r="N6" s="521"/>
      <c r="O6" s="523"/>
      <c r="P6" s="517"/>
      <c r="Q6" s="517"/>
    </row>
    <row r="7" spans="1:24" ht="15" customHeight="1">
      <c r="A7" s="4" t="str">
        <f t="shared" ref="A7:A38" si="0">IF(OR(D7="",E7="",F7=""),"",TEXT(C7,"000")&amp;D7&amp;TEXT(E7,"00")&amp;TEXT(F7,"00"))</f>
        <v>001D0101</v>
      </c>
      <c r="B7" s="6" t="s">
        <v>1</v>
      </c>
      <c r="C7" s="23">
        <v>1</v>
      </c>
      <c r="D7" s="5" t="s">
        <v>21</v>
      </c>
      <c r="E7" s="21" t="s">
        <v>22</v>
      </c>
      <c r="F7" s="21" t="s">
        <v>22</v>
      </c>
      <c r="G7" s="6" t="s">
        <v>2</v>
      </c>
      <c r="H7" s="8" t="s">
        <v>3</v>
      </c>
      <c r="I7" s="6" t="s">
        <v>4</v>
      </c>
      <c r="J7" s="6" t="s">
        <v>5</v>
      </c>
      <c r="K7" s="6" t="s">
        <v>74</v>
      </c>
      <c r="L7" s="6" t="s">
        <v>69</v>
      </c>
      <c r="M7" s="6"/>
      <c r="N7" s="5" t="s">
        <v>6</v>
      </c>
      <c r="O7" s="9" t="s">
        <v>24</v>
      </c>
      <c r="P7" s="10">
        <v>120</v>
      </c>
      <c r="Q7" s="7" t="s">
        <v>64</v>
      </c>
      <c r="R7" s="1" t="str">
        <f>A7</f>
        <v>001D0101</v>
      </c>
      <c r="S7" s="1" t="str">
        <f>""&amp;N7&amp;"  "&amp;O7&amp;"  "&amp;P7&amp;""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10</v>
      </c>
      <c r="X7" s="1" t="s">
        <v>18</v>
      </c>
    </row>
    <row r="8" spans="1:24" ht="15" customHeight="1">
      <c r="A8" s="4" t="str">
        <f t="shared" si="0"/>
        <v>001D0201</v>
      </c>
      <c r="B8" s="11" t="s">
        <v>1</v>
      </c>
      <c r="C8" s="23">
        <v>1</v>
      </c>
      <c r="D8" s="5" t="s">
        <v>62</v>
      </c>
      <c r="E8" s="21" t="s">
        <v>63</v>
      </c>
      <c r="F8" s="21" t="s">
        <v>22</v>
      </c>
      <c r="G8" s="6" t="s">
        <v>2</v>
      </c>
      <c r="H8" s="7" t="s">
        <v>3</v>
      </c>
      <c r="I8" s="6" t="s">
        <v>4</v>
      </c>
      <c r="J8" s="6" t="s">
        <v>5</v>
      </c>
      <c r="K8" s="11" t="s">
        <v>74</v>
      </c>
      <c r="L8" s="11" t="s">
        <v>67</v>
      </c>
      <c r="M8" s="11"/>
      <c r="N8" s="12" t="s">
        <v>6</v>
      </c>
      <c r="O8" s="13" t="s">
        <v>66</v>
      </c>
      <c r="P8" s="14">
        <v>120</v>
      </c>
      <c r="Q8" s="7" t="s">
        <v>64</v>
      </c>
      <c r="R8" s="1" t="str">
        <f t="shared" ref="R8:R60" si="1">A8</f>
        <v>001D0201</v>
      </c>
      <c r="S8" s="1" t="str">
        <f t="shared" ref="S8:S60" si="2">""&amp;N8&amp;"  "&amp;O8&amp;"  "&amp;P8&amp;""</f>
        <v>JWWA  G  120</v>
      </c>
      <c r="T8" s="1" t="str">
        <f t="shared" ref="T8:T60" si="3">S8</f>
        <v>JWWA  G  120</v>
      </c>
      <c r="U8" s="2" t="s">
        <v>7</v>
      </c>
      <c r="V8" s="2">
        <v>2</v>
      </c>
      <c r="W8" s="1" t="s">
        <v>11</v>
      </c>
      <c r="X8" s="1" t="s">
        <v>19</v>
      </c>
    </row>
    <row r="9" spans="1:24" ht="15" customHeight="1">
      <c r="A9" s="4" t="str">
        <f t="shared" si="0"/>
        <v>001D0301</v>
      </c>
      <c r="B9" s="11" t="s">
        <v>1</v>
      </c>
      <c r="C9" s="23">
        <v>1</v>
      </c>
      <c r="D9" s="5" t="s">
        <v>62</v>
      </c>
      <c r="E9" s="21" t="s">
        <v>68</v>
      </c>
      <c r="F9" s="21" t="s">
        <v>22</v>
      </c>
      <c r="G9" s="6" t="s">
        <v>2</v>
      </c>
      <c r="H9" s="7" t="s">
        <v>3</v>
      </c>
      <c r="I9" s="6" t="s">
        <v>4</v>
      </c>
      <c r="J9" s="6" t="s">
        <v>5</v>
      </c>
      <c r="K9" s="11" t="s">
        <v>232</v>
      </c>
      <c r="L9" s="11" t="s">
        <v>69</v>
      </c>
      <c r="M9" s="11"/>
      <c r="N9" s="12" t="s">
        <v>65</v>
      </c>
      <c r="O9" s="13" t="s">
        <v>66</v>
      </c>
      <c r="P9" s="14">
        <v>1049</v>
      </c>
      <c r="Q9" s="7" t="s">
        <v>64</v>
      </c>
      <c r="R9" s="1" t="str">
        <f t="shared" si="1"/>
        <v>001D0301</v>
      </c>
      <c r="S9" s="1" t="str">
        <f t="shared" si="2"/>
        <v>JDPA  G  1049</v>
      </c>
      <c r="T9" s="1" t="str">
        <f t="shared" si="3"/>
        <v>JDPA  G  1049</v>
      </c>
      <c r="U9" s="2" t="s">
        <v>8</v>
      </c>
      <c r="V9" s="2">
        <v>3</v>
      </c>
      <c r="W9" s="1" t="s">
        <v>12</v>
      </c>
      <c r="X9" s="1" t="s">
        <v>27</v>
      </c>
    </row>
    <row r="10" spans="1:24" ht="15" customHeight="1">
      <c r="A10" s="4" t="str">
        <f t="shared" si="0"/>
        <v>001D0401</v>
      </c>
      <c r="B10" s="11" t="s">
        <v>1</v>
      </c>
      <c r="C10" s="23">
        <v>1</v>
      </c>
      <c r="D10" s="5" t="s">
        <v>62</v>
      </c>
      <c r="E10" s="21" t="s">
        <v>70</v>
      </c>
      <c r="F10" s="21" t="s">
        <v>22</v>
      </c>
      <c r="G10" s="6" t="s">
        <v>2</v>
      </c>
      <c r="H10" s="7" t="s">
        <v>3</v>
      </c>
      <c r="I10" s="6" t="s">
        <v>4</v>
      </c>
      <c r="J10" s="6" t="s">
        <v>5</v>
      </c>
      <c r="K10" s="11" t="s">
        <v>232</v>
      </c>
      <c r="L10" s="11" t="s">
        <v>67</v>
      </c>
      <c r="M10" s="11"/>
      <c r="N10" s="12" t="s">
        <v>65</v>
      </c>
      <c r="O10" s="13" t="s">
        <v>66</v>
      </c>
      <c r="P10" s="14">
        <v>1049</v>
      </c>
      <c r="Q10" s="7" t="s">
        <v>64</v>
      </c>
      <c r="R10" s="1" t="str">
        <f t="shared" si="1"/>
        <v>001D0401</v>
      </c>
      <c r="S10" s="1" t="str">
        <f t="shared" si="2"/>
        <v>JDPA  G  1049</v>
      </c>
      <c r="T10" s="1" t="str">
        <f t="shared" si="3"/>
        <v>JDPA  G  1049</v>
      </c>
      <c r="U10" s="2" t="s">
        <v>9</v>
      </c>
      <c r="V10" s="2">
        <v>4</v>
      </c>
      <c r="W10" s="1" t="s">
        <v>13</v>
      </c>
      <c r="X10" s="1" t="s">
        <v>28</v>
      </c>
    </row>
    <row r="11" spans="1:24" ht="15" customHeight="1">
      <c r="A11" s="4" t="str">
        <f t="shared" si="0"/>
        <v>001D0501</v>
      </c>
      <c r="B11" s="11" t="s">
        <v>1</v>
      </c>
      <c r="C11" s="23">
        <v>1</v>
      </c>
      <c r="D11" s="5" t="s">
        <v>62</v>
      </c>
      <c r="E11" s="21" t="s">
        <v>71</v>
      </c>
      <c r="F11" s="21" t="s">
        <v>22</v>
      </c>
      <c r="G11" s="6" t="s">
        <v>2</v>
      </c>
      <c r="H11" s="7" t="s">
        <v>3</v>
      </c>
      <c r="I11" s="6" t="s">
        <v>4</v>
      </c>
      <c r="J11" s="6" t="s">
        <v>72</v>
      </c>
      <c r="K11" s="11" t="s">
        <v>73</v>
      </c>
      <c r="L11" s="11" t="s">
        <v>69</v>
      </c>
      <c r="M11" s="11"/>
      <c r="N11" s="12" t="s">
        <v>6</v>
      </c>
      <c r="O11" s="13" t="s">
        <v>66</v>
      </c>
      <c r="P11" s="14">
        <v>113</v>
      </c>
      <c r="Q11" s="7" t="s">
        <v>76</v>
      </c>
      <c r="R11" s="1" t="str">
        <f t="shared" si="1"/>
        <v>001D0501</v>
      </c>
      <c r="S11" s="1" t="str">
        <f t="shared" si="2"/>
        <v>JWWA  G  113</v>
      </c>
      <c r="T11" s="1" t="str">
        <f t="shared" si="3"/>
        <v>JWWA  G  113</v>
      </c>
      <c r="U11" s="2" t="s">
        <v>83</v>
      </c>
      <c r="V11" s="2">
        <v>5</v>
      </c>
      <c r="W11" s="1" t="s">
        <v>14</v>
      </c>
      <c r="X11" s="1" t="s">
        <v>29</v>
      </c>
    </row>
    <row r="12" spans="1:24" ht="15" customHeight="1">
      <c r="A12" s="4" t="str">
        <f t="shared" si="0"/>
        <v>001D0601</v>
      </c>
      <c r="B12" s="11" t="s">
        <v>1</v>
      </c>
      <c r="C12" s="23">
        <v>1</v>
      </c>
      <c r="D12" s="5" t="s">
        <v>21</v>
      </c>
      <c r="E12" s="21" t="s">
        <v>77</v>
      </c>
      <c r="F12" s="21" t="s">
        <v>22</v>
      </c>
      <c r="G12" s="6" t="s">
        <v>2</v>
      </c>
      <c r="H12" s="7" t="s">
        <v>3</v>
      </c>
      <c r="I12" s="6" t="s">
        <v>4</v>
      </c>
      <c r="J12" s="6" t="s">
        <v>72</v>
      </c>
      <c r="K12" s="11" t="s">
        <v>73</v>
      </c>
      <c r="L12" s="11" t="s">
        <v>67</v>
      </c>
      <c r="M12" s="11"/>
      <c r="N12" s="12" t="s">
        <v>6</v>
      </c>
      <c r="O12" s="13" t="s">
        <v>66</v>
      </c>
      <c r="P12" s="14">
        <v>113</v>
      </c>
      <c r="Q12" s="7" t="s">
        <v>76</v>
      </c>
      <c r="R12" s="1" t="str">
        <f t="shared" si="1"/>
        <v>001D0601</v>
      </c>
      <c r="S12" s="1" t="str">
        <f t="shared" si="2"/>
        <v>JWWA  G  113</v>
      </c>
      <c r="T12" s="1" t="str">
        <f t="shared" si="3"/>
        <v>JWWA  G  113</v>
      </c>
      <c r="U12" s="2" t="s">
        <v>84</v>
      </c>
      <c r="V12" s="2">
        <v>6</v>
      </c>
      <c r="W12" s="1" t="s">
        <v>56</v>
      </c>
      <c r="X12" s="1" t="s">
        <v>30</v>
      </c>
    </row>
    <row r="13" spans="1:24" ht="15" customHeight="1">
      <c r="A13" s="4" t="str">
        <f t="shared" si="0"/>
        <v>001D0701</v>
      </c>
      <c r="B13" s="11" t="s">
        <v>1</v>
      </c>
      <c r="C13" s="23">
        <v>1</v>
      </c>
      <c r="D13" s="5" t="s">
        <v>62</v>
      </c>
      <c r="E13" s="21" t="s">
        <v>78</v>
      </c>
      <c r="F13" s="21" t="s">
        <v>22</v>
      </c>
      <c r="G13" s="6" t="s">
        <v>2</v>
      </c>
      <c r="H13" s="7" t="s">
        <v>3</v>
      </c>
      <c r="I13" s="6" t="s">
        <v>4</v>
      </c>
      <c r="J13" s="6" t="s">
        <v>79</v>
      </c>
      <c r="K13" s="11" t="s">
        <v>80</v>
      </c>
      <c r="L13" s="11" t="s">
        <v>69</v>
      </c>
      <c r="M13" s="11"/>
      <c r="N13" s="12" t="s">
        <v>81</v>
      </c>
      <c r="O13" s="13" t="s">
        <v>66</v>
      </c>
      <c r="P13" s="14">
        <v>5526</v>
      </c>
      <c r="Q13" s="7" t="s">
        <v>76</v>
      </c>
      <c r="R13" s="1" t="str">
        <f t="shared" si="1"/>
        <v>001D0701</v>
      </c>
      <c r="S13" s="1" t="str">
        <f t="shared" si="2"/>
        <v>JIS  G  5526</v>
      </c>
      <c r="T13" s="1" t="str">
        <f t="shared" si="3"/>
        <v>JIS  G  5526</v>
      </c>
      <c r="U13" s="2" t="s">
        <v>241</v>
      </c>
      <c r="V13" s="2">
        <v>7</v>
      </c>
      <c r="W13" s="1" t="s">
        <v>15</v>
      </c>
      <c r="X13" s="1" t="s">
        <v>31</v>
      </c>
    </row>
    <row r="14" spans="1:24" ht="15" customHeight="1">
      <c r="A14" s="4" t="str">
        <f t="shared" si="0"/>
        <v>001D0801</v>
      </c>
      <c r="B14" s="11" t="s">
        <v>1</v>
      </c>
      <c r="C14" s="23">
        <v>1</v>
      </c>
      <c r="D14" s="5" t="s">
        <v>62</v>
      </c>
      <c r="E14" s="21" t="s">
        <v>85</v>
      </c>
      <c r="F14" s="21" t="s">
        <v>22</v>
      </c>
      <c r="G14" s="6" t="s">
        <v>2</v>
      </c>
      <c r="H14" s="7" t="s">
        <v>3</v>
      </c>
      <c r="I14" s="6" t="s">
        <v>4</v>
      </c>
      <c r="J14" s="6" t="s">
        <v>86</v>
      </c>
      <c r="K14" s="11" t="s">
        <v>87</v>
      </c>
      <c r="L14" s="11" t="s">
        <v>67</v>
      </c>
      <c r="M14" s="11"/>
      <c r="N14" s="12" t="s">
        <v>65</v>
      </c>
      <c r="O14" s="13" t="s">
        <v>66</v>
      </c>
      <c r="P14" s="14">
        <v>1052</v>
      </c>
      <c r="Q14" s="7" t="s">
        <v>64</v>
      </c>
      <c r="R14" s="1" t="str">
        <f t="shared" si="1"/>
        <v>001D0801</v>
      </c>
      <c r="S14" s="1" t="str">
        <f t="shared" si="2"/>
        <v>JDPA  G  1052</v>
      </c>
      <c r="T14" s="1" t="str">
        <f t="shared" si="3"/>
        <v>JDPA  G  1052</v>
      </c>
      <c r="U14" s="2" t="s">
        <v>57</v>
      </c>
      <c r="V14" s="2">
        <v>8</v>
      </c>
      <c r="W14" s="1" t="s">
        <v>16</v>
      </c>
      <c r="X14" s="1" t="s">
        <v>32</v>
      </c>
    </row>
    <row r="15" spans="1:24" ht="15" customHeight="1">
      <c r="A15" s="4" t="str">
        <f t="shared" si="0"/>
        <v>001D0102</v>
      </c>
      <c r="B15" s="11" t="s">
        <v>1</v>
      </c>
      <c r="C15" s="23">
        <v>1</v>
      </c>
      <c r="D15" s="5" t="s">
        <v>62</v>
      </c>
      <c r="E15" s="21" t="s">
        <v>22</v>
      </c>
      <c r="F15" s="21" t="s">
        <v>63</v>
      </c>
      <c r="G15" s="6" t="s">
        <v>2</v>
      </c>
      <c r="H15" s="7" t="s">
        <v>19</v>
      </c>
      <c r="I15" s="6" t="s">
        <v>89</v>
      </c>
      <c r="J15" s="6" t="s">
        <v>90</v>
      </c>
      <c r="K15" s="11" t="s">
        <v>91</v>
      </c>
      <c r="L15" s="11" t="s">
        <v>67</v>
      </c>
      <c r="M15" s="11"/>
      <c r="N15" s="12" t="s">
        <v>6</v>
      </c>
      <c r="O15" s="13" t="s">
        <v>66</v>
      </c>
      <c r="P15" s="14">
        <v>121</v>
      </c>
      <c r="Q15" s="7"/>
      <c r="R15" s="1" t="str">
        <f t="shared" si="1"/>
        <v>001D0102</v>
      </c>
      <c r="S15" s="1" t="str">
        <f t="shared" si="2"/>
        <v>JWWA  G  121</v>
      </c>
      <c r="T15" s="1" t="str">
        <f t="shared" si="3"/>
        <v>JWWA  G  121</v>
      </c>
      <c r="V15" s="2">
        <v>9</v>
      </c>
      <c r="W15" s="1" t="s">
        <v>34</v>
      </c>
      <c r="X15" s="1" t="s">
        <v>33</v>
      </c>
    </row>
    <row r="16" spans="1:24" ht="15" customHeight="1">
      <c r="A16" s="4" t="str">
        <f t="shared" si="0"/>
        <v>001D0202</v>
      </c>
      <c r="B16" s="11" t="s">
        <v>1</v>
      </c>
      <c r="C16" s="23">
        <v>1</v>
      </c>
      <c r="D16" s="5" t="s">
        <v>62</v>
      </c>
      <c r="E16" s="21" t="s">
        <v>63</v>
      </c>
      <c r="F16" s="21" t="s">
        <v>63</v>
      </c>
      <c r="G16" s="6" t="s">
        <v>2</v>
      </c>
      <c r="H16" s="7" t="s">
        <v>19</v>
      </c>
      <c r="I16" s="6" t="s">
        <v>89</v>
      </c>
      <c r="J16" s="6" t="s">
        <v>90</v>
      </c>
      <c r="K16" s="11" t="s">
        <v>232</v>
      </c>
      <c r="L16" s="11" t="s">
        <v>67</v>
      </c>
      <c r="M16" s="11"/>
      <c r="N16" s="12" t="s">
        <v>65</v>
      </c>
      <c r="O16" s="13" t="s">
        <v>66</v>
      </c>
      <c r="P16" s="14">
        <v>1049</v>
      </c>
      <c r="Q16" s="7"/>
      <c r="R16" s="1" t="str">
        <f t="shared" si="1"/>
        <v>001D0202</v>
      </c>
      <c r="S16" s="1" t="str">
        <f t="shared" si="2"/>
        <v>JDPA  G  1049</v>
      </c>
      <c r="T16" s="1" t="str">
        <f t="shared" si="3"/>
        <v>JDPA  G  1049</v>
      </c>
      <c r="V16" s="2">
        <v>10</v>
      </c>
      <c r="W16" s="1" t="s">
        <v>58</v>
      </c>
      <c r="X16" s="1" t="s">
        <v>35</v>
      </c>
    </row>
    <row r="17" spans="1:24" ht="15" customHeight="1">
      <c r="A17" s="4" t="str">
        <f t="shared" si="0"/>
        <v>001D0302</v>
      </c>
      <c r="B17" s="11" t="s">
        <v>1</v>
      </c>
      <c r="C17" s="23">
        <v>1</v>
      </c>
      <c r="D17" s="5" t="s">
        <v>62</v>
      </c>
      <c r="E17" s="21" t="s">
        <v>68</v>
      </c>
      <c r="F17" s="21" t="s">
        <v>63</v>
      </c>
      <c r="G17" s="6" t="s">
        <v>2</v>
      </c>
      <c r="H17" s="7" t="s">
        <v>19</v>
      </c>
      <c r="I17" s="6" t="s">
        <v>89</v>
      </c>
      <c r="J17" s="6" t="s">
        <v>95</v>
      </c>
      <c r="K17" s="11" t="s">
        <v>96</v>
      </c>
      <c r="L17" s="11" t="s">
        <v>67</v>
      </c>
      <c r="M17" s="11"/>
      <c r="N17" s="12" t="s">
        <v>57</v>
      </c>
      <c r="O17" s="13"/>
      <c r="P17" s="14"/>
      <c r="Q17" s="7" t="s">
        <v>97</v>
      </c>
      <c r="R17" s="1" t="str">
        <f t="shared" si="1"/>
        <v>001D0302</v>
      </c>
      <c r="S17" s="1" t="str">
        <f t="shared" si="2"/>
        <v xml:space="preserve">指定承認    </v>
      </c>
      <c r="T17" s="1" t="str">
        <f t="shared" si="3"/>
        <v xml:space="preserve">指定承認    </v>
      </c>
      <c r="V17" s="2">
        <v>11</v>
      </c>
      <c r="W17" s="1" t="s">
        <v>39</v>
      </c>
      <c r="X17" s="1" t="s">
        <v>36</v>
      </c>
    </row>
    <row r="18" spans="1:24" ht="15" customHeight="1">
      <c r="A18" s="4" t="str">
        <f t="shared" si="0"/>
        <v>001D0402</v>
      </c>
      <c r="B18" s="11" t="s">
        <v>1</v>
      </c>
      <c r="C18" s="23">
        <v>1</v>
      </c>
      <c r="D18" s="5" t="s">
        <v>62</v>
      </c>
      <c r="E18" s="21" t="s">
        <v>70</v>
      </c>
      <c r="F18" s="21" t="s">
        <v>63</v>
      </c>
      <c r="G18" s="6" t="s">
        <v>2</v>
      </c>
      <c r="H18" s="7" t="s">
        <v>19</v>
      </c>
      <c r="I18" s="6" t="s">
        <v>89</v>
      </c>
      <c r="J18" s="6" t="s">
        <v>99</v>
      </c>
      <c r="K18" s="11" t="s">
        <v>96</v>
      </c>
      <c r="L18" s="11" t="s">
        <v>67</v>
      </c>
      <c r="M18" s="11"/>
      <c r="N18" s="12" t="s">
        <v>57</v>
      </c>
      <c r="O18" s="13"/>
      <c r="P18" s="14"/>
      <c r="Q18" s="7" t="s">
        <v>97</v>
      </c>
      <c r="R18" s="1" t="str">
        <f t="shared" si="1"/>
        <v>001D0402</v>
      </c>
      <c r="S18" s="1" t="str">
        <f t="shared" si="2"/>
        <v xml:space="preserve">指定承認    </v>
      </c>
      <c r="T18" s="1" t="str">
        <f t="shared" si="3"/>
        <v xml:space="preserve">指定承認    </v>
      </c>
      <c r="V18" s="2">
        <v>12</v>
      </c>
      <c r="W18" s="1" t="s">
        <v>17</v>
      </c>
      <c r="X18" s="1" t="s">
        <v>37</v>
      </c>
    </row>
    <row r="19" spans="1:24" ht="15" customHeight="1">
      <c r="A19" s="4" t="str">
        <f t="shared" si="0"/>
        <v>001D0502</v>
      </c>
      <c r="B19" s="11" t="s">
        <v>1</v>
      </c>
      <c r="C19" s="23">
        <v>1</v>
      </c>
      <c r="D19" s="5" t="s">
        <v>62</v>
      </c>
      <c r="E19" s="21" t="s">
        <v>71</v>
      </c>
      <c r="F19" s="21" t="s">
        <v>63</v>
      </c>
      <c r="G19" s="6" t="s">
        <v>2</v>
      </c>
      <c r="H19" s="7" t="s">
        <v>19</v>
      </c>
      <c r="I19" s="6" t="s">
        <v>89</v>
      </c>
      <c r="J19" s="6" t="s">
        <v>101</v>
      </c>
      <c r="K19" s="11" t="s">
        <v>73</v>
      </c>
      <c r="L19" s="11" t="s">
        <v>67</v>
      </c>
      <c r="M19" s="11"/>
      <c r="N19" s="12" t="s">
        <v>6</v>
      </c>
      <c r="O19" s="13" t="s">
        <v>66</v>
      </c>
      <c r="P19" s="14">
        <v>114</v>
      </c>
      <c r="Q19" s="7"/>
      <c r="R19" s="1" t="str">
        <f t="shared" si="1"/>
        <v>001D0502</v>
      </c>
      <c r="S19" s="1" t="str">
        <f t="shared" si="2"/>
        <v>JWWA  G  114</v>
      </c>
      <c r="T19" s="1" t="str">
        <f t="shared" si="3"/>
        <v>JWWA  G  114</v>
      </c>
      <c r="V19" s="2">
        <v>13</v>
      </c>
      <c r="X19" s="1" t="s">
        <v>38</v>
      </c>
    </row>
    <row r="20" spans="1:24" ht="15" customHeight="1">
      <c r="A20" s="4" t="str">
        <f t="shared" si="0"/>
        <v>001D0602</v>
      </c>
      <c r="B20" s="11" t="s">
        <v>1</v>
      </c>
      <c r="C20" s="23">
        <v>1</v>
      </c>
      <c r="D20" s="5" t="s">
        <v>62</v>
      </c>
      <c r="E20" s="21" t="s">
        <v>77</v>
      </c>
      <c r="F20" s="21" t="s">
        <v>63</v>
      </c>
      <c r="G20" s="6" t="s">
        <v>2</v>
      </c>
      <c r="H20" s="7" t="s">
        <v>19</v>
      </c>
      <c r="I20" s="6" t="s">
        <v>89</v>
      </c>
      <c r="J20" s="6" t="s">
        <v>103</v>
      </c>
      <c r="K20" s="11" t="s">
        <v>80</v>
      </c>
      <c r="L20" s="11" t="s">
        <v>67</v>
      </c>
      <c r="M20" s="11"/>
      <c r="N20" s="12" t="s">
        <v>81</v>
      </c>
      <c r="O20" s="13" t="s">
        <v>66</v>
      </c>
      <c r="P20" s="14">
        <v>5527</v>
      </c>
      <c r="Q20" s="7"/>
      <c r="R20" s="1" t="str">
        <f t="shared" si="1"/>
        <v>001D0602</v>
      </c>
      <c r="S20" s="1" t="str">
        <f t="shared" si="2"/>
        <v>JIS  G  5527</v>
      </c>
      <c r="T20" s="1" t="str">
        <f t="shared" si="3"/>
        <v>JIS  G  5527</v>
      </c>
      <c r="V20" s="2"/>
      <c r="X20" s="1" t="s">
        <v>39</v>
      </c>
    </row>
    <row r="21" spans="1:24" ht="15" customHeight="1">
      <c r="A21" s="4" t="str">
        <f t="shared" si="0"/>
        <v>001D0702</v>
      </c>
      <c r="B21" s="11" t="s">
        <v>1</v>
      </c>
      <c r="C21" s="23">
        <v>1</v>
      </c>
      <c r="D21" s="5" t="s">
        <v>62</v>
      </c>
      <c r="E21" s="21" t="s">
        <v>78</v>
      </c>
      <c r="F21" s="21" t="s">
        <v>63</v>
      </c>
      <c r="G21" s="6" t="s">
        <v>2</v>
      </c>
      <c r="H21" s="7" t="s">
        <v>19</v>
      </c>
      <c r="I21" s="6" t="s">
        <v>89</v>
      </c>
      <c r="J21" s="6" t="s">
        <v>105</v>
      </c>
      <c r="K21" s="11" t="s">
        <v>87</v>
      </c>
      <c r="L21" s="11" t="s">
        <v>67</v>
      </c>
      <c r="M21" s="11"/>
      <c r="N21" s="12" t="s">
        <v>65</v>
      </c>
      <c r="O21" s="13" t="s">
        <v>66</v>
      </c>
      <c r="P21" s="14">
        <v>1052</v>
      </c>
      <c r="Q21" s="7"/>
      <c r="R21" s="1" t="str">
        <f t="shared" si="1"/>
        <v>001D0702</v>
      </c>
      <c r="S21" s="1" t="str">
        <f t="shared" si="2"/>
        <v>JDPA  G  1052</v>
      </c>
      <c r="T21" s="1" t="str">
        <f t="shared" si="3"/>
        <v>JDPA  G  1052</v>
      </c>
      <c r="X21" s="1" t="s">
        <v>40</v>
      </c>
    </row>
    <row r="22" spans="1:24" ht="15" customHeight="1">
      <c r="A22" s="4" t="str">
        <f t="shared" si="0"/>
        <v>001D0802</v>
      </c>
      <c r="B22" s="11" t="s">
        <v>1</v>
      </c>
      <c r="C22" s="23">
        <v>1</v>
      </c>
      <c r="D22" s="5" t="s">
        <v>62</v>
      </c>
      <c r="E22" s="21" t="s">
        <v>85</v>
      </c>
      <c r="F22" s="21" t="s">
        <v>63</v>
      </c>
      <c r="G22" s="6" t="s">
        <v>2</v>
      </c>
      <c r="H22" s="7" t="s">
        <v>19</v>
      </c>
      <c r="I22" s="6" t="s">
        <v>107</v>
      </c>
      <c r="J22" s="6" t="s">
        <v>108</v>
      </c>
      <c r="K22" s="11" t="s">
        <v>91</v>
      </c>
      <c r="L22" s="11" t="s">
        <v>67</v>
      </c>
      <c r="M22" s="11"/>
      <c r="N22" s="12" t="s">
        <v>6</v>
      </c>
      <c r="O22" s="13" t="s">
        <v>66</v>
      </c>
      <c r="P22" s="14">
        <v>121</v>
      </c>
      <c r="Q22" s="7" t="s">
        <v>109</v>
      </c>
      <c r="R22" s="1" t="str">
        <f t="shared" si="1"/>
        <v>001D0802</v>
      </c>
      <c r="S22" s="1" t="str">
        <f t="shared" si="2"/>
        <v>JWWA  G  121</v>
      </c>
      <c r="T22" s="1" t="str">
        <f t="shared" si="3"/>
        <v>JWWA  G  121</v>
      </c>
    </row>
    <row r="23" spans="1:24" ht="15" customHeight="1">
      <c r="A23" s="4" t="str">
        <f t="shared" si="0"/>
        <v>001D0902</v>
      </c>
      <c r="B23" s="11" t="s">
        <v>1</v>
      </c>
      <c r="C23" s="23">
        <v>1</v>
      </c>
      <c r="D23" s="5" t="s">
        <v>62</v>
      </c>
      <c r="E23" s="21" t="s">
        <v>88</v>
      </c>
      <c r="F23" s="21" t="s">
        <v>63</v>
      </c>
      <c r="G23" s="6" t="s">
        <v>2</v>
      </c>
      <c r="H23" s="7" t="s">
        <v>19</v>
      </c>
      <c r="I23" s="6" t="s">
        <v>107</v>
      </c>
      <c r="J23" s="6" t="s">
        <v>108</v>
      </c>
      <c r="K23" s="11" t="s">
        <v>232</v>
      </c>
      <c r="L23" s="11" t="s">
        <v>67</v>
      </c>
      <c r="M23" s="11"/>
      <c r="N23" s="12" t="s">
        <v>65</v>
      </c>
      <c r="O23" s="13" t="s">
        <v>66</v>
      </c>
      <c r="P23" s="14">
        <v>1049</v>
      </c>
      <c r="Q23" s="7" t="s">
        <v>109</v>
      </c>
      <c r="R23" s="1" t="str">
        <f t="shared" si="1"/>
        <v>001D0902</v>
      </c>
      <c r="S23" s="1" t="str">
        <f t="shared" si="2"/>
        <v>JDPA  G  1049</v>
      </c>
      <c r="T23" s="1" t="str">
        <f t="shared" si="3"/>
        <v>JDPA  G  1049</v>
      </c>
    </row>
    <row r="24" spans="1:24" ht="15" customHeight="1">
      <c r="A24" s="4" t="str">
        <f t="shared" si="0"/>
        <v>001D1002</v>
      </c>
      <c r="B24" s="11" t="s">
        <v>1</v>
      </c>
      <c r="C24" s="23">
        <v>1</v>
      </c>
      <c r="D24" s="5" t="s">
        <v>62</v>
      </c>
      <c r="E24" s="21" t="s">
        <v>92</v>
      </c>
      <c r="F24" s="21" t="s">
        <v>63</v>
      </c>
      <c r="G24" s="6" t="s">
        <v>2</v>
      </c>
      <c r="H24" s="7" t="s">
        <v>19</v>
      </c>
      <c r="I24" s="6" t="s">
        <v>107</v>
      </c>
      <c r="J24" s="6" t="s">
        <v>112</v>
      </c>
      <c r="K24" s="11" t="s">
        <v>73</v>
      </c>
      <c r="L24" s="11" t="s">
        <v>67</v>
      </c>
      <c r="M24" s="11"/>
      <c r="N24" s="12" t="s">
        <v>6</v>
      </c>
      <c r="O24" s="13" t="s">
        <v>66</v>
      </c>
      <c r="P24" s="14">
        <v>114</v>
      </c>
      <c r="Q24" s="7"/>
      <c r="R24" s="1" t="str">
        <f t="shared" si="1"/>
        <v>001D1002</v>
      </c>
      <c r="S24" s="1" t="str">
        <f t="shared" si="2"/>
        <v>JWWA  G  114</v>
      </c>
      <c r="T24" s="1" t="str">
        <f t="shared" si="3"/>
        <v>JWWA  G  114</v>
      </c>
    </row>
    <row r="25" spans="1:24" ht="15" customHeight="1">
      <c r="A25" s="4" t="str">
        <f t="shared" si="0"/>
        <v>001D1102</v>
      </c>
      <c r="B25" s="11" t="s">
        <v>1</v>
      </c>
      <c r="C25" s="23">
        <v>1</v>
      </c>
      <c r="D25" s="5" t="s">
        <v>62</v>
      </c>
      <c r="E25" s="21" t="s">
        <v>93</v>
      </c>
      <c r="F25" s="21" t="s">
        <v>63</v>
      </c>
      <c r="G25" s="6" t="s">
        <v>2</v>
      </c>
      <c r="H25" s="7" t="s">
        <v>19</v>
      </c>
      <c r="I25" s="6" t="s">
        <v>107</v>
      </c>
      <c r="J25" s="6" t="s">
        <v>113</v>
      </c>
      <c r="K25" s="11" t="s">
        <v>80</v>
      </c>
      <c r="L25" s="11" t="s">
        <v>67</v>
      </c>
      <c r="M25" s="11"/>
      <c r="N25" s="12" t="s">
        <v>57</v>
      </c>
      <c r="O25" s="13"/>
      <c r="P25" s="14"/>
      <c r="Q25" s="7" t="s">
        <v>114</v>
      </c>
      <c r="R25" s="1" t="str">
        <f t="shared" si="1"/>
        <v>001D1102</v>
      </c>
      <c r="S25" s="1" t="str">
        <f t="shared" si="2"/>
        <v xml:space="preserve">指定承認    </v>
      </c>
      <c r="T25" s="1" t="str">
        <f t="shared" si="3"/>
        <v xml:space="preserve">指定承認    </v>
      </c>
    </row>
    <row r="26" spans="1:24" ht="15" customHeight="1">
      <c r="A26" s="4" t="str">
        <f t="shared" si="0"/>
        <v>001D1202</v>
      </c>
      <c r="B26" s="11" t="s">
        <v>1</v>
      </c>
      <c r="C26" s="23">
        <v>1</v>
      </c>
      <c r="D26" s="5" t="s">
        <v>62</v>
      </c>
      <c r="E26" s="21" t="s">
        <v>98</v>
      </c>
      <c r="F26" s="21" t="s">
        <v>63</v>
      </c>
      <c r="G26" s="6" t="s">
        <v>2</v>
      </c>
      <c r="H26" s="7" t="s">
        <v>19</v>
      </c>
      <c r="I26" s="6" t="s">
        <v>107</v>
      </c>
      <c r="J26" s="6" t="s">
        <v>115</v>
      </c>
      <c r="K26" s="11" t="s">
        <v>87</v>
      </c>
      <c r="L26" s="11" t="s">
        <v>67</v>
      </c>
      <c r="M26" s="11"/>
      <c r="N26" s="12" t="s">
        <v>57</v>
      </c>
      <c r="O26" s="13"/>
      <c r="P26" s="14"/>
      <c r="Q26" s="7" t="s">
        <v>109</v>
      </c>
      <c r="R26" s="1" t="str">
        <f t="shared" si="1"/>
        <v>001D1202</v>
      </c>
      <c r="S26" s="1" t="str">
        <f t="shared" si="2"/>
        <v xml:space="preserve">指定承認    </v>
      </c>
      <c r="T26" s="1" t="str">
        <f t="shared" si="3"/>
        <v xml:space="preserve">指定承認    </v>
      </c>
    </row>
    <row r="27" spans="1:24" ht="15" customHeight="1">
      <c r="A27" s="4" t="str">
        <f t="shared" si="0"/>
        <v>001D1302</v>
      </c>
      <c r="B27" s="11" t="s">
        <v>1</v>
      </c>
      <c r="C27" s="23">
        <v>1</v>
      </c>
      <c r="D27" s="5" t="s">
        <v>62</v>
      </c>
      <c r="E27" s="21" t="s">
        <v>100</v>
      </c>
      <c r="F27" s="21" t="s">
        <v>63</v>
      </c>
      <c r="G27" s="6" t="s">
        <v>2</v>
      </c>
      <c r="H27" s="7" t="s">
        <v>19</v>
      </c>
      <c r="I27" s="6" t="s">
        <v>116</v>
      </c>
      <c r="J27" s="6" t="s">
        <v>117</v>
      </c>
      <c r="K27" s="11" t="s">
        <v>73</v>
      </c>
      <c r="L27" s="11"/>
      <c r="M27" s="11"/>
      <c r="N27" s="12" t="s">
        <v>57</v>
      </c>
      <c r="O27" s="13"/>
      <c r="P27" s="14"/>
      <c r="Q27" s="7" t="s">
        <v>109</v>
      </c>
      <c r="R27" s="1" t="str">
        <f t="shared" si="1"/>
        <v>001D1302</v>
      </c>
      <c r="S27" s="1" t="str">
        <f t="shared" si="2"/>
        <v xml:space="preserve">指定承認    </v>
      </c>
      <c r="T27" s="1" t="str">
        <f t="shared" si="3"/>
        <v xml:space="preserve">指定承認    </v>
      </c>
    </row>
    <row r="28" spans="1:24" ht="15" customHeight="1">
      <c r="A28" s="4" t="str">
        <f t="shared" si="0"/>
        <v>001D1402</v>
      </c>
      <c r="B28" s="11" t="s">
        <v>1</v>
      </c>
      <c r="C28" s="23">
        <v>1</v>
      </c>
      <c r="D28" s="5" t="s">
        <v>62</v>
      </c>
      <c r="E28" s="21" t="s">
        <v>102</v>
      </c>
      <c r="F28" s="21" t="s">
        <v>63</v>
      </c>
      <c r="G28" s="6" t="s">
        <v>2</v>
      </c>
      <c r="H28" s="7" t="s">
        <v>19</v>
      </c>
      <c r="I28" s="6" t="s">
        <v>116</v>
      </c>
      <c r="J28" s="6" t="s">
        <v>118</v>
      </c>
      <c r="K28" s="11" t="s">
        <v>73</v>
      </c>
      <c r="L28" s="11"/>
      <c r="M28" s="11"/>
      <c r="N28" s="12" t="s">
        <v>57</v>
      </c>
      <c r="O28" s="13"/>
      <c r="P28" s="14"/>
      <c r="Q28" s="7" t="s">
        <v>109</v>
      </c>
      <c r="R28" s="1" t="str">
        <f t="shared" si="1"/>
        <v>001D1402</v>
      </c>
      <c r="S28" s="1" t="str">
        <f t="shared" si="2"/>
        <v xml:space="preserve">指定承認    </v>
      </c>
      <c r="T28" s="1" t="str">
        <f t="shared" si="3"/>
        <v xml:space="preserve">指定承認    </v>
      </c>
    </row>
    <row r="29" spans="1:24" ht="15" customHeight="1">
      <c r="A29" s="4" t="str">
        <f t="shared" si="0"/>
        <v>001D1502</v>
      </c>
      <c r="B29" s="11" t="s">
        <v>1</v>
      </c>
      <c r="C29" s="23">
        <v>1</v>
      </c>
      <c r="D29" s="5" t="s">
        <v>62</v>
      </c>
      <c r="E29" s="21" t="s">
        <v>104</v>
      </c>
      <c r="F29" s="21" t="s">
        <v>63</v>
      </c>
      <c r="G29" s="6" t="s">
        <v>2</v>
      </c>
      <c r="H29" s="7" t="s">
        <v>19</v>
      </c>
      <c r="I29" s="6" t="s">
        <v>116</v>
      </c>
      <c r="J29" s="6" t="s">
        <v>119</v>
      </c>
      <c r="K29" s="11" t="s">
        <v>80</v>
      </c>
      <c r="L29" s="11"/>
      <c r="M29" s="11"/>
      <c r="N29" s="12" t="s">
        <v>57</v>
      </c>
      <c r="O29" s="13"/>
      <c r="P29" s="14"/>
      <c r="Q29" s="7" t="s">
        <v>114</v>
      </c>
      <c r="R29" s="1" t="str">
        <f t="shared" si="1"/>
        <v>001D1502</v>
      </c>
      <c r="S29" s="1" t="str">
        <f t="shared" si="2"/>
        <v xml:space="preserve">指定承認    </v>
      </c>
      <c r="T29" s="1" t="str">
        <f t="shared" si="3"/>
        <v xml:space="preserve">指定承認    </v>
      </c>
    </row>
    <row r="30" spans="1:24" ht="15" customHeight="1">
      <c r="A30" s="4" t="str">
        <f t="shared" si="0"/>
        <v>001D1602</v>
      </c>
      <c r="B30" s="11" t="s">
        <v>1</v>
      </c>
      <c r="C30" s="23">
        <v>1</v>
      </c>
      <c r="D30" s="5" t="s">
        <v>62</v>
      </c>
      <c r="E30" s="21" t="s">
        <v>106</v>
      </c>
      <c r="F30" s="21" t="s">
        <v>63</v>
      </c>
      <c r="G30" s="6" t="s">
        <v>2</v>
      </c>
      <c r="H30" s="7" t="s">
        <v>19</v>
      </c>
      <c r="I30" s="6" t="s">
        <v>120</v>
      </c>
      <c r="J30" s="6" t="s">
        <v>126</v>
      </c>
      <c r="K30" s="11" t="s">
        <v>122</v>
      </c>
      <c r="L30" s="11" t="s">
        <v>67</v>
      </c>
      <c r="M30" s="11"/>
      <c r="N30" s="12" t="s">
        <v>81</v>
      </c>
      <c r="O30" s="13" t="s">
        <v>66</v>
      </c>
      <c r="P30" s="14">
        <v>5527</v>
      </c>
      <c r="Q30" s="7" t="s">
        <v>121</v>
      </c>
      <c r="R30" s="1" t="str">
        <f t="shared" si="1"/>
        <v>001D1602</v>
      </c>
      <c r="S30" s="1" t="str">
        <f t="shared" si="2"/>
        <v>JIS  G  5527</v>
      </c>
      <c r="T30" s="1" t="str">
        <f t="shared" si="3"/>
        <v>JIS  G  5527</v>
      </c>
    </row>
    <row r="31" spans="1:24" ht="15" customHeight="1">
      <c r="A31" s="4" t="str">
        <f t="shared" si="0"/>
        <v>001D1702</v>
      </c>
      <c r="B31" s="11" t="s">
        <v>1</v>
      </c>
      <c r="C31" s="23">
        <v>1</v>
      </c>
      <c r="D31" s="5" t="s">
        <v>62</v>
      </c>
      <c r="E31" s="21" t="s">
        <v>110</v>
      </c>
      <c r="F31" s="21" t="s">
        <v>63</v>
      </c>
      <c r="G31" s="6" t="s">
        <v>2</v>
      </c>
      <c r="H31" s="7" t="s">
        <v>19</v>
      </c>
      <c r="I31" s="6" t="s">
        <v>120</v>
      </c>
      <c r="J31" s="6" t="s">
        <v>126</v>
      </c>
      <c r="K31" s="11" t="s">
        <v>122</v>
      </c>
      <c r="L31" s="11" t="s">
        <v>67</v>
      </c>
      <c r="M31" s="11"/>
      <c r="N31" s="12" t="s">
        <v>6</v>
      </c>
      <c r="O31" s="13" t="s">
        <v>66</v>
      </c>
      <c r="P31" s="14">
        <v>114</v>
      </c>
      <c r="Q31" s="7" t="s">
        <v>123</v>
      </c>
      <c r="R31" s="1" t="str">
        <f t="shared" si="1"/>
        <v>001D1702</v>
      </c>
      <c r="S31" s="1" t="str">
        <f t="shared" si="2"/>
        <v>JWWA  G  114</v>
      </c>
      <c r="T31" s="1" t="str">
        <f t="shared" si="3"/>
        <v>JWWA  G  114</v>
      </c>
    </row>
    <row r="32" spans="1:24" ht="15" customHeight="1">
      <c r="A32" s="4" t="str">
        <f t="shared" si="0"/>
        <v>001D1802</v>
      </c>
      <c r="B32" s="11" t="s">
        <v>1</v>
      </c>
      <c r="C32" s="23">
        <v>1</v>
      </c>
      <c r="D32" s="5" t="s">
        <v>62</v>
      </c>
      <c r="E32" s="21" t="s">
        <v>111</v>
      </c>
      <c r="F32" s="21" t="s">
        <v>63</v>
      </c>
      <c r="G32" s="6" t="s">
        <v>2</v>
      </c>
      <c r="H32" s="7" t="s">
        <v>19</v>
      </c>
      <c r="I32" s="6" t="s">
        <v>127</v>
      </c>
      <c r="J32" s="6" t="s">
        <v>124</v>
      </c>
      <c r="K32" s="11" t="s">
        <v>80</v>
      </c>
      <c r="L32" s="11"/>
      <c r="M32" s="11"/>
      <c r="N32" s="12" t="s">
        <v>81</v>
      </c>
      <c r="O32" s="13" t="s">
        <v>66</v>
      </c>
      <c r="P32" s="14">
        <v>5527</v>
      </c>
      <c r="Q32" s="7"/>
      <c r="R32" s="1" t="str">
        <f t="shared" si="1"/>
        <v>001D1802</v>
      </c>
      <c r="S32" s="1" t="str">
        <f t="shared" si="2"/>
        <v>JIS  G  5527</v>
      </c>
      <c r="T32" s="1" t="str">
        <f t="shared" si="3"/>
        <v>JIS  G  5527</v>
      </c>
    </row>
    <row r="33" spans="1:20" ht="15" customHeight="1">
      <c r="A33" s="4" t="str">
        <f t="shared" si="0"/>
        <v>001D0103</v>
      </c>
      <c r="B33" s="11" t="s">
        <v>1</v>
      </c>
      <c r="C33" s="23">
        <v>1</v>
      </c>
      <c r="D33" s="5" t="s">
        <v>62</v>
      </c>
      <c r="E33" s="21" t="s">
        <v>22</v>
      </c>
      <c r="F33" s="21" t="s">
        <v>68</v>
      </c>
      <c r="G33" s="6" t="s">
        <v>56</v>
      </c>
      <c r="H33" s="7" t="s">
        <v>27</v>
      </c>
      <c r="I33" s="6" t="s">
        <v>125</v>
      </c>
      <c r="J33" s="6" t="s">
        <v>130</v>
      </c>
      <c r="K33" s="11" t="s">
        <v>91</v>
      </c>
      <c r="L33" s="11"/>
      <c r="M33" s="11"/>
      <c r="N33" s="12" t="s">
        <v>6</v>
      </c>
      <c r="O33" s="13" t="s">
        <v>66</v>
      </c>
      <c r="P33" s="14">
        <v>121</v>
      </c>
      <c r="Q33" s="7" t="s">
        <v>128</v>
      </c>
      <c r="R33" s="1" t="str">
        <f t="shared" si="1"/>
        <v>001D0103</v>
      </c>
      <c r="S33" s="1" t="str">
        <f t="shared" si="2"/>
        <v>JWWA  G  121</v>
      </c>
      <c r="T33" s="1" t="str">
        <f t="shared" si="3"/>
        <v>JWWA  G  121</v>
      </c>
    </row>
    <row r="34" spans="1:20" ht="15" customHeight="1">
      <c r="A34" s="4" t="str">
        <f t="shared" si="0"/>
        <v>001D0203</v>
      </c>
      <c r="B34" s="11" t="s">
        <v>1</v>
      </c>
      <c r="C34" s="23">
        <v>1</v>
      </c>
      <c r="D34" s="5" t="s">
        <v>62</v>
      </c>
      <c r="E34" s="21" t="s">
        <v>63</v>
      </c>
      <c r="F34" s="21" t="s">
        <v>68</v>
      </c>
      <c r="G34" s="6" t="s">
        <v>56</v>
      </c>
      <c r="H34" s="7" t="s">
        <v>27</v>
      </c>
      <c r="I34" s="6" t="s">
        <v>125</v>
      </c>
      <c r="J34" s="6" t="s">
        <v>130</v>
      </c>
      <c r="K34" s="11" t="s">
        <v>232</v>
      </c>
      <c r="L34" s="11"/>
      <c r="M34" s="11"/>
      <c r="N34" s="12" t="s">
        <v>65</v>
      </c>
      <c r="O34" s="13" t="s">
        <v>66</v>
      </c>
      <c r="P34" s="14">
        <v>1049</v>
      </c>
      <c r="Q34" s="7" t="s">
        <v>128</v>
      </c>
      <c r="R34" s="1" t="str">
        <f t="shared" si="1"/>
        <v>001D0203</v>
      </c>
      <c r="S34" s="1" t="str">
        <f t="shared" si="2"/>
        <v>JDPA  G  1049</v>
      </c>
      <c r="T34" s="1" t="str">
        <f t="shared" si="3"/>
        <v>JDPA  G  1049</v>
      </c>
    </row>
    <row r="35" spans="1:20" ht="15" customHeight="1">
      <c r="A35" s="4" t="str">
        <f t="shared" si="0"/>
        <v>001D0303</v>
      </c>
      <c r="B35" s="11" t="s">
        <v>1</v>
      </c>
      <c r="C35" s="23">
        <v>1</v>
      </c>
      <c r="D35" s="5" t="s">
        <v>129</v>
      </c>
      <c r="E35" s="21" t="s">
        <v>68</v>
      </c>
      <c r="F35" s="21" t="s">
        <v>68</v>
      </c>
      <c r="G35" s="6" t="s">
        <v>56</v>
      </c>
      <c r="H35" s="7" t="s">
        <v>27</v>
      </c>
      <c r="I35" s="6" t="s">
        <v>125</v>
      </c>
      <c r="J35" s="6" t="s">
        <v>131</v>
      </c>
      <c r="K35" s="11" t="s">
        <v>132</v>
      </c>
      <c r="L35" s="11"/>
      <c r="M35" s="11"/>
      <c r="N35" s="12" t="s">
        <v>6</v>
      </c>
      <c r="O35" s="13" t="s">
        <v>133</v>
      </c>
      <c r="P35" s="14">
        <v>121</v>
      </c>
      <c r="Q35" s="7" t="s">
        <v>128</v>
      </c>
      <c r="R35" s="1" t="str">
        <f t="shared" si="1"/>
        <v>001D0303</v>
      </c>
      <c r="S35" s="1" t="str">
        <f t="shared" si="2"/>
        <v>JWWA  G  121</v>
      </c>
      <c r="T35" s="1" t="str">
        <f t="shared" si="3"/>
        <v>JWWA  G  121</v>
      </c>
    </row>
    <row r="36" spans="1:20" ht="15" customHeight="1">
      <c r="A36" s="4" t="str">
        <f t="shared" si="0"/>
        <v>001D0403</v>
      </c>
      <c r="B36" s="11" t="s">
        <v>1</v>
      </c>
      <c r="C36" s="23">
        <v>1</v>
      </c>
      <c r="D36" s="5" t="s">
        <v>129</v>
      </c>
      <c r="E36" s="21" t="s">
        <v>70</v>
      </c>
      <c r="F36" s="21" t="s">
        <v>68</v>
      </c>
      <c r="G36" s="6" t="s">
        <v>56</v>
      </c>
      <c r="H36" s="7" t="s">
        <v>27</v>
      </c>
      <c r="I36" s="6" t="s">
        <v>125</v>
      </c>
      <c r="J36" s="6" t="s">
        <v>131</v>
      </c>
      <c r="K36" s="11" t="s">
        <v>232</v>
      </c>
      <c r="L36" s="11"/>
      <c r="M36" s="11"/>
      <c r="N36" s="12" t="s">
        <v>65</v>
      </c>
      <c r="O36" s="13" t="s">
        <v>133</v>
      </c>
      <c r="P36" s="14">
        <v>1049</v>
      </c>
      <c r="Q36" s="7" t="s">
        <v>128</v>
      </c>
      <c r="R36" s="1" t="str">
        <f t="shared" si="1"/>
        <v>001D0403</v>
      </c>
      <c r="S36" s="1" t="str">
        <f t="shared" si="2"/>
        <v>JDPA  G  1049</v>
      </c>
      <c r="T36" s="1" t="str">
        <f t="shared" si="3"/>
        <v>JDPA  G  1049</v>
      </c>
    </row>
    <row r="37" spans="1:20" ht="15" customHeight="1">
      <c r="A37" s="4" t="str">
        <f t="shared" si="0"/>
        <v>001D0503</v>
      </c>
      <c r="B37" s="11" t="s">
        <v>1</v>
      </c>
      <c r="C37" s="23">
        <v>1</v>
      </c>
      <c r="D37" s="5" t="s">
        <v>129</v>
      </c>
      <c r="E37" s="21" t="s">
        <v>71</v>
      </c>
      <c r="F37" s="21" t="s">
        <v>68</v>
      </c>
      <c r="G37" s="6" t="s">
        <v>56</v>
      </c>
      <c r="H37" s="7" t="s">
        <v>27</v>
      </c>
      <c r="I37" s="6" t="s">
        <v>125</v>
      </c>
      <c r="J37" s="6" t="s">
        <v>136</v>
      </c>
      <c r="K37" s="11" t="s">
        <v>134</v>
      </c>
      <c r="L37" s="11" t="s">
        <v>135</v>
      </c>
      <c r="M37" s="11"/>
      <c r="N37" s="12" t="s">
        <v>6</v>
      </c>
      <c r="O37" s="13" t="s">
        <v>133</v>
      </c>
      <c r="P37" s="14">
        <v>114</v>
      </c>
      <c r="Q37" s="7" t="s">
        <v>128</v>
      </c>
      <c r="R37" s="1" t="str">
        <f t="shared" si="1"/>
        <v>001D0503</v>
      </c>
      <c r="S37" s="1" t="str">
        <f t="shared" si="2"/>
        <v>JWWA  G  114</v>
      </c>
      <c r="T37" s="1" t="str">
        <f t="shared" si="3"/>
        <v>JWWA  G  114</v>
      </c>
    </row>
    <row r="38" spans="1:20" ht="15" customHeight="1">
      <c r="A38" s="4" t="str">
        <f t="shared" si="0"/>
        <v>001D0603</v>
      </c>
      <c r="B38" s="11" t="s">
        <v>1</v>
      </c>
      <c r="C38" s="23">
        <v>1</v>
      </c>
      <c r="D38" s="5" t="s">
        <v>129</v>
      </c>
      <c r="E38" s="21" t="s">
        <v>77</v>
      </c>
      <c r="F38" s="21" t="s">
        <v>68</v>
      </c>
      <c r="G38" s="6" t="s">
        <v>56</v>
      </c>
      <c r="H38" s="7" t="s">
        <v>27</v>
      </c>
      <c r="I38" s="6" t="s">
        <v>125</v>
      </c>
      <c r="J38" s="6" t="s">
        <v>137</v>
      </c>
      <c r="K38" s="11" t="s">
        <v>134</v>
      </c>
      <c r="L38" s="11" t="s">
        <v>135</v>
      </c>
      <c r="M38" s="11"/>
      <c r="N38" s="12" t="s">
        <v>6</v>
      </c>
      <c r="O38" s="13" t="s">
        <v>133</v>
      </c>
      <c r="P38" s="14">
        <v>114</v>
      </c>
      <c r="Q38" s="7" t="s">
        <v>128</v>
      </c>
      <c r="R38" s="1" t="str">
        <f t="shared" si="1"/>
        <v>001D0603</v>
      </c>
      <c r="S38" s="1" t="str">
        <f t="shared" si="2"/>
        <v>JWWA  G  114</v>
      </c>
      <c r="T38" s="1" t="str">
        <f t="shared" si="3"/>
        <v>JWWA  G  114</v>
      </c>
    </row>
    <row r="39" spans="1:20" ht="15" customHeight="1">
      <c r="A39" s="4" t="str">
        <f t="shared" ref="A39:A71" si="4">IF(OR(D39="",E39="",F39=""),"",TEXT(C39,"000")&amp;D39&amp;TEXT(E39,"00")&amp;TEXT(F39,"00"))</f>
        <v>001D0703</v>
      </c>
      <c r="B39" s="11" t="s">
        <v>1</v>
      </c>
      <c r="C39" s="23">
        <v>1</v>
      </c>
      <c r="D39" s="5" t="s">
        <v>129</v>
      </c>
      <c r="E39" s="21" t="s">
        <v>78</v>
      </c>
      <c r="F39" s="21" t="s">
        <v>68</v>
      </c>
      <c r="G39" s="6" t="s">
        <v>56</v>
      </c>
      <c r="H39" s="7" t="s">
        <v>27</v>
      </c>
      <c r="I39" s="6" t="s">
        <v>125</v>
      </c>
      <c r="J39" s="6" t="s">
        <v>138</v>
      </c>
      <c r="K39" s="11" t="s">
        <v>139</v>
      </c>
      <c r="L39" s="11"/>
      <c r="M39" s="11"/>
      <c r="N39" s="12" t="s">
        <v>65</v>
      </c>
      <c r="O39" s="13" t="s">
        <v>133</v>
      </c>
      <c r="P39" s="14">
        <v>1052</v>
      </c>
      <c r="Q39" s="7" t="s">
        <v>128</v>
      </c>
      <c r="R39" s="1" t="str">
        <f t="shared" si="1"/>
        <v>001D0703</v>
      </c>
      <c r="S39" s="1" t="str">
        <f t="shared" si="2"/>
        <v>JDPA  G  1052</v>
      </c>
      <c r="T39" s="1" t="str">
        <f t="shared" si="3"/>
        <v>JDPA  G  1052</v>
      </c>
    </row>
    <row r="40" spans="1:20" ht="15" customHeight="1">
      <c r="A40" s="4" t="str">
        <f t="shared" si="4"/>
        <v>001D0803</v>
      </c>
      <c r="B40" s="11" t="s">
        <v>1</v>
      </c>
      <c r="C40" s="23">
        <v>1</v>
      </c>
      <c r="D40" s="5" t="s">
        <v>129</v>
      </c>
      <c r="E40" s="21" t="s">
        <v>85</v>
      </c>
      <c r="F40" s="21" t="s">
        <v>68</v>
      </c>
      <c r="G40" s="6" t="s">
        <v>56</v>
      </c>
      <c r="H40" s="7" t="s">
        <v>27</v>
      </c>
      <c r="I40" s="6" t="s">
        <v>125</v>
      </c>
      <c r="J40" s="6" t="s">
        <v>140</v>
      </c>
      <c r="K40" s="11" t="s">
        <v>139</v>
      </c>
      <c r="L40" s="11"/>
      <c r="M40" s="11"/>
      <c r="N40" s="12" t="s">
        <v>65</v>
      </c>
      <c r="O40" s="13" t="s">
        <v>133</v>
      </c>
      <c r="P40" s="14">
        <v>1052</v>
      </c>
      <c r="Q40" s="7" t="s">
        <v>128</v>
      </c>
      <c r="R40" s="1" t="str">
        <f t="shared" si="1"/>
        <v>001D0803</v>
      </c>
      <c r="S40" s="1" t="str">
        <f t="shared" si="2"/>
        <v>JDPA  G  1052</v>
      </c>
      <c r="T40" s="1" t="str">
        <f t="shared" si="3"/>
        <v>JDPA  G  1052</v>
      </c>
    </row>
    <row r="41" spans="1:20" ht="15" customHeight="1">
      <c r="A41" s="4" t="str">
        <f t="shared" si="4"/>
        <v>001D0903</v>
      </c>
      <c r="B41" s="11" t="s">
        <v>1</v>
      </c>
      <c r="C41" s="23">
        <v>1</v>
      </c>
      <c r="D41" s="5" t="s">
        <v>129</v>
      </c>
      <c r="E41" s="21" t="s">
        <v>88</v>
      </c>
      <c r="F41" s="21" t="s">
        <v>68</v>
      </c>
      <c r="G41" s="6" t="s">
        <v>56</v>
      </c>
      <c r="H41" s="7" t="s">
        <v>27</v>
      </c>
      <c r="I41" s="6" t="s">
        <v>141</v>
      </c>
      <c r="J41" s="6" t="s">
        <v>144</v>
      </c>
      <c r="K41" s="11" t="s">
        <v>132</v>
      </c>
      <c r="L41" s="11"/>
      <c r="M41" s="11"/>
      <c r="N41" s="12" t="s">
        <v>6</v>
      </c>
      <c r="O41" s="13" t="s">
        <v>133</v>
      </c>
      <c r="P41" s="14">
        <v>1049</v>
      </c>
      <c r="Q41" s="7"/>
      <c r="R41" s="1" t="str">
        <f t="shared" si="1"/>
        <v>001D0903</v>
      </c>
      <c r="S41" s="1" t="str">
        <f t="shared" si="2"/>
        <v>JWWA  G  1049</v>
      </c>
      <c r="T41" s="1" t="str">
        <f t="shared" si="3"/>
        <v>JWWA  G  1049</v>
      </c>
    </row>
    <row r="42" spans="1:20" ht="15" customHeight="1">
      <c r="A42" s="4" t="str">
        <f t="shared" si="4"/>
        <v>001D1003</v>
      </c>
      <c r="B42" s="11" t="s">
        <v>1</v>
      </c>
      <c r="C42" s="23">
        <v>1</v>
      </c>
      <c r="D42" s="5" t="s">
        <v>129</v>
      </c>
      <c r="E42" s="21" t="s">
        <v>92</v>
      </c>
      <c r="F42" s="21" t="s">
        <v>68</v>
      </c>
      <c r="G42" s="6" t="s">
        <v>56</v>
      </c>
      <c r="H42" s="7" t="s">
        <v>27</v>
      </c>
      <c r="I42" s="6" t="s">
        <v>141</v>
      </c>
      <c r="J42" s="6" t="s">
        <v>144</v>
      </c>
      <c r="K42" s="11" t="s">
        <v>232</v>
      </c>
      <c r="L42" s="11"/>
      <c r="M42" s="11"/>
      <c r="N42" s="12" t="s">
        <v>65</v>
      </c>
      <c r="O42" s="13" t="s">
        <v>133</v>
      </c>
      <c r="P42" s="14">
        <v>121</v>
      </c>
      <c r="Q42" s="7"/>
      <c r="R42" s="1" t="str">
        <f t="shared" si="1"/>
        <v>001D1003</v>
      </c>
      <c r="S42" s="1" t="str">
        <f t="shared" si="2"/>
        <v>JDPA  G  121</v>
      </c>
      <c r="T42" s="1" t="str">
        <f t="shared" si="3"/>
        <v>JDPA  G  121</v>
      </c>
    </row>
    <row r="43" spans="1:20" ht="15" customHeight="1">
      <c r="A43" s="4" t="str">
        <f t="shared" si="4"/>
        <v>001D1103</v>
      </c>
      <c r="B43" s="11" t="s">
        <v>1</v>
      </c>
      <c r="C43" s="23">
        <v>1</v>
      </c>
      <c r="D43" s="5" t="s">
        <v>129</v>
      </c>
      <c r="E43" s="21" t="s">
        <v>93</v>
      </c>
      <c r="F43" s="21" t="s">
        <v>68</v>
      </c>
      <c r="G43" s="6" t="s">
        <v>56</v>
      </c>
      <c r="H43" s="7" t="s">
        <v>27</v>
      </c>
      <c r="I43" s="6" t="s">
        <v>141</v>
      </c>
      <c r="J43" s="6" t="s">
        <v>145</v>
      </c>
      <c r="K43" s="11" t="s">
        <v>132</v>
      </c>
      <c r="L43" s="11"/>
      <c r="M43" s="11"/>
      <c r="N43" s="12" t="s">
        <v>6</v>
      </c>
      <c r="O43" s="13" t="s">
        <v>133</v>
      </c>
      <c r="P43" s="14">
        <v>1049</v>
      </c>
      <c r="Q43" s="7"/>
      <c r="R43" s="1" t="str">
        <f t="shared" si="1"/>
        <v>001D1103</v>
      </c>
      <c r="S43" s="1" t="str">
        <f t="shared" si="2"/>
        <v>JWWA  G  1049</v>
      </c>
      <c r="T43" s="1" t="str">
        <f t="shared" si="3"/>
        <v>JWWA  G  1049</v>
      </c>
    </row>
    <row r="44" spans="1:20" ht="15" customHeight="1">
      <c r="A44" s="4" t="str">
        <f t="shared" si="4"/>
        <v>001D1203</v>
      </c>
      <c r="B44" s="11" t="s">
        <v>1</v>
      </c>
      <c r="C44" s="23">
        <v>1</v>
      </c>
      <c r="D44" s="5" t="s">
        <v>129</v>
      </c>
      <c r="E44" s="21" t="s">
        <v>98</v>
      </c>
      <c r="F44" s="21" t="s">
        <v>68</v>
      </c>
      <c r="G44" s="6" t="s">
        <v>56</v>
      </c>
      <c r="H44" s="7" t="s">
        <v>27</v>
      </c>
      <c r="I44" s="6" t="s">
        <v>141</v>
      </c>
      <c r="J44" s="6" t="s">
        <v>145</v>
      </c>
      <c r="K44" s="11" t="s">
        <v>232</v>
      </c>
      <c r="L44" s="11"/>
      <c r="M44" s="11"/>
      <c r="N44" s="12" t="s">
        <v>65</v>
      </c>
      <c r="O44" s="13" t="s">
        <v>133</v>
      </c>
      <c r="P44" s="14">
        <v>121</v>
      </c>
      <c r="Q44" s="7"/>
      <c r="R44" s="1" t="str">
        <f t="shared" si="1"/>
        <v>001D1203</v>
      </c>
      <c r="S44" s="1" t="str">
        <f t="shared" si="2"/>
        <v>JDPA  G  121</v>
      </c>
      <c r="T44" s="1" t="str">
        <f t="shared" si="3"/>
        <v>JDPA  G  121</v>
      </c>
    </row>
    <row r="45" spans="1:20" ht="15" customHeight="1">
      <c r="A45" s="4" t="str">
        <f t="shared" si="4"/>
        <v>001D1303</v>
      </c>
      <c r="B45" s="11" t="s">
        <v>1</v>
      </c>
      <c r="C45" s="23">
        <v>1</v>
      </c>
      <c r="D45" s="5" t="s">
        <v>129</v>
      </c>
      <c r="E45" s="21" t="s">
        <v>100</v>
      </c>
      <c r="F45" s="21" t="s">
        <v>68</v>
      </c>
      <c r="G45" s="6" t="s">
        <v>56</v>
      </c>
      <c r="H45" s="7" t="s">
        <v>27</v>
      </c>
      <c r="I45" s="6" t="s">
        <v>142</v>
      </c>
      <c r="J45" s="6" t="s">
        <v>143</v>
      </c>
      <c r="K45" s="11" t="s">
        <v>132</v>
      </c>
      <c r="L45" s="11" t="s">
        <v>146</v>
      </c>
      <c r="M45" s="11"/>
      <c r="N45" s="12" t="s">
        <v>6</v>
      </c>
      <c r="O45" s="13" t="s">
        <v>133</v>
      </c>
      <c r="P45" s="14">
        <v>1049</v>
      </c>
      <c r="Q45" s="7"/>
      <c r="R45" s="1" t="str">
        <f t="shared" si="1"/>
        <v>001D1303</v>
      </c>
      <c r="S45" s="1" t="str">
        <f t="shared" si="2"/>
        <v>JWWA  G  1049</v>
      </c>
      <c r="T45" s="1" t="str">
        <f t="shared" si="3"/>
        <v>JWWA  G  1049</v>
      </c>
    </row>
    <row r="46" spans="1:20" ht="15" customHeight="1">
      <c r="A46" s="4" t="str">
        <f t="shared" si="4"/>
        <v>001D1403</v>
      </c>
      <c r="B46" s="11" t="s">
        <v>1</v>
      </c>
      <c r="C46" s="23">
        <v>1</v>
      </c>
      <c r="D46" s="5" t="s">
        <v>129</v>
      </c>
      <c r="E46" s="21" t="s">
        <v>102</v>
      </c>
      <c r="F46" s="21" t="s">
        <v>68</v>
      </c>
      <c r="G46" s="6" t="s">
        <v>56</v>
      </c>
      <c r="H46" s="7" t="s">
        <v>27</v>
      </c>
      <c r="I46" s="6" t="s">
        <v>142</v>
      </c>
      <c r="J46" s="6" t="s">
        <v>143</v>
      </c>
      <c r="K46" s="11" t="s">
        <v>232</v>
      </c>
      <c r="L46" s="11" t="s">
        <v>146</v>
      </c>
      <c r="M46" s="11"/>
      <c r="N46" s="12" t="s">
        <v>65</v>
      </c>
      <c r="O46" s="13" t="s">
        <v>133</v>
      </c>
      <c r="P46" s="14">
        <v>121</v>
      </c>
      <c r="Q46" s="7"/>
      <c r="R46" s="1" t="str">
        <f t="shared" si="1"/>
        <v>001D1403</v>
      </c>
      <c r="S46" s="1" t="str">
        <f t="shared" si="2"/>
        <v>JDPA  G  121</v>
      </c>
      <c r="T46" s="1" t="str">
        <f t="shared" si="3"/>
        <v>JDPA  G  121</v>
      </c>
    </row>
    <row r="47" spans="1:20" ht="15" customHeight="1">
      <c r="A47" s="4" t="str">
        <f t="shared" si="4"/>
        <v>001D1503</v>
      </c>
      <c r="B47" s="11" t="s">
        <v>1</v>
      </c>
      <c r="C47" s="23">
        <v>1</v>
      </c>
      <c r="D47" s="5" t="s">
        <v>129</v>
      </c>
      <c r="E47" s="21" t="s">
        <v>104</v>
      </c>
      <c r="F47" s="21" t="s">
        <v>68</v>
      </c>
      <c r="G47" s="6" t="s">
        <v>56</v>
      </c>
      <c r="H47" s="7" t="s">
        <v>27</v>
      </c>
      <c r="I47" s="6" t="s">
        <v>142</v>
      </c>
      <c r="J47" s="6" t="s">
        <v>147</v>
      </c>
      <c r="K47" s="11" t="s">
        <v>134</v>
      </c>
      <c r="L47" s="11" t="s">
        <v>146</v>
      </c>
      <c r="M47" s="11"/>
      <c r="N47" s="12" t="s">
        <v>6</v>
      </c>
      <c r="O47" s="13" t="s">
        <v>133</v>
      </c>
      <c r="P47" s="14">
        <v>114</v>
      </c>
      <c r="Q47" s="7"/>
      <c r="R47" s="1" t="str">
        <f t="shared" si="1"/>
        <v>001D1503</v>
      </c>
      <c r="S47" s="1" t="str">
        <f t="shared" si="2"/>
        <v>JWWA  G  114</v>
      </c>
      <c r="T47" s="1" t="str">
        <f t="shared" si="3"/>
        <v>JWWA  G  114</v>
      </c>
    </row>
    <row r="48" spans="1:20" ht="15" customHeight="1">
      <c r="A48" s="4" t="str">
        <f t="shared" si="4"/>
        <v>001D1603</v>
      </c>
      <c r="B48" s="11" t="s">
        <v>1</v>
      </c>
      <c r="C48" s="23">
        <v>1</v>
      </c>
      <c r="D48" s="5" t="s">
        <v>129</v>
      </c>
      <c r="E48" s="21" t="s">
        <v>106</v>
      </c>
      <c r="F48" s="21" t="s">
        <v>68</v>
      </c>
      <c r="G48" s="6" t="s">
        <v>56</v>
      </c>
      <c r="H48" s="7" t="s">
        <v>27</v>
      </c>
      <c r="I48" s="6" t="s">
        <v>142</v>
      </c>
      <c r="J48" s="6" t="s">
        <v>148</v>
      </c>
      <c r="K48" s="11" t="s">
        <v>139</v>
      </c>
      <c r="L48" s="11" t="s">
        <v>146</v>
      </c>
      <c r="M48" s="11"/>
      <c r="N48" s="12" t="s">
        <v>65</v>
      </c>
      <c r="O48" s="13" t="s">
        <v>133</v>
      </c>
      <c r="P48" s="14">
        <v>1052</v>
      </c>
      <c r="Q48" s="7"/>
      <c r="R48" s="1" t="str">
        <f t="shared" si="1"/>
        <v>001D1603</v>
      </c>
      <c r="S48" s="1" t="str">
        <f t="shared" si="2"/>
        <v>JDPA  G  1052</v>
      </c>
      <c r="T48" s="1" t="str">
        <f t="shared" si="3"/>
        <v>JDPA  G  1052</v>
      </c>
    </row>
    <row r="49" spans="1:22" ht="15" customHeight="1">
      <c r="A49" s="4" t="str">
        <f t="shared" si="4"/>
        <v>001D1703</v>
      </c>
      <c r="B49" s="11" t="s">
        <v>1</v>
      </c>
      <c r="C49" s="23">
        <v>1</v>
      </c>
      <c r="D49" s="5" t="s">
        <v>129</v>
      </c>
      <c r="E49" s="21" t="s">
        <v>110</v>
      </c>
      <c r="F49" s="21" t="s">
        <v>68</v>
      </c>
      <c r="G49" s="6" t="s">
        <v>56</v>
      </c>
      <c r="H49" s="7" t="s">
        <v>27</v>
      </c>
      <c r="I49" s="6" t="s">
        <v>149</v>
      </c>
      <c r="J49" s="6" t="s">
        <v>150</v>
      </c>
      <c r="K49" s="11" t="s">
        <v>134</v>
      </c>
      <c r="L49" s="11"/>
      <c r="M49" s="11"/>
      <c r="N49" s="12" t="s">
        <v>6</v>
      </c>
      <c r="O49" s="13" t="s">
        <v>133</v>
      </c>
      <c r="P49" s="14">
        <v>114</v>
      </c>
      <c r="Q49" s="7"/>
      <c r="R49" s="1" t="str">
        <f t="shared" si="1"/>
        <v>001D1703</v>
      </c>
      <c r="S49" s="1" t="str">
        <f t="shared" si="2"/>
        <v>JWWA  G  114</v>
      </c>
      <c r="T49" s="1" t="str">
        <f t="shared" si="3"/>
        <v>JWWA  G  114</v>
      </c>
    </row>
    <row r="50" spans="1:22" ht="15" customHeight="1">
      <c r="A50" s="4" t="str">
        <f t="shared" ref="A50" si="5">IF(OR(D50="",E50="",F50=""),"",TEXT(C50,"000")&amp;D50&amp;TEXT(E50,"00")&amp;TEXT(F50,"00"))</f>
        <v>001D1803</v>
      </c>
      <c r="B50" s="11" t="s">
        <v>1</v>
      </c>
      <c r="C50" s="23">
        <v>1</v>
      </c>
      <c r="D50" s="5" t="s">
        <v>129</v>
      </c>
      <c r="E50" s="21">
        <v>18</v>
      </c>
      <c r="F50" s="21" t="s">
        <v>68</v>
      </c>
      <c r="G50" s="6" t="s">
        <v>56</v>
      </c>
      <c r="H50" s="7" t="s">
        <v>27</v>
      </c>
      <c r="I50" s="6" t="s">
        <v>265</v>
      </c>
      <c r="J50" s="6" t="s">
        <v>267</v>
      </c>
      <c r="K50" s="11" t="s">
        <v>264</v>
      </c>
      <c r="L50" s="11" t="s">
        <v>266</v>
      </c>
      <c r="M50" s="11"/>
      <c r="N50" s="12" t="s">
        <v>65</v>
      </c>
      <c r="O50" s="13" t="s">
        <v>263</v>
      </c>
      <c r="P50" s="14">
        <v>2017</v>
      </c>
      <c r="Q50" s="7" t="s">
        <v>268</v>
      </c>
      <c r="R50" s="1" t="str">
        <f t="shared" ref="R50" si="6">A50</f>
        <v>001D1803</v>
      </c>
      <c r="S50" s="1" t="str">
        <f t="shared" ref="S50" si="7">""&amp;N50&amp;"  "&amp;O50&amp;"  "&amp;P50&amp;""</f>
        <v>JDPA  Z  2017</v>
      </c>
      <c r="T50" s="1" t="str">
        <f t="shared" ref="T50" si="8">S50</f>
        <v>JDPA  Z  2017</v>
      </c>
    </row>
    <row r="51" spans="1:22" ht="15" customHeight="1">
      <c r="A51" s="4" t="str">
        <f t="shared" si="4"/>
        <v>001D2503</v>
      </c>
      <c r="B51" s="11" t="s">
        <v>1</v>
      </c>
      <c r="C51" s="23">
        <v>1</v>
      </c>
      <c r="D51" s="5" t="s">
        <v>129</v>
      </c>
      <c r="E51" s="21" t="s">
        <v>151</v>
      </c>
      <c r="F51" s="21" t="s">
        <v>68</v>
      </c>
      <c r="G51" s="6" t="s">
        <v>56</v>
      </c>
      <c r="H51" s="7" t="s">
        <v>27</v>
      </c>
      <c r="I51" s="6" t="s">
        <v>154</v>
      </c>
      <c r="J51" s="6" t="s">
        <v>157</v>
      </c>
      <c r="K51" s="11" t="s">
        <v>233</v>
      </c>
      <c r="L51" s="11" t="s">
        <v>153</v>
      </c>
      <c r="M51" s="11"/>
      <c r="N51" s="12" t="s">
        <v>6</v>
      </c>
      <c r="O51" s="13" t="s">
        <v>194</v>
      </c>
      <c r="P51" s="14">
        <v>156</v>
      </c>
      <c r="Q51" s="7"/>
      <c r="R51" s="1" t="str">
        <f t="shared" si="1"/>
        <v>001D2503</v>
      </c>
      <c r="S51" s="1" t="str">
        <f t="shared" si="2"/>
        <v>JWWA  K  156</v>
      </c>
      <c r="T51" s="1" t="str">
        <f t="shared" si="3"/>
        <v>JWWA  K  156</v>
      </c>
    </row>
    <row r="52" spans="1:22" ht="15" customHeight="1">
      <c r="A52" s="4" t="str">
        <f t="shared" si="4"/>
        <v>001D2603</v>
      </c>
      <c r="B52" s="11" t="s">
        <v>1</v>
      </c>
      <c r="C52" s="23">
        <v>1</v>
      </c>
      <c r="D52" s="5" t="s">
        <v>129</v>
      </c>
      <c r="E52" s="21" t="s">
        <v>152</v>
      </c>
      <c r="F52" s="21" t="s">
        <v>68</v>
      </c>
      <c r="G52" s="6" t="s">
        <v>56</v>
      </c>
      <c r="H52" s="7" t="s">
        <v>27</v>
      </c>
      <c r="I52" s="6" t="s">
        <v>154</v>
      </c>
      <c r="J52" s="6" t="s">
        <v>158</v>
      </c>
      <c r="K52" s="11" t="s">
        <v>233</v>
      </c>
      <c r="L52" s="11" t="s">
        <v>153</v>
      </c>
      <c r="M52" s="11"/>
      <c r="N52" s="12" t="s">
        <v>6</v>
      </c>
      <c r="O52" s="13" t="s">
        <v>194</v>
      </c>
      <c r="P52" s="14">
        <v>156</v>
      </c>
      <c r="Q52" s="7"/>
      <c r="R52" s="1" t="str">
        <f t="shared" si="1"/>
        <v>001D2603</v>
      </c>
      <c r="S52" s="1" t="str">
        <f t="shared" si="2"/>
        <v>JWWA  K  156</v>
      </c>
      <c r="T52" s="1" t="str">
        <f t="shared" si="3"/>
        <v>JWWA  K  156</v>
      </c>
    </row>
    <row r="53" spans="1:22" ht="15" customHeight="1">
      <c r="A53" s="4" t="str">
        <f t="shared" si="4"/>
        <v>001D2703</v>
      </c>
      <c r="B53" s="11" t="s">
        <v>1</v>
      </c>
      <c r="C53" s="23">
        <v>1</v>
      </c>
      <c r="D53" s="5" t="s">
        <v>155</v>
      </c>
      <c r="E53" s="21" t="s">
        <v>214</v>
      </c>
      <c r="F53" s="21" t="s">
        <v>68</v>
      </c>
      <c r="G53" s="6" t="s">
        <v>56</v>
      </c>
      <c r="H53" s="7" t="s">
        <v>27</v>
      </c>
      <c r="I53" s="6" t="s">
        <v>156</v>
      </c>
      <c r="J53" s="6" t="s">
        <v>235</v>
      </c>
      <c r="K53" s="11" t="s">
        <v>233</v>
      </c>
      <c r="L53" s="11" t="s">
        <v>153</v>
      </c>
      <c r="M53" s="11"/>
      <c r="N53" s="12" t="s">
        <v>6</v>
      </c>
      <c r="O53" s="13" t="s">
        <v>194</v>
      </c>
      <c r="P53" s="14">
        <v>156</v>
      </c>
      <c r="Q53" s="7"/>
      <c r="R53" s="1" t="str">
        <f t="shared" si="1"/>
        <v>001D2703</v>
      </c>
      <c r="S53" s="1" t="str">
        <f t="shared" si="2"/>
        <v>JWWA  K  156</v>
      </c>
      <c r="T53" s="1" t="str">
        <f t="shared" si="3"/>
        <v>JWWA  K  156</v>
      </c>
    </row>
    <row r="54" spans="1:22" ht="15" customHeight="1">
      <c r="A54" s="4" t="str">
        <f t="shared" si="4"/>
        <v>001D2803</v>
      </c>
      <c r="B54" s="11" t="s">
        <v>1</v>
      </c>
      <c r="C54" s="23">
        <v>1</v>
      </c>
      <c r="D54" s="5" t="s">
        <v>155</v>
      </c>
      <c r="E54" s="21" t="s">
        <v>215</v>
      </c>
      <c r="F54" s="21" t="s">
        <v>68</v>
      </c>
      <c r="G54" s="6" t="s">
        <v>56</v>
      </c>
      <c r="H54" s="7" t="s">
        <v>27</v>
      </c>
      <c r="I54" s="6" t="s">
        <v>156</v>
      </c>
      <c r="J54" s="6" t="s">
        <v>236</v>
      </c>
      <c r="K54" s="11" t="s">
        <v>234</v>
      </c>
      <c r="L54" s="11" t="s">
        <v>153</v>
      </c>
      <c r="M54" s="11"/>
      <c r="N54" s="12" t="s">
        <v>6</v>
      </c>
      <c r="O54" s="13" t="s">
        <v>194</v>
      </c>
      <c r="P54" s="14">
        <v>156</v>
      </c>
      <c r="Q54" s="7"/>
      <c r="R54" s="1" t="str">
        <f t="shared" si="1"/>
        <v>001D2803</v>
      </c>
      <c r="S54" s="1" t="str">
        <f t="shared" si="2"/>
        <v>JWWA  K  156</v>
      </c>
      <c r="T54" s="1" t="str">
        <f t="shared" si="3"/>
        <v>JWWA  K  156</v>
      </c>
    </row>
    <row r="55" spans="1:22" ht="15" customHeight="1">
      <c r="A55" s="4" t="str">
        <f t="shared" si="4"/>
        <v>001D3003</v>
      </c>
      <c r="B55" s="11" t="s">
        <v>1</v>
      </c>
      <c r="C55" s="23">
        <v>1</v>
      </c>
      <c r="D55" s="5" t="s">
        <v>21</v>
      </c>
      <c r="E55" s="21">
        <v>30</v>
      </c>
      <c r="F55" s="21" t="s">
        <v>68</v>
      </c>
      <c r="G55" s="6" t="s">
        <v>56</v>
      </c>
      <c r="H55" s="7" t="s">
        <v>27</v>
      </c>
      <c r="I55" s="6" t="s">
        <v>208</v>
      </c>
      <c r="J55" s="6" t="s">
        <v>239</v>
      </c>
      <c r="K55" s="11" t="s">
        <v>94</v>
      </c>
      <c r="L55" s="11" t="s">
        <v>114</v>
      </c>
      <c r="M55" s="11"/>
      <c r="N55" s="12" t="s">
        <v>6</v>
      </c>
      <c r="O55" s="13" t="s">
        <v>24</v>
      </c>
      <c r="P55" s="14">
        <v>114</v>
      </c>
      <c r="Q55" s="7"/>
      <c r="R55" s="1" t="str">
        <f t="shared" ref="R55" si="9">A55</f>
        <v>001D3003</v>
      </c>
      <c r="S55" s="1" t="str">
        <f t="shared" ref="S55" si="10">""&amp;N55&amp;"  "&amp;O55&amp;"  "&amp;P55&amp;""</f>
        <v>JWWA  G  114</v>
      </c>
      <c r="T55" s="1" t="str">
        <f t="shared" ref="T55" si="11">S55</f>
        <v>JWWA  G  114</v>
      </c>
    </row>
    <row r="56" spans="1:22" ht="15" customHeight="1">
      <c r="A56" s="4" t="str">
        <f t="shared" si="4"/>
        <v>001D3103</v>
      </c>
      <c r="B56" s="11" t="s">
        <v>1</v>
      </c>
      <c r="C56" s="23">
        <v>1</v>
      </c>
      <c r="D56" s="5" t="s">
        <v>155</v>
      </c>
      <c r="E56" s="21">
        <v>31</v>
      </c>
      <c r="F56" s="21" t="s">
        <v>68</v>
      </c>
      <c r="G56" s="6" t="s">
        <v>56</v>
      </c>
      <c r="H56" s="7" t="s">
        <v>27</v>
      </c>
      <c r="I56" s="6" t="s">
        <v>208</v>
      </c>
      <c r="J56" s="6" t="s">
        <v>209</v>
      </c>
      <c r="K56" s="11" t="s">
        <v>173</v>
      </c>
      <c r="L56" s="11" t="s">
        <v>210</v>
      </c>
      <c r="M56" s="11"/>
      <c r="N56" s="12" t="s">
        <v>81</v>
      </c>
      <c r="O56" s="13" t="s">
        <v>24</v>
      </c>
      <c r="P56" s="14">
        <v>5527</v>
      </c>
      <c r="Q56" s="7"/>
      <c r="R56" s="1" t="str">
        <f t="shared" si="1"/>
        <v>001D3103</v>
      </c>
      <c r="S56" s="1" t="str">
        <f t="shared" si="2"/>
        <v>JIS  G  5527</v>
      </c>
      <c r="T56" s="1" t="str">
        <f t="shared" si="3"/>
        <v>JIS  G  5527</v>
      </c>
    </row>
    <row r="57" spans="1:22" ht="15" customHeight="1">
      <c r="A57" s="4" t="str">
        <f t="shared" si="4"/>
        <v>001M0403</v>
      </c>
      <c r="B57" s="11" t="s">
        <v>1</v>
      </c>
      <c r="C57" s="23">
        <v>1</v>
      </c>
      <c r="D57" s="5" t="s">
        <v>229</v>
      </c>
      <c r="E57" s="21">
        <v>4</v>
      </c>
      <c r="F57" s="21" t="s">
        <v>68</v>
      </c>
      <c r="G57" s="6" t="s">
        <v>56</v>
      </c>
      <c r="H57" s="7" t="s">
        <v>27</v>
      </c>
      <c r="I57" s="6" t="s">
        <v>211</v>
      </c>
      <c r="J57" s="6" t="s">
        <v>212</v>
      </c>
      <c r="K57" s="11" t="s">
        <v>237</v>
      </c>
      <c r="L57" s="11" t="s">
        <v>238</v>
      </c>
      <c r="M57" s="11"/>
      <c r="N57" s="12" t="s">
        <v>81</v>
      </c>
      <c r="O57" s="13" t="s">
        <v>24</v>
      </c>
      <c r="P57" s="14">
        <v>5527</v>
      </c>
      <c r="Q57" s="7"/>
      <c r="R57" s="1" t="str">
        <f t="shared" ref="R57" si="12">A57</f>
        <v>001M0403</v>
      </c>
      <c r="S57" s="1" t="str">
        <f t="shared" ref="S57" si="13">""&amp;N57&amp;"  "&amp;O57&amp;"  "&amp;P57&amp;""</f>
        <v>JIS  G  5527</v>
      </c>
      <c r="T57" s="1" t="str">
        <f t="shared" ref="T57" si="14">S57</f>
        <v>JIS  G  5527</v>
      </c>
    </row>
    <row r="58" spans="1:22" ht="15" customHeight="1">
      <c r="A58" s="4" t="str">
        <f t="shared" si="4"/>
        <v>001M0503</v>
      </c>
      <c r="B58" s="11" t="s">
        <v>1</v>
      </c>
      <c r="C58" s="23">
        <v>1</v>
      </c>
      <c r="D58" s="5" t="s">
        <v>229</v>
      </c>
      <c r="E58" s="21">
        <v>5</v>
      </c>
      <c r="F58" s="21" t="s">
        <v>68</v>
      </c>
      <c r="G58" s="6" t="s">
        <v>56</v>
      </c>
      <c r="H58" s="7" t="s">
        <v>27</v>
      </c>
      <c r="I58" s="6" t="s">
        <v>211</v>
      </c>
      <c r="J58" s="6" t="s">
        <v>213</v>
      </c>
      <c r="K58" s="11" t="s">
        <v>94</v>
      </c>
      <c r="L58" s="11" t="s">
        <v>238</v>
      </c>
      <c r="M58" s="11"/>
      <c r="N58" s="12" t="s">
        <v>57</v>
      </c>
      <c r="O58" s="13"/>
      <c r="P58" s="14"/>
      <c r="Q58" s="7"/>
      <c r="R58" s="1" t="str">
        <f t="shared" ref="R58" si="15">A58</f>
        <v>001M0503</v>
      </c>
      <c r="S58" s="1" t="str">
        <f t="shared" ref="S58" si="16">""&amp;N58&amp;"  "&amp;O58&amp;"  "&amp;P58&amp;""</f>
        <v xml:space="preserve">指定承認    </v>
      </c>
      <c r="T58" s="1" t="str">
        <f t="shared" ref="T58" si="17">S58</f>
        <v xml:space="preserve">指定承認    </v>
      </c>
    </row>
    <row r="59" spans="1:22" ht="15" customHeight="1">
      <c r="A59" s="4" t="str">
        <f t="shared" si="4"/>
        <v>001V0101</v>
      </c>
      <c r="B59" s="11" t="s">
        <v>1</v>
      </c>
      <c r="C59" s="23">
        <v>1</v>
      </c>
      <c r="D59" s="5" t="s">
        <v>160</v>
      </c>
      <c r="E59" s="21" t="s">
        <v>22</v>
      </c>
      <c r="F59" s="21" t="s">
        <v>22</v>
      </c>
      <c r="G59" s="6" t="s">
        <v>14</v>
      </c>
      <c r="H59" s="7" t="s">
        <v>28</v>
      </c>
      <c r="I59" s="6" t="s">
        <v>168</v>
      </c>
      <c r="J59" s="6" t="s">
        <v>161</v>
      </c>
      <c r="K59" s="11" t="s">
        <v>159</v>
      </c>
      <c r="L59" s="11" t="s">
        <v>146</v>
      </c>
      <c r="M59" s="11"/>
      <c r="N59" s="12" t="s">
        <v>6</v>
      </c>
      <c r="O59" s="13" t="s">
        <v>172</v>
      </c>
      <c r="P59" s="14">
        <v>120</v>
      </c>
      <c r="Q59" s="7" t="s">
        <v>162</v>
      </c>
      <c r="R59" s="1" t="str">
        <f t="shared" si="1"/>
        <v>001V0101</v>
      </c>
      <c r="S59" s="1" t="str">
        <f t="shared" si="2"/>
        <v>JWWA  B  120</v>
      </c>
      <c r="T59" s="1" t="str">
        <f t="shared" si="3"/>
        <v>JWWA  B  120</v>
      </c>
    </row>
    <row r="60" spans="1:22" ht="15" customHeight="1">
      <c r="A60" s="4" t="str">
        <f t="shared" si="4"/>
        <v>001V0201</v>
      </c>
      <c r="B60" s="11" t="s">
        <v>1</v>
      </c>
      <c r="C60" s="23">
        <v>1</v>
      </c>
      <c r="D60" s="5" t="s">
        <v>160</v>
      </c>
      <c r="E60" s="21" t="s">
        <v>63</v>
      </c>
      <c r="F60" s="21" t="s">
        <v>22</v>
      </c>
      <c r="G60" s="6" t="s">
        <v>14</v>
      </c>
      <c r="H60" s="7" t="s">
        <v>28</v>
      </c>
      <c r="I60" s="6" t="s">
        <v>168</v>
      </c>
      <c r="J60" s="6" t="s">
        <v>169</v>
      </c>
      <c r="K60" s="11" t="s">
        <v>163</v>
      </c>
      <c r="L60" s="11" t="s">
        <v>67</v>
      </c>
      <c r="M60" s="11"/>
      <c r="N60" s="12" t="s">
        <v>81</v>
      </c>
      <c r="O60" s="13" t="s">
        <v>164</v>
      </c>
      <c r="P60" s="14">
        <v>2062</v>
      </c>
      <c r="Q60" s="7"/>
      <c r="R60" s="1" t="str">
        <f t="shared" si="1"/>
        <v>001V0201</v>
      </c>
      <c r="S60" s="1" t="str">
        <f t="shared" si="2"/>
        <v>JIS  B  2062</v>
      </c>
      <c r="T60" s="1" t="str">
        <f t="shared" si="3"/>
        <v>JIS  B  2062</v>
      </c>
    </row>
    <row r="61" spans="1:22" ht="15" customHeight="1">
      <c r="A61" s="4" t="str">
        <f t="shared" si="4"/>
        <v>001V0301</v>
      </c>
      <c r="B61" s="6" t="s">
        <v>1</v>
      </c>
      <c r="C61" s="23">
        <v>1</v>
      </c>
      <c r="D61" s="5" t="s">
        <v>160</v>
      </c>
      <c r="E61" s="21" t="s">
        <v>68</v>
      </c>
      <c r="F61" s="21" t="s">
        <v>22</v>
      </c>
      <c r="G61" s="6" t="s">
        <v>14</v>
      </c>
      <c r="H61" s="8" t="s">
        <v>28</v>
      </c>
      <c r="I61" s="6" t="s">
        <v>168</v>
      </c>
      <c r="J61" s="6" t="s">
        <v>165</v>
      </c>
      <c r="K61" s="6" t="s">
        <v>166</v>
      </c>
      <c r="L61" s="6" t="s">
        <v>146</v>
      </c>
      <c r="M61" s="6"/>
      <c r="N61" s="5" t="s">
        <v>6</v>
      </c>
      <c r="O61" s="9" t="s">
        <v>164</v>
      </c>
      <c r="P61" s="10">
        <v>138</v>
      </c>
      <c r="Q61" s="7" t="s">
        <v>167</v>
      </c>
      <c r="R61" s="1" t="str">
        <f>A61</f>
        <v>001V0301</v>
      </c>
      <c r="S61" s="1" t="str">
        <f>""&amp;N61&amp;"  "&amp;O61&amp;"  "&amp;P61&amp;""</f>
        <v>JWWA  B  138</v>
      </c>
      <c r="T61" s="1" t="str">
        <f>S61</f>
        <v>JWWA  B  138</v>
      </c>
      <c r="V61" s="2"/>
    </row>
    <row r="62" spans="1:22" ht="15" customHeight="1">
      <c r="A62" s="4" t="str">
        <f t="shared" si="4"/>
        <v>001V0401</v>
      </c>
      <c r="B62" s="11" t="s">
        <v>1</v>
      </c>
      <c r="C62" s="23">
        <v>1</v>
      </c>
      <c r="D62" s="5" t="s">
        <v>160</v>
      </c>
      <c r="E62" s="21" t="s">
        <v>70</v>
      </c>
      <c r="F62" s="21" t="s">
        <v>22</v>
      </c>
      <c r="G62" s="6" t="s">
        <v>14</v>
      </c>
      <c r="H62" s="7" t="s">
        <v>28</v>
      </c>
      <c r="I62" s="6" t="s">
        <v>170</v>
      </c>
      <c r="J62" s="6" t="s">
        <v>171</v>
      </c>
      <c r="K62" s="11" t="s">
        <v>173</v>
      </c>
      <c r="L62" s="11" t="s">
        <v>146</v>
      </c>
      <c r="M62" s="11"/>
      <c r="N62" s="12" t="s">
        <v>65</v>
      </c>
      <c r="O62" s="13" t="s">
        <v>133</v>
      </c>
      <c r="P62" s="14">
        <v>1049</v>
      </c>
      <c r="Q62" s="7"/>
      <c r="R62" s="1" t="str">
        <f t="shared" ref="R62:R97" si="18">A62</f>
        <v>001V0401</v>
      </c>
      <c r="S62" s="1" t="str">
        <f t="shared" ref="S62:S97" si="19">""&amp;N62&amp;"  "&amp;O62&amp;"  "&amp;P62&amp;""</f>
        <v>JDPA  G  1049</v>
      </c>
      <c r="T62" s="1" t="str">
        <f t="shared" ref="T62:T97" si="20">S62</f>
        <v>JDPA  G  1049</v>
      </c>
      <c r="U62" s="2"/>
      <c r="V62" s="2"/>
    </row>
    <row r="63" spans="1:22" ht="15" customHeight="1">
      <c r="A63" s="4" t="str">
        <f t="shared" si="4"/>
        <v>001V0501</v>
      </c>
      <c r="B63" s="11" t="s">
        <v>1</v>
      </c>
      <c r="C63" s="23">
        <v>1</v>
      </c>
      <c r="D63" s="5" t="s">
        <v>160</v>
      </c>
      <c r="E63" s="21" t="s">
        <v>71</v>
      </c>
      <c r="F63" s="21" t="s">
        <v>22</v>
      </c>
      <c r="G63" s="6" t="s">
        <v>14</v>
      </c>
      <c r="H63" s="7" t="s">
        <v>28</v>
      </c>
      <c r="I63" s="6" t="s">
        <v>170</v>
      </c>
      <c r="J63" s="6" t="s">
        <v>174</v>
      </c>
      <c r="K63" s="11" t="s">
        <v>132</v>
      </c>
      <c r="L63" s="11" t="s">
        <v>146</v>
      </c>
      <c r="M63" s="11"/>
      <c r="N63" s="12" t="s">
        <v>6</v>
      </c>
      <c r="O63" s="13" t="s">
        <v>164</v>
      </c>
      <c r="P63" s="14">
        <v>120</v>
      </c>
      <c r="Q63" s="7"/>
      <c r="R63" s="1" t="str">
        <f t="shared" si="18"/>
        <v>001V0501</v>
      </c>
      <c r="S63" s="1" t="str">
        <f t="shared" si="19"/>
        <v>JWWA  B  120</v>
      </c>
      <c r="T63" s="1" t="str">
        <f t="shared" si="20"/>
        <v>JWWA  B  120</v>
      </c>
      <c r="U63" s="2"/>
      <c r="V63" s="2"/>
    </row>
    <row r="64" spans="1:22" ht="15" customHeight="1">
      <c r="A64" s="4" t="str">
        <f t="shared" si="4"/>
        <v>001V0601</v>
      </c>
      <c r="B64" s="11" t="s">
        <v>1</v>
      </c>
      <c r="C64" s="23">
        <v>1</v>
      </c>
      <c r="D64" s="5" t="s">
        <v>160</v>
      </c>
      <c r="E64" s="21" t="s">
        <v>77</v>
      </c>
      <c r="F64" s="21" t="s">
        <v>22</v>
      </c>
      <c r="G64" s="6" t="s">
        <v>14</v>
      </c>
      <c r="H64" s="7" t="s">
        <v>28</v>
      </c>
      <c r="I64" s="6" t="s">
        <v>170</v>
      </c>
      <c r="J64" s="6" t="s">
        <v>174</v>
      </c>
      <c r="K64" s="11" t="s">
        <v>175</v>
      </c>
      <c r="L64" s="11" t="s">
        <v>146</v>
      </c>
      <c r="M64" s="11"/>
      <c r="N64" s="12" t="s">
        <v>57</v>
      </c>
      <c r="O64" s="13"/>
      <c r="P64" s="14"/>
      <c r="Q64" s="7"/>
      <c r="R64" s="1" t="str">
        <f t="shared" si="18"/>
        <v>001V0601</v>
      </c>
      <c r="S64" s="1" t="str">
        <f t="shared" si="19"/>
        <v xml:space="preserve">指定承認    </v>
      </c>
      <c r="T64" s="1" t="str">
        <f t="shared" si="20"/>
        <v xml:space="preserve">指定承認    </v>
      </c>
      <c r="U64" s="2"/>
      <c r="V64" s="2"/>
    </row>
    <row r="65" spans="1:22" ht="15" customHeight="1">
      <c r="A65" s="4" t="str">
        <f t="shared" si="4"/>
        <v>001V0701</v>
      </c>
      <c r="B65" s="11" t="s">
        <v>1</v>
      </c>
      <c r="C65" s="23">
        <v>1</v>
      </c>
      <c r="D65" s="5" t="s">
        <v>160</v>
      </c>
      <c r="E65" s="21">
        <v>7</v>
      </c>
      <c r="F65" s="21" t="s">
        <v>22</v>
      </c>
      <c r="G65" s="6" t="s">
        <v>14</v>
      </c>
      <c r="H65" s="7" t="s">
        <v>28</v>
      </c>
      <c r="I65" s="6" t="s">
        <v>176</v>
      </c>
      <c r="J65" s="6" t="s">
        <v>231</v>
      </c>
      <c r="K65" s="11" t="s">
        <v>73</v>
      </c>
      <c r="L65" s="11" t="s">
        <v>146</v>
      </c>
      <c r="M65" s="11"/>
      <c r="N65" s="12" t="s">
        <v>57</v>
      </c>
      <c r="O65" s="13"/>
      <c r="P65" s="14"/>
      <c r="Q65" s="7"/>
      <c r="R65" s="1" t="str">
        <f t="shared" si="18"/>
        <v>001V0701</v>
      </c>
      <c r="S65" s="1" t="str">
        <f t="shared" si="19"/>
        <v xml:space="preserve">指定承認    </v>
      </c>
      <c r="T65" s="1" t="str">
        <f t="shared" si="20"/>
        <v xml:space="preserve">指定承認    </v>
      </c>
      <c r="U65" s="2"/>
      <c r="V65" s="2"/>
    </row>
    <row r="66" spans="1:22" ht="15" customHeight="1">
      <c r="A66" s="4" t="str">
        <f t="shared" si="4"/>
        <v>001V0801</v>
      </c>
      <c r="B66" s="11" t="s">
        <v>1</v>
      </c>
      <c r="C66" s="23">
        <v>1</v>
      </c>
      <c r="D66" s="5" t="s">
        <v>160</v>
      </c>
      <c r="E66" s="21">
        <v>8</v>
      </c>
      <c r="F66" s="21" t="s">
        <v>22</v>
      </c>
      <c r="G66" s="6" t="s">
        <v>14</v>
      </c>
      <c r="H66" s="7" t="s">
        <v>28</v>
      </c>
      <c r="I66" s="6" t="s">
        <v>176</v>
      </c>
      <c r="J66" s="6" t="s">
        <v>230</v>
      </c>
      <c r="K66" s="11" t="s">
        <v>73</v>
      </c>
      <c r="L66" s="11" t="s">
        <v>146</v>
      </c>
      <c r="M66" s="11"/>
      <c r="N66" s="12" t="s">
        <v>57</v>
      </c>
      <c r="O66" s="13"/>
      <c r="P66" s="14"/>
      <c r="Q66" s="7"/>
      <c r="R66" s="1" t="str">
        <f t="shared" ref="R66" si="21">A66</f>
        <v>001V0801</v>
      </c>
      <c r="S66" s="1" t="str">
        <f t="shared" ref="S66" si="22">""&amp;N66&amp;"  "&amp;O66&amp;"  "&amp;P66&amp;""</f>
        <v xml:space="preserve">指定承認    </v>
      </c>
      <c r="T66" s="1" t="str">
        <f t="shared" ref="T66" si="23">S66</f>
        <v xml:space="preserve">指定承認    </v>
      </c>
      <c r="U66" s="2"/>
      <c r="V66" s="2"/>
    </row>
    <row r="67" spans="1:22" ht="15" customHeight="1">
      <c r="A67" s="4" t="str">
        <f t="shared" si="4"/>
        <v>001V0901</v>
      </c>
      <c r="B67" s="11" t="s">
        <v>1</v>
      </c>
      <c r="C67" s="23">
        <v>1</v>
      </c>
      <c r="D67" s="5" t="s">
        <v>160</v>
      </c>
      <c r="E67" s="21" t="s">
        <v>88</v>
      </c>
      <c r="F67" s="21" t="s">
        <v>22</v>
      </c>
      <c r="G67" s="6" t="s">
        <v>14</v>
      </c>
      <c r="H67" s="7" t="s">
        <v>28</v>
      </c>
      <c r="I67" s="6" t="s">
        <v>176</v>
      </c>
      <c r="J67" s="6" t="s">
        <v>177</v>
      </c>
      <c r="K67" s="11" t="s">
        <v>139</v>
      </c>
      <c r="L67" s="11" t="s">
        <v>146</v>
      </c>
      <c r="M67" s="11"/>
      <c r="N67" s="12" t="s">
        <v>65</v>
      </c>
      <c r="O67" s="13" t="s">
        <v>226</v>
      </c>
      <c r="P67" s="14">
        <v>1052</v>
      </c>
      <c r="Q67" s="7"/>
      <c r="R67" s="1" t="str">
        <f t="shared" si="18"/>
        <v>001V0901</v>
      </c>
      <c r="S67" s="1" t="str">
        <f t="shared" si="19"/>
        <v>JDPA  G  1052</v>
      </c>
      <c r="T67" s="1" t="str">
        <f t="shared" si="20"/>
        <v>JDPA  G  1052</v>
      </c>
      <c r="U67" s="2"/>
      <c r="V67" s="2"/>
    </row>
    <row r="68" spans="1:22" ht="15" customHeight="1">
      <c r="A68" s="4" t="str">
        <f t="shared" si="4"/>
        <v>001V1001</v>
      </c>
      <c r="B68" s="11" t="s">
        <v>1</v>
      </c>
      <c r="C68" s="23">
        <v>1</v>
      </c>
      <c r="D68" s="5" t="s">
        <v>160</v>
      </c>
      <c r="E68" s="21" t="s">
        <v>92</v>
      </c>
      <c r="F68" s="21" t="s">
        <v>22</v>
      </c>
      <c r="G68" s="6" t="s">
        <v>14</v>
      </c>
      <c r="H68" s="7" t="s">
        <v>28</v>
      </c>
      <c r="I68" s="6" t="s">
        <v>176</v>
      </c>
      <c r="J68" s="6" t="s">
        <v>225</v>
      </c>
      <c r="K68" s="11" t="s">
        <v>80</v>
      </c>
      <c r="L68" s="11" t="s">
        <v>146</v>
      </c>
      <c r="M68" s="11"/>
      <c r="N68" s="12" t="s">
        <v>57</v>
      </c>
      <c r="O68" s="13"/>
      <c r="P68" s="14"/>
      <c r="Q68" s="7"/>
      <c r="R68" s="1" t="str">
        <f t="shared" ref="R68" si="24">A68</f>
        <v>001V1001</v>
      </c>
      <c r="S68" s="1" t="str">
        <f t="shared" ref="S68" si="25">""&amp;N68&amp;"  "&amp;O68&amp;"  "&amp;P68&amp;""</f>
        <v xml:space="preserve">指定承認    </v>
      </c>
      <c r="T68" s="1" t="str">
        <f t="shared" ref="T68" si="26">S68</f>
        <v xml:space="preserve">指定承認    </v>
      </c>
      <c r="U68" s="2"/>
      <c r="V68" s="2"/>
    </row>
    <row r="69" spans="1:22" ht="15" customHeight="1">
      <c r="A69" s="4" t="str">
        <f t="shared" si="4"/>
        <v>001A0102</v>
      </c>
      <c r="B69" s="11" t="s">
        <v>1</v>
      </c>
      <c r="C69" s="23">
        <v>1</v>
      </c>
      <c r="D69" s="5" t="s">
        <v>178</v>
      </c>
      <c r="E69" s="21" t="s">
        <v>22</v>
      </c>
      <c r="F69" s="21" t="s">
        <v>63</v>
      </c>
      <c r="G69" s="6" t="s">
        <v>14</v>
      </c>
      <c r="H69" s="7" t="s">
        <v>29</v>
      </c>
      <c r="I69" s="6" t="s">
        <v>181</v>
      </c>
      <c r="J69" s="6" t="s">
        <v>179</v>
      </c>
      <c r="K69" s="11" t="s">
        <v>180</v>
      </c>
      <c r="L69" s="11" t="s">
        <v>146</v>
      </c>
      <c r="M69" s="11"/>
      <c r="N69" s="12" t="s">
        <v>6</v>
      </c>
      <c r="O69" s="13" t="s">
        <v>164</v>
      </c>
      <c r="P69" s="14">
        <v>137</v>
      </c>
      <c r="Q69" s="7"/>
      <c r="R69" s="1" t="str">
        <f t="shared" si="18"/>
        <v>001A0102</v>
      </c>
      <c r="S69" s="1" t="str">
        <f t="shared" si="19"/>
        <v>JWWA  B  137</v>
      </c>
      <c r="T69" s="1" t="str">
        <f t="shared" si="20"/>
        <v>JWWA  B  137</v>
      </c>
      <c r="U69" s="2"/>
      <c r="V69" s="2"/>
    </row>
    <row r="70" spans="1:22" ht="15" customHeight="1">
      <c r="A70" s="4" t="str">
        <f t="shared" si="4"/>
        <v>001A0202</v>
      </c>
      <c r="B70" s="11" t="s">
        <v>1</v>
      </c>
      <c r="C70" s="23">
        <v>1</v>
      </c>
      <c r="D70" s="5" t="s">
        <v>178</v>
      </c>
      <c r="E70" s="21" t="s">
        <v>63</v>
      </c>
      <c r="F70" s="21" t="s">
        <v>63</v>
      </c>
      <c r="G70" s="6" t="s">
        <v>14</v>
      </c>
      <c r="H70" s="7" t="s">
        <v>29</v>
      </c>
      <c r="I70" s="6" t="s">
        <v>181</v>
      </c>
      <c r="J70" s="6" t="s">
        <v>182</v>
      </c>
      <c r="K70" s="11" t="s">
        <v>180</v>
      </c>
      <c r="L70" s="11" t="s">
        <v>146</v>
      </c>
      <c r="M70" s="11"/>
      <c r="N70" s="12" t="s">
        <v>57</v>
      </c>
      <c r="O70" s="13"/>
      <c r="P70" s="14"/>
      <c r="Q70" s="7"/>
      <c r="R70" s="1" t="str">
        <f t="shared" si="18"/>
        <v>001A0202</v>
      </c>
      <c r="S70" s="1" t="str">
        <f t="shared" si="19"/>
        <v xml:space="preserve">指定承認    </v>
      </c>
      <c r="T70" s="1" t="str">
        <f t="shared" si="20"/>
        <v xml:space="preserve">指定承認    </v>
      </c>
      <c r="U70" s="2"/>
      <c r="V70" s="2"/>
    </row>
    <row r="71" spans="1:22" ht="15" customHeight="1">
      <c r="A71" s="4" t="str">
        <f t="shared" si="4"/>
        <v>001A1203</v>
      </c>
      <c r="B71" s="11" t="s">
        <v>1</v>
      </c>
      <c r="C71" s="23">
        <v>1</v>
      </c>
      <c r="D71" s="5" t="s">
        <v>178</v>
      </c>
      <c r="E71" s="21" t="s">
        <v>98</v>
      </c>
      <c r="F71" s="21" t="s">
        <v>68</v>
      </c>
      <c r="G71" s="6" t="s">
        <v>14</v>
      </c>
      <c r="H71" s="7" t="s">
        <v>30</v>
      </c>
      <c r="I71" s="6" t="s">
        <v>183</v>
      </c>
      <c r="J71" s="6" t="s">
        <v>184</v>
      </c>
      <c r="K71" s="11" t="s">
        <v>185</v>
      </c>
      <c r="L71" s="11" t="s">
        <v>146</v>
      </c>
      <c r="M71" s="11"/>
      <c r="N71" s="12" t="s">
        <v>6</v>
      </c>
      <c r="O71" s="13" t="s">
        <v>164</v>
      </c>
      <c r="P71" s="14">
        <v>126</v>
      </c>
      <c r="Q71" s="7"/>
      <c r="R71" s="1" t="str">
        <f t="shared" si="18"/>
        <v>001A1203</v>
      </c>
      <c r="S71" s="1" t="str">
        <f t="shared" si="19"/>
        <v>JWWA  B  126</v>
      </c>
      <c r="T71" s="1" t="str">
        <f t="shared" si="20"/>
        <v>JWWA  B  126</v>
      </c>
      <c r="U71" s="2"/>
      <c r="V71" s="2"/>
    </row>
    <row r="72" spans="1:22" ht="15" customHeight="1">
      <c r="A72" s="4" t="str">
        <f t="shared" ref="A72:A135" si="27">IF(OR(D72="",E72="",F72=""),"",TEXT(C72,"000")&amp;D72&amp;TEXT(E72,"00")&amp;TEXT(F72,"00"))</f>
        <v>001F0101</v>
      </c>
      <c r="B72" s="11" t="s">
        <v>1</v>
      </c>
      <c r="C72" s="23">
        <v>1</v>
      </c>
      <c r="D72" s="5" t="s">
        <v>186</v>
      </c>
      <c r="E72" s="21" t="s">
        <v>22</v>
      </c>
      <c r="F72" s="21" t="s">
        <v>22</v>
      </c>
      <c r="G72" s="6" t="s">
        <v>14</v>
      </c>
      <c r="H72" s="7" t="s">
        <v>31</v>
      </c>
      <c r="I72" s="6" t="s">
        <v>189</v>
      </c>
      <c r="J72" s="6" t="s">
        <v>187</v>
      </c>
      <c r="K72" s="11" t="s">
        <v>185</v>
      </c>
      <c r="L72" s="11" t="s">
        <v>146</v>
      </c>
      <c r="M72" s="11"/>
      <c r="N72" s="12" t="s">
        <v>6</v>
      </c>
      <c r="O72" s="13" t="s">
        <v>164</v>
      </c>
      <c r="P72" s="14">
        <v>103</v>
      </c>
      <c r="Q72" s="7"/>
      <c r="R72" s="1" t="str">
        <f t="shared" si="18"/>
        <v>001F0101</v>
      </c>
      <c r="S72" s="1" t="str">
        <f t="shared" si="19"/>
        <v>JWWA  B  103</v>
      </c>
      <c r="T72" s="1" t="str">
        <f t="shared" si="20"/>
        <v>JWWA  B  103</v>
      </c>
      <c r="V72" s="2"/>
    </row>
    <row r="73" spans="1:22" ht="15" customHeight="1">
      <c r="A73" s="4" t="str">
        <f t="shared" si="27"/>
        <v>001F0201</v>
      </c>
      <c r="B73" s="11" t="s">
        <v>1</v>
      </c>
      <c r="C73" s="23">
        <v>1</v>
      </c>
      <c r="D73" s="5" t="s">
        <v>186</v>
      </c>
      <c r="E73" s="21" t="s">
        <v>63</v>
      </c>
      <c r="F73" s="21" t="s">
        <v>22</v>
      </c>
      <c r="G73" s="6" t="s">
        <v>14</v>
      </c>
      <c r="H73" s="7" t="s">
        <v>31</v>
      </c>
      <c r="I73" s="6" t="s">
        <v>189</v>
      </c>
      <c r="J73" s="6" t="s">
        <v>188</v>
      </c>
      <c r="K73" s="11" t="s">
        <v>185</v>
      </c>
      <c r="L73" s="11" t="s">
        <v>146</v>
      </c>
      <c r="M73" s="11"/>
      <c r="N73" s="12" t="s">
        <v>6</v>
      </c>
      <c r="O73" s="13" t="s">
        <v>164</v>
      </c>
      <c r="P73" s="14">
        <v>135</v>
      </c>
      <c r="Q73" s="7"/>
      <c r="R73" s="1" t="str">
        <f t="shared" si="18"/>
        <v>001F0201</v>
      </c>
      <c r="S73" s="1" t="str">
        <f t="shared" si="19"/>
        <v>JWWA  B  135</v>
      </c>
      <c r="T73" s="1" t="str">
        <f t="shared" si="20"/>
        <v>JWWA  B  135</v>
      </c>
      <c r="V73" s="2"/>
    </row>
    <row r="74" spans="1:22" ht="15" customHeight="1">
      <c r="A74" s="4" t="str">
        <f t="shared" si="27"/>
        <v>001F0301</v>
      </c>
      <c r="B74" s="11" t="s">
        <v>1</v>
      </c>
      <c r="C74" s="23">
        <v>1</v>
      </c>
      <c r="D74" s="5" t="s">
        <v>186</v>
      </c>
      <c r="E74" s="21" t="s">
        <v>68</v>
      </c>
      <c r="F74" s="21" t="s">
        <v>22</v>
      </c>
      <c r="G74" s="6" t="s">
        <v>14</v>
      </c>
      <c r="H74" s="7" t="s">
        <v>31</v>
      </c>
      <c r="I74" s="6" t="s">
        <v>189</v>
      </c>
      <c r="J74" s="6" t="s">
        <v>190</v>
      </c>
      <c r="K74" s="11" t="s">
        <v>185</v>
      </c>
      <c r="L74" s="11" t="s">
        <v>146</v>
      </c>
      <c r="M74" s="11"/>
      <c r="N74" s="12" t="s">
        <v>57</v>
      </c>
      <c r="O74" s="13"/>
      <c r="P74" s="14"/>
      <c r="Q74" s="7"/>
      <c r="R74" s="1" t="str">
        <f t="shared" si="18"/>
        <v>001F0301</v>
      </c>
      <c r="S74" s="1" t="str">
        <f t="shared" si="19"/>
        <v xml:space="preserve">指定承認    </v>
      </c>
      <c r="T74" s="1" t="str">
        <f t="shared" si="20"/>
        <v xml:space="preserve">指定承認    </v>
      </c>
      <c r="V74" s="2"/>
    </row>
    <row r="75" spans="1:22" ht="15" customHeight="1">
      <c r="A75" s="4" t="str">
        <f t="shared" si="27"/>
        <v>001F0501</v>
      </c>
      <c r="B75" s="11" t="s">
        <v>1</v>
      </c>
      <c r="C75" s="23">
        <v>1</v>
      </c>
      <c r="D75" s="5" t="s">
        <v>186</v>
      </c>
      <c r="E75" s="21" t="s">
        <v>71</v>
      </c>
      <c r="F75" s="21" t="s">
        <v>22</v>
      </c>
      <c r="G75" s="6" t="s">
        <v>14</v>
      </c>
      <c r="H75" s="7" t="s">
        <v>31</v>
      </c>
      <c r="I75" s="6" t="s">
        <v>189</v>
      </c>
      <c r="J75" s="6" t="s">
        <v>191</v>
      </c>
      <c r="K75" s="11" t="s">
        <v>185</v>
      </c>
      <c r="L75" s="11" t="s">
        <v>146</v>
      </c>
      <c r="M75" s="11"/>
      <c r="N75" s="12" t="s">
        <v>6</v>
      </c>
      <c r="O75" s="13" t="s">
        <v>164</v>
      </c>
      <c r="P75" s="14">
        <v>103</v>
      </c>
      <c r="Q75" s="7"/>
      <c r="R75" s="1" t="str">
        <f t="shared" si="18"/>
        <v>001F0501</v>
      </c>
      <c r="S75" s="1" t="str">
        <f t="shared" si="19"/>
        <v>JWWA  B  103</v>
      </c>
      <c r="T75" s="1" t="str">
        <f t="shared" si="20"/>
        <v>JWWA  B  103</v>
      </c>
      <c r="V75" s="2"/>
    </row>
    <row r="76" spans="1:22" ht="15" customHeight="1">
      <c r="A76" s="4" t="str">
        <f t="shared" si="27"/>
        <v>001E0101</v>
      </c>
      <c r="B76" s="11" t="s">
        <v>1</v>
      </c>
      <c r="C76" s="23">
        <v>1</v>
      </c>
      <c r="D76" s="5" t="s">
        <v>192</v>
      </c>
      <c r="E76" s="21" t="s">
        <v>22</v>
      </c>
      <c r="F76" s="21" t="s">
        <v>22</v>
      </c>
      <c r="G76" s="6" t="s">
        <v>17</v>
      </c>
      <c r="H76" s="7" t="s">
        <v>40</v>
      </c>
      <c r="I76" s="6" t="s">
        <v>195</v>
      </c>
      <c r="J76" s="6" t="s">
        <v>193</v>
      </c>
      <c r="K76" s="11" t="s">
        <v>139</v>
      </c>
      <c r="L76" s="11" t="s">
        <v>196</v>
      </c>
      <c r="M76" s="11"/>
      <c r="N76" s="12" t="s">
        <v>57</v>
      </c>
      <c r="O76" s="13"/>
      <c r="P76" s="14"/>
      <c r="Q76" s="7"/>
      <c r="R76" s="1" t="str">
        <f t="shared" si="18"/>
        <v>001E0101</v>
      </c>
      <c r="S76" s="1" t="str">
        <f t="shared" si="19"/>
        <v xml:space="preserve">指定承認    </v>
      </c>
      <c r="T76" s="1" t="str">
        <f t="shared" si="20"/>
        <v xml:space="preserve">指定承認    </v>
      </c>
      <c r="V76" s="2"/>
    </row>
    <row r="77" spans="1:22" ht="15" customHeight="1">
      <c r="A77" s="4" t="str">
        <f t="shared" si="27"/>
        <v>001E0201</v>
      </c>
      <c r="B77" s="11" t="s">
        <v>1</v>
      </c>
      <c r="C77" s="23">
        <v>1</v>
      </c>
      <c r="D77" s="5" t="s">
        <v>192</v>
      </c>
      <c r="E77" s="21" t="s">
        <v>63</v>
      </c>
      <c r="F77" s="21" t="s">
        <v>22</v>
      </c>
      <c r="G77" s="6" t="s">
        <v>17</v>
      </c>
      <c r="H77" s="7" t="s">
        <v>40</v>
      </c>
      <c r="I77" s="6" t="s">
        <v>195</v>
      </c>
      <c r="J77" s="6" t="s">
        <v>193</v>
      </c>
      <c r="K77" s="11" t="s">
        <v>134</v>
      </c>
      <c r="L77" s="11" t="s">
        <v>196</v>
      </c>
      <c r="M77" s="11"/>
      <c r="N77" s="12" t="s">
        <v>6</v>
      </c>
      <c r="O77" s="13" t="s">
        <v>194</v>
      </c>
      <c r="P77" s="14">
        <v>158</v>
      </c>
      <c r="Q77" s="7"/>
      <c r="R77" s="1" t="str">
        <f t="shared" si="18"/>
        <v>001E0201</v>
      </c>
      <c r="S77" s="1" t="str">
        <f t="shared" si="19"/>
        <v>JWWA  K  158</v>
      </c>
      <c r="T77" s="1" t="str">
        <f t="shared" si="20"/>
        <v>JWWA  K  158</v>
      </c>
      <c r="V77" s="2"/>
    </row>
    <row r="78" spans="1:22" ht="15" customHeight="1">
      <c r="A78" s="4" t="str">
        <f t="shared" si="27"/>
        <v>001E0401</v>
      </c>
      <c r="B78" s="11" t="s">
        <v>1</v>
      </c>
      <c r="C78" s="23">
        <v>1</v>
      </c>
      <c r="D78" s="5" t="s">
        <v>192</v>
      </c>
      <c r="E78" s="21" t="s">
        <v>70</v>
      </c>
      <c r="F78" s="21" t="s">
        <v>22</v>
      </c>
      <c r="G78" s="6" t="s">
        <v>17</v>
      </c>
      <c r="H78" s="7" t="s">
        <v>40</v>
      </c>
      <c r="I78" s="6" t="s">
        <v>202</v>
      </c>
      <c r="J78" s="6" t="s">
        <v>203</v>
      </c>
      <c r="K78" s="11" t="s">
        <v>204</v>
      </c>
      <c r="L78" s="11" t="s">
        <v>205</v>
      </c>
      <c r="M78" s="11"/>
      <c r="N78" s="12" t="s">
        <v>6</v>
      </c>
      <c r="O78" s="13" t="s">
        <v>194</v>
      </c>
      <c r="P78" s="14">
        <v>158</v>
      </c>
      <c r="Q78" s="7"/>
      <c r="R78" s="1" t="str">
        <f t="shared" si="18"/>
        <v>001E0401</v>
      </c>
      <c r="S78" s="1" t="str">
        <f t="shared" si="19"/>
        <v>JWWA  K  158</v>
      </c>
      <c r="T78" s="1" t="str">
        <f t="shared" si="20"/>
        <v>JWWA  K  158</v>
      </c>
    </row>
    <row r="79" spans="1:22" ht="15" customHeight="1">
      <c r="A79" s="4" t="str">
        <f t="shared" si="27"/>
        <v>001E0501</v>
      </c>
      <c r="B79" s="11" t="s">
        <v>1</v>
      </c>
      <c r="C79" s="23">
        <v>1</v>
      </c>
      <c r="D79" s="5" t="s">
        <v>192</v>
      </c>
      <c r="E79" s="21" t="s">
        <v>71</v>
      </c>
      <c r="F79" s="21" t="s">
        <v>22</v>
      </c>
      <c r="G79" s="6" t="s">
        <v>17</v>
      </c>
      <c r="H79" s="7" t="s">
        <v>40</v>
      </c>
      <c r="I79" s="6" t="s">
        <v>197</v>
      </c>
      <c r="J79" s="6" t="s">
        <v>227</v>
      </c>
      <c r="K79" s="11" t="s">
        <v>200</v>
      </c>
      <c r="L79" s="11"/>
      <c r="M79" s="11"/>
      <c r="N79" s="12" t="s">
        <v>81</v>
      </c>
      <c r="O79" s="13" t="s">
        <v>207</v>
      </c>
      <c r="P79" s="14">
        <v>2336</v>
      </c>
      <c r="Q79" s="7"/>
      <c r="R79" s="1" t="str">
        <f t="shared" si="18"/>
        <v>001E0501</v>
      </c>
      <c r="S79" s="1" t="str">
        <f t="shared" si="19"/>
        <v>JIS  C  2336</v>
      </c>
      <c r="T79" s="1" t="str">
        <f t="shared" si="20"/>
        <v>JIS  C  2336</v>
      </c>
    </row>
    <row r="80" spans="1:22" ht="15" customHeight="1">
      <c r="A80" s="4" t="str">
        <f t="shared" si="27"/>
        <v>001E0601</v>
      </c>
      <c r="B80" s="11" t="s">
        <v>1</v>
      </c>
      <c r="C80" s="23">
        <v>1</v>
      </c>
      <c r="D80" s="5" t="s">
        <v>192</v>
      </c>
      <c r="E80" s="21" t="s">
        <v>77</v>
      </c>
      <c r="F80" s="21" t="s">
        <v>22</v>
      </c>
      <c r="G80" s="6" t="s">
        <v>17</v>
      </c>
      <c r="H80" s="7" t="s">
        <v>40</v>
      </c>
      <c r="I80" s="6" t="s">
        <v>201</v>
      </c>
      <c r="J80" s="6" t="s">
        <v>199</v>
      </c>
      <c r="K80" s="11" t="s">
        <v>206</v>
      </c>
      <c r="L80" s="11"/>
      <c r="M80" s="11"/>
      <c r="N80" s="12" t="s">
        <v>81</v>
      </c>
      <c r="O80" s="13" t="s">
        <v>198</v>
      </c>
      <c r="P80" s="14">
        <v>1901</v>
      </c>
      <c r="Q80" s="7"/>
      <c r="R80" s="1" t="str">
        <f t="shared" si="18"/>
        <v>001E0601</v>
      </c>
      <c r="S80" s="1" t="str">
        <f t="shared" si="19"/>
        <v>JIS  Z  1901</v>
      </c>
      <c r="T80" s="1" t="str">
        <f t="shared" si="20"/>
        <v>JIS  Z  1901</v>
      </c>
    </row>
    <row r="81" spans="1:20" ht="15" customHeight="1">
      <c r="A81" s="4" t="str">
        <f t="shared" si="27"/>
        <v>001M0401</v>
      </c>
      <c r="B81" s="11" t="s">
        <v>1</v>
      </c>
      <c r="C81" s="23">
        <v>1</v>
      </c>
      <c r="D81" s="5" t="s">
        <v>228</v>
      </c>
      <c r="E81" s="21">
        <v>4</v>
      </c>
      <c r="F81" s="21">
        <v>1</v>
      </c>
      <c r="G81" s="6" t="s">
        <v>17</v>
      </c>
      <c r="H81" s="7" t="s">
        <v>40</v>
      </c>
      <c r="I81" s="6" t="s">
        <v>217</v>
      </c>
      <c r="J81" s="6" t="s">
        <v>218</v>
      </c>
      <c r="K81" s="11" t="s">
        <v>219</v>
      </c>
      <c r="L81" s="11"/>
      <c r="M81" s="11"/>
      <c r="N81" s="12" t="s">
        <v>65</v>
      </c>
      <c r="O81" s="13" t="s">
        <v>220</v>
      </c>
      <c r="P81" s="14">
        <v>2010</v>
      </c>
      <c r="Q81" s="7"/>
      <c r="R81" s="1" t="str">
        <f t="shared" si="18"/>
        <v>001M0401</v>
      </c>
      <c r="S81" s="1" t="str">
        <f t="shared" si="19"/>
        <v>JDPA  Z  2010</v>
      </c>
      <c r="T81" s="1" t="str">
        <f t="shared" si="20"/>
        <v>JDPA  Z  2010</v>
      </c>
    </row>
    <row r="82" spans="1:20" ht="15" customHeight="1">
      <c r="A82" s="4" t="str">
        <f t="shared" si="27"/>
        <v>001M0501</v>
      </c>
      <c r="B82" s="11" t="s">
        <v>1</v>
      </c>
      <c r="C82" s="23">
        <v>1</v>
      </c>
      <c r="D82" s="5" t="s">
        <v>229</v>
      </c>
      <c r="E82" s="21">
        <v>5</v>
      </c>
      <c r="F82" s="21">
        <v>1</v>
      </c>
      <c r="G82" s="6" t="s">
        <v>17</v>
      </c>
      <c r="H82" s="7" t="s">
        <v>40</v>
      </c>
      <c r="I82" s="6" t="s">
        <v>217</v>
      </c>
      <c r="J82" s="6" t="s">
        <v>221</v>
      </c>
      <c r="K82" s="11"/>
      <c r="L82" s="11"/>
      <c r="M82" s="11"/>
      <c r="N82" s="12" t="s">
        <v>65</v>
      </c>
      <c r="O82" s="13" t="s">
        <v>220</v>
      </c>
      <c r="P82" s="14">
        <v>2010</v>
      </c>
      <c r="Q82" s="7"/>
      <c r="R82" s="1" t="str">
        <f t="shared" si="18"/>
        <v>001M0501</v>
      </c>
      <c r="S82" s="1" t="str">
        <f t="shared" si="19"/>
        <v>JDPA  Z  2010</v>
      </c>
      <c r="T82" s="1" t="str">
        <f t="shared" si="20"/>
        <v>JDPA  Z  2010</v>
      </c>
    </row>
    <row r="83" spans="1:20" ht="15" customHeight="1">
      <c r="A83" s="4" t="str">
        <f t="shared" si="27"/>
        <v>001E1502</v>
      </c>
      <c r="B83" s="11" t="s">
        <v>1</v>
      </c>
      <c r="C83" s="23">
        <v>1</v>
      </c>
      <c r="D83" s="5" t="s">
        <v>216</v>
      </c>
      <c r="E83" s="21">
        <v>15</v>
      </c>
      <c r="F83" s="21" t="s">
        <v>63</v>
      </c>
      <c r="G83" s="6" t="s">
        <v>17</v>
      </c>
      <c r="H83" s="7" t="s">
        <v>40</v>
      </c>
      <c r="I83" s="6" t="s">
        <v>217</v>
      </c>
      <c r="J83" s="6" t="s">
        <v>222</v>
      </c>
      <c r="K83" s="11"/>
      <c r="L83" s="11"/>
      <c r="M83" s="11"/>
      <c r="N83" s="12" t="s">
        <v>65</v>
      </c>
      <c r="O83" s="13" t="s">
        <v>220</v>
      </c>
      <c r="P83" s="14">
        <v>2017</v>
      </c>
      <c r="Q83" s="7"/>
      <c r="R83" s="1" t="str">
        <f t="shared" si="18"/>
        <v>001E1502</v>
      </c>
      <c r="S83" s="1" t="str">
        <f t="shared" si="19"/>
        <v>JDPA  Z  2017</v>
      </c>
      <c r="T83" s="1" t="str">
        <f t="shared" si="20"/>
        <v>JDPA  Z  2017</v>
      </c>
    </row>
    <row r="84" spans="1:20" ht="15" customHeight="1">
      <c r="A84" s="4" t="str">
        <f t="shared" si="27"/>
        <v>001E1602</v>
      </c>
      <c r="B84" s="11" t="s">
        <v>1</v>
      </c>
      <c r="C84" s="23">
        <v>1</v>
      </c>
      <c r="D84" s="5" t="s">
        <v>216</v>
      </c>
      <c r="E84" s="21">
        <v>16</v>
      </c>
      <c r="F84" s="21" t="s">
        <v>63</v>
      </c>
      <c r="G84" s="6" t="s">
        <v>17</v>
      </c>
      <c r="H84" s="7" t="s">
        <v>40</v>
      </c>
      <c r="I84" s="6" t="s">
        <v>223</v>
      </c>
      <c r="J84" s="6" t="s">
        <v>224</v>
      </c>
      <c r="K84" s="11"/>
      <c r="L84" s="11"/>
      <c r="M84" s="11"/>
      <c r="N84" s="12" t="s">
        <v>65</v>
      </c>
      <c r="O84" s="13" t="s">
        <v>220</v>
      </c>
      <c r="P84" s="14">
        <v>2002</v>
      </c>
      <c r="Q84" s="7"/>
      <c r="R84" s="1" t="str">
        <f t="shared" si="18"/>
        <v>001E1602</v>
      </c>
      <c r="S84" s="1" t="str">
        <f t="shared" si="19"/>
        <v>JDPA  Z  2002</v>
      </c>
      <c r="T84" s="1" t="str">
        <f t="shared" si="20"/>
        <v>JDPA  Z  2002</v>
      </c>
    </row>
    <row r="85" spans="1:20" ht="15" customHeight="1">
      <c r="A85" s="4" t="str">
        <f t="shared" si="27"/>
        <v/>
      </c>
      <c r="B85" s="11"/>
      <c r="C85" s="23"/>
      <c r="D85" s="5"/>
      <c r="E85" s="21"/>
      <c r="F85" s="21"/>
      <c r="G85" s="6"/>
      <c r="H85" s="8"/>
      <c r="I85" s="6"/>
      <c r="J85" s="6"/>
      <c r="K85" s="6"/>
      <c r="L85" s="6"/>
      <c r="M85" s="6"/>
      <c r="N85" s="5"/>
      <c r="O85" s="9"/>
      <c r="P85" s="10"/>
      <c r="Q85" s="7"/>
      <c r="R85" s="1" t="str">
        <f t="shared" si="18"/>
        <v/>
      </c>
      <c r="S85" s="1" t="str">
        <f t="shared" si="19"/>
        <v xml:space="preserve">    </v>
      </c>
      <c r="T85" s="1" t="str">
        <f t="shared" si="20"/>
        <v xml:space="preserve">    </v>
      </c>
    </row>
    <row r="86" spans="1:20" ht="15" customHeight="1">
      <c r="A86" s="4" t="str">
        <f t="shared" si="27"/>
        <v/>
      </c>
      <c r="B86" s="11"/>
      <c r="C86" s="23"/>
      <c r="D86" s="5"/>
      <c r="E86" s="21"/>
      <c r="F86" s="21"/>
      <c r="G86" s="6"/>
      <c r="H86" s="7"/>
      <c r="I86" s="6"/>
      <c r="J86" s="6"/>
      <c r="K86" s="11"/>
      <c r="L86" s="11"/>
      <c r="M86" s="11"/>
      <c r="N86" s="12"/>
      <c r="O86" s="13"/>
      <c r="P86" s="14"/>
      <c r="Q86" s="7"/>
      <c r="R86" s="1" t="str">
        <f t="shared" si="18"/>
        <v/>
      </c>
      <c r="S86" s="1" t="str">
        <f t="shared" si="19"/>
        <v xml:space="preserve">    </v>
      </c>
      <c r="T86" s="1" t="str">
        <f t="shared" si="20"/>
        <v xml:space="preserve">    </v>
      </c>
    </row>
    <row r="87" spans="1:20" ht="15" customHeight="1">
      <c r="A87" s="4" t="str">
        <f t="shared" si="27"/>
        <v/>
      </c>
      <c r="B87" s="11"/>
      <c r="C87" s="23"/>
      <c r="D87" s="5"/>
      <c r="E87" s="21"/>
      <c r="F87" s="21"/>
      <c r="G87" s="6"/>
      <c r="H87" s="7"/>
      <c r="I87" s="6"/>
      <c r="J87" s="6"/>
      <c r="K87" s="11"/>
      <c r="L87" s="11"/>
      <c r="M87" s="11"/>
      <c r="N87" s="12"/>
      <c r="O87" s="13"/>
      <c r="P87" s="14"/>
      <c r="Q87" s="7"/>
      <c r="R87" s="1" t="str">
        <f t="shared" si="18"/>
        <v/>
      </c>
      <c r="S87" s="1" t="str">
        <f t="shared" si="19"/>
        <v xml:space="preserve">    </v>
      </c>
      <c r="T87" s="1" t="str">
        <f t="shared" si="20"/>
        <v xml:space="preserve">    </v>
      </c>
    </row>
    <row r="88" spans="1:20" ht="15" customHeight="1">
      <c r="A88" s="4" t="str">
        <f t="shared" si="27"/>
        <v/>
      </c>
      <c r="B88" s="11"/>
      <c r="C88" s="23"/>
      <c r="D88" s="5"/>
      <c r="E88" s="21"/>
      <c r="F88" s="21"/>
      <c r="G88" s="6"/>
      <c r="H88" s="7"/>
      <c r="I88" s="6"/>
      <c r="J88" s="6"/>
      <c r="K88" s="11"/>
      <c r="L88" s="11"/>
      <c r="M88" s="11"/>
      <c r="N88" s="12"/>
      <c r="O88" s="13"/>
      <c r="P88" s="14"/>
      <c r="Q88" s="7"/>
      <c r="R88" s="1" t="str">
        <f t="shared" si="18"/>
        <v/>
      </c>
      <c r="S88" s="1" t="str">
        <f t="shared" si="19"/>
        <v xml:space="preserve">    </v>
      </c>
      <c r="T88" s="1" t="str">
        <f t="shared" si="20"/>
        <v xml:space="preserve">    </v>
      </c>
    </row>
    <row r="89" spans="1:20" ht="15" customHeight="1">
      <c r="A89" s="4" t="str">
        <f t="shared" si="27"/>
        <v/>
      </c>
      <c r="B89" s="11"/>
      <c r="C89" s="23"/>
      <c r="D89" s="5"/>
      <c r="E89" s="21"/>
      <c r="F89" s="21"/>
      <c r="G89" s="6"/>
      <c r="H89" s="7"/>
      <c r="I89" s="6"/>
      <c r="J89" s="6"/>
      <c r="K89" s="11"/>
      <c r="L89" s="11"/>
      <c r="M89" s="11"/>
      <c r="N89" s="12"/>
      <c r="O89" s="13"/>
      <c r="P89" s="14"/>
      <c r="Q89" s="7"/>
      <c r="R89" s="1" t="str">
        <f t="shared" si="18"/>
        <v/>
      </c>
      <c r="S89" s="1" t="str">
        <f t="shared" si="19"/>
        <v xml:space="preserve">    </v>
      </c>
      <c r="T89" s="1" t="str">
        <f t="shared" si="20"/>
        <v xml:space="preserve">    </v>
      </c>
    </row>
    <row r="90" spans="1:20" ht="15" customHeight="1">
      <c r="A90" s="4" t="str">
        <f t="shared" si="27"/>
        <v/>
      </c>
      <c r="B90" s="11"/>
      <c r="C90" s="23"/>
      <c r="D90" s="5"/>
      <c r="E90" s="21"/>
      <c r="F90" s="21"/>
      <c r="G90" s="6"/>
      <c r="H90" s="7"/>
      <c r="I90" s="6"/>
      <c r="J90" s="6"/>
      <c r="K90" s="11"/>
      <c r="L90" s="11"/>
      <c r="M90" s="11"/>
      <c r="N90" s="12"/>
      <c r="O90" s="13"/>
      <c r="P90" s="14"/>
      <c r="Q90" s="7"/>
      <c r="R90" s="1" t="str">
        <f t="shared" si="18"/>
        <v/>
      </c>
      <c r="S90" s="1" t="str">
        <f t="shared" si="19"/>
        <v xml:space="preserve">    </v>
      </c>
      <c r="T90" s="1" t="str">
        <f t="shared" si="20"/>
        <v xml:space="preserve">    </v>
      </c>
    </row>
    <row r="91" spans="1:20" ht="15" customHeight="1">
      <c r="A91" s="4" t="str">
        <f t="shared" si="27"/>
        <v/>
      </c>
      <c r="B91" s="11"/>
      <c r="C91" s="23"/>
      <c r="D91" s="5"/>
      <c r="E91" s="21"/>
      <c r="F91" s="21"/>
      <c r="G91" s="6"/>
      <c r="H91" s="7"/>
      <c r="I91" s="6"/>
      <c r="J91" s="6"/>
      <c r="K91" s="11"/>
      <c r="L91" s="11"/>
      <c r="M91" s="11"/>
      <c r="N91" s="12"/>
      <c r="O91" s="13"/>
      <c r="P91" s="14"/>
      <c r="Q91" s="7"/>
      <c r="R91" s="1" t="str">
        <f t="shared" si="18"/>
        <v/>
      </c>
      <c r="S91" s="1" t="str">
        <f t="shared" si="19"/>
        <v xml:space="preserve">    </v>
      </c>
      <c r="T91" s="1" t="str">
        <f t="shared" si="20"/>
        <v xml:space="preserve">    </v>
      </c>
    </row>
    <row r="92" spans="1:20" ht="15" customHeight="1">
      <c r="A92" s="4" t="str">
        <f t="shared" si="27"/>
        <v/>
      </c>
      <c r="B92" s="11"/>
      <c r="C92" s="23"/>
      <c r="D92" s="5"/>
      <c r="E92" s="21"/>
      <c r="F92" s="21"/>
      <c r="G92" s="6"/>
      <c r="H92" s="7"/>
      <c r="I92" s="6"/>
      <c r="J92" s="6"/>
      <c r="K92" s="11"/>
      <c r="L92" s="11"/>
      <c r="M92" s="11"/>
      <c r="N92" s="12"/>
      <c r="O92" s="13"/>
      <c r="P92" s="14"/>
      <c r="Q92" s="7"/>
      <c r="R92" s="1" t="str">
        <f t="shared" si="18"/>
        <v/>
      </c>
      <c r="S92" s="1" t="str">
        <f t="shared" si="19"/>
        <v xml:space="preserve">    </v>
      </c>
      <c r="T92" s="1" t="str">
        <f t="shared" si="20"/>
        <v xml:space="preserve">    </v>
      </c>
    </row>
    <row r="93" spans="1:20" ht="15" customHeight="1">
      <c r="A93" s="4" t="str">
        <f t="shared" si="27"/>
        <v/>
      </c>
      <c r="B93" s="11"/>
      <c r="C93" s="23"/>
      <c r="D93" s="5"/>
      <c r="E93" s="21"/>
      <c r="F93" s="21"/>
      <c r="G93" s="6"/>
      <c r="H93" s="7"/>
      <c r="I93" s="6"/>
      <c r="J93" s="6"/>
      <c r="K93" s="11"/>
      <c r="L93" s="11"/>
      <c r="M93" s="11"/>
      <c r="N93" s="12"/>
      <c r="O93" s="13"/>
      <c r="P93" s="14"/>
      <c r="Q93" s="7"/>
      <c r="R93" s="1" t="str">
        <f t="shared" si="18"/>
        <v/>
      </c>
      <c r="S93" s="1" t="str">
        <f t="shared" si="19"/>
        <v xml:space="preserve">    </v>
      </c>
      <c r="T93" s="1" t="str">
        <f t="shared" si="20"/>
        <v xml:space="preserve">    </v>
      </c>
    </row>
    <row r="94" spans="1:20" ht="15" customHeight="1">
      <c r="A94" s="4" t="str">
        <f t="shared" si="27"/>
        <v/>
      </c>
      <c r="B94" s="11"/>
      <c r="C94" s="23"/>
      <c r="D94" s="5"/>
      <c r="E94" s="21"/>
      <c r="F94" s="21"/>
      <c r="G94" s="6"/>
      <c r="H94" s="7"/>
      <c r="I94" s="6"/>
      <c r="J94" s="6"/>
      <c r="K94" s="11"/>
      <c r="L94" s="11"/>
      <c r="M94" s="11"/>
      <c r="N94" s="12"/>
      <c r="O94" s="13"/>
      <c r="P94" s="14"/>
      <c r="Q94" s="7"/>
      <c r="R94" s="1" t="str">
        <f t="shared" si="18"/>
        <v/>
      </c>
      <c r="S94" s="1" t="str">
        <f t="shared" si="19"/>
        <v xml:space="preserve">    </v>
      </c>
      <c r="T94" s="1" t="str">
        <f t="shared" si="20"/>
        <v xml:space="preserve">    </v>
      </c>
    </row>
    <row r="95" spans="1:20" ht="15" customHeight="1">
      <c r="A95" s="4" t="str">
        <f t="shared" si="27"/>
        <v/>
      </c>
      <c r="B95" s="11"/>
      <c r="C95" s="23"/>
      <c r="D95" s="5"/>
      <c r="E95" s="21"/>
      <c r="F95" s="21"/>
      <c r="G95" s="6"/>
      <c r="H95" s="7"/>
      <c r="I95" s="6"/>
      <c r="J95" s="6"/>
      <c r="K95" s="11"/>
      <c r="L95" s="11"/>
      <c r="M95" s="11"/>
      <c r="N95" s="12"/>
      <c r="O95" s="13"/>
      <c r="P95" s="14"/>
      <c r="Q95" s="7"/>
      <c r="R95" s="1" t="str">
        <f t="shared" si="18"/>
        <v/>
      </c>
      <c r="S95" s="1" t="str">
        <f t="shared" si="19"/>
        <v xml:space="preserve">    </v>
      </c>
      <c r="T95" s="1" t="str">
        <f t="shared" si="20"/>
        <v xml:space="preserve">    </v>
      </c>
    </row>
    <row r="96" spans="1:20" ht="15" customHeight="1">
      <c r="A96" s="4" t="str">
        <f t="shared" si="27"/>
        <v/>
      </c>
      <c r="B96" s="11"/>
      <c r="C96" s="23"/>
      <c r="D96" s="5"/>
      <c r="E96" s="21"/>
      <c r="F96" s="21"/>
      <c r="G96" s="6"/>
      <c r="H96" s="7"/>
      <c r="I96" s="6"/>
      <c r="J96" s="6"/>
      <c r="K96" s="11"/>
      <c r="L96" s="11"/>
      <c r="M96" s="11"/>
      <c r="N96" s="12"/>
      <c r="O96" s="13"/>
      <c r="P96" s="14"/>
      <c r="Q96" s="7"/>
      <c r="R96" s="1" t="str">
        <f t="shared" si="18"/>
        <v/>
      </c>
      <c r="S96" s="1" t="str">
        <f t="shared" si="19"/>
        <v xml:space="preserve">    </v>
      </c>
      <c r="T96" s="1" t="str">
        <f t="shared" si="20"/>
        <v xml:space="preserve">    </v>
      </c>
    </row>
    <row r="97" spans="1:20" ht="15" customHeight="1">
      <c r="A97" s="4" t="str">
        <f t="shared" si="27"/>
        <v/>
      </c>
      <c r="B97" s="11"/>
      <c r="C97" s="23"/>
      <c r="D97" s="5"/>
      <c r="E97" s="21"/>
      <c r="F97" s="21"/>
      <c r="G97" s="6"/>
      <c r="H97" s="7"/>
      <c r="I97" s="6"/>
      <c r="J97" s="6"/>
      <c r="K97" s="11"/>
      <c r="L97" s="11"/>
      <c r="M97" s="11"/>
      <c r="N97" s="12"/>
      <c r="O97" s="13"/>
      <c r="P97" s="14"/>
      <c r="Q97" s="7"/>
      <c r="R97" s="1" t="str">
        <f t="shared" si="18"/>
        <v/>
      </c>
      <c r="S97" s="1" t="str">
        <f t="shared" si="19"/>
        <v xml:space="preserve">    </v>
      </c>
      <c r="T97" s="1" t="str">
        <f t="shared" si="20"/>
        <v xml:space="preserve">    </v>
      </c>
    </row>
    <row r="98" spans="1:20" ht="15" customHeight="1">
      <c r="A98" s="4" t="str">
        <f t="shared" si="27"/>
        <v/>
      </c>
      <c r="B98" s="11"/>
      <c r="C98" s="23"/>
      <c r="D98" s="5"/>
      <c r="E98" s="21"/>
      <c r="F98" s="21"/>
      <c r="G98" s="6"/>
      <c r="H98" s="7"/>
      <c r="I98" s="6"/>
      <c r="J98" s="6"/>
      <c r="K98" s="11"/>
      <c r="L98" s="11"/>
      <c r="M98" s="11"/>
      <c r="N98" s="12"/>
      <c r="O98" s="13"/>
      <c r="P98" s="14"/>
      <c r="Q98" s="7"/>
      <c r="R98" s="1" t="str">
        <f t="shared" ref="R98:R128" si="28">A98</f>
        <v/>
      </c>
      <c r="S98" s="1" t="str">
        <f t="shared" ref="S98:S128" si="29">""&amp;N98&amp;"  "&amp;O98&amp;"  "&amp;P98&amp;""</f>
        <v xml:space="preserve">    </v>
      </c>
      <c r="T98" s="1" t="str">
        <f t="shared" ref="T98:T128" si="30">S98</f>
        <v xml:space="preserve">    </v>
      </c>
    </row>
    <row r="99" spans="1:20" ht="15" customHeight="1">
      <c r="A99" s="4" t="str">
        <f t="shared" si="27"/>
        <v/>
      </c>
      <c r="B99" s="11"/>
      <c r="C99" s="23"/>
      <c r="D99" s="5"/>
      <c r="E99" s="21"/>
      <c r="F99" s="21"/>
      <c r="G99" s="6"/>
      <c r="H99" s="7"/>
      <c r="I99" s="6"/>
      <c r="J99" s="6"/>
      <c r="K99" s="11"/>
      <c r="L99" s="11"/>
      <c r="M99" s="11"/>
      <c r="N99" s="12"/>
      <c r="O99" s="13"/>
      <c r="P99" s="14"/>
      <c r="Q99" s="7"/>
      <c r="R99" s="1" t="str">
        <f t="shared" si="28"/>
        <v/>
      </c>
      <c r="S99" s="1" t="str">
        <f t="shared" si="29"/>
        <v xml:space="preserve">    </v>
      </c>
      <c r="T99" s="1" t="str">
        <f t="shared" si="30"/>
        <v xml:space="preserve">    </v>
      </c>
    </row>
    <row r="100" spans="1:20" ht="15" customHeight="1">
      <c r="A100" s="4" t="str">
        <f t="shared" si="27"/>
        <v/>
      </c>
      <c r="B100" s="11"/>
      <c r="C100" s="23"/>
      <c r="D100" s="5"/>
      <c r="E100" s="21"/>
      <c r="F100" s="21"/>
      <c r="G100" s="6"/>
      <c r="H100" s="7"/>
      <c r="I100" s="6"/>
      <c r="J100" s="6"/>
      <c r="K100" s="11"/>
      <c r="L100" s="11"/>
      <c r="M100" s="11"/>
      <c r="N100" s="12"/>
      <c r="O100" s="13"/>
      <c r="P100" s="14"/>
      <c r="Q100" s="7"/>
      <c r="R100" s="1" t="str">
        <f t="shared" si="28"/>
        <v/>
      </c>
      <c r="S100" s="1" t="str">
        <f t="shared" si="29"/>
        <v xml:space="preserve">    </v>
      </c>
      <c r="T100" s="1" t="str">
        <f t="shared" si="30"/>
        <v xml:space="preserve">    </v>
      </c>
    </row>
    <row r="101" spans="1:20" ht="15" customHeight="1">
      <c r="A101" s="4" t="str">
        <f t="shared" si="27"/>
        <v/>
      </c>
      <c r="B101" s="11"/>
      <c r="C101" s="23"/>
      <c r="D101" s="5"/>
      <c r="E101" s="21"/>
      <c r="F101" s="21"/>
      <c r="G101" s="6"/>
      <c r="H101" s="7"/>
      <c r="I101" s="6"/>
      <c r="J101" s="6"/>
      <c r="K101" s="11"/>
      <c r="L101" s="11"/>
      <c r="M101" s="11"/>
      <c r="N101" s="12"/>
      <c r="O101" s="13"/>
      <c r="P101" s="14"/>
      <c r="Q101" s="7"/>
      <c r="R101" s="1" t="str">
        <f t="shared" si="28"/>
        <v/>
      </c>
      <c r="S101" s="1" t="str">
        <f t="shared" si="29"/>
        <v xml:space="preserve">    </v>
      </c>
      <c r="T101" s="1" t="str">
        <f t="shared" si="30"/>
        <v xml:space="preserve">    </v>
      </c>
    </row>
    <row r="102" spans="1:20" ht="15" customHeight="1">
      <c r="A102" s="4" t="str">
        <f t="shared" si="27"/>
        <v/>
      </c>
      <c r="B102" s="11"/>
      <c r="C102" s="23"/>
      <c r="D102" s="5"/>
      <c r="E102" s="21"/>
      <c r="F102" s="21"/>
      <c r="G102" s="6"/>
      <c r="H102" s="7"/>
      <c r="I102" s="6"/>
      <c r="J102" s="6"/>
      <c r="K102" s="11"/>
      <c r="L102" s="11"/>
      <c r="M102" s="11"/>
      <c r="N102" s="12"/>
      <c r="O102" s="13"/>
      <c r="P102" s="14"/>
      <c r="Q102" s="7"/>
      <c r="R102" s="1" t="str">
        <f t="shared" si="28"/>
        <v/>
      </c>
      <c r="S102" s="1" t="str">
        <f t="shared" si="29"/>
        <v xml:space="preserve">    </v>
      </c>
      <c r="T102" s="1" t="str">
        <f t="shared" si="30"/>
        <v xml:space="preserve">    </v>
      </c>
    </row>
    <row r="103" spans="1:20" ht="15" customHeight="1">
      <c r="A103" s="4" t="str">
        <f t="shared" si="27"/>
        <v/>
      </c>
      <c r="B103" s="11"/>
      <c r="C103" s="23"/>
      <c r="D103" s="5"/>
      <c r="E103" s="21"/>
      <c r="F103" s="21"/>
      <c r="G103" s="6"/>
      <c r="H103" s="7"/>
      <c r="I103" s="6"/>
      <c r="J103" s="6"/>
      <c r="K103" s="11"/>
      <c r="L103" s="11"/>
      <c r="M103" s="11"/>
      <c r="N103" s="12"/>
      <c r="O103" s="13"/>
      <c r="P103" s="14"/>
      <c r="Q103" s="7"/>
      <c r="R103" s="1" t="str">
        <f t="shared" si="28"/>
        <v/>
      </c>
      <c r="S103" s="1" t="str">
        <f t="shared" si="29"/>
        <v xml:space="preserve">    </v>
      </c>
      <c r="T103" s="1" t="str">
        <f t="shared" si="30"/>
        <v xml:space="preserve">    </v>
      </c>
    </row>
    <row r="104" spans="1:20" ht="15" customHeight="1">
      <c r="A104" s="4" t="str">
        <f t="shared" si="27"/>
        <v/>
      </c>
      <c r="B104" s="11"/>
      <c r="C104" s="23"/>
      <c r="D104" s="5"/>
      <c r="E104" s="21"/>
      <c r="F104" s="21"/>
      <c r="G104" s="6"/>
      <c r="H104" s="7"/>
      <c r="I104" s="6"/>
      <c r="J104" s="6"/>
      <c r="K104" s="11"/>
      <c r="L104" s="11"/>
      <c r="M104" s="11"/>
      <c r="N104" s="12"/>
      <c r="O104" s="13"/>
      <c r="P104" s="14"/>
      <c r="Q104" s="7"/>
      <c r="R104" s="1" t="str">
        <f t="shared" si="28"/>
        <v/>
      </c>
      <c r="S104" s="1" t="str">
        <f t="shared" si="29"/>
        <v xml:space="preserve">    </v>
      </c>
      <c r="T104" s="1" t="str">
        <f t="shared" si="30"/>
        <v xml:space="preserve">    </v>
      </c>
    </row>
    <row r="105" spans="1:20" ht="15" customHeight="1">
      <c r="A105" s="4" t="str">
        <f t="shared" si="27"/>
        <v/>
      </c>
      <c r="B105" s="11"/>
      <c r="C105" s="23"/>
      <c r="D105" s="5"/>
      <c r="E105" s="21"/>
      <c r="F105" s="21"/>
      <c r="G105" s="6"/>
      <c r="H105" s="7"/>
      <c r="I105" s="6"/>
      <c r="J105" s="6"/>
      <c r="K105" s="11"/>
      <c r="L105" s="11"/>
      <c r="M105" s="11"/>
      <c r="N105" s="12"/>
      <c r="O105" s="13"/>
      <c r="P105" s="14"/>
      <c r="Q105" s="7"/>
      <c r="R105" s="1" t="str">
        <f t="shared" si="28"/>
        <v/>
      </c>
      <c r="S105" s="1" t="str">
        <f t="shared" si="29"/>
        <v xml:space="preserve">    </v>
      </c>
      <c r="T105" s="1" t="str">
        <f t="shared" si="30"/>
        <v xml:space="preserve">    </v>
      </c>
    </row>
    <row r="106" spans="1:20" ht="15" customHeight="1">
      <c r="A106" s="4" t="str">
        <f t="shared" si="27"/>
        <v/>
      </c>
      <c r="B106" s="11"/>
      <c r="C106" s="23"/>
      <c r="D106" s="5"/>
      <c r="E106" s="21"/>
      <c r="F106" s="21"/>
      <c r="G106" s="6"/>
      <c r="H106" s="7"/>
      <c r="I106" s="6"/>
      <c r="J106" s="6"/>
      <c r="K106" s="11"/>
      <c r="L106" s="11"/>
      <c r="M106" s="11"/>
      <c r="N106" s="12"/>
      <c r="O106" s="13"/>
      <c r="P106" s="14"/>
      <c r="Q106" s="7"/>
      <c r="R106" s="1" t="str">
        <f t="shared" si="28"/>
        <v/>
      </c>
      <c r="S106" s="1" t="str">
        <f t="shared" si="29"/>
        <v xml:space="preserve">    </v>
      </c>
      <c r="T106" s="1" t="str">
        <f t="shared" si="30"/>
        <v xml:space="preserve">    </v>
      </c>
    </row>
    <row r="107" spans="1:20" ht="15" customHeight="1">
      <c r="A107" s="4" t="str">
        <f t="shared" si="27"/>
        <v/>
      </c>
      <c r="B107" s="11"/>
      <c r="C107" s="23"/>
      <c r="D107" s="5"/>
      <c r="E107" s="21"/>
      <c r="F107" s="21"/>
      <c r="G107" s="6"/>
      <c r="H107" s="7"/>
      <c r="I107" s="6"/>
      <c r="J107" s="6"/>
      <c r="K107" s="11"/>
      <c r="L107" s="11"/>
      <c r="M107" s="11"/>
      <c r="N107" s="12"/>
      <c r="O107" s="13"/>
      <c r="P107" s="14"/>
      <c r="Q107" s="7"/>
      <c r="R107" s="1" t="str">
        <f t="shared" si="28"/>
        <v/>
      </c>
      <c r="S107" s="1" t="str">
        <f t="shared" si="29"/>
        <v xml:space="preserve">    </v>
      </c>
      <c r="T107" s="1" t="str">
        <f t="shared" si="30"/>
        <v xml:space="preserve">    </v>
      </c>
    </row>
    <row r="108" spans="1:20" ht="15" customHeight="1">
      <c r="A108" s="4" t="str">
        <f t="shared" si="27"/>
        <v/>
      </c>
      <c r="B108" s="11"/>
      <c r="C108" s="23"/>
      <c r="D108" s="5"/>
      <c r="E108" s="21"/>
      <c r="F108" s="21"/>
      <c r="G108" s="6"/>
      <c r="H108" s="7"/>
      <c r="I108" s="6"/>
      <c r="J108" s="6"/>
      <c r="K108" s="11"/>
      <c r="L108" s="11"/>
      <c r="M108" s="11"/>
      <c r="N108" s="12"/>
      <c r="O108" s="13"/>
      <c r="P108" s="14"/>
      <c r="Q108" s="7"/>
      <c r="R108" s="1" t="str">
        <f t="shared" si="28"/>
        <v/>
      </c>
      <c r="S108" s="1" t="str">
        <f t="shared" si="29"/>
        <v xml:space="preserve">    </v>
      </c>
      <c r="T108" s="1" t="str">
        <f t="shared" si="30"/>
        <v xml:space="preserve">    </v>
      </c>
    </row>
    <row r="109" spans="1:20" ht="15" customHeight="1">
      <c r="A109" s="4" t="str">
        <f t="shared" si="27"/>
        <v/>
      </c>
      <c r="B109" s="11"/>
      <c r="C109" s="23"/>
      <c r="D109" s="5"/>
      <c r="E109" s="21"/>
      <c r="F109" s="21"/>
      <c r="G109" s="6"/>
      <c r="H109" s="7"/>
      <c r="I109" s="6"/>
      <c r="J109" s="6"/>
      <c r="K109" s="11"/>
      <c r="L109" s="11"/>
      <c r="M109" s="11"/>
      <c r="N109" s="12"/>
      <c r="O109" s="13"/>
      <c r="P109" s="14"/>
      <c r="Q109" s="7"/>
      <c r="R109" s="1" t="str">
        <f t="shared" si="28"/>
        <v/>
      </c>
      <c r="S109" s="1" t="str">
        <f t="shared" si="29"/>
        <v xml:space="preserve">    </v>
      </c>
      <c r="T109" s="1" t="str">
        <f t="shared" si="30"/>
        <v xml:space="preserve">    </v>
      </c>
    </row>
    <row r="110" spans="1:20" ht="15" customHeight="1">
      <c r="A110" s="4" t="str">
        <f t="shared" si="27"/>
        <v/>
      </c>
      <c r="B110" s="11"/>
      <c r="C110" s="23"/>
      <c r="D110" s="5"/>
      <c r="E110" s="21"/>
      <c r="F110" s="21"/>
      <c r="G110" s="6"/>
      <c r="H110" s="7"/>
      <c r="I110" s="6"/>
      <c r="J110" s="6"/>
      <c r="K110" s="11"/>
      <c r="L110" s="11"/>
      <c r="M110" s="11"/>
      <c r="N110" s="12"/>
      <c r="O110" s="13"/>
      <c r="P110" s="14"/>
      <c r="Q110" s="7"/>
      <c r="R110" s="1" t="str">
        <f t="shared" si="28"/>
        <v/>
      </c>
      <c r="S110" s="1" t="str">
        <f t="shared" si="29"/>
        <v xml:space="preserve">    </v>
      </c>
      <c r="T110" s="1" t="str">
        <f t="shared" si="30"/>
        <v xml:space="preserve">    </v>
      </c>
    </row>
    <row r="111" spans="1:20" ht="15" customHeight="1">
      <c r="A111" s="4" t="str">
        <f t="shared" si="27"/>
        <v/>
      </c>
      <c r="B111" s="11"/>
      <c r="C111" s="23"/>
      <c r="D111" s="5"/>
      <c r="E111" s="21"/>
      <c r="F111" s="21"/>
      <c r="G111" s="6"/>
      <c r="H111" s="7"/>
      <c r="I111" s="6"/>
      <c r="J111" s="6"/>
      <c r="K111" s="11"/>
      <c r="L111" s="11"/>
      <c r="M111" s="11"/>
      <c r="N111" s="12"/>
      <c r="O111" s="13"/>
      <c r="P111" s="14"/>
      <c r="Q111" s="7"/>
      <c r="R111" s="1" t="str">
        <f t="shared" si="28"/>
        <v/>
      </c>
      <c r="S111" s="1" t="str">
        <f t="shared" si="29"/>
        <v xml:space="preserve">    </v>
      </c>
      <c r="T111" s="1" t="str">
        <f t="shared" si="30"/>
        <v xml:space="preserve">    </v>
      </c>
    </row>
    <row r="112" spans="1:20" ht="15" customHeight="1">
      <c r="A112" s="4" t="str">
        <f t="shared" si="27"/>
        <v/>
      </c>
      <c r="B112" s="11"/>
      <c r="C112" s="23"/>
      <c r="D112" s="5"/>
      <c r="E112" s="21"/>
      <c r="F112" s="21"/>
      <c r="G112" s="6"/>
      <c r="H112" s="7"/>
      <c r="I112" s="6"/>
      <c r="J112" s="6"/>
      <c r="K112" s="11"/>
      <c r="L112" s="11"/>
      <c r="M112" s="11"/>
      <c r="N112" s="12"/>
      <c r="O112" s="13"/>
      <c r="P112" s="14"/>
      <c r="Q112" s="7"/>
      <c r="R112" s="1" t="str">
        <f t="shared" si="28"/>
        <v/>
      </c>
      <c r="S112" s="1" t="str">
        <f t="shared" si="29"/>
        <v xml:space="preserve">    </v>
      </c>
      <c r="T112" s="1" t="str">
        <f t="shared" si="30"/>
        <v xml:space="preserve">    </v>
      </c>
    </row>
    <row r="113" spans="1:20" ht="15" customHeight="1">
      <c r="A113" s="4" t="str">
        <f t="shared" si="27"/>
        <v/>
      </c>
      <c r="B113" s="11"/>
      <c r="C113" s="23"/>
      <c r="D113" s="5"/>
      <c r="E113" s="21"/>
      <c r="F113" s="21"/>
      <c r="G113" s="6"/>
      <c r="H113" s="7"/>
      <c r="I113" s="6"/>
      <c r="J113" s="6"/>
      <c r="K113" s="11"/>
      <c r="L113" s="11"/>
      <c r="M113" s="11"/>
      <c r="N113" s="12"/>
      <c r="O113" s="13"/>
      <c r="P113" s="14"/>
      <c r="Q113" s="7"/>
      <c r="R113" s="1" t="str">
        <f t="shared" si="28"/>
        <v/>
      </c>
      <c r="S113" s="1" t="str">
        <f t="shared" si="29"/>
        <v xml:space="preserve">    </v>
      </c>
      <c r="T113" s="1" t="str">
        <f t="shared" si="30"/>
        <v xml:space="preserve">    </v>
      </c>
    </row>
    <row r="114" spans="1:20" ht="15" customHeight="1">
      <c r="A114" s="4" t="str">
        <f t="shared" si="27"/>
        <v/>
      </c>
      <c r="B114" s="11"/>
      <c r="C114" s="23"/>
      <c r="D114" s="5"/>
      <c r="E114" s="21"/>
      <c r="F114" s="21"/>
      <c r="G114" s="6"/>
      <c r="H114" s="7"/>
      <c r="I114" s="6"/>
      <c r="J114" s="6"/>
      <c r="K114" s="11"/>
      <c r="L114" s="11"/>
      <c r="M114" s="11"/>
      <c r="N114" s="12"/>
      <c r="O114" s="13"/>
      <c r="P114" s="14"/>
      <c r="Q114" s="7"/>
      <c r="R114" s="1" t="str">
        <f t="shared" si="28"/>
        <v/>
      </c>
      <c r="S114" s="1" t="str">
        <f t="shared" si="29"/>
        <v xml:space="preserve">    </v>
      </c>
      <c r="T114" s="1" t="str">
        <f t="shared" si="30"/>
        <v xml:space="preserve">    </v>
      </c>
    </row>
    <row r="115" spans="1:20" ht="15" customHeight="1">
      <c r="A115" s="4" t="str">
        <f t="shared" si="27"/>
        <v/>
      </c>
      <c r="B115" s="11"/>
      <c r="C115" s="23"/>
      <c r="D115" s="5"/>
      <c r="E115" s="21"/>
      <c r="F115" s="21"/>
      <c r="G115" s="6"/>
      <c r="H115" s="7"/>
      <c r="I115" s="6"/>
      <c r="J115" s="6"/>
      <c r="K115" s="11"/>
      <c r="L115" s="11"/>
      <c r="M115" s="11"/>
      <c r="N115" s="12"/>
      <c r="O115" s="13"/>
      <c r="P115" s="14"/>
      <c r="Q115" s="7"/>
      <c r="R115" s="1" t="str">
        <f t="shared" si="28"/>
        <v/>
      </c>
      <c r="S115" s="1" t="str">
        <f t="shared" si="29"/>
        <v xml:space="preserve">    </v>
      </c>
      <c r="T115" s="1" t="str">
        <f t="shared" si="30"/>
        <v xml:space="preserve">    </v>
      </c>
    </row>
    <row r="116" spans="1:20" ht="15" customHeight="1">
      <c r="A116" s="4" t="str">
        <f t="shared" si="27"/>
        <v/>
      </c>
      <c r="B116" s="11"/>
      <c r="C116" s="23"/>
      <c r="D116" s="5"/>
      <c r="E116" s="21"/>
      <c r="F116" s="21"/>
      <c r="G116" s="6"/>
      <c r="H116" s="7"/>
      <c r="I116" s="6"/>
      <c r="J116" s="6"/>
      <c r="K116" s="11"/>
      <c r="L116" s="11"/>
      <c r="M116" s="11"/>
      <c r="N116" s="12"/>
      <c r="O116" s="13"/>
      <c r="P116" s="14"/>
      <c r="Q116" s="7"/>
      <c r="R116" s="1" t="str">
        <f t="shared" si="28"/>
        <v/>
      </c>
      <c r="S116" s="1" t="str">
        <f t="shared" si="29"/>
        <v xml:space="preserve">    </v>
      </c>
      <c r="T116" s="1" t="str">
        <f t="shared" si="30"/>
        <v xml:space="preserve">    </v>
      </c>
    </row>
    <row r="117" spans="1:20" ht="15" customHeight="1">
      <c r="A117" s="4" t="str">
        <f t="shared" si="27"/>
        <v/>
      </c>
      <c r="B117" s="11"/>
      <c r="C117" s="23"/>
      <c r="D117" s="5"/>
      <c r="E117" s="21"/>
      <c r="F117" s="21"/>
      <c r="G117" s="6"/>
      <c r="H117" s="7"/>
      <c r="I117" s="6"/>
      <c r="J117" s="6"/>
      <c r="K117" s="11"/>
      <c r="L117" s="11"/>
      <c r="M117" s="11"/>
      <c r="N117" s="12"/>
      <c r="O117" s="13"/>
      <c r="P117" s="14"/>
      <c r="Q117" s="7"/>
      <c r="R117" s="1" t="str">
        <f t="shared" si="28"/>
        <v/>
      </c>
      <c r="S117" s="1" t="str">
        <f t="shared" si="29"/>
        <v xml:space="preserve">    </v>
      </c>
      <c r="T117" s="1" t="str">
        <f t="shared" si="30"/>
        <v xml:space="preserve">    </v>
      </c>
    </row>
    <row r="118" spans="1:20" ht="15" customHeight="1">
      <c r="A118" s="4" t="str">
        <f t="shared" si="27"/>
        <v/>
      </c>
      <c r="B118" s="11"/>
      <c r="C118" s="23"/>
      <c r="D118" s="5"/>
      <c r="E118" s="21"/>
      <c r="F118" s="21"/>
      <c r="G118" s="6"/>
      <c r="H118" s="7"/>
      <c r="I118" s="6"/>
      <c r="J118" s="6"/>
      <c r="K118" s="11"/>
      <c r="L118" s="11"/>
      <c r="M118" s="11"/>
      <c r="N118" s="12"/>
      <c r="O118" s="13"/>
      <c r="P118" s="14"/>
      <c r="Q118" s="7"/>
      <c r="R118" s="1" t="str">
        <f t="shared" si="28"/>
        <v/>
      </c>
      <c r="S118" s="1" t="str">
        <f t="shared" si="29"/>
        <v xml:space="preserve">    </v>
      </c>
      <c r="T118" s="1" t="str">
        <f t="shared" si="30"/>
        <v xml:space="preserve">    </v>
      </c>
    </row>
    <row r="119" spans="1:20" ht="15" customHeight="1">
      <c r="A119" s="4" t="str">
        <f t="shared" si="27"/>
        <v/>
      </c>
      <c r="B119" s="11"/>
      <c r="C119" s="23"/>
      <c r="D119" s="5"/>
      <c r="E119" s="21"/>
      <c r="F119" s="21"/>
      <c r="G119" s="6"/>
      <c r="H119" s="7"/>
      <c r="I119" s="6"/>
      <c r="J119" s="6"/>
      <c r="K119" s="11"/>
      <c r="L119" s="11"/>
      <c r="M119" s="11"/>
      <c r="N119" s="12"/>
      <c r="O119" s="13"/>
      <c r="P119" s="14"/>
      <c r="Q119" s="7"/>
      <c r="R119" s="1" t="str">
        <f t="shared" si="28"/>
        <v/>
      </c>
      <c r="S119" s="1" t="str">
        <f t="shared" si="29"/>
        <v xml:space="preserve">    </v>
      </c>
      <c r="T119" s="1" t="str">
        <f t="shared" si="30"/>
        <v xml:space="preserve">    </v>
      </c>
    </row>
    <row r="120" spans="1:20" ht="15" customHeight="1">
      <c r="A120" s="4" t="str">
        <f t="shared" si="27"/>
        <v/>
      </c>
      <c r="B120" s="11"/>
      <c r="C120" s="23"/>
      <c r="D120" s="5"/>
      <c r="E120" s="21"/>
      <c r="F120" s="21"/>
      <c r="G120" s="6"/>
      <c r="H120" s="7"/>
      <c r="I120" s="6"/>
      <c r="J120" s="6"/>
      <c r="K120" s="11"/>
      <c r="L120" s="11"/>
      <c r="M120" s="11"/>
      <c r="N120" s="12"/>
      <c r="O120" s="13"/>
      <c r="P120" s="14"/>
      <c r="Q120" s="7"/>
      <c r="R120" s="1" t="str">
        <f t="shared" si="28"/>
        <v/>
      </c>
      <c r="S120" s="1" t="str">
        <f t="shared" si="29"/>
        <v xml:space="preserve">    </v>
      </c>
      <c r="T120" s="1" t="str">
        <f t="shared" si="30"/>
        <v xml:space="preserve">    </v>
      </c>
    </row>
    <row r="121" spans="1:20" ht="15" customHeight="1">
      <c r="A121" s="4" t="str">
        <f t="shared" si="27"/>
        <v/>
      </c>
      <c r="B121" s="11"/>
      <c r="C121" s="23"/>
      <c r="D121" s="5"/>
      <c r="E121" s="21"/>
      <c r="F121" s="21"/>
      <c r="G121" s="6"/>
      <c r="H121" s="7"/>
      <c r="I121" s="6"/>
      <c r="J121" s="6"/>
      <c r="K121" s="11"/>
      <c r="L121" s="11"/>
      <c r="M121" s="11"/>
      <c r="N121" s="12"/>
      <c r="O121" s="13"/>
      <c r="P121" s="14"/>
      <c r="Q121" s="7"/>
      <c r="R121" s="1" t="str">
        <f t="shared" si="28"/>
        <v/>
      </c>
      <c r="S121" s="1" t="str">
        <f t="shared" si="29"/>
        <v xml:space="preserve">    </v>
      </c>
      <c r="T121" s="1" t="str">
        <f t="shared" si="30"/>
        <v xml:space="preserve">    </v>
      </c>
    </row>
    <row r="122" spans="1:20" ht="15" customHeight="1">
      <c r="A122" s="4" t="str">
        <f t="shared" si="27"/>
        <v/>
      </c>
      <c r="B122" s="15"/>
      <c r="C122" s="24"/>
      <c r="D122" s="16"/>
      <c r="E122" s="22"/>
      <c r="F122" s="22"/>
      <c r="G122" s="6"/>
      <c r="H122" s="7"/>
      <c r="I122" s="17"/>
      <c r="J122" s="17"/>
      <c r="K122" s="15"/>
      <c r="L122" s="15"/>
      <c r="M122" s="15"/>
      <c r="N122" s="12"/>
      <c r="O122" s="18"/>
      <c r="P122" s="19"/>
      <c r="Q122" s="20"/>
      <c r="R122" s="1" t="str">
        <f t="shared" si="28"/>
        <v/>
      </c>
      <c r="S122" s="1" t="str">
        <f t="shared" si="29"/>
        <v xml:space="preserve">    </v>
      </c>
      <c r="T122" s="1" t="str">
        <f t="shared" si="30"/>
        <v xml:space="preserve">    </v>
      </c>
    </row>
    <row r="123" spans="1:20" ht="15" customHeight="1">
      <c r="A123" s="4" t="str">
        <f t="shared" si="27"/>
        <v/>
      </c>
      <c r="B123" s="11"/>
      <c r="C123" s="23"/>
      <c r="D123" s="5"/>
      <c r="E123" s="21"/>
      <c r="F123" s="21"/>
      <c r="G123" s="6"/>
      <c r="H123" s="7"/>
      <c r="I123" s="6"/>
      <c r="J123" s="6"/>
      <c r="K123" s="11"/>
      <c r="L123" s="11"/>
      <c r="M123" s="11"/>
      <c r="N123" s="12"/>
      <c r="O123" s="13"/>
      <c r="P123" s="14"/>
      <c r="Q123" s="7"/>
      <c r="R123" s="1" t="str">
        <f t="shared" si="28"/>
        <v/>
      </c>
      <c r="S123" s="1" t="str">
        <f t="shared" si="29"/>
        <v xml:space="preserve">    </v>
      </c>
      <c r="T123" s="1" t="str">
        <f t="shared" si="30"/>
        <v xml:space="preserve">    </v>
      </c>
    </row>
    <row r="124" spans="1:20" ht="15" customHeight="1">
      <c r="A124" s="4" t="str">
        <f t="shared" si="27"/>
        <v/>
      </c>
      <c r="B124" s="11"/>
      <c r="C124" s="23"/>
      <c r="D124" s="5"/>
      <c r="E124" s="21"/>
      <c r="F124" s="21"/>
      <c r="G124" s="6"/>
      <c r="H124" s="7"/>
      <c r="I124" s="6"/>
      <c r="J124" s="6"/>
      <c r="K124" s="11"/>
      <c r="L124" s="11"/>
      <c r="M124" s="11"/>
      <c r="N124" s="12"/>
      <c r="O124" s="13"/>
      <c r="P124" s="14"/>
      <c r="Q124" s="7"/>
      <c r="R124" s="1" t="str">
        <f t="shared" si="28"/>
        <v/>
      </c>
      <c r="S124" s="1" t="str">
        <f t="shared" si="29"/>
        <v xml:space="preserve">    </v>
      </c>
      <c r="T124" s="1" t="str">
        <f t="shared" si="30"/>
        <v xml:space="preserve">    </v>
      </c>
    </row>
    <row r="125" spans="1:20" ht="15" customHeight="1">
      <c r="A125" s="4" t="str">
        <f t="shared" si="27"/>
        <v/>
      </c>
      <c r="B125" s="11"/>
      <c r="C125" s="23"/>
      <c r="D125" s="5"/>
      <c r="E125" s="21"/>
      <c r="F125" s="21"/>
      <c r="G125" s="6"/>
      <c r="H125" s="7"/>
      <c r="I125" s="6"/>
      <c r="J125" s="6"/>
      <c r="K125" s="11"/>
      <c r="L125" s="11"/>
      <c r="M125" s="11"/>
      <c r="N125" s="12"/>
      <c r="O125" s="13"/>
      <c r="P125" s="14"/>
      <c r="Q125" s="7"/>
      <c r="R125" s="1" t="str">
        <f t="shared" si="28"/>
        <v/>
      </c>
      <c r="S125" s="1" t="str">
        <f t="shared" si="29"/>
        <v xml:space="preserve">    </v>
      </c>
      <c r="T125" s="1" t="str">
        <f t="shared" si="30"/>
        <v xml:space="preserve">    </v>
      </c>
    </row>
    <row r="126" spans="1:20" ht="15" customHeight="1">
      <c r="A126" s="4" t="str">
        <f t="shared" si="27"/>
        <v/>
      </c>
      <c r="B126" s="11"/>
      <c r="C126" s="23"/>
      <c r="D126" s="5"/>
      <c r="E126" s="21"/>
      <c r="F126" s="21"/>
      <c r="G126" s="6"/>
      <c r="H126" s="7"/>
      <c r="I126" s="6"/>
      <c r="J126" s="6"/>
      <c r="K126" s="11"/>
      <c r="L126" s="11"/>
      <c r="M126" s="11"/>
      <c r="N126" s="12"/>
      <c r="O126" s="13"/>
      <c r="P126" s="14"/>
      <c r="Q126" s="7"/>
      <c r="R126" s="1" t="str">
        <f t="shared" si="28"/>
        <v/>
      </c>
      <c r="S126" s="1" t="str">
        <f t="shared" si="29"/>
        <v xml:space="preserve">    </v>
      </c>
      <c r="T126" s="1" t="str">
        <f t="shared" si="30"/>
        <v xml:space="preserve">    </v>
      </c>
    </row>
    <row r="127" spans="1:20" ht="15" customHeight="1">
      <c r="A127" s="4" t="str">
        <f t="shared" si="27"/>
        <v/>
      </c>
      <c r="B127" s="11"/>
      <c r="C127" s="23"/>
      <c r="D127" s="5"/>
      <c r="E127" s="21"/>
      <c r="F127" s="21"/>
      <c r="G127" s="6"/>
      <c r="H127" s="7"/>
      <c r="I127" s="6"/>
      <c r="J127" s="6"/>
      <c r="K127" s="11"/>
      <c r="L127" s="11"/>
      <c r="M127" s="11"/>
      <c r="N127" s="12"/>
      <c r="O127" s="13"/>
      <c r="P127" s="14"/>
      <c r="Q127" s="7"/>
      <c r="R127" s="1" t="str">
        <f t="shared" si="28"/>
        <v/>
      </c>
      <c r="S127" s="1" t="str">
        <f t="shared" si="29"/>
        <v xml:space="preserve">    </v>
      </c>
      <c r="T127" s="1" t="str">
        <f t="shared" si="30"/>
        <v xml:space="preserve">    </v>
      </c>
    </row>
    <row r="128" spans="1:20" ht="15" customHeight="1">
      <c r="A128" s="4" t="str">
        <f t="shared" si="27"/>
        <v/>
      </c>
      <c r="B128" s="11"/>
      <c r="C128" s="23"/>
      <c r="D128" s="5"/>
      <c r="E128" s="21"/>
      <c r="F128" s="21"/>
      <c r="G128" s="6"/>
      <c r="H128" s="7"/>
      <c r="I128" s="6"/>
      <c r="J128" s="6"/>
      <c r="K128" s="11"/>
      <c r="L128" s="11"/>
      <c r="M128" s="11"/>
      <c r="N128" s="12"/>
      <c r="O128" s="13"/>
      <c r="P128" s="14"/>
      <c r="Q128" s="7"/>
      <c r="R128" s="1" t="str">
        <f t="shared" si="28"/>
        <v/>
      </c>
      <c r="S128" s="1" t="str">
        <f t="shared" si="29"/>
        <v xml:space="preserve">    </v>
      </c>
      <c r="T128" s="1" t="str">
        <f t="shared" si="30"/>
        <v xml:space="preserve">    </v>
      </c>
    </row>
    <row r="129" spans="1:20" ht="15" customHeight="1">
      <c r="A129" s="4" t="str">
        <f t="shared" si="27"/>
        <v/>
      </c>
      <c r="B129" s="11"/>
      <c r="C129" s="23"/>
      <c r="D129" s="5"/>
      <c r="E129" s="21"/>
      <c r="F129" s="21"/>
      <c r="G129" s="6"/>
      <c r="H129" s="7"/>
      <c r="I129" s="6"/>
      <c r="J129" s="6"/>
      <c r="K129" s="11"/>
      <c r="L129" s="11"/>
      <c r="M129" s="11"/>
      <c r="N129" s="12"/>
      <c r="O129" s="13"/>
      <c r="P129" s="14"/>
      <c r="Q129" s="7"/>
      <c r="R129" s="1" t="str">
        <f t="shared" ref="R129:R153" si="31">A129</f>
        <v/>
      </c>
      <c r="S129" s="1" t="str">
        <f t="shared" ref="S129:S153" si="32">""&amp;N129&amp;"  "&amp;O129&amp;"  "&amp;P129&amp;""</f>
        <v xml:space="preserve">    </v>
      </c>
      <c r="T129" s="1" t="str">
        <f t="shared" ref="T129:T153" si="33">S129</f>
        <v xml:space="preserve">    </v>
      </c>
    </row>
    <row r="130" spans="1:20" ht="15" customHeight="1">
      <c r="A130" s="4" t="str">
        <f t="shared" si="27"/>
        <v/>
      </c>
      <c r="B130" s="11"/>
      <c r="C130" s="23"/>
      <c r="D130" s="5"/>
      <c r="E130" s="21"/>
      <c r="F130" s="21"/>
      <c r="G130" s="6"/>
      <c r="H130" s="7"/>
      <c r="I130" s="6"/>
      <c r="J130" s="6"/>
      <c r="K130" s="11"/>
      <c r="L130" s="11"/>
      <c r="M130" s="11"/>
      <c r="N130" s="12"/>
      <c r="O130" s="13"/>
      <c r="P130" s="14"/>
      <c r="Q130" s="7"/>
      <c r="R130" s="1" t="str">
        <f t="shared" si="31"/>
        <v/>
      </c>
      <c r="S130" s="1" t="str">
        <f t="shared" si="32"/>
        <v xml:space="preserve">    </v>
      </c>
      <c r="T130" s="1" t="str">
        <f t="shared" si="33"/>
        <v xml:space="preserve">    </v>
      </c>
    </row>
    <row r="131" spans="1:20" ht="15" customHeight="1">
      <c r="A131" s="4" t="str">
        <f t="shared" si="27"/>
        <v/>
      </c>
      <c r="B131" s="11"/>
      <c r="C131" s="23"/>
      <c r="D131" s="5"/>
      <c r="E131" s="21"/>
      <c r="F131" s="21"/>
      <c r="G131" s="6"/>
      <c r="H131" s="7"/>
      <c r="I131" s="6"/>
      <c r="J131" s="6"/>
      <c r="K131" s="11"/>
      <c r="L131" s="11"/>
      <c r="M131" s="11"/>
      <c r="N131" s="12"/>
      <c r="O131" s="13"/>
      <c r="P131" s="14"/>
      <c r="Q131" s="7"/>
      <c r="R131" s="1" t="str">
        <f t="shared" si="31"/>
        <v/>
      </c>
      <c r="S131" s="1" t="str">
        <f t="shared" si="32"/>
        <v xml:space="preserve">    </v>
      </c>
      <c r="T131" s="1" t="str">
        <f t="shared" si="33"/>
        <v xml:space="preserve">    </v>
      </c>
    </row>
    <row r="132" spans="1:20" ht="15" customHeight="1">
      <c r="A132" s="4" t="str">
        <f t="shared" si="27"/>
        <v/>
      </c>
      <c r="B132" s="11"/>
      <c r="C132" s="23"/>
      <c r="D132" s="5"/>
      <c r="E132" s="21"/>
      <c r="F132" s="21"/>
      <c r="G132" s="6"/>
      <c r="H132" s="7"/>
      <c r="I132" s="6"/>
      <c r="J132" s="6"/>
      <c r="K132" s="11"/>
      <c r="L132" s="11"/>
      <c r="M132" s="11"/>
      <c r="N132" s="12"/>
      <c r="O132" s="13"/>
      <c r="P132" s="14"/>
      <c r="Q132" s="7"/>
      <c r="R132" s="1" t="str">
        <f t="shared" si="31"/>
        <v/>
      </c>
      <c r="S132" s="1" t="str">
        <f t="shared" si="32"/>
        <v xml:space="preserve">    </v>
      </c>
      <c r="T132" s="1" t="str">
        <f t="shared" si="33"/>
        <v xml:space="preserve">    </v>
      </c>
    </row>
    <row r="133" spans="1:20" ht="15" customHeight="1">
      <c r="A133" s="4" t="str">
        <f t="shared" si="27"/>
        <v/>
      </c>
      <c r="B133" s="11"/>
      <c r="C133" s="23"/>
      <c r="D133" s="5"/>
      <c r="E133" s="21"/>
      <c r="F133" s="21"/>
      <c r="G133" s="6"/>
      <c r="H133" s="7"/>
      <c r="I133" s="6"/>
      <c r="J133" s="6"/>
      <c r="K133" s="11"/>
      <c r="L133" s="11"/>
      <c r="M133" s="11"/>
      <c r="N133" s="12"/>
      <c r="O133" s="13"/>
      <c r="P133" s="14"/>
      <c r="Q133" s="7"/>
      <c r="R133" s="1" t="str">
        <f t="shared" si="31"/>
        <v/>
      </c>
      <c r="S133" s="1" t="str">
        <f t="shared" si="32"/>
        <v xml:space="preserve">    </v>
      </c>
      <c r="T133" s="1" t="str">
        <f t="shared" si="33"/>
        <v xml:space="preserve">    </v>
      </c>
    </row>
    <row r="134" spans="1:20" ht="15" customHeight="1">
      <c r="A134" s="4" t="str">
        <f t="shared" si="27"/>
        <v/>
      </c>
      <c r="B134" s="11"/>
      <c r="C134" s="23"/>
      <c r="D134" s="5"/>
      <c r="E134" s="21"/>
      <c r="F134" s="21"/>
      <c r="G134" s="6"/>
      <c r="H134" s="7"/>
      <c r="I134" s="6"/>
      <c r="J134" s="6"/>
      <c r="K134" s="11"/>
      <c r="L134" s="11"/>
      <c r="M134" s="11"/>
      <c r="N134" s="12"/>
      <c r="O134" s="13"/>
      <c r="P134" s="14"/>
      <c r="Q134" s="7"/>
      <c r="R134" s="1" t="str">
        <f t="shared" si="31"/>
        <v/>
      </c>
      <c r="S134" s="1" t="str">
        <f t="shared" si="32"/>
        <v xml:space="preserve">    </v>
      </c>
      <c r="T134" s="1" t="str">
        <f t="shared" si="33"/>
        <v xml:space="preserve">    </v>
      </c>
    </row>
    <row r="135" spans="1:20" ht="15" customHeight="1">
      <c r="A135" s="4" t="str">
        <f t="shared" si="27"/>
        <v/>
      </c>
      <c r="B135" s="11"/>
      <c r="C135" s="23"/>
      <c r="D135" s="5"/>
      <c r="E135" s="21"/>
      <c r="F135" s="21"/>
      <c r="G135" s="6"/>
      <c r="H135" s="7"/>
      <c r="I135" s="6"/>
      <c r="J135" s="6"/>
      <c r="K135" s="11"/>
      <c r="L135" s="11"/>
      <c r="M135" s="11"/>
      <c r="N135" s="12"/>
      <c r="O135" s="13"/>
      <c r="P135" s="14"/>
      <c r="Q135" s="7"/>
      <c r="R135" s="1" t="str">
        <f t="shared" si="31"/>
        <v/>
      </c>
      <c r="S135" s="1" t="str">
        <f t="shared" si="32"/>
        <v xml:space="preserve">    </v>
      </c>
      <c r="T135" s="1" t="str">
        <f t="shared" si="33"/>
        <v xml:space="preserve">    </v>
      </c>
    </row>
    <row r="136" spans="1:20" ht="15" customHeight="1">
      <c r="A136" s="4" t="str">
        <f t="shared" ref="A136:A199" si="34">IF(OR(D136="",E136="",F136=""),"",TEXT(C136,"000")&amp;D136&amp;TEXT(E136,"00")&amp;TEXT(F136,"00"))</f>
        <v/>
      </c>
      <c r="B136" s="11"/>
      <c r="C136" s="23"/>
      <c r="D136" s="5"/>
      <c r="E136" s="21"/>
      <c r="F136" s="21"/>
      <c r="G136" s="6"/>
      <c r="H136" s="7"/>
      <c r="I136" s="6"/>
      <c r="J136" s="6"/>
      <c r="K136" s="11"/>
      <c r="L136" s="11"/>
      <c r="M136" s="11"/>
      <c r="N136" s="12"/>
      <c r="O136" s="13"/>
      <c r="P136" s="14"/>
      <c r="Q136" s="7"/>
      <c r="R136" s="1" t="str">
        <f t="shared" si="31"/>
        <v/>
      </c>
      <c r="S136" s="1" t="str">
        <f t="shared" si="32"/>
        <v xml:space="preserve">    </v>
      </c>
      <c r="T136" s="1" t="str">
        <f t="shared" si="33"/>
        <v xml:space="preserve">    </v>
      </c>
    </row>
    <row r="137" spans="1:20" ht="15" customHeight="1">
      <c r="A137" s="4" t="str">
        <f t="shared" si="34"/>
        <v/>
      </c>
      <c r="B137" s="11"/>
      <c r="C137" s="23"/>
      <c r="D137" s="5"/>
      <c r="E137" s="21"/>
      <c r="F137" s="21"/>
      <c r="G137" s="6"/>
      <c r="H137" s="7"/>
      <c r="I137" s="6"/>
      <c r="J137" s="6"/>
      <c r="K137" s="11"/>
      <c r="L137" s="11"/>
      <c r="M137" s="11"/>
      <c r="N137" s="12"/>
      <c r="O137" s="13"/>
      <c r="P137" s="14"/>
      <c r="Q137" s="7"/>
      <c r="R137" s="1" t="str">
        <f t="shared" si="31"/>
        <v/>
      </c>
      <c r="S137" s="1" t="str">
        <f t="shared" si="32"/>
        <v xml:space="preserve">    </v>
      </c>
      <c r="T137" s="1" t="str">
        <f t="shared" si="33"/>
        <v xml:space="preserve">    </v>
      </c>
    </row>
    <row r="138" spans="1:20" ht="15" customHeight="1">
      <c r="A138" s="4" t="str">
        <f t="shared" si="34"/>
        <v/>
      </c>
      <c r="B138" s="11"/>
      <c r="C138" s="23"/>
      <c r="D138" s="5"/>
      <c r="E138" s="21"/>
      <c r="F138" s="21"/>
      <c r="G138" s="6"/>
      <c r="H138" s="7"/>
      <c r="I138" s="6"/>
      <c r="J138" s="6"/>
      <c r="K138" s="11"/>
      <c r="L138" s="11"/>
      <c r="M138" s="11"/>
      <c r="N138" s="12"/>
      <c r="O138" s="13"/>
      <c r="P138" s="14"/>
      <c r="Q138" s="7"/>
      <c r="R138" s="1" t="str">
        <f t="shared" si="31"/>
        <v/>
      </c>
      <c r="S138" s="1" t="str">
        <f t="shared" si="32"/>
        <v xml:space="preserve">    </v>
      </c>
      <c r="T138" s="1" t="str">
        <f t="shared" si="33"/>
        <v xml:space="preserve">    </v>
      </c>
    </row>
    <row r="139" spans="1:20" ht="15" customHeight="1">
      <c r="A139" s="4" t="str">
        <f t="shared" si="34"/>
        <v/>
      </c>
      <c r="B139" s="11"/>
      <c r="C139" s="23"/>
      <c r="D139" s="5"/>
      <c r="E139" s="21"/>
      <c r="F139" s="21"/>
      <c r="G139" s="6"/>
      <c r="H139" s="7"/>
      <c r="I139" s="6"/>
      <c r="J139" s="6"/>
      <c r="K139" s="11"/>
      <c r="L139" s="11"/>
      <c r="M139" s="11"/>
      <c r="N139" s="12"/>
      <c r="O139" s="13"/>
      <c r="P139" s="14"/>
      <c r="Q139" s="7"/>
      <c r="R139" s="1" t="str">
        <f t="shared" si="31"/>
        <v/>
      </c>
      <c r="S139" s="1" t="str">
        <f t="shared" si="32"/>
        <v xml:space="preserve">    </v>
      </c>
      <c r="T139" s="1" t="str">
        <f t="shared" si="33"/>
        <v xml:space="preserve">    </v>
      </c>
    </row>
    <row r="140" spans="1:20" ht="15" customHeight="1">
      <c r="A140" s="4" t="str">
        <f t="shared" si="34"/>
        <v/>
      </c>
      <c r="B140" s="11"/>
      <c r="C140" s="23"/>
      <c r="D140" s="5"/>
      <c r="E140" s="21"/>
      <c r="F140" s="21"/>
      <c r="G140" s="6"/>
      <c r="H140" s="7"/>
      <c r="I140" s="6"/>
      <c r="J140" s="6"/>
      <c r="K140" s="11"/>
      <c r="L140" s="11"/>
      <c r="M140" s="11"/>
      <c r="N140" s="12"/>
      <c r="O140" s="13"/>
      <c r="P140" s="14"/>
      <c r="Q140" s="7"/>
      <c r="R140" s="1" t="str">
        <f t="shared" si="31"/>
        <v/>
      </c>
      <c r="S140" s="1" t="str">
        <f t="shared" si="32"/>
        <v xml:space="preserve">    </v>
      </c>
      <c r="T140" s="1" t="str">
        <f t="shared" si="33"/>
        <v xml:space="preserve">    </v>
      </c>
    </row>
    <row r="141" spans="1:20" ht="15" customHeight="1">
      <c r="A141" s="4" t="str">
        <f t="shared" si="34"/>
        <v/>
      </c>
      <c r="B141" s="11"/>
      <c r="C141" s="23"/>
      <c r="D141" s="5"/>
      <c r="E141" s="21"/>
      <c r="F141" s="21"/>
      <c r="G141" s="6"/>
      <c r="H141" s="7"/>
      <c r="I141" s="6"/>
      <c r="J141" s="6"/>
      <c r="K141" s="11"/>
      <c r="L141" s="11"/>
      <c r="M141" s="11"/>
      <c r="N141" s="12"/>
      <c r="O141" s="13"/>
      <c r="P141" s="14"/>
      <c r="Q141" s="7"/>
      <c r="R141" s="1" t="str">
        <f t="shared" si="31"/>
        <v/>
      </c>
      <c r="S141" s="1" t="str">
        <f t="shared" si="32"/>
        <v xml:space="preserve">    </v>
      </c>
      <c r="T141" s="1" t="str">
        <f t="shared" si="33"/>
        <v xml:space="preserve">    </v>
      </c>
    </row>
    <row r="142" spans="1:20" ht="15" customHeight="1">
      <c r="A142" s="4" t="str">
        <f t="shared" si="34"/>
        <v/>
      </c>
      <c r="B142" s="11"/>
      <c r="C142" s="23"/>
      <c r="D142" s="5"/>
      <c r="E142" s="21"/>
      <c r="F142" s="21"/>
      <c r="G142" s="6"/>
      <c r="H142" s="7"/>
      <c r="I142" s="6"/>
      <c r="J142" s="6"/>
      <c r="K142" s="11"/>
      <c r="L142" s="11"/>
      <c r="M142" s="11"/>
      <c r="N142" s="12"/>
      <c r="O142" s="13"/>
      <c r="P142" s="14"/>
      <c r="Q142" s="7"/>
      <c r="R142" s="1" t="str">
        <f t="shared" si="31"/>
        <v/>
      </c>
      <c r="S142" s="1" t="str">
        <f t="shared" si="32"/>
        <v xml:space="preserve">    </v>
      </c>
      <c r="T142" s="1" t="str">
        <f t="shared" si="33"/>
        <v xml:space="preserve">    </v>
      </c>
    </row>
    <row r="143" spans="1:20" ht="15" customHeight="1">
      <c r="A143" s="4" t="str">
        <f t="shared" si="34"/>
        <v/>
      </c>
      <c r="B143" s="11"/>
      <c r="C143" s="23"/>
      <c r="D143" s="5"/>
      <c r="E143" s="21"/>
      <c r="F143" s="21"/>
      <c r="G143" s="6"/>
      <c r="H143" s="7"/>
      <c r="I143" s="6"/>
      <c r="J143" s="6"/>
      <c r="K143" s="11"/>
      <c r="L143" s="11"/>
      <c r="M143" s="11"/>
      <c r="N143" s="12"/>
      <c r="O143" s="13"/>
      <c r="P143" s="14"/>
      <c r="Q143" s="7"/>
      <c r="R143" s="1" t="str">
        <f t="shared" si="31"/>
        <v/>
      </c>
      <c r="S143" s="1" t="str">
        <f t="shared" si="32"/>
        <v xml:space="preserve">    </v>
      </c>
      <c r="T143" s="1" t="str">
        <f t="shared" si="33"/>
        <v xml:space="preserve">    </v>
      </c>
    </row>
    <row r="144" spans="1:20" ht="15" customHeight="1">
      <c r="A144" s="4" t="str">
        <f t="shared" si="34"/>
        <v/>
      </c>
      <c r="B144" s="11"/>
      <c r="C144" s="23"/>
      <c r="D144" s="5"/>
      <c r="E144" s="21"/>
      <c r="F144" s="21"/>
      <c r="G144" s="6"/>
      <c r="H144" s="7"/>
      <c r="I144" s="6"/>
      <c r="J144" s="6"/>
      <c r="K144" s="11"/>
      <c r="L144" s="11"/>
      <c r="M144" s="11"/>
      <c r="N144" s="12"/>
      <c r="O144" s="13"/>
      <c r="P144" s="14"/>
      <c r="Q144" s="7"/>
      <c r="R144" s="1" t="str">
        <f t="shared" si="31"/>
        <v/>
      </c>
      <c r="S144" s="1" t="str">
        <f t="shared" si="32"/>
        <v xml:space="preserve">    </v>
      </c>
      <c r="T144" s="1" t="str">
        <f t="shared" si="33"/>
        <v xml:space="preserve">    </v>
      </c>
    </row>
    <row r="145" spans="1:20" ht="15" customHeight="1">
      <c r="A145" s="4" t="str">
        <f t="shared" si="34"/>
        <v/>
      </c>
      <c r="B145" s="11"/>
      <c r="C145" s="23"/>
      <c r="D145" s="5"/>
      <c r="E145" s="21"/>
      <c r="F145" s="21"/>
      <c r="G145" s="6"/>
      <c r="H145" s="7"/>
      <c r="I145" s="6"/>
      <c r="J145" s="6"/>
      <c r="K145" s="11"/>
      <c r="L145" s="11"/>
      <c r="M145" s="11"/>
      <c r="N145" s="12"/>
      <c r="O145" s="13"/>
      <c r="P145" s="14"/>
      <c r="Q145" s="7"/>
      <c r="R145" s="1" t="str">
        <f t="shared" si="31"/>
        <v/>
      </c>
      <c r="S145" s="1" t="str">
        <f t="shared" si="32"/>
        <v xml:space="preserve">    </v>
      </c>
      <c r="T145" s="1" t="str">
        <f t="shared" si="33"/>
        <v xml:space="preserve">    </v>
      </c>
    </row>
    <row r="146" spans="1:20" ht="15" customHeight="1">
      <c r="A146" s="4" t="str">
        <f t="shared" si="34"/>
        <v/>
      </c>
      <c r="B146" s="11"/>
      <c r="C146" s="23"/>
      <c r="D146" s="5"/>
      <c r="E146" s="21"/>
      <c r="F146" s="21"/>
      <c r="G146" s="6"/>
      <c r="H146" s="7"/>
      <c r="I146" s="6"/>
      <c r="J146" s="6"/>
      <c r="K146" s="11"/>
      <c r="L146" s="11"/>
      <c r="M146" s="11"/>
      <c r="N146" s="12"/>
      <c r="O146" s="13"/>
      <c r="P146" s="14"/>
      <c r="Q146" s="7"/>
      <c r="R146" s="1" t="str">
        <f t="shared" si="31"/>
        <v/>
      </c>
      <c r="S146" s="1" t="str">
        <f t="shared" si="32"/>
        <v xml:space="preserve">    </v>
      </c>
      <c r="T146" s="1" t="str">
        <f t="shared" si="33"/>
        <v xml:space="preserve">    </v>
      </c>
    </row>
    <row r="147" spans="1:20" ht="15" customHeight="1">
      <c r="A147" s="4" t="str">
        <f t="shared" si="34"/>
        <v/>
      </c>
      <c r="B147" s="11"/>
      <c r="C147" s="23"/>
      <c r="D147" s="5"/>
      <c r="E147" s="21"/>
      <c r="F147" s="21"/>
      <c r="G147" s="6"/>
      <c r="H147" s="7"/>
      <c r="I147" s="6"/>
      <c r="J147" s="6"/>
      <c r="K147" s="11"/>
      <c r="L147" s="11"/>
      <c r="M147" s="11"/>
      <c r="N147" s="12"/>
      <c r="O147" s="13"/>
      <c r="P147" s="14"/>
      <c r="Q147" s="7"/>
      <c r="R147" s="1" t="str">
        <f t="shared" si="31"/>
        <v/>
      </c>
      <c r="S147" s="1" t="str">
        <f t="shared" si="32"/>
        <v xml:space="preserve">    </v>
      </c>
      <c r="T147" s="1" t="str">
        <f t="shared" si="33"/>
        <v xml:space="preserve">    </v>
      </c>
    </row>
    <row r="148" spans="1:20" ht="15" customHeight="1">
      <c r="A148" s="4" t="str">
        <f t="shared" si="34"/>
        <v/>
      </c>
      <c r="B148" s="11"/>
      <c r="C148" s="23"/>
      <c r="D148" s="5"/>
      <c r="E148" s="21"/>
      <c r="F148" s="21"/>
      <c r="G148" s="6"/>
      <c r="H148" s="7"/>
      <c r="I148" s="6"/>
      <c r="J148" s="6"/>
      <c r="K148" s="11"/>
      <c r="L148" s="11"/>
      <c r="M148" s="11"/>
      <c r="N148" s="12"/>
      <c r="O148" s="13"/>
      <c r="P148" s="14"/>
      <c r="Q148" s="7"/>
      <c r="R148" s="1" t="str">
        <f t="shared" si="31"/>
        <v/>
      </c>
      <c r="S148" s="1" t="str">
        <f t="shared" si="32"/>
        <v xml:space="preserve">    </v>
      </c>
      <c r="T148" s="1" t="str">
        <f t="shared" si="33"/>
        <v xml:space="preserve">    </v>
      </c>
    </row>
    <row r="149" spans="1:20" ht="15" customHeight="1">
      <c r="A149" s="4" t="str">
        <f t="shared" si="34"/>
        <v/>
      </c>
      <c r="B149" s="11"/>
      <c r="C149" s="23"/>
      <c r="D149" s="5"/>
      <c r="E149" s="21"/>
      <c r="F149" s="21"/>
      <c r="G149" s="6"/>
      <c r="H149" s="7"/>
      <c r="I149" s="6"/>
      <c r="J149" s="6"/>
      <c r="K149" s="11"/>
      <c r="L149" s="11"/>
      <c r="M149" s="11"/>
      <c r="N149" s="12"/>
      <c r="O149" s="13"/>
      <c r="P149" s="14"/>
      <c r="Q149" s="7"/>
      <c r="R149" s="1" t="str">
        <f t="shared" si="31"/>
        <v/>
      </c>
      <c r="S149" s="1" t="str">
        <f t="shared" si="32"/>
        <v xml:space="preserve">    </v>
      </c>
      <c r="T149" s="1" t="str">
        <f t="shared" si="33"/>
        <v xml:space="preserve">    </v>
      </c>
    </row>
    <row r="150" spans="1:20" ht="15" customHeight="1">
      <c r="A150" s="4" t="str">
        <f t="shared" si="34"/>
        <v/>
      </c>
      <c r="B150" s="11"/>
      <c r="C150" s="23"/>
      <c r="D150" s="5"/>
      <c r="E150" s="21"/>
      <c r="F150" s="21"/>
      <c r="G150" s="6"/>
      <c r="H150" s="7"/>
      <c r="I150" s="6"/>
      <c r="J150" s="6"/>
      <c r="K150" s="11"/>
      <c r="L150" s="11"/>
      <c r="M150" s="11"/>
      <c r="N150" s="12"/>
      <c r="O150" s="13"/>
      <c r="P150" s="14"/>
      <c r="Q150" s="7"/>
      <c r="R150" s="1" t="str">
        <f t="shared" si="31"/>
        <v/>
      </c>
      <c r="S150" s="1" t="str">
        <f t="shared" si="32"/>
        <v xml:space="preserve">    </v>
      </c>
      <c r="T150" s="1" t="str">
        <f t="shared" si="33"/>
        <v xml:space="preserve">    </v>
      </c>
    </row>
    <row r="151" spans="1:20" ht="15" customHeight="1">
      <c r="A151" s="4" t="str">
        <f t="shared" si="34"/>
        <v/>
      </c>
      <c r="B151" s="11"/>
      <c r="C151" s="23"/>
      <c r="D151" s="5"/>
      <c r="E151" s="21"/>
      <c r="F151" s="21"/>
      <c r="G151" s="6"/>
      <c r="H151" s="7"/>
      <c r="I151" s="6"/>
      <c r="J151" s="6"/>
      <c r="K151" s="11"/>
      <c r="L151" s="11"/>
      <c r="M151" s="11"/>
      <c r="N151" s="12"/>
      <c r="O151" s="13"/>
      <c r="P151" s="14"/>
      <c r="Q151" s="7"/>
      <c r="R151" s="1" t="str">
        <f t="shared" si="31"/>
        <v/>
      </c>
      <c r="S151" s="1" t="str">
        <f t="shared" si="32"/>
        <v xml:space="preserve">    </v>
      </c>
      <c r="T151" s="1" t="str">
        <f t="shared" si="33"/>
        <v xml:space="preserve">    </v>
      </c>
    </row>
    <row r="152" spans="1:20" ht="15" customHeight="1">
      <c r="A152" s="4" t="str">
        <f t="shared" si="34"/>
        <v/>
      </c>
      <c r="B152" s="11"/>
      <c r="C152" s="23"/>
      <c r="D152" s="5"/>
      <c r="E152" s="21"/>
      <c r="F152" s="21"/>
      <c r="G152" s="6"/>
      <c r="H152" s="7"/>
      <c r="I152" s="6"/>
      <c r="J152" s="6"/>
      <c r="K152" s="11"/>
      <c r="L152" s="11"/>
      <c r="M152" s="11"/>
      <c r="N152" s="12"/>
      <c r="O152" s="13"/>
      <c r="P152" s="14"/>
      <c r="Q152" s="7"/>
      <c r="R152" s="1" t="str">
        <f t="shared" si="31"/>
        <v/>
      </c>
      <c r="S152" s="1" t="str">
        <f t="shared" si="32"/>
        <v xml:space="preserve">    </v>
      </c>
      <c r="T152" s="1" t="str">
        <f t="shared" si="33"/>
        <v xml:space="preserve">    </v>
      </c>
    </row>
    <row r="153" spans="1:20" ht="15" customHeight="1">
      <c r="A153" s="4" t="str">
        <f t="shared" si="34"/>
        <v/>
      </c>
      <c r="B153" s="15"/>
      <c r="C153" s="24"/>
      <c r="D153" s="16"/>
      <c r="E153" s="22"/>
      <c r="F153" s="22"/>
      <c r="G153" s="6"/>
      <c r="H153" s="7"/>
      <c r="I153" s="17"/>
      <c r="J153" s="17"/>
      <c r="K153" s="15"/>
      <c r="L153" s="15"/>
      <c r="M153" s="15"/>
      <c r="N153" s="12"/>
      <c r="O153" s="18"/>
      <c r="P153" s="19"/>
      <c r="Q153" s="20"/>
      <c r="R153" s="1" t="str">
        <f t="shared" si="31"/>
        <v/>
      </c>
      <c r="S153" s="1" t="str">
        <f t="shared" si="32"/>
        <v xml:space="preserve">    </v>
      </c>
      <c r="T153" s="1" t="str">
        <f t="shared" si="33"/>
        <v xml:space="preserve">    </v>
      </c>
    </row>
    <row r="154" spans="1:20" ht="15" customHeight="1">
      <c r="A154" s="4" t="str">
        <f t="shared" si="34"/>
        <v/>
      </c>
      <c r="B154" s="11"/>
      <c r="C154" s="23"/>
      <c r="D154" s="5"/>
      <c r="E154" s="21"/>
      <c r="F154" s="21"/>
      <c r="G154" s="6"/>
      <c r="H154" s="7"/>
      <c r="I154" s="6"/>
      <c r="J154" s="6"/>
      <c r="K154" s="11"/>
      <c r="L154" s="11"/>
      <c r="M154" s="11"/>
      <c r="N154" s="12"/>
      <c r="O154" s="13"/>
      <c r="P154" s="14"/>
      <c r="Q154" s="7"/>
      <c r="R154" s="1" t="str">
        <f t="shared" ref="R154:R201" si="35">A154</f>
        <v/>
      </c>
      <c r="S154" s="1" t="str">
        <f t="shared" ref="S154:S201" si="36">""&amp;N154&amp;"  "&amp;O154&amp;"  "&amp;P154&amp;""</f>
        <v xml:space="preserve">    </v>
      </c>
      <c r="T154" s="1" t="str">
        <f t="shared" ref="T154:T201" si="37">S154</f>
        <v xml:space="preserve">    </v>
      </c>
    </row>
    <row r="155" spans="1:20" ht="15" customHeight="1">
      <c r="A155" s="4" t="str">
        <f t="shared" si="34"/>
        <v/>
      </c>
      <c r="B155" s="11"/>
      <c r="C155" s="23"/>
      <c r="D155" s="5"/>
      <c r="E155" s="21"/>
      <c r="F155" s="21"/>
      <c r="G155" s="6"/>
      <c r="H155" s="7"/>
      <c r="I155" s="6"/>
      <c r="J155" s="6"/>
      <c r="K155" s="11"/>
      <c r="L155" s="11"/>
      <c r="M155" s="11"/>
      <c r="N155" s="12"/>
      <c r="O155" s="13"/>
      <c r="P155" s="14"/>
      <c r="Q155" s="7"/>
      <c r="R155" s="1" t="str">
        <f t="shared" si="35"/>
        <v/>
      </c>
      <c r="S155" s="1" t="str">
        <f t="shared" si="36"/>
        <v xml:space="preserve">    </v>
      </c>
      <c r="T155" s="1" t="str">
        <f t="shared" si="37"/>
        <v xml:space="preserve">    </v>
      </c>
    </row>
    <row r="156" spans="1:20" ht="15" customHeight="1">
      <c r="A156" s="4" t="str">
        <f t="shared" si="34"/>
        <v/>
      </c>
      <c r="B156" s="11"/>
      <c r="C156" s="23"/>
      <c r="D156" s="5"/>
      <c r="E156" s="21"/>
      <c r="F156" s="21"/>
      <c r="G156" s="6"/>
      <c r="H156" s="7"/>
      <c r="I156" s="6"/>
      <c r="J156" s="6"/>
      <c r="K156" s="11"/>
      <c r="L156" s="11"/>
      <c r="M156" s="11"/>
      <c r="N156" s="12"/>
      <c r="O156" s="13"/>
      <c r="P156" s="14"/>
      <c r="Q156" s="7"/>
      <c r="R156" s="1" t="str">
        <f t="shared" si="35"/>
        <v/>
      </c>
      <c r="S156" s="1" t="str">
        <f t="shared" si="36"/>
        <v xml:space="preserve">    </v>
      </c>
      <c r="T156" s="1" t="str">
        <f t="shared" si="37"/>
        <v xml:space="preserve">    </v>
      </c>
    </row>
    <row r="157" spans="1:20" ht="15" customHeight="1">
      <c r="A157" s="4" t="str">
        <f t="shared" si="34"/>
        <v/>
      </c>
      <c r="B157" s="11"/>
      <c r="C157" s="23"/>
      <c r="D157" s="5"/>
      <c r="E157" s="21"/>
      <c r="F157" s="21"/>
      <c r="G157" s="6"/>
      <c r="H157" s="7"/>
      <c r="I157" s="6"/>
      <c r="J157" s="6"/>
      <c r="K157" s="11"/>
      <c r="L157" s="11"/>
      <c r="M157" s="11"/>
      <c r="N157" s="12"/>
      <c r="O157" s="13"/>
      <c r="P157" s="14"/>
      <c r="Q157" s="7"/>
      <c r="R157" s="1" t="str">
        <f t="shared" si="35"/>
        <v/>
      </c>
      <c r="S157" s="1" t="str">
        <f t="shared" si="36"/>
        <v xml:space="preserve">    </v>
      </c>
      <c r="T157" s="1" t="str">
        <f t="shared" si="37"/>
        <v xml:space="preserve">    </v>
      </c>
    </row>
    <row r="158" spans="1:20" ht="15" customHeight="1">
      <c r="A158" s="4" t="str">
        <f t="shared" si="34"/>
        <v/>
      </c>
      <c r="B158" s="11"/>
      <c r="C158" s="23"/>
      <c r="D158" s="5"/>
      <c r="E158" s="21"/>
      <c r="F158" s="21"/>
      <c r="G158" s="6"/>
      <c r="H158" s="7"/>
      <c r="I158" s="6"/>
      <c r="J158" s="6"/>
      <c r="K158" s="11"/>
      <c r="L158" s="11"/>
      <c r="M158" s="11"/>
      <c r="N158" s="12"/>
      <c r="O158" s="13"/>
      <c r="P158" s="14"/>
      <c r="Q158" s="7"/>
      <c r="R158" s="1" t="str">
        <f t="shared" si="35"/>
        <v/>
      </c>
      <c r="S158" s="1" t="str">
        <f t="shared" si="36"/>
        <v xml:space="preserve">    </v>
      </c>
      <c r="T158" s="1" t="str">
        <f t="shared" si="37"/>
        <v xml:space="preserve">    </v>
      </c>
    </row>
    <row r="159" spans="1:20" ht="15" customHeight="1">
      <c r="A159" s="4" t="str">
        <f t="shared" si="34"/>
        <v/>
      </c>
      <c r="B159" s="11"/>
      <c r="C159" s="23"/>
      <c r="D159" s="5"/>
      <c r="E159" s="21"/>
      <c r="F159" s="21"/>
      <c r="G159" s="6"/>
      <c r="H159" s="7"/>
      <c r="I159" s="6"/>
      <c r="J159" s="6"/>
      <c r="K159" s="11"/>
      <c r="L159" s="11"/>
      <c r="M159" s="11"/>
      <c r="N159" s="12"/>
      <c r="O159" s="13"/>
      <c r="P159" s="14"/>
      <c r="Q159" s="7"/>
      <c r="R159" s="1" t="str">
        <f t="shared" si="35"/>
        <v/>
      </c>
      <c r="S159" s="1" t="str">
        <f t="shared" si="36"/>
        <v xml:space="preserve">    </v>
      </c>
      <c r="T159" s="1" t="str">
        <f t="shared" si="37"/>
        <v xml:space="preserve">    </v>
      </c>
    </row>
    <row r="160" spans="1:20" ht="15" customHeight="1">
      <c r="A160" s="4" t="str">
        <f t="shared" si="34"/>
        <v/>
      </c>
      <c r="B160" s="11"/>
      <c r="C160" s="23"/>
      <c r="D160" s="5"/>
      <c r="E160" s="21"/>
      <c r="F160" s="21"/>
      <c r="G160" s="6"/>
      <c r="H160" s="7"/>
      <c r="I160" s="6"/>
      <c r="J160" s="6"/>
      <c r="K160" s="11"/>
      <c r="L160" s="11"/>
      <c r="M160" s="11"/>
      <c r="N160" s="12"/>
      <c r="O160" s="13"/>
      <c r="P160" s="14"/>
      <c r="Q160" s="7"/>
      <c r="R160" s="1" t="str">
        <f t="shared" si="35"/>
        <v/>
      </c>
      <c r="S160" s="1" t="str">
        <f t="shared" si="36"/>
        <v xml:space="preserve">    </v>
      </c>
      <c r="T160" s="1" t="str">
        <f t="shared" si="37"/>
        <v xml:space="preserve">    </v>
      </c>
    </row>
    <row r="161" spans="1:20" ht="15" customHeight="1">
      <c r="A161" s="4" t="str">
        <f t="shared" si="34"/>
        <v/>
      </c>
      <c r="B161" s="11"/>
      <c r="C161" s="23"/>
      <c r="D161" s="5"/>
      <c r="E161" s="21"/>
      <c r="F161" s="21"/>
      <c r="G161" s="6"/>
      <c r="H161" s="7"/>
      <c r="I161" s="6"/>
      <c r="J161" s="6"/>
      <c r="K161" s="11"/>
      <c r="L161" s="11"/>
      <c r="M161" s="11"/>
      <c r="N161" s="12"/>
      <c r="O161" s="13"/>
      <c r="P161" s="14"/>
      <c r="Q161" s="7"/>
      <c r="R161" s="1" t="str">
        <f t="shared" si="35"/>
        <v/>
      </c>
      <c r="S161" s="1" t="str">
        <f t="shared" si="36"/>
        <v xml:space="preserve">    </v>
      </c>
      <c r="T161" s="1" t="str">
        <f t="shared" si="37"/>
        <v xml:space="preserve">    </v>
      </c>
    </row>
    <row r="162" spans="1:20" ht="15" customHeight="1">
      <c r="A162" s="4" t="str">
        <f t="shared" si="34"/>
        <v/>
      </c>
      <c r="B162" s="11"/>
      <c r="C162" s="23"/>
      <c r="D162" s="5"/>
      <c r="E162" s="21"/>
      <c r="F162" s="21"/>
      <c r="G162" s="6"/>
      <c r="H162" s="7"/>
      <c r="I162" s="6"/>
      <c r="J162" s="6"/>
      <c r="K162" s="11"/>
      <c r="L162" s="11"/>
      <c r="M162" s="11"/>
      <c r="N162" s="12"/>
      <c r="O162" s="13"/>
      <c r="P162" s="14"/>
      <c r="Q162" s="7"/>
      <c r="R162" s="1" t="str">
        <f t="shared" si="35"/>
        <v/>
      </c>
      <c r="S162" s="1" t="str">
        <f t="shared" si="36"/>
        <v xml:space="preserve">    </v>
      </c>
      <c r="T162" s="1" t="str">
        <f t="shared" si="37"/>
        <v xml:space="preserve">    </v>
      </c>
    </row>
    <row r="163" spans="1:20" ht="15" customHeight="1">
      <c r="A163" s="4" t="str">
        <f t="shared" si="34"/>
        <v/>
      </c>
      <c r="B163" s="11"/>
      <c r="C163" s="23"/>
      <c r="D163" s="5"/>
      <c r="E163" s="21"/>
      <c r="F163" s="21"/>
      <c r="G163" s="6"/>
      <c r="H163" s="7"/>
      <c r="I163" s="6"/>
      <c r="J163" s="6"/>
      <c r="K163" s="11"/>
      <c r="L163" s="11"/>
      <c r="M163" s="11"/>
      <c r="N163" s="12"/>
      <c r="O163" s="13"/>
      <c r="P163" s="14"/>
      <c r="Q163" s="7"/>
      <c r="R163" s="1" t="str">
        <f t="shared" si="35"/>
        <v/>
      </c>
      <c r="S163" s="1" t="str">
        <f t="shared" si="36"/>
        <v xml:space="preserve">    </v>
      </c>
      <c r="T163" s="1" t="str">
        <f t="shared" si="37"/>
        <v xml:space="preserve">    </v>
      </c>
    </row>
    <row r="164" spans="1:20" ht="15" customHeight="1">
      <c r="A164" s="4" t="str">
        <f t="shared" si="34"/>
        <v/>
      </c>
      <c r="B164" s="11"/>
      <c r="C164" s="23"/>
      <c r="D164" s="5"/>
      <c r="E164" s="21"/>
      <c r="F164" s="21"/>
      <c r="G164" s="6"/>
      <c r="H164" s="7"/>
      <c r="I164" s="6"/>
      <c r="J164" s="6"/>
      <c r="K164" s="11"/>
      <c r="L164" s="11"/>
      <c r="M164" s="11"/>
      <c r="N164" s="12"/>
      <c r="O164" s="13"/>
      <c r="P164" s="14"/>
      <c r="Q164" s="7"/>
      <c r="R164" s="1" t="str">
        <f t="shared" si="35"/>
        <v/>
      </c>
      <c r="S164" s="1" t="str">
        <f t="shared" si="36"/>
        <v xml:space="preserve">    </v>
      </c>
      <c r="T164" s="1" t="str">
        <f t="shared" si="37"/>
        <v xml:space="preserve">    </v>
      </c>
    </row>
    <row r="165" spans="1:20" ht="15" customHeight="1">
      <c r="A165" s="4" t="str">
        <f t="shared" si="34"/>
        <v/>
      </c>
      <c r="B165" s="11"/>
      <c r="C165" s="23"/>
      <c r="D165" s="5"/>
      <c r="E165" s="21"/>
      <c r="F165" s="21"/>
      <c r="G165" s="6"/>
      <c r="H165" s="7"/>
      <c r="I165" s="6"/>
      <c r="J165" s="6"/>
      <c r="K165" s="11"/>
      <c r="L165" s="11"/>
      <c r="M165" s="11"/>
      <c r="N165" s="12"/>
      <c r="O165" s="13"/>
      <c r="P165" s="14"/>
      <c r="Q165" s="7"/>
      <c r="R165" s="1" t="str">
        <f t="shared" si="35"/>
        <v/>
      </c>
      <c r="S165" s="1" t="str">
        <f t="shared" si="36"/>
        <v xml:space="preserve">    </v>
      </c>
      <c r="T165" s="1" t="str">
        <f t="shared" si="37"/>
        <v xml:space="preserve">    </v>
      </c>
    </row>
    <row r="166" spans="1:20" ht="15" customHeight="1">
      <c r="A166" s="4" t="str">
        <f t="shared" si="34"/>
        <v/>
      </c>
      <c r="B166" s="11"/>
      <c r="C166" s="23"/>
      <c r="D166" s="5"/>
      <c r="E166" s="21"/>
      <c r="F166" s="21"/>
      <c r="G166" s="6"/>
      <c r="H166" s="7"/>
      <c r="I166" s="6"/>
      <c r="J166" s="6"/>
      <c r="K166" s="11"/>
      <c r="L166" s="11"/>
      <c r="M166" s="11"/>
      <c r="N166" s="12"/>
      <c r="O166" s="13"/>
      <c r="P166" s="14"/>
      <c r="Q166" s="7"/>
      <c r="R166" s="1" t="str">
        <f t="shared" si="35"/>
        <v/>
      </c>
      <c r="S166" s="1" t="str">
        <f t="shared" si="36"/>
        <v xml:space="preserve">    </v>
      </c>
      <c r="T166" s="1" t="str">
        <f t="shared" si="37"/>
        <v xml:space="preserve">    </v>
      </c>
    </row>
    <row r="167" spans="1:20" ht="15" customHeight="1">
      <c r="A167" s="4" t="str">
        <f t="shared" si="34"/>
        <v/>
      </c>
      <c r="B167" s="11"/>
      <c r="C167" s="23"/>
      <c r="D167" s="5"/>
      <c r="E167" s="21"/>
      <c r="F167" s="21"/>
      <c r="G167" s="6"/>
      <c r="H167" s="7"/>
      <c r="I167" s="6"/>
      <c r="J167" s="6"/>
      <c r="K167" s="11"/>
      <c r="L167" s="11"/>
      <c r="M167" s="11"/>
      <c r="N167" s="12"/>
      <c r="O167" s="13"/>
      <c r="P167" s="14"/>
      <c r="Q167" s="7"/>
      <c r="R167" s="1" t="str">
        <f t="shared" si="35"/>
        <v/>
      </c>
      <c r="S167" s="1" t="str">
        <f t="shared" si="36"/>
        <v xml:space="preserve">    </v>
      </c>
      <c r="T167" s="1" t="str">
        <f t="shared" si="37"/>
        <v xml:space="preserve">    </v>
      </c>
    </row>
    <row r="168" spans="1:20" ht="15" customHeight="1">
      <c r="A168" s="4" t="str">
        <f t="shared" si="34"/>
        <v/>
      </c>
      <c r="B168" s="11"/>
      <c r="C168" s="23"/>
      <c r="D168" s="5"/>
      <c r="E168" s="21"/>
      <c r="F168" s="21"/>
      <c r="G168" s="6"/>
      <c r="H168" s="7"/>
      <c r="I168" s="6"/>
      <c r="J168" s="6"/>
      <c r="K168" s="11"/>
      <c r="L168" s="11"/>
      <c r="M168" s="11"/>
      <c r="N168" s="12"/>
      <c r="O168" s="13"/>
      <c r="P168" s="14"/>
      <c r="Q168" s="7"/>
      <c r="R168" s="1" t="str">
        <f t="shared" si="35"/>
        <v/>
      </c>
      <c r="S168" s="1" t="str">
        <f t="shared" si="36"/>
        <v xml:space="preserve">    </v>
      </c>
      <c r="T168" s="1" t="str">
        <f t="shared" si="37"/>
        <v xml:space="preserve">    </v>
      </c>
    </row>
    <row r="169" spans="1:20" ht="15" customHeight="1">
      <c r="A169" s="4" t="str">
        <f t="shared" si="34"/>
        <v/>
      </c>
      <c r="B169" s="11"/>
      <c r="C169" s="23"/>
      <c r="D169" s="5"/>
      <c r="E169" s="21"/>
      <c r="F169" s="21"/>
      <c r="G169" s="6"/>
      <c r="H169" s="7"/>
      <c r="I169" s="6"/>
      <c r="J169" s="6"/>
      <c r="K169" s="11"/>
      <c r="L169" s="11"/>
      <c r="M169" s="11"/>
      <c r="N169" s="12"/>
      <c r="O169" s="13"/>
      <c r="P169" s="14"/>
      <c r="Q169" s="7"/>
      <c r="R169" s="1" t="str">
        <f t="shared" si="35"/>
        <v/>
      </c>
      <c r="S169" s="1" t="str">
        <f t="shared" si="36"/>
        <v xml:space="preserve">    </v>
      </c>
      <c r="T169" s="1" t="str">
        <f t="shared" si="37"/>
        <v xml:space="preserve">    </v>
      </c>
    </row>
    <row r="170" spans="1:20" ht="15" customHeight="1">
      <c r="A170" s="4" t="str">
        <f t="shared" si="34"/>
        <v/>
      </c>
      <c r="B170" s="11"/>
      <c r="C170" s="23"/>
      <c r="D170" s="5"/>
      <c r="E170" s="21"/>
      <c r="F170" s="21"/>
      <c r="G170" s="6"/>
      <c r="H170" s="7"/>
      <c r="I170" s="6"/>
      <c r="J170" s="6"/>
      <c r="K170" s="11"/>
      <c r="L170" s="11"/>
      <c r="M170" s="11"/>
      <c r="N170" s="12"/>
      <c r="O170" s="13"/>
      <c r="P170" s="14"/>
      <c r="Q170" s="7"/>
      <c r="R170" s="1" t="str">
        <f t="shared" si="35"/>
        <v/>
      </c>
      <c r="S170" s="1" t="str">
        <f t="shared" si="36"/>
        <v xml:space="preserve">    </v>
      </c>
      <c r="T170" s="1" t="str">
        <f t="shared" si="37"/>
        <v xml:space="preserve">    </v>
      </c>
    </row>
    <row r="171" spans="1:20" ht="15" customHeight="1">
      <c r="A171" s="4" t="str">
        <f t="shared" si="34"/>
        <v/>
      </c>
      <c r="B171" s="11"/>
      <c r="C171" s="23"/>
      <c r="D171" s="5"/>
      <c r="E171" s="21"/>
      <c r="F171" s="21"/>
      <c r="G171" s="6"/>
      <c r="H171" s="7"/>
      <c r="I171" s="6"/>
      <c r="J171" s="6"/>
      <c r="K171" s="11"/>
      <c r="L171" s="11"/>
      <c r="M171" s="11"/>
      <c r="N171" s="12"/>
      <c r="O171" s="13"/>
      <c r="P171" s="14"/>
      <c r="Q171" s="7"/>
      <c r="R171" s="1" t="str">
        <f t="shared" si="35"/>
        <v/>
      </c>
      <c r="S171" s="1" t="str">
        <f t="shared" si="36"/>
        <v xml:space="preserve">    </v>
      </c>
      <c r="T171" s="1" t="str">
        <f t="shared" si="37"/>
        <v xml:space="preserve">    </v>
      </c>
    </row>
    <row r="172" spans="1:20" ht="15" customHeight="1">
      <c r="A172" s="4" t="str">
        <f t="shared" si="34"/>
        <v/>
      </c>
      <c r="B172" s="11"/>
      <c r="C172" s="23"/>
      <c r="D172" s="5"/>
      <c r="E172" s="21"/>
      <c r="F172" s="21"/>
      <c r="G172" s="6"/>
      <c r="H172" s="7"/>
      <c r="I172" s="6"/>
      <c r="J172" s="6"/>
      <c r="K172" s="11"/>
      <c r="L172" s="11"/>
      <c r="M172" s="11"/>
      <c r="N172" s="12"/>
      <c r="O172" s="13"/>
      <c r="P172" s="14"/>
      <c r="Q172" s="7"/>
      <c r="R172" s="1" t="str">
        <f t="shared" si="35"/>
        <v/>
      </c>
      <c r="S172" s="1" t="str">
        <f t="shared" si="36"/>
        <v xml:space="preserve">    </v>
      </c>
      <c r="T172" s="1" t="str">
        <f t="shared" si="37"/>
        <v xml:space="preserve">    </v>
      </c>
    </row>
    <row r="173" spans="1:20" ht="15" customHeight="1">
      <c r="A173" s="4" t="str">
        <f t="shared" si="34"/>
        <v/>
      </c>
      <c r="B173" s="11"/>
      <c r="C173" s="23"/>
      <c r="D173" s="5"/>
      <c r="E173" s="21"/>
      <c r="F173" s="21"/>
      <c r="G173" s="6"/>
      <c r="H173" s="7"/>
      <c r="I173" s="6"/>
      <c r="J173" s="6"/>
      <c r="K173" s="11"/>
      <c r="L173" s="11"/>
      <c r="M173" s="11"/>
      <c r="N173" s="12"/>
      <c r="O173" s="13"/>
      <c r="P173" s="14"/>
      <c r="Q173" s="7"/>
      <c r="R173" s="1" t="str">
        <f t="shared" si="35"/>
        <v/>
      </c>
      <c r="S173" s="1" t="str">
        <f t="shared" si="36"/>
        <v xml:space="preserve">    </v>
      </c>
      <c r="T173" s="1" t="str">
        <f t="shared" si="37"/>
        <v xml:space="preserve">    </v>
      </c>
    </row>
    <row r="174" spans="1:20" ht="15" customHeight="1">
      <c r="A174" s="4" t="str">
        <f t="shared" si="34"/>
        <v/>
      </c>
      <c r="B174" s="11"/>
      <c r="C174" s="23"/>
      <c r="D174" s="5"/>
      <c r="E174" s="21"/>
      <c r="F174" s="21"/>
      <c r="G174" s="6"/>
      <c r="H174" s="7"/>
      <c r="I174" s="6"/>
      <c r="J174" s="6"/>
      <c r="K174" s="11"/>
      <c r="L174" s="11"/>
      <c r="M174" s="11"/>
      <c r="N174" s="12"/>
      <c r="O174" s="13"/>
      <c r="P174" s="14"/>
      <c r="Q174" s="7"/>
      <c r="R174" s="1" t="str">
        <f t="shared" si="35"/>
        <v/>
      </c>
      <c r="S174" s="1" t="str">
        <f t="shared" si="36"/>
        <v xml:space="preserve">    </v>
      </c>
      <c r="T174" s="1" t="str">
        <f t="shared" si="37"/>
        <v xml:space="preserve">    </v>
      </c>
    </row>
    <row r="175" spans="1:20" ht="15" customHeight="1">
      <c r="A175" s="4" t="str">
        <f t="shared" si="34"/>
        <v/>
      </c>
      <c r="B175" s="11"/>
      <c r="C175" s="23"/>
      <c r="D175" s="5"/>
      <c r="E175" s="21"/>
      <c r="F175" s="21"/>
      <c r="G175" s="6"/>
      <c r="H175" s="7"/>
      <c r="I175" s="6"/>
      <c r="J175" s="6"/>
      <c r="K175" s="11"/>
      <c r="L175" s="11"/>
      <c r="M175" s="11"/>
      <c r="N175" s="12"/>
      <c r="O175" s="13"/>
      <c r="P175" s="14"/>
      <c r="Q175" s="7"/>
      <c r="R175" s="1" t="str">
        <f t="shared" si="35"/>
        <v/>
      </c>
      <c r="S175" s="1" t="str">
        <f t="shared" si="36"/>
        <v xml:space="preserve">    </v>
      </c>
      <c r="T175" s="1" t="str">
        <f t="shared" si="37"/>
        <v xml:space="preserve">    </v>
      </c>
    </row>
    <row r="176" spans="1:20" ht="15" customHeight="1">
      <c r="A176" s="4" t="str">
        <f t="shared" si="34"/>
        <v/>
      </c>
      <c r="B176" s="11"/>
      <c r="C176" s="23"/>
      <c r="D176" s="5"/>
      <c r="E176" s="21"/>
      <c r="F176" s="21"/>
      <c r="G176" s="6"/>
      <c r="H176" s="7"/>
      <c r="I176" s="6"/>
      <c r="J176" s="6"/>
      <c r="K176" s="11"/>
      <c r="L176" s="11"/>
      <c r="M176" s="11"/>
      <c r="N176" s="12"/>
      <c r="O176" s="13"/>
      <c r="P176" s="14"/>
      <c r="Q176" s="7"/>
      <c r="R176" s="1" t="str">
        <f t="shared" si="35"/>
        <v/>
      </c>
      <c r="S176" s="1" t="str">
        <f t="shared" si="36"/>
        <v xml:space="preserve">    </v>
      </c>
      <c r="T176" s="1" t="str">
        <f t="shared" si="37"/>
        <v xml:space="preserve">    </v>
      </c>
    </row>
    <row r="177" spans="1:20" ht="15" customHeight="1">
      <c r="A177" s="4" t="str">
        <f t="shared" si="34"/>
        <v/>
      </c>
      <c r="B177" s="15"/>
      <c r="C177" s="24"/>
      <c r="D177" s="16"/>
      <c r="E177" s="22"/>
      <c r="F177" s="22"/>
      <c r="G177" s="6"/>
      <c r="H177" s="7"/>
      <c r="I177" s="17"/>
      <c r="J177" s="17"/>
      <c r="K177" s="15"/>
      <c r="L177" s="15"/>
      <c r="M177" s="15"/>
      <c r="N177" s="12"/>
      <c r="O177" s="18"/>
      <c r="P177" s="19"/>
      <c r="Q177" s="20"/>
      <c r="R177" s="1" t="str">
        <f t="shared" si="35"/>
        <v/>
      </c>
      <c r="S177" s="1" t="str">
        <f t="shared" si="36"/>
        <v xml:space="preserve">    </v>
      </c>
      <c r="T177" s="1" t="str">
        <f t="shared" si="37"/>
        <v xml:space="preserve">    </v>
      </c>
    </row>
    <row r="178" spans="1:20" ht="15" customHeight="1">
      <c r="A178" s="4" t="str">
        <f t="shared" si="34"/>
        <v/>
      </c>
      <c r="B178" s="11"/>
      <c r="C178" s="23"/>
      <c r="D178" s="5"/>
      <c r="E178" s="21"/>
      <c r="F178" s="21"/>
      <c r="G178" s="6"/>
      <c r="H178" s="7"/>
      <c r="I178" s="6"/>
      <c r="J178" s="6"/>
      <c r="K178" s="11"/>
      <c r="L178" s="11"/>
      <c r="M178" s="11"/>
      <c r="N178" s="12"/>
      <c r="O178" s="13"/>
      <c r="P178" s="14"/>
      <c r="Q178" s="7"/>
      <c r="R178" s="1" t="str">
        <f t="shared" si="35"/>
        <v/>
      </c>
      <c r="S178" s="1" t="str">
        <f t="shared" si="36"/>
        <v xml:space="preserve">    </v>
      </c>
      <c r="T178" s="1" t="str">
        <f t="shared" si="37"/>
        <v xml:space="preserve">    </v>
      </c>
    </row>
    <row r="179" spans="1:20" ht="15" customHeight="1">
      <c r="A179" s="4" t="str">
        <f t="shared" si="34"/>
        <v/>
      </c>
      <c r="B179" s="11"/>
      <c r="C179" s="23"/>
      <c r="D179" s="5"/>
      <c r="E179" s="21"/>
      <c r="F179" s="21"/>
      <c r="G179" s="6"/>
      <c r="H179" s="7"/>
      <c r="I179" s="6"/>
      <c r="J179" s="6"/>
      <c r="K179" s="11"/>
      <c r="L179" s="11"/>
      <c r="M179" s="11"/>
      <c r="N179" s="12"/>
      <c r="O179" s="13"/>
      <c r="P179" s="14"/>
      <c r="Q179" s="7"/>
      <c r="R179" s="1" t="str">
        <f t="shared" si="35"/>
        <v/>
      </c>
      <c r="S179" s="1" t="str">
        <f t="shared" si="36"/>
        <v xml:space="preserve">    </v>
      </c>
      <c r="T179" s="1" t="str">
        <f t="shared" si="37"/>
        <v xml:space="preserve">    </v>
      </c>
    </row>
    <row r="180" spans="1:20" ht="15" customHeight="1">
      <c r="A180" s="4" t="str">
        <f t="shared" si="34"/>
        <v/>
      </c>
      <c r="B180" s="11"/>
      <c r="C180" s="23"/>
      <c r="D180" s="5"/>
      <c r="E180" s="21"/>
      <c r="F180" s="21"/>
      <c r="G180" s="6"/>
      <c r="H180" s="7"/>
      <c r="I180" s="6"/>
      <c r="J180" s="6"/>
      <c r="K180" s="11"/>
      <c r="L180" s="11"/>
      <c r="M180" s="11"/>
      <c r="N180" s="12"/>
      <c r="O180" s="13"/>
      <c r="P180" s="14"/>
      <c r="Q180" s="7"/>
      <c r="R180" s="1" t="str">
        <f t="shared" si="35"/>
        <v/>
      </c>
      <c r="S180" s="1" t="str">
        <f t="shared" si="36"/>
        <v xml:space="preserve">    </v>
      </c>
      <c r="T180" s="1" t="str">
        <f t="shared" si="37"/>
        <v xml:space="preserve">    </v>
      </c>
    </row>
    <row r="181" spans="1:20" ht="15" customHeight="1">
      <c r="A181" s="4" t="str">
        <f t="shared" si="34"/>
        <v/>
      </c>
      <c r="B181" s="11"/>
      <c r="C181" s="23"/>
      <c r="D181" s="5"/>
      <c r="E181" s="21"/>
      <c r="F181" s="21"/>
      <c r="G181" s="6"/>
      <c r="H181" s="7"/>
      <c r="I181" s="6"/>
      <c r="J181" s="6"/>
      <c r="K181" s="11"/>
      <c r="L181" s="11"/>
      <c r="M181" s="11"/>
      <c r="N181" s="12"/>
      <c r="O181" s="13"/>
      <c r="P181" s="14"/>
      <c r="Q181" s="7"/>
      <c r="R181" s="1" t="str">
        <f t="shared" si="35"/>
        <v/>
      </c>
      <c r="S181" s="1" t="str">
        <f t="shared" si="36"/>
        <v xml:space="preserve">    </v>
      </c>
      <c r="T181" s="1" t="str">
        <f t="shared" si="37"/>
        <v xml:space="preserve">    </v>
      </c>
    </row>
    <row r="182" spans="1:20" ht="15" customHeight="1">
      <c r="A182" s="4" t="str">
        <f t="shared" si="34"/>
        <v/>
      </c>
      <c r="B182" s="11"/>
      <c r="C182" s="23"/>
      <c r="D182" s="5"/>
      <c r="E182" s="21"/>
      <c r="F182" s="21"/>
      <c r="G182" s="6"/>
      <c r="H182" s="7"/>
      <c r="I182" s="6"/>
      <c r="J182" s="6"/>
      <c r="K182" s="11"/>
      <c r="L182" s="11"/>
      <c r="M182" s="11"/>
      <c r="N182" s="12"/>
      <c r="O182" s="13"/>
      <c r="P182" s="14"/>
      <c r="Q182" s="7"/>
      <c r="R182" s="1" t="str">
        <f t="shared" si="35"/>
        <v/>
      </c>
      <c r="S182" s="1" t="str">
        <f t="shared" si="36"/>
        <v xml:space="preserve">    </v>
      </c>
      <c r="T182" s="1" t="str">
        <f t="shared" si="37"/>
        <v xml:space="preserve">    </v>
      </c>
    </row>
    <row r="183" spans="1:20" ht="15" customHeight="1">
      <c r="A183" s="4" t="str">
        <f t="shared" si="34"/>
        <v/>
      </c>
      <c r="B183" s="11"/>
      <c r="C183" s="23"/>
      <c r="D183" s="5"/>
      <c r="E183" s="21"/>
      <c r="F183" s="21"/>
      <c r="G183" s="6"/>
      <c r="H183" s="7"/>
      <c r="I183" s="6"/>
      <c r="J183" s="6"/>
      <c r="K183" s="11"/>
      <c r="L183" s="11"/>
      <c r="M183" s="11"/>
      <c r="N183" s="12"/>
      <c r="O183" s="13"/>
      <c r="P183" s="14"/>
      <c r="Q183" s="7"/>
      <c r="R183" s="1" t="str">
        <f t="shared" si="35"/>
        <v/>
      </c>
      <c r="S183" s="1" t="str">
        <f t="shared" si="36"/>
        <v xml:space="preserve">    </v>
      </c>
      <c r="T183" s="1" t="str">
        <f t="shared" si="37"/>
        <v xml:space="preserve">    </v>
      </c>
    </row>
    <row r="184" spans="1:20" ht="15" customHeight="1">
      <c r="A184" s="4" t="str">
        <f t="shared" si="34"/>
        <v/>
      </c>
      <c r="B184" s="11"/>
      <c r="C184" s="23"/>
      <c r="D184" s="5"/>
      <c r="E184" s="21"/>
      <c r="F184" s="21"/>
      <c r="G184" s="6"/>
      <c r="H184" s="7"/>
      <c r="I184" s="6"/>
      <c r="J184" s="6"/>
      <c r="K184" s="11"/>
      <c r="L184" s="11"/>
      <c r="M184" s="11"/>
      <c r="N184" s="12"/>
      <c r="O184" s="13"/>
      <c r="P184" s="14"/>
      <c r="Q184" s="7"/>
      <c r="R184" s="1" t="str">
        <f t="shared" si="35"/>
        <v/>
      </c>
      <c r="S184" s="1" t="str">
        <f t="shared" si="36"/>
        <v xml:space="preserve">    </v>
      </c>
      <c r="T184" s="1" t="str">
        <f t="shared" si="37"/>
        <v xml:space="preserve">    </v>
      </c>
    </row>
    <row r="185" spans="1:20" ht="15" customHeight="1">
      <c r="A185" s="4" t="str">
        <f t="shared" si="34"/>
        <v/>
      </c>
      <c r="B185" s="11"/>
      <c r="C185" s="23"/>
      <c r="D185" s="5"/>
      <c r="E185" s="21"/>
      <c r="F185" s="21"/>
      <c r="G185" s="6"/>
      <c r="H185" s="7"/>
      <c r="I185" s="6"/>
      <c r="J185" s="6"/>
      <c r="K185" s="11"/>
      <c r="L185" s="11"/>
      <c r="M185" s="11"/>
      <c r="N185" s="12"/>
      <c r="O185" s="13"/>
      <c r="P185" s="14"/>
      <c r="Q185" s="7"/>
      <c r="R185" s="1" t="str">
        <f t="shared" si="35"/>
        <v/>
      </c>
      <c r="S185" s="1" t="str">
        <f t="shared" si="36"/>
        <v xml:space="preserve">    </v>
      </c>
      <c r="T185" s="1" t="str">
        <f t="shared" si="37"/>
        <v xml:space="preserve">    </v>
      </c>
    </row>
    <row r="186" spans="1:20" ht="15" customHeight="1">
      <c r="A186" s="4" t="str">
        <f t="shared" si="34"/>
        <v/>
      </c>
      <c r="B186" s="11"/>
      <c r="C186" s="23"/>
      <c r="D186" s="5"/>
      <c r="E186" s="21"/>
      <c r="F186" s="21"/>
      <c r="G186" s="6"/>
      <c r="H186" s="7"/>
      <c r="I186" s="6"/>
      <c r="J186" s="6"/>
      <c r="K186" s="11"/>
      <c r="L186" s="11"/>
      <c r="M186" s="11"/>
      <c r="N186" s="12"/>
      <c r="O186" s="13"/>
      <c r="P186" s="14"/>
      <c r="Q186" s="7"/>
      <c r="R186" s="1" t="str">
        <f t="shared" si="35"/>
        <v/>
      </c>
      <c r="S186" s="1" t="str">
        <f t="shared" si="36"/>
        <v xml:space="preserve">    </v>
      </c>
      <c r="T186" s="1" t="str">
        <f t="shared" si="37"/>
        <v xml:space="preserve">    </v>
      </c>
    </row>
    <row r="187" spans="1:20" ht="15" customHeight="1">
      <c r="A187" s="4" t="str">
        <f t="shared" si="34"/>
        <v/>
      </c>
      <c r="B187" s="11"/>
      <c r="C187" s="23"/>
      <c r="D187" s="5"/>
      <c r="E187" s="21"/>
      <c r="F187" s="21"/>
      <c r="G187" s="6"/>
      <c r="H187" s="7"/>
      <c r="I187" s="6"/>
      <c r="J187" s="6"/>
      <c r="K187" s="11"/>
      <c r="L187" s="11"/>
      <c r="M187" s="11"/>
      <c r="N187" s="12"/>
      <c r="O187" s="13"/>
      <c r="P187" s="14"/>
      <c r="Q187" s="7"/>
      <c r="R187" s="1" t="str">
        <f t="shared" si="35"/>
        <v/>
      </c>
      <c r="S187" s="1" t="str">
        <f t="shared" si="36"/>
        <v xml:space="preserve">    </v>
      </c>
      <c r="T187" s="1" t="str">
        <f t="shared" si="37"/>
        <v xml:space="preserve">    </v>
      </c>
    </row>
    <row r="188" spans="1:20" ht="15" customHeight="1">
      <c r="A188" s="4" t="str">
        <f t="shared" si="34"/>
        <v/>
      </c>
      <c r="B188" s="11"/>
      <c r="C188" s="23"/>
      <c r="D188" s="5"/>
      <c r="E188" s="21"/>
      <c r="F188" s="21"/>
      <c r="G188" s="6"/>
      <c r="H188" s="7"/>
      <c r="I188" s="6"/>
      <c r="J188" s="6"/>
      <c r="K188" s="11"/>
      <c r="L188" s="11"/>
      <c r="M188" s="11"/>
      <c r="N188" s="12"/>
      <c r="O188" s="13"/>
      <c r="P188" s="14"/>
      <c r="Q188" s="7"/>
      <c r="R188" s="1" t="str">
        <f t="shared" si="35"/>
        <v/>
      </c>
      <c r="S188" s="1" t="str">
        <f t="shared" si="36"/>
        <v xml:space="preserve">    </v>
      </c>
      <c r="T188" s="1" t="str">
        <f t="shared" si="37"/>
        <v xml:space="preserve">    </v>
      </c>
    </row>
    <row r="189" spans="1:20" ht="15" customHeight="1">
      <c r="A189" s="4" t="str">
        <f t="shared" si="34"/>
        <v/>
      </c>
      <c r="B189" s="11"/>
      <c r="C189" s="23"/>
      <c r="D189" s="5"/>
      <c r="E189" s="21"/>
      <c r="F189" s="21"/>
      <c r="G189" s="6"/>
      <c r="H189" s="7"/>
      <c r="I189" s="6"/>
      <c r="J189" s="6"/>
      <c r="K189" s="11"/>
      <c r="L189" s="11"/>
      <c r="M189" s="11"/>
      <c r="N189" s="12"/>
      <c r="O189" s="13"/>
      <c r="P189" s="14"/>
      <c r="Q189" s="7"/>
      <c r="R189" s="1" t="str">
        <f t="shared" si="35"/>
        <v/>
      </c>
      <c r="S189" s="1" t="str">
        <f t="shared" si="36"/>
        <v xml:space="preserve">    </v>
      </c>
      <c r="T189" s="1" t="str">
        <f t="shared" si="37"/>
        <v xml:space="preserve">    </v>
      </c>
    </row>
    <row r="190" spans="1:20" ht="15" customHeight="1">
      <c r="A190" s="4" t="str">
        <f t="shared" si="34"/>
        <v/>
      </c>
      <c r="B190" s="11"/>
      <c r="C190" s="23"/>
      <c r="D190" s="5"/>
      <c r="E190" s="21"/>
      <c r="F190" s="21"/>
      <c r="G190" s="6"/>
      <c r="H190" s="7"/>
      <c r="I190" s="6"/>
      <c r="J190" s="6"/>
      <c r="K190" s="11"/>
      <c r="L190" s="11"/>
      <c r="M190" s="11"/>
      <c r="N190" s="12"/>
      <c r="O190" s="13"/>
      <c r="P190" s="14"/>
      <c r="Q190" s="7"/>
      <c r="R190" s="1" t="str">
        <f t="shared" si="35"/>
        <v/>
      </c>
      <c r="S190" s="1" t="str">
        <f t="shared" si="36"/>
        <v xml:space="preserve">    </v>
      </c>
      <c r="T190" s="1" t="str">
        <f t="shared" si="37"/>
        <v xml:space="preserve">    </v>
      </c>
    </row>
    <row r="191" spans="1:20" ht="15" customHeight="1">
      <c r="A191" s="4" t="str">
        <f t="shared" si="34"/>
        <v/>
      </c>
      <c r="B191" s="11"/>
      <c r="C191" s="23"/>
      <c r="D191" s="5"/>
      <c r="E191" s="21"/>
      <c r="F191" s="21"/>
      <c r="G191" s="6"/>
      <c r="H191" s="7"/>
      <c r="I191" s="6"/>
      <c r="J191" s="6"/>
      <c r="K191" s="11"/>
      <c r="L191" s="11"/>
      <c r="M191" s="11"/>
      <c r="N191" s="12"/>
      <c r="O191" s="13"/>
      <c r="P191" s="14"/>
      <c r="Q191" s="7"/>
      <c r="R191" s="1" t="str">
        <f t="shared" si="35"/>
        <v/>
      </c>
      <c r="S191" s="1" t="str">
        <f t="shared" si="36"/>
        <v xml:space="preserve">    </v>
      </c>
      <c r="T191" s="1" t="str">
        <f t="shared" si="37"/>
        <v xml:space="preserve">    </v>
      </c>
    </row>
    <row r="192" spans="1:20" ht="15" customHeight="1">
      <c r="A192" s="4" t="str">
        <f t="shared" si="34"/>
        <v/>
      </c>
      <c r="B192" s="11"/>
      <c r="C192" s="23"/>
      <c r="D192" s="5"/>
      <c r="E192" s="21"/>
      <c r="F192" s="21"/>
      <c r="G192" s="6"/>
      <c r="H192" s="7"/>
      <c r="I192" s="6"/>
      <c r="J192" s="6"/>
      <c r="K192" s="11"/>
      <c r="L192" s="11"/>
      <c r="M192" s="11"/>
      <c r="N192" s="12"/>
      <c r="O192" s="13"/>
      <c r="P192" s="14"/>
      <c r="Q192" s="7"/>
      <c r="R192" s="1" t="str">
        <f t="shared" si="35"/>
        <v/>
      </c>
      <c r="S192" s="1" t="str">
        <f t="shared" si="36"/>
        <v xml:space="preserve">    </v>
      </c>
      <c r="T192" s="1" t="str">
        <f t="shared" si="37"/>
        <v xml:space="preserve">    </v>
      </c>
    </row>
    <row r="193" spans="1:20" ht="15" customHeight="1">
      <c r="A193" s="4" t="str">
        <f t="shared" si="34"/>
        <v/>
      </c>
      <c r="B193" s="11"/>
      <c r="C193" s="23"/>
      <c r="D193" s="5"/>
      <c r="E193" s="21"/>
      <c r="F193" s="21"/>
      <c r="G193" s="6"/>
      <c r="H193" s="7"/>
      <c r="I193" s="6"/>
      <c r="J193" s="6"/>
      <c r="K193" s="11"/>
      <c r="L193" s="11"/>
      <c r="M193" s="11"/>
      <c r="N193" s="12"/>
      <c r="O193" s="13"/>
      <c r="P193" s="14"/>
      <c r="Q193" s="7"/>
      <c r="R193" s="1" t="str">
        <f t="shared" si="35"/>
        <v/>
      </c>
      <c r="S193" s="1" t="str">
        <f t="shared" si="36"/>
        <v xml:space="preserve">    </v>
      </c>
      <c r="T193" s="1" t="str">
        <f t="shared" si="37"/>
        <v xml:space="preserve">    </v>
      </c>
    </row>
    <row r="194" spans="1:20" ht="15" customHeight="1">
      <c r="A194" s="4" t="str">
        <f t="shared" si="34"/>
        <v/>
      </c>
      <c r="B194" s="11"/>
      <c r="C194" s="23"/>
      <c r="D194" s="5"/>
      <c r="E194" s="21"/>
      <c r="F194" s="21"/>
      <c r="G194" s="6"/>
      <c r="H194" s="7"/>
      <c r="I194" s="6"/>
      <c r="J194" s="6"/>
      <c r="K194" s="11"/>
      <c r="L194" s="11"/>
      <c r="M194" s="11"/>
      <c r="N194" s="12"/>
      <c r="O194" s="13"/>
      <c r="P194" s="14"/>
      <c r="Q194" s="7"/>
      <c r="R194" s="1" t="str">
        <f t="shared" si="35"/>
        <v/>
      </c>
      <c r="S194" s="1" t="str">
        <f t="shared" si="36"/>
        <v xml:space="preserve">    </v>
      </c>
      <c r="T194" s="1" t="str">
        <f t="shared" si="37"/>
        <v xml:space="preserve">    </v>
      </c>
    </row>
    <row r="195" spans="1:20" ht="15" customHeight="1">
      <c r="A195" s="4" t="str">
        <f t="shared" si="34"/>
        <v/>
      </c>
      <c r="B195" s="11"/>
      <c r="C195" s="23"/>
      <c r="D195" s="5"/>
      <c r="E195" s="21"/>
      <c r="F195" s="21"/>
      <c r="G195" s="6"/>
      <c r="H195" s="7"/>
      <c r="I195" s="6"/>
      <c r="J195" s="6"/>
      <c r="K195" s="11"/>
      <c r="L195" s="11"/>
      <c r="M195" s="11"/>
      <c r="N195" s="12"/>
      <c r="O195" s="13"/>
      <c r="P195" s="14"/>
      <c r="Q195" s="7"/>
      <c r="R195" s="1" t="str">
        <f t="shared" si="35"/>
        <v/>
      </c>
      <c r="S195" s="1" t="str">
        <f t="shared" si="36"/>
        <v xml:space="preserve">    </v>
      </c>
      <c r="T195" s="1" t="str">
        <f t="shared" si="37"/>
        <v xml:space="preserve">    </v>
      </c>
    </row>
    <row r="196" spans="1:20" ht="15" customHeight="1">
      <c r="A196" s="4" t="str">
        <f t="shared" si="34"/>
        <v/>
      </c>
      <c r="B196" s="11"/>
      <c r="C196" s="23"/>
      <c r="D196" s="5"/>
      <c r="E196" s="21"/>
      <c r="F196" s="21"/>
      <c r="G196" s="6"/>
      <c r="H196" s="7"/>
      <c r="I196" s="6"/>
      <c r="J196" s="6"/>
      <c r="K196" s="11"/>
      <c r="L196" s="11"/>
      <c r="M196" s="11"/>
      <c r="N196" s="12"/>
      <c r="O196" s="13"/>
      <c r="P196" s="14"/>
      <c r="Q196" s="7"/>
      <c r="R196" s="1" t="str">
        <f t="shared" si="35"/>
        <v/>
      </c>
      <c r="S196" s="1" t="str">
        <f t="shared" si="36"/>
        <v xml:space="preserve">    </v>
      </c>
      <c r="T196" s="1" t="str">
        <f t="shared" si="37"/>
        <v xml:space="preserve">    </v>
      </c>
    </row>
    <row r="197" spans="1:20" ht="15" customHeight="1">
      <c r="A197" s="4" t="str">
        <f t="shared" si="34"/>
        <v/>
      </c>
      <c r="B197" s="11"/>
      <c r="C197" s="23"/>
      <c r="D197" s="5"/>
      <c r="E197" s="21"/>
      <c r="F197" s="21"/>
      <c r="G197" s="6"/>
      <c r="H197" s="7"/>
      <c r="I197" s="6"/>
      <c r="J197" s="6"/>
      <c r="K197" s="11"/>
      <c r="L197" s="11"/>
      <c r="M197" s="11"/>
      <c r="N197" s="12"/>
      <c r="O197" s="13"/>
      <c r="P197" s="14"/>
      <c r="Q197" s="7"/>
      <c r="R197" s="1" t="str">
        <f t="shared" si="35"/>
        <v/>
      </c>
      <c r="S197" s="1" t="str">
        <f t="shared" si="36"/>
        <v xml:space="preserve">    </v>
      </c>
      <c r="T197" s="1" t="str">
        <f t="shared" si="37"/>
        <v xml:space="preserve">    </v>
      </c>
    </row>
    <row r="198" spans="1:20" ht="15" customHeight="1">
      <c r="A198" s="4" t="str">
        <f t="shared" si="34"/>
        <v/>
      </c>
      <c r="B198" s="11"/>
      <c r="C198" s="23"/>
      <c r="D198" s="5"/>
      <c r="E198" s="21"/>
      <c r="F198" s="21"/>
      <c r="G198" s="6"/>
      <c r="H198" s="7"/>
      <c r="I198" s="6"/>
      <c r="J198" s="6"/>
      <c r="K198" s="11"/>
      <c r="L198" s="11"/>
      <c r="M198" s="11"/>
      <c r="N198" s="12"/>
      <c r="O198" s="13"/>
      <c r="P198" s="14"/>
      <c r="Q198" s="7"/>
      <c r="R198" s="1" t="str">
        <f t="shared" si="35"/>
        <v/>
      </c>
      <c r="S198" s="1" t="str">
        <f t="shared" si="36"/>
        <v xml:space="preserve">    </v>
      </c>
      <c r="T198" s="1" t="str">
        <f t="shared" si="37"/>
        <v xml:space="preserve">    </v>
      </c>
    </row>
    <row r="199" spans="1:20" ht="15" customHeight="1">
      <c r="A199" s="4" t="str">
        <f t="shared" si="34"/>
        <v/>
      </c>
      <c r="B199" s="11"/>
      <c r="C199" s="23"/>
      <c r="D199" s="5"/>
      <c r="E199" s="21"/>
      <c r="F199" s="21"/>
      <c r="G199" s="6"/>
      <c r="H199" s="7"/>
      <c r="I199" s="6"/>
      <c r="J199" s="6"/>
      <c r="K199" s="11"/>
      <c r="L199" s="11"/>
      <c r="M199" s="11"/>
      <c r="N199" s="12"/>
      <c r="O199" s="13"/>
      <c r="P199" s="14"/>
      <c r="Q199" s="7"/>
      <c r="R199" s="1" t="str">
        <f t="shared" si="35"/>
        <v/>
      </c>
      <c r="S199" s="1" t="str">
        <f t="shared" si="36"/>
        <v xml:space="preserve">    </v>
      </c>
      <c r="T199" s="1" t="str">
        <f t="shared" si="37"/>
        <v xml:space="preserve">    </v>
      </c>
    </row>
    <row r="200" spans="1:20" ht="15" customHeight="1">
      <c r="A200" s="4" t="str">
        <f t="shared" ref="A200:A216" si="38">IF(OR(D200="",E200="",F200=""),"",TEXT(C200,"000")&amp;D200&amp;TEXT(E200,"00")&amp;TEXT(F200,"00"))</f>
        <v/>
      </c>
      <c r="B200" s="11"/>
      <c r="C200" s="23"/>
      <c r="D200" s="5"/>
      <c r="E200" s="21"/>
      <c r="F200" s="21"/>
      <c r="G200" s="6"/>
      <c r="H200" s="7"/>
      <c r="I200" s="6"/>
      <c r="J200" s="6"/>
      <c r="K200" s="11"/>
      <c r="L200" s="11"/>
      <c r="M200" s="11"/>
      <c r="N200" s="12"/>
      <c r="O200" s="13"/>
      <c r="P200" s="14"/>
      <c r="Q200" s="7"/>
      <c r="R200" s="1" t="str">
        <f t="shared" si="35"/>
        <v/>
      </c>
      <c r="S200" s="1" t="str">
        <f t="shared" si="36"/>
        <v xml:space="preserve">    </v>
      </c>
      <c r="T200" s="1" t="str">
        <f t="shared" si="37"/>
        <v xml:space="preserve">    </v>
      </c>
    </row>
    <row r="201" spans="1:20" ht="15" customHeight="1">
      <c r="A201" s="4" t="str">
        <f t="shared" si="38"/>
        <v/>
      </c>
      <c r="B201" s="15"/>
      <c r="C201" s="24"/>
      <c r="D201" s="16"/>
      <c r="E201" s="22"/>
      <c r="F201" s="22"/>
      <c r="G201" s="6"/>
      <c r="H201" s="7"/>
      <c r="I201" s="17"/>
      <c r="J201" s="17"/>
      <c r="K201" s="15"/>
      <c r="L201" s="15"/>
      <c r="M201" s="15"/>
      <c r="N201" s="12"/>
      <c r="O201" s="18"/>
      <c r="P201" s="19"/>
      <c r="Q201" s="20"/>
      <c r="R201" s="1" t="str">
        <f t="shared" si="35"/>
        <v/>
      </c>
      <c r="S201" s="1" t="str">
        <f t="shared" si="36"/>
        <v xml:space="preserve">    </v>
      </c>
      <c r="T201" s="1" t="str">
        <f t="shared" si="37"/>
        <v xml:space="preserve">    </v>
      </c>
    </row>
    <row r="202" spans="1:20" ht="15" customHeight="1">
      <c r="A202" s="4" t="str">
        <f t="shared" si="38"/>
        <v/>
      </c>
      <c r="B202" s="11"/>
      <c r="C202" s="23"/>
      <c r="D202" s="5"/>
      <c r="E202" s="21"/>
      <c r="F202" s="21"/>
      <c r="G202" s="6"/>
      <c r="H202" s="7"/>
      <c r="I202" s="6"/>
      <c r="J202" s="6"/>
      <c r="K202" s="11"/>
      <c r="L202" s="11"/>
      <c r="M202" s="11"/>
      <c r="N202" s="12"/>
      <c r="O202" s="13"/>
      <c r="P202" s="14"/>
      <c r="Q202" s="7"/>
      <c r="R202" s="1" t="str">
        <f t="shared" ref="R202:R265" si="39">A202</f>
        <v/>
      </c>
      <c r="S202" s="1" t="str">
        <f t="shared" ref="S202:S265" si="40">""&amp;N202&amp;"  "&amp;O202&amp;"  "&amp;P202&amp;""</f>
        <v xml:space="preserve">    </v>
      </c>
      <c r="T202" s="1" t="str">
        <f t="shared" ref="T202:T265" si="41">S202</f>
        <v xml:space="preserve">    </v>
      </c>
    </row>
    <row r="203" spans="1:20" ht="15" customHeight="1">
      <c r="A203" s="4" t="str">
        <f t="shared" si="38"/>
        <v/>
      </c>
      <c r="B203" s="11"/>
      <c r="C203" s="23"/>
      <c r="D203" s="5"/>
      <c r="E203" s="21"/>
      <c r="F203" s="21"/>
      <c r="G203" s="6"/>
      <c r="H203" s="7"/>
      <c r="I203" s="6"/>
      <c r="J203" s="6"/>
      <c r="K203" s="11"/>
      <c r="L203" s="11"/>
      <c r="M203" s="11"/>
      <c r="N203" s="12"/>
      <c r="O203" s="13"/>
      <c r="P203" s="14"/>
      <c r="Q203" s="7"/>
      <c r="R203" s="1" t="str">
        <f t="shared" si="39"/>
        <v/>
      </c>
      <c r="S203" s="1" t="str">
        <f t="shared" si="40"/>
        <v xml:space="preserve">    </v>
      </c>
      <c r="T203" s="1" t="str">
        <f t="shared" si="41"/>
        <v xml:space="preserve">    </v>
      </c>
    </row>
    <row r="204" spans="1:20" ht="15" customHeight="1">
      <c r="A204" s="4" t="str">
        <f t="shared" si="38"/>
        <v/>
      </c>
      <c r="B204" s="11"/>
      <c r="C204" s="23"/>
      <c r="D204" s="5"/>
      <c r="E204" s="21"/>
      <c r="F204" s="21"/>
      <c r="G204" s="6"/>
      <c r="H204" s="7"/>
      <c r="I204" s="6"/>
      <c r="J204" s="6"/>
      <c r="K204" s="11"/>
      <c r="L204" s="11"/>
      <c r="M204" s="11"/>
      <c r="N204" s="12"/>
      <c r="O204" s="13"/>
      <c r="P204" s="14"/>
      <c r="Q204" s="7"/>
      <c r="R204" s="1" t="str">
        <f t="shared" si="39"/>
        <v/>
      </c>
      <c r="S204" s="1" t="str">
        <f t="shared" si="40"/>
        <v xml:space="preserve">    </v>
      </c>
      <c r="T204" s="1" t="str">
        <f t="shared" si="41"/>
        <v xml:space="preserve">    </v>
      </c>
    </row>
    <row r="205" spans="1:20" ht="15" customHeight="1">
      <c r="A205" s="4" t="str">
        <f t="shared" si="38"/>
        <v/>
      </c>
      <c r="B205" s="11"/>
      <c r="C205" s="23"/>
      <c r="D205" s="5"/>
      <c r="E205" s="21"/>
      <c r="F205" s="21"/>
      <c r="G205" s="6"/>
      <c r="H205" s="7"/>
      <c r="I205" s="6"/>
      <c r="J205" s="6"/>
      <c r="K205" s="11"/>
      <c r="L205" s="11"/>
      <c r="M205" s="11"/>
      <c r="N205" s="12"/>
      <c r="O205" s="13"/>
      <c r="P205" s="14"/>
      <c r="Q205" s="7"/>
      <c r="R205" s="1" t="str">
        <f t="shared" si="39"/>
        <v/>
      </c>
      <c r="S205" s="1" t="str">
        <f t="shared" si="40"/>
        <v xml:space="preserve">    </v>
      </c>
      <c r="T205" s="1" t="str">
        <f t="shared" si="41"/>
        <v xml:space="preserve">    </v>
      </c>
    </row>
    <row r="206" spans="1:20" ht="15" customHeight="1">
      <c r="A206" s="4" t="str">
        <f t="shared" si="38"/>
        <v/>
      </c>
      <c r="B206" s="11"/>
      <c r="C206" s="23"/>
      <c r="D206" s="5"/>
      <c r="E206" s="21"/>
      <c r="F206" s="21"/>
      <c r="G206" s="6"/>
      <c r="H206" s="7"/>
      <c r="I206" s="6"/>
      <c r="J206" s="6"/>
      <c r="K206" s="11"/>
      <c r="L206" s="11"/>
      <c r="M206" s="11"/>
      <c r="N206" s="12"/>
      <c r="O206" s="13"/>
      <c r="P206" s="14"/>
      <c r="Q206" s="7"/>
      <c r="R206" s="1" t="str">
        <f t="shared" si="39"/>
        <v/>
      </c>
      <c r="S206" s="1" t="str">
        <f t="shared" si="40"/>
        <v xml:space="preserve">    </v>
      </c>
      <c r="T206" s="1" t="str">
        <f t="shared" si="41"/>
        <v xml:space="preserve">    </v>
      </c>
    </row>
    <row r="207" spans="1:20" ht="15" customHeight="1">
      <c r="A207" s="4" t="str">
        <f t="shared" si="38"/>
        <v/>
      </c>
      <c r="B207" s="11"/>
      <c r="C207" s="23"/>
      <c r="D207" s="5"/>
      <c r="E207" s="21"/>
      <c r="F207" s="21"/>
      <c r="G207" s="6"/>
      <c r="H207" s="7"/>
      <c r="I207" s="6"/>
      <c r="J207" s="6"/>
      <c r="K207" s="11"/>
      <c r="L207" s="11"/>
      <c r="M207" s="11"/>
      <c r="N207" s="12"/>
      <c r="O207" s="13"/>
      <c r="P207" s="14"/>
      <c r="Q207" s="7"/>
      <c r="R207" s="1" t="str">
        <f t="shared" si="39"/>
        <v/>
      </c>
      <c r="S207" s="1" t="str">
        <f t="shared" si="40"/>
        <v xml:space="preserve">    </v>
      </c>
      <c r="T207" s="1" t="str">
        <f t="shared" si="41"/>
        <v xml:space="preserve">    </v>
      </c>
    </row>
    <row r="208" spans="1:20" ht="15" customHeight="1">
      <c r="A208" s="4" t="str">
        <f t="shared" si="38"/>
        <v/>
      </c>
      <c r="B208" s="11"/>
      <c r="C208" s="23"/>
      <c r="D208" s="5"/>
      <c r="E208" s="21"/>
      <c r="F208" s="21"/>
      <c r="G208" s="6"/>
      <c r="H208" s="7"/>
      <c r="I208" s="6"/>
      <c r="J208" s="6"/>
      <c r="K208" s="11"/>
      <c r="L208" s="11"/>
      <c r="M208" s="11"/>
      <c r="N208" s="12"/>
      <c r="O208" s="13"/>
      <c r="P208" s="14"/>
      <c r="Q208" s="7"/>
      <c r="R208" s="1" t="str">
        <f t="shared" si="39"/>
        <v/>
      </c>
      <c r="S208" s="1" t="str">
        <f t="shared" si="40"/>
        <v xml:space="preserve">    </v>
      </c>
      <c r="T208" s="1" t="str">
        <f t="shared" si="41"/>
        <v xml:space="preserve">    </v>
      </c>
    </row>
    <row r="209" spans="1:20" ht="15" customHeight="1">
      <c r="A209" s="4" t="str">
        <f t="shared" si="38"/>
        <v/>
      </c>
      <c r="B209" s="11"/>
      <c r="C209" s="23"/>
      <c r="D209" s="5"/>
      <c r="E209" s="21"/>
      <c r="F209" s="21"/>
      <c r="G209" s="6"/>
      <c r="H209" s="7"/>
      <c r="I209" s="6"/>
      <c r="J209" s="6"/>
      <c r="K209" s="11"/>
      <c r="L209" s="11"/>
      <c r="M209" s="11"/>
      <c r="N209" s="12"/>
      <c r="O209" s="13"/>
      <c r="P209" s="14"/>
      <c r="Q209" s="7"/>
      <c r="R209" s="1" t="str">
        <f t="shared" si="39"/>
        <v/>
      </c>
      <c r="S209" s="1" t="str">
        <f t="shared" si="40"/>
        <v xml:space="preserve">    </v>
      </c>
      <c r="T209" s="1" t="str">
        <f t="shared" si="41"/>
        <v xml:space="preserve">    </v>
      </c>
    </row>
    <row r="210" spans="1:20" ht="15" customHeight="1">
      <c r="A210" s="4" t="str">
        <f t="shared" si="38"/>
        <v/>
      </c>
      <c r="B210" s="11"/>
      <c r="C210" s="23"/>
      <c r="D210" s="5"/>
      <c r="E210" s="21"/>
      <c r="F210" s="21"/>
      <c r="G210" s="6"/>
      <c r="H210" s="7"/>
      <c r="I210" s="6"/>
      <c r="J210" s="6"/>
      <c r="K210" s="11"/>
      <c r="L210" s="11"/>
      <c r="M210" s="11"/>
      <c r="N210" s="12"/>
      <c r="O210" s="13"/>
      <c r="P210" s="14"/>
      <c r="Q210" s="7"/>
      <c r="R210" s="1" t="str">
        <f t="shared" si="39"/>
        <v/>
      </c>
      <c r="S210" s="1" t="str">
        <f t="shared" si="40"/>
        <v xml:space="preserve">    </v>
      </c>
      <c r="T210" s="1" t="str">
        <f t="shared" si="41"/>
        <v xml:space="preserve">    </v>
      </c>
    </row>
    <row r="211" spans="1:20" ht="15" customHeight="1">
      <c r="A211" s="4" t="str">
        <f t="shared" si="38"/>
        <v/>
      </c>
      <c r="B211" s="11"/>
      <c r="C211" s="23"/>
      <c r="D211" s="5"/>
      <c r="E211" s="21"/>
      <c r="F211" s="21"/>
      <c r="G211" s="6"/>
      <c r="H211" s="7"/>
      <c r="I211" s="6"/>
      <c r="J211" s="6"/>
      <c r="K211" s="11"/>
      <c r="L211" s="11"/>
      <c r="M211" s="11"/>
      <c r="N211" s="12"/>
      <c r="O211" s="13"/>
      <c r="P211" s="14"/>
      <c r="Q211" s="7"/>
      <c r="R211" s="1" t="str">
        <f t="shared" si="39"/>
        <v/>
      </c>
      <c r="S211" s="1" t="str">
        <f t="shared" si="40"/>
        <v xml:space="preserve">    </v>
      </c>
      <c r="T211" s="1" t="str">
        <f t="shared" si="41"/>
        <v xml:space="preserve">    </v>
      </c>
    </row>
    <row r="212" spans="1:20" ht="15" customHeight="1">
      <c r="A212" s="4" t="str">
        <f t="shared" si="38"/>
        <v/>
      </c>
      <c r="B212" s="11"/>
      <c r="C212" s="23"/>
      <c r="D212" s="5"/>
      <c r="E212" s="21"/>
      <c r="F212" s="21"/>
      <c r="G212" s="6"/>
      <c r="H212" s="7"/>
      <c r="I212" s="6"/>
      <c r="J212" s="6"/>
      <c r="K212" s="11"/>
      <c r="L212" s="11"/>
      <c r="M212" s="11"/>
      <c r="N212" s="12"/>
      <c r="O212" s="13"/>
      <c r="P212" s="14"/>
      <c r="Q212" s="7"/>
      <c r="R212" s="1" t="str">
        <f t="shared" si="39"/>
        <v/>
      </c>
      <c r="S212" s="1" t="str">
        <f t="shared" si="40"/>
        <v xml:space="preserve">    </v>
      </c>
      <c r="T212" s="1" t="str">
        <f t="shared" si="41"/>
        <v xml:space="preserve">    </v>
      </c>
    </row>
    <row r="213" spans="1:20" ht="15" customHeight="1">
      <c r="A213" s="4" t="str">
        <f t="shared" si="38"/>
        <v/>
      </c>
      <c r="B213" s="11"/>
      <c r="C213" s="23"/>
      <c r="D213" s="5"/>
      <c r="E213" s="21"/>
      <c r="F213" s="21"/>
      <c r="G213" s="6"/>
      <c r="H213" s="7"/>
      <c r="I213" s="6"/>
      <c r="J213" s="6"/>
      <c r="K213" s="11"/>
      <c r="L213" s="11"/>
      <c r="M213" s="11"/>
      <c r="N213" s="12"/>
      <c r="O213" s="13"/>
      <c r="P213" s="14"/>
      <c r="Q213" s="7"/>
      <c r="R213" s="1" t="str">
        <f t="shared" si="39"/>
        <v/>
      </c>
      <c r="S213" s="1" t="str">
        <f t="shared" si="40"/>
        <v xml:space="preserve">    </v>
      </c>
      <c r="T213" s="1" t="str">
        <f t="shared" si="41"/>
        <v xml:space="preserve">    </v>
      </c>
    </row>
    <row r="214" spans="1:20" ht="15" customHeight="1">
      <c r="A214" s="4" t="str">
        <f t="shared" si="38"/>
        <v/>
      </c>
      <c r="B214" s="11"/>
      <c r="C214" s="23"/>
      <c r="D214" s="5"/>
      <c r="E214" s="21"/>
      <c r="F214" s="21"/>
      <c r="G214" s="6"/>
      <c r="H214" s="7"/>
      <c r="I214" s="6"/>
      <c r="J214" s="6"/>
      <c r="K214" s="11"/>
      <c r="L214" s="11"/>
      <c r="M214" s="11"/>
      <c r="N214" s="12"/>
      <c r="O214" s="13"/>
      <c r="P214" s="14"/>
      <c r="Q214" s="7"/>
      <c r="R214" s="1" t="str">
        <f t="shared" si="39"/>
        <v/>
      </c>
      <c r="S214" s="1" t="str">
        <f t="shared" si="40"/>
        <v xml:space="preserve">    </v>
      </c>
      <c r="T214" s="1" t="str">
        <f t="shared" si="41"/>
        <v xml:space="preserve">    </v>
      </c>
    </row>
    <row r="215" spans="1:20" ht="15" customHeight="1">
      <c r="A215" s="4" t="str">
        <f t="shared" si="38"/>
        <v/>
      </c>
      <c r="B215" s="11"/>
      <c r="C215" s="23"/>
      <c r="D215" s="5"/>
      <c r="E215" s="21"/>
      <c r="F215" s="21"/>
      <c r="G215" s="6"/>
      <c r="H215" s="7"/>
      <c r="I215" s="6"/>
      <c r="J215" s="6"/>
      <c r="K215" s="11"/>
      <c r="L215" s="11"/>
      <c r="M215" s="11"/>
      <c r="N215" s="12"/>
      <c r="O215" s="13"/>
      <c r="P215" s="14"/>
      <c r="Q215" s="7"/>
      <c r="R215" s="1" t="str">
        <f t="shared" si="39"/>
        <v/>
      </c>
      <c r="S215" s="1" t="str">
        <f t="shared" si="40"/>
        <v xml:space="preserve">    </v>
      </c>
      <c r="T215" s="1" t="str">
        <f t="shared" si="41"/>
        <v xml:space="preserve">    </v>
      </c>
    </row>
    <row r="216" spans="1:20" ht="15" customHeight="1">
      <c r="A216" s="4" t="str">
        <f t="shared" si="38"/>
        <v/>
      </c>
      <c r="B216" s="11"/>
      <c r="C216" s="23"/>
      <c r="D216" s="5"/>
      <c r="E216" s="21"/>
      <c r="F216" s="21"/>
      <c r="G216" s="6"/>
      <c r="H216" s="7"/>
      <c r="I216" s="6"/>
      <c r="J216" s="6"/>
      <c r="K216" s="11"/>
      <c r="L216" s="11"/>
      <c r="M216" s="11"/>
      <c r="N216" s="12"/>
      <c r="O216" s="13"/>
      <c r="P216" s="14"/>
      <c r="Q216" s="7"/>
      <c r="R216" s="1" t="str">
        <f t="shared" si="39"/>
        <v/>
      </c>
      <c r="S216" s="1" t="str">
        <f t="shared" si="40"/>
        <v xml:space="preserve">    </v>
      </c>
      <c r="T216" s="1" t="str">
        <f t="shared" si="41"/>
        <v xml:space="preserve">    </v>
      </c>
    </row>
    <row r="217" spans="1:20" ht="15" customHeight="1">
      <c r="A217" s="4" t="str">
        <f t="shared" ref="A217:A280" si="42">IF(OR(D217="",E217="",F217=""),"",TEXT(C217,"000")&amp;D217&amp;TEXT(E217,"00")&amp;TEXT(F217,"00"))</f>
        <v/>
      </c>
      <c r="B217" s="11"/>
      <c r="C217" s="23"/>
      <c r="D217" s="5"/>
      <c r="E217" s="21"/>
      <c r="F217" s="21"/>
      <c r="G217" s="6"/>
      <c r="H217" s="7"/>
      <c r="I217" s="6"/>
      <c r="J217" s="6"/>
      <c r="K217" s="11"/>
      <c r="L217" s="11"/>
      <c r="M217" s="11"/>
      <c r="N217" s="12"/>
      <c r="O217" s="13"/>
      <c r="P217" s="14"/>
      <c r="Q217" s="7"/>
      <c r="R217" s="1" t="str">
        <f t="shared" si="39"/>
        <v/>
      </c>
      <c r="S217" s="1" t="str">
        <f t="shared" si="40"/>
        <v xml:space="preserve">    </v>
      </c>
      <c r="T217" s="1" t="str">
        <f t="shared" si="41"/>
        <v xml:space="preserve">    </v>
      </c>
    </row>
    <row r="218" spans="1:20" ht="15" customHeight="1">
      <c r="A218" s="4" t="str">
        <f t="shared" si="42"/>
        <v/>
      </c>
      <c r="B218" s="15"/>
      <c r="C218" s="24"/>
      <c r="D218" s="16"/>
      <c r="E218" s="22"/>
      <c r="F218" s="22"/>
      <c r="G218" s="6"/>
      <c r="H218" s="7"/>
      <c r="I218" s="17"/>
      <c r="J218" s="17"/>
      <c r="K218" s="15"/>
      <c r="L218" s="15"/>
      <c r="M218" s="15"/>
      <c r="N218" s="12"/>
      <c r="O218" s="18"/>
      <c r="P218" s="19"/>
      <c r="Q218" s="20"/>
      <c r="R218" s="1" t="str">
        <f t="shared" si="39"/>
        <v/>
      </c>
      <c r="S218" s="1" t="str">
        <f t="shared" si="40"/>
        <v xml:space="preserve">    </v>
      </c>
      <c r="T218" s="1" t="str">
        <f t="shared" si="41"/>
        <v xml:space="preserve">    </v>
      </c>
    </row>
    <row r="219" spans="1:20" ht="15" customHeight="1">
      <c r="A219" s="4" t="str">
        <f t="shared" si="42"/>
        <v/>
      </c>
      <c r="B219" s="11"/>
      <c r="C219" s="23"/>
      <c r="D219" s="5"/>
      <c r="E219" s="21"/>
      <c r="F219" s="21"/>
      <c r="G219" s="6"/>
      <c r="H219" s="7"/>
      <c r="I219" s="6"/>
      <c r="J219" s="6"/>
      <c r="K219" s="11"/>
      <c r="L219" s="11"/>
      <c r="M219" s="11"/>
      <c r="N219" s="12"/>
      <c r="O219" s="13"/>
      <c r="P219" s="14"/>
      <c r="Q219" s="7"/>
      <c r="R219" s="1" t="str">
        <f t="shared" si="39"/>
        <v/>
      </c>
      <c r="S219" s="1" t="str">
        <f t="shared" si="40"/>
        <v xml:space="preserve">    </v>
      </c>
      <c r="T219" s="1" t="str">
        <f t="shared" si="41"/>
        <v xml:space="preserve">    </v>
      </c>
    </row>
    <row r="220" spans="1:20" ht="15" customHeight="1">
      <c r="A220" s="4" t="str">
        <f t="shared" si="42"/>
        <v/>
      </c>
      <c r="B220" s="11"/>
      <c r="C220" s="23"/>
      <c r="D220" s="5"/>
      <c r="E220" s="21"/>
      <c r="F220" s="21"/>
      <c r="G220" s="6"/>
      <c r="H220" s="7"/>
      <c r="I220" s="6"/>
      <c r="J220" s="6"/>
      <c r="K220" s="11"/>
      <c r="L220" s="11"/>
      <c r="M220" s="11"/>
      <c r="N220" s="12"/>
      <c r="O220" s="13"/>
      <c r="P220" s="14"/>
      <c r="Q220" s="7"/>
      <c r="R220" s="1" t="str">
        <f t="shared" si="39"/>
        <v/>
      </c>
      <c r="S220" s="1" t="str">
        <f t="shared" si="40"/>
        <v xml:space="preserve">    </v>
      </c>
      <c r="T220" s="1" t="str">
        <f t="shared" si="41"/>
        <v xml:space="preserve">    </v>
      </c>
    </row>
    <row r="221" spans="1:20" ht="15" customHeight="1">
      <c r="A221" s="4" t="str">
        <f t="shared" si="42"/>
        <v/>
      </c>
      <c r="B221" s="11"/>
      <c r="C221" s="23"/>
      <c r="D221" s="5"/>
      <c r="E221" s="21"/>
      <c r="F221" s="21"/>
      <c r="G221" s="6"/>
      <c r="H221" s="7"/>
      <c r="I221" s="6"/>
      <c r="J221" s="6"/>
      <c r="K221" s="11"/>
      <c r="L221" s="11"/>
      <c r="M221" s="11"/>
      <c r="N221" s="12"/>
      <c r="O221" s="13"/>
      <c r="P221" s="14"/>
      <c r="Q221" s="7"/>
      <c r="R221" s="1" t="str">
        <f t="shared" si="39"/>
        <v/>
      </c>
      <c r="S221" s="1" t="str">
        <f t="shared" si="40"/>
        <v xml:space="preserve">    </v>
      </c>
      <c r="T221" s="1" t="str">
        <f t="shared" si="41"/>
        <v xml:space="preserve">    </v>
      </c>
    </row>
    <row r="222" spans="1:20" ht="15" customHeight="1">
      <c r="A222" s="4" t="str">
        <f t="shared" si="42"/>
        <v/>
      </c>
      <c r="B222" s="11"/>
      <c r="C222" s="23"/>
      <c r="D222" s="5"/>
      <c r="E222" s="21"/>
      <c r="F222" s="21"/>
      <c r="G222" s="6"/>
      <c r="H222" s="7"/>
      <c r="I222" s="6"/>
      <c r="J222" s="6"/>
      <c r="K222" s="11"/>
      <c r="L222" s="11"/>
      <c r="M222" s="11"/>
      <c r="N222" s="12"/>
      <c r="O222" s="13"/>
      <c r="P222" s="14"/>
      <c r="Q222" s="7"/>
      <c r="R222" s="1" t="str">
        <f t="shared" si="39"/>
        <v/>
      </c>
      <c r="S222" s="1" t="str">
        <f t="shared" si="40"/>
        <v xml:space="preserve">    </v>
      </c>
      <c r="T222" s="1" t="str">
        <f t="shared" si="41"/>
        <v xml:space="preserve">    </v>
      </c>
    </row>
    <row r="223" spans="1:20" ht="15" customHeight="1">
      <c r="A223" s="4" t="str">
        <f t="shared" si="42"/>
        <v/>
      </c>
      <c r="B223" s="11"/>
      <c r="C223" s="23"/>
      <c r="D223" s="5"/>
      <c r="E223" s="21"/>
      <c r="F223" s="21"/>
      <c r="G223" s="6"/>
      <c r="H223" s="7"/>
      <c r="I223" s="6"/>
      <c r="J223" s="6"/>
      <c r="K223" s="11"/>
      <c r="L223" s="11"/>
      <c r="M223" s="11"/>
      <c r="N223" s="12"/>
      <c r="O223" s="13"/>
      <c r="P223" s="14"/>
      <c r="Q223" s="7"/>
      <c r="R223" s="1" t="str">
        <f t="shared" si="39"/>
        <v/>
      </c>
      <c r="S223" s="1" t="str">
        <f t="shared" si="40"/>
        <v xml:space="preserve">    </v>
      </c>
      <c r="T223" s="1" t="str">
        <f t="shared" si="41"/>
        <v xml:space="preserve">    </v>
      </c>
    </row>
    <row r="224" spans="1:20" ht="15" customHeight="1">
      <c r="A224" s="4" t="str">
        <f t="shared" si="42"/>
        <v/>
      </c>
      <c r="B224" s="11"/>
      <c r="C224" s="23"/>
      <c r="D224" s="5"/>
      <c r="E224" s="21"/>
      <c r="F224" s="21"/>
      <c r="G224" s="6"/>
      <c r="H224" s="7"/>
      <c r="I224" s="6"/>
      <c r="J224" s="6"/>
      <c r="K224" s="11"/>
      <c r="L224" s="11"/>
      <c r="M224" s="11"/>
      <c r="N224" s="12"/>
      <c r="O224" s="13"/>
      <c r="P224" s="14"/>
      <c r="Q224" s="7"/>
      <c r="R224" s="1" t="str">
        <f t="shared" si="39"/>
        <v/>
      </c>
      <c r="S224" s="1" t="str">
        <f t="shared" si="40"/>
        <v xml:space="preserve">    </v>
      </c>
      <c r="T224" s="1" t="str">
        <f t="shared" si="41"/>
        <v xml:space="preserve">    </v>
      </c>
    </row>
    <row r="225" spans="1:20" ht="15" customHeight="1">
      <c r="A225" s="4" t="str">
        <f t="shared" si="42"/>
        <v/>
      </c>
      <c r="B225" s="11"/>
      <c r="C225" s="23"/>
      <c r="D225" s="5"/>
      <c r="E225" s="21"/>
      <c r="F225" s="21"/>
      <c r="G225" s="6"/>
      <c r="H225" s="7"/>
      <c r="I225" s="6"/>
      <c r="J225" s="6"/>
      <c r="K225" s="11"/>
      <c r="L225" s="11"/>
      <c r="M225" s="11"/>
      <c r="N225" s="12"/>
      <c r="O225" s="13"/>
      <c r="P225" s="14"/>
      <c r="Q225" s="7"/>
      <c r="R225" s="1" t="str">
        <f t="shared" si="39"/>
        <v/>
      </c>
      <c r="S225" s="1" t="str">
        <f t="shared" si="40"/>
        <v xml:space="preserve">    </v>
      </c>
      <c r="T225" s="1" t="str">
        <f t="shared" si="41"/>
        <v xml:space="preserve">    </v>
      </c>
    </row>
    <row r="226" spans="1:20" ht="15" customHeight="1">
      <c r="A226" s="4" t="str">
        <f t="shared" si="42"/>
        <v/>
      </c>
      <c r="B226" s="11"/>
      <c r="C226" s="23"/>
      <c r="D226" s="5"/>
      <c r="E226" s="21"/>
      <c r="F226" s="21"/>
      <c r="G226" s="6"/>
      <c r="H226" s="7"/>
      <c r="I226" s="6"/>
      <c r="J226" s="6"/>
      <c r="K226" s="11"/>
      <c r="L226" s="11"/>
      <c r="M226" s="11"/>
      <c r="N226" s="12"/>
      <c r="O226" s="13"/>
      <c r="P226" s="14"/>
      <c r="Q226" s="7"/>
      <c r="R226" s="1" t="str">
        <f t="shared" si="39"/>
        <v/>
      </c>
      <c r="S226" s="1" t="str">
        <f t="shared" si="40"/>
        <v xml:space="preserve">    </v>
      </c>
      <c r="T226" s="1" t="str">
        <f t="shared" si="41"/>
        <v xml:space="preserve">    </v>
      </c>
    </row>
    <row r="227" spans="1:20" ht="15" customHeight="1">
      <c r="A227" s="4" t="str">
        <f t="shared" si="42"/>
        <v/>
      </c>
      <c r="B227" s="11"/>
      <c r="C227" s="23"/>
      <c r="D227" s="5"/>
      <c r="E227" s="21"/>
      <c r="F227" s="21"/>
      <c r="G227" s="6"/>
      <c r="H227" s="7"/>
      <c r="I227" s="6"/>
      <c r="J227" s="6"/>
      <c r="K227" s="11"/>
      <c r="L227" s="11"/>
      <c r="M227" s="11"/>
      <c r="N227" s="12"/>
      <c r="O227" s="13"/>
      <c r="P227" s="14"/>
      <c r="Q227" s="7"/>
      <c r="R227" s="1" t="str">
        <f t="shared" si="39"/>
        <v/>
      </c>
      <c r="S227" s="1" t="str">
        <f t="shared" si="40"/>
        <v xml:space="preserve">    </v>
      </c>
      <c r="T227" s="1" t="str">
        <f t="shared" si="41"/>
        <v xml:space="preserve">    </v>
      </c>
    </row>
    <row r="228" spans="1:20" ht="15" customHeight="1">
      <c r="A228" s="4" t="str">
        <f t="shared" si="42"/>
        <v/>
      </c>
      <c r="B228" s="11"/>
      <c r="C228" s="23"/>
      <c r="D228" s="5"/>
      <c r="E228" s="21"/>
      <c r="F228" s="21"/>
      <c r="G228" s="6"/>
      <c r="H228" s="7"/>
      <c r="I228" s="6"/>
      <c r="J228" s="6"/>
      <c r="K228" s="11"/>
      <c r="L228" s="11"/>
      <c r="M228" s="11"/>
      <c r="N228" s="12"/>
      <c r="O228" s="13"/>
      <c r="P228" s="14"/>
      <c r="Q228" s="7"/>
      <c r="R228" s="1" t="str">
        <f t="shared" si="39"/>
        <v/>
      </c>
      <c r="S228" s="1" t="str">
        <f t="shared" si="40"/>
        <v xml:space="preserve">    </v>
      </c>
      <c r="T228" s="1" t="str">
        <f t="shared" si="41"/>
        <v xml:space="preserve">    </v>
      </c>
    </row>
    <row r="229" spans="1:20" ht="15" customHeight="1">
      <c r="A229" s="4" t="str">
        <f t="shared" si="42"/>
        <v/>
      </c>
      <c r="B229" s="11"/>
      <c r="C229" s="23"/>
      <c r="D229" s="5"/>
      <c r="E229" s="21"/>
      <c r="F229" s="21"/>
      <c r="G229" s="6"/>
      <c r="H229" s="7"/>
      <c r="I229" s="6"/>
      <c r="J229" s="6"/>
      <c r="K229" s="11"/>
      <c r="L229" s="11"/>
      <c r="M229" s="11"/>
      <c r="N229" s="12"/>
      <c r="O229" s="13"/>
      <c r="P229" s="14"/>
      <c r="Q229" s="7"/>
      <c r="R229" s="1" t="str">
        <f t="shared" si="39"/>
        <v/>
      </c>
      <c r="S229" s="1" t="str">
        <f t="shared" si="40"/>
        <v xml:space="preserve">    </v>
      </c>
      <c r="T229" s="1" t="str">
        <f t="shared" si="41"/>
        <v xml:space="preserve">    </v>
      </c>
    </row>
    <row r="230" spans="1:20" ht="15" customHeight="1">
      <c r="A230" s="4" t="str">
        <f t="shared" si="42"/>
        <v/>
      </c>
      <c r="B230" s="11"/>
      <c r="C230" s="23"/>
      <c r="D230" s="5"/>
      <c r="E230" s="21"/>
      <c r="F230" s="21"/>
      <c r="G230" s="6"/>
      <c r="H230" s="7"/>
      <c r="I230" s="6"/>
      <c r="J230" s="6"/>
      <c r="K230" s="11"/>
      <c r="L230" s="11"/>
      <c r="M230" s="11"/>
      <c r="N230" s="12"/>
      <c r="O230" s="13"/>
      <c r="P230" s="14"/>
      <c r="Q230" s="7"/>
      <c r="R230" s="1" t="str">
        <f t="shared" si="39"/>
        <v/>
      </c>
      <c r="S230" s="1" t="str">
        <f t="shared" si="40"/>
        <v xml:space="preserve">    </v>
      </c>
      <c r="T230" s="1" t="str">
        <f t="shared" si="41"/>
        <v xml:space="preserve">    </v>
      </c>
    </row>
    <row r="231" spans="1:20" ht="15" customHeight="1">
      <c r="A231" s="4" t="str">
        <f t="shared" si="42"/>
        <v/>
      </c>
      <c r="B231" s="11"/>
      <c r="C231" s="23"/>
      <c r="D231" s="5"/>
      <c r="E231" s="21"/>
      <c r="F231" s="21"/>
      <c r="G231" s="6"/>
      <c r="H231" s="7"/>
      <c r="I231" s="6"/>
      <c r="J231" s="6"/>
      <c r="K231" s="11"/>
      <c r="L231" s="11"/>
      <c r="M231" s="11"/>
      <c r="N231" s="12"/>
      <c r="O231" s="13"/>
      <c r="P231" s="14"/>
      <c r="Q231" s="7"/>
      <c r="R231" s="1" t="str">
        <f t="shared" si="39"/>
        <v/>
      </c>
      <c r="S231" s="1" t="str">
        <f t="shared" si="40"/>
        <v xml:space="preserve">    </v>
      </c>
      <c r="T231" s="1" t="str">
        <f t="shared" si="41"/>
        <v xml:space="preserve">    </v>
      </c>
    </row>
    <row r="232" spans="1:20" ht="15" customHeight="1">
      <c r="A232" s="4" t="str">
        <f t="shared" si="42"/>
        <v/>
      </c>
      <c r="B232" s="11"/>
      <c r="C232" s="23"/>
      <c r="D232" s="5"/>
      <c r="E232" s="21"/>
      <c r="F232" s="21"/>
      <c r="G232" s="6"/>
      <c r="H232" s="7"/>
      <c r="I232" s="6"/>
      <c r="J232" s="6"/>
      <c r="K232" s="11"/>
      <c r="L232" s="11"/>
      <c r="M232" s="11"/>
      <c r="N232" s="12"/>
      <c r="O232" s="13"/>
      <c r="P232" s="14"/>
      <c r="Q232" s="7"/>
      <c r="R232" s="1" t="str">
        <f t="shared" si="39"/>
        <v/>
      </c>
      <c r="S232" s="1" t="str">
        <f t="shared" si="40"/>
        <v xml:space="preserve">    </v>
      </c>
      <c r="T232" s="1" t="str">
        <f t="shared" si="41"/>
        <v xml:space="preserve">    </v>
      </c>
    </row>
    <row r="233" spans="1:20" ht="15" customHeight="1">
      <c r="A233" s="4" t="str">
        <f t="shared" si="42"/>
        <v/>
      </c>
      <c r="B233" s="11"/>
      <c r="C233" s="23"/>
      <c r="D233" s="5"/>
      <c r="E233" s="21"/>
      <c r="F233" s="21"/>
      <c r="G233" s="6"/>
      <c r="H233" s="7"/>
      <c r="I233" s="6"/>
      <c r="J233" s="6"/>
      <c r="K233" s="11"/>
      <c r="L233" s="11"/>
      <c r="M233" s="11"/>
      <c r="N233" s="12"/>
      <c r="O233" s="13"/>
      <c r="P233" s="14"/>
      <c r="Q233" s="7"/>
      <c r="R233" s="1" t="str">
        <f t="shared" si="39"/>
        <v/>
      </c>
      <c r="S233" s="1" t="str">
        <f t="shared" si="40"/>
        <v xml:space="preserve">    </v>
      </c>
      <c r="T233" s="1" t="str">
        <f t="shared" si="41"/>
        <v xml:space="preserve">    </v>
      </c>
    </row>
    <row r="234" spans="1:20" ht="15" customHeight="1">
      <c r="A234" s="4" t="str">
        <f t="shared" si="42"/>
        <v/>
      </c>
      <c r="B234" s="11"/>
      <c r="C234" s="23"/>
      <c r="D234" s="5"/>
      <c r="E234" s="21"/>
      <c r="F234" s="21"/>
      <c r="G234" s="6"/>
      <c r="H234" s="7"/>
      <c r="I234" s="6"/>
      <c r="J234" s="6"/>
      <c r="K234" s="11"/>
      <c r="L234" s="11"/>
      <c r="M234" s="11"/>
      <c r="N234" s="12"/>
      <c r="O234" s="13"/>
      <c r="P234" s="14"/>
      <c r="Q234" s="7"/>
      <c r="R234" s="1" t="str">
        <f t="shared" si="39"/>
        <v/>
      </c>
      <c r="S234" s="1" t="str">
        <f t="shared" si="40"/>
        <v xml:space="preserve">    </v>
      </c>
      <c r="T234" s="1" t="str">
        <f t="shared" si="41"/>
        <v xml:space="preserve">    </v>
      </c>
    </row>
    <row r="235" spans="1:20" ht="15" customHeight="1">
      <c r="A235" s="4" t="str">
        <f t="shared" si="42"/>
        <v/>
      </c>
      <c r="B235" s="15"/>
      <c r="C235" s="24"/>
      <c r="D235" s="16"/>
      <c r="E235" s="22"/>
      <c r="F235" s="22"/>
      <c r="G235" s="6"/>
      <c r="H235" s="7"/>
      <c r="I235" s="17"/>
      <c r="J235" s="17"/>
      <c r="K235" s="15"/>
      <c r="L235" s="15"/>
      <c r="M235" s="15"/>
      <c r="N235" s="12"/>
      <c r="O235" s="18"/>
      <c r="P235" s="19"/>
      <c r="Q235" s="20"/>
      <c r="R235" s="1" t="str">
        <f t="shared" si="39"/>
        <v/>
      </c>
      <c r="S235" s="1" t="str">
        <f t="shared" si="40"/>
        <v xml:space="preserve">    </v>
      </c>
      <c r="T235" s="1" t="str">
        <f t="shared" si="41"/>
        <v xml:space="preserve">    </v>
      </c>
    </row>
    <row r="236" spans="1:20" ht="15" customHeight="1">
      <c r="A236" s="4" t="str">
        <f t="shared" si="42"/>
        <v/>
      </c>
      <c r="B236" s="11"/>
      <c r="C236" s="23"/>
      <c r="D236" s="5"/>
      <c r="E236" s="21"/>
      <c r="F236" s="21"/>
      <c r="G236" s="6"/>
      <c r="H236" s="7"/>
      <c r="I236" s="6"/>
      <c r="J236" s="6"/>
      <c r="K236" s="11"/>
      <c r="L236" s="11"/>
      <c r="M236" s="11"/>
      <c r="N236" s="12"/>
      <c r="O236" s="13"/>
      <c r="P236" s="14"/>
      <c r="Q236" s="7"/>
      <c r="R236" s="1" t="str">
        <f t="shared" si="39"/>
        <v/>
      </c>
      <c r="S236" s="1" t="str">
        <f t="shared" si="40"/>
        <v xml:space="preserve">    </v>
      </c>
      <c r="T236" s="1" t="str">
        <f t="shared" si="41"/>
        <v xml:space="preserve">    </v>
      </c>
    </row>
    <row r="237" spans="1:20" ht="15" customHeight="1">
      <c r="A237" s="4" t="str">
        <f t="shared" si="42"/>
        <v/>
      </c>
      <c r="B237" s="11"/>
      <c r="C237" s="23"/>
      <c r="D237" s="5"/>
      <c r="E237" s="21"/>
      <c r="F237" s="21"/>
      <c r="G237" s="6"/>
      <c r="H237" s="7"/>
      <c r="I237" s="6"/>
      <c r="J237" s="6"/>
      <c r="K237" s="11"/>
      <c r="L237" s="11"/>
      <c r="M237" s="11"/>
      <c r="N237" s="12"/>
      <c r="O237" s="13"/>
      <c r="P237" s="14"/>
      <c r="Q237" s="7"/>
      <c r="R237" s="1" t="str">
        <f t="shared" si="39"/>
        <v/>
      </c>
      <c r="S237" s="1" t="str">
        <f t="shared" si="40"/>
        <v xml:space="preserve">    </v>
      </c>
      <c r="T237" s="1" t="str">
        <f t="shared" si="41"/>
        <v xml:space="preserve">    </v>
      </c>
    </row>
    <row r="238" spans="1:20" ht="15" customHeight="1">
      <c r="A238" s="4" t="str">
        <f t="shared" si="42"/>
        <v/>
      </c>
      <c r="B238" s="11"/>
      <c r="C238" s="23"/>
      <c r="D238" s="5"/>
      <c r="E238" s="21"/>
      <c r="F238" s="21"/>
      <c r="G238" s="6"/>
      <c r="H238" s="7"/>
      <c r="I238" s="6"/>
      <c r="J238" s="6"/>
      <c r="K238" s="11"/>
      <c r="L238" s="11"/>
      <c r="M238" s="11"/>
      <c r="N238" s="12"/>
      <c r="O238" s="13"/>
      <c r="P238" s="14"/>
      <c r="Q238" s="7"/>
      <c r="R238" s="1" t="str">
        <f t="shared" si="39"/>
        <v/>
      </c>
      <c r="S238" s="1" t="str">
        <f t="shared" si="40"/>
        <v xml:space="preserve">    </v>
      </c>
      <c r="T238" s="1" t="str">
        <f t="shared" si="41"/>
        <v xml:space="preserve">    </v>
      </c>
    </row>
    <row r="239" spans="1:20" ht="15" customHeight="1">
      <c r="A239" s="4" t="str">
        <f t="shared" si="42"/>
        <v/>
      </c>
      <c r="B239" s="11"/>
      <c r="C239" s="23"/>
      <c r="D239" s="5"/>
      <c r="E239" s="21"/>
      <c r="F239" s="21"/>
      <c r="G239" s="6"/>
      <c r="H239" s="7"/>
      <c r="I239" s="6"/>
      <c r="J239" s="6"/>
      <c r="K239" s="11"/>
      <c r="L239" s="11"/>
      <c r="M239" s="11"/>
      <c r="N239" s="12"/>
      <c r="O239" s="13"/>
      <c r="P239" s="14"/>
      <c r="Q239" s="7"/>
      <c r="R239" s="1" t="str">
        <f t="shared" si="39"/>
        <v/>
      </c>
      <c r="S239" s="1" t="str">
        <f t="shared" si="40"/>
        <v xml:space="preserve">    </v>
      </c>
      <c r="T239" s="1" t="str">
        <f t="shared" si="41"/>
        <v xml:space="preserve">    </v>
      </c>
    </row>
    <row r="240" spans="1:20" ht="15" customHeight="1">
      <c r="A240" s="4" t="str">
        <f t="shared" si="42"/>
        <v/>
      </c>
      <c r="B240" s="11"/>
      <c r="C240" s="23"/>
      <c r="D240" s="5"/>
      <c r="E240" s="21"/>
      <c r="F240" s="21"/>
      <c r="G240" s="6"/>
      <c r="H240" s="7"/>
      <c r="I240" s="6"/>
      <c r="J240" s="6"/>
      <c r="K240" s="11"/>
      <c r="L240" s="11"/>
      <c r="M240" s="11"/>
      <c r="N240" s="12"/>
      <c r="O240" s="13"/>
      <c r="P240" s="14"/>
      <c r="Q240" s="7"/>
      <c r="R240" s="1" t="str">
        <f t="shared" si="39"/>
        <v/>
      </c>
      <c r="S240" s="1" t="str">
        <f t="shared" si="40"/>
        <v xml:space="preserve">    </v>
      </c>
      <c r="T240" s="1" t="str">
        <f t="shared" si="41"/>
        <v xml:space="preserve">    </v>
      </c>
    </row>
    <row r="241" spans="1:20" ht="15" customHeight="1">
      <c r="A241" s="4" t="str">
        <f t="shared" si="42"/>
        <v/>
      </c>
      <c r="B241" s="11"/>
      <c r="C241" s="23"/>
      <c r="D241" s="5"/>
      <c r="E241" s="21"/>
      <c r="F241" s="21"/>
      <c r="G241" s="6"/>
      <c r="H241" s="7"/>
      <c r="I241" s="6"/>
      <c r="J241" s="6"/>
      <c r="K241" s="11"/>
      <c r="L241" s="11"/>
      <c r="M241" s="11"/>
      <c r="N241" s="12"/>
      <c r="O241" s="13"/>
      <c r="P241" s="14"/>
      <c r="Q241" s="7"/>
      <c r="R241" s="1" t="str">
        <f t="shared" si="39"/>
        <v/>
      </c>
      <c r="S241" s="1" t="str">
        <f t="shared" si="40"/>
        <v xml:space="preserve">    </v>
      </c>
      <c r="T241" s="1" t="str">
        <f t="shared" si="41"/>
        <v xml:space="preserve">    </v>
      </c>
    </row>
    <row r="242" spans="1:20" ht="15" customHeight="1">
      <c r="A242" s="4" t="str">
        <f t="shared" si="42"/>
        <v/>
      </c>
      <c r="B242" s="11"/>
      <c r="C242" s="23"/>
      <c r="D242" s="5"/>
      <c r="E242" s="21"/>
      <c r="F242" s="21"/>
      <c r="G242" s="6"/>
      <c r="H242" s="7"/>
      <c r="I242" s="6"/>
      <c r="J242" s="6"/>
      <c r="K242" s="11"/>
      <c r="L242" s="11"/>
      <c r="M242" s="11"/>
      <c r="N242" s="12"/>
      <c r="O242" s="13"/>
      <c r="P242" s="14"/>
      <c r="Q242" s="7"/>
      <c r="R242" s="1" t="str">
        <f t="shared" si="39"/>
        <v/>
      </c>
      <c r="S242" s="1" t="str">
        <f t="shared" si="40"/>
        <v xml:space="preserve">    </v>
      </c>
      <c r="T242" s="1" t="str">
        <f t="shared" si="41"/>
        <v xml:space="preserve">    </v>
      </c>
    </row>
    <row r="243" spans="1:20" ht="15" customHeight="1">
      <c r="A243" s="4" t="str">
        <f t="shared" si="42"/>
        <v/>
      </c>
      <c r="B243" s="11"/>
      <c r="C243" s="23"/>
      <c r="D243" s="5"/>
      <c r="E243" s="21"/>
      <c r="F243" s="21"/>
      <c r="G243" s="6"/>
      <c r="H243" s="7"/>
      <c r="I243" s="6"/>
      <c r="J243" s="6"/>
      <c r="K243" s="11"/>
      <c r="L243" s="11"/>
      <c r="M243" s="11"/>
      <c r="N243" s="12"/>
      <c r="O243" s="13"/>
      <c r="P243" s="14"/>
      <c r="Q243" s="7"/>
      <c r="R243" s="1" t="str">
        <f t="shared" si="39"/>
        <v/>
      </c>
      <c r="S243" s="1" t="str">
        <f t="shared" si="40"/>
        <v xml:space="preserve">    </v>
      </c>
      <c r="T243" s="1" t="str">
        <f t="shared" si="41"/>
        <v xml:space="preserve">    </v>
      </c>
    </row>
    <row r="244" spans="1:20" ht="15" customHeight="1">
      <c r="A244" s="4" t="str">
        <f t="shared" si="42"/>
        <v/>
      </c>
      <c r="B244" s="11"/>
      <c r="C244" s="23"/>
      <c r="D244" s="5"/>
      <c r="E244" s="21"/>
      <c r="F244" s="21"/>
      <c r="G244" s="6"/>
      <c r="H244" s="7"/>
      <c r="I244" s="6"/>
      <c r="J244" s="6"/>
      <c r="K244" s="11"/>
      <c r="L244" s="11"/>
      <c r="M244" s="11"/>
      <c r="N244" s="12"/>
      <c r="O244" s="13"/>
      <c r="P244" s="14"/>
      <c r="Q244" s="7"/>
      <c r="R244" s="1" t="str">
        <f t="shared" si="39"/>
        <v/>
      </c>
      <c r="S244" s="1" t="str">
        <f t="shared" si="40"/>
        <v xml:space="preserve">    </v>
      </c>
      <c r="T244" s="1" t="str">
        <f t="shared" si="41"/>
        <v xml:space="preserve">    </v>
      </c>
    </row>
    <row r="245" spans="1:20" ht="15" customHeight="1">
      <c r="A245" s="4" t="str">
        <f t="shared" si="42"/>
        <v/>
      </c>
      <c r="B245" s="11"/>
      <c r="C245" s="23"/>
      <c r="D245" s="5"/>
      <c r="E245" s="21"/>
      <c r="F245" s="21"/>
      <c r="G245" s="6"/>
      <c r="H245" s="7"/>
      <c r="I245" s="6"/>
      <c r="J245" s="6"/>
      <c r="K245" s="11"/>
      <c r="L245" s="11"/>
      <c r="M245" s="11"/>
      <c r="N245" s="12"/>
      <c r="O245" s="13"/>
      <c r="P245" s="14"/>
      <c r="Q245" s="7"/>
      <c r="R245" s="1" t="str">
        <f t="shared" si="39"/>
        <v/>
      </c>
      <c r="S245" s="1" t="str">
        <f t="shared" si="40"/>
        <v xml:space="preserve">    </v>
      </c>
      <c r="T245" s="1" t="str">
        <f t="shared" si="41"/>
        <v xml:space="preserve">    </v>
      </c>
    </row>
    <row r="246" spans="1:20" ht="15" customHeight="1">
      <c r="A246" s="4" t="str">
        <f t="shared" si="42"/>
        <v/>
      </c>
      <c r="B246" s="11"/>
      <c r="C246" s="23"/>
      <c r="D246" s="5"/>
      <c r="E246" s="21"/>
      <c r="F246" s="21"/>
      <c r="G246" s="6"/>
      <c r="H246" s="7"/>
      <c r="I246" s="6"/>
      <c r="J246" s="6"/>
      <c r="K246" s="11"/>
      <c r="L246" s="11"/>
      <c r="M246" s="11"/>
      <c r="N246" s="12"/>
      <c r="O246" s="13"/>
      <c r="P246" s="14"/>
      <c r="Q246" s="7"/>
      <c r="R246" s="1" t="str">
        <f t="shared" si="39"/>
        <v/>
      </c>
      <c r="S246" s="1" t="str">
        <f t="shared" si="40"/>
        <v xml:space="preserve">    </v>
      </c>
      <c r="T246" s="1" t="str">
        <f t="shared" si="41"/>
        <v xml:space="preserve">    </v>
      </c>
    </row>
    <row r="247" spans="1:20" ht="15" customHeight="1">
      <c r="A247" s="4" t="str">
        <f t="shared" si="42"/>
        <v/>
      </c>
      <c r="B247" s="11"/>
      <c r="C247" s="23"/>
      <c r="D247" s="5"/>
      <c r="E247" s="21"/>
      <c r="F247" s="21"/>
      <c r="G247" s="6"/>
      <c r="H247" s="7"/>
      <c r="I247" s="6"/>
      <c r="J247" s="6"/>
      <c r="K247" s="11"/>
      <c r="L247" s="11"/>
      <c r="M247" s="11"/>
      <c r="N247" s="12"/>
      <c r="O247" s="13"/>
      <c r="P247" s="14"/>
      <c r="Q247" s="7"/>
      <c r="R247" s="1" t="str">
        <f t="shared" si="39"/>
        <v/>
      </c>
      <c r="S247" s="1" t="str">
        <f t="shared" si="40"/>
        <v xml:space="preserve">    </v>
      </c>
      <c r="T247" s="1" t="str">
        <f t="shared" si="41"/>
        <v xml:space="preserve">    </v>
      </c>
    </row>
    <row r="248" spans="1:20" ht="15" customHeight="1">
      <c r="A248" s="4" t="str">
        <f t="shared" si="42"/>
        <v/>
      </c>
      <c r="B248" s="11"/>
      <c r="C248" s="23"/>
      <c r="D248" s="5"/>
      <c r="E248" s="21"/>
      <c r="F248" s="21"/>
      <c r="G248" s="6"/>
      <c r="H248" s="7"/>
      <c r="I248" s="6"/>
      <c r="J248" s="6"/>
      <c r="K248" s="11"/>
      <c r="L248" s="11"/>
      <c r="M248" s="11"/>
      <c r="N248" s="12"/>
      <c r="O248" s="13"/>
      <c r="P248" s="14"/>
      <c r="Q248" s="7"/>
      <c r="R248" s="1" t="str">
        <f t="shared" si="39"/>
        <v/>
      </c>
      <c r="S248" s="1" t="str">
        <f t="shared" si="40"/>
        <v xml:space="preserve">    </v>
      </c>
      <c r="T248" s="1" t="str">
        <f t="shared" si="41"/>
        <v xml:space="preserve">    </v>
      </c>
    </row>
    <row r="249" spans="1:20" ht="15" customHeight="1">
      <c r="A249" s="4" t="str">
        <f t="shared" si="42"/>
        <v/>
      </c>
      <c r="B249" s="11"/>
      <c r="C249" s="23"/>
      <c r="D249" s="5"/>
      <c r="E249" s="21"/>
      <c r="F249" s="21"/>
      <c r="G249" s="6"/>
      <c r="H249" s="7"/>
      <c r="I249" s="6"/>
      <c r="J249" s="6"/>
      <c r="K249" s="11"/>
      <c r="L249" s="11"/>
      <c r="M249" s="11"/>
      <c r="N249" s="12"/>
      <c r="O249" s="13"/>
      <c r="P249" s="14"/>
      <c r="Q249" s="7"/>
      <c r="R249" s="1" t="str">
        <f t="shared" si="39"/>
        <v/>
      </c>
      <c r="S249" s="1" t="str">
        <f t="shared" si="40"/>
        <v xml:space="preserve">    </v>
      </c>
      <c r="T249" s="1" t="str">
        <f t="shared" si="41"/>
        <v xml:space="preserve">    </v>
      </c>
    </row>
    <row r="250" spans="1:20" ht="15" customHeight="1">
      <c r="A250" s="4" t="str">
        <f t="shared" si="42"/>
        <v/>
      </c>
      <c r="B250" s="11"/>
      <c r="C250" s="23"/>
      <c r="D250" s="5"/>
      <c r="E250" s="21"/>
      <c r="F250" s="21"/>
      <c r="G250" s="6"/>
      <c r="H250" s="7"/>
      <c r="I250" s="6"/>
      <c r="J250" s="6"/>
      <c r="K250" s="11"/>
      <c r="L250" s="11"/>
      <c r="M250" s="11"/>
      <c r="N250" s="12"/>
      <c r="O250" s="13"/>
      <c r="P250" s="14"/>
      <c r="Q250" s="7"/>
      <c r="R250" s="1" t="str">
        <f t="shared" si="39"/>
        <v/>
      </c>
      <c r="S250" s="1" t="str">
        <f t="shared" si="40"/>
        <v xml:space="preserve">    </v>
      </c>
      <c r="T250" s="1" t="str">
        <f t="shared" si="41"/>
        <v xml:space="preserve">    </v>
      </c>
    </row>
    <row r="251" spans="1:20" ht="15" customHeight="1">
      <c r="A251" s="4" t="str">
        <f t="shared" si="42"/>
        <v/>
      </c>
      <c r="B251" s="11"/>
      <c r="C251" s="23"/>
      <c r="D251" s="5"/>
      <c r="E251" s="21"/>
      <c r="F251" s="21"/>
      <c r="G251" s="6"/>
      <c r="H251" s="7"/>
      <c r="I251" s="6"/>
      <c r="J251" s="6"/>
      <c r="K251" s="11"/>
      <c r="L251" s="11"/>
      <c r="M251" s="11"/>
      <c r="N251" s="12"/>
      <c r="O251" s="13"/>
      <c r="P251" s="14"/>
      <c r="Q251" s="7"/>
      <c r="R251" s="1" t="str">
        <f t="shared" si="39"/>
        <v/>
      </c>
      <c r="S251" s="1" t="str">
        <f t="shared" si="40"/>
        <v xml:space="preserve">    </v>
      </c>
      <c r="T251" s="1" t="str">
        <f t="shared" si="41"/>
        <v xml:space="preserve">    </v>
      </c>
    </row>
    <row r="252" spans="1:20" ht="15" customHeight="1">
      <c r="A252" s="4" t="str">
        <f t="shared" si="42"/>
        <v/>
      </c>
      <c r="B252" s="15"/>
      <c r="C252" s="24"/>
      <c r="D252" s="16"/>
      <c r="E252" s="22"/>
      <c r="F252" s="22"/>
      <c r="G252" s="6"/>
      <c r="H252" s="7"/>
      <c r="I252" s="17"/>
      <c r="J252" s="17"/>
      <c r="K252" s="15"/>
      <c r="L252" s="15"/>
      <c r="M252" s="15"/>
      <c r="N252" s="12"/>
      <c r="O252" s="18"/>
      <c r="P252" s="19"/>
      <c r="Q252" s="20"/>
      <c r="R252" s="1" t="str">
        <f t="shared" si="39"/>
        <v/>
      </c>
      <c r="S252" s="1" t="str">
        <f t="shared" si="40"/>
        <v xml:space="preserve">    </v>
      </c>
      <c r="T252" s="1" t="str">
        <f t="shared" si="41"/>
        <v xml:space="preserve">    </v>
      </c>
    </row>
    <row r="253" spans="1:20" ht="15" customHeight="1">
      <c r="A253" s="4" t="str">
        <f t="shared" si="42"/>
        <v/>
      </c>
      <c r="B253" s="11"/>
      <c r="C253" s="23"/>
      <c r="D253" s="5"/>
      <c r="E253" s="21"/>
      <c r="F253" s="21"/>
      <c r="G253" s="6"/>
      <c r="H253" s="7"/>
      <c r="I253" s="6"/>
      <c r="J253" s="6"/>
      <c r="K253" s="11"/>
      <c r="L253" s="11"/>
      <c r="M253" s="11"/>
      <c r="N253" s="12"/>
      <c r="O253" s="13"/>
      <c r="P253" s="14"/>
      <c r="Q253" s="7"/>
      <c r="R253" s="1" t="str">
        <f t="shared" si="39"/>
        <v/>
      </c>
      <c r="S253" s="1" t="str">
        <f t="shared" si="40"/>
        <v xml:space="preserve">    </v>
      </c>
      <c r="T253" s="1" t="str">
        <f t="shared" si="41"/>
        <v xml:space="preserve">    </v>
      </c>
    </row>
    <row r="254" spans="1:20" ht="15" customHeight="1">
      <c r="A254" s="4" t="str">
        <f t="shared" si="42"/>
        <v/>
      </c>
      <c r="B254" s="11"/>
      <c r="C254" s="23"/>
      <c r="D254" s="5"/>
      <c r="E254" s="21"/>
      <c r="F254" s="21"/>
      <c r="G254" s="6"/>
      <c r="H254" s="7"/>
      <c r="I254" s="6"/>
      <c r="J254" s="6"/>
      <c r="K254" s="11"/>
      <c r="L254" s="11"/>
      <c r="M254" s="11"/>
      <c r="N254" s="12"/>
      <c r="O254" s="13"/>
      <c r="P254" s="14"/>
      <c r="Q254" s="7"/>
      <c r="R254" s="1" t="str">
        <f t="shared" si="39"/>
        <v/>
      </c>
      <c r="S254" s="1" t="str">
        <f t="shared" si="40"/>
        <v xml:space="preserve">    </v>
      </c>
      <c r="T254" s="1" t="str">
        <f t="shared" si="41"/>
        <v xml:space="preserve">    </v>
      </c>
    </row>
    <row r="255" spans="1:20" ht="15" customHeight="1">
      <c r="A255" s="4" t="str">
        <f t="shared" si="42"/>
        <v/>
      </c>
      <c r="B255" s="11"/>
      <c r="C255" s="23"/>
      <c r="D255" s="5"/>
      <c r="E255" s="21"/>
      <c r="F255" s="21"/>
      <c r="G255" s="6"/>
      <c r="H255" s="7"/>
      <c r="I255" s="6"/>
      <c r="J255" s="6"/>
      <c r="K255" s="11"/>
      <c r="L255" s="11"/>
      <c r="M255" s="11"/>
      <c r="N255" s="12"/>
      <c r="O255" s="13"/>
      <c r="P255" s="14"/>
      <c r="Q255" s="7"/>
      <c r="R255" s="1" t="str">
        <f t="shared" si="39"/>
        <v/>
      </c>
      <c r="S255" s="1" t="str">
        <f t="shared" si="40"/>
        <v xml:space="preserve">    </v>
      </c>
      <c r="T255" s="1" t="str">
        <f t="shared" si="41"/>
        <v xml:space="preserve">    </v>
      </c>
    </row>
    <row r="256" spans="1:20" ht="15" customHeight="1">
      <c r="A256" s="4" t="str">
        <f t="shared" si="42"/>
        <v/>
      </c>
      <c r="B256" s="11"/>
      <c r="C256" s="23"/>
      <c r="D256" s="5"/>
      <c r="E256" s="21"/>
      <c r="F256" s="21"/>
      <c r="G256" s="6"/>
      <c r="H256" s="7"/>
      <c r="I256" s="6"/>
      <c r="J256" s="6"/>
      <c r="K256" s="11"/>
      <c r="L256" s="11"/>
      <c r="M256" s="11"/>
      <c r="N256" s="12"/>
      <c r="O256" s="13"/>
      <c r="P256" s="14"/>
      <c r="Q256" s="7"/>
      <c r="R256" s="1" t="str">
        <f t="shared" si="39"/>
        <v/>
      </c>
      <c r="S256" s="1" t="str">
        <f t="shared" si="40"/>
        <v xml:space="preserve">    </v>
      </c>
      <c r="T256" s="1" t="str">
        <f t="shared" si="41"/>
        <v xml:space="preserve">    </v>
      </c>
    </row>
    <row r="257" spans="1:20" ht="15" customHeight="1">
      <c r="A257" s="4" t="str">
        <f t="shared" si="42"/>
        <v/>
      </c>
      <c r="B257" s="11"/>
      <c r="C257" s="23"/>
      <c r="D257" s="5"/>
      <c r="E257" s="21"/>
      <c r="F257" s="21"/>
      <c r="G257" s="6"/>
      <c r="H257" s="7"/>
      <c r="I257" s="6"/>
      <c r="J257" s="6"/>
      <c r="K257" s="11"/>
      <c r="L257" s="11"/>
      <c r="M257" s="11"/>
      <c r="N257" s="12"/>
      <c r="O257" s="13"/>
      <c r="P257" s="14"/>
      <c r="Q257" s="7"/>
      <c r="R257" s="1" t="str">
        <f t="shared" si="39"/>
        <v/>
      </c>
      <c r="S257" s="1" t="str">
        <f t="shared" si="40"/>
        <v xml:space="preserve">    </v>
      </c>
      <c r="T257" s="1" t="str">
        <f t="shared" si="41"/>
        <v xml:space="preserve">    </v>
      </c>
    </row>
    <row r="258" spans="1:20" ht="15" customHeight="1">
      <c r="A258" s="4" t="str">
        <f t="shared" si="42"/>
        <v/>
      </c>
      <c r="B258" s="11"/>
      <c r="C258" s="23"/>
      <c r="D258" s="5"/>
      <c r="E258" s="21"/>
      <c r="F258" s="21"/>
      <c r="G258" s="6"/>
      <c r="H258" s="7"/>
      <c r="I258" s="6"/>
      <c r="J258" s="6"/>
      <c r="K258" s="11"/>
      <c r="L258" s="11"/>
      <c r="M258" s="11"/>
      <c r="N258" s="12"/>
      <c r="O258" s="13"/>
      <c r="P258" s="14"/>
      <c r="Q258" s="7"/>
      <c r="R258" s="1" t="str">
        <f t="shared" si="39"/>
        <v/>
      </c>
      <c r="S258" s="1" t="str">
        <f t="shared" si="40"/>
        <v xml:space="preserve">    </v>
      </c>
      <c r="T258" s="1" t="str">
        <f t="shared" si="41"/>
        <v xml:space="preserve">    </v>
      </c>
    </row>
    <row r="259" spans="1:20" ht="15" customHeight="1">
      <c r="A259" s="4" t="str">
        <f t="shared" si="42"/>
        <v/>
      </c>
      <c r="B259" s="11"/>
      <c r="C259" s="23"/>
      <c r="D259" s="5"/>
      <c r="E259" s="21"/>
      <c r="F259" s="21"/>
      <c r="G259" s="6"/>
      <c r="H259" s="7"/>
      <c r="I259" s="6"/>
      <c r="J259" s="6"/>
      <c r="K259" s="11"/>
      <c r="L259" s="11"/>
      <c r="M259" s="11"/>
      <c r="N259" s="12"/>
      <c r="O259" s="13"/>
      <c r="P259" s="14"/>
      <c r="Q259" s="7"/>
      <c r="R259" s="1" t="str">
        <f t="shared" si="39"/>
        <v/>
      </c>
      <c r="S259" s="1" t="str">
        <f t="shared" si="40"/>
        <v xml:space="preserve">    </v>
      </c>
      <c r="T259" s="1" t="str">
        <f t="shared" si="41"/>
        <v xml:space="preserve">    </v>
      </c>
    </row>
    <row r="260" spans="1:20" ht="15" customHeight="1">
      <c r="A260" s="4" t="str">
        <f t="shared" si="42"/>
        <v/>
      </c>
      <c r="B260" s="11"/>
      <c r="C260" s="23"/>
      <c r="D260" s="5"/>
      <c r="E260" s="21"/>
      <c r="F260" s="21"/>
      <c r="G260" s="6"/>
      <c r="H260" s="7"/>
      <c r="I260" s="6"/>
      <c r="J260" s="6"/>
      <c r="K260" s="11"/>
      <c r="L260" s="11"/>
      <c r="M260" s="11"/>
      <c r="N260" s="12"/>
      <c r="O260" s="13"/>
      <c r="P260" s="14"/>
      <c r="Q260" s="7"/>
      <c r="R260" s="1" t="str">
        <f t="shared" si="39"/>
        <v/>
      </c>
      <c r="S260" s="1" t="str">
        <f t="shared" si="40"/>
        <v xml:space="preserve">    </v>
      </c>
      <c r="T260" s="1" t="str">
        <f t="shared" si="41"/>
        <v xml:space="preserve">    </v>
      </c>
    </row>
    <row r="261" spans="1:20" ht="15" customHeight="1">
      <c r="A261" s="4" t="str">
        <f t="shared" si="42"/>
        <v/>
      </c>
      <c r="B261" s="11"/>
      <c r="C261" s="23"/>
      <c r="D261" s="5"/>
      <c r="E261" s="21"/>
      <c r="F261" s="21"/>
      <c r="G261" s="6"/>
      <c r="H261" s="7"/>
      <c r="I261" s="6"/>
      <c r="J261" s="6"/>
      <c r="K261" s="11"/>
      <c r="L261" s="11"/>
      <c r="M261" s="11"/>
      <c r="N261" s="12"/>
      <c r="O261" s="13"/>
      <c r="P261" s="14"/>
      <c r="Q261" s="7"/>
      <c r="R261" s="1" t="str">
        <f t="shared" si="39"/>
        <v/>
      </c>
      <c r="S261" s="1" t="str">
        <f t="shared" si="40"/>
        <v xml:space="preserve">    </v>
      </c>
      <c r="T261" s="1" t="str">
        <f t="shared" si="41"/>
        <v xml:space="preserve">    </v>
      </c>
    </row>
    <row r="262" spans="1:20" ht="15" customHeight="1">
      <c r="A262" s="4" t="str">
        <f t="shared" si="42"/>
        <v/>
      </c>
      <c r="B262" s="11"/>
      <c r="C262" s="23"/>
      <c r="D262" s="5"/>
      <c r="E262" s="21"/>
      <c r="F262" s="21"/>
      <c r="G262" s="6"/>
      <c r="H262" s="7"/>
      <c r="I262" s="6"/>
      <c r="J262" s="6"/>
      <c r="K262" s="11"/>
      <c r="L262" s="11"/>
      <c r="M262" s="11"/>
      <c r="N262" s="12"/>
      <c r="O262" s="13"/>
      <c r="P262" s="14"/>
      <c r="Q262" s="7"/>
      <c r="R262" s="1" t="str">
        <f t="shared" si="39"/>
        <v/>
      </c>
      <c r="S262" s="1" t="str">
        <f t="shared" si="40"/>
        <v xml:space="preserve">    </v>
      </c>
      <c r="T262" s="1" t="str">
        <f t="shared" si="41"/>
        <v xml:space="preserve">    </v>
      </c>
    </row>
    <row r="263" spans="1:20" ht="15" customHeight="1">
      <c r="A263" s="4" t="str">
        <f t="shared" si="42"/>
        <v/>
      </c>
      <c r="B263" s="11"/>
      <c r="C263" s="23"/>
      <c r="D263" s="5"/>
      <c r="E263" s="21"/>
      <c r="F263" s="21"/>
      <c r="G263" s="6"/>
      <c r="H263" s="7"/>
      <c r="I263" s="6"/>
      <c r="J263" s="6"/>
      <c r="K263" s="11"/>
      <c r="L263" s="11"/>
      <c r="M263" s="11"/>
      <c r="N263" s="12"/>
      <c r="O263" s="13"/>
      <c r="P263" s="14"/>
      <c r="Q263" s="7"/>
      <c r="R263" s="1" t="str">
        <f t="shared" si="39"/>
        <v/>
      </c>
      <c r="S263" s="1" t="str">
        <f t="shared" si="40"/>
        <v xml:space="preserve">    </v>
      </c>
      <c r="T263" s="1" t="str">
        <f t="shared" si="41"/>
        <v xml:space="preserve">    </v>
      </c>
    </row>
    <row r="264" spans="1:20" ht="15" customHeight="1">
      <c r="A264" s="4" t="str">
        <f t="shared" si="42"/>
        <v/>
      </c>
      <c r="B264" s="11"/>
      <c r="C264" s="23"/>
      <c r="D264" s="5"/>
      <c r="E264" s="21"/>
      <c r="F264" s="21"/>
      <c r="G264" s="6"/>
      <c r="H264" s="7"/>
      <c r="I264" s="6"/>
      <c r="J264" s="6"/>
      <c r="K264" s="11"/>
      <c r="L264" s="11"/>
      <c r="M264" s="11"/>
      <c r="N264" s="12"/>
      <c r="O264" s="13"/>
      <c r="P264" s="14"/>
      <c r="Q264" s="7"/>
      <c r="R264" s="1" t="str">
        <f t="shared" si="39"/>
        <v/>
      </c>
      <c r="S264" s="1" t="str">
        <f t="shared" si="40"/>
        <v xml:space="preserve">    </v>
      </c>
      <c r="T264" s="1" t="str">
        <f t="shared" si="41"/>
        <v xml:space="preserve">    </v>
      </c>
    </row>
    <row r="265" spans="1:20" ht="15" customHeight="1">
      <c r="A265" s="4" t="str">
        <f t="shared" si="42"/>
        <v/>
      </c>
      <c r="B265" s="11"/>
      <c r="C265" s="23"/>
      <c r="D265" s="5"/>
      <c r="E265" s="21"/>
      <c r="F265" s="21"/>
      <c r="G265" s="6"/>
      <c r="H265" s="7"/>
      <c r="I265" s="6"/>
      <c r="J265" s="6"/>
      <c r="K265" s="11"/>
      <c r="L265" s="11"/>
      <c r="M265" s="11"/>
      <c r="N265" s="12"/>
      <c r="O265" s="13"/>
      <c r="P265" s="14"/>
      <c r="Q265" s="7"/>
      <c r="R265" s="1" t="str">
        <f t="shared" si="39"/>
        <v/>
      </c>
      <c r="S265" s="1" t="str">
        <f t="shared" si="40"/>
        <v xml:space="preserve">    </v>
      </c>
      <c r="T265" s="1" t="str">
        <f t="shared" si="41"/>
        <v xml:space="preserve">    </v>
      </c>
    </row>
    <row r="266" spans="1:20" ht="15" customHeight="1">
      <c r="A266" s="4" t="str">
        <f t="shared" si="42"/>
        <v/>
      </c>
      <c r="B266" s="11"/>
      <c r="C266" s="23"/>
      <c r="D266" s="5"/>
      <c r="E266" s="21"/>
      <c r="F266" s="21"/>
      <c r="G266" s="6"/>
      <c r="H266" s="7"/>
      <c r="I266" s="6"/>
      <c r="J266" s="6"/>
      <c r="K266" s="11"/>
      <c r="L266" s="11"/>
      <c r="M266" s="11"/>
      <c r="N266" s="12"/>
      <c r="O266" s="13"/>
      <c r="P266" s="14"/>
      <c r="Q266" s="7"/>
      <c r="R266" s="1" t="str">
        <f t="shared" ref="R266:R303" si="43">A266</f>
        <v/>
      </c>
      <c r="S266" s="1" t="str">
        <f t="shared" ref="S266:S303" si="44">""&amp;N266&amp;"  "&amp;O266&amp;"  "&amp;P266&amp;""</f>
        <v xml:space="preserve">    </v>
      </c>
      <c r="T266" s="1" t="str">
        <f t="shared" ref="T266:T303" si="45">S266</f>
        <v xml:space="preserve">    </v>
      </c>
    </row>
    <row r="267" spans="1:20" ht="15" customHeight="1">
      <c r="A267" s="4" t="str">
        <f t="shared" si="42"/>
        <v/>
      </c>
      <c r="B267" s="11"/>
      <c r="C267" s="23"/>
      <c r="D267" s="5"/>
      <c r="E267" s="21"/>
      <c r="F267" s="21"/>
      <c r="G267" s="6"/>
      <c r="H267" s="7"/>
      <c r="I267" s="6"/>
      <c r="J267" s="6"/>
      <c r="K267" s="11"/>
      <c r="L267" s="11"/>
      <c r="M267" s="11"/>
      <c r="N267" s="12"/>
      <c r="O267" s="13"/>
      <c r="P267" s="14"/>
      <c r="Q267" s="7"/>
      <c r="R267" s="1" t="str">
        <f t="shared" si="43"/>
        <v/>
      </c>
      <c r="S267" s="1" t="str">
        <f t="shared" si="44"/>
        <v xml:space="preserve">    </v>
      </c>
      <c r="T267" s="1" t="str">
        <f t="shared" si="45"/>
        <v xml:space="preserve">    </v>
      </c>
    </row>
    <row r="268" spans="1:20" ht="15" customHeight="1">
      <c r="A268" s="4" t="str">
        <f t="shared" si="42"/>
        <v/>
      </c>
      <c r="B268" s="11"/>
      <c r="C268" s="23"/>
      <c r="D268" s="5"/>
      <c r="E268" s="21"/>
      <c r="F268" s="21"/>
      <c r="G268" s="6"/>
      <c r="H268" s="7"/>
      <c r="I268" s="6"/>
      <c r="J268" s="6"/>
      <c r="K268" s="11"/>
      <c r="L268" s="11"/>
      <c r="M268" s="11"/>
      <c r="N268" s="12"/>
      <c r="O268" s="13"/>
      <c r="P268" s="14"/>
      <c r="Q268" s="7"/>
      <c r="R268" s="1" t="str">
        <f t="shared" si="43"/>
        <v/>
      </c>
      <c r="S268" s="1" t="str">
        <f t="shared" si="44"/>
        <v xml:space="preserve">    </v>
      </c>
      <c r="T268" s="1" t="str">
        <f t="shared" si="45"/>
        <v xml:space="preserve">    </v>
      </c>
    </row>
    <row r="269" spans="1:20" ht="15" customHeight="1">
      <c r="A269" s="4" t="str">
        <f t="shared" si="42"/>
        <v/>
      </c>
      <c r="B269" s="15"/>
      <c r="C269" s="24"/>
      <c r="D269" s="16"/>
      <c r="E269" s="22"/>
      <c r="F269" s="22"/>
      <c r="G269" s="6"/>
      <c r="H269" s="7"/>
      <c r="I269" s="17"/>
      <c r="J269" s="17"/>
      <c r="K269" s="15"/>
      <c r="L269" s="15"/>
      <c r="M269" s="15"/>
      <c r="N269" s="12"/>
      <c r="O269" s="18"/>
      <c r="P269" s="19"/>
      <c r="Q269" s="20"/>
      <c r="R269" s="1" t="str">
        <f t="shared" si="43"/>
        <v/>
      </c>
      <c r="S269" s="1" t="str">
        <f t="shared" si="44"/>
        <v xml:space="preserve">    </v>
      </c>
      <c r="T269" s="1" t="str">
        <f t="shared" si="45"/>
        <v xml:space="preserve">    </v>
      </c>
    </row>
    <row r="270" spans="1:20" ht="15" customHeight="1">
      <c r="A270" s="4" t="str">
        <f t="shared" si="42"/>
        <v/>
      </c>
      <c r="B270" s="11"/>
      <c r="C270" s="23"/>
      <c r="D270" s="5"/>
      <c r="E270" s="21"/>
      <c r="F270" s="21"/>
      <c r="G270" s="6"/>
      <c r="H270" s="7"/>
      <c r="I270" s="6"/>
      <c r="J270" s="6"/>
      <c r="K270" s="11"/>
      <c r="L270" s="11"/>
      <c r="M270" s="11"/>
      <c r="N270" s="12"/>
      <c r="O270" s="13"/>
      <c r="P270" s="14"/>
      <c r="Q270" s="7"/>
      <c r="R270" s="1" t="str">
        <f t="shared" si="43"/>
        <v/>
      </c>
      <c r="S270" s="1" t="str">
        <f t="shared" si="44"/>
        <v xml:space="preserve">    </v>
      </c>
      <c r="T270" s="1" t="str">
        <f t="shared" si="45"/>
        <v xml:space="preserve">    </v>
      </c>
    </row>
    <row r="271" spans="1:20" ht="15" customHeight="1">
      <c r="A271" s="4" t="str">
        <f t="shared" si="42"/>
        <v/>
      </c>
      <c r="B271" s="11"/>
      <c r="C271" s="23"/>
      <c r="D271" s="5"/>
      <c r="E271" s="21"/>
      <c r="F271" s="21"/>
      <c r="G271" s="6"/>
      <c r="H271" s="7"/>
      <c r="I271" s="6"/>
      <c r="J271" s="6"/>
      <c r="K271" s="11"/>
      <c r="L271" s="11"/>
      <c r="M271" s="11"/>
      <c r="N271" s="12"/>
      <c r="O271" s="13"/>
      <c r="P271" s="14"/>
      <c r="Q271" s="7"/>
      <c r="R271" s="1" t="str">
        <f t="shared" si="43"/>
        <v/>
      </c>
      <c r="S271" s="1" t="str">
        <f t="shared" si="44"/>
        <v xml:space="preserve">    </v>
      </c>
      <c r="T271" s="1" t="str">
        <f t="shared" si="45"/>
        <v xml:space="preserve">    </v>
      </c>
    </row>
    <row r="272" spans="1:20" ht="15" customHeight="1">
      <c r="A272" s="4" t="str">
        <f t="shared" si="42"/>
        <v/>
      </c>
      <c r="B272" s="11"/>
      <c r="C272" s="23"/>
      <c r="D272" s="5"/>
      <c r="E272" s="21"/>
      <c r="F272" s="21"/>
      <c r="G272" s="6"/>
      <c r="H272" s="7"/>
      <c r="I272" s="6"/>
      <c r="J272" s="6"/>
      <c r="K272" s="11"/>
      <c r="L272" s="11"/>
      <c r="M272" s="11"/>
      <c r="N272" s="12"/>
      <c r="O272" s="13"/>
      <c r="P272" s="14"/>
      <c r="Q272" s="7"/>
      <c r="R272" s="1" t="str">
        <f t="shared" si="43"/>
        <v/>
      </c>
      <c r="S272" s="1" t="str">
        <f t="shared" si="44"/>
        <v xml:space="preserve">    </v>
      </c>
      <c r="T272" s="1" t="str">
        <f t="shared" si="45"/>
        <v xml:space="preserve">    </v>
      </c>
    </row>
    <row r="273" spans="1:20" ht="15" customHeight="1">
      <c r="A273" s="4" t="str">
        <f t="shared" si="42"/>
        <v/>
      </c>
      <c r="B273" s="11"/>
      <c r="C273" s="23"/>
      <c r="D273" s="5"/>
      <c r="E273" s="21"/>
      <c r="F273" s="21"/>
      <c r="G273" s="6"/>
      <c r="H273" s="7"/>
      <c r="I273" s="6"/>
      <c r="J273" s="6"/>
      <c r="K273" s="11"/>
      <c r="L273" s="11"/>
      <c r="M273" s="11"/>
      <c r="N273" s="12"/>
      <c r="O273" s="13"/>
      <c r="P273" s="14"/>
      <c r="Q273" s="7"/>
      <c r="R273" s="1" t="str">
        <f t="shared" si="43"/>
        <v/>
      </c>
      <c r="S273" s="1" t="str">
        <f t="shared" si="44"/>
        <v xml:space="preserve">    </v>
      </c>
      <c r="T273" s="1" t="str">
        <f t="shared" si="45"/>
        <v xml:space="preserve">    </v>
      </c>
    </row>
    <row r="274" spans="1:20" ht="15" customHeight="1">
      <c r="A274" s="4" t="str">
        <f t="shared" si="42"/>
        <v/>
      </c>
      <c r="B274" s="11"/>
      <c r="C274" s="23"/>
      <c r="D274" s="5"/>
      <c r="E274" s="21"/>
      <c r="F274" s="21"/>
      <c r="G274" s="6"/>
      <c r="H274" s="7"/>
      <c r="I274" s="6"/>
      <c r="J274" s="6"/>
      <c r="K274" s="11"/>
      <c r="L274" s="11"/>
      <c r="M274" s="11"/>
      <c r="N274" s="12"/>
      <c r="O274" s="13"/>
      <c r="P274" s="14"/>
      <c r="Q274" s="7"/>
      <c r="R274" s="1" t="str">
        <f t="shared" si="43"/>
        <v/>
      </c>
      <c r="S274" s="1" t="str">
        <f t="shared" si="44"/>
        <v xml:space="preserve">    </v>
      </c>
      <c r="T274" s="1" t="str">
        <f t="shared" si="45"/>
        <v xml:space="preserve">    </v>
      </c>
    </row>
    <row r="275" spans="1:20" ht="15" customHeight="1">
      <c r="A275" s="4" t="str">
        <f t="shared" si="42"/>
        <v/>
      </c>
      <c r="B275" s="11"/>
      <c r="C275" s="23"/>
      <c r="D275" s="5"/>
      <c r="E275" s="21"/>
      <c r="F275" s="21"/>
      <c r="G275" s="6"/>
      <c r="H275" s="7"/>
      <c r="I275" s="6"/>
      <c r="J275" s="6"/>
      <c r="K275" s="11"/>
      <c r="L275" s="11"/>
      <c r="M275" s="11"/>
      <c r="N275" s="12"/>
      <c r="O275" s="13"/>
      <c r="P275" s="14"/>
      <c r="Q275" s="7"/>
      <c r="R275" s="1" t="str">
        <f t="shared" si="43"/>
        <v/>
      </c>
      <c r="S275" s="1" t="str">
        <f t="shared" si="44"/>
        <v xml:space="preserve">    </v>
      </c>
      <c r="T275" s="1" t="str">
        <f t="shared" si="45"/>
        <v xml:space="preserve">    </v>
      </c>
    </row>
    <row r="276" spans="1:20" ht="15" customHeight="1">
      <c r="A276" s="4" t="str">
        <f t="shared" si="42"/>
        <v/>
      </c>
      <c r="B276" s="11"/>
      <c r="C276" s="23"/>
      <c r="D276" s="5"/>
      <c r="E276" s="21"/>
      <c r="F276" s="21"/>
      <c r="G276" s="6"/>
      <c r="H276" s="7"/>
      <c r="I276" s="6"/>
      <c r="J276" s="6"/>
      <c r="K276" s="11"/>
      <c r="L276" s="11"/>
      <c r="M276" s="11"/>
      <c r="N276" s="12"/>
      <c r="O276" s="13"/>
      <c r="P276" s="14"/>
      <c r="Q276" s="7"/>
      <c r="R276" s="1" t="str">
        <f t="shared" si="43"/>
        <v/>
      </c>
      <c r="S276" s="1" t="str">
        <f t="shared" si="44"/>
        <v xml:space="preserve">    </v>
      </c>
      <c r="T276" s="1" t="str">
        <f t="shared" si="45"/>
        <v xml:space="preserve">    </v>
      </c>
    </row>
    <row r="277" spans="1:20" ht="15" customHeight="1">
      <c r="A277" s="4" t="str">
        <f t="shared" si="42"/>
        <v/>
      </c>
      <c r="B277" s="11"/>
      <c r="C277" s="23"/>
      <c r="D277" s="5"/>
      <c r="E277" s="21"/>
      <c r="F277" s="21"/>
      <c r="G277" s="6"/>
      <c r="H277" s="7"/>
      <c r="I277" s="6"/>
      <c r="J277" s="6"/>
      <c r="K277" s="11"/>
      <c r="L277" s="11"/>
      <c r="M277" s="11"/>
      <c r="N277" s="12"/>
      <c r="O277" s="13"/>
      <c r="P277" s="14"/>
      <c r="Q277" s="7"/>
      <c r="R277" s="1" t="str">
        <f t="shared" si="43"/>
        <v/>
      </c>
      <c r="S277" s="1" t="str">
        <f t="shared" si="44"/>
        <v xml:space="preserve">    </v>
      </c>
      <c r="T277" s="1" t="str">
        <f t="shared" si="45"/>
        <v xml:space="preserve">    </v>
      </c>
    </row>
    <row r="278" spans="1:20" ht="15" customHeight="1">
      <c r="A278" s="4" t="str">
        <f t="shared" si="42"/>
        <v/>
      </c>
      <c r="B278" s="11"/>
      <c r="C278" s="23"/>
      <c r="D278" s="5"/>
      <c r="E278" s="21"/>
      <c r="F278" s="21"/>
      <c r="G278" s="6"/>
      <c r="H278" s="7"/>
      <c r="I278" s="6"/>
      <c r="J278" s="6"/>
      <c r="K278" s="11"/>
      <c r="L278" s="11"/>
      <c r="M278" s="11"/>
      <c r="N278" s="12"/>
      <c r="O278" s="13"/>
      <c r="P278" s="14"/>
      <c r="Q278" s="7"/>
      <c r="R278" s="1" t="str">
        <f t="shared" si="43"/>
        <v/>
      </c>
      <c r="S278" s="1" t="str">
        <f t="shared" si="44"/>
        <v xml:space="preserve">    </v>
      </c>
      <c r="T278" s="1" t="str">
        <f t="shared" si="45"/>
        <v xml:space="preserve">    </v>
      </c>
    </row>
    <row r="279" spans="1:20" ht="15" customHeight="1">
      <c r="A279" s="4" t="str">
        <f t="shared" si="42"/>
        <v/>
      </c>
      <c r="B279" s="11"/>
      <c r="C279" s="23"/>
      <c r="D279" s="5"/>
      <c r="E279" s="21"/>
      <c r="F279" s="21"/>
      <c r="G279" s="6"/>
      <c r="H279" s="7"/>
      <c r="I279" s="6"/>
      <c r="J279" s="6"/>
      <c r="K279" s="11"/>
      <c r="L279" s="11"/>
      <c r="M279" s="11"/>
      <c r="N279" s="12"/>
      <c r="O279" s="13"/>
      <c r="P279" s="14"/>
      <c r="Q279" s="7"/>
      <c r="R279" s="1" t="str">
        <f t="shared" si="43"/>
        <v/>
      </c>
      <c r="S279" s="1" t="str">
        <f t="shared" si="44"/>
        <v xml:space="preserve">    </v>
      </c>
      <c r="T279" s="1" t="str">
        <f t="shared" si="45"/>
        <v xml:space="preserve">    </v>
      </c>
    </row>
    <row r="280" spans="1:20" ht="15" customHeight="1">
      <c r="A280" s="4" t="str">
        <f t="shared" si="42"/>
        <v/>
      </c>
      <c r="B280" s="11"/>
      <c r="C280" s="23"/>
      <c r="D280" s="5"/>
      <c r="E280" s="21"/>
      <c r="F280" s="21"/>
      <c r="G280" s="6"/>
      <c r="H280" s="7"/>
      <c r="I280" s="6"/>
      <c r="J280" s="6"/>
      <c r="K280" s="11"/>
      <c r="L280" s="11"/>
      <c r="M280" s="11"/>
      <c r="N280" s="12"/>
      <c r="O280" s="13"/>
      <c r="P280" s="14"/>
      <c r="Q280" s="7"/>
      <c r="R280" s="1" t="str">
        <f t="shared" si="43"/>
        <v/>
      </c>
      <c r="S280" s="1" t="str">
        <f t="shared" si="44"/>
        <v xml:space="preserve">    </v>
      </c>
      <c r="T280" s="1" t="str">
        <f t="shared" si="45"/>
        <v xml:space="preserve">    </v>
      </c>
    </row>
    <row r="281" spans="1:20" ht="15" customHeight="1">
      <c r="A281" s="4" t="str">
        <f t="shared" ref="A281:A303" si="46">IF(OR(D281="",E281="",F281=""),"",TEXT(C281,"000")&amp;D281&amp;TEXT(E281,"00")&amp;TEXT(F281,"00"))</f>
        <v/>
      </c>
      <c r="B281" s="11"/>
      <c r="C281" s="23"/>
      <c r="D281" s="5"/>
      <c r="E281" s="21"/>
      <c r="F281" s="21"/>
      <c r="G281" s="6"/>
      <c r="H281" s="7"/>
      <c r="I281" s="6"/>
      <c r="J281" s="6"/>
      <c r="K281" s="11"/>
      <c r="L281" s="11"/>
      <c r="M281" s="11"/>
      <c r="N281" s="12"/>
      <c r="O281" s="13"/>
      <c r="P281" s="14"/>
      <c r="Q281" s="7"/>
      <c r="R281" s="1" t="str">
        <f t="shared" si="43"/>
        <v/>
      </c>
      <c r="S281" s="1" t="str">
        <f t="shared" si="44"/>
        <v xml:space="preserve">    </v>
      </c>
      <c r="T281" s="1" t="str">
        <f t="shared" si="45"/>
        <v xml:space="preserve">    </v>
      </c>
    </row>
    <row r="282" spans="1:20" ht="15" customHeight="1">
      <c r="A282" s="4" t="str">
        <f t="shared" si="46"/>
        <v/>
      </c>
      <c r="B282" s="11"/>
      <c r="C282" s="23"/>
      <c r="D282" s="5"/>
      <c r="E282" s="21"/>
      <c r="F282" s="21"/>
      <c r="G282" s="6"/>
      <c r="H282" s="7"/>
      <c r="I282" s="6"/>
      <c r="J282" s="6"/>
      <c r="K282" s="11"/>
      <c r="L282" s="11"/>
      <c r="M282" s="11"/>
      <c r="N282" s="12"/>
      <c r="O282" s="13"/>
      <c r="P282" s="14"/>
      <c r="Q282" s="7"/>
      <c r="R282" s="1" t="str">
        <f t="shared" si="43"/>
        <v/>
      </c>
      <c r="S282" s="1" t="str">
        <f t="shared" si="44"/>
        <v xml:space="preserve">    </v>
      </c>
      <c r="T282" s="1" t="str">
        <f t="shared" si="45"/>
        <v xml:space="preserve">    </v>
      </c>
    </row>
    <row r="283" spans="1:20" ht="15" customHeight="1">
      <c r="A283" s="4" t="str">
        <f t="shared" si="46"/>
        <v/>
      </c>
      <c r="B283" s="11"/>
      <c r="C283" s="23"/>
      <c r="D283" s="5"/>
      <c r="E283" s="21"/>
      <c r="F283" s="21"/>
      <c r="G283" s="6"/>
      <c r="H283" s="7"/>
      <c r="I283" s="6"/>
      <c r="J283" s="6"/>
      <c r="K283" s="11"/>
      <c r="L283" s="11"/>
      <c r="M283" s="11"/>
      <c r="N283" s="12"/>
      <c r="O283" s="13"/>
      <c r="P283" s="14"/>
      <c r="Q283" s="7"/>
      <c r="R283" s="1" t="str">
        <f t="shared" si="43"/>
        <v/>
      </c>
      <c r="S283" s="1" t="str">
        <f t="shared" si="44"/>
        <v xml:space="preserve">    </v>
      </c>
      <c r="T283" s="1" t="str">
        <f t="shared" si="45"/>
        <v xml:space="preserve">    </v>
      </c>
    </row>
    <row r="284" spans="1:20" ht="15" customHeight="1">
      <c r="A284" s="4" t="str">
        <f t="shared" si="46"/>
        <v/>
      </c>
      <c r="B284" s="11"/>
      <c r="C284" s="23"/>
      <c r="D284" s="5"/>
      <c r="E284" s="21"/>
      <c r="F284" s="21"/>
      <c r="G284" s="6"/>
      <c r="H284" s="7"/>
      <c r="I284" s="6"/>
      <c r="J284" s="6"/>
      <c r="K284" s="11"/>
      <c r="L284" s="11"/>
      <c r="M284" s="11"/>
      <c r="N284" s="12"/>
      <c r="O284" s="13"/>
      <c r="P284" s="14"/>
      <c r="Q284" s="7"/>
      <c r="R284" s="1" t="str">
        <f t="shared" si="43"/>
        <v/>
      </c>
      <c r="S284" s="1" t="str">
        <f t="shared" si="44"/>
        <v xml:space="preserve">    </v>
      </c>
      <c r="T284" s="1" t="str">
        <f t="shared" si="45"/>
        <v xml:space="preserve">    </v>
      </c>
    </row>
    <row r="285" spans="1:20" ht="15" customHeight="1">
      <c r="A285" s="4" t="str">
        <f t="shared" si="46"/>
        <v/>
      </c>
      <c r="B285" s="11"/>
      <c r="C285" s="23"/>
      <c r="D285" s="5"/>
      <c r="E285" s="21"/>
      <c r="F285" s="21"/>
      <c r="G285" s="6"/>
      <c r="H285" s="7"/>
      <c r="I285" s="6"/>
      <c r="J285" s="6"/>
      <c r="K285" s="11"/>
      <c r="L285" s="11"/>
      <c r="M285" s="11"/>
      <c r="N285" s="12"/>
      <c r="O285" s="13"/>
      <c r="P285" s="14"/>
      <c r="Q285" s="7"/>
      <c r="R285" s="1" t="str">
        <f t="shared" si="43"/>
        <v/>
      </c>
      <c r="S285" s="1" t="str">
        <f t="shared" si="44"/>
        <v xml:space="preserve">    </v>
      </c>
      <c r="T285" s="1" t="str">
        <f t="shared" si="45"/>
        <v xml:space="preserve">    </v>
      </c>
    </row>
    <row r="286" spans="1:20" ht="15" customHeight="1">
      <c r="A286" s="4" t="str">
        <f t="shared" si="46"/>
        <v/>
      </c>
      <c r="B286" s="15"/>
      <c r="C286" s="24"/>
      <c r="D286" s="16"/>
      <c r="E286" s="22"/>
      <c r="F286" s="22"/>
      <c r="G286" s="6"/>
      <c r="H286" s="7"/>
      <c r="I286" s="17"/>
      <c r="J286" s="17"/>
      <c r="K286" s="15"/>
      <c r="L286" s="15"/>
      <c r="M286" s="15"/>
      <c r="N286" s="12"/>
      <c r="O286" s="18"/>
      <c r="P286" s="19"/>
      <c r="Q286" s="20"/>
      <c r="R286" s="1" t="str">
        <f t="shared" si="43"/>
        <v/>
      </c>
      <c r="S286" s="1" t="str">
        <f t="shared" si="44"/>
        <v xml:space="preserve">    </v>
      </c>
      <c r="T286" s="1" t="str">
        <f t="shared" si="45"/>
        <v xml:space="preserve">    </v>
      </c>
    </row>
    <row r="287" spans="1:20" ht="15" customHeight="1">
      <c r="A287" s="4" t="str">
        <f t="shared" si="46"/>
        <v/>
      </c>
      <c r="B287" s="11"/>
      <c r="C287" s="23"/>
      <c r="D287" s="5"/>
      <c r="E287" s="21"/>
      <c r="F287" s="21"/>
      <c r="G287" s="6"/>
      <c r="H287" s="7"/>
      <c r="I287" s="6"/>
      <c r="J287" s="6"/>
      <c r="K287" s="11"/>
      <c r="L287" s="11"/>
      <c r="M287" s="11"/>
      <c r="N287" s="12"/>
      <c r="O287" s="13"/>
      <c r="P287" s="14"/>
      <c r="Q287" s="7"/>
      <c r="R287" s="1" t="str">
        <f t="shared" si="43"/>
        <v/>
      </c>
      <c r="S287" s="1" t="str">
        <f t="shared" si="44"/>
        <v xml:space="preserve">    </v>
      </c>
      <c r="T287" s="1" t="str">
        <f t="shared" si="45"/>
        <v xml:space="preserve">    </v>
      </c>
    </row>
    <row r="288" spans="1:20" ht="15" customHeight="1">
      <c r="A288" s="4" t="str">
        <f t="shared" si="46"/>
        <v/>
      </c>
      <c r="B288" s="11"/>
      <c r="C288" s="23"/>
      <c r="D288" s="5"/>
      <c r="E288" s="21"/>
      <c r="F288" s="21"/>
      <c r="G288" s="6"/>
      <c r="H288" s="7"/>
      <c r="I288" s="6"/>
      <c r="J288" s="6"/>
      <c r="K288" s="11"/>
      <c r="L288" s="11"/>
      <c r="M288" s="11"/>
      <c r="N288" s="12"/>
      <c r="O288" s="13"/>
      <c r="P288" s="14"/>
      <c r="Q288" s="7"/>
      <c r="R288" s="1" t="str">
        <f t="shared" si="43"/>
        <v/>
      </c>
      <c r="S288" s="1" t="str">
        <f t="shared" si="44"/>
        <v xml:space="preserve">    </v>
      </c>
      <c r="T288" s="1" t="str">
        <f t="shared" si="45"/>
        <v xml:space="preserve">    </v>
      </c>
    </row>
    <row r="289" spans="1:20" ht="15" customHeight="1">
      <c r="A289" s="4" t="str">
        <f t="shared" si="46"/>
        <v/>
      </c>
      <c r="B289" s="11"/>
      <c r="C289" s="23"/>
      <c r="D289" s="5"/>
      <c r="E289" s="21"/>
      <c r="F289" s="21"/>
      <c r="G289" s="6"/>
      <c r="H289" s="7"/>
      <c r="I289" s="6"/>
      <c r="J289" s="6"/>
      <c r="K289" s="11"/>
      <c r="L289" s="11"/>
      <c r="M289" s="11"/>
      <c r="N289" s="12"/>
      <c r="O289" s="13"/>
      <c r="P289" s="14"/>
      <c r="Q289" s="7"/>
      <c r="R289" s="1" t="str">
        <f t="shared" si="43"/>
        <v/>
      </c>
      <c r="S289" s="1" t="str">
        <f t="shared" si="44"/>
        <v xml:space="preserve">    </v>
      </c>
      <c r="T289" s="1" t="str">
        <f t="shared" si="45"/>
        <v xml:space="preserve">    </v>
      </c>
    </row>
    <row r="290" spans="1:20" ht="15" customHeight="1">
      <c r="A290" s="4" t="str">
        <f t="shared" si="46"/>
        <v/>
      </c>
      <c r="B290" s="11"/>
      <c r="C290" s="23"/>
      <c r="D290" s="5"/>
      <c r="E290" s="21"/>
      <c r="F290" s="21"/>
      <c r="G290" s="6"/>
      <c r="H290" s="7"/>
      <c r="I290" s="6"/>
      <c r="J290" s="6"/>
      <c r="K290" s="11"/>
      <c r="L290" s="11"/>
      <c r="M290" s="11"/>
      <c r="N290" s="12"/>
      <c r="O290" s="13"/>
      <c r="P290" s="14"/>
      <c r="Q290" s="7"/>
      <c r="R290" s="1" t="str">
        <f t="shared" si="43"/>
        <v/>
      </c>
      <c r="S290" s="1" t="str">
        <f t="shared" si="44"/>
        <v xml:space="preserve">    </v>
      </c>
      <c r="T290" s="1" t="str">
        <f t="shared" si="45"/>
        <v xml:space="preserve">    </v>
      </c>
    </row>
    <row r="291" spans="1:20" ht="15" customHeight="1">
      <c r="A291" s="4" t="str">
        <f t="shared" si="46"/>
        <v/>
      </c>
      <c r="B291" s="11"/>
      <c r="C291" s="23"/>
      <c r="D291" s="5"/>
      <c r="E291" s="21"/>
      <c r="F291" s="21"/>
      <c r="G291" s="6"/>
      <c r="H291" s="7"/>
      <c r="I291" s="6"/>
      <c r="J291" s="6"/>
      <c r="K291" s="11"/>
      <c r="L291" s="11"/>
      <c r="M291" s="11"/>
      <c r="N291" s="12"/>
      <c r="O291" s="13"/>
      <c r="P291" s="14"/>
      <c r="Q291" s="7"/>
      <c r="R291" s="1" t="str">
        <f t="shared" si="43"/>
        <v/>
      </c>
      <c r="S291" s="1" t="str">
        <f t="shared" si="44"/>
        <v xml:space="preserve">    </v>
      </c>
      <c r="T291" s="1" t="str">
        <f t="shared" si="45"/>
        <v xml:space="preserve">    </v>
      </c>
    </row>
    <row r="292" spans="1:20" ht="15" customHeight="1">
      <c r="A292" s="4" t="str">
        <f t="shared" si="46"/>
        <v/>
      </c>
      <c r="B292" s="11"/>
      <c r="C292" s="23"/>
      <c r="D292" s="5"/>
      <c r="E292" s="21"/>
      <c r="F292" s="21"/>
      <c r="G292" s="6"/>
      <c r="H292" s="7"/>
      <c r="I292" s="6"/>
      <c r="J292" s="6"/>
      <c r="K292" s="11"/>
      <c r="L292" s="11"/>
      <c r="M292" s="11"/>
      <c r="N292" s="12"/>
      <c r="O292" s="13"/>
      <c r="P292" s="14"/>
      <c r="Q292" s="7"/>
      <c r="R292" s="1" t="str">
        <f t="shared" si="43"/>
        <v/>
      </c>
      <c r="S292" s="1" t="str">
        <f t="shared" si="44"/>
        <v xml:space="preserve">    </v>
      </c>
      <c r="T292" s="1" t="str">
        <f t="shared" si="45"/>
        <v xml:space="preserve">    </v>
      </c>
    </row>
    <row r="293" spans="1:20" ht="15" customHeight="1">
      <c r="A293" s="4" t="str">
        <f t="shared" si="46"/>
        <v/>
      </c>
      <c r="B293" s="11"/>
      <c r="C293" s="23"/>
      <c r="D293" s="5"/>
      <c r="E293" s="21"/>
      <c r="F293" s="21"/>
      <c r="G293" s="6"/>
      <c r="H293" s="7"/>
      <c r="I293" s="6"/>
      <c r="J293" s="6"/>
      <c r="K293" s="11"/>
      <c r="L293" s="11"/>
      <c r="M293" s="11"/>
      <c r="N293" s="12"/>
      <c r="O293" s="13"/>
      <c r="P293" s="14"/>
      <c r="Q293" s="7"/>
      <c r="R293" s="1" t="str">
        <f t="shared" si="43"/>
        <v/>
      </c>
      <c r="S293" s="1" t="str">
        <f t="shared" si="44"/>
        <v xml:space="preserve">    </v>
      </c>
      <c r="T293" s="1" t="str">
        <f t="shared" si="45"/>
        <v xml:space="preserve">    </v>
      </c>
    </row>
    <row r="294" spans="1:20" ht="15" customHeight="1">
      <c r="A294" s="4" t="str">
        <f t="shared" si="46"/>
        <v/>
      </c>
      <c r="B294" s="11"/>
      <c r="C294" s="23"/>
      <c r="D294" s="5"/>
      <c r="E294" s="21"/>
      <c r="F294" s="21"/>
      <c r="G294" s="6"/>
      <c r="H294" s="7"/>
      <c r="I294" s="6"/>
      <c r="J294" s="6"/>
      <c r="K294" s="11"/>
      <c r="L294" s="11"/>
      <c r="M294" s="11"/>
      <c r="N294" s="12"/>
      <c r="O294" s="13"/>
      <c r="P294" s="14"/>
      <c r="Q294" s="7"/>
      <c r="R294" s="1" t="str">
        <f t="shared" si="43"/>
        <v/>
      </c>
      <c r="S294" s="1" t="str">
        <f t="shared" si="44"/>
        <v xml:space="preserve">    </v>
      </c>
      <c r="T294" s="1" t="str">
        <f t="shared" si="45"/>
        <v xml:space="preserve">    </v>
      </c>
    </row>
    <row r="295" spans="1:20" ht="15" customHeight="1">
      <c r="A295" s="4" t="str">
        <f t="shared" si="46"/>
        <v/>
      </c>
      <c r="B295" s="11"/>
      <c r="C295" s="23"/>
      <c r="D295" s="5"/>
      <c r="E295" s="21"/>
      <c r="F295" s="21"/>
      <c r="G295" s="6"/>
      <c r="H295" s="7"/>
      <c r="I295" s="6"/>
      <c r="J295" s="6"/>
      <c r="K295" s="11"/>
      <c r="L295" s="11"/>
      <c r="M295" s="11"/>
      <c r="N295" s="12"/>
      <c r="O295" s="13"/>
      <c r="P295" s="14"/>
      <c r="Q295" s="7"/>
      <c r="R295" s="1" t="str">
        <f t="shared" si="43"/>
        <v/>
      </c>
      <c r="S295" s="1" t="str">
        <f t="shared" si="44"/>
        <v xml:space="preserve">    </v>
      </c>
      <c r="T295" s="1" t="str">
        <f t="shared" si="45"/>
        <v xml:space="preserve">    </v>
      </c>
    </row>
    <row r="296" spans="1:20" ht="15" customHeight="1">
      <c r="A296" s="4" t="str">
        <f t="shared" si="46"/>
        <v/>
      </c>
      <c r="B296" s="11"/>
      <c r="C296" s="23"/>
      <c r="D296" s="5"/>
      <c r="E296" s="21"/>
      <c r="F296" s="21"/>
      <c r="G296" s="6"/>
      <c r="H296" s="7"/>
      <c r="I296" s="6"/>
      <c r="J296" s="6"/>
      <c r="K296" s="11"/>
      <c r="L296" s="11"/>
      <c r="M296" s="11"/>
      <c r="N296" s="12"/>
      <c r="O296" s="13"/>
      <c r="P296" s="14"/>
      <c r="Q296" s="7"/>
      <c r="R296" s="1" t="str">
        <f t="shared" si="43"/>
        <v/>
      </c>
      <c r="S296" s="1" t="str">
        <f t="shared" si="44"/>
        <v xml:space="preserve">    </v>
      </c>
      <c r="T296" s="1" t="str">
        <f t="shared" si="45"/>
        <v xml:space="preserve">    </v>
      </c>
    </row>
    <row r="297" spans="1:20" ht="15" customHeight="1">
      <c r="A297" s="4" t="str">
        <f t="shared" si="46"/>
        <v/>
      </c>
      <c r="B297" s="11"/>
      <c r="C297" s="23"/>
      <c r="D297" s="5"/>
      <c r="E297" s="21"/>
      <c r="F297" s="21"/>
      <c r="G297" s="6"/>
      <c r="H297" s="7"/>
      <c r="I297" s="6"/>
      <c r="J297" s="6"/>
      <c r="K297" s="11"/>
      <c r="L297" s="11"/>
      <c r="M297" s="11"/>
      <c r="N297" s="12"/>
      <c r="O297" s="13"/>
      <c r="P297" s="14"/>
      <c r="Q297" s="7"/>
      <c r="R297" s="1" t="str">
        <f t="shared" si="43"/>
        <v/>
      </c>
      <c r="S297" s="1" t="str">
        <f t="shared" si="44"/>
        <v xml:space="preserve">    </v>
      </c>
      <c r="T297" s="1" t="str">
        <f t="shared" si="45"/>
        <v xml:space="preserve">    </v>
      </c>
    </row>
    <row r="298" spans="1:20" ht="15" customHeight="1">
      <c r="A298" s="4" t="str">
        <f t="shared" si="46"/>
        <v/>
      </c>
      <c r="B298" s="11"/>
      <c r="C298" s="23"/>
      <c r="D298" s="5"/>
      <c r="E298" s="21"/>
      <c r="F298" s="21"/>
      <c r="G298" s="6"/>
      <c r="H298" s="7"/>
      <c r="I298" s="6"/>
      <c r="J298" s="6"/>
      <c r="K298" s="11"/>
      <c r="L298" s="11"/>
      <c r="M298" s="11"/>
      <c r="N298" s="12"/>
      <c r="O298" s="13"/>
      <c r="P298" s="14"/>
      <c r="Q298" s="7"/>
      <c r="R298" s="1" t="str">
        <f t="shared" si="43"/>
        <v/>
      </c>
      <c r="S298" s="1" t="str">
        <f t="shared" si="44"/>
        <v xml:space="preserve">    </v>
      </c>
      <c r="T298" s="1" t="str">
        <f t="shared" si="45"/>
        <v xml:space="preserve">    </v>
      </c>
    </row>
    <row r="299" spans="1:20" ht="15" customHeight="1">
      <c r="A299" s="4" t="str">
        <f t="shared" si="46"/>
        <v/>
      </c>
      <c r="B299" s="11"/>
      <c r="C299" s="23"/>
      <c r="D299" s="5"/>
      <c r="E299" s="21"/>
      <c r="F299" s="21"/>
      <c r="G299" s="6"/>
      <c r="H299" s="7"/>
      <c r="I299" s="6"/>
      <c r="J299" s="6"/>
      <c r="K299" s="11"/>
      <c r="L299" s="11"/>
      <c r="M299" s="11"/>
      <c r="N299" s="12"/>
      <c r="O299" s="13"/>
      <c r="P299" s="14"/>
      <c r="Q299" s="7"/>
      <c r="R299" s="1" t="str">
        <f t="shared" si="43"/>
        <v/>
      </c>
      <c r="S299" s="1" t="str">
        <f t="shared" si="44"/>
        <v xml:space="preserve">    </v>
      </c>
      <c r="T299" s="1" t="str">
        <f t="shared" si="45"/>
        <v xml:space="preserve">    </v>
      </c>
    </row>
    <row r="300" spans="1:20" ht="15" customHeight="1">
      <c r="A300" s="4" t="str">
        <f t="shared" si="46"/>
        <v/>
      </c>
      <c r="B300" s="11"/>
      <c r="C300" s="23"/>
      <c r="D300" s="5"/>
      <c r="E300" s="21"/>
      <c r="F300" s="21"/>
      <c r="G300" s="6"/>
      <c r="H300" s="7"/>
      <c r="I300" s="6"/>
      <c r="J300" s="6"/>
      <c r="K300" s="11"/>
      <c r="L300" s="11"/>
      <c r="M300" s="11"/>
      <c r="N300" s="12"/>
      <c r="O300" s="13"/>
      <c r="P300" s="14"/>
      <c r="Q300" s="7"/>
      <c r="R300" s="1" t="str">
        <f t="shared" si="43"/>
        <v/>
      </c>
      <c r="S300" s="1" t="str">
        <f t="shared" si="44"/>
        <v xml:space="preserve">    </v>
      </c>
      <c r="T300" s="1" t="str">
        <f t="shared" si="45"/>
        <v xml:space="preserve">    </v>
      </c>
    </row>
    <row r="301" spans="1:20" ht="15" customHeight="1">
      <c r="A301" s="4" t="str">
        <f t="shared" si="46"/>
        <v/>
      </c>
      <c r="B301" s="11"/>
      <c r="C301" s="23"/>
      <c r="D301" s="5"/>
      <c r="E301" s="21"/>
      <c r="F301" s="21"/>
      <c r="G301" s="6"/>
      <c r="H301" s="7"/>
      <c r="I301" s="6"/>
      <c r="J301" s="6"/>
      <c r="K301" s="11"/>
      <c r="L301" s="11"/>
      <c r="M301" s="11"/>
      <c r="N301" s="12"/>
      <c r="O301" s="13"/>
      <c r="P301" s="14"/>
      <c r="Q301" s="7"/>
      <c r="R301" s="1" t="str">
        <f t="shared" si="43"/>
        <v/>
      </c>
      <c r="S301" s="1" t="str">
        <f t="shared" si="44"/>
        <v xml:space="preserve">    </v>
      </c>
      <c r="T301" s="1" t="str">
        <f t="shared" si="45"/>
        <v xml:space="preserve">    </v>
      </c>
    </row>
    <row r="302" spans="1:20" ht="15" customHeight="1">
      <c r="A302" s="4" t="str">
        <f t="shared" si="46"/>
        <v/>
      </c>
      <c r="B302" s="11"/>
      <c r="C302" s="23"/>
      <c r="D302" s="5"/>
      <c r="E302" s="21"/>
      <c r="F302" s="21"/>
      <c r="G302" s="6"/>
      <c r="H302" s="7"/>
      <c r="I302" s="6"/>
      <c r="J302" s="6"/>
      <c r="K302" s="11"/>
      <c r="L302" s="11"/>
      <c r="M302" s="11"/>
      <c r="N302" s="12"/>
      <c r="O302" s="13"/>
      <c r="P302" s="14"/>
      <c r="Q302" s="7"/>
      <c r="R302" s="1" t="str">
        <f t="shared" si="43"/>
        <v/>
      </c>
      <c r="S302" s="1" t="str">
        <f t="shared" si="44"/>
        <v xml:space="preserve">    </v>
      </c>
      <c r="T302" s="1" t="str">
        <f t="shared" si="45"/>
        <v xml:space="preserve">    </v>
      </c>
    </row>
    <row r="303" spans="1:20" ht="15" customHeight="1">
      <c r="A303" s="4" t="str">
        <f t="shared" si="46"/>
        <v/>
      </c>
      <c r="B303" s="15"/>
      <c r="C303" s="24"/>
      <c r="D303" s="16"/>
      <c r="E303" s="22"/>
      <c r="F303" s="22"/>
      <c r="G303" s="6"/>
      <c r="H303" s="7"/>
      <c r="I303" s="17"/>
      <c r="J303" s="17"/>
      <c r="K303" s="15"/>
      <c r="L303" s="15"/>
      <c r="M303" s="15"/>
      <c r="N303" s="12"/>
      <c r="O303" s="18"/>
      <c r="P303" s="19"/>
      <c r="Q303" s="20"/>
      <c r="R303" s="1" t="str">
        <f t="shared" si="43"/>
        <v/>
      </c>
      <c r="S303" s="1" t="str">
        <f t="shared" si="44"/>
        <v xml:space="preserve">    </v>
      </c>
      <c r="T303" s="1" t="str">
        <f t="shared" si="45"/>
        <v xml:space="preserve">    </v>
      </c>
    </row>
  </sheetData>
  <mergeCells count="18">
    <mergeCell ref="A4:A6"/>
    <mergeCell ref="F5:F6"/>
    <mergeCell ref="B4:C4"/>
    <mergeCell ref="B5:B6"/>
    <mergeCell ref="C5:C6"/>
    <mergeCell ref="D4:H4"/>
    <mergeCell ref="D5:D6"/>
    <mergeCell ref="G5:G6"/>
    <mergeCell ref="H5:H6"/>
    <mergeCell ref="E5:E6"/>
    <mergeCell ref="Q4:Q6"/>
    <mergeCell ref="I4:I6"/>
    <mergeCell ref="J4:J6"/>
    <mergeCell ref="K4:K6"/>
    <mergeCell ref="N4:N6"/>
    <mergeCell ref="O4:P6"/>
    <mergeCell ref="L4:L6"/>
    <mergeCell ref="M4:M6"/>
  </mergeCells>
  <phoneticPr fontId="1"/>
  <conditionalFormatting sqref="A7:A303">
    <cfRule type="duplicateValues" dxfId="76" priority="1"/>
  </conditionalFormatting>
  <dataValidations count="4">
    <dataValidation type="list" allowBlank="1" showInputMessage="1" showErrorMessage="1" sqref="G7:G303" xr:uid="{00000000-0002-0000-0000-000000000000}">
      <formula1>$W$7:$W$20</formula1>
    </dataValidation>
    <dataValidation type="list" allowBlank="1" showInputMessage="1" showErrorMessage="1" sqref="H7:H303" xr:uid="{00000000-0002-0000-0000-000001000000}">
      <formula1>$X$7:$X$23</formula1>
    </dataValidation>
    <dataValidation type="list" allowBlank="1" showInputMessage="1" showErrorMessage="1" sqref="N7:N303" xr:uid="{00000000-0002-0000-0000-000002000000}">
      <formula1>$U$7:$U$15</formula1>
    </dataValidation>
    <dataValidation imeMode="off" allowBlank="1" showInputMessage="1" showErrorMessage="1" sqref="C7:F303" xr:uid="{00000000-0002-0000-00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orientation="landscape" r:id="rId1"/>
  <headerFooter>
    <oddFooter>&amp;C&amp;"HG丸ｺﾞｼｯｸM-PRO,標準"&amp;10三 原 市 水 道 部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0070C0"/>
  </sheetPr>
  <dimension ref="A1:AA388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841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013H0201</v>
      </c>
      <c r="B7" s="5" t="s">
        <v>303</v>
      </c>
      <c r="C7" s="21">
        <v>2</v>
      </c>
      <c r="D7" s="21">
        <v>1</v>
      </c>
      <c r="E7" s="6" t="s">
        <v>709</v>
      </c>
      <c r="F7" s="7" t="s">
        <v>27</v>
      </c>
      <c r="G7" s="6" t="s">
        <v>842</v>
      </c>
      <c r="H7" s="6" t="s">
        <v>2627</v>
      </c>
      <c r="I7" s="6" t="s">
        <v>727</v>
      </c>
      <c r="J7" s="6" t="s">
        <v>2582</v>
      </c>
      <c r="K7" s="6"/>
      <c r="L7" s="12" t="s">
        <v>241</v>
      </c>
      <c r="M7" s="13"/>
      <c r="N7" s="14"/>
      <c r="O7" s="7"/>
      <c r="P7" s="6" t="s">
        <v>843</v>
      </c>
      <c r="Q7" s="63">
        <f t="shared" ref="Q7:Q70" si="1">IF(P7="","",VLOOKUP(P7,$Z$7:$AA$68,2,FALSE))</f>
        <v>13</v>
      </c>
      <c r="R7" s="1" t="str">
        <f t="shared" ref="R7:R70" si="2">A7</f>
        <v>013H0201</v>
      </c>
      <c r="S7" s="1" t="str">
        <f t="shared" ref="S7:S70" si="3">""&amp;L7&amp;"  "&amp;M7&amp;"  "&amp;N7&amp;""</f>
        <v xml:space="preserve">JWWA認証    </v>
      </c>
      <c r="T7" s="1" t="str">
        <f t="shared" ref="T7:T70" si="4"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1" t="s">
        <v>4039</v>
      </c>
      <c r="AA7" s="69" t="s">
        <v>4040</v>
      </c>
    </row>
    <row r="8" spans="1:27" ht="15" customHeight="1">
      <c r="A8" s="87" t="str">
        <f t="shared" si="0"/>
        <v>013H0202</v>
      </c>
      <c r="B8" s="5" t="s">
        <v>2748</v>
      </c>
      <c r="C8" s="21">
        <v>2</v>
      </c>
      <c r="D8" s="21">
        <v>2</v>
      </c>
      <c r="E8" s="6" t="s">
        <v>709</v>
      </c>
      <c r="F8" s="7" t="s">
        <v>27</v>
      </c>
      <c r="G8" s="6" t="s">
        <v>844</v>
      </c>
      <c r="H8" s="6" t="s">
        <v>2749</v>
      </c>
      <c r="I8" s="6" t="s">
        <v>2750</v>
      </c>
      <c r="J8" s="6" t="s">
        <v>2582</v>
      </c>
      <c r="K8" s="6"/>
      <c r="L8" s="12" t="s">
        <v>241</v>
      </c>
      <c r="M8" s="13"/>
      <c r="N8" s="14"/>
      <c r="O8" s="7"/>
      <c r="P8" s="6" t="s">
        <v>843</v>
      </c>
      <c r="Q8" s="63">
        <f t="shared" si="1"/>
        <v>13</v>
      </c>
      <c r="R8" s="1" t="str">
        <f t="shared" si="2"/>
        <v>013H0202</v>
      </c>
      <c r="S8" s="1" t="str">
        <f t="shared" si="3"/>
        <v xml:space="preserve">JWWA認証    </v>
      </c>
      <c r="T8" s="1" t="str">
        <f t="shared" si="4"/>
        <v xml:space="preserve">JWWA認証    </v>
      </c>
      <c r="U8" s="2" t="s">
        <v>2751</v>
      </c>
      <c r="V8" s="2">
        <v>2</v>
      </c>
      <c r="W8" s="1" t="s">
        <v>11</v>
      </c>
      <c r="X8" s="1" t="s">
        <v>19</v>
      </c>
      <c r="Z8" s="1" t="s">
        <v>2012</v>
      </c>
      <c r="AA8" s="67">
        <v>26</v>
      </c>
    </row>
    <row r="9" spans="1:27" ht="15" customHeight="1">
      <c r="A9" s="87" t="str">
        <f t="shared" si="0"/>
        <v>013H0203</v>
      </c>
      <c r="B9" s="5" t="s">
        <v>2748</v>
      </c>
      <c r="C9" s="21">
        <v>2</v>
      </c>
      <c r="D9" s="21">
        <v>3</v>
      </c>
      <c r="E9" s="6" t="s">
        <v>709</v>
      </c>
      <c r="F9" s="7" t="s">
        <v>27</v>
      </c>
      <c r="G9" s="6" t="s">
        <v>845</v>
      </c>
      <c r="H9" s="6" t="s">
        <v>2752</v>
      </c>
      <c r="I9" s="6" t="s">
        <v>2750</v>
      </c>
      <c r="J9" s="6" t="s">
        <v>2582</v>
      </c>
      <c r="K9" s="6"/>
      <c r="L9" s="12" t="s">
        <v>241</v>
      </c>
      <c r="M9" s="13"/>
      <c r="N9" s="14"/>
      <c r="O9" s="7"/>
      <c r="P9" s="6" t="s">
        <v>843</v>
      </c>
      <c r="Q9" s="63">
        <f t="shared" si="1"/>
        <v>13</v>
      </c>
      <c r="R9" s="1" t="str">
        <f t="shared" si="2"/>
        <v>013H0203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2753</v>
      </c>
      <c r="V9" s="2">
        <v>3</v>
      </c>
      <c r="W9" s="1" t="s">
        <v>12</v>
      </c>
      <c r="X9" s="1" t="s">
        <v>27</v>
      </c>
      <c r="Z9" s="1" t="s">
        <v>1733</v>
      </c>
      <c r="AA9" s="67">
        <v>20</v>
      </c>
    </row>
    <row r="10" spans="1:27" ht="15" customHeight="1">
      <c r="A10" s="87" t="str">
        <f t="shared" si="0"/>
        <v>013H0204</v>
      </c>
      <c r="B10" s="5" t="s">
        <v>2748</v>
      </c>
      <c r="C10" s="21">
        <v>2</v>
      </c>
      <c r="D10" s="21">
        <v>4</v>
      </c>
      <c r="E10" s="6" t="s">
        <v>709</v>
      </c>
      <c r="F10" s="7" t="s">
        <v>27</v>
      </c>
      <c r="G10" s="6" t="s">
        <v>846</v>
      </c>
      <c r="H10" s="6" t="s">
        <v>2754</v>
      </c>
      <c r="I10" s="6" t="s">
        <v>2750</v>
      </c>
      <c r="J10" s="6" t="s">
        <v>2582</v>
      </c>
      <c r="K10" s="6"/>
      <c r="L10" s="12" t="s">
        <v>241</v>
      </c>
      <c r="M10" s="13"/>
      <c r="N10" s="14"/>
      <c r="O10" s="7"/>
      <c r="P10" s="6" t="s">
        <v>843</v>
      </c>
      <c r="Q10" s="63">
        <f t="shared" si="1"/>
        <v>13</v>
      </c>
      <c r="R10" s="1" t="str">
        <f t="shared" si="2"/>
        <v>013H0204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2755</v>
      </c>
      <c r="V10" s="2">
        <v>4</v>
      </c>
      <c r="W10" s="1" t="s">
        <v>13</v>
      </c>
      <c r="X10" s="1" t="s">
        <v>28</v>
      </c>
      <c r="Z10" s="1" t="s">
        <v>566</v>
      </c>
      <c r="AA10" s="67">
        <v>30</v>
      </c>
    </row>
    <row r="11" spans="1:27" ht="15" customHeight="1">
      <c r="A11" s="87" t="str">
        <f t="shared" si="0"/>
        <v>013H0205</v>
      </c>
      <c r="B11" s="5" t="s">
        <v>2748</v>
      </c>
      <c r="C11" s="21">
        <v>2</v>
      </c>
      <c r="D11" s="21">
        <v>5</v>
      </c>
      <c r="E11" s="6" t="s">
        <v>709</v>
      </c>
      <c r="F11" s="7" t="s">
        <v>27</v>
      </c>
      <c r="G11" s="6" t="s">
        <v>847</v>
      </c>
      <c r="H11" s="6" t="s">
        <v>848</v>
      </c>
      <c r="I11" s="6" t="s">
        <v>2750</v>
      </c>
      <c r="J11" s="6" t="s">
        <v>2582</v>
      </c>
      <c r="K11" s="6"/>
      <c r="L11" s="12" t="s">
        <v>241</v>
      </c>
      <c r="M11" s="13"/>
      <c r="N11" s="14"/>
      <c r="O11" s="7"/>
      <c r="P11" s="6" t="s">
        <v>843</v>
      </c>
      <c r="Q11" s="63">
        <f t="shared" si="1"/>
        <v>13</v>
      </c>
      <c r="R11" s="1" t="str">
        <f t="shared" si="2"/>
        <v>013H0205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2756</v>
      </c>
      <c r="V11" s="2">
        <v>5</v>
      </c>
      <c r="W11" s="1" t="s">
        <v>14</v>
      </c>
      <c r="X11" s="1" t="s">
        <v>29</v>
      </c>
      <c r="Z11" s="1" t="s">
        <v>4015</v>
      </c>
      <c r="AA11" s="67">
        <v>0</v>
      </c>
    </row>
    <row r="12" spans="1:27" ht="15" customHeight="1">
      <c r="A12" s="87" t="str">
        <f t="shared" si="0"/>
        <v>013H0206</v>
      </c>
      <c r="B12" s="5" t="s">
        <v>2748</v>
      </c>
      <c r="C12" s="21">
        <v>2</v>
      </c>
      <c r="D12" s="21">
        <v>6</v>
      </c>
      <c r="E12" s="6" t="s">
        <v>709</v>
      </c>
      <c r="F12" s="7" t="s">
        <v>27</v>
      </c>
      <c r="G12" s="6" t="s">
        <v>2757</v>
      </c>
      <c r="H12" s="6" t="s">
        <v>2758</v>
      </c>
      <c r="I12" s="6" t="s">
        <v>2759</v>
      </c>
      <c r="J12" s="6" t="s">
        <v>2582</v>
      </c>
      <c r="K12" s="6"/>
      <c r="L12" s="12" t="s">
        <v>241</v>
      </c>
      <c r="M12" s="13"/>
      <c r="N12" s="14"/>
      <c r="O12" s="7"/>
      <c r="P12" s="6" t="s">
        <v>843</v>
      </c>
      <c r="Q12" s="63">
        <f t="shared" si="1"/>
        <v>13</v>
      </c>
      <c r="R12" s="1" t="str">
        <f t="shared" si="2"/>
        <v>013H0206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2760</v>
      </c>
      <c r="V12" s="2">
        <v>6</v>
      </c>
      <c r="W12" s="1" t="s">
        <v>56</v>
      </c>
      <c r="X12" s="1" t="s">
        <v>30</v>
      </c>
      <c r="Z12" s="1" t="s">
        <v>4016</v>
      </c>
      <c r="AA12" s="67">
        <v>10</v>
      </c>
    </row>
    <row r="13" spans="1:27" ht="15" customHeight="1">
      <c r="A13" s="87" t="str">
        <f t="shared" si="0"/>
        <v>013H0207</v>
      </c>
      <c r="B13" s="5" t="s">
        <v>2748</v>
      </c>
      <c r="C13" s="21">
        <v>2</v>
      </c>
      <c r="D13" s="21">
        <v>7</v>
      </c>
      <c r="E13" s="6" t="s">
        <v>709</v>
      </c>
      <c r="F13" s="7" t="s">
        <v>27</v>
      </c>
      <c r="G13" s="6" t="s">
        <v>849</v>
      </c>
      <c r="H13" s="6" t="s">
        <v>850</v>
      </c>
      <c r="I13" s="6" t="s">
        <v>2750</v>
      </c>
      <c r="J13" s="6" t="s">
        <v>2582</v>
      </c>
      <c r="K13" s="6"/>
      <c r="L13" s="12" t="s">
        <v>241</v>
      </c>
      <c r="M13" s="13"/>
      <c r="N13" s="14"/>
      <c r="O13" s="7"/>
      <c r="P13" s="6" t="s">
        <v>843</v>
      </c>
      <c r="Q13" s="63">
        <f t="shared" si="1"/>
        <v>13</v>
      </c>
      <c r="R13" s="1" t="str">
        <f t="shared" si="2"/>
        <v>013H0207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1" t="s">
        <v>430</v>
      </c>
      <c r="AA13" s="67">
        <v>9</v>
      </c>
    </row>
    <row r="14" spans="1:27" ht="15" customHeight="1">
      <c r="A14" s="87" t="str">
        <f t="shared" si="0"/>
        <v>013H0208</v>
      </c>
      <c r="B14" s="5" t="s">
        <v>2748</v>
      </c>
      <c r="C14" s="21">
        <v>2</v>
      </c>
      <c r="D14" s="21">
        <v>8</v>
      </c>
      <c r="E14" s="6" t="s">
        <v>709</v>
      </c>
      <c r="F14" s="7" t="s">
        <v>27</v>
      </c>
      <c r="G14" s="6" t="s">
        <v>851</v>
      </c>
      <c r="H14" s="6" t="s">
        <v>852</v>
      </c>
      <c r="I14" s="6" t="s">
        <v>2750</v>
      </c>
      <c r="J14" s="6" t="s">
        <v>2582</v>
      </c>
      <c r="K14" s="6"/>
      <c r="L14" s="12" t="s">
        <v>241</v>
      </c>
      <c r="M14" s="13"/>
      <c r="N14" s="14"/>
      <c r="O14" s="7"/>
      <c r="P14" s="6" t="s">
        <v>843</v>
      </c>
      <c r="Q14" s="63">
        <f t="shared" si="1"/>
        <v>13</v>
      </c>
      <c r="R14" s="1" t="str">
        <f t="shared" si="2"/>
        <v>013H0208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1" t="s">
        <v>1202</v>
      </c>
      <c r="AA14" s="67">
        <v>19</v>
      </c>
    </row>
    <row r="15" spans="1:27" ht="15" customHeight="1">
      <c r="A15" s="87" t="str">
        <f t="shared" si="0"/>
        <v>013H0209</v>
      </c>
      <c r="B15" s="5" t="s">
        <v>2748</v>
      </c>
      <c r="C15" s="21">
        <v>2</v>
      </c>
      <c r="D15" s="21">
        <v>9</v>
      </c>
      <c r="E15" s="6" t="s">
        <v>709</v>
      </c>
      <c r="F15" s="7" t="s">
        <v>27</v>
      </c>
      <c r="G15" s="6" t="s">
        <v>2761</v>
      </c>
      <c r="H15" s="6" t="s">
        <v>2762</v>
      </c>
      <c r="I15" s="6" t="s">
        <v>2763</v>
      </c>
      <c r="J15" s="6" t="s">
        <v>2582</v>
      </c>
      <c r="K15" s="6"/>
      <c r="L15" s="12" t="s">
        <v>241</v>
      </c>
      <c r="M15" s="13"/>
      <c r="N15" s="14"/>
      <c r="O15" s="7"/>
      <c r="P15" s="6" t="s">
        <v>843</v>
      </c>
      <c r="Q15" s="63">
        <f t="shared" si="1"/>
        <v>13</v>
      </c>
      <c r="R15" s="1" t="str">
        <f t="shared" si="2"/>
        <v>013H0209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1" t="s">
        <v>2140</v>
      </c>
      <c r="AA15" s="67">
        <v>11</v>
      </c>
    </row>
    <row r="16" spans="1:27" ht="15" customHeight="1">
      <c r="A16" s="87" t="str">
        <f t="shared" si="0"/>
        <v>013H0210</v>
      </c>
      <c r="B16" s="5" t="s">
        <v>2748</v>
      </c>
      <c r="C16" s="21">
        <v>2</v>
      </c>
      <c r="D16" s="21">
        <v>10</v>
      </c>
      <c r="E16" s="6" t="s">
        <v>709</v>
      </c>
      <c r="F16" s="7" t="s">
        <v>27</v>
      </c>
      <c r="G16" s="6" t="s">
        <v>853</v>
      </c>
      <c r="H16" s="6" t="s">
        <v>854</v>
      </c>
      <c r="I16" s="6" t="s">
        <v>2750</v>
      </c>
      <c r="J16" s="6" t="s">
        <v>2582</v>
      </c>
      <c r="K16" s="6"/>
      <c r="L16" s="12" t="s">
        <v>241</v>
      </c>
      <c r="M16" s="13"/>
      <c r="N16" s="14"/>
      <c r="O16" s="7"/>
      <c r="P16" s="6" t="s">
        <v>843</v>
      </c>
      <c r="Q16" s="63">
        <f t="shared" si="1"/>
        <v>13</v>
      </c>
      <c r="R16" s="1" t="str">
        <f t="shared" si="2"/>
        <v>013H0210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1" t="s">
        <v>1338</v>
      </c>
      <c r="AA16" s="67">
        <v>16</v>
      </c>
    </row>
    <row r="17" spans="1:27" ht="15" customHeight="1">
      <c r="A17" s="87" t="str">
        <f t="shared" si="0"/>
        <v>013H0211</v>
      </c>
      <c r="B17" s="5" t="s">
        <v>2748</v>
      </c>
      <c r="C17" s="21">
        <v>2</v>
      </c>
      <c r="D17" s="21">
        <v>11</v>
      </c>
      <c r="E17" s="6" t="s">
        <v>709</v>
      </c>
      <c r="F17" s="7" t="s">
        <v>27</v>
      </c>
      <c r="G17" s="6" t="s">
        <v>855</v>
      </c>
      <c r="H17" s="6" t="s">
        <v>2764</v>
      </c>
      <c r="I17" s="6" t="s">
        <v>2765</v>
      </c>
      <c r="J17" s="6" t="s">
        <v>2582</v>
      </c>
      <c r="K17" s="6"/>
      <c r="L17" s="12" t="s">
        <v>241</v>
      </c>
      <c r="M17" s="13"/>
      <c r="N17" s="14"/>
      <c r="O17" s="7"/>
      <c r="P17" s="6" t="s">
        <v>843</v>
      </c>
      <c r="Q17" s="63">
        <f t="shared" si="1"/>
        <v>13</v>
      </c>
      <c r="R17" s="1" t="str">
        <f t="shared" si="2"/>
        <v>013H0211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1" t="s">
        <v>528</v>
      </c>
      <c r="AA17" s="67">
        <v>1</v>
      </c>
    </row>
    <row r="18" spans="1:27" ht="15" customHeight="1">
      <c r="A18" s="87" t="str">
        <f t="shared" si="0"/>
        <v>013H0212</v>
      </c>
      <c r="B18" s="5" t="s">
        <v>303</v>
      </c>
      <c r="C18" s="21">
        <v>2</v>
      </c>
      <c r="D18" s="21">
        <v>12</v>
      </c>
      <c r="E18" s="6" t="s">
        <v>709</v>
      </c>
      <c r="F18" s="7" t="s">
        <v>27</v>
      </c>
      <c r="G18" s="6" t="s">
        <v>857</v>
      </c>
      <c r="H18" s="6" t="s">
        <v>2766</v>
      </c>
      <c r="I18" s="6" t="s">
        <v>856</v>
      </c>
      <c r="J18" s="6" t="s">
        <v>2582</v>
      </c>
      <c r="K18" s="6"/>
      <c r="L18" s="12" t="s">
        <v>241</v>
      </c>
      <c r="M18" s="13"/>
      <c r="N18" s="14"/>
      <c r="O18" s="7"/>
      <c r="P18" s="6" t="s">
        <v>843</v>
      </c>
      <c r="Q18" s="63">
        <f t="shared" si="1"/>
        <v>13</v>
      </c>
      <c r="R18" s="1" t="str">
        <f t="shared" si="2"/>
        <v>013H0212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1" t="s">
        <v>4017</v>
      </c>
      <c r="AA18" s="67">
        <v>0</v>
      </c>
    </row>
    <row r="19" spans="1:27" ht="15" customHeight="1">
      <c r="A19" s="25" t="str">
        <f t="shared" si="0"/>
        <v/>
      </c>
      <c r="B19" s="5"/>
      <c r="C19" s="21"/>
      <c r="D19" s="21"/>
      <c r="E19" s="6"/>
      <c r="F19" s="7"/>
      <c r="G19" s="6"/>
      <c r="H19" s="6"/>
      <c r="I19" s="6"/>
      <c r="J19" s="6"/>
      <c r="K19" s="6"/>
      <c r="L19" s="12"/>
      <c r="M19" s="13"/>
      <c r="N19" s="14"/>
      <c r="O19" s="7"/>
      <c r="P19" s="6"/>
      <c r="Q19" s="63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1" t="s">
        <v>542</v>
      </c>
      <c r="AA19" s="67">
        <v>39</v>
      </c>
    </row>
    <row r="20" spans="1:27" ht="15" customHeight="1">
      <c r="A20" s="87" t="str">
        <f t="shared" si="0"/>
        <v>013H0213</v>
      </c>
      <c r="B20" s="5" t="s">
        <v>303</v>
      </c>
      <c r="C20" s="21">
        <v>2</v>
      </c>
      <c r="D20" s="21">
        <v>13</v>
      </c>
      <c r="E20" s="6" t="s">
        <v>709</v>
      </c>
      <c r="F20" s="7" t="s">
        <v>27</v>
      </c>
      <c r="G20" s="6" t="s">
        <v>842</v>
      </c>
      <c r="H20" s="6" t="s">
        <v>858</v>
      </c>
      <c r="I20" s="6" t="s">
        <v>727</v>
      </c>
      <c r="J20" s="6" t="s">
        <v>859</v>
      </c>
      <c r="K20" s="6"/>
      <c r="L20" s="12" t="s">
        <v>241</v>
      </c>
      <c r="M20" s="13"/>
      <c r="N20" s="14"/>
      <c r="O20" s="7"/>
      <c r="P20" s="6" t="s">
        <v>843</v>
      </c>
      <c r="Q20" s="63">
        <f t="shared" si="1"/>
        <v>13</v>
      </c>
      <c r="R20" s="1" t="str">
        <f t="shared" si="2"/>
        <v>013H0213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1" t="s">
        <v>1229</v>
      </c>
      <c r="AA20" s="67">
        <v>7</v>
      </c>
    </row>
    <row r="21" spans="1:27" ht="15" customHeight="1">
      <c r="A21" s="87" t="str">
        <f t="shared" si="0"/>
        <v>013H0214</v>
      </c>
      <c r="B21" s="5" t="s">
        <v>303</v>
      </c>
      <c r="C21" s="21">
        <v>2</v>
      </c>
      <c r="D21" s="21">
        <v>14</v>
      </c>
      <c r="E21" s="6" t="s">
        <v>709</v>
      </c>
      <c r="F21" s="7" t="s">
        <v>27</v>
      </c>
      <c r="G21" s="6" t="s">
        <v>860</v>
      </c>
      <c r="H21" s="6" t="s">
        <v>861</v>
      </c>
      <c r="I21" s="6" t="s">
        <v>305</v>
      </c>
      <c r="J21" s="6" t="s">
        <v>859</v>
      </c>
      <c r="K21" s="6" t="s">
        <v>862</v>
      </c>
      <c r="L21" s="12" t="s">
        <v>241</v>
      </c>
      <c r="M21" s="13"/>
      <c r="N21" s="14"/>
      <c r="O21" s="7"/>
      <c r="P21" s="6" t="s">
        <v>843</v>
      </c>
      <c r="Q21" s="63">
        <f t="shared" si="1"/>
        <v>13</v>
      </c>
      <c r="R21" s="1" t="str">
        <f t="shared" si="2"/>
        <v>013H0214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1" t="s">
        <v>997</v>
      </c>
      <c r="AA21" s="67">
        <v>38</v>
      </c>
    </row>
    <row r="22" spans="1:27" ht="15" customHeight="1">
      <c r="A22" s="87" t="str">
        <f t="shared" si="0"/>
        <v>013H0215</v>
      </c>
      <c r="B22" s="5" t="s">
        <v>303</v>
      </c>
      <c r="C22" s="21">
        <v>2</v>
      </c>
      <c r="D22" s="21">
        <v>15</v>
      </c>
      <c r="E22" s="6" t="s">
        <v>709</v>
      </c>
      <c r="F22" s="7" t="s">
        <v>27</v>
      </c>
      <c r="G22" s="6" t="s">
        <v>845</v>
      </c>
      <c r="H22" s="6" t="s">
        <v>863</v>
      </c>
      <c r="I22" s="6" t="s">
        <v>727</v>
      </c>
      <c r="J22" s="6" t="s">
        <v>859</v>
      </c>
      <c r="K22" s="6"/>
      <c r="L22" s="12" t="s">
        <v>241</v>
      </c>
      <c r="M22" s="13"/>
      <c r="N22" s="14"/>
      <c r="O22" s="7"/>
      <c r="P22" s="6" t="s">
        <v>843</v>
      </c>
      <c r="Q22" s="63">
        <f t="shared" si="1"/>
        <v>13</v>
      </c>
      <c r="R22" s="1" t="str">
        <f t="shared" si="2"/>
        <v>013H0215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1" t="s">
        <v>1857</v>
      </c>
      <c r="AA22" s="67">
        <v>45</v>
      </c>
    </row>
    <row r="23" spans="1:27" ht="15" customHeight="1">
      <c r="A23" s="87" t="str">
        <f t="shared" si="0"/>
        <v>013H0216</v>
      </c>
      <c r="B23" s="5" t="s">
        <v>303</v>
      </c>
      <c r="C23" s="21">
        <v>2</v>
      </c>
      <c r="D23" s="21">
        <v>16</v>
      </c>
      <c r="E23" s="6" t="s">
        <v>709</v>
      </c>
      <c r="F23" s="7" t="s">
        <v>27</v>
      </c>
      <c r="G23" s="6" t="s">
        <v>846</v>
      </c>
      <c r="H23" s="6" t="s">
        <v>864</v>
      </c>
      <c r="I23" s="6" t="s">
        <v>727</v>
      </c>
      <c r="J23" s="6" t="s">
        <v>859</v>
      </c>
      <c r="K23" s="6"/>
      <c r="L23" s="12" t="s">
        <v>241</v>
      </c>
      <c r="M23" s="13"/>
      <c r="N23" s="14"/>
      <c r="O23" s="7"/>
      <c r="P23" s="6" t="s">
        <v>843</v>
      </c>
      <c r="Q23" s="63">
        <f t="shared" si="1"/>
        <v>13</v>
      </c>
      <c r="R23" s="1" t="str">
        <f t="shared" si="2"/>
        <v>013H0216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1" t="s">
        <v>1862</v>
      </c>
      <c r="AA23" s="67">
        <v>35</v>
      </c>
    </row>
    <row r="24" spans="1:27" ht="15" customHeight="1">
      <c r="A24" s="87" t="str">
        <f t="shared" si="0"/>
        <v>013H0217</v>
      </c>
      <c r="B24" s="5" t="s">
        <v>303</v>
      </c>
      <c r="C24" s="21">
        <v>2</v>
      </c>
      <c r="D24" s="21">
        <v>17</v>
      </c>
      <c r="E24" s="6" t="s">
        <v>709</v>
      </c>
      <c r="F24" s="7" t="s">
        <v>27</v>
      </c>
      <c r="G24" s="6" t="s">
        <v>847</v>
      </c>
      <c r="H24" s="6" t="s">
        <v>865</v>
      </c>
      <c r="I24" s="6" t="s">
        <v>727</v>
      </c>
      <c r="J24" s="6" t="s">
        <v>859</v>
      </c>
      <c r="K24" s="6"/>
      <c r="L24" s="12" t="s">
        <v>241</v>
      </c>
      <c r="M24" s="13"/>
      <c r="N24" s="14"/>
      <c r="O24" s="7"/>
      <c r="P24" s="6" t="s">
        <v>843</v>
      </c>
      <c r="Q24" s="63">
        <f t="shared" si="1"/>
        <v>13</v>
      </c>
      <c r="R24" s="1" t="str">
        <f t="shared" si="2"/>
        <v>013H0217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1" t="s">
        <v>4018</v>
      </c>
      <c r="AA24" s="67">
        <v>0</v>
      </c>
    </row>
    <row r="25" spans="1:27" ht="15" customHeight="1">
      <c r="A25" s="87" t="str">
        <f t="shared" si="0"/>
        <v>013H0218</v>
      </c>
      <c r="B25" s="5" t="s">
        <v>303</v>
      </c>
      <c r="C25" s="21">
        <v>2</v>
      </c>
      <c r="D25" s="21">
        <v>18</v>
      </c>
      <c r="E25" s="6" t="s">
        <v>709</v>
      </c>
      <c r="F25" s="7" t="s">
        <v>27</v>
      </c>
      <c r="G25" s="6" t="s">
        <v>849</v>
      </c>
      <c r="H25" s="6" t="s">
        <v>866</v>
      </c>
      <c r="I25" s="6" t="s">
        <v>727</v>
      </c>
      <c r="J25" s="6" t="s">
        <v>859</v>
      </c>
      <c r="K25" s="6"/>
      <c r="L25" s="12" t="s">
        <v>241</v>
      </c>
      <c r="M25" s="13"/>
      <c r="N25" s="14"/>
      <c r="O25" s="7"/>
      <c r="P25" s="6" t="s">
        <v>843</v>
      </c>
      <c r="Q25" s="63">
        <f t="shared" si="1"/>
        <v>13</v>
      </c>
      <c r="R25" s="1" t="str">
        <f t="shared" si="2"/>
        <v>013H0218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1" t="s">
        <v>4019</v>
      </c>
      <c r="AA25" s="67">
        <v>0</v>
      </c>
    </row>
    <row r="26" spans="1:27" ht="15" customHeight="1">
      <c r="A26" s="87" t="str">
        <f t="shared" si="0"/>
        <v>013H0219</v>
      </c>
      <c r="B26" s="5" t="s">
        <v>303</v>
      </c>
      <c r="C26" s="21">
        <v>2</v>
      </c>
      <c r="D26" s="21">
        <v>19</v>
      </c>
      <c r="E26" s="6" t="s">
        <v>709</v>
      </c>
      <c r="F26" s="7" t="s">
        <v>27</v>
      </c>
      <c r="G26" s="6" t="s">
        <v>851</v>
      </c>
      <c r="H26" s="6" t="s">
        <v>867</v>
      </c>
      <c r="I26" s="6" t="s">
        <v>727</v>
      </c>
      <c r="J26" s="6" t="s">
        <v>859</v>
      </c>
      <c r="K26" s="6"/>
      <c r="L26" s="12" t="s">
        <v>241</v>
      </c>
      <c r="M26" s="13"/>
      <c r="N26" s="14"/>
      <c r="O26" s="7"/>
      <c r="P26" s="6" t="s">
        <v>843</v>
      </c>
      <c r="Q26" s="63">
        <f t="shared" si="1"/>
        <v>13</v>
      </c>
      <c r="R26" s="1" t="str">
        <f t="shared" si="2"/>
        <v>013H0219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1" t="s">
        <v>4020</v>
      </c>
      <c r="AA26" s="67">
        <v>0</v>
      </c>
    </row>
    <row r="27" spans="1:27" ht="15" customHeight="1">
      <c r="A27" s="87" t="str">
        <f t="shared" si="0"/>
        <v>013H0220</v>
      </c>
      <c r="B27" s="5" t="s">
        <v>303</v>
      </c>
      <c r="C27" s="21">
        <v>2</v>
      </c>
      <c r="D27" s="21">
        <v>20</v>
      </c>
      <c r="E27" s="6" t="s">
        <v>709</v>
      </c>
      <c r="F27" s="7" t="s">
        <v>27</v>
      </c>
      <c r="G27" s="6" t="s">
        <v>853</v>
      </c>
      <c r="H27" s="6" t="s">
        <v>868</v>
      </c>
      <c r="I27" s="6" t="s">
        <v>727</v>
      </c>
      <c r="J27" s="6" t="s">
        <v>859</v>
      </c>
      <c r="K27" s="6"/>
      <c r="L27" s="12" t="s">
        <v>241</v>
      </c>
      <c r="M27" s="13"/>
      <c r="N27" s="14"/>
      <c r="O27" s="7"/>
      <c r="P27" s="6" t="s">
        <v>843</v>
      </c>
      <c r="Q27" s="63">
        <f t="shared" si="1"/>
        <v>13</v>
      </c>
      <c r="R27" s="1" t="str">
        <f t="shared" si="2"/>
        <v>013H0220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1" t="s">
        <v>3093</v>
      </c>
      <c r="AA27" s="67">
        <v>0</v>
      </c>
    </row>
    <row r="28" spans="1:27" ht="15" customHeight="1">
      <c r="A28" s="87" t="str">
        <f t="shared" si="0"/>
        <v>013H0221</v>
      </c>
      <c r="B28" s="5" t="s">
        <v>303</v>
      </c>
      <c r="C28" s="21">
        <v>2</v>
      </c>
      <c r="D28" s="21">
        <v>21</v>
      </c>
      <c r="E28" s="6" t="s">
        <v>709</v>
      </c>
      <c r="F28" s="7" t="s">
        <v>27</v>
      </c>
      <c r="G28" s="6" t="s">
        <v>855</v>
      </c>
      <c r="H28" s="6" t="s">
        <v>2767</v>
      </c>
      <c r="I28" s="6" t="s">
        <v>856</v>
      </c>
      <c r="J28" s="6" t="s">
        <v>859</v>
      </c>
      <c r="K28" s="6"/>
      <c r="L28" s="12" t="s">
        <v>241</v>
      </c>
      <c r="M28" s="13"/>
      <c r="N28" s="14"/>
      <c r="O28" s="7"/>
      <c r="P28" s="6" t="s">
        <v>843</v>
      </c>
      <c r="Q28" s="63">
        <f t="shared" si="1"/>
        <v>13</v>
      </c>
      <c r="R28" s="1" t="str">
        <f t="shared" si="2"/>
        <v>013H0221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1" t="s">
        <v>4021</v>
      </c>
      <c r="AA28" s="67">
        <v>0</v>
      </c>
    </row>
    <row r="29" spans="1:27" ht="15" customHeight="1">
      <c r="A29" s="87" t="str">
        <f t="shared" si="0"/>
        <v>013H0222</v>
      </c>
      <c r="B29" s="5" t="s">
        <v>303</v>
      </c>
      <c r="C29" s="21">
        <v>2</v>
      </c>
      <c r="D29" s="21">
        <v>22</v>
      </c>
      <c r="E29" s="6" t="s">
        <v>709</v>
      </c>
      <c r="F29" s="7" t="s">
        <v>27</v>
      </c>
      <c r="G29" s="6" t="s">
        <v>857</v>
      </c>
      <c r="H29" s="6" t="s">
        <v>2768</v>
      </c>
      <c r="I29" s="6" t="s">
        <v>856</v>
      </c>
      <c r="J29" s="6" t="s">
        <v>859</v>
      </c>
      <c r="K29" s="6"/>
      <c r="L29" s="12" t="s">
        <v>241</v>
      </c>
      <c r="M29" s="13"/>
      <c r="N29" s="14"/>
      <c r="O29" s="7"/>
      <c r="P29" s="6" t="s">
        <v>843</v>
      </c>
      <c r="Q29" s="63">
        <f t="shared" si="1"/>
        <v>13</v>
      </c>
      <c r="R29" s="1" t="str">
        <f t="shared" si="2"/>
        <v>013H0222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1" t="s">
        <v>4022</v>
      </c>
      <c r="AA29" s="67">
        <v>0</v>
      </c>
    </row>
    <row r="30" spans="1:27" ht="15" customHeight="1">
      <c r="A30" s="87" t="str">
        <f t="shared" si="0"/>
        <v>013H0223</v>
      </c>
      <c r="B30" s="5" t="s">
        <v>303</v>
      </c>
      <c r="C30" s="21">
        <v>2</v>
      </c>
      <c r="D30" s="21">
        <v>23</v>
      </c>
      <c r="E30" s="6" t="s">
        <v>709</v>
      </c>
      <c r="F30" s="7" t="s">
        <v>27</v>
      </c>
      <c r="G30" s="6" t="s">
        <v>872</v>
      </c>
      <c r="H30" s="6" t="s">
        <v>2769</v>
      </c>
      <c r="I30" s="6" t="s">
        <v>2628</v>
      </c>
      <c r="J30" s="6" t="s">
        <v>859</v>
      </c>
      <c r="K30" s="6"/>
      <c r="L30" s="12" t="s">
        <v>241</v>
      </c>
      <c r="M30" s="13"/>
      <c r="N30" s="14"/>
      <c r="O30" s="7"/>
      <c r="P30" s="6" t="s">
        <v>843</v>
      </c>
      <c r="Q30" s="63">
        <f t="shared" si="1"/>
        <v>13</v>
      </c>
      <c r="R30" s="1" t="str">
        <f t="shared" si="2"/>
        <v>013H0223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1" t="s">
        <v>4023</v>
      </c>
      <c r="AA30" s="67">
        <v>42</v>
      </c>
    </row>
    <row r="31" spans="1:27" ht="15" customHeight="1">
      <c r="A31" s="25" t="str">
        <f t="shared" si="0"/>
        <v/>
      </c>
      <c r="B31" s="5"/>
      <c r="C31" s="21"/>
      <c r="D31" s="21"/>
      <c r="E31" s="6"/>
      <c r="F31" s="7"/>
      <c r="G31" s="6"/>
      <c r="H31" s="6"/>
      <c r="I31" s="6"/>
      <c r="J31" s="6"/>
      <c r="K31" s="6"/>
      <c r="L31" s="12"/>
      <c r="M31" s="13"/>
      <c r="N31" s="14"/>
      <c r="O31" s="7"/>
      <c r="P31" s="6"/>
      <c r="Q31" s="63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1" t="s">
        <v>4024</v>
      </c>
      <c r="AA31" s="67">
        <v>6</v>
      </c>
    </row>
    <row r="32" spans="1:27" ht="15" customHeight="1">
      <c r="A32" s="25" t="str">
        <f t="shared" si="0"/>
        <v>013Q0101</v>
      </c>
      <c r="B32" s="5" t="s">
        <v>2770</v>
      </c>
      <c r="C32" s="21">
        <v>1</v>
      </c>
      <c r="D32" s="21">
        <v>1</v>
      </c>
      <c r="E32" s="6" t="s">
        <v>756</v>
      </c>
      <c r="F32" s="7" t="s">
        <v>963</v>
      </c>
      <c r="G32" s="6" t="s">
        <v>1074</v>
      </c>
      <c r="H32" s="6" t="s">
        <v>964</v>
      </c>
      <c r="I32" s="6" t="s">
        <v>2771</v>
      </c>
      <c r="J32" s="6" t="s">
        <v>965</v>
      </c>
      <c r="K32" s="6" t="s">
        <v>966</v>
      </c>
      <c r="L32" s="12" t="s">
        <v>6</v>
      </c>
      <c r="M32" s="13" t="s">
        <v>2772</v>
      </c>
      <c r="N32" s="14">
        <v>117</v>
      </c>
      <c r="O32" s="7"/>
      <c r="P32" s="6" t="s">
        <v>2773</v>
      </c>
      <c r="Q32" s="63">
        <f t="shared" si="1"/>
        <v>13</v>
      </c>
      <c r="R32" s="1" t="str">
        <f t="shared" si="2"/>
        <v>013Q0101</v>
      </c>
      <c r="S32" s="1" t="str">
        <f t="shared" si="3"/>
        <v>JWWA  B  117</v>
      </c>
      <c r="T32" s="1" t="str">
        <f t="shared" si="4"/>
        <v>JWWA  B  117</v>
      </c>
      <c r="Z32" s="1" t="s">
        <v>876</v>
      </c>
      <c r="AA32" s="67">
        <v>17</v>
      </c>
    </row>
    <row r="33" spans="1:27" ht="15" customHeight="1">
      <c r="A33" s="25" t="str">
        <f t="shared" si="0"/>
        <v>013Q0103</v>
      </c>
      <c r="B33" s="5" t="s">
        <v>2770</v>
      </c>
      <c r="C33" s="21">
        <v>1</v>
      </c>
      <c r="D33" s="21">
        <v>3</v>
      </c>
      <c r="E33" s="6" t="s">
        <v>756</v>
      </c>
      <c r="F33" s="7" t="s">
        <v>963</v>
      </c>
      <c r="G33" s="6" t="s">
        <v>1074</v>
      </c>
      <c r="H33" s="6" t="s">
        <v>967</v>
      </c>
      <c r="I33" s="6" t="s">
        <v>2774</v>
      </c>
      <c r="J33" s="6" t="s">
        <v>965</v>
      </c>
      <c r="K33" s="6" t="s">
        <v>966</v>
      </c>
      <c r="L33" s="12" t="s">
        <v>2775</v>
      </c>
      <c r="M33" s="13" t="s">
        <v>2772</v>
      </c>
      <c r="N33" s="14">
        <v>117</v>
      </c>
      <c r="O33" s="7"/>
      <c r="P33" s="6" t="s">
        <v>2773</v>
      </c>
      <c r="Q33" s="63">
        <f t="shared" si="1"/>
        <v>13</v>
      </c>
      <c r="R33" s="1" t="str">
        <f t="shared" si="2"/>
        <v>013Q0103</v>
      </c>
      <c r="S33" s="1" t="str">
        <f t="shared" si="3"/>
        <v>JWWA  B  117</v>
      </c>
      <c r="T33" s="1" t="str">
        <f t="shared" si="4"/>
        <v>JWWA  B  117</v>
      </c>
      <c r="Z33" s="1" t="s">
        <v>801</v>
      </c>
      <c r="AA33" s="67">
        <v>23</v>
      </c>
    </row>
    <row r="34" spans="1:27" ht="15" customHeight="1">
      <c r="A34" s="25" t="str">
        <f t="shared" si="0"/>
        <v>013Q0104</v>
      </c>
      <c r="B34" s="5" t="s">
        <v>2770</v>
      </c>
      <c r="C34" s="21">
        <v>1</v>
      </c>
      <c r="D34" s="21">
        <v>4</v>
      </c>
      <c r="E34" s="6" t="s">
        <v>756</v>
      </c>
      <c r="F34" s="7" t="s">
        <v>963</v>
      </c>
      <c r="G34" s="6" t="s">
        <v>1074</v>
      </c>
      <c r="H34" s="6" t="s">
        <v>967</v>
      </c>
      <c r="I34" s="6" t="s">
        <v>2776</v>
      </c>
      <c r="J34" s="6" t="s">
        <v>965</v>
      </c>
      <c r="K34" s="6" t="s">
        <v>966</v>
      </c>
      <c r="L34" s="12" t="s">
        <v>57</v>
      </c>
      <c r="M34" s="13"/>
      <c r="N34" s="14"/>
      <c r="O34" s="7"/>
      <c r="P34" s="6" t="s">
        <v>2773</v>
      </c>
      <c r="Q34" s="63">
        <f t="shared" si="1"/>
        <v>13</v>
      </c>
      <c r="R34" s="1" t="str">
        <f t="shared" si="2"/>
        <v>013Q0104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1" t="s">
        <v>819</v>
      </c>
      <c r="AA34" s="67">
        <v>4</v>
      </c>
    </row>
    <row r="35" spans="1:27" ht="15" customHeight="1">
      <c r="A35" s="25" t="str">
        <f t="shared" si="0"/>
        <v>013Q0105</v>
      </c>
      <c r="B35" s="5" t="s">
        <v>2770</v>
      </c>
      <c r="C35" s="21">
        <v>1</v>
      </c>
      <c r="D35" s="21">
        <v>5</v>
      </c>
      <c r="E35" s="6" t="s">
        <v>756</v>
      </c>
      <c r="F35" s="7" t="s">
        <v>963</v>
      </c>
      <c r="G35" s="6" t="s">
        <v>1074</v>
      </c>
      <c r="H35" s="6" t="s">
        <v>967</v>
      </c>
      <c r="I35" s="6" t="s">
        <v>2777</v>
      </c>
      <c r="J35" s="6" t="s">
        <v>965</v>
      </c>
      <c r="K35" s="6" t="s">
        <v>966</v>
      </c>
      <c r="L35" s="12" t="s">
        <v>2775</v>
      </c>
      <c r="M35" s="13" t="s">
        <v>2772</v>
      </c>
      <c r="N35" s="14">
        <v>117</v>
      </c>
      <c r="O35" s="7"/>
      <c r="P35" s="6" t="s">
        <v>2773</v>
      </c>
      <c r="Q35" s="63">
        <f t="shared" si="1"/>
        <v>13</v>
      </c>
      <c r="R35" s="1" t="str">
        <f t="shared" si="2"/>
        <v>013Q0105</v>
      </c>
      <c r="S35" s="1" t="str">
        <f t="shared" si="3"/>
        <v>JWWA  B  117</v>
      </c>
      <c r="T35" s="1" t="str">
        <f t="shared" si="4"/>
        <v>JWWA  B  117</v>
      </c>
      <c r="Z35" s="1" t="s">
        <v>922</v>
      </c>
      <c r="AA35" s="67">
        <v>25</v>
      </c>
    </row>
    <row r="36" spans="1:27" ht="15" customHeight="1">
      <c r="A36" s="25" t="str">
        <f t="shared" si="0"/>
        <v>013Q0106</v>
      </c>
      <c r="B36" s="5" t="s">
        <v>2770</v>
      </c>
      <c r="C36" s="21">
        <v>1</v>
      </c>
      <c r="D36" s="21">
        <v>6</v>
      </c>
      <c r="E36" s="6" t="s">
        <v>756</v>
      </c>
      <c r="F36" s="7" t="s">
        <v>963</v>
      </c>
      <c r="G36" s="6" t="s">
        <v>1074</v>
      </c>
      <c r="H36" s="6" t="s">
        <v>2778</v>
      </c>
      <c r="I36" s="6" t="s">
        <v>2779</v>
      </c>
      <c r="J36" s="6" t="s">
        <v>965</v>
      </c>
      <c r="K36" s="6" t="s">
        <v>966</v>
      </c>
      <c r="L36" s="12" t="s">
        <v>57</v>
      </c>
      <c r="M36" s="13"/>
      <c r="N36" s="14"/>
      <c r="O36" s="7"/>
      <c r="P36" s="6" t="s">
        <v>2773</v>
      </c>
      <c r="Q36" s="63">
        <f t="shared" si="1"/>
        <v>13</v>
      </c>
      <c r="R36" s="1" t="str">
        <f t="shared" si="2"/>
        <v>013Q0106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1" t="s">
        <v>944</v>
      </c>
      <c r="AA36" s="67">
        <v>18</v>
      </c>
    </row>
    <row r="37" spans="1:27" ht="15" customHeight="1">
      <c r="A37" s="25" t="str">
        <f t="shared" si="0"/>
        <v>013Q0107</v>
      </c>
      <c r="B37" s="5" t="s">
        <v>2770</v>
      </c>
      <c r="C37" s="21">
        <v>1</v>
      </c>
      <c r="D37" s="21">
        <v>7</v>
      </c>
      <c r="E37" s="6" t="s">
        <v>756</v>
      </c>
      <c r="F37" s="7" t="s">
        <v>963</v>
      </c>
      <c r="G37" s="6" t="s">
        <v>1077</v>
      </c>
      <c r="H37" s="6" t="s">
        <v>968</v>
      </c>
      <c r="I37" s="6" t="s">
        <v>2780</v>
      </c>
      <c r="J37" s="6" t="s">
        <v>965</v>
      </c>
      <c r="K37" s="6" t="s">
        <v>2781</v>
      </c>
      <c r="L37" s="12" t="s">
        <v>828</v>
      </c>
      <c r="M37" s="13" t="s">
        <v>2772</v>
      </c>
      <c r="N37" s="14">
        <v>20</v>
      </c>
      <c r="O37" s="7"/>
      <c r="P37" s="6" t="s">
        <v>2773</v>
      </c>
      <c r="Q37" s="63">
        <f t="shared" si="1"/>
        <v>13</v>
      </c>
      <c r="R37" s="1" t="str">
        <f t="shared" si="2"/>
        <v>013Q0107</v>
      </c>
      <c r="S37" s="1" t="str">
        <f t="shared" si="3"/>
        <v>PTC  B  20</v>
      </c>
      <c r="T37" s="1" t="str">
        <f t="shared" si="4"/>
        <v>PTC  B  20</v>
      </c>
      <c r="Z37" s="1" t="s">
        <v>383</v>
      </c>
      <c r="AA37" s="67">
        <v>3</v>
      </c>
    </row>
    <row r="38" spans="1:27" ht="15" customHeight="1">
      <c r="A38" s="25" t="str">
        <f t="shared" si="0"/>
        <v>013Q0108</v>
      </c>
      <c r="B38" s="5" t="s">
        <v>2770</v>
      </c>
      <c r="C38" s="21">
        <v>1</v>
      </c>
      <c r="D38" s="21">
        <v>8</v>
      </c>
      <c r="E38" s="6" t="s">
        <v>756</v>
      </c>
      <c r="F38" s="7" t="s">
        <v>963</v>
      </c>
      <c r="G38" s="6" t="s">
        <v>2076</v>
      </c>
      <c r="H38" s="6" t="s">
        <v>2075</v>
      </c>
      <c r="I38" s="6" t="s">
        <v>2782</v>
      </c>
      <c r="J38" s="6" t="s">
        <v>965</v>
      </c>
      <c r="K38" s="6" t="s">
        <v>2229</v>
      </c>
      <c r="L38" s="12" t="s">
        <v>57</v>
      </c>
      <c r="M38" s="13"/>
      <c r="N38" s="14"/>
      <c r="O38" s="7"/>
      <c r="P38" s="6" t="s">
        <v>2773</v>
      </c>
      <c r="Q38" s="63">
        <f t="shared" si="1"/>
        <v>13</v>
      </c>
      <c r="R38" s="1" t="str">
        <f t="shared" si="2"/>
        <v>013Q0108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1" t="s">
        <v>1717</v>
      </c>
      <c r="AA38" s="67">
        <v>2</v>
      </c>
    </row>
    <row r="39" spans="1:27" ht="15" customHeight="1">
      <c r="A39" s="25" t="str">
        <f t="shared" si="0"/>
        <v>013Q0111</v>
      </c>
      <c r="B39" s="5" t="s">
        <v>2770</v>
      </c>
      <c r="C39" s="21">
        <v>1</v>
      </c>
      <c r="D39" s="21">
        <v>11</v>
      </c>
      <c r="E39" s="6" t="s">
        <v>756</v>
      </c>
      <c r="F39" s="7" t="s">
        <v>963</v>
      </c>
      <c r="G39" s="6" t="s">
        <v>1078</v>
      </c>
      <c r="H39" s="6" t="s">
        <v>971</v>
      </c>
      <c r="I39" s="6" t="s">
        <v>2783</v>
      </c>
      <c r="J39" s="6" t="s">
        <v>965</v>
      </c>
      <c r="K39" s="6" t="s">
        <v>970</v>
      </c>
      <c r="L39" s="12" t="s">
        <v>6</v>
      </c>
      <c r="M39" s="13" t="s">
        <v>2772</v>
      </c>
      <c r="N39" s="14">
        <v>117</v>
      </c>
      <c r="O39" s="7"/>
      <c r="P39" s="6" t="s">
        <v>2773</v>
      </c>
      <c r="Q39" s="63">
        <f t="shared" si="1"/>
        <v>13</v>
      </c>
      <c r="R39" s="1" t="str">
        <f t="shared" si="2"/>
        <v>013Q0111</v>
      </c>
      <c r="S39" s="1" t="str">
        <f t="shared" si="3"/>
        <v>JWWA  B  117</v>
      </c>
      <c r="T39" s="1" t="str">
        <f t="shared" si="4"/>
        <v>JWWA  B  117</v>
      </c>
      <c r="Z39" s="1" t="s">
        <v>1606</v>
      </c>
      <c r="AA39" s="67">
        <v>15</v>
      </c>
    </row>
    <row r="40" spans="1:27" ht="15" customHeight="1">
      <c r="A40" s="25" t="str">
        <f t="shared" si="0"/>
        <v>013Q0112</v>
      </c>
      <c r="B40" s="5" t="s">
        <v>2770</v>
      </c>
      <c r="C40" s="21">
        <v>1</v>
      </c>
      <c r="D40" s="21">
        <v>12</v>
      </c>
      <c r="E40" s="6" t="s">
        <v>756</v>
      </c>
      <c r="F40" s="7" t="s">
        <v>963</v>
      </c>
      <c r="G40" s="6" t="s">
        <v>1078</v>
      </c>
      <c r="H40" s="6" t="s">
        <v>2778</v>
      </c>
      <c r="I40" s="6" t="s">
        <v>2784</v>
      </c>
      <c r="J40" s="6" t="s">
        <v>965</v>
      </c>
      <c r="K40" s="6" t="s">
        <v>970</v>
      </c>
      <c r="L40" s="12" t="s">
        <v>57</v>
      </c>
      <c r="M40" s="13"/>
      <c r="N40" s="14"/>
      <c r="O40" s="7"/>
      <c r="P40" s="6" t="s">
        <v>2773</v>
      </c>
      <c r="Q40" s="63">
        <f t="shared" si="1"/>
        <v>13</v>
      </c>
      <c r="R40" s="1" t="str">
        <f t="shared" si="2"/>
        <v>013Q0112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1" t="s">
        <v>1227</v>
      </c>
      <c r="AA40" s="67">
        <v>27</v>
      </c>
    </row>
    <row r="41" spans="1:27" ht="15" customHeight="1">
      <c r="A41" s="25" t="str">
        <f t="shared" si="0"/>
        <v>013Q0113</v>
      </c>
      <c r="B41" s="5" t="s">
        <v>2770</v>
      </c>
      <c r="C41" s="21">
        <v>1</v>
      </c>
      <c r="D41" s="21">
        <v>13</v>
      </c>
      <c r="E41" s="6" t="s">
        <v>756</v>
      </c>
      <c r="F41" s="7" t="s">
        <v>963</v>
      </c>
      <c r="G41" s="6" t="s">
        <v>1078</v>
      </c>
      <c r="H41" s="6" t="s">
        <v>971</v>
      </c>
      <c r="I41" s="6" t="s">
        <v>2785</v>
      </c>
      <c r="J41" s="6" t="s">
        <v>965</v>
      </c>
      <c r="K41" s="6" t="s">
        <v>970</v>
      </c>
      <c r="L41" s="12" t="s">
        <v>6</v>
      </c>
      <c r="M41" s="13" t="s">
        <v>2772</v>
      </c>
      <c r="N41" s="14">
        <v>117</v>
      </c>
      <c r="O41" s="7"/>
      <c r="P41" s="6" t="s">
        <v>2773</v>
      </c>
      <c r="Q41" s="63">
        <f t="shared" si="1"/>
        <v>13</v>
      </c>
      <c r="R41" s="1" t="str">
        <f t="shared" si="2"/>
        <v>013Q0113</v>
      </c>
      <c r="S41" s="1" t="str">
        <f t="shared" si="3"/>
        <v>JWWA  B  117</v>
      </c>
      <c r="T41" s="1" t="str">
        <f t="shared" si="4"/>
        <v>JWWA  B  117</v>
      </c>
      <c r="Z41" s="1" t="s">
        <v>1354</v>
      </c>
      <c r="AA41" s="67">
        <v>34</v>
      </c>
    </row>
    <row r="42" spans="1:27" ht="15" customHeight="1">
      <c r="A42" s="25" t="str">
        <f t="shared" si="0"/>
        <v>013Q0114</v>
      </c>
      <c r="B42" s="5" t="s">
        <v>2770</v>
      </c>
      <c r="C42" s="21">
        <v>1</v>
      </c>
      <c r="D42" s="21">
        <v>14</v>
      </c>
      <c r="E42" s="6" t="s">
        <v>756</v>
      </c>
      <c r="F42" s="7" t="s">
        <v>963</v>
      </c>
      <c r="G42" s="6" t="s">
        <v>1078</v>
      </c>
      <c r="H42" s="6" t="s">
        <v>972</v>
      </c>
      <c r="I42" s="6" t="s">
        <v>2774</v>
      </c>
      <c r="J42" s="6" t="s">
        <v>965</v>
      </c>
      <c r="K42" s="6" t="s">
        <v>970</v>
      </c>
      <c r="L42" s="12" t="s">
        <v>6</v>
      </c>
      <c r="M42" s="13" t="s">
        <v>2772</v>
      </c>
      <c r="N42" s="14">
        <v>117</v>
      </c>
      <c r="O42" s="7"/>
      <c r="P42" s="6" t="s">
        <v>2773</v>
      </c>
      <c r="Q42" s="63">
        <f t="shared" si="1"/>
        <v>13</v>
      </c>
      <c r="R42" s="1" t="str">
        <f t="shared" si="2"/>
        <v>013Q0114</v>
      </c>
      <c r="S42" s="1" t="str">
        <f t="shared" si="3"/>
        <v>JWWA  B  117</v>
      </c>
      <c r="T42" s="1" t="str">
        <f t="shared" si="4"/>
        <v>JWWA  B  117</v>
      </c>
      <c r="Z42" s="1" t="s">
        <v>843</v>
      </c>
      <c r="AA42" s="67">
        <v>13</v>
      </c>
    </row>
    <row r="43" spans="1:27" ht="15" customHeight="1">
      <c r="A43" s="25" t="str">
        <f t="shared" si="0"/>
        <v>013Q0115</v>
      </c>
      <c r="B43" s="5" t="s">
        <v>2770</v>
      </c>
      <c r="C43" s="21">
        <v>1</v>
      </c>
      <c r="D43" s="21">
        <v>15</v>
      </c>
      <c r="E43" s="6" t="s">
        <v>756</v>
      </c>
      <c r="F43" s="7" t="s">
        <v>963</v>
      </c>
      <c r="G43" s="6" t="s">
        <v>1078</v>
      </c>
      <c r="H43" s="6" t="s">
        <v>2786</v>
      </c>
      <c r="I43" s="6" t="s">
        <v>2776</v>
      </c>
      <c r="J43" s="6" t="s">
        <v>965</v>
      </c>
      <c r="K43" s="6" t="s">
        <v>970</v>
      </c>
      <c r="L43" s="12" t="s">
        <v>57</v>
      </c>
      <c r="M43" s="13"/>
      <c r="N43" s="14"/>
      <c r="O43" s="7"/>
      <c r="P43" s="6" t="s">
        <v>2773</v>
      </c>
      <c r="Q43" s="63">
        <f t="shared" si="1"/>
        <v>13</v>
      </c>
      <c r="R43" s="1" t="str">
        <f t="shared" si="2"/>
        <v>013Q0115</v>
      </c>
      <c r="S43" s="1" t="str">
        <f t="shared" si="3"/>
        <v xml:space="preserve">指定承認    </v>
      </c>
      <c r="T43" s="1" t="str">
        <f t="shared" si="4"/>
        <v xml:space="preserve">指定承認    </v>
      </c>
      <c r="Z43" s="1" t="s">
        <v>2224</v>
      </c>
      <c r="AA43" s="67">
        <v>46</v>
      </c>
    </row>
    <row r="44" spans="1:27" ht="15" customHeight="1">
      <c r="A44" s="25" t="str">
        <f t="shared" si="0"/>
        <v>013Q0116</v>
      </c>
      <c r="B44" s="5" t="s">
        <v>2770</v>
      </c>
      <c r="C44" s="21">
        <v>1</v>
      </c>
      <c r="D44" s="21">
        <v>16</v>
      </c>
      <c r="E44" s="6" t="s">
        <v>756</v>
      </c>
      <c r="F44" s="7" t="s">
        <v>963</v>
      </c>
      <c r="G44" s="6" t="s">
        <v>1078</v>
      </c>
      <c r="H44" s="6" t="s">
        <v>2786</v>
      </c>
      <c r="I44" s="6" t="s">
        <v>2787</v>
      </c>
      <c r="J44" s="6" t="s">
        <v>965</v>
      </c>
      <c r="K44" s="6" t="s">
        <v>970</v>
      </c>
      <c r="L44" s="12" t="s">
        <v>6</v>
      </c>
      <c r="M44" s="13" t="s">
        <v>2772</v>
      </c>
      <c r="N44" s="14">
        <v>117</v>
      </c>
      <c r="O44" s="7"/>
      <c r="P44" s="6" t="s">
        <v>2773</v>
      </c>
      <c r="Q44" s="63">
        <f t="shared" si="1"/>
        <v>13</v>
      </c>
      <c r="R44" s="1" t="str">
        <f t="shared" si="2"/>
        <v>013Q0116</v>
      </c>
      <c r="S44" s="1" t="str">
        <f t="shared" si="3"/>
        <v>JWWA  B  117</v>
      </c>
      <c r="T44" s="1" t="str">
        <f t="shared" si="4"/>
        <v>JWWA  B  117</v>
      </c>
      <c r="Z44" s="1" t="s">
        <v>1813</v>
      </c>
      <c r="AA44" s="67">
        <v>21</v>
      </c>
    </row>
    <row r="45" spans="1:27" ht="15" customHeight="1">
      <c r="A45" s="25" t="str">
        <f t="shared" si="0"/>
        <v>013Q0117</v>
      </c>
      <c r="B45" s="5" t="s">
        <v>2770</v>
      </c>
      <c r="C45" s="21">
        <v>1</v>
      </c>
      <c r="D45" s="21">
        <v>17</v>
      </c>
      <c r="E45" s="6" t="s">
        <v>756</v>
      </c>
      <c r="F45" s="7" t="s">
        <v>963</v>
      </c>
      <c r="G45" s="6" t="s">
        <v>1200</v>
      </c>
      <c r="H45" s="6" t="s">
        <v>2778</v>
      </c>
      <c r="I45" s="6" t="s">
        <v>2788</v>
      </c>
      <c r="J45" s="6" t="s">
        <v>975</v>
      </c>
      <c r="K45" s="6" t="s">
        <v>1201</v>
      </c>
      <c r="L45" s="12" t="s">
        <v>6</v>
      </c>
      <c r="M45" s="13" t="s">
        <v>2772</v>
      </c>
      <c r="N45" s="14">
        <v>136</v>
      </c>
      <c r="O45" s="7"/>
      <c r="P45" s="6" t="s">
        <v>2773</v>
      </c>
      <c r="Q45" s="63">
        <f t="shared" si="1"/>
        <v>13</v>
      </c>
      <c r="R45" s="1" t="str">
        <f t="shared" si="2"/>
        <v>013Q0117</v>
      </c>
      <c r="S45" s="1" t="str">
        <f t="shared" si="3"/>
        <v>JWWA  B  136</v>
      </c>
      <c r="T45" s="1" t="str">
        <f t="shared" si="4"/>
        <v>JWWA  B  136</v>
      </c>
      <c r="Z45" s="1" t="s">
        <v>1694</v>
      </c>
      <c r="AA45" s="67"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6"/>
      <c r="J46" s="6"/>
      <c r="K46" s="6"/>
      <c r="L46" s="12"/>
      <c r="M46" s="13"/>
      <c r="N46" s="14"/>
      <c r="O46" s="7"/>
      <c r="P46" s="6"/>
      <c r="Q46" s="63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1" t="s">
        <v>4025</v>
      </c>
      <c r="AA46" s="67">
        <v>0</v>
      </c>
    </row>
    <row r="47" spans="1:27" ht="15" customHeight="1">
      <c r="A47" s="87" t="str">
        <f t="shared" si="0"/>
        <v>013Q0201</v>
      </c>
      <c r="B47" s="5" t="s">
        <v>2770</v>
      </c>
      <c r="C47" s="21">
        <v>2</v>
      </c>
      <c r="D47" s="21">
        <v>1</v>
      </c>
      <c r="E47" s="6" t="s">
        <v>756</v>
      </c>
      <c r="F47" s="7" t="s">
        <v>963</v>
      </c>
      <c r="G47" s="6" t="s">
        <v>1076</v>
      </c>
      <c r="H47" s="6" t="s">
        <v>2789</v>
      </c>
      <c r="I47" s="6" t="s">
        <v>2790</v>
      </c>
      <c r="J47" s="6"/>
      <c r="K47" s="6"/>
      <c r="L47" s="12" t="s">
        <v>57</v>
      </c>
      <c r="M47" s="13"/>
      <c r="N47" s="14"/>
      <c r="O47" s="7"/>
      <c r="P47" s="6" t="s">
        <v>2773</v>
      </c>
      <c r="Q47" s="63">
        <f t="shared" si="1"/>
        <v>13</v>
      </c>
      <c r="R47" s="1" t="str">
        <f t="shared" si="2"/>
        <v>013Q0201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1" t="s">
        <v>313</v>
      </c>
      <c r="AA47" s="67"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6"/>
      <c r="J48" s="6"/>
      <c r="K48" s="6"/>
      <c r="L48" s="12"/>
      <c r="M48" s="13"/>
      <c r="N48" s="14"/>
      <c r="O48" s="7"/>
      <c r="P48" s="6"/>
      <c r="Q48" s="63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1" t="s">
        <v>1225</v>
      </c>
      <c r="AA48" s="67">
        <v>37</v>
      </c>
    </row>
    <row r="49" spans="1:27" ht="15" customHeight="1">
      <c r="A49" s="25" t="str">
        <f t="shared" si="0"/>
        <v>013Q0301</v>
      </c>
      <c r="B49" s="5" t="s">
        <v>752</v>
      </c>
      <c r="C49" s="21">
        <v>3</v>
      </c>
      <c r="D49" s="21">
        <v>1</v>
      </c>
      <c r="E49" s="6" t="s">
        <v>756</v>
      </c>
      <c r="F49" s="7" t="s">
        <v>963</v>
      </c>
      <c r="G49" s="6" t="s">
        <v>1075</v>
      </c>
      <c r="H49" s="6" t="s">
        <v>976</v>
      </c>
      <c r="I49" s="6" t="s">
        <v>727</v>
      </c>
      <c r="J49" s="6" t="s">
        <v>975</v>
      </c>
      <c r="K49" s="6"/>
      <c r="L49" s="12" t="s">
        <v>57</v>
      </c>
      <c r="M49" s="13"/>
      <c r="N49" s="14"/>
      <c r="O49" s="7"/>
      <c r="P49" s="6" t="s">
        <v>935</v>
      </c>
      <c r="Q49" s="63">
        <f t="shared" si="1"/>
        <v>13</v>
      </c>
      <c r="R49" s="1" t="str">
        <f t="shared" si="2"/>
        <v>013Q0301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1" t="s">
        <v>1214</v>
      </c>
      <c r="AA49" s="67">
        <v>32</v>
      </c>
    </row>
    <row r="50" spans="1:27" ht="15" customHeight="1">
      <c r="A50" s="25" t="str">
        <f t="shared" si="0"/>
        <v/>
      </c>
      <c r="B50" s="5"/>
      <c r="C50" s="21"/>
      <c r="D50" s="21"/>
      <c r="E50" s="6"/>
      <c r="F50" s="7"/>
      <c r="G50" s="6"/>
      <c r="H50" s="6"/>
      <c r="I50" s="6"/>
      <c r="J50" s="6"/>
      <c r="K50" s="6"/>
      <c r="L50" s="12"/>
      <c r="M50" s="13"/>
      <c r="N50" s="14"/>
      <c r="O50" s="7"/>
      <c r="P50" s="6"/>
      <c r="Q50" s="63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1" t="s">
        <v>1634</v>
      </c>
      <c r="AA50" s="67">
        <v>31</v>
      </c>
    </row>
    <row r="51" spans="1:27" ht="15" customHeight="1">
      <c r="A51" s="25" t="str">
        <f t="shared" si="0"/>
        <v>013Q0401</v>
      </c>
      <c r="B51" s="5" t="s">
        <v>752</v>
      </c>
      <c r="C51" s="21">
        <v>4</v>
      </c>
      <c r="D51" s="21">
        <v>1</v>
      </c>
      <c r="E51" s="6" t="s">
        <v>756</v>
      </c>
      <c r="F51" s="7" t="s">
        <v>933</v>
      </c>
      <c r="G51" s="6" t="s">
        <v>1079</v>
      </c>
      <c r="H51" s="6" t="s">
        <v>977</v>
      </c>
      <c r="I51" s="6" t="s">
        <v>763</v>
      </c>
      <c r="J51" s="6" t="s">
        <v>934</v>
      </c>
      <c r="K51" s="6"/>
      <c r="L51" s="12" t="s">
        <v>241</v>
      </c>
      <c r="M51" s="13"/>
      <c r="N51" s="14"/>
      <c r="O51" s="7"/>
      <c r="P51" s="6" t="s">
        <v>843</v>
      </c>
      <c r="Q51" s="63">
        <f t="shared" si="1"/>
        <v>13</v>
      </c>
      <c r="R51" s="1" t="str">
        <f t="shared" si="2"/>
        <v>013Q0401</v>
      </c>
      <c r="S51" s="1" t="str">
        <f t="shared" si="3"/>
        <v xml:space="preserve">JWWA認証    </v>
      </c>
      <c r="T51" s="1" t="str">
        <f t="shared" si="4"/>
        <v xml:space="preserve">JWWA認証    </v>
      </c>
      <c r="Z51" s="1" t="s">
        <v>2072</v>
      </c>
      <c r="AA51" s="67">
        <v>44</v>
      </c>
    </row>
    <row r="52" spans="1:27" ht="15" customHeight="1">
      <c r="A52" s="25" t="str">
        <f t="shared" si="0"/>
        <v>013Q0402</v>
      </c>
      <c r="B52" s="5" t="s">
        <v>752</v>
      </c>
      <c r="C52" s="21">
        <v>4</v>
      </c>
      <c r="D52" s="21">
        <v>2</v>
      </c>
      <c r="E52" s="6" t="s">
        <v>756</v>
      </c>
      <c r="F52" s="7" t="s">
        <v>933</v>
      </c>
      <c r="G52" s="6" t="s">
        <v>1079</v>
      </c>
      <c r="H52" s="6" t="s">
        <v>979</v>
      </c>
      <c r="I52" s="6" t="s">
        <v>936</v>
      </c>
      <c r="J52" s="6" t="s">
        <v>978</v>
      </c>
      <c r="K52" s="6"/>
      <c r="L52" s="12" t="s">
        <v>241</v>
      </c>
      <c r="M52" s="13"/>
      <c r="N52" s="14"/>
      <c r="O52" s="7"/>
      <c r="P52" s="6" t="s">
        <v>843</v>
      </c>
      <c r="Q52" s="63">
        <f t="shared" si="1"/>
        <v>13</v>
      </c>
      <c r="R52" s="1" t="str">
        <f t="shared" si="2"/>
        <v>013Q0402</v>
      </c>
      <c r="S52" s="1" t="str">
        <f t="shared" si="3"/>
        <v xml:space="preserve">JWWA認証    </v>
      </c>
      <c r="T52" s="1" t="str">
        <f t="shared" si="4"/>
        <v xml:space="preserve">JWWA認証    </v>
      </c>
      <c r="Z52" s="1" t="s">
        <v>4026</v>
      </c>
      <c r="AA52" s="67">
        <v>0</v>
      </c>
    </row>
    <row r="53" spans="1:27" ht="15" customHeight="1">
      <c r="A53" s="25" t="str">
        <f t="shared" si="0"/>
        <v>013Q0403</v>
      </c>
      <c r="B53" s="5" t="s">
        <v>752</v>
      </c>
      <c r="C53" s="21">
        <v>4</v>
      </c>
      <c r="D53" s="21">
        <v>3</v>
      </c>
      <c r="E53" s="6" t="s">
        <v>756</v>
      </c>
      <c r="F53" s="7" t="s">
        <v>933</v>
      </c>
      <c r="G53" s="6" t="s">
        <v>2604</v>
      </c>
      <c r="H53" s="6" t="s">
        <v>2629</v>
      </c>
      <c r="I53" s="6" t="s">
        <v>936</v>
      </c>
      <c r="J53" s="6" t="s">
        <v>2606</v>
      </c>
      <c r="K53" s="6" t="s">
        <v>937</v>
      </c>
      <c r="L53" s="12" t="s">
        <v>241</v>
      </c>
      <c r="M53" s="13"/>
      <c r="N53" s="14"/>
      <c r="O53" s="7"/>
      <c r="P53" s="6" t="s">
        <v>843</v>
      </c>
      <c r="Q53" s="63">
        <f t="shared" si="1"/>
        <v>13</v>
      </c>
      <c r="R53" s="1" t="str">
        <f t="shared" si="2"/>
        <v>013Q0403</v>
      </c>
      <c r="S53" s="1" t="str">
        <f t="shared" si="3"/>
        <v xml:space="preserve">JWWA認証    </v>
      </c>
      <c r="T53" s="1" t="str">
        <f t="shared" si="4"/>
        <v xml:space="preserve">JWWA認証    </v>
      </c>
      <c r="Z53" s="1" t="s">
        <v>4027</v>
      </c>
      <c r="AA53" s="67">
        <v>0</v>
      </c>
    </row>
    <row r="54" spans="1:27" ht="15" customHeight="1">
      <c r="A54" s="25" t="str">
        <f t="shared" si="0"/>
        <v>013Q0404</v>
      </c>
      <c r="B54" s="5" t="s">
        <v>752</v>
      </c>
      <c r="C54" s="21">
        <v>4</v>
      </c>
      <c r="D54" s="21">
        <v>4</v>
      </c>
      <c r="E54" s="6" t="s">
        <v>756</v>
      </c>
      <c r="F54" s="7" t="s">
        <v>933</v>
      </c>
      <c r="G54" s="6" t="s">
        <v>2604</v>
      </c>
      <c r="H54" s="6" t="s">
        <v>2630</v>
      </c>
      <c r="I54" s="6" t="s">
        <v>87</v>
      </c>
      <c r="J54" s="6" t="s">
        <v>2631</v>
      </c>
      <c r="K54" s="6" t="s">
        <v>937</v>
      </c>
      <c r="L54" s="12" t="s">
        <v>241</v>
      </c>
      <c r="M54" s="13"/>
      <c r="N54" s="14"/>
      <c r="O54" s="7"/>
      <c r="P54" s="6" t="s">
        <v>843</v>
      </c>
      <c r="Q54" s="63">
        <f t="shared" si="1"/>
        <v>13</v>
      </c>
      <c r="R54" s="1" t="str">
        <f t="shared" si="2"/>
        <v>013Q0404</v>
      </c>
      <c r="S54" s="1" t="str">
        <f t="shared" si="3"/>
        <v xml:space="preserve">JWWA認証    </v>
      </c>
      <c r="T54" s="1" t="str">
        <f t="shared" si="4"/>
        <v xml:space="preserve">JWWA認証    </v>
      </c>
      <c r="Z54" s="1" t="s">
        <v>605</v>
      </c>
      <c r="AA54" s="67">
        <v>14</v>
      </c>
    </row>
    <row r="55" spans="1:27" ht="15" customHeight="1">
      <c r="A55" s="25" t="str">
        <f t="shared" si="0"/>
        <v>013Q0405</v>
      </c>
      <c r="B55" s="5" t="s">
        <v>752</v>
      </c>
      <c r="C55" s="21">
        <v>4</v>
      </c>
      <c r="D55" s="21">
        <v>5</v>
      </c>
      <c r="E55" s="6" t="s">
        <v>756</v>
      </c>
      <c r="F55" s="7" t="s">
        <v>938</v>
      </c>
      <c r="G55" s="6" t="s">
        <v>2607</v>
      </c>
      <c r="H55" s="6" t="s">
        <v>2632</v>
      </c>
      <c r="I55" s="6" t="s">
        <v>936</v>
      </c>
      <c r="J55" s="6"/>
      <c r="K55" s="6"/>
      <c r="L55" s="12" t="s">
        <v>241</v>
      </c>
      <c r="M55" s="13"/>
      <c r="N55" s="14"/>
      <c r="O55" s="7"/>
      <c r="P55" s="6" t="s">
        <v>843</v>
      </c>
      <c r="Q55" s="63">
        <f t="shared" si="1"/>
        <v>13</v>
      </c>
      <c r="R55" s="1" t="str">
        <f t="shared" si="2"/>
        <v>013Q0405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1" t="s">
        <v>4028</v>
      </c>
      <c r="AA55" s="67">
        <v>0</v>
      </c>
    </row>
    <row r="56" spans="1:27" ht="15" customHeight="1">
      <c r="A56" s="25" t="str">
        <f t="shared" si="0"/>
        <v>013Q0406</v>
      </c>
      <c r="B56" s="5" t="s">
        <v>752</v>
      </c>
      <c r="C56" s="21">
        <v>4</v>
      </c>
      <c r="D56" s="21">
        <v>6</v>
      </c>
      <c r="E56" s="6" t="s">
        <v>756</v>
      </c>
      <c r="F56" s="7" t="s">
        <v>938</v>
      </c>
      <c r="G56" s="6" t="s">
        <v>2607</v>
      </c>
      <c r="H56" s="6" t="s">
        <v>2633</v>
      </c>
      <c r="I56" s="6" t="s">
        <v>87</v>
      </c>
      <c r="J56" s="6"/>
      <c r="K56" s="6"/>
      <c r="L56" s="12" t="s">
        <v>241</v>
      </c>
      <c r="M56" s="13"/>
      <c r="N56" s="14"/>
      <c r="O56" s="7"/>
      <c r="P56" s="6" t="s">
        <v>843</v>
      </c>
      <c r="Q56" s="63">
        <f t="shared" si="1"/>
        <v>13</v>
      </c>
      <c r="R56" s="1" t="str">
        <f t="shared" si="2"/>
        <v>013Q0406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1" t="s">
        <v>4029</v>
      </c>
      <c r="AA56" s="67"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6"/>
      <c r="J57" s="6"/>
      <c r="K57" s="6"/>
      <c r="L57" s="12"/>
      <c r="M57" s="13"/>
      <c r="N57" s="14"/>
      <c r="O57" s="7"/>
      <c r="P57" s="6"/>
      <c r="Q57" s="63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1" t="s">
        <v>1592</v>
      </c>
      <c r="AA57" s="67">
        <v>24</v>
      </c>
    </row>
    <row r="58" spans="1:27" ht="15" customHeight="1">
      <c r="A58" s="25" t="str">
        <f t="shared" si="0"/>
        <v>013Q0503</v>
      </c>
      <c r="B58" s="5" t="s">
        <v>752</v>
      </c>
      <c r="C58" s="21">
        <v>5</v>
      </c>
      <c r="D58" s="21">
        <v>3</v>
      </c>
      <c r="E58" s="6" t="s">
        <v>756</v>
      </c>
      <c r="F58" s="7" t="s">
        <v>27</v>
      </c>
      <c r="G58" s="6" t="s">
        <v>869</v>
      </c>
      <c r="H58" s="6" t="s">
        <v>870</v>
      </c>
      <c r="I58" s="6" t="s">
        <v>763</v>
      </c>
      <c r="J58" s="6" t="s">
        <v>859</v>
      </c>
      <c r="K58" s="6"/>
      <c r="L58" s="12" t="s">
        <v>241</v>
      </c>
      <c r="M58" s="13"/>
      <c r="N58" s="14"/>
      <c r="O58" s="7"/>
      <c r="P58" s="6" t="s">
        <v>843</v>
      </c>
      <c r="Q58" s="63">
        <f t="shared" si="1"/>
        <v>13</v>
      </c>
      <c r="R58" s="1" t="str">
        <f t="shared" si="2"/>
        <v>013Q0503</v>
      </c>
      <c r="S58" s="1" t="str">
        <f t="shared" si="3"/>
        <v xml:space="preserve">JWWA認証    </v>
      </c>
      <c r="T58" s="1" t="str">
        <f t="shared" si="4"/>
        <v xml:space="preserve">JWWA認証    </v>
      </c>
      <c r="Z58" s="1" t="s">
        <v>4030</v>
      </c>
      <c r="AA58" s="67">
        <v>0</v>
      </c>
    </row>
    <row r="59" spans="1:27" ht="15" customHeight="1">
      <c r="A59" s="25" t="str">
        <f t="shared" si="0"/>
        <v>013Q0504</v>
      </c>
      <c r="B59" s="5" t="s">
        <v>752</v>
      </c>
      <c r="C59" s="21">
        <v>5</v>
      </c>
      <c r="D59" s="21">
        <v>4</v>
      </c>
      <c r="E59" s="6" t="s">
        <v>756</v>
      </c>
      <c r="F59" s="7" t="s">
        <v>27</v>
      </c>
      <c r="G59" s="6" t="s">
        <v>871</v>
      </c>
      <c r="H59" s="6" t="s">
        <v>870</v>
      </c>
      <c r="I59" s="6" t="s">
        <v>2620</v>
      </c>
      <c r="J59" s="6" t="s">
        <v>859</v>
      </c>
      <c r="K59" s="6"/>
      <c r="L59" s="12" t="s">
        <v>241</v>
      </c>
      <c r="M59" s="13"/>
      <c r="N59" s="14"/>
      <c r="O59" s="7"/>
      <c r="P59" s="6" t="s">
        <v>843</v>
      </c>
      <c r="Q59" s="63">
        <f t="shared" si="1"/>
        <v>13</v>
      </c>
      <c r="R59" s="1" t="str">
        <f t="shared" si="2"/>
        <v>013Q0504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1" t="s">
        <v>4031</v>
      </c>
      <c r="AA59" s="67"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6"/>
      <c r="J60" s="6"/>
      <c r="K60" s="6"/>
      <c r="L60" s="12"/>
      <c r="M60" s="13"/>
      <c r="N60" s="14"/>
      <c r="O60" s="7"/>
      <c r="P60" s="6"/>
      <c r="Q60" s="63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">
        <v>560</v>
      </c>
      <c r="AA60" s="67">
        <v>36</v>
      </c>
    </row>
    <row r="61" spans="1:27" ht="15" customHeight="1">
      <c r="A61" s="25" t="str">
        <f t="shared" si="0"/>
        <v>013Q0701</v>
      </c>
      <c r="B61" s="5" t="s">
        <v>752</v>
      </c>
      <c r="C61" s="21">
        <v>7</v>
      </c>
      <c r="D61" s="21">
        <v>1</v>
      </c>
      <c r="E61" s="6" t="s">
        <v>756</v>
      </c>
      <c r="F61" s="7" t="s">
        <v>938</v>
      </c>
      <c r="G61" s="6" t="s">
        <v>981</v>
      </c>
      <c r="H61" s="6" t="s">
        <v>939</v>
      </c>
      <c r="I61" s="6" t="s">
        <v>940</v>
      </c>
      <c r="J61" s="6" t="s">
        <v>941</v>
      </c>
      <c r="K61" s="6" t="s">
        <v>942</v>
      </c>
      <c r="L61" s="12" t="s">
        <v>241</v>
      </c>
      <c r="M61" s="13"/>
      <c r="N61" s="14"/>
      <c r="O61" s="7"/>
      <c r="P61" s="6" t="s">
        <v>843</v>
      </c>
      <c r="Q61" s="63">
        <f t="shared" si="1"/>
        <v>13</v>
      </c>
      <c r="R61" s="1" t="str">
        <f t="shared" si="2"/>
        <v>013Q0701</v>
      </c>
      <c r="S61" s="1" t="str">
        <f t="shared" si="3"/>
        <v xml:space="preserve">JWWA認証    </v>
      </c>
      <c r="T61" s="1" t="str">
        <f t="shared" si="4"/>
        <v xml:space="preserve">JWWA認証    </v>
      </c>
      <c r="V61" s="2"/>
      <c r="Z61" s="1" t="s">
        <v>4032</v>
      </c>
      <c r="AA61" s="67">
        <v>0</v>
      </c>
    </row>
    <row r="62" spans="1:27" ht="15" customHeight="1">
      <c r="A62" s="25" t="str">
        <f t="shared" si="0"/>
        <v>013Q0702</v>
      </c>
      <c r="B62" s="5" t="s">
        <v>752</v>
      </c>
      <c r="C62" s="21">
        <v>7</v>
      </c>
      <c r="D62" s="21">
        <v>2</v>
      </c>
      <c r="E62" s="6" t="s">
        <v>756</v>
      </c>
      <c r="F62" s="7" t="s">
        <v>938</v>
      </c>
      <c r="G62" s="6" t="s">
        <v>981</v>
      </c>
      <c r="H62" s="6" t="s">
        <v>2634</v>
      </c>
      <c r="I62" s="6" t="s">
        <v>959</v>
      </c>
      <c r="J62" s="6" t="s">
        <v>941</v>
      </c>
      <c r="K62" s="6" t="s">
        <v>943</v>
      </c>
      <c r="L62" s="12" t="s">
        <v>241</v>
      </c>
      <c r="M62" s="13"/>
      <c r="N62" s="14"/>
      <c r="O62" s="7"/>
      <c r="P62" s="6" t="s">
        <v>843</v>
      </c>
      <c r="Q62" s="63">
        <f t="shared" si="1"/>
        <v>13</v>
      </c>
      <c r="R62" s="1" t="str">
        <f t="shared" si="2"/>
        <v>013Q0702</v>
      </c>
      <c r="S62" s="1" t="str">
        <f t="shared" si="3"/>
        <v xml:space="preserve">JWWA認証    </v>
      </c>
      <c r="T62" s="1" t="str">
        <f t="shared" si="4"/>
        <v xml:space="preserve">JWWA認証    </v>
      </c>
      <c r="U62" s="2"/>
      <c r="V62" s="2"/>
      <c r="Z62" s="1" t="s">
        <v>1279</v>
      </c>
      <c r="AA62" s="67">
        <v>33</v>
      </c>
    </row>
    <row r="63" spans="1:27" ht="15" customHeight="1">
      <c r="A63" s="25" t="str">
        <f t="shared" si="0"/>
        <v>013Q0703</v>
      </c>
      <c r="B63" s="5" t="s">
        <v>752</v>
      </c>
      <c r="C63" s="21">
        <v>7</v>
      </c>
      <c r="D63" s="21">
        <v>3</v>
      </c>
      <c r="E63" s="6" t="s">
        <v>756</v>
      </c>
      <c r="F63" s="7" t="s">
        <v>938</v>
      </c>
      <c r="G63" s="6" t="s">
        <v>981</v>
      </c>
      <c r="H63" s="6" t="s">
        <v>960</v>
      </c>
      <c r="I63" s="6" t="s">
        <v>959</v>
      </c>
      <c r="J63" s="6" t="s">
        <v>941</v>
      </c>
      <c r="K63" s="6" t="s">
        <v>943</v>
      </c>
      <c r="L63" s="12" t="s">
        <v>241</v>
      </c>
      <c r="M63" s="13"/>
      <c r="N63" s="14"/>
      <c r="O63" s="7"/>
      <c r="P63" s="6" t="s">
        <v>843</v>
      </c>
      <c r="Q63" s="63">
        <f t="shared" si="1"/>
        <v>13</v>
      </c>
      <c r="R63" s="1" t="str">
        <f t="shared" si="2"/>
        <v>013Q0703</v>
      </c>
      <c r="S63" s="1" t="str">
        <f t="shared" si="3"/>
        <v xml:space="preserve">JWWA認証    </v>
      </c>
      <c r="T63" s="1" t="str">
        <f t="shared" si="4"/>
        <v xml:space="preserve">JWWA認証    </v>
      </c>
      <c r="U63" s="2"/>
      <c r="V63" s="2"/>
      <c r="Z63" s="1" t="s">
        <v>4033</v>
      </c>
      <c r="AA63" s="67">
        <v>0</v>
      </c>
    </row>
    <row r="64" spans="1:27" ht="15" customHeight="1">
      <c r="A64" s="25" t="str">
        <f t="shared" si="0"/>
        <v>013Q0704</v>
      </c>
      <c r="B64" s="5" t="s">
        <v>752</v>
      </c>
      <c r="C64" s="21">
        <v>7</v>
      </c>
      <c r="D64" s="21">
        <v>4</v>
      </c>
      <c r="E64" s="6" t="s">
        <v>756</v>
      </c>
      <c r="F64" s="7" t="s">
        <v>938</v>
      </c>
      <c r="G64" s="6" t="s">
        <v>981</v>
      </c>
      <c r="H64" s="6" t="s">
        <v>2635</v>
      </c>
      <c r="I64" s="6" t="s">
        <v>959</v>
      </c>
      <c r="J64" s="6" t="s">
        <v>941</v>
      </c>
      <c r="K64" s="6" t="s">
        <v>943</v>
      </c>
      <c r="L64" s="12" t="s">
        <v>241</v>
      </c>
      <c r="M64" s="13"/>
      <c r="N64" s="14"/>
      <c r="O64" s="7"/>
      <c r="P64" s="6" t="s">
        <v>935</v>
      </c>
      <c r="Q64" s="63">
        <f t="shared" si="1"/>
        <v>13</v>
      </c>
      <c r="R64" s="1" t="str">
        <f t="shared" si="2"/>
        <v>013Q0704</v>
      </c>
      <c r="S64" s="1" t="str">
        <f t="shared" si="3"/>
        <v xml:space="preserve">JWWA認証    </v>
      </c>
      <c r="T64" s="1" t="str">
        <f t="shared" si="4"/>
        <v xml:space="preserve">JWWA認証    </v>
      </c>
      <c r="U64" s="2"/>
      <c r="V64" s="2"/>
      <c r="Z64" s="1" t="s">
        <v>4034</v>
      </c>
      <c r="AA64" s="67">
        <v>0</v>
      </c>
    </row>
    <row r="65" spans="1:27" ht="15" customHeight="1">
      <c r="A65" s="25" t="str">
        <f t="shared" si="0"/>
        <v>013Q0705</v>
      </c>
      <c r="B65" s="5" t="s">
        <v>752</v>
      </c>
      <c r="C65" s="21">
        <v>7</v>
      </c>
      <c r="D65" s="21">
        <v>5</v>
      </c>
      <c r="E65" s="6" t="s">
        <v>756</v>
      </c>
      <c r="F65" s="7" t="s">
        <v>938</v>
      </c>
      <c r="G65" s="6" t="s">
        <v>981</v>
      </c>
      <c r="H65" s="6" t="s">
        <v>961</v>
      </c>
      <c r="I65" s="6" t="s">
        <v>959</v>
      </c>
      <c r="J65" s="6" t="s">
        <v>941</v>
      </c>
      <c r="K65" s="6" t="s">
        <v>943</v>
      </c>
      <c r="L65" s="12" t="s">
        <v>241</v>
      </c>
      <c r="M65" s="13"/>
      <c r="N65" s="14"/>
      <c r="O65" s="7"/>
      <c r="P65" s="6" t="s">
        <v>935</v>
      </c>
      <c r="Q65" s="63">
        <f t="shared" si="1"/>
        <v>13</v>
      </c>
      <c r="R65" s="1" t="str">
        <f t="shared" si="2"/>
        <v>013Q0705</v>
      </c>
      <c r="S65" s="1" t="str">
        <f t="shared" si="3"/>
        <v xml:space="preserve">JWWA認証    </v>
      </c>
      <c r="T65" s="1" t="str">
        <f t="shared" si="4"/>
        <v xml:space="preserve">JWWA認証    </v>
      </c>
      <c r="U65" s="2"/>
      <c r="V65" s="2"/>
      <c r="Z65" s="1" t="s">
        <v>4035</v>
      </c>
      <c r="AA65" s="67">
        <v>5</v>
      </c>
    </row>
    <row r="66" spans="1:27" ht="15" customHeight="1">
      <c r="A66" s="25" t="str">
        <f t="shared" si="0"/>
        <v>013Q0706</v>
      </c>
      <c r="B66" s="5" t="s">
        <v>752</v>
      </c>
      <c r="C66" s="21">
        <v>7</v>
      </c>
      <c r="D66" s="21">
        <v>6</v>
      </c>
      <c r="E66" s="6" t="s">
        <v>756</v>
      </c>
      <c r="F66" s="7" t="s">
        <v>938</v>
      </c>
      <c r="G66" s="6" t="s">
        <v>981</v>
      </c>
      <c r="H66" s="6" t="s">
        <v>2634</v>
      </c>
      <c r="I66" s="6" t="s">
        <v>962</v>
      </c>
      <c r="J66" s="6" t="s">
        <v>941</v>
      </c>
      <c r="K66" s="6" t="s">
        <v>943</v>
      </c>
      <c r="L66" s="12" t="s">
        <v>241</v>
      </c>
      <c r="M66" s="13"/>
      <c r="N66" s="14"/>
      <c r="O66" s="7"/>
      <c r="P66" s="6" t="s">
        <v>935</v>
      </c>
      <c r="Q66" s="63">
        <f t="shared" si="1"/>
        <v>13</v>
      </c>
      <c r="R66" s="1" t="str">
        <f t="shared" si="2"/>
        <v>013Q0706</v>
      </c>
      <c r="S66" s="1" t="str">
        <f t="shared" si="3"/>
        <v xml:space="preserve">JWWA認証    </v>
      </c>
      <c r="T66" s="1" t="str">
        <f t="shared" si="4"/>
        <v xml:space="preserve">JWWA認証    </v>
      </c>
      <c r="U66" s="2"/>
      <c r="V66" s="2"/>
      <c r="Z66" s="1" t="s">
        <v>4036</v>
      </c>
      <c r="AA66" s="67">
        <v>0</v>
      </c>
    </row>
    <row r="67" spans="1:27" ht="15" customHeight="1">
      <c r="A67" s="25" t="str">
        <f t="shared" si="0"/>
        <v>013Q0707</v>
      </c>
      <c r="B67" s="5" t="s">
        <v>752</v>
      </c>
      <c r="C67" s="21">
        <v>7</v>
      </c>
      <c r="D67" s="21">
        <v>7</v>
      </c>
      <c r="E67" s="6" t="s">
        <v>756</v>
      </c>
      <c r="F67" s="7" t="s">
        <v>938</v>
      </c>
      <c r="G67" s="6" t="s">
        <v>981</v>
      </c>
      <c r="H67" s="6" t="s">
        <v>960</v>
      </c>
      <c r="I67" s="6" t="s">
        <v>962</v>
      </c>
      <c r="J67" s="6" t="s">
        <v>941</v>
      </c>
      <c r="K67" s="6" t="s">
        <v>943</v>
      </c>
      <c r="L67" s="12" t="s">
        <v>241</v>
      </c>
      <c r="M67" s="13"/>
      <c r="N67" s="14"/>
      <c r="O67" s="7"/>
      <c r="P67" s="6" t="s">
        <v>935</v>
      </c>
      <c r="Q67" s="63">
        <f t="shared" si="1"/>
        <v>13</v>
      </c>
      <c r="R67" s="1" t="str">
        <f t="shared" si="2"/>
        <v>013Q0707</v>
      </c>
      <c r="S67" s="1" t="str">
        <f t="shared" si="3"/>
        <v xml:space="preserve">JWWA認証    </v>
      </c>
      <c r="T67" s="1" t="str">
        <f t="shared" si="4"/>
        <v xml:space="preserve">JWWA認証    </v>
      </c>
      <c r="U67" s="2"/>
      <c r="V67" s="2"/>
      <c r="Z67" s="1" t="s">
        <v>923</v>
      </c>
      <c r="AA67" s="67">
        <v>43</v>
      </c>
    </row>
    <row r="68" spans="1:27" ht="15" customHeight="1">
      <c r="A68" s="25" t="str">
        <f t="shared" si="0"/>
        <v>013Q0708</v>
      </c>
      <c r="B68" s="5" t="s">
        <v>2791</v>
      </c>
      <c r="C68" s="21">
        <v>7</v>
      </c>
      <c r="D68" s="21">
        <v>8</v>
      </c>
      <c r="E68" s="6" t="s">
        <v>756</v>
      </c>
      <c r="F68" s="7" t="s">
        <v>938</v>
      </c>
      <c r="G68" s="6" t="s">
        <v>2792</v>
      </c>
      <c r="H68" s="6" t="s">
        <v>2793</v>
      </c>
      <c r="I68" s="6" t="s">
        <v>962</v>
      </c>
      <c r="J68" s="6" t="s">
        <v>941</v>
      </c>
      <c r="K68" s="6" t="s">
        <v>943</v>
      </c>
      <c r="L68" s="12" t="s">
        <v>241</v>
      </c>
      <c r="M68" s="13"/>
      <c r="N68" s="14"/>
      <c r="O68" s="7"/>
      <c r="P68" s="6" t="s">
        <v>2794</v>
      </c>
      <c r="Q68" s="63">
        <f t="shared" si="1"/>
        <v>13</v>
      </c>
      <c r="R68" s="1" t="str">
        <f t="shared" si="2"/>
        <v>013Q0708</v>
      </c>
      <c r="S68" s="1" t="str">
        <f t="shared" si="3"/>
        <v xml:space="preserve">JWWA認証    </v>
      </c>
      <c r="T68" s="1" t="str">
        <f t="shared" si="4"/>
        <v xml:space="preserve">JWWA認証    </v>
      </c>
      <c r="U68" s="2"/>
      <c r="V68" s="2"/>
      <c r="Z68" s="1" t="s">
        <v>2077</v>
      </c>
      <c r="AA68" s="67">
        <v>29</v>
      </c>
    </row>
    <row r="69" spans="1:27" ht="15" customHeight="1">
      <c r="A69" s="25" t="str">
        <f t="shared" si="0"/>
        <v>013Q0709</v>
      </c>
      <c r="B69" s="5" t="s">
        <v>2791</v>
      </c>
      <c r="C69" s="21">
        <v>7</v>
      </c>
      <c r="D69" s="21">
        <v>9</v>
      </c>
      <c r="E69" s="6" t="s">
        <v>756</v>
      </c>
      <c r="F69" s="7" t="s">
        <v>938</v>
      </c>
      <c r="G69" s="6" t="s">
        <v>2792</v>
      </c>
      <c r="H69" s="6" t="s">
        <v>961</v>
      </c>
      <c r="I69" s="6" t="s">
        <v>962</v>
      </c>
      <c r="J69" s="6" t="s">
        <v>941</v>
      </c>
      <c r="K69" s="6" t="s">
        <v>943</v>
      </c>
      <c r="L69" s="12" t="s">
        <v>241</v>
      </c>
      <c r="M69" s="13"/>
      <c r="N69" s="14"/>
      <c r="O69" s="7"/>
      <c r="P69" s="6" t="s">
        <v>2794</v>
      </c>
      <c r="Q69" s="63">
        <f t="shared" si="1"/>
        <v>13</v>
      </c>
      <c r="R69" s="1" t="str">
        <f t="shared" si="2"/>
        <v>013Q0709</v>
      </c>
      <c r="S69" s="1" t="str">
        <f t="shared" si="3"/>
        <v xml:space="preserve">JWWA認証    </v>
      </c>
      <c r="T69" s="1" t="str">
        <f t="shared" si="4"/>
        <v xml:space="preserve">JWWA認証    </v>
      </c>
      <c r="U69" s="2"/>
      <c r="V69" s="2"/>
      <c r="Z69" s="1" t="s">
        <v>2118</v>
      </c>
      <c r="AA69" s="67"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6"/>
      <c r="J70" s="6"/>
      <c r="K70" s="6"/>
      <c r="L70" s="12"/>
      <c r="M70" s="13"/>
      <c r="N70" s="14"/>
      <c r="O70" s="7"/>
      <c r="P70" s="6"/>
      <c r="Q70" s="63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U70" s="2"/>
      <c r="V70" s="2"/>
      <c r="Z70" s="1" t="s">
        <v>1212</v>
      </c>
      <c r="AA70" s="67">
        <v>28</v>
      </c>
    </row>
    <row r="71" spans="1:27" ht="15" customHeight="1">
      <c r="A71" s="25" t="str">
        <f t="shared" ref="A71:A134" si="5">IF(OR(B71="",C71="",D71=""),"",TEXT(Q71,"000")&amp;B71&amp;TEXT(C71,"00")&amp;TEXT(D71,"00"))</f>
        <v>013M0401</v>
      </c>
      <c r="B71" s="5" t="s">
        <v>228</v>
      </c>
      <c r="C71" s="21">
        <v>4</v>
      </c>
      <c r="D71" s="21">
        <v>1</v>
      </c>
      <c r="E71" s="6" t="s">
        <v>555</v>
      </c>
      <c r="F71" s="7" t="s">
        <v>125</v>
      </c>
      <c r="G71" s="6" t="s">
        <v>982</v>
      </c>
      <c r="H71" s="6" t="s">
        <v>983</v>
      </c>
      <c r="I71" s="6" t="s">
        <v>727</v>
      </c>
      <c r="J71" s="6" t="s">
        <v>984</v>
      </c>
      <c r="K71" s="6" t="s">
        <v>985</v>
      </c>
      <c r="L71" s="12" t="s">
        <v>241</v>
      </c>
      <c r="M71" s="13"/>
      <c r="N71" s="14"/>
      <c r="O71" s="7"/>
      <c r="P71" s="6" t="s">
        <v>935</v>
      </c>
      <c r="Q71" s="63">
        <f t="shared" ref="Q71:Q134" si="6">IF(P71="","",VLOOKUP(P71,$Z$7:$AA$68,2,FALSE))</f>
        <v>13</v>
      </c>
      <c r="R71" s="1" t="str">
        <f t="shared" ref="R71:R134" si="7">A71</f>
        <v>013M0401</v>
      </c>
      <c r="S71" s="1" t="str">
        <f t="shared" ref="S71:S134" si="8">""&amp;L71&amp;"  "&amp;M71&amp;"  "&amp;N71&amp;""</f>
        <v xml:space="preserve">JWWA認証    </v>
      </c>
      <c r="T71" s="1" t="str">
        <f t="shared" ref="T71:T134" si="9">S71</f>
        <v xml:space="preserve">JWWA認証    </v>
      </c>
      <c r="U71" s="2"/>
      <c r="V71" s="2"/>
      <c r="Z71" s="1" t="s">
        <v>1591</v>
      </c>
      <c r="AA71" s="67">
        <v>40</v>
      </c>
    </row>
    <row r="72" spans="1:27" ht="15" customHeight="1">
      <c r="A72" s="25" t="str">
        <f t="shared" si="5"/>
        <v/>
      </c>
      <c r="B72" s="5"/>
      <c r="C72" s="21"/>
      <c r="D72" s="21"/>
      <c r="E72" s="6"/>
      <c r="F72" s="7"/>
      <c r="G72" s="6"/>
      <c r="H72" s="6"/>
      <c r="I72" s="6"/>
      <c r="J72" s="6"/>
      <c r="K72" s="6"/>
      <c r="L72" s="12"/>
      <c r="M72" s="13"/>
      <c r="N72" s="14"/>
      <c r="O72" s="7"/>
      <c r="P72" s="6"/>
      <c r="Q72" s="63" t="str">
        <f t="shared" si="6"/>
        <v/>
      </c>
      <c r="R72" s="1" t="str">
        <f t="shared" si="7"/>
        <v/>
      </c>
      <c r="S72" s="1" t="str">
        <f t="shared" si="8"/>
        <v xml:space="preserve">    </v>
      </c>
      <c r="T72" s="1" t="str">
        <f t="shared" si="9"/>
        <v xml:space="preserve">    </v>
      </c>
      <c r="V72" s="2"/>
    </row>
    <row r="73" spans="1:27" ht="15" customHeight="1">
      <c r="A73" s="25" t="str">
        <f t="shared" si="5"/>
        <v>013M0601</v>
      </c>
      <c r="B73" s="5" t="s">
        <v>228</v>
      </c>
      <c r="C73" s="21">
        <v>6</v>
      </c>
      <c r="D73" s="21">
        <v>1</v>
      </c>
      <c r="E73" s="6" t="s">
        <v>555</v>
      </c>
      <c r="F73" s="7" t="s">
        <v>938</v>
      </c>
      <c r="G73" s="6" t="s">
        <v>2636</v>
      </c>
      <c r="H73" s="6" t="s">
        <v>2637</v>
      </c>
      <c r="I73" s="6" t="s">
        <v>763</v>
      </c>
      <c r="J73" s="6"/>
      <c r="K73" s="6"/>
      <c r="L73" s="12" t="s">
        <v>241</v>
      </c>
      <c r="M73" s="13"/>
      <c r="N73" s="14"/>
      <c r="O73" s="7"/>
      <c r="P73" s="6" t="s">
        <v>935</v>
      </c>
      <c r="Q73" s="63">
        <f t="shared" si="6"/>
        <v>13</v>
      </c>
      <c r="R73" s="1" t="str">
        <f t="shared" si="7"/>
        <v>013M0601</v>
      </c>
      <c r="S73" s="1" t="str">
        <f t="shared" si="8"/>
        <v xml:space="preserve">JWWA認証    </v>
      </c>
      <c r="T73" s="1" t="str">
        <f t="shared" si="9"/>
        <v xml:space="preserve">JWWA認証    </v>
      </c>
      <c r="V73" s="2"/>
    </row>
    <row r="74" spans="1:27" ht="15" customHeight="1">
      <c r="A74" s="25" t="str">
        <f t="shared" si="5"/>
        <v/>
      </c>
      <c r="B74" s="5"/>
      <c r="C74" s="21"/>
      <c r="D74" s="21"/>
      <c r="E74" s="6"/>
      <c r="F74" s="7"/>
      <c r="G74" s="6"/>
      <c r="H74" s="6"/>
      <c r="I74" s="6"/>
      <c r="J74" s="6"/>
      <c r="K74" s="6"/>
      <c r="L74" s="12"/>
      <c r="M74" s="13"/>
      <c r="N74" s="14"/>
      <c r="O74" s="7"/>
      <c r="P74" s="6"/>
      <c r="Q74" s="63" t="str">
        <f t="shared" si="6"/>
        <v/>
      </c>
      <c r="R74" s="1" t="str">
        <f t="shared" si="7"/>
        <v/>
      </c>
      <c r="S74" s="1" t="str">
        <f t="shared" si="8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25" t="str">
        <f t="shared" si="5"/>
        <v/>
      </c>
      <c r="B75" s="5"/>
      <c r="C75" s="21"/>
      <c r="D75" s="21"/>
      <c r="E75" s="6"/>
      <c r="F75" s="7"/>
      <c r="G75" s="6"/>
      <c r="H75" s="6"/>
      <c r="I75" s="6"/>
      <c r="J75" s="6"/>
      <c r="K75" s="6"/>
      <c r="L75" s="12"/>
      <c r="M75" s="13"/>
      <c r="N75" s="14"/>
      <c r="O75" s="7"/>
      <c r="P75" s="6"/>
      <c r="Q75" s="63" t="str">
        <f t="shared" si="6"/>
        <v/>
      </c>
      <c r="R75" s="1" t="str">
        <f t="shared" si="7"/>
        <v/>
      </c>
      <c r="S75" s="1" t="str">
        <f t="shared" si="8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25" t="str">
        <f t="shared" si="5"/>
        <v/>
      </c>
      <c r="B76" s="5"/>
      <c r="C76" s="21"/>
      <c r="D76" s="21"/>
      <c r="E76" s="6"/>
      <c r="F76" s="7"/>
      <c r="G76" s="6"/>
      <c r="H76" s="6"/>
      <c r="I76" s="6"/>
      <c r="J76" s="6"/>
      <c r="K76" s="6"/>
      <c r="L76" s="12"/>
      <c r="M76" s="13"/>
      <c r="N76" s="14"/>
      <c r="O76" s="7"/>
      <c r="P76" s="6"/>
      <c r="Q76" s="63" t="str">
        <f t="shared" si="6"/>
        <v/>
      </c>
      <c r="R76" s="1" t="str">
        <f t="shared" si="7"/>
        <v/>
      </c>
      <c r="S76" s="1" t="str">
        <f t="shared" si="8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25" t="str">
        <f t="shared" si="5"/>
        <v/>
      </c>
      <c r="B77" s="5"/>
      <c r="C77" s="21"/>
      <c r="D77" s="21"/>
      <c r="E77" s="6"/>
      <c r="F77" s="7"/>
      <c r="G77" s="6"/>
      <c r="H77" s="6"/>
      <c r="I77" s="6"/>
      <c r="J77" s="6"/>
      <c r="K77" s="11"/>
      <c r="L77" s="12"/>
      <c r="M77" s="13"/>
      <c r="N77" s="14"/>
      <c r="O77" s="7"/>
      <c r="P77" s="6"/>
      <c r="Q77" s="63" t="str">
        <f t="shared" si="6"/>
        <v/>
      </c>
      <c r="R77" s="1" t="str">
        <f t="shared" si="7"/>
        <v/>
      </c>
      <c r="S77" s="1" t="str">
        <f t="shared" si="8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25" t="str">
        <f t="shared" si="5"/>
        <v/>
      </c>
      <c r="B78" s="5"/>
      <c r="C78" s="21"/>
      <c r="D78" s="21"/>
      <c r="E78" s="6"/>
      <c r="F78" s="7"/>
      <c r="G78" s="6"/>
      <c r="H78" s="6"/>
      <c r="I78" s="6"/>
      <c r="J78" s="6"/>
      <c r="K78" s="11"/>
      <c r="L78" s="12"/>
      <c r="M78" s="13"/>
      <c r="N78" s="14"/>
      <c r="O78" s="7"/>
      <c r="P78" s="6"/>
      <c r="Q78" s="63" t="str">
        <f t="shared" si="6"/>
        <v/>
      </c>
      <c r="R78" s="1" t="str">
        <f t="shared" si="7"/>
        <v/>
      </c>
      <c r="S78" s="1" t="str">
        <f t="shared" si="8"/>
        <v xml:space="preserve">    </v>
      </c>
      <c r="T78" s="1" t="str">
        <f t="shared" si="9"/>
        <v xml:space="preserve">    </v>
      </c>
    </row>
    <row r="79" spans="1:27" ht="15" customHeight="1">
      <c r="A79" s="25" t="str">
        <f t="shared" si="5"/>
        <v/>
      </c>
      <c r="B79" s="5"/>
      <c r="C79" s="21"/>
      <c r="D79" s="21"/>
      <c r="E79" s="6"/>
      <c r="F79" s="7"/>
      <c r="G79" s="6"/>
      <c r="H79" s="6"/>
      <c r="I79" s="6"/>
      <c r="J79" s="6"/>
      <c r="K79" s="11"/>
      <c r="L79" s="12"/>
      <c r="M79" s="13"/>
      <c r="N79" s="14"/>
      <c r="O79" s="7"/>
      <c r="P79" s="6"/>
      <c r="Q79" s="63" t="str">
        <f t="shared" si="6"/>
        <v/>
      </c>
      <c r="R79" s="1" t="str">
        <f t="shared" si="7"/>
        <v/>
      </c>
      <c r="S79" s="1" t="str">
        <f t="shared" si="8"/>
        <v xml:space="preserve">    </v>
      </c>
      <c r="T79" s="1" t="str">
        <f t="shared" si="9"/>
        <v xml:space="preserve">    </v>
      </c>
    </row>
    <row r="80" spans="1:27" ht="15" customHeight="1">
      <c r="A80" s="25" t="str">
        <f t="shared" si="5"/>
        <v/>
      </c>
      <c r="B80" s="5"/>
      <c r="C80" s="21"/>
      <c r="D80" s="21"/>
      <c r="E80" s="6"/>
      <c r="F80" s="7"/>
      <c r="G80" s="6"/>
      <c r="H80" s="6"/>
      <c r="I80" s="6"/>
      <c r="J80" s="6"/>
      <c r="K80" s="11"/>
      <c r="L80" s="12"/>
      <c r="M80" s="13"/>
      <c r="N80" s="14"/>
      <c r="O80" s="7"/>
      <c r="P80" s="6"/>
      <c r="Q80" s="63" t="str">
        <f t="shared" si="6"/>
        <v/>
      </c>
      <c r="R80" s="1" t="str">
        <f t="shared" si="7"/>
        <v/>
      </c>
      <c r="S80" s="1" t="str">
        <f t="shared" si="8"/>
        <v xml:space="preserve">    </v>
      </c>
      <c r="T80" s="1" t="str">
        <f t="shared" si="9"/>
        <v xml:space="preserve">    </v>
      </c>
    </row>
    <row r="81" spans="1:20" ht="15" customHeight="1">
      <c r="A81" s="25" t="str">
        <f t="shared" si="5"/>
        <v/>
      </c>
      <c r="B81" s="5"/>
      <c r="C81" s="21"/>
      <c r="D81" s="21"/>
      <c r="E81" s="6"/>
      <c r="F81" s="7"/>
      <c r="G81" s="6"/>
      <c r="H81" s="6"/>
      <c r="I81" s="6"/>
      <c r="J81" s="6"/>
      <c r="K81" s="11"/>
      <c r="L81" s="12"/>
      <c r="M81" s="13"/>
      <c r="N81" s="14"/>
      <c r="O81" s="7"/>
      <c r="P81" s="6"/>
      <c r="Q81" s="63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25" t="str">
        <f t="shared" si="5"/>
        <v/>
      </c>
      <c r="B82" s="5"/>
      <c r="C82" s="21"/>
      <c r="D82" s="21"/>
      <c r="E82" s="6"/>
      <c r="F82" s="7"/>
      <c r="G82" s="6"/>
      <c r="H82" s="6"/>
      <c r="I82" s="6"/>
      <c r="J82" s="6"/>
      <c r="K82" s="11"/>
      <c r="L82" s="12"/>
      <c r="M82" s="13"/>
      <c r="N82" s="14"/>
      <c r="O82" s="7"/>
      <c r="P82" s="6"/>
      <c r="Q82" s="63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25" t="str">
        <f t="shared" si="5"/>
        <v/>
      </c>
      <c r="B83" s="5"/>
      <c r="C83" s="21"/>
      <c r="D83" s="21"/>
      <c r="E83" s="6"/>
      <c r="F83" s="7"/>
      <c r="G83" s="6"/>
      <c r="H83" s="6"/>
      <c r="I83" s="6"/>
      <c r="J83" s="6"/>
      <c r="K83" s="11"/>
      <c r="L83" s="12"/>
      <c r="M83" s="13"/>
      <c r="N83" s="14"/>
      <c r="O83" s="7"/>
      <c r="P83" s="6"/>
      <c r="Q83" s="63" t="str">
        <f t="shared" si="6"/>
        <v/>
      </c>
      <c r="R83" s="1" t="str">
        <f t="shared" si="7"/>
        <v/>
      </c>
      <c r="S83" s="1" t="str">
        <f t="shared" si="8"/>
        <v xml:space="preserve">    </v>
      </c>
      <c r="T83" s="1" t="str">
        <f t="shared" si="9"/>
        <v xml:space="preserve">    </v>
      </c>
    </row>
    <row r="84" spans="1:20" ht="15" customHeight="1">
      <c r="A84" s="25" t="str">
        <f t="shared" si="5"/>
        <v/>
      </c>
      <c r="B84" s="5"/>
      <c r="C84" s="21"/>
      <c r="D84" s="21"/>
      <c r="E84" s="6"/>
      <c r="F84" s="7"/>
      <c r="G84" s="6"/>
      <c r="H84" s="6"/>
      <c r="I84" s="6"/>
      <c r="J84" s="6"/>
      <c r="K84" s="11"/>
      <c r="L84" s="12"/>
      <c r="M84" s="13"/>
      <c r="N84" s="14"/>
      <c r="O84" s="7"/>
      <c r="P84" s="6"/>
      <c r="Q84" s="63" t="str">
        <f t="shared" si="6"/>
        <v/>
      </c>
      <c r="R84" s="1" t="str">
        <f t="shared" si="7"/>
        <v/>
      </c>
      <c r="S84" s="1" t="str">
        <f t="shared" si="8"/>
        <v xml:space="preserve">    </v>
      </c>
      <c r="T84" s="1" t="str">
        <f t="shared" si="9"/>
        <v xml:space="preserve">    </v>
      </c>
    </row>
    <row r="85" spans="1:20" ht="15" customHeight="1">
      <c r="A85" s="25" t="str">
        <f t="shared" si="5"/>
        <v/>
      </c>
      <c r="B85" s="5"/>
      <c r="C85" s="21"/>
      <c r="D85" s="21"/>
      <c r="E85" s="6"/>
      <c r="F85" s="7"/>
      <c r="G85" s="6"/>
      <c r="H85" s="6"/>
      <c r="I85" s="6"/>
      <c r="J85" s="6"/>
      <c r="K85" s="6"/>
      <c r="L85" s="12"/>
      <c r="M85" s="13"/>
      <c r="N85" s="14"/>
      <c r="O85" s="7"/>
      <c r="P85" s="6"/>
      <c r="Q85" s="63" t="str">
        <f t="shared" si="6"/>
        <v/>
      </c>
      <c r="R85" s="1" t="str">
        <f t="shared" si="7"/>
        <v/>
      </c>
      <c r="S85" s="1" t="str">
        <f t="shared" si="8"/>
        <v xml:space="preserve">    </v>
      </c>
      <c r="T85" s="1" t="str">
        <f t="shared" si="9"/>
        <v xml:space="preserve">    </v>
      </c>
    </row>
    <row r="86" spans="1:20" ht="15" customHeight="1">
      <c r="A86" s="25" t="str">
        <f t="shared" si="5"/>
        <v/>
      </c>
      <c r="B86" s="5"/>
      <c r="C86" s="21"/>
      <c r="D86" s="21"/>
      <c r="E86" s="6"/>
      <c r="F86" s="7"/>
      <c r="G86" s="6"/>
      <c r="H86" s="6"/>
      <c r="I86" s="6"/>
      <c r="J86" s="11"/>
      <c r="K86" s="11"/>
      <c r="L86" s="12"/>
      <c r="M86" s="13"/>
      <c r="N86" s="14"/>
      <c r="O86" s="7"/>
      <c r="P86" s="6"/>
      <c r="Q86" s="63" t="str">
        <f t="shared" si="6"/>
        <v/>
      </c>
      <c r="R86" s="1" t="str">
        <f t="shared" si="7"/>
        <v/>
      </c>
      <c r="S86" s="1" t="str">
        <f t="shared" si="8"/>
        <v xml:space="preserve">    </v>
      </c>
      <c r="T86" s="1" t="str">
        <f t="shared" si="9"/>
        <v xml:space="preserve">    </v>
      </c>
    </row>
    <row r="87" spans="1:20" ht="15" customHeight="1">
      <c r="A87" s="25" t="str">
        <f t="shared" si="5"/>
        <v/>
      </c>
      <c r="B87" s="5"/>
      <c r="C87" s="21"/>
      <c r="D87" s="21"/>
      <c r="E87" s="6"/>
      <c r="F87" s="7"/>
      <c r="G87" s="6"/>
      <c r="H87" s="6"/>
      <c r="I87" s="6"/>
      <c r="J87" s="6"/>
      <c r="K87" s="11"/>
      <c r="L87" s="12"/>
      <c r="M87" s="13"/>
      <c r="N87" s="14"/>
      <c r="O87" s="7"/>
      <c r="P87" s="6"/>
      <c r="Q87" s="63" t="str">
        <f t="shared" si="6"/>
        <v/>
      </c>
      <c r="R87" s="1" t="str">
        <f t="shared" si="7"/>
        <v/>
      </c>
      <c r="S87" s="1" t="str">
        <f t="shared" si="8"/>
        <v xml:space="preserve">    </v>
      </c>
      <c r="T87" s="1" t="str">
        <f t="shared" si="9"/>
        <v xml:space="preserve">    </v>
      </c>
    </row>
    <row r="88" spans="1:20" ht="15" customHeight="1">
      <c r="A88" s="25" t="str">
        <f t="shared" si="5"/>
        <v/>
      </c>
      <c r="B88" s="5"/>
      <c r="C88" s="21"/>
      <c r="D88" s="21"/>
      <c r="E88" s="6"/>
      <c r="F88" s="7"/>
      <c r="G88" s="6"/>
      <c r="H88" s="6"/>
      <c r="I88" s="6"/>
      <c r="J88" s="6"/>
      <c r="K88" s="11"/>
      <c r="L88" s="12"/>
      <c r="M88" s="13"/>
      <c r="N88" s="14"/>
      <c r="O88" s="7"/>
      <c r="P88" s="6"/>
      <c r="Q88" s="63" t="str">
        <f t="shared" si="6"/>
        <v/>
      </c>
      <c r="R88" s="1" t="str">
        <f t="shared" si="7"/>
        <v/>
      </c>
      <c r="S88" s="1" t="str">
        <f t="shared" si="8"/>
        <v xml:space="preserve">    </v>
      </c>
      <c r="T88" s="1" t="str">
        <f t="shared" si="9"/>
        <v xml:space="preserve">    </v>
      </c>
    </row>
    <row r="89" spans="1:20" ht="15" customHeight="1">
      <c r="A89" s="25" t="str">
        <f t="shared" si="5"/>
        <v/>
      </c>
      <c r="B89" s="5"/>
      <c r="C89" s="21"/>
      <c r="D89" s="21"/>
      <c r="E89" s="6"/>
      <c r="F89" s="7"/>
      <c r="G89" s="6"/>
      <c r="H89" s="6"/>
      <c r="I89" s="6"/>
      <c r="J89" s="6"/>
      <c r="K89" s="11"/>
      <c r="L89" s="12"/>
      <c r="M89" s="13"/>
      <c r="N89" s="14"/>
      <c r="O89" s="7"/>
      <c r="P89" s="6"/>
      <c r="Q89" s="63" t="str">
        <f t="shared" si="6"/>
        <v/>
      </c>
      <c r="R89" s="1" t="str">
        <f t="shared" si="7"/>
        <v/>
      </c>
      <c r="S89" s="1" t="str">
        <f t="shared" si="8"/>
        <v xml:space="preserve">    </v>
      </c>
      <c r="T89" s="1" t="str">
        <f t="shared" si="9"/>
        <v xml:space="preserve">    </v>
      </c>
    </row>
    <row r="90" spans="1:20" ht="15" customHeight="1">
      <c r="A90" s="25" t="str">
        <f t="shared" si="5"/>
        <v/>
      </c>
      <c r="B90" s="5"/>
      <c r="C90" s="21"/>
      <c r="D90" s="21"/>
      <c r="E90" s="6"/>
      <c r="F90" s="7"/>
      <c r="G90" s="6"/>
      <c r="H90" s="6"/>
      <c r="I90" s="6"/>
      <c r="J90" s="6"/>
      <c r="K90" s="11"/>
      <c r="L90" s="12"/>
      <c r="M90" s="13"/>
      <c r="N90" s="14"/>
      <c r="O90" s="7"/>
      <c r="P90" s="6"/>
      <c r="Q90" s="63" t="str">
        <f t="shared" si="6"/>
        <v/>
      </c>
      <c r="R90" s="1" t="str">
        <f t="shared" si="7"/>
        <v/>
      </c>
      <c r="S90" s="1" t="str">
        <f t="shared" si="8"/>
        <v xml:space="preserve">    </v>
      </c>
      <c r="T90" s="1" t="str">
        <f t="shared" si="9"/>
        <v xml:space="preserve">    </v>
      </c>
    </row>
    <row r="91" spans="1:20" ht="15" customHeight="1">
      <c r="A91" s="25" t="str">
        <f t="shared" si="5"/>
        <v/>
      </c>
      <c r="B91" s="5"/>
      <c r="C91" s="21"/>
      <c r="D91" s="21"/>
      <c r="E91" s="6"/>
      <c r="F91" s="7"/>
      <c r="G91" s="6"/>
      <c r="H91" s="6"/>
      <c r="I91" s="6"/>
      <c r="J91" s="6"/>
      <c r="K91" s="11"/>
      <c r="L91" s="12"/>
      <c r="M91" s="13"/>
      <c r="N91" s="14"/>
      <c r="O91" s="7"/>
      <c r="P91" s="6"/>
      <c r="Q91" s="63" t="str">
        <f t="shared" si="6"/>
        <v/>
      </c>
      <c r="R91" s="1" t="str">
        <f t="shared" si="7"/>
        <v/>
      </c>
      <c r="S91" s="1" t="str">
        <f t="shared" si="8"/>
        <v xml:space="preserve">    </v>
      </c>
      <c r="T91" s="1" t="str">
        <f t="shared" si="9"/>
        <v xml:space="preserve">    </v>
      </c>
    </row>
    <row r="92" spans="1:20" ht="15" customHeight="1">
      <c r="A92" s="25" t="str">
        <f t="shared" si="5"/>
        <v/>
      </c>
      <c r="B92" s="5"/>
      <c r="C92" s="21"/>
      <c r="D92" s="21"/>
      <c r="E92" s="6"/>
      <c r="F92" s="7"/>
      <c r="G92" s="6"/>
      <c r="H92" s="6"/>
      <c r="I92" s="6"/>
      <c r="J92" s="6"/>
      <c r="K92" s="11"/>
      <c r="L92" s="12"/>
      <c r="M92" s="13"/>
      <c r="N92" s="14"/>
      <c r="O92" s="7"/>
      <c r="P92" s="6"/>
      <c r="Q92" s="63" t="str">
        <f t="shared" si="6"/>
        <v/>
      </c>
      <c r="R92" s="1" t="str">
        <f t="shared" si="7"/>
        <v/>
      </c>
      <c r="S92" s="1" t="str">
        <f t="shared" si="8"/>
        <v xml:space="preserve">    </v>
      </c>
      <c r="T92" s="1" t="str">
        <f t="shared" si="9"/>
        <v xml:space="preserve">    </v>
      </c>
    </row>
    <row r="93" spans="1:20" ht="15" customHeight="1">
      <c r="A93" s="25" t="str">
        <f t="shared" si="5"/>
        <v/>
      </c>
      <c r="B93" s="5"/>
      <c r="C93" s="21"/>
      <c r="D93" s="21"/>
      <c r="E93" s="6"/>
      <c r="F93" s="7"/>
      <c r="G93" s="6"/>
      <c r="H93" s="6"/>
      <c r="I93" s="6"/>
      <c r="J93" s="11"/>
      <c r="K93" s="11"/>
      <c r="L93" s="12"/>
      <c r="M93" s="13"/>
      <c r="N93" s="14"/>
      <c r="O93" s="7"/>
      <c r="P93" s="6"/>
      <c r="Q93" s="63" t="str">
        <f t="shared" si="6"/>
        <v/>
      </c>
      <c r="R93" s="1" t="str">
        <f t="shared" si="7"/>
        <v/>
      </c>
      <c r="S93" s="1" t="str">
        <f t="shared" si="8"/>
        <v xml:space="preserve">    </v>
      </c>
      <c r="T93" s="1" t="str">
        <f t="shared" si="9"/>
        <v xml:space="preserve">    </v>
      </c>
    </row>
    <row r="94" spans="1:20" ht="15" customHeight="1">
      <c r="A94" s="25" t="str">
        <f t="shared" si="5"/>
        <v/>
      </c>
      <c r="B94" s="5"/>
      <c r="C94" s="21"/>
      <c r="D94" s="21"/>
      <c r="E94" s="6"/>
      <c r="F94" s="7"/>
      <c r="G94" s="6"/>
      <c r="H94" s="6"/>
      <c r="I94" s="6"/>
      <c r="J94" s="11"/>
      <c r="K94" s="11"/>
      <c r="L94" s="12"/>
      <c r="M94" s="13"/>
      <c r="N94" s="14"/>
      <c r="O94" s="7"/>
      <c r="P94" s="6"/>
      <c r="Q94" s="63" t="str">
        <f t="shared" si="6"/>
        <v/>
      </c>
      <c r="R94" s="1" t="str">
        <f t="shared" si="7"/>
        <v/>
      </c>
      <c r="S94" s="1" t="str">
        <f t="shared" si="8"/>
        <v xml:space="preserve">    </v>
      </c>
      <c r="T94" s="1" t="str">
        <f t="shared" si="9"/>
        <v xml:space="preserve">    </v>
      </c>
    </row>
    <row r="95" spans="1:20" ht="15" customHeight="1">
      <c r="A95" s="25" t="str">
        <f t="shared" si="5"/>
        <v/>
      </c>
      <c r="B95" s="5"/>
      <c r="C95" s="21"/>
      <c r="D95" s="21"/>
      <c r="E95" s="6"/>
      <c r="F95" s="7"/>
      <c r="G95" s="6"/>
      <c r="H95" s="6"/>
      <c r="I95" s="6"/>
      <c r="J95" s="11"/>
      <c r="K95" s="11"/>
      <c r="L95" s="12"/>
      <c r="M95" s="13"/>
      <c r="N95" s="14"/>
      <c r="O95" s="7"/>
      <c r="P95" s="6"/>
      <c r="Q95" s="63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25" t="str">
        <f t="shared" si="5"/>
        <v/>
      </c>
      <c r="B96" s="5"/>
      <c r="C96" s="21"/>
      <c r="D96" s="21"/>
      <c r="E96" s="6"/>
      <c r="F96" s="7"/>
      <c r="G96" s="6"/>
      <c r="H96" s="6"/>
      <c r="I96" s="6"/>
      <c r="J96" s="11"/>
      <c r="K96" s="11"/>
      <c r="L96" s="12"/>
      <c r="M96" s="13"/>
      <c r="N96" s="14"/>
      <c r="O96" s="7"/>
      <c r="P96" s="11"/>
      <c r="Q96" s="63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25" t="str">
        <f t="shared" si="5"/>
        <v/>
      </c>
      <c r="B97" s="5"/>
      <c r="C97" s="21"/>
      <c r="D97" s="21"/>
      <c r="E97" s="6"/>
      <c r="F97" s="7"/>
      <c r="G97" s="6"/>
      <c r="H97" s="6"/>
      <c r="I97" s="6"/>
      <c r="J97" s="11"/>
      <c r="K97" s="11"/>
      <c r="L97" s="12"/>
      <c r="M97" s="13"/>
      <c r="N97" s="14"/>
      <c r="O97" s="7"/>
      <c r="P97" s="11"/>
      <c r="Q97" s="63" t="str">
        <f t="shared" si="6"/>
        <v/>
      </c>
      <c r="R97" s="1" t="str">
        <f t="shared" si="7"/>
        <v/>
      </c>
      <c r="S97" s="1" t="str">
        <f t="shared" si="8"/>
        <v xml:space="preserve">    </v>
      </c>
      <c r="T97" s="1" t="str">
        <f t="shared" si="9"/>
        <v xml:space="preserve">    </v>
      </c>
    </row>
    <row r="98" spans="1:20" ht="15" customHeight="1">
      <c r="A98" s="25" t="str">
        <f t="shared" si="5"/>
        <v/>
      </c>
      <c r="B98" s="5"/>
      <c r="C98" s="21"/>
      <c r="D98" s="21"/>
      <c r="E98" s="6"/>
      <c r="F98" s="7"/>
      <c r="G98" s="6"/>
      <c r="H98" s="6"/>
      <c r="I98" s="6"/>
      <c r="J98" s="11"/>
      <c r="K98" s="11"/>
      <c r="L98" s="12"/>
      <c r="M98" s="13"/>
      <c r="N98" s="14"/>
      <c r="O98" s="7"/>
      <c r="P98" s="11"/>
      <c r="Q98" s="63" t="str">
        <f t="shared" si="6"/>
        <v/>
      </c>
      <c r="R98" s="1" t="str">
        <f t="shared" si="7"/>
        <v/>
      </c>
      <c r="S98" s="1" t="str">
        <f t="shared" si="8"/>
        <v xml:space="preserve">    </v>
      </c>
      <c r="T98" s="1" t="str">
        <f t="shared" si="9"/>
        <v xml:space="preserve">    </v>
      </c>
    </row>
    <row r="99" spans="1:20" ht="15" customHeight="1">
      <c r="A99" s="25" t="str">
        <f t="shared" si="5"/>
        <v/>
      </c>
      <c r="B99" s="5"/>
      <c r="C99" s="21"/>
      <c r="D99" s="21"/>
      <c r="E99" s="6"/>
      <c r="F99" s="7"/>
      <c r="G99" s="6"/>
      <c r="H99" s="6"/>
      <c r="I99" s="6"/>
      <c r="J99" s="11"/>
      <c r="K99" s="11"/>
      <c r="L99" s="12"/>
      <c r="M99" s="13"/>
      <c r="N99" s="14"/>
      <c r="O99" s="7"/>
      <c r="P99" s="11"/>
      <c r="Q99" s="63" t="str">
        <f t="shared" si="6"/>
        <v/>
      </c>
      <c r="R99" s="1" t="str">
        <f t="shared" si="7"/>
        <v/>
      </c>
      <c r="S99" s="1" t="str">
        <f t="shared" si="8"/>
        <v xml:space="preserve">    </v>
      </c>
      <c r="T99" s="1" t="str">
        <f t="shared" si="9"/>
        <v xml:space="preserve">    </v>
      </c>
    </row>
    <row r="100" spans="1:20" ht="15" customHeight="1">
      <c r="A100" s="25" t="str">
        <f t="shared" si="5"/>
        <v/>
      </c>
      <c r="B100" s="5"/>
      <c r="C100" s="21"/>
      <c r="D100" s="21"/>
      <c r="E100" s="6"/>
      <c r="F100" s="7"/>
      <c r="G100" s="6"/>
      <c r="H100" s="6"/>
      <c r="I100" s="6"/>
      <c r="J100" s="11"/>
      <c r="K100" s="11"/>
      <c r="L100" s="12"/>
      <c r="M100" s="13"/>
      <c r="N100" s="14"/>
      <c r="O100" s="7"/>
      <c r="P100" s="11"/>
      <c r="Q100" s="63" t="str">
        <f t="shared" si="6"/>
        <v/>
      </c>
      <c r="R100" s="1" t="str">
        <f t="shared" si="7"/>
        <v/>
      </c>
      <c r="S100" s="1" t="str">
        <f t="shared" si="8"/>
        <v xml:space="preserve">    </v>
      </c>
      <c r="T100" s="1" t="str">
        <f t="shared" si="9"/>
        <v xml:space="preserve">    </v>
      </c>
    </row>
    <row r="101" spans="1:20" ht="15" customHeight="1">
      <c r="A101" s="25" t="str">
        <f t="shared" si="5"/>
        <v/>
      </c>
      <c r="B101" s="5"/>
      <c r="C101" s="21"/>
      <c r="D101" s="21"/>
      <c r="E101" s="6"/>
      <c r="F101" s="7"/>
      <c r="G101" s="6"/>
      <c r="H101" s="6"/>
      <c r="I101" s="6"/>
      <c r="J101" s="11"/>
      <c r="K101" s="11"/>
      <c r="L101" s="12"/>
      <c r="M101" s="13"/>
      <c r="N101" s="14"/>
      <c r="O101" s="7"/>
      <c r="P101" s="11"/>
      <c r="Q101" s="63" t="str">
        <f t="shared" si="6"/>
        <v/>
      </c>
      <c r="R101" s="1" t="str">
        <f t="shared" si="7"/>
        <v/>
      </c>
      <c r="S101" s="1" t="str">
        <f t="shared" si="8"/>
        <v xml:space="preserve">    </v>
      </c>
      <c r="T101" s="1" t="str">
        <f t="shared" si="9"/>
        <v xml:space="preserve">    </v>
      </c>
    </row>
    <row r="102" spans="1:20" ht="15" customHeight="1">
      <c r="A102" s="25" t="str">
        <f t="shared" si="5"/>
        <v/>
      </c>
      <c r="B102" s="5"/>
      <c r="C102" s="21"/>
      <c r="D102" s="21"/>
      <c r="E102" s="6"/>
      <c r="F102" s="7"/>
      <c r="G102" s="6"/>
      <c r="H102" s="6"/>
      <c r="I102" s="6"/>
      <c r="J102" s="11"/>
      <c r="K102" s="11"/>
      <c r="L102" s="12"/>
      <c r="M102" s="13"/>
      <c r="N102" s="14"/>
      <c r="O102" s="7"/>
      <c r="P102" s="11"/>
      <c r="Q102" s="63" t="str">
        <f t="shared" si="6"/>
        <v/>
      </c>
      <c r="R102" s="1" t="str">
        <f t="shared" si="7"/>
        <v/>
      </c>
      <c r="S102" s="1" t="str">
        <f t="shared" si="8"/>
        <v xml:space="preserve">    </v>
      </c>
      <c r="T102" s="1" t="str">
        <f t="shared" si="9"/>
        <v xml:space="preserve">    </v>
      </c>
    </row>
    <row r="103" spans="1:20" ht="15" customHeight="1">
      <c r="A103" s="25" t="str">
        <f t="shared" si="5"/>
        <v/>
      </c>
      <c r="B103" s="5"/>
      <c r="C103" s="21"/>
      <c r="D103" s="21"/>
      <c r="E103" s="6"/>
      <c r="F103" s="7"/>
      <c r="G103" s="6"/>
      <c r="H103" s="6"/>
      <c r="I103" s="6"/>
      <c r="J103" s="11"/>
      <c r="K103" s="11"/>
      <c r="L103" s="12"/>
      <c r="M103" s="13"/>
      <c r="N103" s="14"/>
      <c r="O103" s="7"/>
      <c r="P103" s="11"/>
      <c r="Q103" s="63" t="str">
        <f t="shared" si="6"/>
        <v/>
      </c>
      <c r="R103" s="1" t="str">
        <f t="shared" si="7"/>
        <v/>
      </c>
      <c r="S103" s="1" t="str">
        <f t="shared" si="8"/>
        <v xml:space="preserve">    </v>
      </c>
      <c r="T103" s="1" t="str">
        <f t="shared" si="9"/>
        <v xml:space="preserve">    </v>
      </c>
    </row>
    <row r="104" spans="1:20" ht="15" customHeight="1">
      <c r="A104" s="25" t="str">
        <f t="shared" si="5"/>
        <v/>
      </c>
      <c r="B104" s="5"/>
      <c r="C104" s="21"/>
      <c r="D104" s="21"/>
      <c r="E104" s="6"/>
      <c r="F104" s="7"/>
      <c r="G104" s="6"/>
      <c r="H104" s="6"/>
      <c r="I104" s="6"/>
      <c r="J104" s="11"/>
      <c r="K104" s="11"/>
      <c r="L104" s="12"/>
      <c r="M104" s="13"/>
      <c r="N104" s="14"/>
      <c r="O104" s="7"/>
      <c r="P104" s="11"/>
      <c r="Q104" s="63" t="str">
        <f t="shared" si="6"/>
        <v/>
      </c>
      <c r="R104" s="1" t="str">
        <f t="shared" si="7"/>
        <v/>
      </c>
      <c r="S104" s="1" t="str">
        <f t="shared" si="8"/>
        <v xml:space="preserve">    </v>
      </c>
      <c r="T104" s="1" t="str">
        <f t="shared" si="9"/>
        <v xml:space="preserve">    </v>
      </c>
    </row>
    <row r="105" spans="1:20" ht="15" customHeight="1">
      <c r="A105" s="25" t="str">
        <f t="shared" si="5"/>
        <v/>
      </c>
      <c r="B105" s="5"/>
      <c r="C105" s="21"/>
      <c r="D105" s="21"/>
      <c r="E105" s="6"/>
      <c r="F105" s="7"/>
      <c r="G105" s="6"/>
      <c r="H105" s="6"/>
      <c r="I105" s="6"/>
      <c r="J105" s="11"/>
      <c r="K105" s="11"/>
      <c r="L105" s="12"/>
      <c r="M105" s="13"/>
      <c r="N105" s="14"/>
      <c r="O105" s="7"/>
      <c r="P105" s="11"/>
      <c r="Q105" s="63" t="str">
        <f t="shared" si="6"/>
        <v/>
      </c>
      <c r="R105" s="1" t="str">
        <f t="shared" si="7"/>
        <v/>
      </c>
      <c r="S105" s="1" t="str">
        <f t="shared" si="8"/>
        <v xml:space="preserve">    </v>
      </c>
      <c r="T105" s="1" t="str">
        <f t="shared" si="9"/>
        <v xml:space="preserve">    </v>
      </c>
    </row>
    <row r="106" spans="1:20" ht="15" customHeight="1">
      <c r="A106" s="25" t="str">
        <f t="shared" si="5"/>
        <v/>
      </c>
      <c r="B106" s="5"/>
      <c r="C106" s="21"/>
      <c r="D106" s="21"/>
      <c r="E106" s="6"/>
      <c r="F106" s="7"/>
      <c r="G106" s="6"/>
      <c r="H106" s="6"/>
      <c r="I106" s="6"/>
      <c r="J106" s="11"/>
      <c r="K106" s="11"/>
      <c r="L106" s="12"/>
      <c r="M106" s="13"/>
      <c r="N106" s="14"/>
      <c r="O106" s="7"/>
      <c r="P106" s="11"/>
      <c r="Q106" s="63" t="str">
        <f t="shared" si="6"/>
        <v/>
      </c>
      <c r="R106" s="1" t="str">
        <f t="shared" si="7"/>
        <v/>
      </c>
      <c r="S106" s="1" t="str">
        <f t="shared" si="8"/>
        <v xml:space="preserve">    </v>
      </c>
      <c r="T106" s="1" t="str">
        <f t="shared" si="9"/>
        <v xml:space="preserve">    </v>
      </c>
    </row>
    <row r="107" spans="1:20" ht="15" customHeight="1">
      <c r="A107" s="25" t="str">
        <f t="shared" si="5"/>
        <v/>
      </c>
      <c r="B107" s="5"/>
      <c r="C107" s="21"/>
      <c r="D107" s="21"/>
      <c r="E107" s="6"/>
      <c r="F107" s="7"/>
      <c r="G107" s="6"/>
      <c r="H107" s="6"/>
      <c r="I107" s="6"/>
      <c r="J107" s="11"/>
      <c r="K107" s="11"/>
      <c r="L107" s="12"/>
      <c r="M107" s="13"/>
      <c r="N107" s="14"/>
      <c r="O107" s="7"/>
      <c r="P107" s="11"/>
      <c r="Q107" s="63" t="str">
        <f t="shared" si="6"/>
        <v/>
      </c>
      <c r="R107" s="1" t="str">
        <f t="shared" si="7"/>
        <v/>
      </c>
      <c r="S107" s="1" t="str">
        <f t="shared" si="8"/>
        <v xml:space="preserve">    </v>
      </c>
      <c r="T107" s="1" t="str">
        <f t="shared" si="9"/>
        <v xml:space="preserve">    </v>
      </c>
    </row>
    <row r="108" spans="1:20" ht="15" customHeight="1">
      <c r="A108" s="25" t="str">
        <f t="shared" si="5"/>
        <v/>
      </c>
      <c r="B108" s="5"/>
      <c r="C108" s="21"/>
      <c r="D108" s="21"/>
      <c r="E108" s="6"/>
      <c r="F108" s="7"/>
      <c r="G108" s="6"/>
      <c r="H108" s="6"/>
      <c r="I108" s="6"/>
      <c r="J108" s="11"/>
      <c r="K108" s="11"/>
      <c r="L108" s="12"/>
      <c r="M108" s="13"/>
      <c r="N108" s="14"/>
      <c r="O108" s="7"/>
      <c r="P108" s="11"/>
      <c r="Q108" s="63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25" t="str">
        <f t="shared" si="5"/>
        <v/>
      </c>
      <c r="B109" s="5"/>
      <c r="C109" s="21"/>
      <c r="D109" s="21"/>
      <c r="E109" s="6"/>
      <c r="F109" s="7"/>
      <c r="G109" s="6"/>
      <c r="H109" s="6"/>
      <c r="I109" s="6"/>
      <c r="J109" s="11"/>
      <c r="K109" s="11"/>
      <c r="L109" s="12"/>
      <c r="M109" s="13"/>
      <c r="N109" s="14"/>
      <c r="O109" s="7"/>
      <c r="P109" s="11"/>
      <c r="Q109" s="63" t="str">
        <f t="shared" si="6"/>
        <v/>
      </c>
      <c r="R109" s="1" t="str">
        <f t="shared" si="7"/>
        <v/>
      </c>
      <c r="S109" s="1" t="str">
        <f t="shared" si="8"/>
        <v xml:space="preserve">    </v>
      </c>
      <c r="T109" s="1" t="str">
        <f t="shared" si="9"/>
        <v xml:space="preserve">    </v>
      </c>
    </row>
    <row r="110" spans="1:20" ht="15" customHeight="1">
      <c r="A110" s="25" t="str">
        <f t="shared" si="5"/>
        <v/>
      </c>
      <c r="B110" s="5"/>
      <c r="C110" s="21"/>
      <c r="D110" s="21"/>
      <c r="E110" s="6"/>
      <c r="F110" s="7"/>
      <c r="G110" s="6"/>
      <c r="H110" s="6"/>
      <c r="I110" s="6"/>
      <c r="J110" s="11"/>
      <c r="K110" s="11"/>
      <c r="L110" s="12"/>
      <c r="M110" s="13"/>
      <c r="N110" s="14"/>
      <c r="O110" s="7"/>
      <c r="P110" s="11"/>
      <c r="Q110" s="63" t="str">
        <f t="shared" si="6"/>
        <v/>
      </c>
      <c r="R110" s="1" t="str">
        <f t="shared" si="7"/>
        <v/>
      </c>
      <c r="S110" s="1" t="str">
        <f t="shared" si="8"/>
        <v xml:space="preserve">    </v>
      </c>
      <c r="T110" s="1" t="str">
        <f t="shared" si="9"/>
        <v xml:space="preserve">    </v>
      </c>
    </row>
    <row r="111" spans="1:20" ht="15" customHeight="1">
      <c r="A111" s="25" t="str">
        <f t="shared" si="5"/>
        <v/>
      </c>
      <c r="B111" s="5"/>
      <c r="C111" s="21"/>
      <c r="D111" s="21"/>
      <c r="E111" s="6"/>
      <c r="F111" s="7"/>
      <c r="G111" s="6"/>
      <c r="H111" s="6"/>
      <c r="I111" s="6"/>
      <c r="J111" s="11"/>
      <c r="K111" s="11"/>
      <c r="L111" s="12"/>
      <c r="M111" s="13"/>
      <c r="N111" s="14"/>
      <c r="O111" s="7"/>
      <c r="P111" s="11"/>
      <c r="Q111" s="63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25" t="str">
        <f t="shared" si="5"/>
        <v/>
      </c>
      <c r="B112" s="5"/>
      <c r="C112" s="21"/>
      <c r="D112" s="21"/>
      <c r="E112" s="6"/>
      <c r="F112" s="7"/>
      <c r="G112" s="6"/>
      <c r="H112" s="6"/>
      <c r="I112" s="6"/>
      <c r="J112" s="11"/>
      <c r="K112" s="11"/>
      <c r="L112" s="12"/>
      <c r="M112" s="13"/>
      <c r="N112" s="14"/>
      <c r="O112" s="7"/>
      <c r="P112" s="11"/>
      <c r="Q112" s="63" t="str">
        <f t="shared" si="6"/>
        <v/>
      </c>
      <c r="R112" s="1" t="str">
        <f t="shared" si="7"/>
        <v/>
      </c>
      <c r="S112" s="1" t="str">
        <f t="shared" si="8"/>
        <v xml:space="preserve">    </v>
      </c>
      <c r="T112" s="1" t="str">
        <f t="shared" si="9"/>
        <v xml:space="preserve">    </v>
      </c>
    </row>
    <row r="113" spans="1:20" ht="15" customHeight="1">
      <c r="A113" s="25" t="str">
        <f t="shared" si="5"/>
        <v/>
      </c>
      <c r="B113" s="5"/>
      <c r="C113" s="21"/>
      <c r="D113" s="21"/>
      <c r="E113" s="6"/>
      <c r="F113" s="7"/>
      <c r="G113" s="6"/>
      <c r="H113" s="6"/>
      <c r="I113" s="6"/>
      <c r="J113" s="11"/>
      <c r="K113" s="11"/>
      <c r="L113" s="12"/>
      <c r="M113" s="13"/>
      <c r="N113" s="14"/>
      <c r="O113" s="7"/>
      <c r="P113" s="11"/>
      <c r="Q113" s="63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25" t="str">
        <f t="shared" si="5"/>
        <v/>
      </c>
      <c r="B114" s="5"/>
      <c r="C114" s="21"/>
      <c r="D114" s="21"/>
      <c r="E114" s="6"/>
      <c r="F114" s="7"/>
      <c r="G114" s="6"/>
      <c r="H114" s="6"/>
      <c r="I114" s="6"/>
      <c r="J114" s="11"/>
      <c r="K114" s="11"/>
      <c r="L114" s="12"/>
      <c r="M114" s="13"/>
      <c r="N114" s="14"/>
      <c r="O114" s="7"/>
      <c r="P114" s="11"/>
      <c r="Q114" s="63" t="str">
        <f t="shared" si="6"/>
        <v/>
      </c>
      <c r="R114" s="1" t="str">
        <f t="shared" si="7"/>
        <v/>
      </c>
      <c r="S114" s="1" t="str">
        <f t="shared" si="8"/>
        <v xml:space="preserve">    </v>
      </c>
      <c r="T114" s="1" t="str">
        <f t="shared" si="9"/>
        <v xml:space="preserve">    </v>
      </c>
    </row>
    <row r="115" spans="1:20" ht="15" customHeight="1">
      <c r="A115" s="25" t="str">
        <f t="shared" si="5"/>
        <v/>
      </c>
      <c r="B115" s="5"/>
      <c r="C115" s="21"/>
      <c r="D115" s="21"/>
      <c r="E115" s="6"/>
      <c r="F115" s="7"/>
      <c r="G115" s="6"/>
      <c r="H115" s="6"/>
      <c r="I115" s="6"/>
      <c r="J115" s="11"/>
      <c r="K115" s="11"/>
      <c r="L115" s="12"/>
      <c r="M115" s="13"/>
      <c r="N115" s="14"/>
      <c r="O115" s="7"/>
      <c r="P115" s="11"/>
      <c r="Q115" s="63" t="str">
        <f t="shared" si="6"/>
        <v/>
      </c>
      <c r="R115" s="1" t="str">
        <f t="shared" si="7"/>
        <v/>
      </c>
      <c r="S115" s="1" t="str">
        <f t="shared" si="8"/>
        <v xml:space="preserve">    </v>
      </c>
      <c r="T115" s="1" t="str">
        <f t="shared" si="9"/>
        <v xml:space="preserve">    </v>
      </c>
    </row>
    <row r="116" spans="1:20" ht="15" customHeight="1">
      <c r="A116" s="25" t="str">
        <f t="shared" si="5"/>
        <v/>
      </c>
      <c r="B116" s="5"/>
      <c r="C116" s="21"/>
      <c r="D116" s="21"/>
      <c r="E116" s="6"/>
      <c r="F116" s="7"/>
      <c r="G116" s="6"/>
      <c r="H116" s="6"/>
      <c r="I116" s="6"/>
      <c r="J116" s="11"/>
      <c r="K116" s="11"/>
      <c r="L116" s="12"/>
      <c r="M116" s="13"/>
      <c r="N116" s="14"/>
      <c r="O116" s="7"/>
      <c r="P116" s="11"/>
      <c r="Q116" s="63" t="str">
        <f t="shared" si="6"/>
        <v/>
      </c>
      <c r="R116" s="1" t="str">
        <f t="shared" si="7"/>
        <v/>
      </c>
      <c r="S116" s="1" t="str">
        <f t="shared" si="8"/>
        <v xml:space="preserve">    </v>
      </c>
      <c r="T116" s="1" t="str">
        <f t="shared" si="9"/>
        <v xml:space="preserve">    </v>
      </c>
    </row>
    <row r="117" spans="1:20" ht="15" customHeight="1">
      <c r="A117" s="25" t="str">
        <f t="shared" si="5"/>
        <v/>
      </c>
      <c r="B117" s="5"/>
      <c r="C117" s="21"/>
      <c r="D117" s="21"/>
      <c r="E117" s="6"/>
      <c r="F117" s="7"/>
      <c r="G117" s="6"/>
      <c r="H117" s="6"/>
      <c r="I117" s="6"/>
      <c r="J117" s="11"/>
      <c r="K117" s="11"/>
      <c r="L117" s="12"/>
      <c r="M117" s="13"/>
      <c r="N117" s="14"/>
      <c r="O117" s="7"/>
      <c r="P117" s="11"/>
      <c r="Q117" s="63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25" t="str">
        <f t="shared" si="5"/>
        <v/>
      </c>
      <c r="B118" s="5"/>
      <c r="C118" s="21"/>
      <c r="D118" s="21"/>
      <c r="E118" s="6"/>
      <c r="F118" s="7"/>
      <c r="G118" s="6"/>
      <c r="H118" s="6"/>
      <c r="I118" s="6"/>
      <c r="J118" s="11"/>
      <c r="K118" s="11"/>
      <c r="L118" s="12"/>
      <c r="M118" s="13"/>
      <c r="N118" s="14"/>
      <c r="O118" s="7"/>
      <c r="P118" s="11"/>
      <c r="Q118" s="63" t="str">
        <f t="shared" si="6"/>
        <v/>
      </c>
      <c r="R118" s="1" t="str">
        <f t="shared" si="7"/>
        <v/>
      </c>
      <c r="S118" s="1" t="str">
        <f t="shared" si="8"/>
        <v xml:space="preserve">    </v>
      </c>
      <c r="T118" s="1" t="str">
        <f t="shared" si="9"/>
        <v xml:space="preserve">    </v>
      </c>
    </row>
    <row r="119" spans="1:20" ht="15" customHeight="1">
      <c r="A119" s="25" t="str">
        <f t="shared" si="5"/>
        <v/>
      </c>
      <c r="B119" s="5"/>
      <c r="C119" s="21"/>
      <c r="D119" s="21"/>
      <c r="E119" s="6"/>
      <c r="F119" s="7"/>
      <c r="G119" s="6"/>
      <c r="H119" s="6"/>
      <c r="I119" s="6"/>
      <c r="J119" s="11"/>
      <c r="K119" s="11"/>
      <c r="L119" s="12"/>
      <c r="M119" s="13"/>
      <c r="N119" s="14"/>
      <c r="O119" s="7"/>
      <c r="P119" s="11"/>
      <c r="Q119" s="63" t="str">
        <f t="shared" si="6"/>
        <v/>
      </c>
      <c r="R119" s="1" t="str">
        <f t="shared" si="7"/>
        <v/>
      </c>
      <c r="S119" s="1" t="str">
        <f t="shared" si="8"/>
        <v xml:space="preserve">    </v>
      </c>
      <c r="T119" s="1" t="str">
        <f t="shared" si="9"/>
        <v xml:space="preserve">    </v>
      </c>
    </row>
    <row r="120" spans="1:20" ht="15" customHeight="1">
      <c r="A120" s="25" t="str">
        <f t="shared" si="5"/>
        <v/>
      </c>
      <c r="B120" s="5"/>
      <c r="C120" s="21"/>
      <c r="D120" s="21"/>
      <c r="E120" s="6"/>
      <c r="F120" s="7"/>
      <c r="G120" s="6"/>
      <c r="H120" s="6"/>
      <c r="I120" s="6"/>
      <c r="J120" s="11"/>
      <c r="K120" s="11"/>
      <c r="L120" s="12"/>
      <c r="M120" s="13"/>
      <c r="N120" s="14"/>
      <c r="O120" s="7"/>
      <c r="P120" s="11"/>
      <c r="Q120" s="63" t="str">
        <f t="shared" si="6"/>
        <v/>
      </c>
      <c r="R120" s="1" t="str">
        <f t="shared" si="7"/>
        <v/>
      </c>
      <c r="S120" s="1" t="str">
        <f t="shared" si="8"/>
        <v xml:space="preserve">    </v>
      </c>
      <c r="T120" s="1" t="str">
        <f t="shared" si="9"/>
        <v xml:space="preserve">    </v>
      </c>
    </row>
    <row r="121" spans="1:20" ht="15" customHeight="1">
      <c r="A121" s="25" t="str">
        <f t="shared" si="5"/>
        <v/>
      </c>
      <c r="B121" s="5"/>
      <c r="C121" s="21"/>
      <c r="D121" s="21"/>
      <c r="E121" s="6"/>
      <c r="F121" s="7"/>
      <c r="G121" s="6"/>
      <c r="H121" s="6"/>
      <c r="I121" s="6"/>
      <c r="J121" s="11"/>
      <c r="K121" s="11"/>
      <c r="L121" s="12"/>
      <c r="M121" s="13"/>
      <c r="N121" s="14"/>
      <c r="O121" s="7"/>
      <c r="P121" s="11"/>
      <c r="Q121" s="63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25" t="str">
        <f t="shared" si="5"/>
        <v/>
      </c>
      <c r="B122" s="5"/>
      <c r="C122" s="21"/>
      <c r="D122" s="21"/>
      <c r="E122" s="6"/>
      <c r="F122" s="7"/>
      <c r="G122" s="6"/>
      <c r="H122" s="6"/>
      <c r="I122" s="6"/>
      <c r="J122" s="11"/>
      <c r="K122" s="11"/>
      <c r="L122" s="12"/>
      <c r="M122" s="13"/>
      <c r="N122" s="14"/>
      <c r="O122" s="7"/>
      <c r="P122" s="11"/>
      <c r="Q122" s="63" t="str">
        <f t="shared" si="6"/>
        <v/>
      </c>
      <c r="R122" s="1" t="str">
        <f t="shared" si="7"/>
        <v/>
      </c>
      <c r="S122" s="1" t="str">
        <f t="shared" si="8"/>
        <v xml:space="preserve">    </v>
      </c>
      <c r="T122" s="1" t="str">
        <f t="shared" si="9"/>
        <v xml:space="preserve">    </v>
      </c>
    </row>
    <row r="123" spans="1:20" ht="15" customHeight="1">
      <c r="A123" s="25" t="str">
        <f t="shared" si="5"/>
        <v/>
      </c>
      <c r="B123" s="5"/>
      <c r="C123" s="21"/>
      <c r="D123" s="21"/>
      <c r="E123" s="6"/>
      <c r="F123" s="7"/>
      <c r="G123" s="6"/>
      <c r="H123" s="6"/>
      <c r="I123" s="6"/>
      <c r="J123" s="11"/>
      <c r="K123" s="11"/>
      <c r="L123" s="12"/>
      <c r="M123" s="13"/>
      <c r="N123" s="14"/>
      <c r="O123" s="7"/>
      <c r="P123" s="11"/>
      <c r="Q123" s="63" t="str">
        <f t="shared" si="6"/>
        <v/>
      </c>
      <c r="R123" s="1" t="str">
        <f t="shared" si="7"/>
        <v/>
      </c>
      <c r="S123" s="1" t="str">
        <f t="shared" si="8"/>
        <v xml:space="preserve">    </v>
      </c>
      <c r="T123" s="1" t="str">
        <f t="shared" si="9"/>
        <v xml:space="preserve">    </v>
      </c>
    </row>
    <row r="124" spans="1:20" ht="15" customHeight="1">
      <c r="A124" s="25" t="str">
        <f t="shared" si="5"/>
        <v/>
      </c>
      <c r="B124" s="5"/>
      <c r="C124" s="21"/>
      <c r="D124" s="21"/>
      <c r="E124" s="6"/>
      <c r="F124" s="7"/>
      <c r="G124" s="6"/>
      <c r="H124" s="6"/>
      <c r="I124" s="6"/>
      <c r="J124" s="11"/>
      <c r="K124" s="11"/>
      <c r="L124" s="12"/>
      <c r="M124" s="13"/>
      <c r="N124" s="14"/>
      <c r="O124" s="7"/>
      <c r="P124" s="11"/>
      <c r="Q124" s="63" t="str">
        <f t="shared" si="6"/>
        <v/>
      </c>
      <c r="R124" s="1" t="str">
        <f t="shared" si="7"/>
        <v/>
      </c>
      <c r="S124" s="1" t="str">
        <f t="shared" si="8"/>
        <v xml:space="preserve">    </v>
      </c>
      <c r="T124" s="1" t="str">
        <f t="shared" si="9"/>
        <v xml:space="preserve">    </v>
      </c>
    </row>
    <row r="125" spans="1:20" ht="15" customHeight="1">
      <c r="A125" s="25" t="str">
        <f t="shared" si="5"/>
        <v/>
      </c>
      <c r="B125" s="5"/>
      <c r="C125" s="21"/>
      <c r="D125" s="21"/>
      <c r="E125" s="6"/>
      <c r="F125" s="7"/>
      <c r="G125" s="6"/>
      <c r="H125" s="6"/>
      <c r="I125" s="6"/>
      <c r="J125" s="11"/>
      <c r="K125" s="11"/>
      <c r="L125" s="12"/>
      <c r="M125" s="13"/>
      <c r="N125" s="14"/>
      <c r="O125" s="7"/>
      <c r="P125" s="11"/>
      <c r="Q125" s="63" t="str">
        <f t="shared" si="6"/>
        <v/>
      </c>
      <c r="R125" s="1" t="str">
        <f t="shared" si="7"/>
        <v/>
      </c>
      <c r="S125" s="1" t="str">
        <f t="shared" si="8"/>
        <v xml:space="preserve">    </v>
      </c>
      <c r="T125" s="1" t="str">
        <f t="shared" si="9"/>
        <v xml:space="preserve">    </v>
      </c>
    </row>
    <row r="126" spans="1:20" ht="15" customHeight="1">
      <c r="A126" s="25" t="str">
        <f t="shared" si="5"/>
        <v/>
      </c>
      <c r="B126" s="16"/>
      <c r="C126" s="22"/>
      <c r="D126" s="22"/>
      <c r="E126" s="6"/>
      <c r="F126" s="7"/>
      <c r="G126" s="17"/>
      <c r="H126" s="17"/>
      <c r="I126" s="17"/>
      <c r="J126" s="15"/>
      <c r="K126" s="15"/>
      <c r="L126" s="12"/>
      <c r="M126" s="18"/>
      <c r="N126" s="19"/>
      <c r="O126" s="20"/>
      <c r="P126" s="15"/>
      <c r="Q126" s="63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25" t="str">
        <f t="shared" si="5"/>
        <v/>
      </c>
      <c r="B127" s="5"/>
      <c r="C127" s="21"/>
      <c r="D127" s="21"/>
      <c r="E127" s="6"/>
      <c r="F127" s="7"/>
      <c r="G127" s="6"/>
      <c r="H127" s="6"/>
      <c r="I127" s="6"/>
      <c r="J127" s="11"/>
      <c r="K127" s="11"/>
      <c r="L127" s="12"/>
      <c r="M127" s="13"/>
      <c r="N127" s="14"/>
      <c r="O127" s="7"/>
      <c r="P127" s="11"/>
      <c r="Q127" s="63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25" t="str">
        <f t="shared" si="5"/>
        <v/>
      </c>
      <c r="B128" s="5"/>
      <c r="C128" s="21"/>
      <c r="D128" s="21"/>
      <c r="E128" s="6"/>
      <c r="F128" s="7"/>
      <c r="G128" s="6"/>
      <c r="H128" s="6"/>
      <c r="I128" s="6"/>
      <c r="J128" s="11"/>
      <c r="K128" s="11"/>
      <c r="L128" s="12"/>
      <c r="M128" s="13"/>
      <c r="N128" s="14"/>
      <c r="O128" s="7"/>
      <c r="P128" s="11"/>
      <c r="Q128" s="63" t="str">
        <f t="shared" si="6"/>
        <v/>
      </c>
      <c r="R128" s="1" t="str">
        <f t="shared" si="7"/>
        <v/>
      </c>
      <c r="S128" s="1" t="str">
        <f t="shared" si="8"/>
        <v xml:space="preserve">    </v>
      </c>
      <c r="T128" s="1" t="str">
        <f t="shared" si="9"/>
        <v xml:space="preserve">    </v>
      </c>
    </row>
    <row r="129" spans="1:20" ht="15" customHeight="1">
      <c r="A129" s="25" t="str">
        <f t="shared" si="5"/>
        <v/>
      </c>
      <c r="B129" s="5"/>
      <c r="C129" s="21"/>
      <c r="D129" s="21"/>
      <c r="E129" s="6"/>
      <c r="F129" s="7"/>
      <c r="G129" s="6"/>
      <c r="H129" s="6"/>
      <c r="I129" s="6"/>
      <c r="J129" s="11"/>
      <c r="K129" s="11"/>
      <c r="L129" s="12"/>
      <c r="M129" s="13"/>
      <c r="N129" s="14"/>
      <c r="O129" s="7"/>
      <c r="P129" s="11"/>
      <c r="Q129" s="63" t="str">
        <f t="shared" si="6"/>
        <v/>
      </c>
      <c r="R129" s="1" t="str">
        <f t="shared" si="7"/>
        <v/>
      </c>
      <c r="S129" s="1" t="str">
        <f t="shared" si="8"/>
        <v xml:space="preserve">    </v>
      </c>
      <c r="T129" s="1" t="str">
        <f t="shared" si="9"/>
        <v xml:space="preserve">    </v>
      </c>
    </row>
    <row r="130" spans="1:20" ht="15" customHeight="1">
      <c r="A130" s="25" t="str">
        <f t="shared" si="5"/>
        <v/>
      </c>
      <c r="B130" s="5"/>
      <c r="C130" s="21"/>
      <c r="D130" s="21"/>
      <c r="E130" s="6"/>
      <c r="F130" s="7"/>
      <c r="G130" s="6"/>
      <c r="H130" s="6"/>
      <c r="I130" s="6"/>
      <c r="J130" s="11"/>
      <c r="K130" s="11"/>
      <c r="L130" s="12"/>
      <c r="M130" s="13"/>
      <c r="N130" s="14"/>
      <c r="O130" s="7"/>
      <c r="P130" s="11"/>
      <c r="Q130" s="63" t="str">
        <f t="shared" si="6"/>
        <v/>
      </c>
      <c r="R130" s="1" t="str">
        <f t="shared" si="7"/>
        <v/>
      </c>
      <c r="S130" s="1" t="str">
        <f t="shared" si="8"/>
        <v xml:space="preserve">    </v>
      </c>
      <c r="T130" s="1" t="str">
        <f t="shared" si="9"/>
        <v xml:space="preserve">    </v>
      </c>
    </row>
    <row r="131" spans="1:20" ht="15" customHeight="1">
      <c r="A131" s="25" t="str">
        <f t="shared" si="5"/>
        <v/>
      </c>
      <c r="B131" s="5"/>
      <c r="C131" s="21"/>
      <c r="D131" s="21"/>
      <c r="E131" s="6"/>
      <c r="F131" s="7"/>
      <c r="G131" s="6"/>
      <c r="H131" s="6"/>
      <c r="I131" s="6"/>
      <c r="J131" s="11"/>
      <c r="K131" s="11"/>
      <c r="L131" s="12"/>
      <c r="M131" s="13"/>
      <c r="N131" s="14"/>
      <c r="O131" s="7"/>
      <c r="P131" s="11"/>
      <c r="Q131" s="63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25" t="str">
        <f t="shared" si="5"/>
        <v/>
      </c>
      <c r="B132" s="5"/>
      <c r="C132" s="21"/>
      <c r="D132" s="21"/>
      <c r="E132" s="6"/>
      <c r="F132" s="7"/>
      <c r="G132" s="6"/>
      <c r="H132" s="6"/>
      <c r="I132" s="6"/>
      <c r="J132" s="11"/>
      <c r="K132" s="11"/>
      <c r="L132" s="12"/>
      <c r="M132" s="13"/>
      <c r="N132" s="14"/>
      <c r="O132" s="7"/>
      <c r="P132" s="11"/>
      <c r="Q132" s="63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25" t="str">
        <f t="shared" si="5"/>
        <v/>
      </c>
      <c r="B133" s="5"/>
      <c r="C133" s="21"/>
      <c r="D133" s="21"/>
      <c r="E133" s="6"/>
      <c r="F133" s="7"/>
      <c r="G133" s="6"/>
      <c r="H133" s="6"/>
      <c r="I133" s="6"/>
      <c r="J133" s="11"/>
      <c r="K133" s="11"/>
      <c r="L133" s="12"/>
      <c r="M133" s="13"/>
      <c r="N133" s="14"/>
      <c r="O133" s="7"/>
      <c r="P133" s="11"/>
      <c r="Q133" s="63" t="str">
        <f t="shared" si="6"/>
        <v/>
      </c>
      <c r="R133" s="1" t="str">
        <f t="shared" si="7"/>
        <v/>
      </c>
      <c r="S133" s="1" t="str">
        <f t="shared" si="8"/>
        <v xml:space="preserve">    </v>
      </c>
      <c r="T133" s="1" t="str">
        <f t="shared" si="9"/>
        <v xml:space="preserve">    </v>
      </c>
    </row>
    <row r="134" spans="1:20" ht="15" customHeight="1">
      <c r="A134" s="25" t="str">
        <f t="shared" si="5"/>
        <v/>
      </c>
      <c r="B134" s="5"/>
      <c r="C134" s="21"/>
      <c r="D134" s="21"/>
      <c r="E134" s="6"/>
      <c r="F134" s="7"/>
      <c r="G134" s="6"/>
      <c r="H134" s="6"/>
      <c r="I134" s="6"/>
      <c r="J134" s="11"/>
      <c r="K134" s="11"/>
      <c r="L134" s="12"/>
      <c r="M134" s="13"/>
      <c r="N134" s="14"/>
      <c r="O134" s="7"/>
      <c r="P134" s="11"/>
      <c r="Q134" s="63" t="str">
        <f t="shared" si="6"/>
        <v/>
      </c>
      <c r="R134" s="1" t="str">
        <f t="shared" si="7"/>
        <v/>
      </c>
      <c r="S134" s="1" t="str">
        <f t="shared" si="8"/>
        <v xml:space="preserve">    </v>
      </c>
      <c r="T134" s="1" t="str">
        <f t="shared" si="9"/>
        <v xml:space="preserve">    </v>
      </c>
    </row>
    <row r="135" spans="1:20" ht="15" customHeight="1">
      <c r="A135" s="25" t="str">
        <f t="shared" ref="A135:A171" si="10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6"/>
      <c r="J135" s="11"/>
      <c r="K135" s="11"/>
      <c r="L135" s="12"/>
      <c r="M135" s="13"/>
      <c r="N135" s="14"/>
      <c r="O135" s="7"/>
      <c r="P135" s="11"/>
      <c r="Q135" s="63" t="str">
        <f t="shared" ref="Q135:Q171" si="11">IF(P135="","",VLOOKUP(P135,$Z$7:$AA$68,2,FALSE))</f>
        <v/>
      </c>
      <c r="R135" s="1" t="str">
        <f t="shared" ref="R135:R171" si="12">A135</f>
        <v/>
      </c>
      <c r="S135" s="1" t="str">
        <f t="shared" ref="S135:S171" si="13">""&amp;L135&amp;"  "&amp;M135&amp;"  "&amp;N135&amp;""</f>
        <v xml:space="preserve">    </v>
      </c>
      <c r="T135" s="1" t="str">
        <f t="shared" ref="T135:T171" si="14">S135</f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6"/>
      <c r="J136" s="11"/>
      <c r="K136" s="11"/>
      <c r="L136" s="12"/>
      <c r="M136" s="13"/>
      <c r="N136" s="14"/>
      <c r="O136" s="7"/>
      <c r="P136" s="11"/>
      <c r="Q136" s="63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si="14"/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6"/>
      <c r="J137" s="11"/>
      <c r="K137" s="11"/>
      <c r="L137" s="12"/>
      <c r="M137" s="13"/>
      <c r="N137" s="14"/>
      <c r="O137" s="7"/>
      <c r="P137" s="11"/>
      <c r="Q137" s="63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25" t="str">
        <f t="shared" si="10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25" t="str">
        <f t="shared" si="10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25" t="str">
        <f t="shared" si="10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25" t="str">
        <f t="shared" si="10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25" t="str">
        <f t="shared" si="10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25" t="str">
        <f t="shared" si="10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25" t="str">
        <f t="shared" si="10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25" t="str">
        <f t="shared" si="10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25" t="str">
        <f t="shared" si="10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ref="T366:T378" si="15">S366</f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5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5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5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5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5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5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5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5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5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5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si="15"/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5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ref="T380:T388" si="16">S380</f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6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6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6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6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6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6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6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6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71">
    <cfRule type="duplicateValues" dxfId="17" priority="1"/>
  </conditionalFormatting>
  <dataValidations count="5">
    <dataValidation type="list" imeMode="on" allowBlank="1" showInputMessage="1" showErrorMessage="1" sqref="P7:P76" xr:uid="{00000000-0002-0000-0900-000000000000}">
      <formula1>$Z$7:$Z$91</formula1>
    </dataValidation>
    <dataValidation type="list" imeMode="on" allowBlank="1" showInputMessage="1" showErrorMessage="1" sqref="P77:P95" xr:uid="{00000000-0002-0000-0900-000001000000}">
      <formula1>$Z$7:$Z$69</formula1>
    </dataValidation>
    <dataValidation imeMode="on" allowBlank="1" showInputMessage="1" showErrorMessage="1" sqref="P96:P171 G77:K171 G7:K19 H20:K76 O7:O171 G57:G76 G50:G54 G20:G31" xr:uid="{00000000-0002-0000-0900-000002000000}"/>
    <dataValidation imeMode="off" allowBlank="1" showInputMessage="1" showErrorMessage="1" sqref="L86 L126:L171 Q7:Q171 M7:N171" xr:uid="{00000000-0002-0000-0900-000003000000}"/>
    <dataValidation type="list" imeMode="off" allowBlank="1" showInputMessage="1" showErrorMessage="1" sqref="L87:L125 L7:L85" xr:uid="{00000000-0002-0000-0900-000004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388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606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3" si="0">IF(OR(B7="",C7="",D7=""),"",TEXT(Q7,"000")&amp;B7&amp;TEXT(C7,"00")&amp;TEXT(D7,"00"))</f>
        <v>014D0201</v>
      </c>
      <c r="B7" s="5" t="s">
        <v>607</v>
      </c>
      <c r="C7" s="21">
        <v>2</v>
      </c>
      <c r="D7" s="21">
        <v>1</v>
      </c>
      <c r="E7" s="6" t="s">
        <v>2</v>
      </c>
      <c r="F7" s="7" t="s">
        <v>608</v>
      </c>
      <c r="G7" s="6" t="s">
        <v>609</v>
      </c>
      <c r="H7" s="6" t="s">
        <v>610</v>
      </c>
      <c r="I7" s="6" t="s">
        <v>611</v>
      </c>
      <c r="J7" s="6" t="s">
        <v>385</v>
      </c>
      <c r="K7" s="6" t="s">
        <v>612</v>
      </c>
      <c r="L7" s="12" t="s">
        <v>57</v>
      </c>
      <c r="M7" s="13"/>
      <c r="N7" s="14"/>
      <c r="O7" s="7" t="s">
        <v>613</v>
      </c>
      <c r="P7" s="6" t="s">
        <v>605</v>
      </c>
      <c r="Q7" s="63">
        <f t="shared" ref="Q7:Q73" si="1">IF(P7="","",VLOOKUP(P7,$Z$7:$AA$68,2,FALSE))</f>
        <v>14</v>
      </c>
      <c r="R7" s="1" t="str">
        <f>A7</f>
        <v>014D0201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014D0202</v>
      </c>
      <c r="B8" s="5" t="s">
        <v>614</v>
      </c>
      <c r="C8" s="21">
        <v>2</v>
      </c>
      <c r="D8" s="21">
        <v>2</v>
      </c>
      <c r="E8" s="6" t="s">
        <v>2</v>
      </c>
      <c r="F8" s="7" t="s">
        <v>608</v>
      </c>
      <c r="G8" s="6" t="s">
        <v>609</v>
      </c>
      <c r="H8" s="6" t="s">
        <v>615</v>
      </c>
      <c r="I8" s="6" t="s">
        <v>616</v>
      </c>
      <c r="J8" s="6" t="s">
        <v>385</v>
      </c>
      <c r="K8" s="6" t="s">
        <v>612</v>
      </c>
      <c r="L8" s="12" t="s">
        <v>57</v>
      </c>
      <c r="M8" s="13"/>
      <c r="N8" s="14"/>
      <c r="O8" s="7" t="s">
        <v>613</v>
      </c>
      <c r="P8" s="6" t="s">
        <v>605</v>
      </c>
      <c r="Q8" s="63">
        <f t="shared" si="1"/>
        <v>14</v>
      </c>
      <c r="R8" s="1" t="str">
        <f t="shared" ref="R8:R63" si="2">A8</f>
        <v>014D0202</v>
      </c>
      <c r="S8" s="1" t="str">
        <f t="shared" ref="S8:S63" si="3">""&amp;L8&amp;"  "&amp;M8&amp;"  "&amp;N8&amp;""</f>
        <v xml:space="preserve">指定承認    </v>
      </c>
      <c r="T8" s="1" t="str">
        <f t="shared" ref="T8:T63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25" t="str">
        <f t="shared" si="0"/>
        <v/>
      </c>
      <c r="B9" s="5"/>
      <c r="C9" s="21"/>
      <c r="D9" s="21"/>
      <c r="E9" s="6"/>
      <c r="F9" s="7"/>
      <c r="G9" s="6"/>
      <c r="H9" s="6"/>
      <c r="I9" s="6"/>
      <c r="J9" s="6"/>
      <c r="K9" s="6"/>
      <c r="L9" s="12"/>
      <c r="M9" s="13"/>
      <c r="N9" s="14"/>
      <c r="O9" s="7"/>
      <c r="P9" s="6"/>
      <c r="Q9" s="63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014D0301</v>
      </c>
      <c r="B10" s="5" t="s">
        <v>614</v>
      </c>
      <c r="C10" s="21">
        <v>3</v>
      </c>
      <c r="D10" s="21">
        <v>1</v>
      </c>
      <c r="E10" s="6" t="s">
        <v>56</v>
      </c>
      <c r="F10" s="7" t="s">
        <v>125</v>
      </c>
      <c r="G10" s="6" t="s">
        <v>646</v>
      </c>
      <c r="H10" s="6" t="s">
        <v>617</v>
      </c>
      <c r="I10" s="6" t="s">
        <v>618</v>
      </c>
      <c r="J10" s="6" t="s">
        <v>385</v>
      </c>
      <c r="K10" s="6" t="s">
        <v>612</v>
      </c>
      <c r="L10" s="12" t="s">
        <v>57</v>
      </c>
      <c r="M10" s="13"/>
      <c r="N10" s="14"/>
      <c r="O10" s="7" t="s">
        <v>613</v>
      </c>
      <c r="P10" s="6" t="s">
        <v>605</v>
      </c>
      <c r="Q10" s="63">
        <f t="shared" si="1"/>
        <v>14</v>
      </c>
      <c r="R10" s="1" t="str">
        <f t="shared" si="2"/>
        <v>014D0301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014D0302</v>
      </c>
      <c r="B11" s="5" t="s">
        <v>614</v>
      </c>
      <c r="C11" s="21">
        <v>3</v>
      </c>
      <c r="D11" s="21">
        <v>2</v>
      </c>
      <c r="E11" s="6" t="s">
        <v>56</v>
      </c>
      <c r="F11" s="7" t="s">
        <v>125</v>
      </c>
      <c r="G11" s="6" t="s">
        <v>646</v>
      </c>
      <c r="H11" s="6" t="s">
        <v>619</v>
      </c>
      <c r="I11" s="6" t="s">
        <v>611</v>
      </c>
      <c r="J11" s="6" t="s">
        <v>385</v>
      </c>
      <c r="K11" s="6" t="s">
        <v>612</v>
      </c>
      <c r="L11" s="12" t="s">
        <v>57</v>
      </c>
      <c r="M11" s="13"/>
      <c r="N11" s="14"/>
      <c r="O11" s="7" t="s">
        <v>613</v>
      </c>
      <c r="P11" s="6" t="s">
        <v>605</v>
      </c>
      <c r="Q11" s="63">
        <f t="shared" si="1"/>
        <v>14</v>
      </c>
      <c r="R11" s="1" t="str">
        <f t="shared" si="2"/>
        <v>014D0302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87" t="str">
        <f t="shared" si="0"/>
        <v>014D0303</v>
      </c>
      <c r="B12" s="5" t="s">
        <v>614</v>
      </c>
      <c r="C12" s="21">
        <v>3</v>
      </c>
      <c r="D12" s="21">
        <v>3</v>
      </c>
      <c r="E12" s="6" t="s">
        <v>56</v>
      </c>
      <c r="F12" s="7" t="s">
        <v>125</v>
      </c>
      <c r="G12" s="6" t="s">
        <v>646</v>
      </c>
      <c r="H12" s="6" t="s">
        <v>622</v>
      </c>
      <c r="I12" s="6" t="s">
        <v>623</v>
      </c>
      <c r="J12" s="6" t="s">
        <v>385</v>
      </c>
      <c r="K12" s="6" t="s">
        <v>612</v>
      </c>
      <c r="L12" s="12" t="s">
        <v>57</v>
      </c>
      <c r="M12" s="13"/>
      <c r="N12" s="14"/>
      <c r="O12" s="7" t="s">
        <v>613</v>
      </c>
      <c r="P12" s="6" t="s">
        <v>605</v>
      </c>
      <c r="Q12" s="63">
        <f t="shared" si="1"/>
        <v>14</v>
      </c>
      <c r="R12" s="1" t="str">
        <f t="shared" si="2"/>
        <v>014D0303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ref="A13" si="5">IF(OR(B13="",C13="",D13=""),"",TEXT(Q13,"000")&amp;B13&amp;TEXT(C13,"00")&amp;TEXT(D13,"00"))</f>
        <v>014D0304</v>
      </c>
      <c r="B13" s="5" t="s">
        <v>614</v>
      </c>
      <c r="C13" s="21">
        <v>3</v>
      </c>
      <c r="D13" s="21">
        <v>4</v>
      </c>
      <c r="E13" s="6" t="s">
        <v>56</v>
      </c>
      <c r="F13" s="7" t="s">
        <v>125</v>
      </c>
      <c r="G13" s="6" t="s">
        <v>647</v>
      </c>
      <c r="H13" s="6" t="s">
        <v>620</v>
      </c>
      <c r="I13" s="6" t="s">
        <v>621</v>
      </c>
      <c r="J13" s="6" t="s">
        <v>385</v>
      </c>
      <c r="K13" s="6" t="s">
        <v>612</v>
      </c>
      <c r="L13" s="12" t="s">
        <v>57</v>
      </c>
      <c r="M13" s="13"/>
      <c r="N13" s="14"/>
      <c r="O13" s="7" t="s">
        <v>613</v>
      </c>
      <c r="P13" s="6" t="s">
        <v>605</v>
      </c>
      <c r="Q13" s="63">
        <f t="shared" ref="Q13" si="6">IF(P13="","",VLOOKUP(P13,$Z$7:$AA$68,2,FALSE))</f>
        <v>14</v>
      </c>
      <c r="R13" s="1" t="str">
        <f t="shared" si="2"/>
        <v>014D0304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014D0305</v>
      </c>
      <c r="B14" s="5" t="s">
        <v>626</v>
      </c>
      <c r="C14" s="21">
        <v>3</v>
      </c>
      <c r="D14" s="21">
        <v>5</v>
      </c>
      <c r="E14" s="6" t="s">
        <v>56</v>
      </c>
      <c r="F14" s="7" t="s">
        <v>125</v>
      </c>
      <c r="G14" s="6" t="s">
        <v>647</v>
      </c>
      <c r="H14" s="6" t="s">
        <v>624</v>
      </c>
      <c r="I14" s="6" t="s">
        <v>625</v>
      </c>
      <c r="J14" s="6" t="s">
        <v>385</v>
      </c>
      <c r="K14" s="6" t="s">
        <v>612</v>
      </c>
      <c r="L14" s="12" t="s">
        <v>57</v>
      </c>
      <c r="M14" s="13"/>
      <c r="N14" s="14"/>
      <c r="O14" s="7" t="s">
        <v>534</v>
      </c>
      <c r="P14" s="6" t="s">
        <v>605</v>
      </c>
      <c r="Q14" s="63">
        <f t="shared" si="1"/>
        <v>14</v>
      </c>
      <c r="R14" s="1" t="str">
        <f t="shared" si="2"/>
        <v>014D0305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/>
      </c>
      <c r="B15" s="5"/>
      <c r="C15" s="21"/>
      <c r="D15" s="21"/>
      <c r="E15" s="6" t="s">
        <v>56</v>
      </c>
      <c r="F15" s="7" t="s">
        <v>125</v>
      </c>
      <c r="G15" s="6" t="s">
        <v>648</v>
      </c>
      <c r="H15" s="6" t="s">
        <v>627</v>
      </c>
      <c r="I15" s="6" t="s">
        <v>628</v>
      </c>
      <c r="J15" s="6" t="s">
        <v>385</v>
      </c>
      <c r="K15" s="6" t="s">
        <v>629</v>
      </c>
      <c r="L15" s="12" t="s">
        <v>57</v>
      </c>
      <c r="M15" s="13"/>
      <c r="N15" s="14"/>
      <c r="O15" s="7" t="s">
        <v>630</v>
      </c>
      <c r="P15" s="6" t="s">
        <v>605</v>
      </c>
      <c r="Q15" s="63">
        <f t="shared" si="1"/>
        <v>14</v>
      </c>
      <c r="R15" s="1" t="str">
        <f t="shared" si="2"/>
        <v/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25" t="str">
        <f t="shared" si="0"/>
        <v/>
      </c>
      <c r="B16" s="5"/>
      <c r="C16" s="21"/>
      <c r="D16" s="21"/>
      <c r="E16" s="6" t="s">
        <v>56</v>
      </c>
      <c r="F16" s="7" t="s">
        <v>125</v>
      </c>
      <c r="G16" s="6" t="s">
        <v>648</v>
      </c>
      <c r="H16" s="6" t="s">
        <v>632</v>
      </c>
      <c r="I16" s="6" t="s">
        <v>633</v>
      </c>
      <c r="J16" s="6" t="s">
        <v>385</v>
      </c>
      <c r="K16" s="6" t="s">
        <v>629</v>
      </c>
      <c r="L16" s="12" t="s">
        <v>57</v>
      </c>
      <c r="M16" s="13"/>
      <c r="N16" s="14"/>
      <c r="O16" s="7" t="s">
        <v>630</v>
      </c>
      <c r="P16" s="6" t="s">
        <v>605</v>
      </c>
      <c r="Q16" s="63">
        <f t="shared" si="1"/>
        <v>14</v>
      </c>
      <c r="R16" s="1" t="str">
        <f t="shared" si="2"/>
        <v/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014D0306</v>
      </c>
      <c r="B17" s="5" t="s">
        <v>631</v>
      </c>
      <c r="C17" s="21">
        <v>3</v>
      </c>
      <c r="D17" s="21">
        <v>6</v>
      </c>
      <c r="E17" s="6" t="s">
        <v>56</v>
      </c>
      <c r="F17" s="7" t="s">
        <v>125</v>
      </c>
      <c r="G17" s="6" t="s">
        <v>649</v>
      </c>
      <c r="H17" s="6" t="s">
        <v>634</v>
      </c>
      <c r="I17" s="6" t="s">
        <v>621</v>
      </c>
      <c r="J17" s="6" t="s">
        <v>385</v>
      </c>
      <c r="K17" s="6" t="s">
        <v>629</v>
      </c>
      <c r="L17" s="12" t="s">
        <v>57</v>
      </c>
      <c r="M17" s="13"/>
      <c r="N17" s="14"/>
      <c r="O17" s="7" t="s">
        <v>630</v>
      </c>
      <c r="P17" s="6" t="s">
        <v>605</v>
      </c>
      <c r="Q17" s="63">
        <f t="shared" si="1"/>
        <v>14</v>
      </c>
      <c r="R17" s="1" t="str">
        <f t="shared" si="2"/>
        <v>014D0306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25" t="str">
        <f t="shared" si="0"/>
        <v/>
      </c>
      <c r="B18" s="5"/>
      <c r="C18" s="21"/>
      <c r="D18" s="21"/>
      <c r="E18" s="6"/>
      <c r="F18" s="7"/>
      <c r="G18" s="6"/>
      <c r="H18" s="6"/>
      <c r="I18" s="6"/>
      <c r="J18" s="6"/>
      <c r="K18" s="6"/>
      <c r="L18" s="12"/>
      <c r="M18" s="13"/>
      <c r="N18" s="14"/>
      <c r="O18" s="7"/>
      <c r="P18" s="6"/>
      <c r="Q18" s="63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25" t="str">
        <f t="shared" si="0"/>
        <v/>
      </c>
      <c r="B19" s="5"/>
      <c r="C19" s="21"/>
      <c r="D19" s="21"/>
      <c r="E19" s="6" t="s">
        <v>636</v>
      </c>
      <c r="F19" s="7" t="s">
        <v>19</v>
      </c>
      <c r="G19" s="6" t="s">
        <v>651</v>
      </c>
      <c r="H19" s="6" t="s">
        <v>642</v>
      </c>
      <c r="I19" s="6" t="s">
        <v>628</v>
      </c>
      <c r="J19" s="6" t="s">
        <v>385</v>
      </c>
      <c r="K19" s="6" t="s">
        <v>629</v>
      </c>
      <c r="L19" s="12" t="s">
        <v>57</v>
      </c>
      <c r="M19" s="13"/>
      <c r="N19" s="14"/>
      <c r="O19" s="7" t="s">
        <v>630</v>
      </c>
      <c r="P19" s="6" t="s">
        <v>605</v>
      </c>
      <c r="Q19" s="63">
        <f t="shared" si="1"/>
        <v>14</v>
      </c>
      <c r="R19" s="1" t="str">
        <f t="shared" si="2"/>
        <v/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25" t="str">
        <f t="shared" si="0"/>
        <v/>
      </c>
      <c r="B20" s="5"/>
      <c r="C20" s="21"/>
      <c r="D20" s="21"/>
      <c r="E20" s="6" t="s">
        <v>636</v>
      </c>
      <c r="F20" s="7" t="s">
        <v>19</v>
      </c>
      <c r="G20" s="6" t="s">
        <v>652</v>
      </c>
      <c r="H20" s="6" t="s">
        <v>643</v>
      </c>
      <c r="I20" s="6" t="s">
        <v>628</v>
      </c>
      <c r="J20" s="6" t="s">
        <v>385</v>
      </c>
      <c r="K20" s="6" t="s">
        <v>629</v>
      </c>
      <c r="L20" s="12" t="s">
        <v>57</v>
      </c>
      <c r="M20" s="13"/>
      <c r="N20" s="14"/>
      <c r="O20" s="7" t="s">
        <v>630</v>
      </c>
      <c r="P20" s="6" t="s">
        <v>605</v>
      </c>
      <c r="Q20" s="63">
        <f t="shared" si="1"/>
        <v>14</v>
      </c>
      <c r="R20" s="1" t="str">
        <f t="shared" si="2"/>
        <v/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25" t="str">
        <f t="shared" si="0"/>
        <v/>
      </c>
      <c r="B21" s="5"/>
      <c r="C21" s="21"/>
      <c r="D21" s="21"/>
      <c r="E21" s="6" t="s">
        <v>636</v>
      </c>
      <c r="F21" s="7" t="s">
        <v>19</v>
      </c>
      <c r="G21" s="6" t="s">
        <v>653</v>
      </c>
      <c r="H21" s="6" t="s">
        <v>644</v>
      </c>
      <c r="I21" s="6" t="s">
        <v>628</v>
      </c>
      <c r="J21" s="6" t="s">
        <v>385</v>
      </c>
      <c r="K21" s="6" t="s">
        <v>629</v>
      </c>
      <c r="L21" s="12" t="s">
        <v>57</v>
      </c>
      <c r="M21" s="13"/>
      <c r="N21" s="14"/>
      <c r="O21" s="7" t="s">
        <v>630</v>
      </c>
      <c r="P21" s="6" t="s">
        <v>605</v>
      </c>
      <c r="Q21" s="63">
        <f t="shared" si="1"/>
        <v>14</v>
      </c>
      <c r="R21" s="1" t="str">
        <f t="shared" si="2"/>
        <v/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25" t="str">
        <f t="shared" si="0"/>
        <v/>
      </c>
      <c r="B22" s="5"/>
      <c r="C22" s="21"/>
      <c r="D22" s="21"/>
      <c r="E22" s="6" t="s">
        <v>636</v>
      </c>
      <c r="F22" s="7" t="s">
        <v>19</v>
      </c>
      <c r="G22" s="6" t="s">
        <v>654</v>
      </c>
      <c r="H22" s="6" t="s">
        <v>645</v>
      </c>
      <c r="I22" s="6" t="s">
        <v>628</v>
      </c>
      <c r="J22" s="6" t="s">
        <v>385</v>
      </c>
      <c r="K22" s="6" t="s">
        <v>629</v>
      </c>
      <c r="L22" s="12" t="s">
        <v>57</v>
      </c>
      <c r="M22" s="13"/>
      <c r="N22" s="14"/>
      <c r="O22" s="7" t="s">
        <v>630</v>
      </c>
      <c r="P22" s="6" t="s">
        <v>605</v>
      </c>
      <c r="Q22" s="63">
        <f t="shared" si="1"/>
        <v>14</v>
      </c>
      <c r="R22" s="1" t="str">
        <f t="shared" si="2"/>
        <v/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25" t="str">
        <f t="shared" si="0"/>
        <v/>
      </c>
      <c r="B23" s="5"/>
      <c r="C23" s="21"/>
      <c r="D23" s="21"/>
      <c r="E23" s="6" t="s">
        <v>636</v>
      </c>
      <c r="F23" s="7" t="s">
        <v>19</v>
      </c>
      <c r="G23" s="6" t="s">
        <v>657</v>
      </c>
      <c r="H23" s="6" t="s">
        <v>658</v>
      </c>
      <c r="I23" s="6" t="s">
        <v>659</v>
      </c>
      <c r="J23" s="6" t="s">
        <v>385</v>
      </c>
      <c r="K23" s="6" t="s">
        <v>629</v>
      </c>
      <c r="L23" s="12" t="s">
        <v>57</v>
      </c>
      <c r="M23" s="13"/>
      <c r="N23" s="14"/>
      <c r="O23" s="7" t="s">
        <v>630</v>
      </c>
      <c r="P23" s="6" t="s">
        <v>605</v>
      </c>
      <c r="Q23" s="63">
        <f t="shared" si="1"/>
        <v>14</v>
      </c>
      <c r="R23" s="1" t="str">
        <f t="shared" si="2"/>
        <v/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 t="s">
        <v>636</v>
      </c>
      <c r="F24" s="7" t="s">
        <v>19</v>
      </c>
      <c r="G24" s="6" t="s">
        <v>660</v>
      </c>
      <c r="H24" s="6" t="s">
        <v>661</v>
      </c>
      <c r="I24" s="6" t="s">
        <v>662</v>
      </c>
      <c r="J24" s="6" t="s">
        <v>385</v>
      </c>
      <c r="K24" s="6" t="s">
        <v>629</v>
      </c>
      <c r="L24" s="12" t="s">
        <v>57</v>
      </c>
      <c r="M24" s="13"/>
      <c r="N24" s="14"/>
      <c r="O24" s="7" t="s">
        <v>630</v>
      </c>
      <c r="P24" s="6" t="s">
        <v>605</v>
      </c>
      <c r="Q24" s="63">
        <f t="shared" si="1"/>
        <v>14</v>
      </c>
      <c r="R24" s="1" t="str">
        <f t="shared" si="2"/>
        <v/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25" t="str">
        <f t="shared" si="0"/>
        <v/>
      </c>
      <c r="B25" s="5"/>
      <c r="C25" s="21"/>
      <c r="D25" s="21"/>
      <c r="E25" s="6"/>
      <c r="F25" s="7"/>
      <c r="G25" s="6"/>
      <c r="H25" s="6"/>
      <c r="I25" s="6"/>
      <c r="J25" s="6"/>
      <c r="K25" s="6"/>
      <c r="L25" s="12"/>
      <c r="M25" s="13"/>
      <c r="N25" s="14"/>
      <c r="O25" s="7"/>
      <c r="P25" s="6"/>
      <c r="Q25" s="63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25" t="str">
        <f t="shared" ref="A26" si="7">IF(OR(B26="",C26="",D26=""),"",TEXT(Q26,"000")&amp;B26&amp;TEXT(C26,"00")&amp;TEXT(D26,"00"))</f>
        <v/>
      </c>
      <c r="B26" s="5"/>
      <c r="C26" s="21"/>
      <c r="D26" s="21"/>
      <c r="E26" s="6" t="s">
        <v>636</v>
      </c>
      <c r="F26" s="7" t="s">
        <v>637</v>
      </c>
      <c r="G26" s="6" t="s">
        <v>655</v>
      </c>
      <c r="H26" s="6" t="s">
        <v>638</v>
      </c>
      <c r="I26" s="6" t="s">
        <v>628</v>
      </c>
      <c r="J26" s="6" t="s">
        <v>385</v>
      </c>
      <c r="K26" s="6" t="s">
        <v>629</v>
      </c>
      <c r="L26" s="12" t="s">
        <v>57</v>
      </c>
      <c r="M26" s="13"/>
      <c r="N26" s="14"/>
      <c r="O26" s="7" t="s">
        <v>630</v>
      </c>
      <c r="P26" s="6" t="s">
        <v>605</v>
      </c>
      <c r="Q26" s="63">
        <f t="shared" ref="Q26" si="8">IF(P26="","",VLOOKUP(P26,$Z$7:$AA$68,2,FALSE))</f>
        <v>14</v>
      </c>
      <c r="R26" s="1" t="str">
        <f t="shared" si="2"/>
        <v/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25" t="str">
        <f t="shared" si="0"/>
        <v/>
      </c>
      <c r="B27" s="5"/>
      <c r="C27" s="21"/>
      <c r="D27" s="21"/>
      <c r="E27" s="6"/>
      <c r="F27" s="7"/>
      <c r="G27" s="6"/>
      <c r="H27" s="6"/>
      <c r="I27" s="6"/>
      <c r="J27" s="6"/>
      <c r="K27" s="6"/>
      <c r="L27" s="12"/>
      <c r="M27" s="13"/>
      <c r="N27" s="14"/>
      <c r="O27" s="7"/>
      <c r="P27" s="6"/>
      <c r="Q27" s="63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25" t="str">
        <f t="shared" si="0"/>
        <v/>
      </c>
      <c r="B28" s="5"/>
      <c r="C28" s="21"/>
      <c r="D28" s="21"/>
      <c r="E28" s="6" t="s">
        <v>636</v>
      </c>
      <c r="F28" s="7" t="s">
        <v>125</v>
      </c>
      <c r="G28" s="6" t="s">
        <v>664</v>
      </c>
      <c r="H28" s="6" t="s">
        <v>639</v>
      </c>
      <c r="I28" s="6" t="s">
        <v>628</v>
      </c>
      <c r="J28" s="6" t="s">
        <v>385</v>
      </c>
      <c r="K28" s="6" t="s">
        <v>629</v>
      </c>
      <c r="L28" s="12" t="s">
        <v>57</v>
      </c>
      <c r="M28" s="13"/>
      <c r="N28" s="14"/>
      <c r="O28" s="7" t="s">
        <v>630</v>
      </c>
      <c r="P28" s="6" t="s">
        <v>605</v>
      </c>
      <c r="Q28" s="63">
        <f t="shared" si="1"/>
        <v>14</v>
      </c>
      <c r="R28" s="1" t="str">
        <f t="shared" si="2"/>
        <v/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014P0301</v>
      </c>
      <c r="B29" s="5" t="s">
        <v>635</v>
      </c>
      <c r="C29" s="21">
        <v>3</v>
      </c>
      <c r="D29" s="21">
        <v>1</v>
      </c>
      <c r="E29" s="6" t="s">
        <v>636</v>
      </c>
      <c r="F29" s="7" t="s">
        <v>125</v>
      </c>
      <c r="G29" s="6" t="s">
        <v>650</v>
      </c>
      <c r="H29" s="6" t="s">
        <v>640</v>
      </c>
      <c r="I29" s="6" t="s">
        <v>641</v>
      </c>
      <c r="J29" s="6" t="s">
        <v>385</v>
      </c>
      <c r="K29" s="6" t="s">
        <v>629</v>
      </c>
      <c r="L29" s="12" t="s">
        <v>57</v>
      </c>
      <c r="M29" s="13"/>
      <c r="N29" s="14"/>
      <c r="O29" s="7" t="s">
        <v>630</v>
      </c>
      <c r="P29" s="6" t="s">
        <v>605</v>
      </c>
      <c r="Q29" s="63">
        <f t="shared" si="1"/>
        <v>14</v>
      </c>
      <c r="R29" s="1" t="str">
        <f t="shared" si="2"/>
        <v>014P0301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25" t="str">
        <f t="shared" si="0"/>
        <v/>
      </c>
      <c r="B30" s="5"/>
      <c r="C30" s="21"/>
      <c r="D30" s="21"/>
      <c r="E30" s="6" t="s">
        <v>636</v>
      </c>
      <c r="F30" s="7" t="s">
        <v>125</v>
      </c>
      <c r="G30" s="6" t="s">
        <v>663</v>
      </c>
      <c r="H30" s="6" t="s">
        <v>665</v>
      </c>
      <c r="I30" s="6" t="s">
        <v>628</v>
      </c>
      <c r="J30" s="6" t="s">
        <v>385</v>
      </c>
      <c r="K30" s="6" t="s">
        <v>629</v>
      </c>
      <c r="L30" s="12" t="s">
        <v>57</v>
      </c>
      <c r="M30" s="13"/>
      <c r="N30" s="14"/>
      <c r="O30" s="7" t="s">
        <v>630</v>
      </c>
      <c r="P30" s="6" t="s">
        <v>605</v>
      </c>
      <c r="Q30" s="63">
        <f t="shared" si="1"/>
        <v>14</v>
      </c>
      <c r="R30" s="1" t="str">
        <f t="shared" si="2"/>
        <v/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014P0302</v>
      </c>
      <c r="B31" s="5" t="s">
        <v>635</v>
      </c>
      <c r="C31" s="21">
        <v>3</v>
      </c>
      <c r="D31" s="21">
        <v>2</v>
      </c>
      <c r="E31" s="6" t="s">
        <v>636</v>
      </c>
      <c r="F31" s="7" t="s">
        <v>125</v>
      </c>
      <c r="G31" s="6" t="s">
        <v>666</v>
      </c>
      <c r="H31" s="6" t="s">
        <v>667</v>
      </c>
      <c r="I31" s="6" t="s">
        <v>668</v>
      </c>
      <c r="J31" s="6" t="s">
        <v>385</v>
      </c>
      <c r="K31" s="6" t="s">
        <v>629</v>
      </c>
      <c r="L31" s="12" t="s">
        <v>57</v>
      </c>
      <c r="M31" s="13"/>
      <c r="N31" s="14"/>
      <c r="O31" s="7" t="s">
        <v>630</v>
      </c>
      <c r="P31" s="6" t="s">
        <v>605</v>
      </c>
      <c r="Q31" s="63">
        <f t="shared" si="1"/>
        <v>14</v>
      </c>
      <c r="R31" s="1" t="str">
        <f t="shared" si="2"/>
        <v>014P0302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6"/>
      <c r="J32" s="6"/>
      <c r="K32" s="6"/>
      <c r="L32" s="12"/>
      <c r="M32" s="13"/>
      <c r="N32" s="14"/>
      <c r="O32" s="7"/>
      <c r="P32" s="6"/>
      <c r="Q32" s="63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87" t="str">
        <f t="shared" si="0"/>
        <v>014W0201</v>
      </c>
      <c r="B33" s="5" t="s">
        <v>669</v>
      </c>
      <c r="C33" s="21">
        <v>2</v>
      </c>
      <c r="D33" s="21">
        <v>1</v>
      </c>
      <c r="E33" s="6" t="s">
        <v>670</v>
      </c>
      <c r="F33" s="7" t="s">
        <v>19</v>
      </c>
      <c r="G33" s="6" t="s">
        <v>671</v>
      </c>
      <c r="H33" s="6" t="s">
        <v>672</v>
      </c>
      <c r="I33" s="6" t="s">
        <v>628</v>
      </c>
      <c r="J33" s="6" t="s">
        <v>385</v>
      </c>
      <c r="K33" s="6" t="s">
        <v>656</v>
      </c>
      <c r="L33" s="12" t="s">
        <v>57</v>
      </c>
      <c r="M33" s="13"/>
      <c r="N33" s="14"/>
      <c r="O33" s="7" t="s">
        <v>673</v>
      </c>
      <c r="P33" s="6" t="s">
        <v>605</v>
      </c>
      <c r="Q33" s="63">
        <f t="shared" si="1"/>
        <v>14</v>
      </c>
      <c r="R33" s="1" t="str">
        <f t="shared" si="2"/>
        <v>014W0201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014W0202</v>
      </c>
      <c r="B34" s="5" t="s">
        <v>669</v>
      </c>
      <c r="C34" s="21">
        <v>2</v>
      </c>
      <c r="D34" s="21">
        <v>2</v>
      </c>
      <c r="E34" s="6" t="s">
        <v>670</v>
      </c>
      <c r="F34" s="7" t="s">
        <v>679</v>
      </c>
      <c r="G34" s="6" t="s">
        <v>706</v>
      </c>
      <c r="H34" s="6" t="s">
        <v>704</v>
      </c>
      <c r="I34" s="6" t="s">
        <v>705</v>
      </c>
      <c r="J34" s="6" t="s">
        <v>711</v>
      </c>
      <c r="K34" s="6"/>
      <c r="L34" s="12" t="s">
        <v>57</v>
      </c>
      <c r="M34" s="13"/>
      <c r="N34" s="14"/>
      <c r="O34" s="7" t="s">
        <v>673</v>
      </c>
      <c r="P34" s="6" t="s">
        <v>605</v>
      </c>
      <c r="Q34" s="63">
        <f t="shared" si="1"/>
        <v>14</v>
      </c>
      <c r="R34" s="1" t="str">
        <f t="shared" si="2"/>
        <v>014W0202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6"/>
      <c r="J35" s="6"/>
      <c r="K35" s="6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87" t="str">
        <f t="shared" si="0"/>
        <v>014S0201</v>
      </c>
      <c r="B36" s="5" t="s">
        <v>674</v>
      </c>
      <c r="C36" s="21">
        <v>2</v>
      </c>
      <c r="D36" s="21">
        <v>1</v>
      </c>
      <c r="E36" s="6" t="s">
        <v>675</v>
      </c>
      <c r="F36" s="7" t="s">
        <v>19</v>
      </c>
      <c r="G36" s="6" t="s">
        <v>676</v>
      </c>
      <c r="H36" s="6" t="s">
        <v>677</v>
      </c>
      <c r="I36" s="6" t="s">
        <v>678</v>
      </c>
      <c r="J36" s="6" t="s">
        <v>385</v>
      </c>
      <c r="K36" s="6" t="s">
        <v>656</v>
      </c>
      <c r="L36" s="12" t="s">
        <v>57</v>
      </c>
      <c r="M36" s="13"/>
      <c r="N36" s="14"/>
      <c r="O36" s="7" t="s">
        <v>673</v>
      </c>
      <c r="P36" s="6" t="s">
        <v>605</v>
      </c>
      <c r="Q36" s="63">
        <f t="shared" si="1"/>
        <v>14</v>
      </c>
      <c r="R36" s="1" t="str">
        <f t="shared" si="2"/>
        <v>014S0201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ref="A37:A40" si="9">IF(OR(B37="",C37="",D37=""),"",TEXT(Q37,"000")&amp;B37&amp;TEXT(C37,"00")&amp;TEXT(D37,"00"))</f>
        <v>014S0202</v>
      </c>
      <c r="B37" s="5" t="s">
        <v>674</v>
      </c>
      <c r="C37" s="21">
        <v>2</v>
      </c>
      <c r="D37" s="21">
        <v>2</v>
      </c>
      <c r="E37" s="6" t="s">
        <v>675</v>
      </c>
      <c r="F37" s="7" t="s">
        <v>19</v>
      </c>
      <c r="G37" s="6" t="s">
        <v>689</v>
      </c>
      <c r="H37" s="6" t="s">
        <v>690</v>
      </c>
      <c r="I37" s="6" t="s">
        <v>662</v>
      </c>
      <c r="J37" s="6" t="s">
        <v>385</v>
      </c>
      <c r="K37" s="6" t="s">
        <v>656</v>
      </c>
      <c r="L37" s="12" t="s">
        <v>57</v>
      </c>
      <c r="M37" s="13"/>
      <c r="N37" s="14"/>
      <c r="O37" s="7" t="s">
        <v>673</v>
      </c>
      <c r="P37" s="6" t="s">
        <v>605</v>
      </c>
      <c r="Q37" s="63">
        <f t="shared" si="1"/>
        <v>14</v>
      </c>
      <c r="R37" s="1" t="str">
        <f t="shared" si="2"/>
        <v>014S0202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9"/>
        <v>014S0203</v>
      </c>
      <c r="B38" s="5" t="s">
        <v>674</v>
      </c>
      <c r="C38" s="21">
        <v>2</v>
      </c>
      <c r="D38" s="21">
        <v>3</v>
      </c>
      <c r="E38" s="6" t="s">
        <v>675</v>
      </c>
      <c r="F38" s="7" t="s">
        <v>19</v>
      </c>
      <c r="G38" s="6" t="s">
        <v>691</v>
      </c>
      <c r="H38" s="6" t="s">
        <v>692</v>
      </c>
      <c r="I38" s="6" t="s">
        <v>693</v>
      </c>
      <c r="J38" s="6" t="s">
        <v>385</v>
      </c>
      <c r="K38" s="6" t="s">
        <v>656</v>
      </c>
      <c r="L38" s="12" t="s">
        <v>57</v>
      </c>
      <c r="M38" s="13"/>
      <c r="N38" s="14"/>
      <c r="O38" s="7" t="s">
        <v>673</v>
      </c>
      <c r="P38" s="6" t="s">
        <v>605</v>
      </c>
      <c r="Q38" s="63">
        <f t="shared" si="1"/>
        <v>14</v>
      </c>
      <c r="R38" s="1" t="str">
        <f t="shared" si="2"/>
        <v>014S0203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87" t="str">
        <f t="shared" si="9"/>
        <v>014S0204</v>
      </c>
      <c r="B39" s="5" t="s">
        <v>674</v>
      </c>
      <c r="C39" s="21">
        <v>2</v>
      </c>
      <c r="D39" s="21">
        <v>4</v>
      </c>
      <c r="E39" s="6" t="s">
        <v>675</v>
      </c>
      <c r="F39" s="7" t="s">
        <v>19</v>
      </c>
      <c r="G39" s="6" t="s">
        <v>694</v>
      </c>
      <c r="H39" s="6" t="s">
        <v>695</v>
      </c>
      <c r="I39" s="6" t="s">
        <v>693</v>
      </c>
      <c r="J39" s="6" t="s">
        <v>385</v>
      </c>
      <c r="K39" s="6" t="s">
        <v>656</v>
      </c>
      <c r="L39" s="12" t="s">
        <v>57</v>
      </c>
      <c r="M39" s="13"/>
      <c r="N39" s="14"/>
      <c r="O39" s="7" t="s">
        <v>673</v>
      </c>
      <c r="P39" s="6" t="s">
        <v>605</v>
      </c>
      <c r="Q39" s="63">
        <f t="shared" si="1"/>
        <v>14</v>
      </c>
      <c r="R39" s="1" t="str">
        <f t="shared" si="2"/>
        <v>014S0204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87" t="str">
        <f t="shared" si="9"/>
        <v>014S0205</v>
      </c>
      <c r="B40" s="5" t="s">
        <v>674</v>
      </c>
      <c r="C40" s="21">
        <v>2</v>
      </c>
      <c r="D40" s="21">
        <v>5</v>
      </c>
      <c r="E40" s="6" t="s">
        <v>675</v>
      </c>
      <c r="F40" s="7" t="s">
        <v>19</v>
      </c>
      <c r="G40" s="6" t="s">
        <v>696</v>
      </c>
      <c r="H40" s="6" t="s">
        <v>697</v>
      </c>
      <c r="I40" s="6" t="s">
        <v>693</v>
      </c>
      <c r="J40" s="6" t="s">
        <v>385</v>
      </c>
      <c r="K40" s="6" t="s">
        <v>656</v>
      </c>
      <c r="L40" s="12" t="s">
        <v>57</v>
      </c>
      <c r="M40" s="13"/>
      <c r="N40" s="14"/>
      <c r="O40" s="7" t="s">
        <v>673</v>
      </c>
      <c r="P40" s="6" t="s">
        <v>605</v>
      </c>
      <c r="Q40" s="63">
        <f t="shared" si="1"/>
        <v>14</v>
      </c>
      <c r="R40" s="1" t="str">
        <f t="shared" si="2"/>
        <v>014S0205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014S0206</v>
      </c>
      <c r="B41" s="5" t="s">
        <v>674</v>
      </c>
      <c r="C41" s="21">
        <v>2</v>
      </c>
      <c r="D41" s="21">
        <v>6</v>
      </c>
      <c r="E41" s="6" t="s">
        <v>675</v>
      </c>
      <c r="F41" s="7" t="s">
        <v>19</v>
      </c>
      <c r="G41" s="6" t="s">
        <v>698</v>
      </c>
      <c r="H41" s="6" t="s">
        <v>699</v>
      </c>
      <c r="I41" s="6" t="s">
        <v>693</v>
      </c>
      <c r="J41" s="6" t="s">
        <v>385</v>
      </c>
      <c r="K41" s="6" t="s">
        <v>656</v>
      </c>
      <c r="L41" s="12" t="s">
        <v>57</v>
      </c>
      <c r="M41" s="13"/>
      <c r="N41" s="14"/>
      <c r="O41" s="7" t="s">
        <v>673</v>
      </c>
      <c r="P41" s="6" t="s">
        <v>605</v>
      </c>
      <c r="Q41" s="63">
        <f t="shared" si="1"/>
        <v>14</v>
      </c>
      <c r="R41" s="1" t="str">
        <f t="shared" si="2"/>
        <v>014S0206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87" t="str">
        <f t="shared" si="0"/>
        <v>014S0207</v>
      </c>
      <c r="B42" s="5" t="s">
        <v>674</v>
      </c>
      <c r="C42" s="21">
        <v>2</v>
      </c>
      <c r="D42" s="21">
        <v>7</v>
      </c>
      <c r="E42" s="6" t="s">
        <v>675</v>
      </c>
      <c r="F42" s="7" t="s">
        <v>19</v>
      </c>
      <c r="G42" s="6" t="s">
        <v>700</v>
      </c>
      <c r="H42" s="6" t="s">
        <v>701</v>
      </c>
      <c r="I42" s="6" t="s">
        <v>678</v>
      </c>
      <c r="J42" s="6" t="s">
        <v>385</v>
      </c>
      <c r="K42" s="6" t="s">
        <v>656</v>
      </c>
      <c r="L42" s="12" t="s">
        <v>57</v>
      </c>
      <c r="M42" s="13"/>
      <c r="N42" s="14"/>
      <c r="O42" s="7" t="s">
        <v>673</v>
      </c>
      <c r="P42" s="6" t="s">
        <v>605</v>
      </c>
      <c r="Q42" s="63">
        <f t="shared" ref="Q42:Q45" si="10">IF(P42="","",VLOOKUP(P42,$Z$7:$AA$68,2,FALSE))</f>
        <v>14</v>
      </c>
      <c r="R42" s="1" t="str">
        <f t="shared" si="2"/>
        <v>014S0207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6"/>
      <c r="J43" s="6"/>
      <c r="K43" s="6"/>
      <c r="L43" s="12"/>
      <c r="M43" s="13"/>
      <c r="N43" s="14"/>
      <c r="O43" s="7"/>
      <c r="P43" s="6"/>
      <c r="Q43" s="63" t="str">
        <f t="shared" si="10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014S0208</v>
      </c>
      <c r="B44" s="5" t="s">
        <v>674</v>
      </c>
      <c r="C44" s="21">
        <v>2</v>
      </c>
      <c r="D44" s="21">
        <v>8</v>
      </c>
      <c r="E44" s="6" t="s">
        <v>675</v>
      </c>
      <c r="F44" s="7" t="s">
        <v>679</v>
      </c>
      <c r="G44" s="6" t="s">
        <v>682</v>
      </c>
      <c r="H44" s="6" t="s">
        <v>680</v>
      </c>
      <c r="I44" s="6" t="s">
        <v>678</v>
      </c>
      <c r="J44" s="6" t="s">
        <v>385</v>
      </c>
      <c r="K44" s="6" t="s">
        <v>656</v>
      </c>
      <c r="L44" s="12" t="s">
        <v>57</v>
      </c>
      <c r="M44" s="13"/>
      <c r="N44" s="14"/>
      <c r="O44" s="7" t="s">
        <v>673</v>
      </c>
      <c r="P44" s="6" t="s">
        <v>605</v>
      </c>
      <c r="Q44" s="63">
        <f t="shared" si="10"/>
        <v>14</v>
      </c>
      <c r="R44" s="1" t="str">
        <f t="shared" si="2"/>
        <v>014S0208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87" t="str">
        <f t="shared" si="0"/>
        <v>014S0209</v>
      </c>
      <c r="B45" s="5" t="s">
        <v>674</v>
      </c>
      <c r="C45" s="21">
        <v>2</v>
      </c>
      <c r="D45" s="21">
        <v>9</v>
      </c>
      <c r="E45" s="6" t="s">
        <v>675</v>
      </c>
      <c r="F45" s="7" t="s">
        <v>679</v>
      </c>
      <c r="G45" s="6" t="s">
        <v>683</v>
      </c>
      <c r="H45" s="6" t="s">
        <v>681</v>
      </c>
      <c r="I45" s="6" t="s">
        <v>628</v>
      </c>
      <c r="J45" s="6" t="s">
        <v>385</v>
      </c>
      <c r="K45" s="6" t="s">
        <v>656</v>
      </c>
      <c r="L45" s="12" t="s">
        <v>57</v>
      </c>
      <c r="M45" s="13"/>
      <c r="N45" s="14"/>
      <c r="O45" s="7" t="s">
        <v>673</v>
      </c>
      <c r="P45" s="6" t="s">
        <v>605</v>
      </c>
      <c r="Q45" s="63">
        <f t="shared" si="10"/>
        <v>14</v>
      </c>
      <c r="R45" s="1" t="str">
        <f t="shared" si="2"/>
        <v>014S0209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87" t="str">
        <f t="shared" si="0"/>
        <v>014S0210</v>
      </c>
      <c r="B46" s="5" t="s">
        <v>674</v>
      </c>
      <c r="C46" s="21">
        <v>2</v>
      </c>
      <c r="D46" s="21">
        <v>10</v>
      </c>
      <c r="E46" s="6" t="s">
        <v>675</v>
      </c>
      <c r="F46" s="7" t="s">
        <v>679</v>
      </c>
      <c r="G46" s="6" t="s">
        <v>684</v>
      </c>
      <c r="H46" s="6" t="s">
        <v>685</v>
      </c>
      <c r="I46" s="6" t="s">
        <v>688</v>
      </c>
      <c r="J46" s="6" t="s">
        <v>385</v>
      </c>
      <c r="K46" s="6" t="s">
        <v>656</v>
      </c>
      <c r="L46" s="12" t="s">
        <v>57</v>
      </c>
      <c r="M46" s="13"/>
      <c r="N46" s="14"/>
      <c r="O46" s="7" t="s">
        <v>673</v>
      </c>
      <c r="P46" s="6" t="s">
        <v>605</v>
      </c>
      <c r="Q46" s="63">
        <f t="shared" si="1"/>
        <v>14</v>
      </c>
      <c r="R46" s="1" t="str">
        <f t="shared" si="2"/>
        <v>014S0210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87" t="str">
        <f t="shared" si="0"/>
        <v>014S0211</v>
      </c>
      <c r="B47" s="5" t="s">
        <v>674</v>
      </c>
      <c r="C47" s="21">
        <v>2</v>
      </c>
      <c r="D47" s="21">
        <v>11</v>
      </c>
      <c r="E47" s="6" t="s">
        <v>675</v>
      </c>
      <c r="F47" s="7" t="s">
        <v>679</v>
      </c>
      <c r="G47" s="6" t="s">
        <v>684</v>
      </c>
      <c r="H47" s="6" t="s">
        <v>687</v>
      </c>
      <c r="I47" s="6" t="s">
        <v>686</v>
      </c>
      <c r="J47" s="6" t="s">
        <v>385</v>
      </c>
      <c r="K47" s="6" t="s">
        <v>656</v>
      </c>
      <c r="L47" s="12" t="s">
        <v>57</v>
      </c>
      <c r="M47" s="13"/>
      <c r="N47" s="14"/>
      <c r="O47" s="7" t="s">
        <v>673</v>
      </c>
      <c r="P47" s="6" t="s">
        <v>605</v>
      </c>
      <c r="Q47" s="63">
        <f t="shared" si="1"/>
        <v>14</v>
      </c>
      <c r="R47" s="1" t="str">
        <f t="shared" si="2"/>
        <v>014S0211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6"/>
      <c r="J48" s="6"/>
      <c r="K48" s="6"/>
      <c r="L48" s="12"/>
      <c r="M48" s="13"/>
      <c r="N48" s="14"/>
      <c r="O48" s="7"/>
      <c r="P48" s="6"/>
      <c r="Q48" s="63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014S0212</v>
      </c>
      <c r="B49" s="5" t="s">
        <v>719</v>
      </c>
      <c r="C49" s="21">
        <v>2</v>
      </c>
      <c r="D49" s="21">
        <v>12</v>
      </c>
      <c r="E49" s="6" t="s">
        <v>13</v>
      </c>
      <c r="F49" s="7" t="s">
        <v>27</v>
      </c>
      <c r="G49" s="6" t="s">
        <v>720</v>
      </c>
      <c r="H49" s="6" t="s">
        <v>721</v>
      </c>
      <c r="I49" s="6" t="s">
        <v>722</v>
      </c>
      <c r="J49" s="6" t="s">
        <v>385</v>
      </c>
      <c r="K49" s="6"/>
      <c r="L49" s="12" t="s">
        <v>241</v>
      </c>
      <c r="M49" s="13"/>
      <c r="N49" s="14"/>
      <c r="O49" s="7"/>
      <c r="P49" s="6" t="s">
        <v>605</v>
      </c>
      <c r="Q49" s="63">
        <f t="shared" si="1"/>
        <v>14</v>
      </c>
      <c r="R49" s="1" t="str">
        <f t="shared" si="2"/>
        <v>014S0212</v>
      </c>
      <c r="S49" s="1" t="str">
        <f t="shared" si="3"/>
        <v xml:space="preserve">JWWA認証    </v>
      </c>
      <c r="T49" s="1" t="str">
        <f t="shared" si="4"/>
        <v xml:space="preserve">JWWA認証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014S0213</v>
      </c>
      <c r="B50" s="5" t="s">
        <v>719</v>
      </c>
      <c r="C50" s="21">
        <v>2</v>
      </c>
      <c r="D50" s="21">
        <v>13</v>
      </c>
      <c r="E50" s="6" t="s">
        <v>13</v>
      </c>
      <c r="F50" s="7" t="s">
        <v>27</v>
      </c>
      <c r="G50" s="6" t="s">
        <v>723</v>
      </c>
      <c r="H50" s="6" t="s">
        <v>725</v>
      </c>
      <c r="I50" s="6" t="s">
        <v>722</v>
      </c>
      <c r="J50" s="6" t="s">
        <v>385</v>
      </c>
      <c r="K50" s="6"/>
      <c r="L50" s="12" t="s">
        <v>241</v>
      </c>
      <c r="M50" s="13"/>
      <c r="N50" s="14"/>
      <c r="O50" s="7"/>
      <c r="P50" s="6" t="s">
        <v>605</v>
      </c>
      <c r="Q50" s="63">
        <f t="shared" si="1"/>
        <v>14</v>
      </c>
      <c r="R50" s="1" t="str">
        <f t="shared" si="2"/>
        <v>014S0213</v>
      </c>
      <c r="S50" s="1" t="str">
        <f t="shared" si="3"/>
        <v xml:space="preserve">JWWA認証    </v>
      </c>
      <c r="T50" s="1" t="str">
        <f t="shared" si="4"/>
        <v xml:space="preserve">JWWA認証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014S0214</v>
      </c>
      <c r="B51" s="5" t="s">
        <v>719</v>
      </c>
      <c r="C51" s="21">
        <v>2</v>
      </c>
      <c r="D51" s="21">
        <v>14</v>
      </c>
      <c r="E51" s="6" t="s">
        <v>13</v>
      </c>
      <c r="F51" s="7" t="s">
        <v>27</v>
      </c>
      <c r="G51" s="6" t="s">
        <v>724</v>
      </c>
      <c r="H51" s="6" t="s">
        <v>726</v>
      </c>
      <c r="I51" s="6" t="s">
        <v>727</v>
      </c>
      <c r="J51" s="6" t="s">
        <v>385</v>
      </c>
      <c r="K51" s="6"/>
      <c r="L51" s="12" t="s">
        <v>241</v>
      </c>
      <c r="M51" s="13"/>
      <c r="N51" s="14"/>
      <c r="O51" s="7"/>
      <c r="P51" s="6" t="s">
        <v>605</v>
      </c>
      <c r="Q51" s="63">
        <f t="shared" si="1"/>
        <v>14</v>
      </c>
      <c r="R51" s="1" t="str">
        <f t="shared" si="2"/>
        <v>014S0214</v>
      </c>
      <c r="S51" s="1" t="str">
        <f t="shared" si="3"/>
        <v xml:space="preserve">JWWA認証    </v>
      </c>
      <c r="T51" s="1" t="str">
        <f t="shared" si="4"/>
        <v xml:space="preserve">JWWA認証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87" t="str">
        <f t="shared" si="0"/>
        <v>014S0215</v>
      </c>
      <c r="B52" s="5" t="s">
        <v>744</v>
      </c>
      <c r="C52" s="21">
        <v>2</v>
      </c>
      <c r="D52" s="21">
        <v>15</v>
      </c>
      <c r="E52" s="6" t="s">
        <v>13</v>
      </c>
      <c r="F52" s="7" t="s">
        <v>27</v>
      </c>
      <c r="G52" s="6" t="s">
        <v>769</v>
      </c>
      <c r="H52" s="6" t="s">
        <v>770</v>
      </c>
      <c r="I52" s="6" t="s">
        <v>743</v>
      </c>
      <c r="J52" s="6" t="s">
        <v>385</v>
      </c>
      <c r="K52" s="6"/>
      <c r="L52" s="12" t="s">
        <v>241</v>
      </c>
      <c r="M52" s="13"/>
      <c r="N52" s="14"/>
      <c r="O52" s="7"/>
      <c r="P52" s="6" t="s">
        <v>605</v>
      </c>
      <c r="Q52" s="63">
        <f t="shared" si="1"/>
        <v>14</v>
      </c>
      <c r="R52" s="1" t="str">
        <f t="shared" si="2"/>
        <v>014S0215</v>
      </c>
      <c r="S52" s="1" t="str">
        <f t="shared" si="3"/>
        <v xml:space="preserve">JWWA認証    </v>
      </c>
      <c r="T52" s="1" t="str">
        <f t="shared" si="4"/>
        <v xml:space="preserve">JWWA認証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014S0216</v>
      </c>
      <c r="B53" s="5" t="s">
        <v>674</v>
      </c>
      <c r="C53" s="21">
        <v>2</v>
      </c>
      <c r="D53" s="21">
        <v>16</v>
      </c>
      <c r="E53" s="6" t="s">
        <v>13</v>
      </c>
      <c r="F53" s="7" t="s">
        <v>27</v>
      </c>
      <c r="G53" s="6" t="s">
        <v>746</v>
      </c>
      <c r="H53" s="6" t="s">
        <v>747</v>
      </c>
      <c r="I53" s="6" t="s">
        <v>727</v>
      </c>
      <c r="J53" s="6" t="s">
        <v>385</v>
      </c>
      <c r="K53" s="6"/>
      <c r="L53" s="12" t="s">
        <v>241</v>
      </c>
      <c r="M53" s="13"/>
      <c r="N53" s="14"/>
      <c r="O53" s="7"/>
      <c r="P53" s="6" t="s">
        <v>605</v>
      </c>
      <c r="Q53" s="63">
        <f t="shared" si="1"/>
        <v>14</v>
      </c>
      <c r="R53" s="1" t="str">
        <f t="shared" si="2"/>
        <v>014S0216</v>
      </c>
      <c r="S53" s="1" t="str">
        <f t="shared" si="3"/>
        <v xml:space="preserve">JWWA認証    </v>
      </c>
      <c r="T53" s="1" t="str">
        <f t="shared" si="4"/>
        <v xml:space="preserve">JWWA認証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6"/>
      <c r="J54" s="6"/>
      <c r="K54" s="6"/>
      <c r="L54" s="12"/>
      <c r="M54" s="13"/>
      <c r="N54" s="14"/>
      <c r="O54" s="7"/>
      <c r="P54" s="6"/>
      <c r="Q54" s="63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87" t="str">
        <f t="shared" si="0"/>
        <v>014H0201</v>
      </c>
      <c r="B55" s="5" t="s">
        <v>303</v>
      </c>
      <c r="C55" s="21">
        <v>2</v>
      </c>
      <c r="D55" s="21">
        <v>1</v>
      </c>
      <c r="E55" s="6" t="s">
        <v>709</v>
      </c>
      <c r="F55" s="7" t="s">
        <v>27</v>
      </c>
      <c r="G55" s="6" t="s">
        <v>714</v>
      </c>
      <c r="H55" s="6" t="s">
        <v>710</v>
      </c>
      <c r="I55" s="6" t="s">
        <v>305</v>
      </c>
      <c r="J55" s="6" t="s">
        <v>385</v>
      </c>
      <c r="K55" s="6"/>
      <c r="L55" s="12" t="s">
        <v>241</v>
      </c>
      <c r="M55" s="13"/>
      <c r="N55" s="14"/>
      <c r="O55" s="7"/>
      <c r="P55" s="6" t="s">
        <v>605</v>
      </c>
      <c r="Q55" s="63">
        <f t="shared" si="1"/>
        <v>14</v>
      </c>
      <c r="R55" s="1" t="str">
        <f t="shared" si="2"/>
        <v>014H0201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014H0202</v>
      </c>
      <c r="B56" s="5" t="s">
        <v>303</v>
      </c>
      <c r="C56" s="21">
        <v>2</v>
      </c>
      <c r="D56" s="21">
        <v>2</v>
      </c>
      <c r="E56" s="6" t="s">
        <v>709</v>
      </c>
      <c r="F56" s="7" t="s">
        <v>27</v>
      </c>
      <c r="G56" s="6" t="s">
        <v>716</v>
      </c>
      <c r="H56" s="6" t="s">
        <v>712</v>
      </c>
      <c r="I56" s="6" t="s">
        <v>305</v>
      </c>
      <c r="J56" s="6" t="s">
        <v>385</v>
      </c>
      <c r="K56" s="6"/>
      <c r="L56" s="12" t="s">
        <v>241</v>
      </c>
      <c r="M56" s="13"/>
      <c r="N56" s="14"/>
      <c r="O56" s="7"/>
      <c r="P56" s="6" t="s">
        <v>605</v>
      </c>
      <c r="Q56" s="63">
        <f t="shared" si="1"/>
        <v>14</v>
      </c>
      <c r="R56" s="1" t="str">
        <f t="shared" si="2"/>
        <v>014H0202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014H0203</v>
      </c>
      <c r="B57" s="5" t="s">
        <v>303</v>
      </c>
      <c r="C57" s="21">
        <v>2</v>
      </c>
      <c r="D57" s="21">
        <v>3</v>
      </c>
      <c r="E57" s="6" t="s">
        <v>709</v>
      </c>
      <c r="F57" s="7" t="s">
        <v>27</v>
      </c>
      <c r="G57" s="6" t="s">
        <v>715</v>
      </c>
      <c r="H57" s="6" t="s">
        <v>713</v>
      </c>
      <c r="I57" s="6" t="s">
        <v>305</v>
      </c>
      <c r="J57" s="6" t="s">
        <v>385</v>
      </c>
      <c r="K57" s="6"/>
      <c r="L57" s="12" t="s">
        <v>241</v>
      </c>
      <c r="M57" s="13"/>
      <c r="N57" s="14"/>
      <c r="O57" s="7"/>
      <c r="P57" s="6" t="s">
        <v>605</v>
      </c>
      <c r="Q57" s="63">
        <f t="shared" si="1"/>
        <v>14</v>
      </c>
      <c r="R57" s="1" t="str">
        <f t="shared" si="2"/>
        <v>014H0203</v>
      </c>
      <c r="S57" s="1" t="str">
        <f t="shared" si="3"/>
        <v xml:space="preserve">JWWA認証    </v>
      </c>
      <c r="T57" s="1" t="str">
        <f t="shared" si="4"/>
        <v xml:space="preserve">JWWA認証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014H0204</v>
      </c>
      <c r="B58" s="5" t="s">
        <v>303</v>
      </c>
      <c r="C58" s="21">
        <v>2</v>
      </c>
      <c r="D58" s="21">
        <v>4</v>
      </c>
      <c r="E58" s="6" t="s">
        <v>709</v>
      </c>
      <c r="F58" s="7" t="s">
        <v>27</v>
      </c>
      <c r="G58" s="6" t="s">
        <v>745</v>
      </c>
      <c r="H58" s="6" t="s">
        <v>742</v>
      </c>
      <c r="I58" s="6" t="s">
        <v>743</v>
      </c>
      <c r="J58" s="6" t="s">
        <v>385</v>
      </c>
      <c r="K58" s="6"/>
      <c r="L58" s="12" t="s">
        <v>241</v>
      </c>
      <c r="M58" s="13"/>
      <c r="N58" s="14"/>
      <c r="O58" s="7"/>
      <c r="P58" s="6" t="s">
        <v>605</v>
      </c>
      <c r="Q58" s="63">
        <f t="shared" si="1"/>
        <v>14</v>
      </c>
      <c r="R58" s="1" t="str">
        <f t="shared" si="2"/>
        <v>014H0204</v>
      </c>
      <c r="S58" s="1" t="str">
        <f t="shared" si="3"/>
        <v xml:space="preserve">JWWA認証    </v>
      </c>
      <c r="T58" s="1" t="str">
        <f t="shared" si="4"/>
        <v xml:space="preserve">JWWA認証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87" t="str">
        <f t="shared" si="0"/>
        <v>014H0205</v>
      </c>
      <c r="B59" s="5" t="s">
        <v>303</v>
      </c>
      <c r="C59" s="21">
        <v>2</v>
      </c>
      <c r="D59" s="21">
        <v>5</v>
      </c>
      <c r="E59" s="6" t="s">
        <v>709</v>
      </c>
      <c r="F59" s="7" t="s">
        <v>27</v>
      </c>
      <c r="G59" s="6" t="s">
        <v>717</v>
      </c>
      <c r="H59" s="6" t="s">
        <v>718</v>
      </c>
      <c r="I59" s="6" t="s">
        <v>305</v>
      </c>
      <c r="J59" s="6" t="s">
        <v>385</v>
      </c>
      <c r="K59" s="6"/>
      <c r="L59" s="12" t="s">
        <v>241</v>
      </c>
      <c r="M59" s="13"/>
      <c r="N59" s="14"/>
      <c r="O59" s="7"/>
      <c r="P59" s="6" t="s">
        <v>605</v>
      </c>
      <c r="Q59" s="63">
        <f t="shared" si="1"/>
        <v>14</v>
      </c>
      <c r="R59" s="1" t="str">
        <f t="shared" si="2"/>
        <v>014H0205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6"/>
      <c r="J60" s="6"/>
      <c r="K60" s="6"/>
      <c r="L60" s="12"/>
      <c r="M60" s="13"/>
      <c r="N60" s="14"/>
      <c r="O60" s="7"/>
      <c r="P60" s="6"/>
      <c r="Q60" s="63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87" t="str">
        <f t="shared" si="0"/>
        <v>014V0301</v>
      </c>
      <c r="B61" s="5" t="s">
        <v>160</v>
      </c>
      <c r="C61" s="21">
        <v>3</v>
      </c>
      <c r="D61" s="21">
        <v>1</v>
      </c>
      <c r="E61" s="6" t="s">
        <v>14</v>
      </c>
      <c r="F61" s="7" t="s">
        <v>28</v>
      </c>
      <c r="G61" s="6" t="s">
        <v>707</v>
      </c>
      <c r="H61" s="6" t="s">
        <v>708</v>
      </c>
      <c r="I61" s="6" t="s">
        <v>163</v>
      </c>
      <c r="J61" s="6" t="s">
        <v>385</v>
      </c>
      <c r="K61" s="6" t="s">
        <v>388</v>
      </c>
      <c r="L61" s="12" t="s">
        <v>57</v>
      </c>
      <c r="M61" s="13"/>
      <c r="N61" s="14"/>
      <c r="O61" s="7" t="s">
        <v>402</v>
      </c>
      <c r="P61" s="6" t="s">
        <v>605</v>
      </c>
      <c r="Q61" s="63">
        <f t="shared" si="1"/>
        <v>14</v>
      </c>
      <c r="R61" s="1" t="str">
        <f t="shared" si="2"/>
        <v>014V0301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6"/>
      <c r="J62" s="6"/>
      <c r="K62" s="11"/>
      <c r="L62" s="12"/>
      <c r="M62" s="13"/>
      <c r="N62" s="14"/>
      <c r="O62" s="7"/>
      <c r="P62" s="6"/>
      <c r="Q62" s="63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87" t="str">
        <f t="shared" si="0"/>
        <v>014Q0501</v>
      </c>
      <c r="B63" s="5" t="s">
        <v>752</v>
      </c>
      <c r="C63" s="21">
        <v>5</v>
      </c>
      <c r="D63" s="21">
        <v>1</v>
      </c>
      <c r="E63" s="6" t="s">
        <v>756</v>
      </c>
      <c r="F63" s="7" t="s">
        <v>27</v>
      </c>
      <c r="G63" s="6" t="s">
        <v>753</v>
      </c>
      <c r="H63" s="6" t="s">
        <v>754</v>
      </c>
      <c r="I63" s="6" t="s">
        <v>755</v>
      </c>
      <c r="J63" s="6" t="s">
        <v>385</v>
      </c>
      <c r="K63" s="6"/>
      <c r="L63" s="12" t="s">
        <v>241</v>
      </c>
      <c r="M63" s="13"/>
      <c r="N63" s="14"/>
      <c r="O63" s="7"/>
      <c r="P63" s="6" t="s">
        <v>605</v>
      </c>
      <c r="Q63" s="63">
        <f t="shared" si="1"/>
        <v>14</v>
      </c>
      <c r="R63" s="1" t="str">
        <f t="shared" si="2"/>
        <v>014Q0501</v>
      </c>
      <c r="S63" s="1" t="str">
        <f t="shared" si="3"/>
        <v xml:space="preserve">JWWA認証    </v>
      </c>
      <c r="T63" s="1" t="str">
        <f t="shared" si="4"/>
        <v xml:space="preserve">JWWA認証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87" t="str">
        <f t="shared" si="0"/>
        <v>014Q0502</v>
      </c>
      <c r="B64" s="5" t="s">
        <v>752</v>
      </c>
      <c r="C64" s="21">
        <v>5</v>
      </c>
      <c r="D64" s="21">
        <v>2</v>
      </c>
      <c r="E64" s="6" t="s">
        <v>756</v>
      </c>
      <c r="F64" s="7" t="s">
        <v>27</v>
      </c>
      <c r="G64" s="6" t="s">
        <v>757</v>
      </c>
      <c r="H64" s="6" t="s">
        <v>758</v>
      </c>
      <c r="I64" s="6" t="s">
        <v>759</v>
      </c>
      <c r="J64" s="6" t="s">
        <v>385</v>
      </c>
      <c r="K64" s="6"/>
      <c r="L64" s="12" t="s">
        <v>241</v>
      </c>
      <c r="M64" s="13"/>
      <c r="N64" s="14"/>
      <c r="O64" s="7"/>
      <c r="P64" s="6" t="s">
        <v>605</v>
      </c>
      <c r="Q64" s="63">
        <f t="shared" si="1"/>
        <v>14</v>
      </c>
      <c r="R64" s="1" t="str">
        <f>A64</f>
        <v>014Q0502</v>
      </c>
      <c r="S64" s="1" t="str">
        <f>""&amp;L64&amp;"  "&amp;M64&amp;"  "&amp;N64&amp;""</f>
        <v xml:space="preserve">JWWA認証    </v>
      </c>
      <c r="T64" s="1" t="str">
        <f>S64</f>
        <v xml:space="preserve">JWWA認証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>014Q0503</v>
      </c>
      <c r="B65" s="5" t="s">
        <v>752</v>
      </c>
      <c r="C65" s="21">
        <v>5</v>
      </c>
      <c r="D65" s="21">
        <v>3</v>
      </c>
      <c r="E65" s="6" t="s">
        <v>756</v>
      </c>
      <c r="F65" s="7" t="s">
        <v>27</v>
      </c>
      <c r="G65" s="6" t="s">
        <v>760</v>
      </c>
      <c r="H65" s="6" t="s">
        <v>761</v>
      </c>
      <c r="I65" s="6" t="s">
        <v>751</v>
      </c>
      <c r="J65" s="6" t="s">
        <v>385</v>
      </c>
      <c r="K65" s="6"/>
      <c r="L65" s="12" t="s">
        <v>241</v>
      </c>
      <c r="M65" s="13"/>
      <c r="N65" s="14"/>
      <c r="O65" s="7"/>
      <c r="P65" s="6" t="s">
        <v>605</v>
      </c>
      <c r="Q65" s="63">
        <f t="shared" si="1"/>
        <v>14</v>
      </c>
      <c r="R65" s="1" t="str">
        <f t="shared" ref="R65:R171" si="11">A65</f>
        <v>014Q0503</v>
      </c>
      <c r="S65" s="1" t="str">
        <f t="shared" ref="S65:S171" si="12">""&amp;L65&amp;"  "&amp;M65&amp;"  "&amp;N65&amp;""</f>
        <v xml:space="preserve">JWWA認証    </v>
      </c>
      <c r="T65" s="1" t="str">
        <f t="shared" ref="T65:T171" si="13">S65</f>
        <v xml:space="preserve">JWWA認証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25" t="str">
        <f t="shared" si="0"/>
        <v>014Q0504</v>
      </c>
      <c r="B66" s="5" t="s">
        <v>752</v>
      </c>
      <c r="C66" s="21">
        <v>5</v>
      </c>
      <c r="D66" s="21">
        <v>4</v>
      </c>
      <c r="E66" s="6" t="s">
        <v>756</v>
      </c>
      <c r="F66" s="7" t="s">
        <v>27</v>
      </c>
      <c r="G66" s="6" t="s">
        <v>764</v>
      </c>
      <c r="H66" s="6" t="s">
        <v>762</v>
      </c>
      <c r="I66" s="6" t="s">
        <v>763</v>
      </c>
      <c r="J66" s="6" t="s">
        <v>385</v>
      </c>
      <c r="K66" s="6"/>
      <c r="L66" s="12" t="s">
        <v>241</v>
      </c>
      <c r="M66" s="13"/>
      <c r="N66" s="14"/>
      <c r="O66" s="7"/>
      <c r="P66" s="6" t="s">
        <v>605</v>
      </c>
      <c r="Q66" s="63">
        <f t="shared" si="1"/>
        <v>14</v>
      </c>
      <c r="R66" s="1" t="str">
        <f t="shared" si="11"/>
        <v>014Q0504</v>
      </c>
      <c r="S66" s="1" t="str">
        <f t="shared" si="12"/>
        <v xml:space="preserve">JWWA認証    </v>
      </c>
      <c r="T66" s="1" t="str">
        <f t="shared" si="13"/>
        <v xml:space="preserve">JWWA認証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25" t="str">
        <f t="shared" si="0"/>
        <v>014Q0505</v>
      </c>
      <c r="B67" s="5" t="s">
        <v>752</v>
      </c>
      <c r="C67" s="21">
        <v>5</v>
      </c>
      <c r="D67" s="21">
        <v>5</v>
      </c>
      <c r="E67" s="6" t="s">
        <v>756</v>
      </c>
      <c r="F67" s="7" t="s">
        <v>27</v>
      </c>
      <c r="G67" s="6" t="s">
        <v>765</v>
      </c>
      <c r="H67" s="6" t="s">
        <v>767</v>
      </c>
      <c r="I67" s="6" t="s">
        <v>751</v>
      </c>
      <c r="J67" s="6" t="s">
        <v>385</v>
      </c>
      <c r="K67" s="6"/>
      <c r="L67" s="12" t="s">
        <v>241</v>
      </c>
      <c r="M67" s="13"/>
      <c r="N67" s="14"/>
      <c r="O67" s="7"/>
      <c r="P67" s="6" t="s">
        <v>605</v>
      </c>
      <c r="Q67" s="63">
        <f t="shared" si="1"/>
        <v>14</v>
      </c>
      <c r="R67" s="1" t="str">
        <f t="shared" si="11"/>
        <v>014Q0505</v>
      </c>
      <c r="S67" s="1" t="str">
        <f t="shared" si="12"/>
        <v xml:space="preserve">JWWA認証    </v>
      </c>
      <c r="T67" s="1" t="str">
        <f t="shared" si="13"/>
        <v xml:space="preserve">JWWA認証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25" t="str">
        <f t="shared" si="0"/>
        <v>014Q0506</v>
      </c>
      <c r="B68" s="5" t="s">
        <v>752</v>
      </c>
      <c r="C68" s="21">
        <v>5</v>
      </c>
      <c r="D68" s="21">
        <v>6</v>
      </c>
      <c r="E68" s="6" t="s">
        <v>756</v>
      </c>
      <c r="F68" s="7" t="s">
        <v>27</v>
      </c>
      <c r="G68" s="6" t="s">
        <v>766</v>
      </c>
      <c r="H68" s="6" t="s">
        <v>768</v>
      </c>
      <c r="I68" s="6" t="s">
        <v>763</v>
      </c>
      <c r="J68" s="6" t="s">
        <v>385</v>
      </c>
      <c r="K68" s="6"/>
      <c r="L68" s="12" t="s">
        <v>241</v>
      </c>
      <c r="M68" s="13"/>
      <c r="N68" s="14"/>
      <c r="O68" s="7"/>
      <c r="P68" s="6" t="s">
        <v>605</v>
      </c>
      <c r="Q68" s="63">
        <f t="shared" si="1"/>
        <v>14</v>
      </c>
      <c r="R68" s="1" t="str">
        <f t="shared" si="11"/>
        <v>014Q0506</v>
      </c>
      <c r="S68" s="1" t="str">
        <f t="shared" si="12"/>
        <v xml:space="preserve">JWWA認証    </v>
      </c>
      <c r="T68" s="1" t="str">
        <f t="shared" si="13"/>
        <v xml:space="preserve">JWWA認証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6"/>
      <c r="J69" s="6"/>
      <c r="K69" s="6"/>
      <c r="L69" s="12"/>
      <c r="M69" s="13"/>
      <c r="N69" s="14"/>
      <c r="O69" s="7"/>
      <c r="P69" s="6"/>
      <c r="Q69" s="63" t="str">
        <f t="shared" si="1"/>
        <v/>
      </c>
      <c r="R69" s="1" t="str">
        <f t="shared" si="11"/>
        <v/>
      </c>
      <c r="S69" s="1" t="str">
        <f t="shared" si="12"/>
        <v xml:space="preserve">    </v>
      </c>
      <c r="T69" s="1" t="str">
        <f t="shared" si="13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>014M0601</v>
      </c>
      <c r="B70" s="5" t="s">
        <v>228</v>
      </c>
      <c r="C70" s="21">
        <v>6</v>
      </c>
      <c r="D70" s="21">
        <v>1</v>
      </c>
      <c r="E70" s="6" t="s">
        <v>555</v>
      </c>
      <c r="F70" s="7" t="s">
        <v>27</v>
      </c>
      <c r="G70" s="6" t="s">
        <v>749</v>
      </c>
      <c r="H70" s="6" t="s">
        <v>750</v>
      </c>
      <c r="I70" s="6" t="s">
        <v>751</v>
      </c>
      <c r="J70" s="6" t="s">
        <v>385</v>
      </c>
      <c r="K70" s="6"/>
      <c r="L70" s="12" t="s">
        <v>241</v>
      </c>
      <c r="M70" s="13"/>
      <c r="N70" s="14"/>
      <c r="O70" s="7"/>
      <c r="P70" s="6" t="s">
        <v>605</v>
      </c>
      <c r="Q70" s="63">
        <f t="shared" si="1"/>
        <v>14</v>
      </c>
      <c r="R70" s="1" t="str">
        <f t="shared" si="11"/>
        <v>014M0601</v>
      </c>
      <c r="S70" s="1" t="str">
        <f t="shared" si="12"/>
        <v xml:space="preserve">JWWA認証    </v>
      </c>
      <c r="T70" s="1" t="str">
        <f t="shared" si="13"/>
        <v xml:space="preserve">JWWA認証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25" t="str">
        <f t="shared" si="0"/>
        <v>014M0602</v>
      </c>
      <c r="B71" s="5" t="s">
        <v>771</v>
      </c>
      <c r="C71" s="21">
        <v>6</v>
      </c>
      <c r="D71" s="21">
        <v>2</v>
      </c>
      <c r="E71" s="6" t="s">
        <v>555</v>
      </c>
      <c r="F71" s="7" t="s">
        <v>27</v>
      </c>
      <c r="G71" s="6" t="s">
        <v>772</v>
      </c>
      <c r="H71" s="6" t="s">
        <v>773</v>
      </c>
      <c r="I71" s="6" t="s">
        <v>751</v>
      </c>
      <c r="J71" s="6" t="s">
        <v>385</v>
      </c>
      <c r="K71" s="6"/>
      <c r="L71" s="12" t="s">
        <v>241</v>
      </c>
      <c r="M71" s="13"/>
      <c r="N71" s="14"/>
      <c r="O71" s="7"/>
      <c r="P71" s="6" t="s">
        <v>605</v>
      </c>
      <c r="Q71" s="63">
        <f t="shared" si="1"/>
        <v>14</v>
      </c>
      <c r="R71" s="1" t="str">
        <f t="shared" si="11"/>
        <v>014M0602</v>
      </c>
      <c r="S71" s="1" t="str">
        <f t="shared" si="12"/>
        <v xml:space="preserve">JWWA認証    </v>
      </c>
      <c r="T71" s="1" t="str">
        <f t="shared" si="13"/>
        <v xml:space="preserve">JWWA認証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25" t="str">
        <f t="shared" si="0"/>
        <v>014M0603</v>
      </c>
      <c r="B72" s="5" t="s">
        <v>771</v>
      </c>
      <c r="C72" s="21">
        <v>6</v>
      </c>
      <c r="D72" s="21">
        <v>3</v>
      </c>
      <c r="E72" s="6" t="s">
        <v>555</v>
      </c>
      <c r="F72" s="7" t="s">
        <v>27</v>
      </c>
      <c r="G72" s="6" t="s">
        <v>748</v>
      </c>
      <c r="H72" s="6" t="s">
        <v>774</v>
      </c>
      <c r="I72" s="6" t="s">
        <v>751</v>
      </c>
      <c r="J72" s="6" t="s">
        <v>385</v>
      </c>
      <c r="K72" s="11"/>
      <c r="L72" s="12" t="s">
        <v>241</v>
      </c>
      <c r="M72" s="13"/>
      <c r="N72" s="14"/>
      <c r="O72" s="7"/>
      <c r="P72" s="6" t="s">
        <v>605</v>
      </c>
      <c r="Q72" s="63">
        <f t="shared" si="1"/>
        <v>14</v>
      </c>
      <c r="R72" s="1" t="str">
        <f t="shared" si="11"/>
        <v>014M0603</v>
      </c>
      <c r="S72" s="1" t="str">
        <f t="shared" si="12"/>
        <v xml:space="preserve">JWWA認証    </v>
      </c>
      <c r="T72" s="1" t="str">
        <f t="shared" si="13"/>
        <v xml:space="preserve">JWWA認証    </v>
      </c>
      <c r="V72" s="2"/>
    </row>
    <row r="73" spans="1:27" ht="15" customHeight="1">
      <c r="A73" s="25" t="str">
        <f t="shared" si="0"/>
        <v/>
      </c>
      <c r="B73" s="5"/>
      <c r="C73" s="21"/>
      <c r="D73" s="21"/>
      <c r="E73" s="6"/>
      <c r="F73" s="7"/>
      <c r="G73" s="6"/>
      <c r="H73" s="6"/>
      <c r="I73" s="6"/>
      <c r="J73" s="6"/>
      <c r="K73" s="11"/>
      <c r="L73" s="12"/>
      <c r="M73" s="13"/>
      <c r="N73" s="14"/>
      <c r="O73" s="7"/>
      <c r="P73" s="6"/>
      <c r="Q73" s="63" t="str">
        <f t="shared" si="1"/>
        <v/>
      </c>
      <c r="R73" s="1" t="str">
        <f t="shared" si="11"/>
        <v/>
      </c>
      <c r="S73" s="1" t="str">
        <f t="shared" si="12"/>
        <v xml:space="preserve">    </v>
      </c>
      <c r="T73" s="1" t="str">
        <f t="shared" si="13"/>
        <v xml:space="preserve">    </v>
      </c>
      <c r="V73" s="2"/>
    </row>
    <row r="74" spans="1:27" ht="15" customHeight="1">
      <c r="A74" s="25" t="str">
        <f t="shared" ref="A74:A138" si="14">IF(OR(B74="",C74="",D74=""),"",TEXT(Q74,"000")&amp;B74&amp;TEXT(C74,"00")&amp;TEXT(D74,"00"))</f>
        <v/>
      </c>
      <c r="B74" s="5"/>
      <c r="C74" s="21"/>
      <c r="D74" s="21"/>
      <c r="E74" s="6"/>
      <c r="F74" s="7"/>
      <c r="G74" s="6"/>
      <c r="H74" s="6"/>
      <c r="I74" s="6"/>
      <c r="J74" s="6"/>
      <c r="K74" s="11"/>
      <c r="L74" s="12"/>
      <c r="M74" s="13"/>
      <c r="N74" s="14"/>
      <c r="O74" s="7"/>
      <c r="P74" s="6"/>
      <c r="Q74" s="63" t="str">
        <f t="shared" ref="Q74:Q138" si="15">IF(P74="","",VLOOKUP(P74,$Z$7:$AA$68,2,FALSE))</f>
        <v/>
      </c>
      <c r="R74" s="1" t="str">
        <f t="shared" si="11"/>
        <v/>
      </c>
      <c r="S74" s="1" t="str">
        <f t="shared" si="12"/>
        <v xml:space="preserve">    </v>
      </c>
      <c r="T74" s="1" t="str">
        <f t="shared" si="13"/>
        <v xml:space="preserve">    </v>
      </c>
      <c r="V74" s="2"/>
    </row>
    <row r="75" spans="1:27" ht="15" customHeight="1">
      <c r="A75" s="25" t="str">
        <f t="shared" si="14"/>
        <v/>
      </c>
      <c r="B75" s="5"/>
      <c r="C75" s="21"/>
      <c r="D75" s="21"/>
      <c r="E75" s="6"/>
      <c r="F75" s="7"/>
      <c r="G75" s="6"/>
      <c r="H75" s="6"/>
      <c r="I75" s="6"/>
      <c r="J75" s="6"/>
      <c r="K75" s="11"/>
      <c r="L75" s="12"/>
      <c r="M75" s="13"/>
      <c r="N75" s="14"/>
      <c r="O75" s="7"/>
      <c r="P75" s="6"/>
      <c r="Q75" s="63" t="str">
        <f t="shared" si="15"/>
        <v/>
      </c>
      <c r="R75" s="1" t="str">
        <f t="shared" si="11"/>
        <v/>
      </c>
      <c r="S75" s="1" t="str">
        <f t="shared" si="12"/>
        <v xml:space="preserve">    </v>
      </c>
      <c r="T75" s="1" t="str">
        <f t="shared" si="13"/>
        <v xml:space="preserve">    </v>
      </c>
      <c r="V75" s="2"/>
    </row>
    <row r="76" spans="1:27" ht="15" customHeight="1">
      <c r="A76" s="25" t="str">
        <f t="shared" si="14"/>
        <v/>
      </c>
      <c r="B76" s="5"/>
      <c r="C76" s="21"/>
      <c r="D76" s="21"/>
      <c r="E76" s="6"/>
      <c r="F76" s="7"/>
      <c r="G76" s="6"/>
      <c r="H76" s="6"/>
      <c r="I76" s="6"/>
      <c r="J76" s="6"/>
      <c r="K76" s="11"/>
      <c r="L76" s="12"/>
      <c r="M76" s="13"/>
      <c r="N76" s="14"/>
      <c r="O76" s="7"/>
      <c r="P76" s="6"/>
      <c r="Q76" s="63" t="str">
        <f t="shared" si="15"/>
        <v/>
      </c>
      <c r="R76" s="1" t="str">
        <f t="shared" si="11"/>
        <v/>
      </c>
      <c r="S76" s="1" t="str">
        <f t="shared" si="12"/>
        <v xml:space="preserve">    </v>
      </c>
      <c r="T76" s="1" t="str">
        <f t="shared" si="13"/>
        <v xml:space="preserve">    </v>
      </c>
      <c r="V76" s="2"/>
    </row>
    <row r="77" spans="1:27" ht="15" customHeight="1">
      <c r="A77" s="25" t="str">
        <f t="shared" si="14"/>
        <v/>
      </c>
      <c r="B77" s="5"/>
      <c r="C77" s="21"/>
      <c r="D77" s="21"/>
      <c r="E77" s="6"/>
      <c r="F77" s="7"/>
      <c r="G77" s="6"/>
      <c r="H77" s="6"/>
      <c r="I77" s="6"/>
      <c r="J77" s="6"/>
      <c r="K77" s="11"/>
      <c r="L77" s="12"/>
      <c r="M77" s="13"/>
      <c r="N77" s="14"/>
      <c r="O77" s="7"/>
      <c r="P77" s="6"/>
      <c r="Q77" s="63" t="str">
        <f t="shared" si="15"/>
        <v/>
      </c>
      <c r="R77" s="1" t="str">
        <f t="shared" si="11"/>
        <v/>
      </c>
      <c r="S77" s="1" t="str">
        <f t="shared" si="12"/>
        <v xml:space="preserve">    </v>
      </c>
      <c r="T77" s="1" t="str">
        <f t="shared" si="13"/>
        <v xml:space="preserve">    </v>
      </c>
      <c r="V77" s="2"/>
    </row>
    <row r="78" spans="1:27" ht="15" customHeight="1">
      <c r="A78" s="25" t="str">
        <f t="shared" si="14"/>
        <v/>
      </c>
      <c r="B78" s="5"/>
      <c r="C78" s="21"/>
      <c r="D78" s="21"/>
      <c r="E78" s="6"/>
      <c r="F78" s="7"/>
      <c r="G78" s="6"/>
      <c r="H78" s="6"/>
      <c r="I78" s="6"/>
      <c r="J78" s="6"/>
      <c r="K78" s="11"/>
      <c r="L78" s="12"/>
      <c r="M78" s="13"/>
      <c r="N78" s="14"/>
      <c r="O78" s="7"/>
      <c r="P78" s="6"/>
      <c r="Q78" s="63" t="str">
        <f t="shared" si="15"/>
        <v/>
      </c>
      <c r="R78" s="1" t="str">
        <f t="shared" si="11"/>
        <v/>
      </c>
      <c r="S78" s="1" t="str">
        <f t="shared" si="12"/>
        <v xml:space="preserve">    </v>
      </c>
      <c r="T78" s="1" t="str">
        <f t="shared" si="13"/>
        <v xml:space="preserve">    </v>
      </c>
    </row>
    <row r="79" spans="1:27" ht="15" customHeight="1">
      <c r="A79" s="25" t="str">
        <f t="shared" si="14"/>
        <v/>
      </c>
      <c r="B79" s="5"/>
      <c r="C79" s="21"/>
      <c r="D79" s="21"/>
      <c r="E79" s="6"/>
      <c r="F79" s="7"/>
      <c r="G79" s="6"/>
      <c r="H79" s="6"/>
      <c r="I79" s="6"/>
      <c r="J79" s="6"/>
      <c r="K79" s="11"/>
      <c r="L79" s="12"/>
      <c r="M79" s="13"/>
      <c r="N79" s="14"/>
      <c r="O79" s="7"/>
      <c r="P79" s="6"/>
      <c r="Q79" s="63" t="str">
        <f t="shared" si="15"/>
        <v/>
      </c>
      <c r="R79" s="1" t="str">
        <f t="shared" si="11"/>
        <v/>
      </c>
      <c r="S79" s="1" t="str">
        <f t="shared" si="12"/>
        <v xml:space="preserve">    </v>
      </c>
      <c r="T79" s="1" t="str">
        <f t="shared" si="13"/>
        <v xml:space="preserve">    </v>
      </c>
    </row>
    <row r="80" spans="1:27" ht="15" customHeight="1">
      <c r="A80" s="25" t="str">
        <f t="shared" si="14"/>
        <v/>
      </c>
      <c r="B80" s="5"/>
      <c r="C80" s="21"/>
      <c r="D80" s="21"/>
      <c r="E80" s="6"/>
      <c r="F80" s="7"/>
      <c r="G80" s="6"/>
      <c r="H80" s="6"/>
      <c r="I80" s="6"/>
      <c r="J80" s="6"/>
      <c r="K80" s="11"/>
      <c r="L80" s="12"/>
      <c r="M80" s="13"/>
      <c r="N80" s="14"/>
      <c r="O80" s="7"/>
      <c r="P80" s="6"/>
      <c r="Q80" s="63" t="str">
        <f t="shared" si="15"/>
        <v/>
      </c>
      <c r="R80" s="1" t="str">
        <f t="shared" si="11"/>
        <v/>
      </c>
      <c r="S80" s="1" t="str">
        <f t="shared" si="12"/>
        <v xml:space="preserve">    </v>
      </c>
      <c r="T80" s="1" t="str">
        <f t="shared" si="13"/>
        <v xml:space="preserve">    </v>
      </c>
    </row>
    <row r="81" spans="1:20" ht="15" customHeight="1">
      <c r="A81" s="25" t="str">
        <f t="shared" si="14"/>
        <v/>
      </c>
      <c r="B81" s="5"/>
      <c r="C81" s="21"/>
      <c r="D81" s="21"/>
      <c r="E81" s="6"/>
      <c r="F81" s="7"/>
      <c r="G81" s="6"/>
      <c r="H81" s="6"/>
      <c r="I81" s="6"/>
      <c r="J81" s="6"/>
      <c r="K81" s="11"/>
      <c r="L81" s="12"/>
      <c r="M81" s="13"/>
      <c r="N81" s="14"/>
      <c r="O81" s="7"/>
      <c r="P81" s="6"/>
      <c r="Q81" s="63" t="str">
        <f t="shared" si="15"/>
        <v/>
      </c>
      <c r="R81" s="1" t="str">
        <f t="shared" si="11"/>
        <v/>
      </c>
      <c r="S81" s="1" t="str">
        <f t="shared" si="12"/>
        <v xml:space="preserve">    </v>
      </c>
      <c r="T81" s="1" t="str">
        <f t="shared" si="13"/>
        <v xml:space="preserve">    </v>
      </c>
    </row>
    <row r="82" spans="1:20" ht="15" customHeight="1">
      <c r="A82" s="25" t="str">
        <f t="shared" si="14"/>
        <v/>
      </c>
      <c r="B82" s="5"/>
      <c r="C82" s="21"/>
      <c r="D82" s="21"/>
      <c r="E82" s="6"/>
      <c r="F82" s="7"/>
      <c r="G82" s="6"/>
      <c r="H82" s="6"/>
      <c r="I82" s="6"/>
      <c r="J82" s="6"/>
      <c r="K82" s="11"/>
      <c r="L82" s="12"/>
      <c r="M82" s="13"/>
      <c r="N82" s="14"/>
      <c r="O82" s="7"/>
      <c r="P82" s="6"/>
      <c r="Q82" s="63" t="str">
        <f t="shared" si="15"/>
        <v/>
      </c>
      <c r="R82" s="1" t="str">
        <f t="shared" si="11"/>
        <v/>
      </c>
      <c r="S82" s="1" t="str">
        <f t="shared" si="12"/>
        <v xml:space="preserve">    </v>
      </c>
      <c r="T82" s="1" t="str">
        <f t="shared" si="13"/>
        <v xml:space="preserve">    </v>
      </c>
    </row>
    <row r="83" spans="1:20" ht="15" customHeight="1">
      <c r="A83" s="25" t="str">
        <f t="shared" si="14"/>
        <v/>
      </c>
      <c r="B83" s="5"/>
      <c r="C83" s="21"/>
      <c r="D83" s="21"/>
      <c r="E83" s="6"/>
      <c r="F83" s="7"/>
      <c r="G83" s="6"/>
      <c r="H83" s="6"/>
      <c r="I83" s="6"/>
      <c r="J83" s="6"/>
      <c r="K83" s="11"/>
      <c r="L83" s="12"/>
      <c r="M83" s="13"/>
      <c r="N83" s="14"/>
      <c r="O83" s="7"/>
      <c r="P83" s="6"/>
      <c r="Q83" s="63" t="str">
        <f t="shared" si="15"/>
        <v/>
      </c>
      <c r="R83" s="1" t="str">
        <f t="shared" si="11"/>
        <v/>
      </c>
      <c r="S83" s="1" t="str">
        <f t="shared" si="12"/>
        <v xml:space="preserve">    </v>
      </c>
      <c r="T83" s="1" t="str">
        <f t="shared" si="13"/>
        <v xml:space="preserve">    </v>
      </c>
    </row>
    <row r="84" spans="1:20" ht="15" customHeight="1">
      <c r="A84" s="25" t="str">
        <f t="shared" si="14"/>
        <v/>
      </c>
      <c r="B84" s="5"/>
      <c r="C84" s="21"/>
      <c r="D84" s="21"/>
      <c r="E84" s="6"/>
      <c r="F84" s="7"/>
      <c r="G84" s="6"/>
      <c r="H84" s="6"/>
      <c r="I84" s="6"/>
      <c r="J84" s="6"/>
      <c r="K84" s="11"/>
      <c r="L84" s="12"/>
      <c r="M84" s="13"/>
      <c r="N84" s="14"/>
      <c r="O84" s="7"/>
      <c r="P84" s="6"/>
      <c r="Q84" s="63" t="str">
        <f t="shared" si="15"/>
        <v/>
      </c>
      <c r="R84" s="1" t="str">
        <f t="shared" si="11"/>
        <v/>
      </c>
      <c r="S84" s="1" t="str">
        <f t="shared" si="12"/>
        <v xml:space="preserve">    </v>
      </c>
      <c r="T84" s="1" t="str">
        <f t="shared" si="13"/>
        <v xml:space="preserve">    </v>
      </c>
    </row>
    <row r="85" spans="1:20" ht="15" customHeight="1">
      <c r="A85" s="25" t="str">
        <f t="shared" si="14"/>
        <v/>
      </c>
      <c r="B85" s="5"/>
      <c r="C85" s="21"/>
      <c r="D85" s="21"/>
      <c r="E85" s="6"/>
      <c r="F85" s="7"/>
      <c r="G85" s="6"/>
      <c r="H85" s="6"/>
      <c r="I85" s="6"/>
      <c r="J85" s="6"/>
      <c r="K85" s="6"/>
      <c r="L85" s="12"/>
      <c r="M85" s="13"/>
      <c r="N85" s="14"/>
      <c r="O85" s="7"/>
      <c r="P85" s="6"/>
      <c r="Q85" s="63" t="str">
        <f t="shared" si="15"/>
        <v/>
      </c>
      <c r="R85" s="1" t="str">
        <f t="shared" si="11"/>
        <v/>
      </c>
      <c r="S85" s="1" t="str">
        <f t="shared" si="12"/>
        <v xml:space="preserve">    </v>
      </c>
      <c r="T85" s="1" t="str">
        <f t="shared" si="13"/>
        <v xml:space="preserve">    </v>
      </c>
    </row>
    <row r="86" spans="1:20" ht="15" customHeight="1">
      <c r="A86" s="25" t="str">
        <f t="shared" si="14"/>
        <v/>
      </c>
      <c r="B86" s="5"/>
      <c r="C86" s="21"/>
      <c r="D86" s="21"/>
      <c r="E86" s="6"/>
      <c r="F86" s="7"/>
      <c r="G86" s="6"/>
      <c r="H86" s="6"/>
      <c r="I86" s="6"/>
      <c r="J86" s="11"/>
      <c r="K86" s="11"/>
      <c r="L86" s="12"/>
      <c r="M86" s="13"/>
      <c r="N86" s="14"/>
      <c r="O86" s="7"/>
      <c r="P86" s="6"/>
      <c r="Q86" s="63" t="str">
        <f t="shared" si="15"/>
        <v/>
      </c>
      <c r="R86" s="1" t="str">
        <f t="shared" si="11"/>
        <v/>
      </c>
      <c r="S86" s="1" t="str">
        <f t="shared" si="12"/>
        <v xml:space="preserve">    </v>
      </c>
      <c r="T86" s="1" t="str">
        <f t="shared" si="13"/>
        <v xml:space="preserve">    </v>
      </c>
    </row>
    <row r="87" spans="1:20" ht="15" customHeight="1">
      <c r="A87" s="25" t="str">
        <f t="shared" si="14"/>
        <v/>
      </c>
      <c r="B87" s="5"/>
      <c r="C87" s="21"/>
      <c r="D87" s="21"/>
      <c r="E87" s="6"/>
      <c r="F87" s="7"/>
      <c r="G87" s="6"/>
      <c r="H87" s="6"/>
      <c r="I87" s="6"/>
      <c r="J87" s="6"/>
      <c r="K87" s="11"/>
      <c r="L87" s="12"/>
      <c r="M87" s="13"/>
      <c r="N87" s="14"/>
      <c r="O87" s="7"/>
      <c r="P87" s="6"/>
      <c r="Q87" s="63" t="str">
        <f t="shared" si="15"/>
        <v/>
      </c>
      <c r="R87" s="1" t="str">
        <f t="shared" si="11"/>
        <v/>
      </c>
      <c r="S87" s="1" t="str">
        <f t="shared" si="12"/>
        <v xml:space="preserve">    </v>
      </c>
      <c r="T87" s="1" t="str">
        <f t="shared" si="13"/>
        <v xml:space="preserve">    </v>
      </c>
    </row>
    <row r="88" spans="1:20" ht="15" customHeight="1">
      <c r="A88" s="25" t="str">
        <f t="shared" si="14"/>
        <v/>
      </c>
      <c r="B88" s="5"/>
      <c r="C88" s="21"/>
      <c r="D88" s="21"/>
      <c r="E88" s="6"/>
      <c r="F88" s="7"/>
      <c r="G88" s="6"/>
      <c r="H88" s="6"/>
      <c r="I88" s="6"/>
      <c r="J88" s="6"/>
      <c r="K88" s="11"/>
      <c r="L88" s="12"/>
      <c r="M88" s="13"/>
      <c r="N88" s="14"/>
      <c r="O88" s="7"/>
      <c r="P88" s="6"/>
      <c r="Q88" s="63" t="str">
        <f t="shared" si="15"/>
        <v/>
      </c>
      <c r="R88" s="1" t="str">
        <f t="shared" si="11"/>
        <v/>
      </c>
      <c r="S88" s="1" t="str">
        <f t="shared" si="12"/>
        <v xml:space="preserve">    </v>
      </c>
      <c r="T88" s="1" t="str">
        <f t="shared" si="13"/>
        <v xml:space="preserve">    </v>
      </c>
    </row>
    <row r="89" spans="1:20" ht="15" customHeight="1">
      <c r="A89" s="25" t="str">
        <f t="shared" si="14"/>
        <v/>
      </c>
      <c r="B89" s="5"/>
      <c r="C89" s="21"/>
      <c r="D89" s="21"/>
      <c r="E89" s="6"/>
      <c r="F89" s="7"/>
      <c r="G89" s="6"/>
      <c r="H89" s="6"/>
      <c r="I89" s="6"/>
      <c r="J89" s="6"/>
      <c r="K89" s="11"/>
      <c r="L89" s="12"/>
      <c r="M89" s="13"/>
      <c r="N89" s="14"/>
      <c r="O89" s="7"/>
      <c r="P89" s="6"/>
      <c r="Q89" s="63" t="str">
        <f t="shared" si="15"/>
        <v/>
      </c>
      <c r="R89" s="1" t="str">
        <f t="shared" si="11"/>
        <v/>
      </c>
      <c r="S89" s="1" t="str">
        <f t="shared" si="12"/>
        <v xml:space="preserve">    </v>
      </c>
      <c r="T89" s="1" t="str">
        <f t="shared" si="13"/>
        <v xml:space="preserve">    </v>
      </c>
    </row>
    <row r="90" spans="1:20" ht="15" customHeight="1">
      <c r="A90" s="25" t="str">
        <f t="shared" si="14"/>
        <v/>
      </c>
      <c r="B90" s="5"/>
      <c r="C90" s="21"/>
      <c r="D90" s="21"/>
      <c r="E90" s="6"/>
      <c r="F90" s="7"/>
      <c r="G90" s="6"/>
      <c r="H90" s="6"/>
      <c r="I90" s="6"/>
      <c r="J90" s="6"/>
      <c r="K90" s="11"/>
      <c r="L90" s="12"/>
      <c r="M90" s="13"/>
      <c r="N90" s="14"/>
      <c r="O90" s="7"/>
      <c r="P90" s="6"/>
      <c r="Q90" s="63" t="str">
        <f t="shared" si="15"/>
        <v/>
      </c>
      <c r="R90" s="1" t="str">
        <f t="shared" si="11"/>
        <v/>
      </c>
      <c r="S90" s="1" t="str">
        <f t="shared" si="12"/>
        <v xml:space="preserve">    </v>
      </c>
      <c r="T90" s="1" t="str">
        <f t="shared" si="13"/>
        <v xml:space="preserve">    </v>
      </c>
    </row>
    <row r="91" spans="1:20" ht="15" customHeight="1">
      <c r="A91" s="25" t="str">
        <f t="shared" si="14"/>
        <v/>
      </c>
      <c r="B91" s="5"/>
      <c r="C91" s="21"/>
      <c r="D91" s="21"/>
      <c r="E91" s="6"/>
      <c r="F91" s="7"/>
      <c r="G91" s="6"/>
      <c r="H91" s="6"/>
      <c r="I91" s="6"/>
      <c r="J91" s="6"/>
      <c r="K91" s="11"/>
      <c r="L91" s="12"/>
      <c r="M91" s="13"/>
      <c r="N91" s="14"/>
      <c r="O91" s="7"/>
      <c r="P91" s="6"/>
      <c r="Q91" s="63" t="str">
        <f t="shared" si="15"/>
        <v/>
      </c>
      <c r="R91" s="1" t="str">
        <f t="shared" si="11"/>
        <v/>
      </c>
      <c r="S91" s="1" t="str">
        <f t="shared" si="12"/>
        <v xml:space="preserve">    </v>
      </c>
      <c r="T91" s="1" t="str">
        <f t="shared" si="13"/>
        <v xml:space="preserve">    </v>
      </c>
    </row>
    <row r="92" spans="1:20" ht="15" customHeight="1">
      <c r="A92" s="25" t="str">
        <f t="shared" si="14"/>
        <v/>
      </c>
      <c r="B92" s="5"/>
      <c r="C92" s="21"/>
      <c r="D92" s="21"/>
      <c r="E92" s="6"/>
      <c r="F92" s="7"/>
      <c r="G92" s="6"/>
      <c r="H92" s="6"/>
      <c r="I92" s="6"/>
      <c r="J92" s="6"/>
      <c r="K92" s="11"/>
      <c r="L92" s="12"/>
      <c r="M92" s="13"/>
      <c r="N92" s="14"/>
      <c r="O92" s="7"/>
      <c r="P92" s="6"/>
      <c r="Q92" s="63" t="str">
        <f t="shared" si="15"/>
        <v/>
      </c>
      <c r="R92" s="1" t="str">
        <f t="shared" si="11"/>
        <v/>
      </c>
      <c r="S92" s="1" t="str">
        <f t="shared" si="12"/>
        <v xml:space="preserve">    </v>
      </c>
      <c r="T92" s="1" t="str">
        <f t="shared" si="13"/>
        <v xml:space="preserve">    </v>
      </c>
    </row>
    <row r="93" spans="1:20" ht="15" customHeight="1">
      <c r="A93" s="25" t="str">
        <f t="shared" si="14"/>
        <v/>
      </c>
      <c r="B93" s="5"/>
      <c r="C93" s="21"/>
      <c r="D93" s="21"/>
      <c r="E93" s="6"/>
      <c r="F93" s="7"/>
      <c r="G93" s="6"/>
      <c r="H93" s="6"/>
      <c r="I93" s="6"/>
      <c r="J93" s="11"/>
      <c r="K93" s="11"/>
      <c r="L93" s="12"/>
      <c r="M93" s="13"/>
      <c r="N93" s="14"/>
      <c r="O93" s="7"/>
      <c r="P93" s="6"/>
      <c r="Q93" s="63" t="str">
        <f t="shared" si="15"/>
        <v/>
      </c>
      <c r="R93" s="1" t="str">
        <f t="shared" si="11"/>
        <v/>
      </c>
      <c r="S93" s="1" t="str">
        <f t="shared" si="12"/>
        <v xml:space="preserve">    </v>
      </c>
      <c r="T93" s="1" t="str">
        <f t="shared" si="13"/>
        <v xml:space="preserve">    </v>
      </c>
    </row>
    <row r="94" spans="1:20" ht="15" customHeight="1">
      <c r="A94" s="25" t="str">
        <f t="shared" si="14"/>
        <v/>
      </c>
      <c r="B94" s="5"/>
      <c r="C94" s="21"/>
      <c r="D94" s="21"/>
      <c r="E94" s="6"/>
      <c r="F94" s="7"/>
      <c r="G94" s="6"/>
      <c r="H94" s="6"/>
      <c r="I94" s="6"/>
      <c r="J94" s="11"/>
      <c r="K94" s="11"/>
      <c r="L94" s="12"/>
      <c r="M94" s="13"/>
      <c r="N94" s="14"/>
      <c r="O94" s="7"/>
      <c r="P94" s="6"/>
      <c r="Q94" s="63" t="str">
        <f t="shared" si="15"/>
        <v/>
      </c>
      <c r="R94" s="1" t="str">
        <f t="shared" si="11"/>
        <v/>
      </c>
      <c r="S94" s="1" t="str">
        <f t="shared" si="12"/>
        <v xml:space="preserve">    </v>
      </c>
      <c r="T94" s="1" t="str">
        <f t="shared" si="13"/>
        <v xml:space="preserve">    </v>
      </c>
    </row>
    <row r="95" spans="1:20" ht="15" customHeight="1">
      <c r="A95" s="25" t="str">
        <f t="shared" si="14"/>
        <v/>
      </c>
      <c r="B95" s="5"/>
      <c r="C95" s="21"/>
      <c r="D95" s="21"/>
      <c r="E95" s="6"/>
      <c r="F95" s="7"/>
      <c r="G95" s="6"/>
      <c r="H95" s="6"/>
      <c r="I95" s="6"/>
      <c r="J95" s="11"/>
      <c r="K95" s="11"/>
      <c r="L95" s="12"/>
      <c r="M95" s="13"/>
      <c r="N95" s="14"/>
      <c r="O95" s="7"/>
      <c r="P95" s="6"/>
      <c r="Q95" s="63" t="str">
        <f t="shared" si="15"/>
        <v/>
      </c>
      <c r="R95" s="1" t="str">
        <f t="shared" si="11"/>
        <v/>
      </c>
      <c r="S95" s="1" t="str">
        <f t="shared" si="12"/>
        <v xml:space="preserve">    </v>
      </c>
      <c r="T95" s="1" t="str">
        <f t="shared" si="13"/>
        <v xml:space="preserve">    </v>
      </c>
    </row>
    <row r="96" spans="1:20" ht="15" customHeight="1">
      <c r="A96" s="25" t="str">
        <f t="shared" si="14"/>
        <v/>
      </c>
      <c r="B96" s="5"/>
      <c r="C96" s="21"/>
      <c r="D96" s="21"/>
      <c r="E96" s="6"/>
      <c r="F96" s="7"/>
      <c r="G96" s="6"/>
      <c r="H96" s="6"/>
      <c r="I96" s="6"/>
      <c r="J96" s="11"/>
      <c r="K96" s="11"/>
      <c r="L96" s="12"/>
      <c r="M96" s="13"/>
      <c r="N96" s="14"/>
      <c r="O96" s="7"/>
      <c r="P96" s="11"/>
      <c r="Q96" s="63" t="str">
        <f t="shared" si="15"/>
        <v/>
      </c>
      <c r="R96" s="1" t="str">
        <f t="shared" si="11"/>
        <v/>
      </c>
      <c r="S96" s="1" t="str">
        <f t="shared" si="12"/>
        <v xml:space="preserve">    </v>
      </c>
      <c r="T96" s="1" t="str">
        <f t="shared" si="13"/>
        <v xml:space="preserve">    </v>
      </c>
    </row>
    <row r="97" spans="1:20" ht="15" customHeight="1">
      <c r="A97" s="25" t="str">
        <f t="shared" si="14"/>
        <v/>
      </c>
      <c r="B97" s="5"/>
      <c r="C97" s="21"/>
      <c r="D97" s="21"/>
      <c r="E97" s="6"/>
      <c r="F97" s="7"/>
      <c r="G97" s="6"/>
      <c r="H97" s="6"/>
      <c r="I97" s="6"/>
      <c r="J97" s="11"/>
      <c r="K97" s="11"/>
      <c r="L97" s="12"/>
      <c r="M97" s="13"/>
      <c r="N97" s="14"/>
      <c r="O97" s="7"/>
      <c r="P97" s="11"/>
      <c r="Q97" s="63" t="str">
        <f t="shared" si="15"/>
        <v/>
      </c>
      <c r="R97" s="1" t="str">
        <f t="shared" si="11"/>
        <v/>
      </c>
      <c r="S97" s="1" t="str">
        <f t="shared" si="12"/>
        <v xml:space="preserve">    </v>
      </c>
      <c r="T97" s="1" t="str">
        <f t="shared" si="13"/>
        <v xml:space="preserve">    </v>
      </c>
    </row>
    <row r="98" spans="1:20" ht="15" customHeight="1">
      <c r="A98" s="25" t="str">
        <f t="shared" si="14"/>
        <v/>
      </c>
      <c r="B98" s="5"/>
      <c r="C98" s="21"/>
      <c r="D98" s="21"/>
      <c r="E98" s="6"/>
      <c r="F98" s="7"/>
      <c r="G98" s="6"/>
      <c r="H98" s="6"/>
      <c r="I98" s="6"/>
      <c r="J98" s="11"/>
      <c r="K98" s="11"/>
      <c r="L98" s="12"/>
      <c r="M98" s="13"/>
      <c r="N98" s="14"/>
      <c r="O98" s="7"/>
      <c r="P98" s="11"/>
      <c r="Q98" s="63" t="str">
        <f t="shared" si="15"/>
        <v/>
      </c>
      <c r="R98" s="1" t="str">
        <f t="shared" si="11"/>
        <v/>
      </c>
      <c r="S98" s="1" t="str">
        <f t="shared" si="12"/>
        <v xml:space="preserve">    </v>
      </c>
      <c r="T98" s="1" t="str">
        <f t="shared" si="13"/>
        <v xml:space="preserve">    </v>
      </c>
    </row>
    <row r="99" spans="1:20" ht="15" customHeight="1">
      <c r="A99" s="25" t="str">
        <f t="shared" si="14"/>
        <v/>
      </c>
      <c r="B99" s="5"/>
      <c r="C99" s="21"/>
      <c r="D99" s="21"/>
      <c r="E99" s="6"/>
      <c r="F99" s="7"/>
      <c r="G99" s="6"/>
      <c r="H99" s="6"/>
      <c r="I99" s="6"/>
      <c r="J99" s="11"/>
      <c r="K99" s="11"/>
      <c r="L99" s="12"/>
      <c r="M99" s="13"/>
      <c r="N99" s="14"/>
      <c r="O99" s="7"/>
      <c r="P99" s="11"/>
      <c r="Q99" s="63" t="str">
        <f t="shared" si="15"/>
        <v/>
      </c>
      <c r="R99" s="1" t="str">
        <f t="shared" si="11"/>
        <v/>
      </c>
      <c r="S99" s="1" t="str">
        <f t="shared" si="12"/>
        <v xml:space="preserve">    </v>
      </c>
      <c r="T99" s="1" t="str">
        <f t="shared" si="13"/>
        <v xml:space="preserve">    </v>
      </c>
    </row>
    <row r="100" spans="1:20" ht="15" customHeight="1">
      <c r="A100" s="25" t="str">
        <f t="shared" si="14"/>
        <v/>
      </c>
      <c r="B100" s="5"/>
      <c r="C100" s="21"/>
      <c r="D100" s="21"/>
      <c r="E100" s="6"/>
      <c r="F100" s="7"/>
      <c r="G100" s="6"/>
      <c r="H100" s="6"/>
      <c r="I100" s="6"/>
      <c r="J100" s="11"/>
      <c r="K100" s="11"/>
      <c r="L100" s="12"/>
      <c r="M100" s="13"/>
      <c r="N100" s="14"/>
      <c r="O100" s="7"/>
      <c r="P100" s="11"/>
      <c r="Q100" s="63" t="str">
        <f t="shared" si="15"/>
        <v/>
      </c>
      <c r="R100" s="1" t="str">
        <f t="shared" si="11"/>
        <v/>
      </c>
      <c r="S100" s="1" t="str">
        <f t="shared" si="12"/>
        <v xml:space="preserve">    </v>
      </c>
      <c r="T100" s="1" t="str">
        <f t="shared" si="13"/>
        <v xml:space="preserve">    </v>
      </c>
    </row>
    <row r="101" spans="1:20" ht="15" customHeight="1">
      <c r="A101" s="25" t="str">
        <f t="shared" si="14"/>
        <v/>
      </c>
      <c r="B101" s="5"/>
      <c r="C101" s="21"/>
      <c r="D101" s="21"/>
      <c r="E101" s="6"/>
      <c r="F101" s="7"/>
      <c r="G101" s="6"/>
      <c r="H101" s="6"/>
      <c r="I101" s="6"/>
      <c r="J101" s="11"/>
      <c r="K101" s="11"/>
      <c r="L101" s="12"/>
      <c r="M101" s="13"/>
      <c r="N101" s="14"/>
      <c r="O101" s="7"/>
      <c r="P101" s="11"/>
      <c r="Q101" s="63" t="str">
        <f t="shared" si="15"/>
        <v/>
      </c>
      <c r="R101" s="1" t="str">
        <f t="shared" si="11"/>
        <v/>
      </c>
      <c r="S101" s="1" t="str">
        <f t="shared" si="12"/>
        <v xml:space="preserve">    </v>
      </c>
      <c r="T101" s="1" t="str">
        <f t="shared" si="13"/>
        <v xml:space="preserve">    </v>
      </c>
    </row>
    <row r="102" spans="1:20" ht="15" customHeight="1">
      <c r="A102" s="25" t="str">
        <f t="shared" si="14"/>
        <v/>
      </c>
      <c r="B102" s="5"/>
      <c r="C102" s="21"/>
      <c r="D102" s="21"/>
      <c r="E102" s="6"/>
      <c r="F102" s="7"/>
      <c r="G102" s="6"/>
      <c r="H102" s="6"/>
      <c r="I102" s="6"/>
      <c r="J102" s="11"/>
      <c r="K102" s="11"/>
      <c r="L102" s="12"/>
      <c r="M102" s="13"/>
      <c r="N102" s="14"/>
      <c r="O102" s="7"/>
      <c r="P102" s="11"/>
      <c r="Q102" s="63" t="str">
        <f t="shared" si="15"/>
        <v/>
      </c>
      <c r="R102" s="1" t="str">
        <f t="shared" si="11"/>
        <v/>
      </c>
      <c r="S102" s="1" t="str">
        <f t="shared" si="12"/>
        <v xml:space="preserve">    </v>
      </c>
      <c r="T102" s="1" t="str">
        <f t="shared" si="13"/>
        <v xml:space="preserve">    </v>
      </c>
    </row>
    <row r="103" spans="1:20" ht="15" customHeight="1">
      <c r="A103" s="25" t="str">
        <f t="shared" si="14"/>
        <v/>
      </c>
      <c r="B103" s="5"/>
      <c r="C103" s="21"/>
      <c r="D103" s="21"/>
      <c r="E103" s="6"/>
      <c r="F103" s="7"/>
      <c r="G103" s="6"/>
      <c r="H103" s="6"/>
      <c r="I103" s="6"/>
      <c r="J103" s="11"/>
      <c r="K103" s="11"/>
      <c r="L103" s="12"/>
      <c r="M103" s="13"/>
      <c r="N103" s="14"/>
      <c r="O103" s="7"/>
      <c r="P103" s="11"/>
      <c r="Q103" s="63" t="str">
        <f t="shared" si="15"/>
        <v/>
      </c>
      <c r="R103" s="1" t="str">
        <f t="shared" si="11"/>
        <v/>
      </c>
      <c r="S103" s="1" t="str">
        <f t="shared" si="12"/>
        <v xml:space="preserve">    </v>
      </c>
      <c r="T103" s="1" t="str">
        <f t="shared" si="13"/>
        <v xml:space="preserve">    </v>
      </c>
    </row>
    <row r="104" spans="1:20" ht="15" customHeight="1">
      <c r="A104" s="25" t="str">
        <f t="shared" si="14"/>
        <v/>
      </c>
      <c r="B104" s="5"/>
      <c r="C104" s="21"/>
      <c r="D104" s="21"/>
      <c r="E104" s="6"/>
      <c r="F104" s="7"/>
      <c r="G104" s="6"/>
      <c r="H104" s="6"/>
      <c r="I104" s="6"/>
      <c r="J104" s="11"/>
      <c r="K104" s="11"/>
      <c r="L104" s="12"/>
      <c r="M104" s="13"/>
      <c r="N104" s="14"/>
      <c r="O104" s="7"/>
      <c r="P104" s="11"/>
      <c r="Q104" s="63" t="str">
        <f t="shared" si="15"/>
        <v/>
      </c>
      <c r="R104" s="1" t="str">
        <f t="shared" si="11"/>
        <v/>
      </c>
      <c r="S104" s="1" t="str">
        <f t="shared" si="12"/>
        <v xml:space="preserve">    </v>
      </c>
      <c r="T104" s="1" t="str">
        <f t="shared" si="13"/>
        <v xml:space="preserve">    </v>
      </c>
    </row>
    <row r="105" spans="1:20" ht="15" customHeight="1">
      <c r="A105" s="25" t="str">
        <f t="shared" si="14"/>
        <v/>
      </c>
      <c r="B105" s="5"/>
      <c r="C105" s="21"/>
      <c r="D105" s="21"/>
      <c r="E105" s="6"/>
      <c r="F105" s="7"/>
      <c r="G105" s="6"/>
      <c r="H105" s="6"/>
      <c r="I105" s="6"/>
      <c r="J105" s="11"/>
      <c r="K105" s="11"/>
      <c r="L105" s="12"/>
      <c r="M105" s="13"/>
      <c r="N105" s="14"/>
      <c r="O105" s="7"/>
      <c r="P105" s="11"/>
      <c r="Q105" s="63" t="str">
        <f t="shared" si="15"/>
        <v/>
      </c>
      <c r="R105" s="1" t="str">
        <f t="shared" si="11"/>
        <v/>
      </c>
      <c r="S105" s="1" t="str">
        <f t="shared" si="12"/>
        <v xml:space="preserve">    </v>
      </c>
      <c r="T105" s="1" t="str">
        <f t="shared" si="13"/>
        <v xml:space="preserve">    </v>
      </c>
    </row>
    <row r="106" spans="1:20" ht="15" customHeight="1">
      <c r="A106" s="25" t="str">
        <f t="shared" si="14"/>
        <v/>
      </c>
      <c r="B106" s="5"/>
      <c r="C106" s="21"/>
      <c r="D106" s="21"/>
      <c r="E106" s="6"/>
      <c r="F106" s="7"/>
      <c r="G106" s="6"/>
      <c r="H106" s="6"/>
      <c r="I106" s="6"/>
      <c r="J106" s="11"/>
      <c r="K106" s="11"/>
      <c r="L106" s="12"/>
      <c r="M106" s="13"/>
      <c r="N106" s="14"/>
      <c r="O106" s="7"/>
      <c r="P106" s="11"/>
      <c r="Q106" s="63" t="str">
        <f t="shared" si="15"/>
        <v/>
      </c>
      <c r="R106" s="1" t="str">
        <f t="shared" si="11"/>
        <v/>
      </c>
      <c r="S106" s="1" t="str">
        <f t="shared" si="12"/>
        <v xml:space="preserve">    </v>
      </c>
      <c r="T106" s="1" t="str">
        <f t="shared" si="13"/>
        <v xml:space="preserve">    </v>
      </c>
    </row>
    <row r="107" spans="1:20" ht="15" customHeight="1">
      <c r="A107" s="25" t="str">
        <f t="shared" si="14"/>
        <v/>
      </c>
      <c r="B107" s="5"/>
      <c r="C107" s="21"/>
      <c r="D107" s="21"/>
      <c r="E107" s="6"/>
      <c r="F107" s="7"/>
      <c r="G107" s="6"/>
      <c r="H107" s="6"/>
      <c r="I107" s="6"/>
      <c r="J107" s="11"/>
      <c r="K107" s="11"/>
      <c r="L107" s="12"/>
      <c r="M107" s="13"/>
      <c r="N107" s="14"/>
      <c r="O107" s="7"/>
      <c r="P107" s="11"/>
      <c r="Q107" s="63" t="str">
        <f t="shared" si="15"/>
        <v/>
      </c>
      <c r="R107" s="1" t="str">
        <f t="shared" si="11"/>
        <v/>
      </c>
      <c r="S107" s="1" t="str">
        <f t="shared" si="12"/>
        <v xml:space="preserve">    </v>
      </c>
      <c r="T107" s="1" t="str">
        <f t="shared" si="13"/>
        <v xml:space="preserve">    </v>
      </c>
    </row>
    <row r="108" spans="1:20" ht="15" customHeight="1">
      <c r="A108" s="25" t="str">
        <f t="shared" si="14"/>
        <v/>
      </c>
      <c r="B108" s="5"/>
      <c r="C108" s="21"/>
      <c r="D108" s="21"/>
      <c r="E108" s="6"/>
      <c r="F108" s="7"/>
      <c r="G108" s="6"/>
      <c r="H108" s="6"/>
      <c r="I108" s="6"/>
      <c r="J108" s="11"/>
      <c r="K108" s="11"/>
      <c r="L108" s="12"/>
      <c r="M108" s="13"/>
      <c r="N108" s="14"/>
      <c r="O108" s="7"/>
      <c r="P108" s="11"/>
      <c r="Q108" s="63" t="str">
        <f t="shared" si="15"/>
        <v/>
      </c>
      <c r="R108" s="1" t="str">
        <f t="shared" si="11"/>
        <v/>
      </c>
      <c r="S108" s="1" t="str">
        <f t="shared" si="12"/>
        <v xml:space="preserve">    </v>
      </c>
      <c r="T108" s="1" t="str">
        <f t="shared" si="13"/>
        <v xml:space="preserve">    </v>
      </c>
    </row>
    <row r="109" spans="1:20" ht="15" customHeight="1">
      <c r="A109" s="25" t="str">
        <f t="shared" si="14"/>
        <v/>
      </c>
      <c r="B109" s="5"/>
      <c r="C109" s="21"/>
      <c r="D109" s="21"/>
      <c r="E109" s="6"/>
      <c r="F109" s="7"/>
      <c r="G109" s="6"/>
      <c r="H109" s="6"/>
      <c r="I109" s="6"/>
      <c r="J109" s="11"/>
      <c r="K109" s="11"/>
      <c r="L109" s="12"/>
      <c r="M109" s="13"/>
      <c r="N109" s="14"/>
      <c r="O109" s="7"/>
      <c r="P109" s="11"/>
      <c r="Q109" s="63" t="str">
        <f t="shared" si="15"/>
        <v/>
      </c>
      <c r="R109" s="1" t="str">
        <f t="shared" si="11"/>
        <v/>
      </c>
      <c r="S109" s="1" t="str">
        <f t="shared" si="12"/>
        <v xml:space="preserve">    </v>
      </c>
      <c r="T109" s="1" t="str">
        <f t="shared" si="13"/>
        <v xml:space="preserve">    </v>
      </c>
    </row>
    <row r="110" spans="1:20" ht="15" customHeight="1">
      <c r="A110" s="25" t="str">
        <f t="shared" si="14"/>
        <v/>
      </c>
      <c r="B110" s="5"/>
      <c r="C110" s="21"/>
      <c r="D110" s="21"/>
      <c r="E110" s="6"/>
      <c r="F110" s="7"/>
      <c r="G110" s="6"/>
      <c r="H110" s="6"/>
      <c r="I110" s="6"/>
      <c r="J110" s="11"/>
      <c r="K110" s="11"/>
      <c r="L110" s="12"/>
      <c r="M110" s="13"/>
      <c r="N110" s="14"/>
      <c r="O110" s="7"/>
      <c r="P110" s="11"/>
      <c r="Q110" s="63" t="str">
        <f t="shared" si="15"/>
        <v/>
      </c>
      <c r="R110" s="1" t="str">
        <f t="shared" si="11"/>
        <v/>
      </c>
      <c r="S110" s="1" t="str">
        <f t="shared" si="12"/>
        <v xml:space="preserve">    </v>
      </c>
      <c r="T110" s="1" t="str">
        <f t="shared" si="13"/>
        <v xml:space="preserve">    </v>
      </c>
    </row>
    <row r="111" spans="1:20" ht="15" customHeight="1">
      <c r="A111" s="25" t="str">
        <f t="shared" si="14"/>
        <v/>
      </c>
      <c r="B111" s="5"/>
      <c r="C111" s="21"/>
      <c r="D111" s="21"/>
      <c r="E111" s="6"/>
      <c r="F111" s="7"/>
      <c r="G111" s="6"/>
      <c r="H111" s="6"/>
      <c r="I111" s="6"/>
      <c r="J111" s="11"/>
      <c r="K111" s="11"/>
      <c r="L111" s="12"/>
      <c r="M111" s="13"/>
      <c r="N111" s="14"/>
      <c r="O111" s="7"/>
      <c r="P111" s="11"/>
      <c r="Q111" s="63" t="str">
        <f t="shared" si="15"/>
        <v/>
      </c>
      <c r="R111" s="1" t="str">
        <f t="shared" si="11"/>
        <v/>
      </c>
      <c r="S111" s="1" t="str">
        <f t="shared" si="12"/>
        <v xml:space="preserve">    </v>
      </c>
      <c r="T111" s="1" t="str">
        <f t="shared" si="13"/>
        <v xml:space="preserve">    </v>
      </c>
    </row>
    <row r="112" spans="1:20" ht="15" customHeight="1">
      <c r="A112" s="25" t="str">
        <f t="shared" si="14"/>
        <v/>
      </c>
      <c r="B112" s="5"/>
      <c r="C112" s="21"/>
      <c r="D112" s="21"/>
      <c r="E112" s="6"/>
      <c r="F112" s="7"/>
      <c r="G112" s="6"/>
      <c r="H112" s="6"/>
      <c r="I112" s="6"/>
      <c r="J112" s="11"/>
      <c r="K112" s="11"/>
      <c r="L112" s="12"/>
      <c r="M112" s="13"/>
      <c r="N112" s="14"/>
      <c r="O112" s="7"/>
      <c r="P112" s="11"/>
      <c r="Q112" s="63" t="str">
        <f t="shared" si="15"/>
        <v/>
      </c>
      <c r="R112" s="1" t="str">
        <f t="shared" si="11"/>
        <v/>
      </c>
      <c r="S112" s="1" t="str">
        <f t="shared" si="12"/>
        <v xml:space="preserve">    </v>
      </c>
      <c r="T112" s="1" t="str">
        <f t="shared" si="13"/>
        <v xml:space="preserve">    </v>
      </c>
    </row>
    <row r="113" spans="1:20" ht="15" customHeight="1">
      <c r="A113" s="25" t="str">
        <f t="shared" si="14"/>
        <v/>
      </c>
      <c r="B113" s="5"/>
      <c r="C113" s="21"/>
      <c r="D113" s="21"/>
      <c r="E113" s="6"/>
      <c r="F113" s="7"/>
      <c r="G113" s="6"/>
      <c r="H113" s="6"/>
      <c r="I113" s="6"/>
      <c r="J113" s="11"/>
      <c r="K113" s="11"/>
      <c r="L113" s="12"/>
      <c r="M113" s="13"/>
      <c r="N113" s="14"/>
      <c r="O113" s="7"/>
      <c r="P113" s="11"/>
      <c r="Q113" s="63" t="str">
        <f t="shared" si="15"/>
        <v/>
      </c>
      <c r="R113" s="1" t="str">
        <f t="shared" si="11"/>
        <v/>
      </c>
      <c r="S113" s="1" t="str">
        <f t="shared" si="12"/>
        <v xml:space="preserve">    </v>
      </c>
      <c r="T113" s="1" t="str">
        <f t="shared" si="13"/>
        <v xml:space="preserve">    </v>
      </c>
    </row>
    <row r="114" spans="1:20" ht="15" customHeight="1">
      <c r="A114" s="25" t="str">
        <f t="shared" si="14"/>
        <v/>
      </c>
      <c r="B114" s="5"/>
      <c r="C114" s="21"/>
      <c r="D114" s="21"/>
      <c r="E114" s="6"/>
      <c r="F114" s="7"/>
      <c r="G114" s="6"/>
      <c r="H114" s="6"/>
      <c r="I114" s="6"/>
      <c r="J114" s="11"/>
      <c r="K114" s="11"/>
      <c r="L114" s="12"/>
      <c r="M114" s="13"/>
      <c r="N114" s="14"/>
      <c r="O114" s="7"/>
      <c r="P114" s="11"/>
      <c r="Q114" s="63" t="str">
        <f t="shared" si="15"/>
        <v/>
      </c>
      <c r="R114" s="1" t="str">
        <f t="shared" si="11"/>
        <v/>
      </c>
      <c r="S114" s="1" t="str">
        <f t="shared" si="12"/>
        <v xml:space="preserve">    </v>
      </c>
      <c r="T114" s="1" t="str">
        <f t="shared" si="13"/>
        <v xml:space="preserve">    </v>
      </c>
    </row>
    <row r="115" spans="1:20" ht="15" customHeight="1">
      <c r="A115" s="25" t="str">
        <f t="shared" si="14"/>
        <v/>
      </c>
      <c r="B115" s="5"/>
      <c r="C115" s="21"/>
      <c r="D115" s="21"/>
      <c r="E115" s="6"/>
      <c r="F115" s="7"/>
      <c r="G115" s="6"/>
      <c r="H115" s="6"/>
      <c r="I115" s="6"/>
      <c r="J115" s="11"/>
      <c r="K115" s="11"/>
      <c r="L115" s="12"/>
      <c r="M115" s="13"/>
      <c r="N115" s="14"/>
      <c r="O115" s="7"/>
      <c r="P115" s="11"/>
      <c r="Q115" s="63" t="str">
        <f t="shared" si="15"/>
        <v/>
      </c>
      <c r="R115" s="1" t="str">
        <f t="shared" si="11"/>
        <v/>
      </c>
      <c r="S115" s="1" t="str">
        <f t="shared" si="12"/>
        <v xml:space="preserve">    </v>
      </c>
      <c r="T115" s="1" t="str">
        <f t="shared" si="13"/>
        <v xml:space="preserve">    </v>
      </c>
    </row>
    <row r="116" spans="1:20" ht="15" customHeight="1">
      <c r="A116" s="25" t="str">
        <f t="shared" si="14"/>
        <v/>
      </c>
      <c r="B116" s="5"/>
      <c r="C116" s="21"/>
      <c r="D116" s="21"/>
      <c r="E116" s="6"/>
      <c r="F116" s="7"/>
      <c r="G116" s="6"/>
      <c r="H116" s="6"/>
      <c r="I116" s="6"/>
      <c r="J116" s="11"/>
      <c r="K116" s="11"/>
      <c r="L116" s="12"/>
      <c r="M116" s="13"/>
      <c r="N116" s="14"/>
      <c r="O116" s="7"/>
      <c r="P116" s="11"/>
      <c r="Q116" s="63" t="str">
        <f t="shared" si="15"/>
        <v/>
      </c>
      <c r="R116" s="1" t="str">
        <f t="shared" si="11"/>
        <v/>
      </c>
      <c r="S116" s="1" t="str">
        <f t="shared" si="12"/>
        <v xml:space="preserve">    </v>
      </c>
      <c r="T116" s="1" t="str">
        <f t="shared" si="13"/>
        <v xml:space="preserve">    </v>
      </c>
    </row>
    <row r="117" spans="1:20" ht="15" customHeight="1">
      <c r="A117" s="25" t="str">
        <f t="shared" si="14"/>
        <v/>
      </c>
      <c r="B117" s="5"/>
      <c r="C117" s="21"/>
      <c r="D117" s="21"/>
      <c r="E117" s="6"/>
      <c r="F117" s="7"/>
      <c r="G117" s="6"/>
      <c r="H117" s="6"/>
      <c r="I117" s="6"/>
      <c r="J117" s="11"/>
      <c r="K117" s="11"/>
      <c r="L117" s="12"/>
      <c r="M117" s="13"/>
      <c r="N117" s="14"/>
      <c r="O117" s="7"/>
      <c r="P117" s="11"/>
      <c r="Q117" s="63" t="str">
        <f t="shared" si="15"/>
        <v/>
      </c>
      <c r="R117" s="1" t="str">
        <f t="shared" si="11"/>
        <v/>
      </c>
      <c r="S117" s="1" t="str">
        <f t="shared" si="12"/>
        <v xml:space="preserve">    </v>
      </c>
      <c r="T117" s="1" t="str">
        <f t="shared" si="13"/>
        <v xml:space="preserve">    </v>
      </c>
    </row>
    <row r="118" spans="1:20" ht="15" customHeight="1">
      <c r="A118" s="25" t="str">
        <f t="shared" si="14"/>
        <v/>
      </c>
      <c r="B118" s="5"/>
      <c r="C118" s="21"/>
      <c r="D118" s="21"/>
      <c r="E118" s="6"/>
      <c r="F118" s="7"/>
      <c r="G118" s="6"/>
      <c r="H118" s="6"/>
      <c r="I118" s="6"/>
      <c r="J118" s="11"/>
      <c r="K118" s="11"/>
      <c r="L118" s="12"/>
      <c r="M118" s="13"/>
      <c r="N118" s="14"/>
      <c r="O118" s="7"/>
      <c r="P118" s="11"/>
      <c r="Q118" s="63" t="str">
        <f t="shared" si="15"/>
        <v/>
      </c>
      <c r="R118" s="1" t="str">
        <f t="shared" si="11"/>
        <v/>
      </c>
      <c r="S118" s="1" t="str">
        <f t="shared" si="12"/>
        <v xml:space="preserve">    </v>
      </c>
      <c r="T118" s="1" t="str">
        <f t="shared" si="13"/>
        <v xml:space="preserve">    </v>
      </c>
    </row>
    <row r="119" spans="1:20" ht="15" customHeight="1">
      <c r="A119" s="25" t="str">
        <f t="shared" si="14"/>
        <v/>
      </c>
      <c r="B119" s="5"/>
      <c r="C119" s="21"/>
      <c r="D119" s="21"/>
      <c r="E119" s="6"/>
      <c r="F119" s="7"/>
      <c r="G119" s="6"/>
      <c r="H119" s="6"/>
      <c r="I119" s="6"/>
      <c r="J119" s="11"/>
      <c r="K119" s="11"/>
      <c r="L119" s="12"/>
      <c r="M119" s="13"/>
      <c r="N119" s="14"/>
      <c r="O119" s="7"/>
      <c r="P119" s="11"/>
      <c r="Q119" s="63" t="str">
        <f t="shared" si="15"/>
        <v/>
      </c>
      <c r="R119" s="1" t="str">
        <f t="shared" si="11"/>
        <v/>
      </c>
      <c r="S119" s="1" t="str">
        <f t="shared" si="12"/>
        <v xml:space="preserve">    </v>
      </c>
      <c r="T119" s="1" t="str">
        <f t="shared" si="13"/>
        <v xml:space="preserve">    </v>
      </c>
    </row>
    <row r="120" spans="1:20" ht="15" customHeight="1">
      <c r="A120" s="25" t="str">
        <f t="shared" si="14"/>
        <v/>
      </c>
      <c r="B120" s="5"/>
      <c r="C120" s="21"/>
      <c r="D120" s="21"/>
      <c r="E120" s="6"/>
      <c r="F120" s="7"/>
      <c r="G120" s="6"/>
      <c r="H120" s="6"/>
      <c r="I120" s="6"/>
      <c r="J120" s="11"/>
      <c r="K120" s="11"/>
      <c r="L120" s="12"/>
      <c r="M120" s="13"/>
      <c r="N120" s="14"/>
      <c r="O120" s="7"/>
      <c r="P120" s="11"/>
      <c r="Q120" s="63" t="str">
        <f t="shared" si="15"/>
        <v/>
      </c>
      <c r="R120" s="1" t="str">
        <f t="shared" si="11"/>
        <v/>
      </c>
      <c r="S120" s="1" t="str">
        <f t="shared" si="12"/>
        <v xml:space="preserve">    </v>
      </c>
      <c r="T120" s="1" t="str">
        <f t="shared" si="13"/>
        <v xml:space="preserve">    </v>
      </c>
    </row>
    <row r="121" spans="1:20" ht="15" customHeight="1">
      <c r="A121" s="25" t="str">
        <f t="shared" si="14"/>
        <v/>
      </c>
      <c r="B121" s="5"/>
      <c r="C121" s="21"/>
      <c r="D121" s="21"/>
      <c r="E121" s="6"/>
      <c r="F121" s="7"/>
      <c r="G121" s="6"/>
      <c r="H121" s="6"/>
      <c r="I121" s="6"/>
      <c r="J121" s="11"/>
      <c r="K121" s="11"/>
      <c r="L121" s="12"/>
      <c r="M121" s="13"/>
      <c r="N121" s="14"/>
      <c r="O121" s="7"/>
      <c r="P121" s="11"/>
      <c r="Q121" s="63" t="str">
        <f t="shared" si="15"/>
        <v/>
      </c>
      <c r="R121" s="1" t="str">
        <f t="shared" si="11"/>
        <v/>
      </c>
      <c r="S121" s="1" t="str">
        <f t="shared" si="12"/>
        <v xml:space="preserve">    </v>
      </c>
      <c r="T121" s="1" t="str">
        <f t="shared" si="13"/>
        <v xml:space="preserve">    </v>
      </c>
    </row>
    <row r="122" spans="1:20" ht="15" customHeight="1">
      <c r="A122" s="25" t="str">
        <f t="shared" si="14"/>
        <v/>
      </c>
      <c r="B122" s="5"/>
      <c r="C122" s="21"/>
      <c r="D122" s="21"/>
      <c r="E122" s="6"/>
      <c r="F122" s="7"/>
      <c r="G122" s="6"/>
      <c r="H122" s="6"/>
      <c r="I122" s="6"/>
      <c r="J122" s="11"/>
      <c r="K122" s="11"/>
      <c r="L122" s="12"/>
      <c r="M122" s="13"/>
      <c r="N122" s="14"/>
      <c r="O122" s="7"/>
      <c r="P122" s="11"/>
      <c r="Q122" s="63" t="str">
        <f t="shared" si="15"/>
        <v/>
      </c>
      <c r="R122" s="1" t="str">
        <f t="shared" si="11"/>
        <v/>
      </c>
      <c r="S122" s="1" t="str">
        <f t="shared" si="12"/>
        <v xml:space="preserve">    </v>
      </c>
      <c r="T122" s="1" t="str">
        <f t="shared" si="13"/>
        <v xml:space="preserve">    </v>
      </c>
    </row>
    <row r="123" spans="1:20" ht="15" customHeight="1">
      <c r="A123" s="25" t="str">
        <f t="shared" si="14"/>
        <v/>
      </c>
      <c r="B123" s="5"/>
      <c r="C123" s="21"/>
      <c r="D123" s="21"/>
      <c r="E123" s="6"/>
      <c r="F123" s="7"/>
      <c r="G123" s="6"/>
      <c r="H123" s="6"/>
      <c r="I123" s="6"/>
      <c r="J123" s="11"/>
      <c r="K123" s="11"/>
      <c r="L123" s="12"/>
      <c r="M123" s="13"/>
      <c r="N123" s="14"/>
      <c r="O123" s="7"/>
      <c r="P123" s="11"/>
      <c r="Q123" s="63" t="str">
        <f t="shared" si="15"/>
        <v/>
      </c>
      <c r="R123" s="1" t="str">
        <f t="shared" si="11"/>
        <v/>
      </c>
      <c r="S123" s="1" t="str">
        <f t="shared" si="12"/>
        <v xml:space="preserve">    </v>
      </c>
      <c r="T123" s="1" t="str">
        <f t="shared" si="13"/>
        <v xml:space="preserve">    </v>
      </c>
    </row>
    <row r="124" spans="1:20" ht="15" customHeight="1">
      <c r="A124" s="25" t="str">
        <f t="shared" si="14"/>
        <v/>
      </c>
      <c r="B124" s="5"/>
      <c r="C124" s="21"/>
      <c r="D124" s="21"/>
      <c r="E124" s="6"/>
      <c r="F124" s="7"/>
      <c r="G124" s="6"/>
      <c r="H124" s="6"/>
      <c r="I124" s="6"/>
      <c r="J124" s="11"/>
      <c r="K124" s="11"/>
      <c r="L124" s="12"/>
      <c r="M124" s="13"/>
      <c r="N124" s="14"/>
      <c r="O124" s="7"/>
      <c r="P124" s="11"/>
      <c r="Q124" s="63" t="str">
        <f t="shared" si="15"/>
        <v/>
      </c>
      <c r="R124" s="1" t="str">
        <f t="shared" si="11"/>
        <v/>
      </c>
      <c r="S124" s="1" t="str">
        <f t="shared" si="12"/>
        <v xml:space="preserve">    </v>
      </c>
      <c r="T124" s="1" t="str">
        <f t="shared" si="13"/>
        <v xml:space="preserve">    </v>
      </c>
    </row>
    <row r="125" spans="1:20" ht="15" customHeight="1">
      <c r="A125" s="25" t="str">
        <f t="shared" si="14"/>
        <v/>
      </c>
      <c r="B125" s="5"/>
      <c r="C125" s="21"/>
      <c r="D125" s="21"/>
      <c r="E125" s="6"/>
      <c r="F125" s="7"/>
      <c r="G125" s="6"/>
      <c r="H125" s="6"/>
      <c r="I125" s="6"/>
      <c r="J125" s="11"/>
      <c r="K125" s="11"/>
      <c r="L125" s="12"/>
      <c r="M125" s="13"/>
      <c r="N125" s="14"/>
      <c r="O125" s="7"/>
      <c r="P125" s="11"/>
      <c r="Q125" s="63" t="str">
        <f t="shared" si="15"/>
        <v/>
      </c>
      <c r="R125" s="1" t="str">
        <f t="shared" si="11"/>
        <v/>
      </c>
      <c r="S125" s="1" t="str">
        <f t="shared" si="12"/>
        <v xml:space="preserve">    </v>
      </c>
      <c r="T125" s="1" t="str">
        <f t="shared" si="13"/>
        <v xml:space="preserve">    </v>
      </c>
    </row>
    <row r="126" spans="1:20" ht="15" customHeight="1">
      <c r="A126" s="25" t="str">
        <f t="shared" si="14"/>
        <v/>
      </c>
      <c r="B126" s="16"/>
      <c r="C126" s="22"/>
      <c r="D126" s="22"/>
      <c r="E126" s="6"/>
      <c r="F126" s="7"/>
      <c r="G126" s="17"/>
      <c r="H126" s="17"/>
      <c r="I126" s="17"/>
      <c r="J126" s="15"/>
      <c r="K126" s="15"/>
      <c r="L126" s="12"/>
      <c r="M126" s="18"/>
      <c r="N126" s="19"/>
      <c r="O126" s="20"/>
      <c r="P126" s="15"/>
      <c r="Q126" s="63" t="str">
        <f t="shared" si="15"/>
        <v/>
      </c>
      <c r="R126" s="1" t="str">
        <f t="shared" si="11"/>
        <v/>
      </c>
      <c r="S126" s="1" t="str">
        <f t="shared" si="12"/>
        <v xml:space="preserve">    </v>
      </c>
      <c r="T126" s="1" t="str">
        <f t="shared" si="13"/>
        <v xml:space="preserve">    </v>
      </c>
    </row>
    <row r="127" spans="1:20" ht="15" customHeight="1">
      <c r="A127" s="25" t="str">
        <f t="shared" si="14"/>
        <v/>
      </c>
      <c r="B127" s="5"/>
      <c r="C127" s="21"/>
      <c r="D127" s="21"/>
      <c r="E127" s="6"/>
      <c r="F127" s="7"/>
      <c r="G127" s="6"/>
      <c r="H127" s="6"/>
      <c r="I127" s="6"/>
      <c r="J127" s="11"/>
      <c r="K127" s="11"/>
      <c r="L127" s="12"/>
      <c r="M127" s="13"/>
      <c r="N127" s="14"/>
      <c r="O127" s="7"/>
      <c r="P127" s="11"/>
      <c r="Q127" s="63" t="str">
        <f t="shared" si="15"/>
        <v/>
      </c>
      <c r="R127" s="1" t="str">
        <f t="shared" si="11"/>
        <v/>
      </c>
      <c r="S127" s="1" t="str">
        <f t="shared" si="12"/>
        <v xml:space="preserve">    </v>
      </c>
      <c r="T127" s="1" t="str">
        <f t="shared" si="13"/>
        <v xml:space="preserve">    </v>
      </c>
    </row>
    <row r="128" spans="1:20" ht="15" customHeight="1">
      <c r="A128" s="25" t="str">
        <f t="shared" si="14"/>
        <v/>
      </c>
      <c r="B128" s="5"/>
      <c r="C128" s="21"/>
      <c r="D128" s="21"/>
      <c r="E128" s="6"/>
      <c r="F128" s="7"/>
      <c r="G128" s="6"/>
      <c r="H128" s="6"/>
      <c r="I128" s="6"/>
      <c r="J128" s="11"/>
      <c r="K128" s="11"/>
      <c r="L128" s="12"/>
      <c r="M128" s="13"/>
      <c r="N128" s="14"/>
      <c r="O128" s="7"/>
      <c r="P128" s="11"/>
      <c r="Q128" s="63" t="str">
        <f t="shared" si="15"/>
        <v/>
      </c>
      <c r="R128" s="1" t="str">
        <f t="shared" si="11"/>
        <v/>
      </c>
      <c r="S128" s="1" t="str">
        <f t="shared" si="12"/>
        <v xml:space="preserve">    </v>
      </c>
      <c r="T128" s="1" t="str">
        <f t="shared" si="13"/>
        <v xml:space="preserve">    </v>
      </c>
    </row>
    <row r="129" spans="1:20" ht="15" customHeight="1">
      <c r="A129" s="25" t="str">
        <f t="shared" si="14"/>
        <v/>
      </c>
      <c r="B129" s="5"/>
      <c r="C129" s="21"/>
      <c r="D129" s="21"/>
      <c r="E129" s="6"/>
      <c r="F129" s="7"/>
      <c r="G129" s="6"/>
      <c r="H129" s="6"/>
      <c r="I129" s="6"/>
      <c r="J129" s="11"/>
      <c r="K129" s="11"/>
      <c r="L129" s="12"/>
      <c r="M129" s="13"/>
      <c r="N129" s="14"/>
      <c r="O129" s="7"/>
      <c r="P129" s="11"/>
      <c r="Q129" s="63" t="str">
        <f t="shared" si="15"/>
        <v/>
      </c>
      <c r="R129" s="1" t="str">
        <f t="shared" si="11"/>
        <v/>
      </c>
      <c r="S129" s="1" t="str">
        <f t="shared" si="12"/>
        <v xml:space="preserve">    </v>
      </c>
      <c r="T129" s="1" t="str">
        <f t="shared" si="13"/>
        <v xml:space="preserve">    </v>
      </c>
    </row>
    <row r="130" spans="1:20" ht="15" customHeight="1">
      <c r="A130" s="25" t="str">
        <f t="shared" si="14"/>
        <v/>
      </c>
      <c r="B130" s="5"/>
      <c r="C130" s="21"/>
      <c r="D130" s="21"/>
      <c r="E130" s="6"/>
      <c r="F130" s="7"/>
      <c r="G130" s="6"/>
      <c r="H130" s="6"/>
      <c r="I130" s="6"/>
      <c r="J130" s="11"/>
      <c r="K130" s="11"/>
      <c r="L130" s="12"/>
      <c r="M130" s="13"/>
      <c r="N130" s="14"/>
      <c r="O130" s="7"/>
      <c r="P130" s="11"/>
      <c r="Q130" s="63" t="str">
        <f t="shared" si="15"/>
        <v/>
      </c>
      <c r="R130" s="1" t="str">
        <f t="shared" si="11"/>
        <v/>
      </c>
      <c r="S130" s="1" t="str">
        <f t="shared" si="12"/>
        <v xml:space="preserve">    </v>
      </c>
      <c r="T130" s="1" t="str">
        <f t="shared" si="13"/>
        <v xml:space="preserve">    </v>
      </c>
    </row>
    <row r="131" spans="1:20" ht="15" customHeight="1">
      <c r="A131" s="25" t="str">
        <f t="shared" si="14"/>
        <v/>
      </c>
      <c r="B131" s="5"/>
      <c r="C131" s="21"/>
      <c r="D131" s="21"/>
      <c r="E131" s="6"/>
      <c r="F131" s="7"/>
      <c r="G131" s="6"/>
      <c r="H131" s="6"/>
      <c r="I131" s="6"/>
      <c r="J131" s="11"/>
      <c r="K131" s="11"/>
      <c r="L131" s="12"/>
      <c r="M131" s="13"/>
      <c r="N131" s="14"/>
      <c r="O131" s="7"/>
      <c r="P131" s="11"/>
      <c r="Q131" s="63" t="str">
        <f t="shared" si="15"/>
        <v/>
      </c>
      <c r="R131" s="1" t="str">
        <f t="shared" si="11"/>
        <v/>
      </c>
      <c r="S131" s="1" t="str">
        <f t="shared" si="12"/>
        <v xml:space="preserve">    </v>
      </c>
      <c r="T131" s="1" t="str">
        <f t="shared" si="13"/>
        <v xml:space="preserve">    </v>
      </c>
    </row>
    <row r="132" spans="1:20" ht="15" customHeight="1">
      <c r="A132" s="25" t="str">
        <f t="shared" si="14"/>
        <v/>
      </c>
      <c r="B132" s="5"/>
      <c r="C132" s="21"/>
      <c r="D132" s="21"/>
      <c r="E132" s="6"/>
      <c r="F132" s="7"/>
      <c r="G132" s="6"/>
      <c r="H132" s="6"/>
      <c r="I132" s="6"/>
      <c r="J132" s="11"/>
      <c r="K132" s="11"/>
      <c r="L132" s="12"/>
      <c r="M132" s="13"/>
      <c r="N132" s="14"/>
      <c r="O132" s="7"/>
      <c r="P132" s="11"/>
      <c r="Q132" s="63" t="str">
        <f t="shared" si="15"/>
        <v/>
      </c>
      <c r="R132" s="1" t="str">
        <f t="shared" si="11"/>
        <v/>
      </c>
      <c r="S132" s="1" t="str">
        <f t="shared" si="12"/>
        <v xml:space="preserve">    </v>
      </c>
      <c r="T132" s="1" t="str">
        <f t="shared" si="13"/>
        <v xml:space="preserve">    </v>
      </c>
    </row>
    <row r="133" spans="1:20" ht="15" customHeight="1">
      <c r="A133" s="25" t="str">
        <f t="shared" si="14"/>
        <v/>
      </c>
      <c r="B133" s="5"/>
      <c r="C133" s="21"/>
      <c r="D133" s="21"/>
      <c r="E133" s="6"/>
      <c r="F133" s="7"/>
      <c r="G133" s="6"/>
      <c r="H133" s="6"/>
      <c r="I133" s="6"/>
      <c r="J133" s="11"/>
      <c r="K133" s="11"/>
      <c r="L133" s="12"/>
      <c r="M133" s="13"/>
      <c r="N133" s="14"/>
      <c r="O133" s="7"/>
      <c r="P133" s="11"/>
      <c r="Q133" s="63" t="str">
        <f t="shared" si="15"/>
        <v/>
      </c>
      <c r="R133" s="1" t="str">
        <f t="shared" si="11"/>
        <v/>
      </c>
      <c r="S133" s="1" t="str">
        <f t="shared" si="12"/>
        <v xml:space="preserve">    </v>
      </c>
      <c r="T133" s="1" t="str">
        <f t="shared" si="13"/>
        <v xml:space="preserve">    </v>
      </c>
    </row>
    <row r="134" spans="1:20" ht="15" customHeight="1">
      <c r="A134" s="25" t="str">
        <f t="shared" si="14"/>
        <v/>
      </c>
      <c r="B134" s="5"/>
      <c r="C134" s="21"/>
      <c r="D134" s="21"/>
      <c r="E134" s="6"/>
      <c r="F134" s="7"/>
      <c r="G134" s="6"/>
      <c r="H134" s="6"/>
      <c r="I134" s="6"/>
      <c r="J134" s="11"/>
      <c r="K134" s="11"/>
      <c r="L134" s="12"/>
      <c r="M134" s="13"/>
      <c r="N134" s="14"/>
      <c r="O134" s="7"/>
      <c r="P134" s="11"/>
      <c r="Q134" s="63" t="str">
        <f t="shared" si="15"/>
        <v/>
      </c>
      <c r="R134" s="1" t="str">
        <f t="shared" si="11"/>
        <v/>
      </c>
      <c r="S134" s="1" t="str">
        <f t="shared" si="12"/>
        <v xml:space="preserve">    </v>
      </c>
      <c r="T134" s="1" t="str">
        <f t="shared" si="13"/>
        <v xml:space="preserve">    </v>
      </c>
    </row>
    <row r="135" spans="1:20" ht="15" customHeight="1">
      <c r="A135" s="25" t="str">
        <f t="shared" si="14"/>
        <v/>
      </c>
      <c r="B135" s="5"/>
      <c r="C135" s="21"/>
      <c r="D135" s="21"/>
      <c r="E135" s="6"/>
      <c r="F135" s="7"/>
      <c r="G135" s="6"/>
      <c r="H135" s="6"/>
      <c r="I135" s="6"/>
      <c r="J135" s="11"/>
      <c r="K135" s="11"/>
      <c r="L135" s="12"/>
      <c r="M135" s="13"/>
      <c r="N135" s="14"/>
      <c r="O135" s="7"/>
      <c r="P135" s="11"/>
      <c r="Q135" s="63" t="str">
        <f t="shared" si="15"/>
        <v/>
      </c>
      <c r="R135" s="1" t="str">
        <f t="shared" si="11"/>
        <v/>
      </c>
      <c r="S135" s="1" t="str">
        <f t="shared" si="12"/>
        <v xml:space="preserve">    </v>
      </c>
      <c r="T135" s="1" t="str">
        <f t="shared" si="13"/>
        <v xml:space="preserve">    </v>
      </c>
    </row>
    <row r="136" spans="1:20" ht="15" customHeight="1">
      <c r="A136" s="25" t="str">
        <f t="shared" si="14"/>
        <v/>
      </c>
      <c r="B136" s="5"/>
      <c r="C136" s="21"/>
      <c r="D136" s="21"/>
      <c r="E136" s="6"/>
      <c r="F136" s="7"/>
      <c r="G136" s="6"/>
      <c r="H136" s="6"/>
      <c r="I136" s="6"/>
      <c r="J136" s="11"/>
      <c r="K136" s="11"/>
      <c r="L136" s="12"/>
      <c r="M136" s="13"/>
      <c r="N136" s="14"/>
      <c r="O136" s="7"/>
      <c r="P136" s="11"/>
      <c r="Q136" s="63" t="str">
        <f t="shared" si="15"/>
        <v/>
      </c>
      <c r="R136" s="1" t="str">
        <f t="shared" si="11"/>
        <v/>
      </c>
      <c r="S136" s="1" t="str">
        <f t="shared" si="12"/>
        <v xml:space="preserve">    </v>
      </c>
      <c r="T136" s="1" t="str">
        <f t="shared" si="13"/>
        <v xml:space="preserve">    </v>
      </c>
    </row>
    <row r="137" spans="1:20" ht="15" customHeight="1">
      <c r="A137" s="25" t="str">
        <f t="shared" si="14"/>
        <v/>
      </c>
      <c r="B137" s="5"/>
      <c r="C137" s="21"/>
      <c r="D137" s="21"/>
      <c r="E137" s="6"/>
      <c r="F137" s="7"/>
      <c r="G137" s="6"/>
      <c r="H137" s="6"/>
      <c r="I137" s="6"/>
      <c r="J137" s="11"/>
      <c r="K137" s="11"/>
      <c r="L137" s="12"/>
      <c r="M137" s="13"/>
      <c r="N137" s="14"/>
      <c r="O137" s="7"/>
      <c r="P137" s="11"/>
      <c r="Q137" s="63" t="str">
        <f t="shared" si="15"/>
        <v/>
      </c>
      <c r="R137" s="1" t="str">
        <f t="shared" si="11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25" t="str">
        <f t="shared" si="14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5"/>
        <v/>
      </c>
      <c r="R138" s="1" t="str">
        <f t="shared" si="11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25" t="str">
        <f t="shared" ref="A139:A171" si="16">IF(OR(B139="",C139="",D139=""),"",TEXT(Q139,"000")&amp;B139&amp;TEXT(C139,"00")&amp;TEXT(D139,"00"))</f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ref="Q139:Q171" si="17">IF(P139="","",VLOOKUP(P139,$Z$7:$AA$68,2,FALSE))</f>
        <v/>
      </c>
      <c r="R139" s="1" t="str">
        <f t="shared" si="11"/>
        <v/>
      </c>
      <c r="S139" s="1" t="str">
        <f t="shared" si="12"/>
        <v xml:space="preserve">    </v>
      </c>
      <c r="T139" s="1" t="str">
        <f t="shared" si="13"/>
        <v xml:space="preserve">    </v>
      </c>
    </row>
    <row r="140" spans="1:20" ht="15" customHeight="1">
      <c r="A140" s="25" t="str">
        <f t="shared" si="16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7"/>
        <v/>
      </c>
      <c r="R140" s="1" t="str">
        <f t="shared" si="11"/>
        <v/>
      </c>
      <c r="S140" s="1" t="str">
        <f t="shared" si="12"/>
        <v xml:space="preserve">    </v>
      </c>
      <c r="T140" s="1" t="str">
        <f t="shared" si="13"/>
        <v xml:space="preserve">    </v>
      </c>
    </row>
    <row r="141" spans="1:20" ht="15" customHeight="1">
      <c r="A141" s="25" t="str">
        <f t="shared" si="16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7"/>
        <v/>
      </c>
      <c r="R141" s="1" t="str">
        <f t="shared" si="11"/>
        <v/>
      </c>
      <c r="S141" s="1" t="str">
        <f t="shared" si="12"/>
        <v xml:space="preserve">    </v>
      </c>
      <c r="T141" s="1" t="str">
        <f t="shared" si="13"/>
        <v xml:space="preserve">    </v>
      </c>
    </row>
    <row r="142" spans="1:20" ht="15" customHeight="1">
      <c r="A142" s="25" t="str">
        <f t="shared" si="16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7"/>
        <v/>
      </c>
      <c r="R142" s="1" t="str">
        <f t="shared" si="11"/>
        <v/>
      </c>
      <c r="S142" s="1" t="str">
        <f t="shared" si="12"/>
        <v xml:space="preserve">    </v>
      </c>
      <c r="T142" s="1" t="str">
        <f t="shared" si="13"/>
        <v xml:space="preserve">    </v>
      </c>
    </row>
    <row r="143" spans="1:20" ht="15" customHeight="1">
      <c r="A143" s="25" t="str">
        <f t="shared" si="16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7"/>
        <v/>
      </c>
      <c r="R143" s="1" t="str">
        <f t="shared" si="11"/>
        <v/>
      </c>
      <c r="S143" s="1" t="str">
        <f t="shared" si="12"/>
        <v xml:space="preserve">    </v>
      </c>
      <c r="T143" s="1" t="str">
        <f t="shared" si="13"/>
        <v xml:space="preserve">    </v>
      </c>
    </row>
    <row r="144" spans="1:20" ht="15" customHeight="1">
      <c r="A144" s="25" t="str">
        <f t="shared" si="16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7"/>
        <v/>
      </c>
      <c r="R144" s="1" t="str">
        <f t="shared" si="11"/>
        <v/>
      </c>
      <c r="S144" s="1" t="str">
        <f t="shared" si="12"/>
        <v xml:space="preserve">    </v>
      </c>
      <c r="T144" s="1" t="str">
        <f t="shared" si="13"/>
        <v xml:space="preserve">    </v>
      </c>
    </row>
    <row r="145" spans="1:20" ht="15" customHeight="1">
      <c r="A145" s="25" t="str">
        <f t="shared" si="16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7"/>
        <v/>
      </c>
      <c r="R145" s="1" t="str">
        <f t="shared" si="11"/>
        <v/>
      </c>
      <c r="S145" s="1" t="str">
        <f t="shared" si="12"/>
        <v xml:space="preserve">    </v>
      </c>
      <c r="T145" s="1" t="str">
        <f t="shared" si="13"/>
        <v xml:space="preserve">    </v>
      </c>
    </row>
    <row r="146" spans="1:20" ht="15" customHeight="1">
      <c r="A146" s="25" t="str">
        <f t="shared" si="16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7"/>
        <v/>
      </c>
      <c r="R146" s="1" t="str">
        <f t="shared" si="11"/>
        <v/>
      </c>
      <c r="S146" s="1" t="str">
        <f t="shared" si="12"/>
        <v xml:space="preserve">    </v>
      </c>
      <c r="T146" s="1" t="str">
        <f t="shared" si="13"/>
        <v xml:space="preserve">    </v>
      </c>
    </row>
    <row r="147" spans="1:20" ht="15" customHeight="1">
      <c r="A147" s="25" t="str">
        <f t="shared" si="16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7"/>
        <v/>
      </c>
      <c r="R147" s="1" t="str">
        <f t="shared" si="11"/>
        <v/>
      </c>
      <c r="S147" s="1" t="str">
        <f t="shared" si="12"/>
        <v xml:space="preserve">    </v>
      </c>
      <c r="T147" s="1" t="str">
        <f t="shared" si="13"/>
        <v xml:space="preserve">    </v>
      </c>
    </row>
    <row r="148" spans="1:20" ht="15" customHeight="1">
      <c r="A148" s="25" t="str">
        <f t="shared" si="16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7"/>
        <v/>
      </c>
      <c r="R148" s="1" t="str">
        <f t="shared" si="11"/>
        <v/>
      </c>
      <c r="S148" s="1" t="str">
        <f t="shared" si="12"/>
        <v xml:space="preserve">    </v>
      </c>
      <c r="T148" s="1" t="str">
        <f t="shared" si="13"/>
        <v xml:space="preserve">    </v>
      </c>
    </row>
    <row r="149" spans="1:20" ht="15" customHeight="1">
      <c r="A149" s="25" t="str">
        <f t="shared" si="16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7"/>
        <v/>
      </c>
      <c r="R149" s="1" t="str">
        <f t="shared" si="11"/>
        <v/>
      </c>
      <c r="S149" s="1" t="str">
        <f t="shared" si="12"/>
        <v xml:space="preserve">    </v>
      </c>
      <c r="T149" s="1" t="str">
        <f t="shared" si="13"/>
        <v xml:space="preserve">    </v>
      </c>
    </row>
    <row r="150" spans="1:20" ht="15" customHeight="1">
      <c r="A150" s="25" t="str">
        <f t="shared" si="16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7"/>
        <v/>
      </c>
      <c r="R150" s="1" t="str">
        <f t="shared" si="11"/>
        <v/>
      </c>
      <c r="S150" s="1" t="str">
        <f t="shared" si="12"/>
        <v xml:space="preserve">    </v>
      </c>
      <c r="T150" s="1" t="str">
        <f t="shared" si="13"/>
        <v xml:space="preserve">    </v>
      </c>
    </row>
    <row r="151" spans="1:20" ht="15" customHeight="1">
      <c r="A151" s="25" t="str">
        <f t="shared" si="16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7"/>
        <v/>
      </c>
      <c r="R151" s="1" t="str">
        <f t="shared" si="11"/>
        <v/>
      </c>
      <c r="S151" s="1" t="str">
        <f t="shared" si="12"/>
        <v xml:space="preserve">    </v>
      </c>
      <c r="T151" s="1" t="str">
        <f t="shared" si="13"/>
        <v xml:space="preserve">    </v>
      </c>
    </row>
    <row r="152" spans="1:20" ht="15" customHeight="1">
      <c r="A152" s="25" t="str">
        <f t="shared" si="16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7"/>
        <v/>
      </c>
      <c r="R152" s="1" t="str">
        <f t="shared" si="11"/>
        <v/>
      </c>
      <c r="S152" s="1" t="str">
        <f t="shared" si="12"/>
        <v xml:space="preserve">    </v>
      </c>
      <c r="T152" s="1" t="str">
        <f t="shared" si="13"/>
        <v xml:space="preserve">    </v>
      </c>
    </row>
    <row r="153" spans="1:20" ht="15" customHeight="1">
      <c r="A153" s="25" t="str">
        <f t="shared" si="16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7"/>
        <v/>
      </c>
      <c r="R153" s="1" t="str">
        <f t="shared" si="11"/>
        <v/>
      </c>
      <c r="S153" s="1" t="str">
        <f t="shared" si="12"/>
        <v xml:space="preserve">    </v>
      </c>
      <c r="T153" s="1" t="str">
        <f t="shared" si="13"/>
        <v xml:space="preserve">    </v>
      </c>
    </row>
    <row r="154" spans="1:20" ht="15" customHeight="1">
      <c r="A154" s="25" t="str">
        <f t="shared" si="16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7"/>
        <v/>
      </c>
      <c r="R154" s="1" t="str">
        <f t="shared" si="11"/>
        <v/>
      </c>
      <c r="S154" s="1" t="str">
        <f t="shared" si="12"/>
        <v xml:space="preserve">    </v>
      </c>
      <c r="T154" s="1" t="str">
        <f t="shared" si="13"/>
        <v xml:space="preserve">    </v>
      </c>
    </row>
    <row r="155" spans="1:20" ht="15" customHeight="1">
      <c r="A155" s="25" t="str">
        <f t="shared" si="16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7"/>
        <v/>
      </c>
      <c r="R155" s="1" t="str">
        <f t="shared" si="11"/>
        <v/>
      </c>
      <c r="S155" s="1" t="str">
        <f t="shared" si="12"/>
        <v xml:space="preserve">    </v>
      </c>
      <c r="T155" s="1" t="str">
        <f t="shared" si="13"/>
        <v xml:space="preserve">    </v>
      </c>
    </row>
    <row r="156" spans="1:20" ht="15" customHeight="1">
      <c r="A156" s="25" t="str">
        <f t="shared" si="16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7"/>
        <v/>
      </c>
      <c r="R156" s="1" t="str">
        <f t="shared" si="11"/>
        <v/>
      </c>
      <c r="S156" s="1" t="str">
        <f t="shared" si="12"/>
        <v xml:space="preserve">    </v>
      </c>
      <c r="T156" s="1" t="str">
        <f t="shared" si="13"/>
        <v xml:space="preserve">    </v>
      </c>
    </row>
    <row r="157" spans="1:20" ht="15" customHeight="1">
      <c r="A157" s="25" t="str">
        <f t="shared" si="16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7"/>
        <v/>
      </c>
      <c r="R157" s="1" t="str">
        <f t="shared" si="11"/>
        <v/>
      </c>
      <c r="S157" s="1" t="str">
        <f t="shared" si="12"/>
        <v xml:space="preserve">    </v>
      </c>
      <c r="T157" s="1" t="str">
        <f t="shared" si="13"/>
        <v xml:space="preserve">    </v>
      </c>
    </row>
    <row r="158" spans="1:20" ht="15" customHeight="1">
      <c r="A158" s="25" t="str">
        <f t="shared" si="16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7"/>
        <v/>
      </c>
      <c r="R158" s="1" t="str">
        <f t="shared" si="11"/>
        <v/>
      </c>
      <c r="S158" s="1" t="str">
        <f t="shared" si="12"/>
        <v xml:space="preserve">    </v>
      </c>
      <c r="T158" s="1" t="str">
        <f t="shared" si="13"/>
        <v xml:space="preserve">    </v>
      </c>
    </row>
    <row r="159" spans="1:20" ht="15" customHeight="1">
      <c r="A159" s="25" t="str">
        <f t="shared" si="16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7"/>
        <v/>
      </c>
      <c r="R159" s="1" t="str">
        <f t="shared" si="11"/>
        <v/>
      </c>
      <c r="S159" s="1" t="str">
        <f t="shared" si="12"/>
        <v xml:space="preserve">    </v>
      </c>
      <c r="T159" s="1" t="str">
        <f t="shared" si="13"/>
        <v xml:space="preserve">    </v>
      </c>
    </row>
    <row r="160" spans="1:20" ht="15" customHeight="1">
      <c r="A160" s="25" t="str">
        <f t="shared" si="16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7"/>
        <v/>
      </c>
      <c r="R160" s="1" t="str">
        <f t="shared" si="11"/>
        <v/>
      </c>
      <c r="S160" s="1" t="str">
        <f t="shared" si="12"/>
        <v xml:space="preserve">    </v>
      </c>
      <c r="T160" s="1" t="str">
        <f t="shared" si="13"/>
        <v xml:space="preserve">    </v>
      </c>
    </row>
    <row r="161" spans="1:20" ht="15" customHeight="1">
      <c r="A161" s="25" t="str">
        <f t="shared" si="16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7"/>
        <v/>
      </c>
      <c r="R161" s="1" t="str">
        <f t="shared" si="11"/>
        <v/>
      </c>
      <c r="S161" s="1" t="str">
        <f t="shared" si="12"/>
        <v xml:space="preserve">    </v>
      </c>
      <c r="T161" s="1" t="str">
        <f t="shared" si="13"/>
        <v xml:space="preserve">    </v>
      </c>
    </row>
    <row r="162" spans="1:20" ht="15" customHeight="1">
      <c r="A162" s="25" t="str">
        <f t="shared" si="16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7"/>
        <v/>
      </c>
      <c r="R162" s="1" t="str">
        <f t="shared" si="11"/>
        <v/>
      </c>
      <c r="S162" s="1" t="str">
        <f t="shared" si="12"/>
        <v xml:space="preserve">    </v>
      </c>
      <c r="T162" s="1" t="str">
        <f t="shared" si="13"/>
        <v xml:space="preserve">    </v>
      </c>
    </row>
    <row r="163" spans="1:20" ht="15" customHeight="1">
      <c r="A163" s="25" t="str">
        <f t="shared" si="16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7"/>
        <v/>
      </c>
      <c r="R163" s="1" t="str">
        <f t="shared" si="11"/>
        <v/>
      </c>
      <c r="S163" s="1" t="str">
        <f t="shared" si="12"/>
        <v xml:space="preserve">    </v>
      </c>
      <c r="T163" s="1" t="str">
        <f t="shared" si="13"/>
        <v xml:space="preserve">    </v>
      </c>
    </row>
    <row r="164" spans="1:20" ht="15" customHeight="1">
      <c r="A164" s="25" t="str">
        <f t="shared" si="16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7"/>
        <v/>
      </c>
      <c r="R164" s="1" t="str">
        <f t="shared" si="11"/>
        <v/>
      </c>
      <c r="S164" s="1" t="str">
        <f t="shared" si="12"/>
        <v xml:space="preserve">    </v>
      </c>
      <c r="T164" s="1" t="str">
        <f t="shared" si="13"/>
        <v xml:space="preserve">    </v>
      </c>
    </row>
    <row r="165" spans="1:20" ht="15" customHeight="1">
      <c r="A165" s="25" t="str">
        <f t="shared" si="16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7"/>
        <v/>
      </c>
      <c r="R165" s="1" t="str">
        <f t="shared" si="11"/>
        <v/>
      </c>
      <c r="S165" s="1" t="str">
        <f t="shared" si="12"/>
        <v xml:space="preserve">    </v>
      </c>
      <c r="T165" s="1" t="str">
        <f t="shared" si="13"/>
        <v xml:space="preserve">    </v>
      </c>
    </row>
    <row r="166" spans="1:20" ht="15" customHeight="1">
      <c r="A166" s="25" t="str">
        <f t="shared" si="16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7"/>
        <v/>
      </c>
      <c r="R166" s="1" t="str">
        <f t="shared" si="11"/>
        <v/>
      </c>
      <c r="S166" s="1" t="str">
        <f t="shared" si="12"/>
        <v xml:space="preserve">    </v>
      </c>
      <c r="T166" s="1" t="str">
        <f t="shared" si="13"/>
        <v xml:space="preserve">    </v>
      </c>
    </row>
    <row r="167" spans="1:20" ht="15" customHeight="1">
      <c r="A167" s="25" t="str">
        <f t="shared" si="16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7"/>
        <v/>
      </c>
      <c r="R167" s="1" t="str">
        <f t="shared" si="11"/>
        <v/>
      </c>
      <c r="S167" s="1" t="str">
        <f t="shared" si="12"/>
        <v xml:space="preserve">    </v>
      </c>
      <c r="T167" s="1" t="str">
        <f t="shared" si="13"/>
        <v xml:space="preserve">    </v>
      </c>
    </row>
    <row r="168" spans="1:20" ht="15" customHeight="1">
      <c r="A168" s="25" t="str">
        <f t="shared" si="16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7"/>
        <v/>
      </c>
      <c r="R168" s="1" t="str">
        <f t="shared" si="11"/>
        <v/>
      </c>
      <c r="S168" s="1" t="str">
        <f t="shared" si="12"/>
        <v xml:space="preserve">    </v>
      </c>
      <c r="T168" s="1" t="str">
        <f t="shared" si="13"/>
        <v xml:space="preserve">    </v>
      </c>
    </row>
    <row r="169" spans="1:20" ht="15" customHeight="1">
      <c r="A169" s="25" t="str">
        <f t="shared" si="16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7"/>
        <v/>
      </c>
      <c r="R169" s="1" t="str">
        <f t="shared" si="11"/>
        <v/>
      </c>
      <c r="S169" s="1" t="str">
        <f t="shared" si="12"/>
        <v xml:space="preserve">    </v>
      </c>
      <c r="T169" s="1" t="str">
        <f t="shared" si="13"/>
        <v xml:space="preserve">    </v>
      </c>
    </row>
    <row r="170" spans="1:20" ht="15" customHeight="1">
      <c r="A170" s="25" t="str">
        <f t="shared" si="16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7"/>
        <v/>
      </c>
      <c r="R170" s="1" t="str">
        <f t="shared" si="11"/>
        <v/>
      </c>
      <c r="S170" s="1" t="str">
        <f t="shared" si="12"/>
        <v xml:space="preserve">    </v>
      </c>
      <c r="T170" s="1" t="str">
        <f t="shared" si="13"/>
        <v xml:space="preserve">    </v>
      </c>
    </row>
    <row r="171" spans="1:20" ht="15" customHeight="1">
      <c r="A171" s="25" t="str">
        <f t="shared" si="16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7"/>
        <v/>
      </c>
      <c r="R171" s="1" t="str">
        <f t="shared" si="11"/>
        <v/>
      </c>
      <c r="S171" s="1" t="str">
        <f t="shared" si="12"/>
        <v xml:space="preserve">    </v>
      </c>
      <c r="T171" s="1" t="str">
        <f t="shared" si="13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 t="shared" ref="T347:T376" si="18"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si="18"/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8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8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8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8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8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8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8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8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8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8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ref="T377:T388" si="19">S377</f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9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si="19"/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9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9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9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9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9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9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9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9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71">
    <cfRule type="duplicateValues" dxfId="16" priority="3"/>
  </conditionalFormatting>
  <dataValidations count="4">
    <dataValidation type="list" imeMode="on" allowBlank="1" showInputMessage="1" showErrorMessage="1" sqref="P7:P95" xr:uid="{00000000-0002-0000-0A00-000000000000}">
      <formula1>$Z$7:$Z$69</formula1>
    </dataValidation>
    <dataValidation imeMode="on" allowBlank="1" showInputMessage="1" showErrorMessage="1" sqref="P96:P171 O7:O171 G7:K171" xr:uid="{00000000-0002-0000-0A00-000001000000}"/>
    <dataValidation imeMode="off" allowBlank="1" showInputMessage="1" showErrorMessage="1" sqref="L86 L126:L171 Q7:Q171 M7:N171" xr:uid="{00000000-0002-0000-0A00-000002000000}"/>
    <dataValidation type="list" imeMode="off" allowBlank="1" showInputMessage="1" showErrorMessage="1" sqref="L87:L125 L7:L85" xr:uid="{00000000-0002-0000-0A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1333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016D0201</v>
      </c>
      <c r="B7" s="5" t="s">
        <v>1334</v>
      </c>
      <c r="C7" s="21">
        <v>2</v>
      </c>
      <c r="D7" s="21">
        <v>1</v>
      </c>
      <c r="E7" s="6" t="s">
        <v>2</v>
      </c>
      <c r="F7" s="7" t="s">
        <v>19</v>
      </c>
      <c r="G7" s="6" t="s">
        <v>1335</v>
      </c>
      <c r="H7" s="6" t="s">
        <v>1339</v>
      </c>
      <c r="I7" s="11" t="s">
        <v>1336</v>
      </c>
      <c r="J7" s="6" t="s">
        <v>435</v>
      </c>
      <c r="K7" s="6" t="s">
        <v>1337</v>
      </c>
      <c r="L7" s="12" t="s">
        <v>57</v>
      </c>
      <c r="M7" s="13"/>
      <c r="N7" s="14"/>
      <c r="O7" s="7"/>
      <c r="P7" s="6" t="s">
        <v>1338</v>
      </c>
      <c r="Q7" s="63">
        <f>IF(P7="","",VLOOKUP(P7,$Z$7:$AA$71,2,FALSE))</f>
        <v>16</v>
      </c>
      <c r="R7" s="1" t="str">
        <f>A7</f>
        <v>016D0201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016D0202</v>
      </c>
      <c r="B8" s="5" t="s">
        <v>1334</v>
      </c>
      <c r="C8" s="21">
        <v>2</v>
      </c>
      <c r="D8" s="21">
        <v>2</v>
      </c>
      <c r="E8" s="6" t="s">
        <v>2</v>
      </c>
      <c r="F8" s="7" t="s">
        <v>19</v>
      </c>
      <c r="G8" s="6" t="s">
        <v>1342</v>
      </c>
      <c r="H8" s="6" t="s">
        <v>1340</v>
      </c>
      <c r="I8" s="6" t="s">
        <v>1341</v>
      </c>
      <c r="J8" s="6" t="s">
        <v>525</v>
      </c>
      <c r="K8" s="6" t="s">
        <v>1343</v>
      </c>
      <c r="L8" s="12" t="s">
        <v>57</v>
      </c>
      <c r="M8" s="13"/>
      <c r="N8" s="14"/>
      <c r="O8" s="7"/>
      <c r="P8" s="6" t="s">
        <v>1338</v>
      </c>
      <c r="Q8" s="63">
        <f t="shared" ref="Q8:Q25" si="1">IF(P8="","",VLOOKUP(P8,$Z$7:$AA$71,2,FALSE))</f>
        <v>16</v>
      </c>
      <c r="R8" s="1" t="str">
        <f t="shared" ref="R8:R60" si="2">A8</f>
        <v>016D0202</v>
      </c>
      <c r="S8" s="1" t="str">
        <f t="shared" ref="S8:S60" si="3">""&amp;L8&amp;"  "&amp;M8&amp;"  "&amp;N8&amp;""</f>
        <v xml:space="preserve">指定承認    </v>
      </c>
      <c r="T8" s="1" t="str">
        <f t="shared" ref="T8:T60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87" t="str">
        <f t="shared" si="0"/>
        <v>016D0203</v>
      </c>
      <c r="B9" s="5" t="s">
        <v>1334</v>
      </c>
      <c r="C9" s="21">
        <v>2</v>
      </c>
      <c r="D9" s="21">
        <v>3</v>
      </c>
      <c r="E9" s="6" t="s">
        <v>2</v>
      </c>
      <c r="F9" s="7" t="s">
        <v>19</v>
      </c>
      <c r="G9" s="6" t="s">
        <v>1344</v>
      </c>
      <c r="H9" s="6" t="s">
        <v>1349</v>
      </c>
      <c r="I9" s="6" t="s">
        <v>1341</v>
      </c>
      <c r="J9" s="6" t="s">
        <v>525</v>
      </c>
      <c r="K9" s="6" t="s">
        <v>1343</v>
      </c>
      <c r="L9" s="12" t="s">
        <v>57</v>
      </c>
      <c r="M9" s="13"/>
      <c r="N9" s="14"/>
      <c r="O9" s="7"/>
      <c r="P9" s="6" t="s">
        <v>1338</v>
      </c>
      <c r="Q9" s="63">
        <f t="shared" si="1"/>
        <v>16</v>
      </c>
      <c r="R9" s="1" t="str">
        <f t="shared" si="2"/>
        <v>016D0203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016D0204</v>
      </c>
      <c r="B10" s="5" t="s">
        <v>1334</v>
      </c>
      <c r="C10" s="21">
        <v>2</v>
      </c>
      <c r="D10" s="21">
        <v>4</v>
      </c>
      <c r="E10" s="6" t="s">
        <v>2</v>
      </c>
      <c r="F10" s="7" t="s">
        <v>19</v>
      </c>
      <c r="G10" s="6" t="s">
        <v>1345</v>
      </c>
      <c r="H10" s="6" t="s">
        <v>1346</v>
      </c>
      <c r="I10" s="6" t="s">
        <v>1341</v>
      </c>
      <c r="J10" s="6" t="s">
        <v>525</v>
      </c>
      <c r="K10" s="6" t="s">
        <v>1343</v>
      </c>
      <c r="L10" s="12" t="s">
        <v>57</v>
      </c>
      <c r="M10" s="13"/>
      <c r="N10" s="14"/>
      <c r="O10" s="7"/>
      <c r="P10" s="6" t="s">
        <v>1338</v>
      </c>
      <c r="Q10" s="63">
        <f t="shared" si="1"/>
        <v>16</v>
      </c>
      <c r="R10" s="1" t="str">
        <f t="shared" si="2"/>
        <v>016D0204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016D0205</v>
      </c>
      <c r="B11" s="5" t="s">
        <v>1334</v>
      </c>
      <c r="C11" s="21">
        <v>2</v>
      </c>
      <c r="D11" s="21">
        <v>5</v>
      </c>
      <c r="E11" s="6" t="s">
        <v>2</v>
      </c>
      <c r="F11" s="7" t="s">
        <v>19</v>
      </c>
      <c r="G11" s="6" t="s">
        <v>1347</v>
      </c>
      <c r="H11" s="6" t="s">
        <v>1348</v>
      </c>
      <c r="I11" s="6" t="s">
        <v>1341</v>
      </c>
      <c r="J11" s="6" t="s">
        <v>525</v>
      </c>
      <c r="K11" s="6" t="s">
        <v>1343</v>
      </c>
      <c r="L11" s="12" t="s">
        <v>57</v>
      </c>
      <c r="M11" s="13"/>
      <c r="N11" s="14"/>
      <c r="O11" s="7"/>
      <c r="P11" s="6" t="s">
        <v>1338</v>
      </c>
      <c r="Q11" s="63">
        <f t="shared" si="1"/>
        <v>16</v>
      </c>
      <c r="R11" s="1" t="str">
        <f t="shared" si="2"/>
        <v>016D0205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25" t="str">
        <f t="shared" si="0"/>
        <v/>
      </c>
      <c r="B12" s="5"/>
      <c r="C12" s="21"/>
      <c r="D12" s="21"/>
      <c r="E12" s="6"/>
      <c r="F12" s="7"/>
      <c r="G12" s="6"/>
      <c r="H12" s="6"/>
      <c r="I12" s="6"/>
      <c r="J12" s="6"/>
      <c r="K12" s="6"/>
      <c r="L12" s="12"/>
      <c r="M12" s="13"/>
      <c r="N12" s="14"/>
      <c r="O12" s="7"/>
      <c r="P12" s="6"/>
      <c r="Q12" s="63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si="0"/>
        <v>016D0301</v>
      </c>
      <c r="B13" s="5" t="s">
        <v>1384</v>
      </c>
      <c r="C13" s="21">
        <v>3</v>
      </c>
      <c r="D13" s="21">
        <v>1</v>
      </c>
      <c r="E13" s="6" t="s">
        <v>1385</v>
      </c>
      <c r="F13" s="7" t="s">
        <v>1386</v>
      </c>
      <c r="G13" s="6" t="s">
        <v>1388</v>
      </c>
      <c r="H13" s="6" t="s">
        <v>1387</v>
      </c>
      <c r="I13" s="6" t="s">
        <v>1389</v>
      </c>
      <c r="J13" s="6" t="s">
        <v>1472</v>
      </c>
      <c r="K13" s="6" t="s">
        <v>109</v>
      </c>
      <c r="L13" s="12" t="s">
        <v>57</v>
      </c>
      <c r="M13" s="13"/>
      <c r="N13" s="14"/>
      <c r="O13" s="7"/>
      <c r="P13" s="6" t="s">
        <v>1338</v>
      </c>
      <c r="Q13" s="63">
        <f t="shared" si="1"/>
        <v>16</v>
      </c>
      <c r="R13" s="1" t="str">
        <f t="shared" si="2"/>
        <v>016D0301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016D0302</v>
      </c>
      <c r="B14" s="5" t="s">
        <v>1384</v>
      </c>
      <c r="C14" s="21">
        <v>3</v>
      </c>
      <c r="D14" s="21">
        <v>2</v>
      </c>
      <c r="E14" s="6" t="s">
        <v>1385</v>
      </c>
      <c r="F14" s="7" t="s">
        <v>1386</v>
      </c>
      <c r="G14" s="6" t="s">
        <v>1390</v>
      </c>
      <c r="H14" s="6" t="s">
        <v>1391</v>
      </c>
      <c r="I14" s="6" t="s">
        <v>1392</v>
      </c>
      <c r="J14" s="6"/>
      <c r="K14" s="6" t="s">
        <v>109</v>
      </c>
      <c r="L14" s="12" t="s">
        <v>57</v>
      </c>
      <c r="M14" s="13"/>
      <c r="N14" s="14"/>
      <c r="O14" s="7"/>
      <c r="P14" s="6" t="s">
        <v>1338</v>
      </c>
      <c r="Q14" s="63">
        <f t="shared" si="1"/>
        <v>16</v>
      </c>
      <c r="R14" s="1" t="str">
        <f t="shared" si="2"/>
        <v>016D0302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/>
      </c>
      <c r="B15" s="5"/>
      <c r="C15" s="21"/>
      <c r="D15" s="21"/>
      <c r="E15" s="6"/>
      <c r="F15" s="7"/>
      <c r="G15" s="6"/>
      <c r="H15" s="6"/>
      <c r="I15" s="6"/>
      <c r="J15" s="6"/>
      <c r="K15" s="6"/>
      <c r="L15" s="12"/>
      <c r="M15" s="13"/>
      <c r="N15" s="14"/>
      <c r="O15" s="7"/>
      <c r="P15" s="6"/>
      <c r="Q15" s="63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87" t="str">
        <f t="shared" si="0"/>
        <v>016D0303</v>
      </c>
      <c r="B16" s="5" t="s">
        <v>1384</v>
      </c>
      <c r="C16" s="21">
        <v>3</v>
      </c>
      <c r="D16" s="21">
        <v>3</v>
      </c>
      <c r="E16" s="6" t="s">
        <v>1385</v>
      </c>
      <c r="F16" s="7" t="s">
        <v>1386</v>
      </c>
      <c r="G16" s="6" t="s">
        <v>1393</v>
      </c>
      <c r="H16" s="6" t="s">
        <v>1394</v>
      </c>
      <c r="I16" s="6" t="s">
        <v>2146</v>
      </c>
      <c r="J16" s="6" t="s">
        <v>596</v>
      </c>
      <c r="K16" s="6" t="s">
        <v>1405</v>
      </c>
      <c r="L16" s="12" t="s">
        <v>57</v>
      </c>
      <c r="M16" s="13"/>
      <c r="N16" s="14"/>
      <c r="O16" s="7"/>
      <c r="P16" s="6" t="s">
        <v>1338</v>
      </c>
      <c r="Q16" s="63">
        <f t="shared" si="1"/>
        <v>16</v>
      </c>
      <c r="R16" s="1" t="str">
        <f t="shared" si="2"/>
        <v>016D0303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016D0304</v>
      </c>
      <c r="B17" s="5" t="s">
        <v>1384</v>
      </c>
      <c r="C17" s="21">
        <v>3</v>
      </c>
      <c r="D17" s="21">
        <v>4</v>
      </c>
      <c r="E17" s="6" t="s">
        <v>1385</v>
      </c>
      <c r="F17" s="7" t="s">
        <v>1386</v>
      </c>
      <c r="G17" s="6" t="s">
        <v>1393</v>
      </c>
      <c r="H17" s="6" t="s">
        <v>1397</v>
      </c>
      <c r="I17" s="6" t="s">
        <v>2147</v>
      </c>
      <c r="J17" s="6" t="s">
        <v>596</v>
      </c>
      <c r="K17" s="6" t="s">
        <v>1405</v>
      </c>
      <c r="L17" s="12" t="s">
        <v>57</v>
      </c>
      <c r="M17" s="13"/>
      <c r="N17" s="14"/>
      <c r="O17" s="7"/>
      <c r="P17" s="6" t="s">
        <v>1338</v>
      </c>
      <c r="Q17" s="63">
        <f t="shared" si="1"/>
        <v>16</v>
      </c>
      <c r="R17" s="1" t="str">
        <f t="shared" si="2"/>
        <v>016D0304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016D0305</v>
      </c>
      <c r="B18" s="5" t="s">
        <v>1384</v>
      </c>
      <c r="C18" s="21">
        <v>3</v>
      </c>
      <c r="D18" s="21">
        <v>5</v>
      </c>
      <c r="E18" s="6" t="s">
        <v>1385</v>
      </c>
      <c r="F18" s="7" t="s">
        <v>1386</v>
      </c>
      <c r="G18" s="6" t="s">
        <v>1449</v>
      </c>
      <c r="H18" s="6" t="s">
        <v>1395</v>
      </c>
      <c r="I18" s="6" t="s">
        <v>1396</v>
      </c>
      <c r="J18" s="6" t="s">
        <v>596</v>
      </c>
      <c r="K18" s="6" t="s">
        <v>1405</v>
      </c>
      <c r="L18" s="12" t="s">
        <v>57</v>
      </c>
      <c r="M18" s="13"/>
      <c r="N18" s="14"/>
      <c r="O18" s="7"/>
      <c r="P18" s="6" t="s">
        <v>1338</v>
      </c>
      <c r="Q18" s="63">
        <f t="shared" si="1"/>
        <v>16</v>
      </c>
      <c r="R18" s="1" t="str">
        <f t="shared" si="2"/>
        <v>016D0305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016D0306</v>
      </c>
      <c r="B19" s="5" t="s">
        <v>1384</v>
      </c>
      <c r="C19" s="21">
        <v>3</v>
      </c>
      <c r="D19" s="21">
        <v>6</v>
      </c>
      <c r="E19" s="6" t="s">
        <v>1385</v>
      </c>
      <c r="F19" s="7" t="s">
        <v>1386</v>
      </c>
      <c r="G19" s="6" t="s">
        <v>1437</v>
      </c>
      <c r="H19" s="6" t="s">
        <v>1438</v>
      </c>
      <c r="I19" s="6" t="s">
        <v>1439</v>
      </c>
      <c r="J19" s="6" t="s">
        <v>596</v>
      </c>
      <c r="K19" s="6" t="s">
        <v>1405</v>
      </c>
      <c r="L19" s="12" t="s">
        <v>57</v>
      </c>
      <c r="M19" s="13"/>
      <c r="N19" s="14"/>
      <c r="O19" s="7"/>
      <c r="P19" s="6" t="s">
        <v>1338</v>
      </c>
      <c r="Q19" s="63">
        <f t="shared" si="1"/>
        <v>16</v>
      </c>
      <c r="R19" s="1" t="str">
        <f t="shared" si="2"/>
        <v>016D0306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016D0307</v>
      </c>
      <c r="B20" s="5" t="s">
        <v>1384</v>
      </c>
      <c r="C20" s="21">
        <v>3</v>
      </c>
      <c r="D20" s="21">
        <v>7</v>
      </c>
      <c r="E20" s="6" t="s">
        <v>1385</v>
      </c>
      <c r="F20" s="7" t="s">
        <v>1386</v>
      </c>
      <c r="G20" s="6" t="s">
        <v>1437</v>
      </c>
      <c r="H20" s="6" t="s">
        <v>1440</v>
      </c>
      <c r="I20" s="6" t="s">
        <v>1439</v>
      </c>
      <c r="J20" s="6" t="s">
        <v>596</v>
      </c>
      <c r="K20" s="6" t="s">
        <v>1405</v>
      </c>
      <c r="L20" s="12" t="s">
        <v>57</v>
      </c>
      <c r="M20" s="13"/>
      <c r="N20" s="14"/>
      <c r="O20" s="7"/>
      <c r="P20" s="6" t="s">
        <v>1338</v>
      </c>
      <c r="Q20" s="63">
        <f t="shared" si="1"/>
        <v>16</v>
      </c>
      <c r="R20" s="1" t="str">
        <f t="shared" si="2"/>
        <v>016D0307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016D0308</v>
      </c>
      <c r="B21" s="5" t="s">
        <v>1384</v>
      </c>
      <c r="C21" s="21">
        <v>3</v>
      </c>
      <c r="D21" s="21">
        <v>8</v>
      </c>
      <c r="E21" s="6" t="s">
        <v>1385</v>
      </c>
      <c r="F21" s="7" t="s">
        <v>1386</v>
      </c>
      <c r="G21" s="6" t="s">
        <v>1441</v>
      </c>
      <c r="H21" s="6" t="s">
        <v>1442</v>
      </c>
      <c r="I21" s="6" t="s">
        <v>1443</v>
      </c>
      <c r="J21" s="6" t="s">
        <v>596</v>
      </c>
      <c r="K21" s="6" t="s">
        <v>1405</v>
      </c>
      <c r="L21" s="12" t="s">
        <v>57</v>
      </c>
      <c r="M21" s="13"/>
      <c r="N21" s="14"/>
      <c r="O21" s="7"/>
      <c r="P21" s="6" t="s">
        <v>1338</v>
      </c>
      <c r="Q21" s="63">
        <f t="shared" si="1"/>
        <v>16</v>
      </c>
      <c r="R21" s="1" t="str">
        <f t="shared" si="2"/>
        <v>016D0308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016D0309</v>
      </c>
      <c r="B22" s="5" t="s">
        <v>1384</v>
      </c>
      <c r="C22" s="21">
        <v>3</v>
      </c>
      <c r="D22" s="21">
        <v>9</v>
      </c>
      <c r="E22" s="6" t="s">
        <v>1385</v>
      </c>
      <c r="F22" s="7" t="s">
        <v>1386</v>
      </c>
      <c r="G22" s="6" t="s">
        <v>1399</v>
      </c>
      <c r="H22" s="6" t="s">
        <v>1400</v>
      </c>
      <c r="I22" s="6" t="s">
        <v>2148</v>
      </c>
      <c r="J22" s="6" t="s">
        <v>596</v>
      </c>
      <c r="K22" s="6" t="s">
        <v>1405</v>
      </c>
      <c r="L22" s="12" t="s">
        <v>828</v>
      </c>
      <c r="M22" s="13" t="s">
        <v>1401</v>
      </c>
      <c r="N22" s="14">
        <v>30</v>
      </c>
      <c r="O22" s="7"/>
      <c r="P22" s="6" t="s">
        <v>1338</v>
      </c>
      <c r="Q22" s="63">
        <f t="shared" si="1"/>
        <v>16</v>
      </c>
      <c r="R22" s="1" t="str">
        <f t="shared" si="2"/>
        <v>016D0309</v>
      </c>
      <c r="S22" s="1" t="str">
        <f t="shared" si="3"/>
        <v>PTC  G  30</v>
      </c>
      <c r="T22" s="1" t="str">
        <f t="shared" si="4"/>
        <v>PTC  G  30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016D0310</v>
      </c>
      <c r="B23" s="5" t="s">
        <v>1384</v>
      </c>
      <c r="C23" s="21">
        <v>3</v>
      </c>
      <c r="D23" s="21">
        <v>10</v>
      </c>
      <c r="E23" s="6" t="s">
        <v>1385</v>
      </c>
      <c r="F23" s="7" t="s">
        <v>1386</v>
      </c>
      <c r="G23" s="6" t="s">
        <v>1450</v>
      </c>
      <c r="H23" s="6" t="s">
        <v>1402</v>
      </c>
      <c r="I23" s="6" t="s">
        <v>1412</v>
      </c>
      <c r="J23" s="6" t="s">
        <v>596</v>
      </c>
      <c r="K23" s="6" t="s">
        <v>1405</v>
      </c>
      <c r="L23" s="12" t="s">
        <v>57</v>
      </c>
      <c r="M23" s="13"/>
      <c r="N23" s="14"/>
      <c r="O23" s="7"/>
      <c r="P23" s="6" t="s">
        <v>1338</v>
      </c>
      <c r="Q23" s="63">
        <f t="shared" si="1"/>
        <v>16</v>
      </c>
      <c r="R23" s="1" t="str">
        <f t="shared" si="2"/>
        <v>016D0310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/>
      <c r="F24" s="7"/>
      <c r="G24" s="6"/>
      <c r="H24" s="6"/>
      <c r="I24" s="6"/>
      <c r="J24" s="6"/>
      <c r="K24" s="6"/>
      <c r="L24" s="12"/>
      <c r="M24" s="13"/>
      <c r="N24" s="14"/>
      <c r="O24" s="7"/>
      <c r="P24" s="6"/>
      <c r="Q24" s="63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016P0201</v>
      </c>
      <c r="B25" s="5" t="s">
        <v>1406</v>
      </c>
      <c r="C25" s="21">
        <v>2</v>
      </c>
      <c r="D25" s="21">
        <v>1</v>
      </c>
      <c r="E25" s="6" t="s">
        <v>636</v>
      </c>
      <c r="F25" s="7" t="s">
        <v>19</v>
      </c>
      <c r="G25" s="6" t="s">
        <v>1415</v>
      </c>
      <c r="H25" s="6" t="s">
        <v>1416</v>
      </c>
      <c r="I25" s="6" t="s">
        <v>1398</v>
      </c>
      <c r="J25" s="6" t="s">
        <v>596</v>
      </c>
      <c r="K25" s="6" t="s">
        <v>1419</v>
      </c>
      <c r="L25" s="12" t="s">
        <v>828</v>
      </c>
      <c r="M25" s="13" t="s">
        <v>1401</v>
      </c>
      <c r="N25" s="14">
        <v>30</v>
      </c>
      <c r="O25" s="7"/>
      <c r="P25" s="6" t="s">
        <v>1338</v>
      </c>
      <c r="Q25" s="63">
        <f t="shared" si="1"/>
        <v>16</v>
      </c>
      <c r="R25" s="1" t="str">
        <f t="shared" si="2"/>
        <v>016P0201</v>
      </c>
      <c r="S25" s="1" t="str">
        <f t="shared" si="3"/>
        <v>PTC  G  30</v>
      </c>
      <c r="T25" s="1" t="str">
        <f t="shared" si="4"/>
        <v>PTC  G  30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016P0202</v>
      </c>
      <c r="B26" s="5" t="s">
        <v>1406</v>
      </c>
      <c r="C26" s="21">
        <v>2</v>
      </c>
      <c r="D26" s="21">
        <v>2</v>
      </c>
      <c r="E26" s="6" t="s">
        <v>636</v>
      </c>
      <c r="F26" s="7" t="s">
        <v>19</v>
      </c>
      <c r="G26" s="6" t="s">
        <v>1417</v>
      </c>
      <c r="H26" s="6" t="s">
        <v>1418</v>
      </c>
      <c r="I26" s="6" t="s">
        <v>1396</v>
      </c>
      <c r="J26" s="6" t="s">
        <v>596</v>
      </c>
      <c r="K26" s="6" t="s">
        <v>1419</v>
      </c>
      <c r="L26" s="12" t="s">
        <v>57</v>
      </c>
      <c r="M26" s="13"/>
      <c r="N26" s="14"/>
      <c r="O26" s="7"/>
      <c r="P26" s="6" t="s">
        <v>1338</v>
      </c>
      <c r="Q26" s="63">
        <f t="shared" ref="Q26:Q89" si="5">IF(P26="","",VLOOKUP(P26,$Z$7:$AA$68,2,FALSE))</f>
        <v>16</v>
      </c>
      <c r="R26" s="1" t="str">
        <f t="shared" si="2"/>
        <v>016P0202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87" t="str">
        <f t="shared" si="0"/>
        <v>016P0203</v>
      </c>
      <c r="B27" s="5" t="s">
        <v>1406</v>
      </c>
      <c r="C27" s="21">
        <v>2</v>
      </c>
      <c r="D27" s="21">
        <v>3</v>
      </c>
      <c r="E27" s="6" t="s">
        <v>636</v>
      </c>
      <c r="F27" s="7" t="s">
        <v>19</v>
      </c>
      <c r="G27" s="6" t="s">
        <v>1420</v>
      </c>
      <c r="H27" s="6" t="s">
        <v>1421</v>
      </c>
      <c r="I27" s="6" t="s">
        <v>1422</v>
      </c>
      <c r="J27" s="6" t="s">
        <v>596</v>
      </c>
      <c r="K27" s="6" t="s">
        <v>1405</v>
      </c>
      <c r="L27" s="12" t="s">
        <v>828</v>
      </c>
      <c r="M27" s="13" t="s">
        <v>1401</v>
      </c>
      <c r="N27" s="14">
        <v>30</v>
      </c>
      <c r="O27" s="7"/>
      <c r="P27" s="6" t="s">
        <v>1338</v>
      </c>
      <c r="Q27" s="63">
        <f t="shared" si="5"/>
        <v>16</v>
      </c>
      <c r="R27" s="1" t="str">
        <f t="shared" si="2"/>
        <v>016P0203</v>
      </c>
      <c r="S27" s="1" t="str">
        <f t="shared" si="3"/>
        <v>PTC  G  30</v>
      </c>
      <c r="T27" s="1" t="str">
        <f t="shared" si="4"/>
        <v>PTC  G  30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016P0204</v>
      </c>
      <c r="B28" s="5" t="s">
        <v>1406</v>
      </c>
      <c r="C28" s="21">
        <v>2</v>
      </c>
      <c r="D28" s="21">
        <v>4</v>
      </c>
      <c r="E28" s="6" t="s">
        <v>636</v>
      </c>
      <c r="F28" s="7" t="s">
        <v>19</v>
      </c>
      <c r="G28" s="6" t="s">
        <v>1423</v>
      </c>
      <c r="H28" s="6" t="s">
        <v>1424</v>
      </c>
      <c r="I28" s="6" t="s">
        <v>1425</v>
      </c>
      <c r="J28" s="6" t="s">
        <v>596</v>
      </c>
      <c r="K28" s="6" t="s">
        <v>1405</v>
      </c>
      <c r="L28" s="12" t="s">
        <v>828</v>
      </c>
      <c r="M28" s="13" t="s">
        <v>1401</v>
      </c>
      <c r="N28" s="14">
        <v>30</v>
      </c>
      <c r="O28" s="7"/>
      <c r="P28" s="6" t="s">
        <v>1338</v>
      </c>
      <c r="Q28" s="63">
        <f t="shared" si="5"/>
        <v>16</v>
      </c>
      <c r="R28" s="1" t="str">
        <f t="shared" si="2"/>
        <v>016P0204</v>
      </c>
      <c r="S28" s="1" t="str">
        <f t="shared" si="3"/>
        <v>PTC  G  30</v>
      </c>
      <c r="T28" s="1" t="str">
        <f t="shared" si="4"/>
        <v>PTC  G  30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016P0205</v>
      </c>
      <c r="B29" s="5" t="s">
        <v>1406</v>
      </c>
      <c r="C29" s="21">
        <v>2</v>
      </c>
      <c r="D29" s="21">
        <v>5</v>
      </c>
      <c r="E29" s="6" t="s">
        <v>636</v>
      </c>
      <c r="F29" s="7" t="s">
        <v>19</v>
      </c>
      <c r="G29" s="6" t="s">
        <v>1455</v>
      </c>
      <c r="H29" s="6" t="s">
        <v>1426</v>
      </c>
      <c r="I29" s="6" t="s">
        <v>1409</v>
      </c>
      <c r="J29" s="6" t="s">
        <v>596</v>
      </c>
      <c r="K29" s="6" t="s">
        <v>1405</v>
      </c>
      <c r="L29" s="12" t="s">
        <v>828</v>
      </c>
      <c r="M29" s="13" t="s">
        <v>1401</v>
      </c>
      <c r="N29" s="14">
        <v>30</v>
      </c>
      <c r="O29" s="7"/>
      <c r="P29" s="6" t="s">
        <v>1338</v>
      </c>
      <c r="Q29" s="63">
        <f t="shared" si="5"/>
        <v>16</v>
      </c>
      <c r="R29" s="1" t="str">
        <f t="shared" si="2"/>
        <v>016P0205</v>
      </c>
      <c r="S29" s="1" t="str">
        <f t="shared" si="3"/>
        <v>PTC  G  30</v>
      </c>
      <c r="T29" s="1" t="str">
        <f t="shared" si="4"/>
        <v>PTC  G  30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016P0206</v>
      </c>
      <c r="B30" s="5" t="s">
        <v>1406</v>
      </c>
      <c r="C30" s="21">
        <v>2</v>
      </c>
      <c r="D30" s="21">
        <v>6</v>
      </c>
      <c r="E30" s="6" t="s">
        <v>636</v>
      </c>
      <c r="F30" s="7" t="s">
        <v>19</v>
      </c>
      <c r="G30" s="6" t="s">
        <v>1456</v>
      </c>
      <c r="H30" s="6" t="s">
        <v>1426</v>
      </c>
      <c r="I30" s="6" t="s">
        <v>1409</v>
      </c>
      <c r="J30" s="6" t="s">
        <v>596</v>
      </c>
      <c r="K30" s="6" t="s">
        <v>1405</v>
      </c>
      <c r="L30" s="12" t="s">
        <v>828</v>
      </c>
      <c r="M30" s="13" t="s">
        <v>1401</v>
      </c>
      <c r="N30" s="14">
        <v>30</v>
      </c>
      <c r="O30" s="7"/>
      <c r="P30" s="6" t="s">
        <v>1338</v>
      </c>
      <c r="Q30" s="63">
        <f t="shared" si="5"/>
        <v>16</v>
      </c>
      <c r="R30" s="1" t="str">
        <f t="shared" si="2"/>
        <v>016P0206</v>
      </c>
      <c r="S30" s="1" t="str">
        <f t="shared" si="3"/>
        <v>PTC  G  30</v>
      </c>
      <c r="T30" s="1" t="str">
        <f t="shared" si="4"/>
        <v>PTC  G  30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016P0207</v>
      </c>
      <c r="B31" s="5" t="s">
        <v>1406</v>
      </c>
      <c r="C31" s="21">
        <v>2</v>
      </c>
      <c r="D31" s="21">
        <v>7</v>
      </c>
      <c r="E31" s="6" t="s">
        <v>636</v>
      </c>
      <c r="F31" s="7" t="s">
        <v>19</v>
      </c>
      <c r="G31" s="6" t="s">
        <v>1457</v>
      </c>
      <c r="H31" s="6" t="s">
        <v>1426</v>
      </c>
      <c r="I31" s="6" t="s">
        <v>1409</v>
      </c>
      <c r="J31" s="6" t="s">
        <v>596</v>
      </c>
      <c r="K31" s="6" t="s">
        <v>1405</v>
      </c>
      <c r="L31" s="12" t="s">
        <v>828</v>
      </c>
      <c r="M31" s="13" t="s">
        <v>1401</v>
      </c>
      <c r="N31" s="14">
        <v>30</v>
      </c>
      <c r="O31" s="7"/>
      <c r="P31" s="6" t="s">
        <v>1338</v>
      </c>
      <c r="Q31" s="63">
        <f t="shared" si="5"/>
        <v>16</v>
      </c>
      <c r="R31" s="1" t="str">
        <f t="shared" si="2"/>
        <v>016P0207</v>
      </c>
      <c r="S31" s="1" t="str">
        <f t="shared" si="3"/>
        <v>PTC  G  30</v>
      </c>
      <c r="T31" s="1" t="str">
        <f t="shared" si="4"/>
        <v>PTC  G  30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87" t="str">
        <f t="shared" si="0"/>
        <v>016P0208</v>
      </c>
      <c r="B32" s="5" t="s">
        <v>1406</v>
      </c>
      <c r="C32" s="21">
        <v>2</v>
      </c>
      <c r="D32" s="21">
        <v>8</v>
      </c>
      <c r="E32" s="6" t="s">
        <v>636</v>
      </c>
      <c r="F32" s="7" t="s">
        <v>19</v>
      </c>
      <c r="G32" s="6" t="s">
        <v>1458</v>
      </c>
      <c r="H32" s="6" t="s">
        <v>1426</v>
      </c>
      <c r="I32" s="6" t="s">
        <v>1409</v>
      </c>
      <c r="J32" s="6" t="s">
        <v>596</v>
      </c>
      <c r="K32" s="6" t="s">
        <v>1405</v>
      </c>
      <c r="L32" s="12" t="s">
        <v>828</v>
      </c>
      <c r="M32" s="13" t="s">
        <v>1401</v>
      </c>
      <c r="N32" s="14">
        <v>30</v>
      </c>
      <c r="O32" s="7"/>
      <c r="P32" s="6" t="s">
        <v>1338</v>
      </c>
      <c r="Q32" s="63">
        <f t="shared" si="5"/>
        <v>16</v>
      </c>
      <c r="R32" s="1" t="str">
        <f t="shared" si="2"/>
        <v>016P0208</v>
      </c>
      <c r="S32" s="1" t="str">
        <f t="shared" si="3"/>
        <v>PTC  G  30</v>
      </c>
      <c r="T32" s="1" t="str">
        <f t="shared" si="4"/>
        <v>PTC  G  30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6"/>
      <c r="J33" s="6"/>
      <c r="K33" s="6"/>
      <c r="L33" s="12"/>
      <c r="M33" s="13"/>
      <c r="N33" s="14"/>
      <c r="O33" s="7"/>
      <c r="P33" s="6"/>
      <c r="Q33" s="63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016P0301</v>
      </c>
      <c r="B34" s="5" t="s">
        <v>1406</v>
      </c>
      <c r="C34" s="21">
        <v>3</v>
      </c>
      <c r="D34" s="21">
        <v>1</v>
      </c>
      <c r="E34" s="6" t="s">
        <v>636</v>
      </c>
      <c r="F34" s="7" t="s">
        <v>19</v>
      </c>
      <c r="G34" s="6" t="s">
        <v>1407</v>
      </c>
      <c r="H34" s="6" t="s">
        <v>1408</v>
      </c>
      <c r="I34" s="6" t="s">
        <v>1409</v>
      </c>
      <c r="J34" s="6" t="s">
        <v>596</v>
      </c>
      <c r="K34" s="6" t="s">
        <v>1405</v>
      </c>
      <c r="L34" s="12" t="s">
        <v>828</v>
      </c>
      <c r="M34" s="13" t="s">
        <v>1401</v>
      </c>
      <c r="N34" s="14">
        <v>30</v>
      </c>
      <c r="O34" s="7"/>
      <c r="P34" s="6" t="s">
        <v>1338</v>
      </c>
      <c r="Q34" s="63">
        <f t="shared" si="5"/>
        <v>16</v>
      </c>
      <c r="R34" s="1" t="str">
        <f t="shared" si="2"/>
        <v>016P0301</v>
      </c>
      <c r="S34" s="1" t="str">
        <f t="shared" si="3"/>
        <v>PTC  G  30</v>
      </c>
      <c r="T34" s="1" t="str">
        <f t="shared" si="4"/>
        <v>PTC  G  30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87" t="str">
        <f t="shared" si="0"/>
        <v>016P0302</v>
      </c>
      <c r="B35" s="5" t="s">
        <v>1406</v>
      </c>
      <c r="C35" s="21">
        <v>3</v>
      </c>
      <c r="D35" s="21">
        <v>2</v>
      </c>
      <c r="E35" s="6" t="s">
        <v>636</v>
      </c>
      <c r="F35" s="7" t="s">
        <v>1386</v>
      </c>
      <c r="G35" s="6" t="s">
        <v>1410</v>
      </c>
      <c r="H35" s="6" t="s">
        <v>1411</v>
      </c>
      <c r="I35" s="6" t="s">
        <v>1409</v>
      </c>
      <c r="J35" s="6" t="s">
        <v>596</v>
      </c>
      <c r="K35" s="6" t="s">
        <v>1405</v>
      </c>
      <c r="L35" s="12" t="s">
        <v>828</v>
      </c>
      <c r="M35" s="13" t="s">
        <v>1401</v>
      </c>
      <c r="N35" s="14">
        <v>30</v>
      </c>
      <c r="O35" s="7"/>
      <c r="P35" s="6" t="s">
        <v>1338</v>
      </c>
      <c r="Q35" s="63">
        <f t="shared" si="5"/>
        <v>16</v>
      </c>
      <c r="R35" s="1" t="str">
        <f t="shared" si="2"/>
        <v>016P0302</v>
      </c>
      <c r="S35" s="1" t="str">
        <f t="shared" si="3"/>
        <v>PTC  G  30</v>
      </c>
      <c r="T35" s="1" t="str">
        <f t="shared" si="4"/>
        <v>PTC  G  30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87" t="str">
        <f t="shared" si="0"/>
        <v>016P0304</v>
      </c>
      <c r="B36" s="5" t="s">
        <v>1406</v>
      </c>
      <c r="C36" s="21">
        <v>3</v>
      </c>
      <c r="D36" s="21">
        <v>4</v>
      </c>
      <c r="E36" s="6" t="s">
        <v>636</v>
      </c>
      <c r="F36" s="7" t="s">
        <v>1386</v>
      </c>
      <c r="G36" s="6" t="s">
        <v>1413</v>
      </c>
      <c r="H36" s="6" t="s">
        <v>1414</v>
      </c>
      <c r="I36" s="6" t="s">
        <v>1412</v>
      </c>
      <c r="J36" s="6" t="s">
        <v>596</v>
      </c>
      <c r="K36" s="6" t="s">
        <v>1405</v>
      </c>
      <c r="L36" s="12" t="s">
        <v>57</v>
      </c>
      <c r="M36" s="13"/>
      <c r="N36" s="14"/>
      <c r="O36" s="7"/>
      <c r="P36" s="6" t="s">
        <v>1338</v>
      </c>
      <c r="Q36" s="63">
        <f t="shared" si="5"/>
        <v>16</v>
      </c>
      <c r="R36" s="1" t="str">
        <f t="shared" si="2"/>
        <v>016P0304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si="0"/>
        <v>016P0305</v>
      </c>
      <c r="B37" s="5" t="s">
        <v>1406</v>
      </c>
      <c r="C37" s="21">
        <v>3</v>
      </c>
      <c r="D37" s="21">
        <v>5</v>
      </c>
      <c r="E37" s="6" t="s">
        <v>636</v>
      </c>
      <c r="F37" s="7" t="s">
        <v>1386</v>
      </c>
      <c r="G37" s="6" t="s">
        <v>1446</v>
      </c>
      <c r="H37" s="6" t="s">
        <v>1427</v>
      </c>
      <c r="I37" s="6" t="s">
        <v>1409</v>
      </c>
      <c r="J37" s="6" t="s">
        <v>596</v>
      </c>
      <c r="K37" s="6" t="s">
        <v>1405</v>
      </c>
      <c r="L37" s="12" t="s">
        <v>828</v>
      </c>
      <c r="M37" s="13" t="s">
        <v>1401</v>
      </c>
      <c r="N37" s="14">
        <v>30</v>
      </c>
      <c r="O37" s="7"/>
      <c r="P37" s="6" t="s">
        <v>1338</v>
      </c>
      <c r="Q37" s="63">
        <f t="shared" si="5"/>
        <v>16</v>
      </c>
      <c r="R37" s="1" t="str">
        <f t="shared" si="2"/>
        <v>016P0305</v>
      </c>
      <c r="S37" s="1" t="str">
        <f t="shared" si="3"/>
        <v>PTC  G  30</v>
      </c>
      <c r="T37" s="1" t="str">
        <f t="shared" si="4"/>
        <v>PTC  G  30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0"/>
        <v>016P0306</v>
      </c>
      <c r="B38" s="5" t="s">
        <v>1406</v>
      </c>
      <c r="C38" s="21">
        <v>3</v>
      </c>
      <c r="D38" s="21">
        <v>6</v>
      </c>
      <c r="E38" s="6" t="s">
        <v>636</v>
      </c>
      <c r="F38" s="7" t="s">
        <v>1386</v>
      </c>
      <c r="G38" s="6" t="s">
        <v>1447</v>
      </c>
      <c r="H38" s="6" t="s">
        <v>1428</v>
      </c>
      <c r="I38" s="6" t="s">
        <v>1412</v>
      </c>
      <c r="J38" s="6" t="s">
        <v>596</v>
      </c>
      <c r="K38" s="6" t="s">
        <v>1405</v>
      </c>
      <c r="L38" s="12" t="s">
        <v>57</v>
      </c>
      <c r="M38" s="13"/>
      <c r="N38" s="14"/>
      <c r="O38" s="7"/>
      <c r="P38" s="6" t="s">
        <v>1338</v>
      </c>
      <c r="Q38" s="63">
        <f t="shared" si="5"/>
        <v>16</v>
      </c>
      <c r="R38" s="1" t="str">
        <f t="shared" si="2"/>
        <v>016P0306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87" t="str">
        <f t="shared" si="0"/>
        <v>016P0307</v>
      </c>
      <c r="B39" s="5" t="s">
        <v>635</v>
      </c>
      <c r="C39" s="21">
        <v>3</v>
      </c>
      <c r="D39" s="21">
        <v>7</v>
      </c>
      <c r="E39" s="6" t="s">
        <v>636</v>
      </c>
      <c r="F39" s="7" t="s">
        <v>19</v>
      </c>
      <c r="G39" s="6" t="s">
        <v>1272</v>
      </c>
      <c r="H39" s="6" t="s">
        <v>1403</v>
      </c>
      <c r="I39" s="11" t="s">
        <v>1404</v>
      </c>
      <c r="J39" s="6" t="s">
        <v>596</v>
      </c>
      <c r="K39" s="6" t="s">
        <v>1405</v>
      </c>
      <c r="L39" s="12" t="s">
        <v>57</v>
      </c>
      <c r="M39" s="13"/>
      <c r="N39" s="14"/>
      <c r="O39" s="7"/>
      <c r="P39" s="6" t="s">
        <v>1338</v>
      </c>
      <c r="Q39" s="63">
        <f t="shared" si="5"/>
        <v>16</v>
      </c>
      <c r="R39" s="1" t="str">
        <f t="shared" si="2"/>
        <v>016P0307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25" t="str">
        <f t="shared" si="0"/>
        <v/>
      </c>
      <c r="B40" s="5"/>
      <c r="C40" s="21"/>
      <c r="D40" s="21"/>
      <c r="E40" s="6"/>
      <c r="F40" s="7"/>
      <c r="G40" s="6"/>
      <c r="H40" s="6"/>
      <c r="I40" s="6"/>
      <c r="J40" s="6"/>
      <c r="K40" s="6"/>
      <c r="L40" s="12"/>
      <c r="M40" s="13"/>
      <c r="N40" s="14"/>
      <c r="O40" s="7"/>
      <c r="P40" s="6"/>
      <c r="Q40" s="63" t="str">
        <f t="shared" si="5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016W0201</v>
      </c>
      <c r="B41" s="5" t="s">
        <v>669</v>
      </c>
      <c r="C41" s="21">
        <v>2</v>
      </c>
      <c r="D41" s="21">
        <v>1</v>
      </c>
      <c r="E41" s="6" t="s">
        <v>670</v>
      </c>
      <c r="F41" s="7" t="s">
        <v>19</v>
      </c>
      <c r="G41" s="6" t="s">
        <v>1454</v>
      </c>
      <c r="H41" s="6" t="s">
        <v>1429</v>
      </c>
      <c r="I41" s="6" t="s">
        <v>163</v>
      </c>
      <c r="J41" s="6"/>
      <c r="K41" s="6" t="s">
        <v>114</v>
      </c>
      <c r="L41" s="12" t="s">
        <v>57</v>
      </c>
      <c r="M41" s="13"/>
      <c r="N41" s="14"/>
      <c r="O41" s="7"/>
      <c r="P41" s="6" t="s">
        <v>1338</v>
      </c>
      <c r="Q41" s="63">
        <f t="shared" si="5"/>
        <v>16</v>
      </c>
      <c r="R41" s="1" t="str">
        <f t="shared" si="2"/>
        <v>016W0201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87" t="str">
        <f t="shared" si="0"/>
        <v>016W0202</v>
      </c>
      <c r="B42" s="5" t="s">
        <v>669</v>
      </c>
      <c r="C42" s="21">
        <v>2</v>
      </c>
      <c r="D42" s="21">
        <v>2</v>
      </c>
      <c r="E42" s="6" t="s">
        <v>670</v>
      </c>
      <c r="F42" s="7" t="s">
        <v>19</v>
      </c>
      <c r="G42" s="6" t="s">
        <v>671</v>
      </c>
      <c r="H42" s="6" t="s">
        <v>1430</v>
      </c>
      <c r="I42" s="6" t="s">
        <v>163</v>
      </c>
      <c r="J42" s="6" t="s">
        <v>596</v>
      </c>
      <c r="K42" s="6" t="s">
        <v>1405</v>
      </c>
      <c r="L42" s="12" t="s">
        <v>57</v>
      </c>
      <c r="M42" s="13"/>
      <c r="N42" s="14"/>
      <c r="O42" s="7"/>
      <c r="P42" s="6" t="s">
        <v>1338</v>
      </c>
      <c r="Q42" s="63">
        <f t="shared" si="5"/>
        <v>16</v>
      </c>
      <c r="R42" s="1" t="str">
        <f t="shared" si="2"/>
        <v>016W0202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6"/>
      <c r="J43" s="6"/>
      <c r="K43" s="6"/>
      <c r="L43" s="12"/>
      <c r="M43" s="13"/>
      <c r="N43" s="14"/>
      <c r="O43" s="7"/>
      <c r="P43" s="6"/>
      <c r="Q43" s="63" t="str">
        <f t="shared" si="5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016S0201</v>
      </c>
      <c r="B44" s="5" t="s">
        <v>674</v>
      </c>
      <c r="C44" s="21">
        <v>2</v>
      </c>
      <c r="D44" s="21">
        <v>1</v>
      </c>
      <c r="E44" s="6" t="s">
        <v>13</v>
      </c>
      <c r="F44" s="7" t="s">
        <v>27</v>
      </c>
      <c r="G44" s="6" t="s">
        <v>1431</v>
      </c>
      <c r="H44" s="6" t="s">
        <v>1432</v>
      </c>
      <c r="I44" s="6" t="s">
        <v>1433</v>
      </c>
      <c r="J44" s="6" t="s">
        <v>596</v>
      </c>
      <c r="K44" s="6" t="s">
        <v>1405</v>
      </c>
      <c r="L44" s="12" t="s">
        <v>57</v>
      </c>
      <c r="M44" s="13"/>
      <c r="N44" s="14"/>
      <c r="O44" s="7"/>
      <c r="P44" s="6" t="s">
        <v>1338</v>
      </c>
      <c r="Q44" s="63">
        <f t="shared" si="5"/>
        <v>16</v>
      </c>
      <c r="R44" s="1" t="str">
        <f t="shared" si="2"/>
        <v>016S0201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87" t="str">
        <f t="shared" si="0"/>
        <v>016S0202</v>
      </c>
      <c r="B45" s="5" t="s">
        <v>674</v>
      </c>
      <c r="C45" s="21">
        <v>2</v>
      </c>
      <c r="D45" s="21">
        <v>2</v>
      </c>
      <c r="E45" s="6" t="s">
        <v>13</v>
      </c>
      <c r="F45" s="7" t="s">
        <v>27</v>
      </c>
      <c r="G45" s="6" t="s">
        <v>1434</v>
      </c>
      <c r="H45" s="6" t="s">
        <v>1435</v>
      </c>
      <c r="I45" s="6" t="s">
        <v>1436</v>
      </c>
      <c r="J45" s="6" t="s">
        <v>596</v>
      </c>
      <c r="K45" s="6" t="s">
        <v>1405</v>
      </c>
      <c r="L45" s="12" t="s">
        <v>57</v>
      </c>
      <c r="M45" s="13"/>
      <c r="N45" s="14"/>
      <c r="O45" s="7"/>
      <c r="P45" s="6" t="s">
        <v>1338</v>
      </c>
      <c r="Q45" s="63">
        <f t="shared" si="5"/>
        <v>16</v>
      </c>
      <c r="R45" s="1" t="str">
        <f t="shared" si="2"/>
        <v>016S0202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87" t="str">
        <f t="shared" si="0"/>
        <v>016S0203</v>
      </c>
      <c r="B46" s="5" t="s">
        <v>674</v>
      </c>
      <c r="C46" s="21">
        <v>2</v>
      </c>
      <c r="D46" s="21">
        <v>3</v>
      </c>
      <c r="E46" s="6" t="s">
        <v>13</v>
      </c>
      <c r="F46" s="7" t="s">
        <v>27</v>
      </c>
      <c r="G46" s="6" t="s">
        <v>1445</v>
      </c>
      <c r="H46" s="6" t="s">
        <v>1444</v>
      </c>
      <c r="I46" s="6" t="s">
        <v>678</v>
      </c>
      <c r="J46" s="6" t="s">
        <v>596</v>
      </c>
      <c r="K46" s="6" t="s">
        <v>1405</v>
      </c>
      <c r="L46" s="12" t="s">
        <v>57</v>
      </c>
      <c r="M46" s="13"/>
      <c r="N46" s="14"/>
      <c r="O46" s="7"/>
      <c r="P46" s="6" t="s">
        <v>1338</v>
      </c>
      <c r="Q46" s="63">
        <f t="shared" si="5"/>
        <v>16</v>
      </c>
      <c r="R46" s="1" t="str">
        <f t="shared" si="2"/>
        <v>016S0203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87" t="str">
        <f t="shared" si="0"/>
        <v>016S0204</v>
      </c>
      <c r="B47" s="5" t="s">
        <v>674</v>
      </c>
      <c r="C47" s="21">
        <v>2</v>
      </c>
      <c r="D47" s="21">
        <v>4</v>
      </c>
      <c r="E47" s="6" t="s">
        <v>13</v>
      </c>
      <c r="F47" s="7" t="s">
        <v>27</v>
      </c>
      <c r="G47" s="6" t="s">
        <v>1445</v>
      </c>
      <c r="H47" s="6" t="s">
        <v>1448</v>
      </c>
      <c r="I47" s="6" t="s">
        <v>678</v>
      </c>
      <c r="J47" s="6" t="s">
        <v>596</v>
      </c>
      <c r="K47" s="6" t="s">
        <v>1405</v>
      </c>
      <c r="L47" s="12" t="s">
        <v>57</v>
      </c>
      <c r="M47" s="13"/>
      <c r="N47" s="14"/>
      <c r="O47" s="7"/>
      <c r="P47" s="6" t="s">
        <v>1338</v>
      </c>
      <c r="Q47" s="63">
        <f t="shared" si="5"/>
        <v>16</v>
      </c>
      <c r="R47" s="1" t="str">
        <f t="shared" si="2"/>
        <v>016S0204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87" t="str">
        <f t="shared" si="0"/>
        <v>016S0205</v>
      </c>
      <c r="B48" s="5" t="s">
        <v>674</v>
      </c>
      <c r="C48" s="21">
        <v>2</v>
      </c>
      <c r="D48" s="21">
        <v>5</v>
      </c>
      <c r="E48" s="6" t="s">
        <v>13</v>
      </c>
      <c r="F48" s="7" t="s">
        <v>27</v>
      </c>
      <c r="G48" s="6" t="s">
        <v>1451</v>
      </c>
      <c r="H48" s="6" t="s">
        <v>1452</v>
      </c>
      <c r="I48" s="6" t="s">
        <v>1453</v>
      </c>
      <c r="J48" s="6" t="s">
        <v>596</v>
      </c>
      <c r="K48" s="6" t="s">
        <v>1405</v>
      </c>
      <c r="L48" s="12" t="s">
        <v>57</v>
      </c>
      <c r="M48" s="13"/>
      <c r="N48" s="14"/>
      <c r="O48" s="7"/>
      <c r="P48" s="6" t="s">
        <v>1338</v>
      </c>
      <c r="Q48" s="63">
        <f t="shared" si="5"/>
        <v>16</v>
      </c>
      <c r="R48" s="1" t="str">
        <f t="shared" si="2"/>
        <v>016S0205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016S0206</v>
      </c>
      <c r="B49" s="5" t="s">
        <v>674</v>
      </c>
      <c r="C49" s="21">
        <v>2</v>
      </c>
      <c r="D49" s="21">
        <v>6</v>
      </c>
      <c r="E49" s="6" t="s">
        <v>13</v>
      </c>
      <c r="F49" s="7" t="s">
        <v>19</v>
      </c>
      <c r="G49" s="6" t="s">
        <v>1459</v>
      </c>
      <c r="H49" s="6" t="s">
        <v>1460</v>
      </c>
      <c r="I49" s="6" t="s">
        <v>678</v>
      </c>
      <c r="J49" s="6" t="s">
        <v>596</v>
      </c>
      <c r="K49" s="6" t="s">
        <v>1405</v>
      </c>
      <c r="L49" s="12" t="s">
        <v>57</v>
      </c>
      <c r="M49" s="13"/>
      <c r="N49" s="14"/>
      <c r="O49" s="7"/>
      <c r="P49" s="6" t="s">
        <v>1338</v>
      </c>
      <c r="Q49" s="63">
        <f t="shared" si="5"/>
        <v>16</v>
      </c>
      <c r="R49" s="1" t="str">
        <f t="shared" si="2"/>
        <v>016S0206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016S0207</v>
      </c>
      <c r="B50" s="5" t="s">
        <v>674</v>
      </c>
      <c r="C50" s="21">
        <v>2</v>
      </c>
      <c r="D50" s="21">
        <v>7</v>
      </c>
      <c r="E50" s="6" t="s">
        <v>13</v>
      </c>
      <c r="F50" s="7" t="s">
        <v>19</v>
      </c>
      <c r="G50" s="6" t="s">
        <v>1461</v>
      </c>
      <c r="H50" s="6" t="s">
        <v>1460</v>
      </c>
      <c r="I50" s="6" t="s">
        <v>678</v>
      </c>
      <c r="J50" s="6" t="s">
        <v>596</v>
      </c>
      <c r="K50" s="6" t="s">
        <v>1405</v>
      </c>
      <c r="L50" s="12" t="s">
        <v>57</v>
      </c>
      <c r="M50" s="13"/>
      <c r="N50" s="14"/>
      <c r="O50" s="7"/>
      <c r="P50" s="6" t="s">
        <v>1338</v>
      </c>
      <c r="Q50" s="63">
        <f t="shared" si="5"/>
        <v>16</v>
      </c>
      <c r="R50" s="1" t="str">
        <f t="shared" si="2"/>
        <v>016S0207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016S0208</v>
      </c>
      <c r="B51" s="5" t="s">
        <v>674</v>
      </c>
      <c r="C51" s="21">
        <v>2</v>
      </c>
      <c r="D51" s="21">
        <v>8</v>
      </c>
      <c r="E51" s="6" t="s">
        <v>13</v>
      </c>
      <c r="F51" s="7" t="s">
        <v>19</v>
      </c>
      <c r="G51" s="6" t="s">
        <v>1462</v>
      </c>
      <c r="H51" s="6" t="s">
        <v>1460</v>
      </c>
      <c r="I51" s="6" t="s">
        <v>678</v>
      </c>
      <c r="J51" s="6" t="s">
        <v>596</v>
      </c>
      <c r="K51" s="6" t="s">
        <v>1405</v>
      </c>
      <c r="L51" s="12" t="s">
        <v>57</v>
      </c>
      <c r="M51" s="13"/>
      <c r="N51" s="14"/>
      <c r="O51" s="7"/>
      <c r="P51" s="6" t="s">
        <v>1338</v>
      </c>
      <c r="Q51" s="63">
        <f t="shared" si="5"/>
        <v>16</v>
      </c>
      <c r="R51" s="1" t="str">
        <f t="shared" si="2"/>
        <v>016S0208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87" t="str">
        <f t="shared" si="0"/>
        <v>016S0209</v>
      </c>
      <c r="B52" s="5" t="s">
        <v>674</v>
      </c>
      <c r="C52" s="21">
        <v>2</v>
      </c>
      <c r="D52" s="21">
        <v>9</v>
      </c>
      <c r="E52" s="6" t="s">
        <v>13</v>
      </c>
      <c r="F52" s="7" t="s">
        <v>19</v>
      </c>
      <c r="G52" s="6" t="s">
        <v>1463</v>
      </c>
      <c r="H52" s="6" t="s">
        <v>1460</v>
      </c>
      <c r="I52" s="6" t="s">
        <v>678</v>
      </c>
      <c r="J52" s="6" t="s">
        <v>596</v>
      </c>
      <c r="K52" s="6" t="s">
        <v>1405</v>
      </c>
      <c r="L52" s="12" t="s">
        <v>57</v>
      </c>
      <c r="M52" s="13"/>
      <c r="N52" s="14"/>
      <c r="O52" s="7"/>
      <c r="P52" s="6" t="s">
        <v>1338</v>
      </c>
      <c r="Q52" s="63">
        <f t="shared" si="5"/>
        <v>16</v>
      </c>
      <c r="R52" s="1" t="str">
        <f t="shared" si="2"/>
        <v>016S0209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016S0210</v>
      </c>
      <c r="B53" s="5" t="s">
        <v>674</v>
      </c>
      <c r="C53" s="21">
        <v>2</v>
      </c>
      <c r="D53" s="21">
        <v>10</v>
      </c>
      <c r="E53" s="6" t="s">
        <v>13</v>
      </c>
      <c r="F53" s="7" t="s">
        <v>19</v>
      </c>
      <c r="G53" s="6" t="s">
        <v>1464</v>
      </c>
      <c r="H53" s="6" t="s">
        <v>1460</v>
      </c>
      <c r="I53" s="6" t="s">
        <v>678</v>
      </c>
      <c r="J53" s="6" t="s">
        <v>596</v>
      </c>
      <c r="K53" s="6" t="s">
        <v>1405</v>
      </c>
      <c r="L53" s="12" t="s">
        <v>57</v>
      </c>
      <c r="M53" s="13"/>
      <c r="N53" s="14"/>
      <c r="O53" s="7"/>
      <c r="P53" s="6" t="s">
        <v>1338</v>
      </c>
      <c r="Q53" s="63">
        <f t="shared" si="5"/>
        <v>16</v>
      </c>
      <c r="R53" s="1" t="str">
        <f t="shared" si="2"/>
        <v>016S0210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87" t="str">
        <f t="shared" si="0"/>
        <v>016S0211</v>
      </c>
      <c r="B54" s="5" t="s">
        <v>674</v>
      </c>
      <c r="C54" s="21">
        <v>2</v>
      </c>
      <c r="D54" s="21">
        <v>11</v>
      </c>
      <c r="E54" s="6" t="s">
        <v>13</v>
      </c>
      <c r="F54" s="7" t="s">
        <v>19</v>
      </c>
      <c r="G54" s="6" t="s">
        <v>1459</v>
      </c>
      <c r="H54" s="6" t="s">
        <v>1465</v>
      </c>
      <c r="I54" s="11" t="s">
        <v>1466</v>
      </c>
      <c r="J54" s="6" t="s">
        <v>596</v>
      </c>
      <c r="K54" s="6" t="s">
        <v>1405</v>
      </c>
      <c r="L54" s="12" t="s">
        <v>57</v>
      </c>
      <c r="M54" s="13"/>
      <c r="N54" s="14"/>
      <c r="O54" s="7"/>
      <c r="P54" s="6" t="s">
        <v>1338</v>
      </c>
      <c r="Q54" s="63">
        <f t="shared" si="5"/>
        <v>16</v>
      </c>
      <c r="R54" s="1" t="str">
        <f t="shared" si="2"/>
        <v>016S0211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87" t="str">
        <f t="shared" si="0"/>
        <v>016S0212</v>
      </c>
      <c r="B55" s="5" t="s">
        <v>674</v>
      </c>
      <c r="C55" s="21">
        <v>2</v>
      </c>
      <c r="D55" s="21">
        <v>12</v>
      </c>
      <c r="E55" s="6" t="s">
        <v>13</v>
      </c>
      <c r="F55" s="7" t="s">
        <v>19</v>
      </c>
      <c r="G55" s="6" t="s">
        <v>1461</v>
      </c>
      <c r="H55" s="6" t="s">
        <v>1465</v>
      </c>
      <c r="I55" s="11" t="s">
        <v>1466</v>
      </c>
      <c r="J55" s="6" t="s">
        <v>596</v>
      </c>
      <c r="K55" s="6" t="s">
        <v>1405</v>
      </c>
      <c r="L55" s="12" t="s">
        <v>57</v>
      </c>
      <c r="M55" s="13"/>
      <c r="N55" s="14"/>
      <c r="O55" s="7"/>
      <c r="P55" s="6" t="s">
        <v>1338</v>
      </c>
      <c r="Q55" s="63">
        <f t="shared" si="5"/>
        <v>16</v>
      </c>
      <c r="R55" s="1" t="str">
        <f t="shared" si="2"/>
        <v>016S0212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016S0213</v>
      </c>
      <c r="B56" s="5" t="s">
        <v>674</v>
      </c>
      <c r="C56" s="21">
        <v>2</v>
      </c>
      <c r="D56" s="21">
        <v>13</v>
      </c>
      <c r="E56" s="6" t="s">
        <v>13</v>
      </c>
      <c r="F56" s="7" t="s">
        <v>19</v>
      </c>
      <c r="G56" s="6" t="s">
        <v>1462</v>
      </c>
      <c r="H56" s="6" t="s">
        <v>1465</v>
      </c>
      <c r="I56" s="11" t="s">
        <v>1466</v>
      </c>
      <c r="J56" s="6" t="s">
        <v>596</v>
      </c>
      <c r="K56" s="6" t="s">
        <v>1405</v>
      </c>
      <c r="L56" s="12" t="s">
        <v>57</v>
      </c>
      <c r="M56" s="13"/>
      <c r="N56" s="14"/>
      <c r="O56" s="7"/>
      <c r="P56" s="6" t="s">
        <v>1338</v>
      </c>
      <c r="Q56" s="63">
        <f t="shared" si="5"/>
        <v>16</v>
      </c>
      <c r="R56" s="1" t="str">
        <f t="shared" si="2"/>
        <v>016S0213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016S0214</v>
      </c>
      <c r="B57" s="5" t="s">
        <v>674</v>
      </c>
      <c r="C57" s="21">
        <v>2</v>
      </c>
      <c r="D57" s="21">
        <v>14</v>
      </c>
      <c r="E57" s="6" t="s">
        <v>13</v>
      </c>
      <c r="F57" s="7" t="s">
        <v>19</v>
      </c>
      <c r="G57" s="6" t="s">
        <v>1463</v>
      </c>
      <c r="H57" s="6" t="s">
        <v>1465</v>
      </c>
      <c r="I57" s="11" t="s">
        <v>1466</v>
      </c>
      <c r="J57" s="6" t="s">
        <v>596</v>
      </c>
      <c r="K57" s="6" t="s">
        <v>1405</v>
      </c>
      <c r="L57" s="12" t="s">
        <v>57</v>
      </c>
      <c r="M57" s="13"/>
      <c r="N57" s="14"/>
      <c r="O57" s="7"/>
      <c r="P57" s="6" t="s">
        <v>1338</v>
      </c>
      <c r="Q57" s="63">
        <f t="shared" si="5"/>
        <v>16</v>
      </c>
      <c r="R57" s="1" t="str">
        <f t="shared" si="2"/>
        <v>016S0214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016S0215</v>
      </c>
      <c r="B58" s="5" t="s">
        <v>674</v>
      </c>
      <c r="C58" s="21">
        <v>2</v>
      </c>
      <c r="D58" s="21">
        <v>15</v>
      </c>
      <c r="E58" s="6" t="s">
        <v>13</v>
      </c>
      <c r="F58" s="7" t="s">
        <v>19</v>
      </c>
      <c r="G58" s="6" t="s">
        <v>1467</v>
      </c>
      <c r="H58" s="6" t="s">
        <v>1430</v>
      </c>
      <c r="I58" s="11" t="s">
        <v>678</v>
      </c>
      <c r="J58" s="6" t="s">
        <v>596</v>
      </c>
      <c r="K58" s="6" t="s">
        <v>1405</v>
      </c>
      <c r="L58" s="12" t="s">
        <v>57</v>
      </c>
      <c r="M58" s="13"/>
      <c r="N58" s="14"/>
      <c r="O58" s="7"/>
      <c r="P58" s="6" t="s">
        <v>1338</v>
      </c>
      <c r="Q58" s="63">
        <f t="shared" si="5"/>
        <v>16</v>
      </c>
      <c r="R58" s="1" t="str">
        <f t="shared" si="2"/>
        <v>016S0215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11"/>
      <c r="J59" s="6"/>
      <c r="K59" s="6"/>
      <c r="L59" s="12"/>
      <c r="M59" s="13"/>
      <c r="N59" s="14"/>
      <c r="O59" s="7"/>
      <c r="P59" s="6"/>
      <c r="Q59" s="63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11"/>
      <c r="J60" s="11"/>
      <c r="K60" s="11"/>
      <c r="L60" s="12"/>
      <c r="M60" s="13"/>
      <c r="N60" s="14"/>
      <c r="O60" s="7"/>
      <c r="P60" s="11"/>
      <c r="Q60" s="63" t="str">
        <f t="shared" si="5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8"/>
      <c r="G61" s="6"/>
      <c r="H61" s="6"/>
      <c r="I61" s="6"/>
      <c r="J61" s="6"/>
      <c r="K61" s="6"/>
      <c r="L61" s="5"/>
      <c r="M61" s="9"/>
      <c r="N61" s="10"/>
      <c r="O61" s="7"/>
      <c r="P61" s="6"/>
      <c r="Q61" s="63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87" t="str">
        <f t="shared" si="0"/>
        <v>016FT0101</v>
      </c>
      <c r="B62" s="5" t="s">
        <v>1468</v>
      </c>
      <c r="C62" s="21">
        <v>1</v>
      </c>
      <c r="D62" s="21">
        <v>1</v>
      </c>
      <c r="E62" s="6" t="s">
        <v>1469</v>
      </c>
      <c r="F62" s="7" t="s">
        <v>1470</v>
      </c>
      <c r="G62" s="6" t="s">
        <v>1480</v>
      </c>
      <c r="H62" s="6" t="s">
        <v>1476</v>
      </c>
      <c r="I62" s="6" t="s">
        <v>1471</v>
      </c>
      <c r="J62" s="6" t="s">
        <v>525</v>
      </c>
      <c r="K62" s="6" t="s">
        <v>1622</v>
      </c>
      <c r="L62" s="12" t="s">
        <v>57</v>
      </c>
      <c r="M62" s="13"/>
      <c r="N62" s="14"/>
      <c r="O62" s="7"/>
      <c r="P62" s="6" t="s">
        <v>1338</v>
      </c>
      <c r="Q62" s="63">
        <f t="shared" si="5"/>
        <v>16</v>
      </c>
      <c r="R62" s="1" t="str">
        <f t="shared" ref="R62:R287" si="6">A62</f>
        <v>016FT0101</v>
      </c>
      <c r="S62" s="1" t="str">
        <f t="shared" ref="S62:S287" si="7">""&amp;L62&amp;"  "&amp;M62&amp;"  "&amp;N62&amp;""</f>
        <v xml:space="preserve">指定承認    </v>
      </c>
      <c r="T62" s="1" t="str">
        <f t="shared" ref="T62:T287" si="8">S62</f>
        <v xml:space="preserve">指定承認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87" t="str">
        <f t="shared" si="0"/>
        <v>016FT0102</v>
      </c>
      <c r="B63" s="5" t="s">
        <v>1473</v>
      </c>
      <c r="C63" s="21">
        <v>1</v>
      </c>
      <c r="D63" s="21">
        <v>2</v>
      </c>
      <c r="E63" s="6" t="s">
        <v>34</v>
      </c>
      <c r="F63" s="7" t="s">
        <v>530</v>
      </c>
      <c r="G63" s="6" t="s">
        <v>1481</v>
      </c>
      <c r="H63" s="6" t="s">
        <v>1477</v>
      </c>
      <c r="I63" s="6" t="s">
        <v>1474</v>
      </c>
      <c r="J63" s="6" t="s">
        <v>525</v>
      </c>
      <c r="K63" s="6" t="s">
        <v>114</v>
      </c>
      <c r="L63" s="12" t="s">
        <v>57</v>
      </c>
      <c r="M63" s="13"/>
      <c r="N63" s="14"/>
      <c r="O63" s="7"/>
      <c r="P63" s="6" t="s">
        <v>1338</v>
      </c>
      <c r="Q63" s="63">
        <f t="shared" si="5"/>
        <v>16</v>
      </c>
      <c r="R63" s="1" t="str">
        <f t="shared" si="6"/>
        <v>016FT0102</v>
      </c>
      <c r="S63" s="1" t="str">
        <f t="shared" si="7"/>
        <v xml:space="preserve">指定承認    </v>
      </c>
      <c r="T63" s="1" t="str">
        <f t="shared" si="8"/>
        <v xml:space="preserve">指定承認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87" t="str">
        <f t="shared" si="0"/>
        <v>016FT0103</v>
      </c>
      <c r="B64" s="5" t="s">
        <v>1473</v>
      </c>
      <c r="C64" s="21">
        <v>1</v>
      </c>
      <c r="D64" s="21">
        <v>3</v>
      </c>
      <c r="E64" s="6" t="s">
        <v>34</v>
      </c>
      <c r="F64" s="7" t="s">
        <v>530</v>
      </c>
      <c r="G64" s="6" t="s">
        <v>1482</v>
      </c>
      <c r="H64" s="6" t="s">
        <v>1478</v>
      </c>
      <c r="I64" s="6" t="s">
        <v>1474</v>
      </c>
      <c r="J64" s="6" t="s">
        <v>525</v>
      </c>
      <c r="K64" s="6" t="s">
        <v>114</v>
      </c>
      <c r="L64" s="12" t="s">
        <v>57</v>
      </c>
      <c r="M64" s="13"/>
      <c r="N64" s="14"/>
      <c r="O64" s="7"/>
      <c r="P64" s="6" t="s">
        <v>1338</v>
      </c>
      <c r="Q64" s="63">
        <f t="shared" si="5"/>
        <v>16</v>
      </c>
      <c r="R64" s="1" t="str">
        <f t="shared" si="6"/>
        <v>016FT0103</v>
      </c>
      <c r="S64" s="1" t="str">
        <f t="shared" si="7"/>
        <v xml:space="preserve">指定承認    </v>
      </c>
      <c r="T64" s="1" t="str">
        <f t="shared" si="8"/>
        <v xml:space="preserve">指定承認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6"/>
      <c r="J65" s="6"/>
      <c r="K65" s="6"/>
      <c r="L65" s="12"/>
      <c r="M65" s="13"/>
      <c r="N65" s="14"/>
      <c r="O65" s="7"/>
      <c r="P65" s="6"/>
      <c r="Q65" s="63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87" t="str">
        <f t="shared" si="0"/>
        <v>016FT0104</v>
      </c>
      <c r="B66" s="5" t="s">
        <v>1473</v>
      </c>
      <c r="C66" s="21">
        <v>1</v>
      </c>
      <c r="D66" s="21">
        <v>4</v>
      </c>
      <c r="E66" s="6" t="s">
        <v>34</v>
      </c>
      <c r="F66" s="7" t="s">
        <v>530</v>
      </c>
      <c r="G66" s="6" t="s">
        <v>1483</v>
      </c>
      <c r="H66" s="6" t="s">
        <v>1475</v>
      </c>
      <c r="I66" s="6" t="s">
        <v>1479</v>
      </c>
      <c r="J66" s="6" t="s">
        <v>596</v>
      </c>
      <c r="K66" s="6" t="s">
        <v>1487</v>
      </c>
      <c r="L66" s="12" t="s">
        <v>57</v>
      </c>
      <c r="M66" s="13"/>
      <c r="N66" s="14"/>
      <c r="O66" s="7"/>
      <c r="P66" s="6" t="s">
        <v>1338</v>
      </c>
      <c r="Q66" s="63">
        <f t="shared" si="5"/>
        <v>16</v>
      </c>
      <c r="R66" s="1" t="str">
        <f t="shared" si="6"/>
        <v>016FT0104</v>
      </c>
      <c r="S66" s="1" t="str">
        <f t="shared" si="7"/>
        <v xml:space="preserve">指定承認    </v>
      </c>
      <c r="T66" s="1" t="str">
        <f t="shared" si="8"/>
        <v xml:space="preserve">指定承認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87" t="str">
        <f t="shared" si="0"/>
        <v>016FT0105</v>
      </c>
      <c r="B67" s="5" t="s">
        <v>1473</v>
      </c>
      <c r="C67" s="21">
        <v>1</v>
      </c>
      <c r="D67" s="21">
        <v>5</v>
      </c>
      <c r="E67" s="6" t="s">
        <v>34</v>
      </c>
      <c r="F67" s="7" t="s">
        <v>530</v>
      </c>
      <c r="G67" s="6" t="s">
        <v>1483</v>
      </c>
      <c r="H67" s="6" t="s">
        <v>1475</v>
      </c>
      <c r="I67" s="6" t="s">
        <v>1484</v>
      </c>
      <c r="J67" s="6" t="s">
        <v>596</v>
      </c>
      <c r="K67" s="6" t="s">
        <v>1487</v>
      </c>
      <c r="L67" s="12" t="s">
        <v>57</v>
      </c>
      <c r="M67" s="13"/>
      <c r="N67" s="14"/>
      <c r="O67" s="7"/>
      <c r="P67" s="6" t="s">
        <v>1338</v>
      </c>
      <c r="Q67" s="63">
        <f t="shared" si="5"/>
        <v>16</v>
      </c>
      <c r="R67" s="1" t="str">
        <f t="shared" si="6"/>
        <v>016FT0105</v>
      </c>
      <c r="S67" s="1" t="str">
        <f t="shared" si="7"/>
        <v xml:space="preserve">指定承認    </v>
      </c>
      <c r="T67" s="1" t="str">
        <f t="shared" si="8"/>
        <v xml:space="preserve">指定承認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87" t="str">
        <f t="shared" si="0"/>
        <v>016FT0106</v>
      </c>
      <c r="B68" s="5" t="s">
        <v>1473</v>
      </c>
      <c r="C68" s="21">
        <v>1</v>
      </c>
      <c r="D68" s="21">
        <v>6</v>
      </c>
      <c r="E68" s="6" t="s">
        <v>34</v>
      </c>
      <c r="F68" s="7" t="s">
        <v>530</v>
      </c>
      <c r="G68" s="6" t="s">
        <v>1483</v>
      </c>
      <c r="H68" s="6" t="s">
        <v>1475</v>
      </c>
      <c r="I68" s="6" t="s">
        <v>1485</v>
      </c>
      <c r="J68" s="6" t="s">
        <v>596</v>
      </c>
      <c r="K68" s="6" t="s">
        <v>1487</v>
      </c>
      <c r="L68" s="12" t="s">
        <v>57</v>
      </c>
      <c r="M68" s="13"/>
      <c r="N68" s="14"/>
      <c r="O68" s="7"/>
      <c r="P68" s="6" t="s">
        <v>1338</v>
      </c>
      <c r="Q68" s="63">
        <f t="shared" si="5"/>
        <v>16</v>
      </c>
      <c r="R68" s="1" t="str">
        <f t="shared" si="6"/>
        <v>016FT0106</v>
      </c>
      <c r="S68" s="1" t="str">
        <f t="shared" si="7"/>
        <v xml:space="preserve">指定承認    </v>
      </c>
      <c r="T68" s="1" t="str">
        <f t="shared" si="8"/>
        <v xml:space="preserve">指定承認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87" t="str">
        <f t="shared" si="0"/>
        <v>016FT0107</v>
      </c>
      <c r="B69" s="5" t="s">
        <v>1473</v>
      </c>
      <c r="C69" s="21">
        <v>1</v>
      </c>
      <c r="D69" s="21">
        <v>7</v>
      </c>
      <c r="E69" s="6" t="s">
        <v>34</v>
      </c>
      <c r="F69" s="7" t="s">
        <v>530</v>
      </c>
      <c r="G69" s="6" t="s">
        <v>1483</v>
      </c>
      <c r="H69" s="6" t="s">
        <v>1475</v>
      </c>
      <c r="I69" s="6" t="s">
        <v>1486</v>
      </c>
      <c r="J69" s="6" t="s">
        <v>596</v>
      </c>
      <c r="K69" s="6" t="s">
        <v>1487</v>
      </c>
      <c r="L69" s="12" t="s">
        <v>57</v>
      </c>
      <c r="M69" s="13"/>
      <c r="N69" s="14"/>
      <c r="O69" s="7"/>
      <c r="P69" s="6" t="s">
        <v>1338</v>
      </c>
      <c r="Q69" s="63">
        <f t="shared" si="5"/>
        <v>16</v>
      </c>
      <c r="R69" s="1" t="str">
        <f t="shared" si="6"/>
        <v>016FT0107</v>
      </c>
      <c r="S69" s="1" t="str">
        <f t="shared" si="7"/>
        <v xml:space="preserve">指定承認    </v>
      </c>
      <c r="T69" s="1" t="str">
        <f t="shared" si="8"/>
        <v xml:space="preserve">指定承認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6"/>
      <c r="J70" s="6"/>
      <c r="K70" s="6"/>
      <c r="L70" s="12"/>
      <c r="M70" s="13"/>
      <c r="N70" s="14"/>
      <c r="O70" s="7"/>
      <c r="P70" s="6"/>
      <c r="Q70" s="63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87" t="str">
        <f t="shared" ref="A71:A134" si="9">IF(OR(B71="",C71="",D71=""),"",TEXT(Q71,"000")&amp;B71&amp;TEXT(C71,"00")&amp;TEXT(D71,"00"))</f>
        <v>016FT0108</v>
      </c>
      <c r="B71" s="5" t="s">
        <v>529</v>
      </c>
      <c r="C71" s="21">
        <v>1</v>
      </c>
      <c r="D71" s="21">
        <v>8</v>
      </c>
      <c r="E71" s="6" t="s">
        <v>34</v>
      </c>
      <c r="F71" s="7" t="s">
        <v>530</v>
      </c>
      <c r="G71" s="6" t="s">
        <v>1513</v>
      </c>
      <c r="H71" s="6" t="s">
        <v>1497</v>
      </c>
      <c r="I71" s="6" t="s">
        <v>1488</v>
      </c>
      <c r="J71" s="6" t="s">
        <v>596</v>
      </c>
      <c r="K71" s="6" t="s">
        <v>1487</v>
      </c>
      <c r="L71" s="12" t="s">
        <v>57</v>
      </c>
      <c r="M71" s="13"/>
      <c r="N71" s="14"/>
      <c r="O71" s="7"/>
      <c r="P71" s="6" t="s">
        <v>1338</v>
      </c>
      <c r="Q71" s="63">
        <f t="shared" si="5"/>
        <v>16</v>
      </c>
      <c r="R71" s="1" t="str">
        <f t="shared" si="6"/>
        <v>016FT0108</v>
      </c>
      <c r="S71" s="1" t="str">
        <f t="shared" si="7"/>
        <v xml:space="preserve">指定承認    </v>
      </c>
      <c r="T71" s="1" t="str">
        <f t="shared" si="8"/>
        <v xml:space="preserve">指定承認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87" t="str">
        <f t="shared" si="9"/>
        <v>016FT0109</v>
      </c>
      <c r="B72" s="5" t="s">
        <v>529</v>
      </c>
      <c r="C72" s="21">
        <v>1</v>
      </c>
      <c r="D72" s="21">
        <v>9</v>
      </c>
      <c r="E72" s="6" t="s">
        <v>34</v>
      </c>
      <c r="F72" s="7" t="s">
        <v>530</v>
      </c>
      <c r="G72" s="6" t="s">
        <v>1513</v>
      </c>
      <c r="H72" s="6" t="s">
        <v>1497</v>
      </c>
      <c r="I72" s="6" t="s">
        <v>1489</v>
      </c>
      <c r="J72" s="6" t="s">
        <v>596</v>
      </c>
      <c r="K72" s="6" t="s">
        <v>1487</v>
      </c>
      <c r="L72" s="12" t="s">
        <v>57</v>
      </c>
      <c r="M72" s="13"/>
      <c r="N72" s="14"/>
      <c r="O72" s="7"/>
      <c r="P72" s="6" t="s">
        <v>1338</v>
      </c>
      <c r="Q72" s="63">
        <f t="shared" si="5"/>
        <v>16</v>
      </c>
      <c r="R72" s="1" t="str">
        <f t="shared" si="6"/>
        <v>016FT0109</v>
      </c>
      <c r="S72" s="1" t="str">
        <f t="shared" si="7"/>
        <v xml:space="preserve">指定承認    </v>
      </c>
      <c r="T72" s="1" t="str">
        <f t="shared" si="8"/>
        <v xml:space="preserve">指定承認    </v>
      </c>
      <c r="V72" s="2"/>
    </row>
    <row r="73" spans="1:27" ht="15" customHeight="1">
      <c r="A73" s="87" t="str">
        <f t="shared" si="9"/>
        <v>016FT0110</v>
      </c>
      <c r="B73" s="5" t="s">
        <v>529</v>
      </c>
      <c r="C73" s="21">
        <v>1</v>
      </c>
      <c r="D73" s="21">
        <v>10</v>
      </c>
      <c r="E73" s="6" t="s">
        <v>34</v>
      </c>
      <c r="F73" s="7" t="s">
        <v>530</v>
      </c>
      <c r="G73" s="6" t="s">
        <v>1513</v>
      </c>
      <c r="H73" s="6" t="s">
        <v>1497</v>
      </c>
      <c r="I73" s="6" t="s">
        <v>1490</v>
      </c>
      <c r="J73" s="6" t="s">
        <v>596</v>
      </c>
      <c r="K73" s="6" t="s">
        <v>1487</v>
      </c>
      <c r="L73" s="12" t="s">
        <v>57</v>
      </c>
      <c r="M73" s="13"/>
      <c r="N73" s="14"/>
      <c r="O73" s="7"/>
      <c r="P73" s="6" t="s">
        <v>1338</v>
      </c>
      <c r="Q73" s="63">
        <f t="shared" si="5"/>
        <v>16</v>
      </c>
      <c r="R73" s="1" t="str">
        <f t="shared" si="6"/>
        <v>016FT0110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87" t="str">
        <f t="shared" si="9"/>
        <v>016FT0111</v>
      </c>
      <c r="B74" s="5" t="s">
        <v>1491</v>
      </c>
      <c r="C74" s="21">
        <v>1</v>
      </c>
      <c r="D74" s="21">
        <v>11</v>
      </c>
      <c r="E74" s="6" t="s">
        <v>34</v>
      </c>
      <c r="F74" s="7" t="s">
        <v>530</v>
      </c>
      <c r="G74" s="6" t="s">
        <v>1513</v>
      </c>
      <c r="H74" s="6" t="s">
        <v>1497</v>
      </c>
      <c r="I74" s="6" t="s">
        <v>1492</v>
      </c>
      <c r="J74" s="6" t="s">
        <v>596</v>
      </c>
      <c r="K74" s="6" t="s">
        <v>1487</v>
      </c>
      <c r="L74" s="12" t="s">
        <v>57</v>
      </c>
      <c r="M74" s="13"/>
      <c r="N74" s="14"/>
      <c r="O74" s="7"/>
      <c r="P74" s="6" t="s">
        <v>1338</v>
      </c>
      <c r="Q74" s="63">
        <f t="shared" si="5"/>
        <v>16</v>
      </c>
      <c r="R74" s="1" t="str">
        <f t="shared" si="6"/>
        <v>016FT0111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25" t="str">
        <f t="shared" si="9"/>
        <v/>
      </c>
      <c r="B75" s="5"/>
      <c r="C75" s="21"/>
      <c r="D75" s="21"/>
      <c r="E75" s="6"/>
      <c r="F75" s="7"/>
      <c r="G75" s="6"/>
      <c r="H75" s="6"/>
      <c r="I75" s="6"/>
      <c r="J75" s="6"/>
      <c r="K75" s="6"/>
      <c r="L75" s="12"/>
      <c r="M75" s="13"/>
      <c r="N75" s="14"/>
      <c r="O75" s="7"/>
      <c r="P75" s="6"/>
      <c r="Q75" s="63" t="str">
        <f t="shared" si="5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87" t="str">
        <f t="shared" si="9"/>
        <v>016FT0112</v>
      </c>
      <c r="B76" s="5" t="s">
        <v>1491</v>
      </c>
      <c r="C76" s="21">
        <v>1</v>
      </c>
      <c r="D76" s="21">
        <v>12</v>
      </c>
      <c r="E76" s="6" t="s">
        <v>34</v>
      </c>
      <c r="F76" s="7" t="s">
        <v>530</v>
      </c>
      <c r="G76" s="6" t="s">
        <v>1493</v>
      </c>
      <c r="H76" s="6" t="s">
        <v>1494</v>
      </c>
      <c r="I76" s="6" t="s">
        <v>1495</v>
      </c>
      <c r="J76" s="6" t="s">
        <v>596</v>
      </c>
      <c r="K76" s="6" t="s">
        <v>1405</v>
      </c>
      <c r="L76" s="12" t="s">
        <v>57</v>
      </c>
      <c r="M76" s="13"/>
      <c r="N76" s="14"/>
      <c r="O76" s="7"/>
      <c r="P76" s="6" t="s">
        <v>1338</v>
      </c>
      <c r="Q76" s="63">
        <f t="shared" si="5"/>
        <v>16</v>
      </c>
      <c r="R76" s="1" t="str">
        <f t="shared" si="6"/>
        <v>016FT0112</v>
      </c>
      <c r="S76" s="1" t="str">
        <f t="shared" si="7"/>
        <v xml:space="preserve">指定承認    </v>
      </c>
      <c r="T76" s="1" t="str">
        <f t="shared" si="8"/>
        <v xml:space="preserve">指定承認    </v>
      </c>
      <c r="V76" s="2"/>
    </row>
    <row r="77" spans="1:27" ht="15" customHeight="1">
      <c r="A77" s="87" t="str">
        <f t="shared" si="9"/>
        <v>016FT0113</v>
      </c>
      <c r="B77" s="5" t="s">
        <v>1491</v>
      </c>
      <c r="C77" s="21">
        <v>1</v>
      </c>
      <c r="D77" s="21">
        <v>13</v>
      </c>
      <c r="E77" s="6" t="s">
        <v>34</v>
      </c>
      <c r="F77" s="7" t="s">
        <v>530</v>
      </c>
      <c r="G77" s="6" t="s">
        <v>1493</v>
      </c>
      <c r="H77" s="6" t="s">
        <v>1494</v>
      </c>
      <c r="I77" s="6" t="s">
        <v>1496</v>
      </c>
      <c r="J77" s="6" t="s">
        <v>596</v>
      </c>
      <c r="K77" s="6" t="s">
        <v>1405</v>
      </c>
      <c r="L77" s="12" t="s">
        <v>57</v>
      </c>
      <c r="M77" s="13"/>
      <c r="N77" s="14"/>
      <c r="O77" s="7"/>
      <c r="P77" s="6" t="s">
        <v>1338</v>
      </c>
      <c r="Q77" s="63">
        <f t="shared" si="5"/>
        <v>16</v>
      </c>
      <c r="R77" s="1" t="str">
        <f t="shared" si="6"/>
        <v>016FT0113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87" t="str">
        <f t="shared" si="9"/>
        <v>016FT0114</v>
      </c>
      <c r="B78" s="5" t="s">
        <v>1491</v>
      </c>
      <c r="C78" s="21">
        <v>1</v>
      </c>
      <c r="D78" s="21">
        <v>14</v>
      </c>
      <c r="E78" s="6" t="s">
        <v>34</v>
      </c>
      <c r="F78" s="7" t="s">
        <v>530</v>
      </c>
      <c r="G78" s="6" t="s">
        <v>1493</v>
      </c>
      <c r="H78" s="6" t="s">
        <v>1494</v>
      </c>
      <c r="I78" s="6" t="s">
        <v>1485</v>
      </c>
      <c r="J78" s="6" t="s">
        <v>596</v>
      </c>
      <c r="K78" s="6" t="s">
        <v>1405</v>
      </c>
      <c r="L78" s="12" t="s">
        <v>57</v>
      </c>
      <c r="M78" s="13"/>
      <c r="N78" s="14"/>
      <c r="O78" s="7"/>
      <c r="P78" s="6" t="s">
        <v>1338</v>
      </c>
      <c r="Q78" s="63">
        <f t="shared" si="5"/>
        <v>16</v>
      </c>
      <c r="R78" s="1" t="str">
        <f t="shared" si="6"/>
        <v>016FT0114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87" t="str">
        <f t="shared" si="9"/>
        <v>016FT0115</v>
      </c>
      <c r="B79" s="5" t="s">
        <v>1491</v>
      </c>
      <c r="C79" s="21">
        <v>1</v>
      </c>
      <c r="D79" s="21">
        <v>15</v>
      </c>
      <c r="E79" s="6" t="s">
        <v>34</v>
      </c>
      <c r="F79" s="7" t="s">
        <v>530</v>
      </c>
      <c r="G79" s="6" t="s">
        <v>1493</v>
      </c>
      <c r="H79" s="6" t="s">
        <v>1494</v>
      </c>
      <c r="I79" s="6" t="s">
        <v>1486</v>
      </c>
      <c r="J79" s="6" t="s">
        <v>596</v>
      </c>
      <c r="K79" s="6" t="s">
        <v>1405</v>
      </c>
      <c r="L79" s="12" t="s">
        <v>57</v>
      </c>
      <c r="M79" s="13"/>
      <c r="N79" s="14"/>
      <c r="O79" s="7"/>
      <c r="P79" s="6" t="s">
        <v>1338</v>
      </c>
      <c r="Q79" s="63">
        <f t="shared" si="5"/>
        <v>16</v>
      </c>
      <c r="R79" s="1" t="str">
        <f t="shared" si="6"/>
        <v>016FT0115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25" t="str">
        <f t="shared" si="9"/>
        <v/>
      </c>
      <c r="B80" s="5"/>
      <c r="C80" s="21"/>
      <c r="D80" s="21"/>
      <c r="E80" s="6"/>
      <c r="F80" s="7"/>
      <c r="G80" s="6"/>
      <c r="H80" s="6"/>
      <c r="I80" s="6"/>
      <c r="J80" s="6"/>
      <c r="K80" s="6"/>
      <c r="L80" s="12"/>
      <c r="M80" s="13"/>
      <c r="N80" s="14"/>
      <c r="O80" s="7"/>
      <c r="P80" s="6"/>
      <c r="Q80" s="63" t="str">
        <f t="shared" si="5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87" t="str">
        <f t="shared" si="9"/>
        <v>016FT0116</v>
      </c>
      <c r="B81" s="5" t="s">
        <v>1491</v>
      </c>
      <c r="C81" s="21">
        <v>1</v>
      </c>
      <c r="D81" s="21">
        <v>16</v>
      </c>
      <c r="E81" s="6" t="s">
        <v>34</v>
      </c>
      <c r="F81" s="7" t="s">
        <v>530</v>
      </c>
      <c r="G81" s="6" t="s">
        <v>1514</v>
      </c>
      <c r="H81" s="6" t="s">
        <v>1498</v>
      </c>
      <c r="I81" s="6" t="s">
        <v>1488</v>
      </c>
      <c r="J81" s="6" t="s">
        <v>596</v>
      </c>
      <c r="K81" s="6" t="s">
        <v>1405</v>
      </c>
      <c r="L81" s="12" t="s">
        <v>57</v>
      </c>
      <c r="M81" s="13"/>
      <c r="N81" s="14"/>
      <c r="O81" s="7"/>
      <c r="P81" s="6" t="s">
        <v>1338</v>
      </c>
      <c r="Q81" s="63">
        <f t="shared" si="5"/>
        <v>16</v>
      </c>
      <c r="R81" s="1" t="str">
        <f t="shared" si="6"/>
        <v>016FT0116</v>
      </c>
      <c r="S81" s="1" t="str">
        <f t="shared" si="7"/>
        <v xml:space="preserve">指定承認    </v>
      </c>
      <c r="T81" s="1" t="str">
        <f t="shared" si="8"/>
        <v xml:space="preserve">指定承認    </v>
      </c>
    </row>
    <row r="82" spans="1:20" ht="15" customHeight="1">
      <c r="A82" s="87" t="str">
        <f t="shared" si="9"/>
        <v>016FT0117</v>
      </c>
      <c r="B82" s="5" t="s">
        <v>1491</v>
      </c>
      <c r="C82" s="21">
        <v>1</v>
      </c>
      <c r="D82" s="21">
        <v>17</v>
      </c>
      <c r="E82" s="6" t="s">
        <v>34</v>
      </c>
      <c r="F82" s="7" t="s">
        <v>530</v>
      </c>
      <c r="G82" s="6" t="s">
        <v>1514</v>
      </c>
      <c r="H82" s="6" t="s">
        <v>1498</v>
      </c>
      <c r="I82" s="6" t="s">
        <v>1489</v>
      </c>
      <c r="J82" s="6" t="s">
        <v>596</v>
      </c>
      <c r="K82" s="6" t="s">
        <v>1405</v>
      </c>
      <c r="L82" s="12" t="s">
        <v>57</v>
      </c>
      <c r="M82" s="13"/>
      <c r="N82" s="14"/>
      <c r="O82" s="7"/>
      <c r="P82" s="6" t="s">
        <v>1338</v>
      </c>
      <c r="Q82" s="63">
        <f t="shared" si="5"/>
        <v>16</v>
      </c>
      <c r="R82" s="1" t="str">
        <f t="shared" si="6"/>
        <v>016FT0117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87" t="str">
        <f t="shared" si="9"/>
        <v>016FT0118</v>
      </c>
      <c r="B83" s="5" t="s">
        <v>1491</v>
      </c>
      <c r="C83" s="21">
        <v>1</v>
      </c>
      <c r="D83" s="21">
        <v>18</v>
      </c>
      <c r="E83" s="6" t="s">
        <v>34</v>
      </c>
      <c r="F83" s="7" t="s">
        <v>530</v>
      </c>
      <c r="G83" s="6" t="s">
        <v>1514</v>
      </c>
      <c r="H83" s="6" t="s">
        <v>1498</v>
      </c>
      <c r="I83" s="6" t="s">
        <v>1492</v>
      </c>
      <c r="J83" s="6" t="s">
        <v>596</v>
      </c>
      <c r="K83" s="6" t="s">
        <v>1405</v>
      </c>
      <c r="L83" s="12" t="s">
        <v>57</v>
      </c>
      <c r="M83" s="13"/>
      <c r="N83" s="14"/>
      <c r="O83" s="7"/>
      <c r="P83" s="6" t="s">
        <v>1338</v>
      </c>
      <c r="Q83" s="63">
        <f t="shared" si="5"/>
        <v>16</v>
      </c>
      <c r="R83" s="1" t="str">
        <f t="shared" si="6"/>
        <v>016FT0118</v>
      </c>
      <c r="S83" s="1" t="str">
        <f t="shared" si="7"/>
        <v xml:space="preserve">指定承認    </v>
      </c>
      <c r="T83" s="1" t="str">
        <f t="shared" si="8"/>
        <v xml:space="preserve">指定承認    </v>
      </c>
    </row>
    <row r="84" spans="1:20" ht="15" customHeight="1">
      <c r="A84" s="25" t="str">
        <f t="shared" si="9"/>
        <v/>
      </c>
      <c r="B84" s="5"/>
      <c r="C84" s="21"/>
      <c r="D84" s="21"/>
      <c r="E84" s="6"/>
      <c r="F84" s="7"/>
      <c r="G84" s="6"/>
      <c r="H84" s="6"/>
      <c r="I84" s="6"/>
      <c r="J84" s="6"/>
      <c r="K84" s="6"/>
      <c r="L84" s="12"/>
      <c r="M84" s="13"/>
      <c r="N84" s="14"/>
      <c r="O84" s="7"/>
      <c r="P84" s="6"/>
      <c r="Q84" s="63" t="str">
        <f t="shared" si="5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87" t="str">
        <f t="shared" si="9"/>
        <v>016FT0119</v>
      </c>
      <c r="B85" s="5" t="s">
        <v>1491</v>
      </c>
      <c r="C85" s="21">
        <v>1</v>
      </c>
      <c r="D85" s="21">
        <v>19</v>
      </c>
      <c r="E85" s="6" t="s">
        <v>34</v>
      </c>
      <c r="F85" s="7" t="s">
        <v>530</v>
      </c>
      <c r="G85" s="6" t="s">
        <v>1507</v>
      </c>
      <c r="H85" s="6" t="s">
        <v>1508</v>
      </c>
      <c r="I85" s="6" t="s">
        <v>1501</v>
      </c>
      <c r="J85" s="6" t="s">
        <v>596</v>
      </c>
      <c r="K85" s="6" t="s">
        <v>1623</v>
      </c>
      <c r="L85" s="12" t="s">
        <v>57</v>
      </c>
      <c r="M85" s="13"/>
      <c r="N85" s="14"/>
      <c r="O85" s="7"/>
      <c r="P85" s="6" t="s">
        <v>1338</v>
      </c>
      <c r="Q85" s="63">
        <f t="shared" si="5"/>
        <v>16</v>
      </c>
      <c r="R85" s="1" t="str">
        <f t="shared" si="6"/>
        <v>016FT0119</v>
      </c>
      <c r="S85" s="1" t="str">
        <f t="shared" si="7"/>
        <v xml:space="preserve">指定承認    </v>
      </c>
      <c r="T85" s="1" t="str">
        <f t="shared" si="8"/>
        <v xml:space="preserve">指定承認    </v>
      </c>
    </row>
    <row r="86" spans="1:20" ht="15" customHeight="1">
      <c r="A86" s="87" t="str">
        <f t="shared" si="9"/>
        <v>016FT0120</v>
      </c>
      <c r="B86" s="5" t="s">
        <v>1491</v>
      </c>
      <c r="C86" s="21">
        <v>1</v>
      </c>
      <c r="D86" s="21">
        <v>20</v>
      </c>
      <c r="E86" s="6" t="s">
        <v>34</v>
      </c>
      <c r="F86" s="7" t="s">
        <v>530</v>
      </c>
      <c r="G86" s="6" t="s">
        <v>1502</v>
      </c>
      <c r="H86" s="6" t="s">
        <v>1503</v>
      </c>
      <c r="I86" s="6" t="s">
        <v>1506</v>
      </c>
      <c r="J86" s="6" t="s">
        <v>596</v>
      </c>
      <c r="K86" s="6" t="s">
        <v>1405</v>
      </c>
      <c r="L86" s="12" t="s">
        <v>57</v>
      </c>
      <c r="M86" s="13"/>
      <c r="N86" s="14"/>
      <c r="O86" s="7"/>
      <c r="P86" s="6" t="s">
        <v>1338</v>
      </c>
      <c r="Q86" s="63">
        <f t="shared" si="5"/>
        <v>16</v>
      </c>
      <c r="R86" s="1" t="str">
        <f t="shared" si="6"/>
        <v>016FT0120</v>
      </c>
      <c r="S86" s="1" t="str">
        <f t="shared" si="7"/>
        <v xml:space="preserve">指定承認    </v>
      </c>
      <c r="T86" s="1" t="str">
        <f t="shared" si="8"/>
        <v xml:space="preserve">指定承認    </v>
      </c>
    </row>
    <row r="87" spans="1:20" ht="15" customHeight="1">
      <c r="A87" s="87" t="str">
        <f t="shared" si="9"/>
        <v>016FT0121</v>
      </c>
      <c r="B87" s="5" t="s">
        <v>1491</v>
      </c>
      <c r="C87" s="21">
        <v>1</v>
      </c>
      <c r="D87" s="21">
        <v>21</v>
      </c>
      <c r="E87" s="6" t="s">
        <v>34</v>
      </c>
      <c r="F87" s="7" t="s">
        <v>530</v>
      </c>
      <c r="G87" s="6" t="s">
        <v>1505</v>
      </c>
      <c r="H87" s="6" t="s">
        <v>1504</v>
      </c>
      <c r="I87" s="6" t="s">
        <v>1506</v>
      </c>
      <c r="J87" s="6" t="s">
        <v>596</v>
      </c>
      <c r="K87" s="6" t="s">
        <v>1405</v>
      </c>
      <c r="L87" s="12" t="s">
        <v>57</v>
      </c>
      <c r="M87" s="13"/>
      <c r="N87" s="14"/>
      <c r="O87" s="7"/>
      <c r="P87" s="6" t="s">
        <v>1338</v>
      </c>
      <c r="Q87" s="63">
        <f t="shared" si="5"/>
        <v>16</v>
      </c>
      <c r="R87" s="1" t="str">
        <f t="shared" si="6"/>
        <v>016FT0121</v>
      </c>
      <c r="S87" s="1" t="str">
        <f t="shared" si="7"/>
        <v xml:space="preserve">指定承認    </v>
      </c>
      <c r="T87" s="1" t="str">
        <f t="shared" si="8"/>
        <v xml:space="preserve">指定承認    </v>
      </c>
    </row>
    <row r="88" spans="1:20" ht="15" customHeight="1">
      <c r="A88" s="25" t="str">
        <f t="shared" si="9"/>
        <v/>
      </c>
      <c r="B88" s="5"/>
      <c r="C88" s="21"/>
      <c r="D88" s="21"/>
      <c r="E88" s="6"/>
      <c r="F88" s="7"/>
      <c r="G88" s="6"/>
      <c r="H88" s="6"/>
      <c r="I88" s="6"/>
      <c r="J88" s="6"/>
      <c r="K88" s="6"/>
      <c r="L88" s="12"/>
      <c r="M88" s="13"/>
      <c r="N88" s="14"/>
      <c r="O88" s="7"/>
      <c r="P88" s="6"/>
      <c r="Q88" s="63" t="str">
        <f t="shared" si="5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87" t="str">
        <f t="shared" si="9"/>
        <v>016FT0122</v>
      </c>
      <c r="B89" s="5" t="s">
        <v>1491</v>
      </c>
      <c r="C89" s="21">
        <v>1</v>
      </c>
      <c r="D89" s="21">
        <v>22</v>
      </c>
      <c r="E89" s="6" t="s">
        <v>34</v>
      </c>
      <c r="F89" s="7" t="s">
        <v>530</v>
      </c>
      <c r="G89" s="6" t="s">
        <v>1499</v>
      </c>
      <c r="H89" s="6" t="s">
        <v>1500</v>
      </c>
      <c r="I89" s="6" t="s">
        <v>1509</v>
      </c>
      <c r="J89" s="6" t="s">
        <v>596</v>
      </c>
      <c r="K89" s="6" t="s">
        <v>1487</v>
      </c>
      <c r="L89" s="12" t="s">
        <v>57</v>
      </c>
      <c r="M89" s="13"/>
      <c r="N89" s="14"/>
      <c r="O89" s="7"/>
      <c r="P89" s="6" t="s">
        <v>1338</v>
      </c>
      <c r="Q89" s="63">
        <f t="shared" si="5"/>
        <v>16</v>
      </c>
      <c r="R89" s="1" t="str">
        <f t="shared" si="6"/>
        <v>016FT0122</v>
      </c>
      <c r="S89" s="1" t="str">
        <f t="shared" si="7"/>
        <v xml:space="preserve">指定承認    </v>
      </c>
      <c r="T89" s="1" t="str">
        <f t="shared" si="8"/>
        <v xml:space="preserve">指定承認    </v>
      </c>
    </row>
    <row r="90" spans="1:20" ht="15" customHeight="1">
      <c r="A90" s="87" t="str">
        <f t="shared" si="9"/>
        <v>016FT0123</v>
      </c>
      <c r="B90" s="5" t="s">
        <v>1491</v>
      </c>
      <c r="C90" s="21">
        <v>1</v>
      </c>
      <c r="D90" s="21">
        <v>23</v>
      </c>
      <c r="E90" s="6" t="s">
        <v>34</v>
      </c>
      <c r="F90" s="7" t="s">
        <v>530</v>
      </c>
      <c r="G90" s="6" t="s">
        <v>1499</v>
      </c>
      <c r="H90" s="6" t="s">
        <v>1500</v>
      </c>
      <c r="I90" s="6" t="s">
        <v>1510</v>
      </c>
      <c r="J90" s="6" t="s">
        <v>596</v>
      </c>
      <c r="K90" s="6" t="s">
        <v>1487</v>
      </c>
      <c r="L90" s="12" t="s">
        <v>57</v>
      </c>
      <c r="M90" s="13"/>
      <c r="N90" s="14"/>
      <c r="O90" s="7"/>
      <c r="P90" s="6" t="s">
        <v>1338</v>
      </c>
      <c r="Q90" s="63">
        <f t="shared" ref="Q90:Q153" si="10">IF(P90="","",VLOOKUP(P90,$Z$7:$AA$68,2,FALSE))</f>
        <v>16</v>
      </c>
      <c r="R90" s="1" t="str">
        <f t="shared" si="6"/>
        <v>016FT0123</v>
      </c>
      <c r="S90" s="1" t="str">
        <f t="shared" si="7"/>
        <v xml:space="preserve">指定承認    </v>
      </c>
      <c r="T90" s="1" t="str">
        <f t="shared" si="8"/>
        <v xml:space="preserve">指定承認    </v>
      </c>
    </row>
    <row r="91" spans="1:20" ht="15" customHeight="1">
      <c r="A91" s="87" t="str">
        <f t="shared" si="9"/>
        <v>016FT0124</v>
      </c>
      <c r="B91" s="5" t="s">
        <v>1491</v>
      </c>
      <c r="C91" s="21">
        <v>1</v>
      </c>
      <c r="D91" s="21">
        <v>24</v>
      </c>
      <c r="E91" s="6" t="s">
        <v>34</v>
      </c>
      <c r="F91" s="7" t="s">
        <v>530</v>
      </c>
      <c r="G91" s="6" t="s">
        <v>1499</v>
      </c>
      <c r="H91" s="6" t="s">
        <v>1500</v>
      </c>
      <c r="I91" s="6" t="s">
        <v>1511</v>
      </c>
      <c r="J91" s="6" t="s">
        <v>596</v>
      </c>
      <c r="K91" s="6" t="s">
        <v>1487</v>
      </c>
      <c r="L91" s="12" t="s">
        <v>57</v>
      </c>
      <c r="M91" s="13"/>
      <c r="N91" s="14"/>
      <c r="O91" s="7"/>
      <c r="P91" s="6" t="s">
        <v>1338</v>
      </c>
      <c r="Q91" s="63">
        <f t="shared" si="10"/>
        <v>16</v>
      </c>
      <c r="R91" s="1" t="str">
        <f t="shared" si="6"/>
        <v>016FT0124</v>
      </c>
      <c r="S91" s="1" t="str">
        <f t="shared" si="7"/>
        <v xml:space="preserve">指定承認    </v>
      </c>
      <c r="T91" s="1" t="str">
        <f t="shared" si="8"/>
        <v xml:space="preserve">指定承認    </v>
      </c>
    </row>
    <row r="92" spans="1:20" ht="15" customHeight="1">
      <c r="A92" s="25" t="str">
        <f t="shared" si="9"/>
        <v/>
      </c>
      <c r="B92" s="5"/>
      <c r="C92" s="21"/>
      <c r="D92" s="21"/>
      <c r="E92" s="6"/>
      <c r="F92" s="7"/>
      <c r="G92" s="6"/>
      <c r="H92" s="6"/>
      <c r="I92" s="6"/>
      <c r="J92" s="6"/>
      <c r="K92" s="6"/>
      <c r="L92" s="12"/>
      <c r="M92" s="13"/>
      <c r="N92" s="14"/>
      <c r="O92" s="7"/>
      <c r="P92" s="6"/>
      <c r="Q92" s="63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87" t="str">
        <f t="shared" si="9"/>
        <v>016FT0125</v>
      </c>
      <c r="B93" s="5" t="s">
        <v>1491</v>
      </c>
      <c r="C93" s="21">
        <v>1</v>
      </c>
      <c r="D93" s="21">
        <v>25</v>
      </c>
      <c r="E93" s="6" t="s">
        <v>34</v>
      </c>
      <c r="F93" s="7" t="s">
        <v>530</v>
      </c>
      <c r="G93" s="6" t="s">
        <v>1515</v>
      </c>
      <c r="H93" s="6" t="s">
        <v>1512</v>
      </c>
      <c r="I93" s="6" t="s">
        <v>1516</v>
      </c>
      <c r="J93" s="6" t="s">
        <v>525</v>
      </c>
      <c r="K93" s="6" t="s">
        <v>1622</v>
      </c>
      <c r="L93" s="12" t="s">
        <v>57</v>
      </c>
      <c r="M93" s="13"/>
      <c r="N93" s="14"/>
      <c r="O93" s="7"/>
      <c r="P93" s="6" t="s">
        <v>1338</v>
      </c>
      <c r="Q93" s="63">
        <f t="shared" si="10"/>
        <v>16</v>
      </c>
      <c r="R93" s="1" t="str">
        <f t="shared" si="6"/>
        <v>016FT0125</v>
      </c>
      <c r="S93" s="1" t="str">
        <f t="shared" si="7"/>
        <v xml:space="preserve">指定承認    </v>
      </c>
      <c r="T93" s="1" t="str">
        <f t="shared" si="8"/>
        <v xml:space="preserve">指定承認    </v>
      </c>
    </row>
    <row r="94" spans="1:20" ht="15" customHeight="1">
      <c r="A94" s="87" t="str">
        <f t="shared" si="9"/>
        <v>016FT0126</v>
      </c>
      <c r="B94" s="5" t="s">
        <v>1491</v>
      </c>
      <c r="C94" s="21">
        <v>1</v>
      </c>
      <c r="D94" s="21">
        <v>26</v>
      </c>
      <c r="E94" s="6" t="s">
        <v>34</v>
      </c>
      <c r="F94" s="7" t="s">
        <v>530</v>
      </c>
      <c r="G94" s="6" t="s">
        <v>1518</v>
      </c>
      <c r="H94" s="6" t="s">
        <v>1519</v>
      </c>
      <c r="I94" s="6" t="s">
        <v>1522</v>
      </c>
      <c r="J94" s="6" t="s">
        <v>525</v>
      </c>
      <c r="K94" s="6" t="s">
        <v>114</v>
      </c>
      <c r="L94" s="12" t="s">
        <v>57</v>
      </c>
      <c r="M94" s="13"/>
      <c r="N94" s="14"/>
      <c r="O94" s="7"/>
      <c r="P94" s="6" t="s">
        <v>1338</v>
      </c>
      <c r="Q94" s="63">
        <f t="shared" si="10"/>
        <v>16</v>
      </c>
      <c r="R94" s="1" t="str">
        <f t="shared" si="6"/>
        <v>016FT0126</v>
      </c>
      <c r="S94" s="1" t="str">
        <f t="shared" si="7"/>
        <v xml:space="preserve">指定承認    </v>
      </c>
      <c r="T94" s="1" t="str">
        <f t="shared" si="8"/>
        <v xml:space="preserve">指定承認    </v>
      </c>
    </row>
    <row r="95" spans="1:20" ht="15" customHeight="1">
      <c r="A95" s="87" t="str">
        <f t="shared" si="9"/>
        <v>016FT0127</v>
      </c>
      <c r="B95" s="5" t="s">
        <v>1491</v>
      </c>
      <c r="C95" s="21">
        <v>1</v>
      </c>
      <c r="D95" s="21">
        <v>27</v>
      </c>
      <c r="E95" s="6" t="s">
        <v>34</v>
      </c>
      <c r="F95" s="7" t="s">
        <v>530</v>
      </c>
      <c r="G95" s="6" t="s">
        <v>1520</v>
      </c>
      <c r="H95" s="6" t="s">
        <v>1521</v>
      </c>
      <c r="I95" s="6" t="s">
        <v>1522</v>
      </c>
      <c r="J95" s="6" t="s">
        <v>525</v>
      </c>
      <c r="K95" s="6" t="s">
        <v>114</v>
      </c>
      <c r="L95" s="12" t="s">
        <v>57</v>
      </c>
      <c r="M95" s="13"/>
      <c r="N95" s="14"/>
      <c r="O95" s="7"/>
      <c r="P95" s="6" t="s">
        <v>1338</v>
      </c>
      <c r="Q95" s="63">
        <f t="shared" si="10"/>
        <v>16</v>
      </c>
      <c r="R95" s="1" t="str">
        <f t="shared" si="6"/>
        <v>016FT0127</v>
      </c>
      <c r="S95" s="1" t="str">
        <f t="shared" si="7"/>
        <v xml:space="preserve">指定承認    </v>
      </c>
      <c r="T95" s="1" t="str">
        <f t="shared" si="8"/>
        <v xml:space="preserve">指定承認    </v>
      </c>
    </row>
    <row r="96" spans="1:20" ht="15" customHeight="1">
      <c r="A96" s="25" t="str">
        <f t="shared" si="9"/>
        <v/>
      </c>
      <c r="B96" s="5"/>
      <c r="C96" s="21"/>
      <c r="D96" s="21"/>
      <c r="E96" s="6"/>
      <c r="F96" s="7"/>
      <c r="G96" s="6"/>
      <c r="H96" s="6"/>
      <c r="I96" s="6"/>
      <c r="J96" s="11"/>
      <c r="K96" s="11"/>
      <c r="L96" s="12"/>
      <c r="M96" s="13"/>
      <c r="N96" s="14"/>
      <c r="O96" s="7"/>
      <c r="P96" s="6"/>
      <c r="Q96" s="63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87" t="str">
        <f t="shared" si="9"/>
        <v>016FT0128</v>
      </c>
      <c r="B97" s="5" t="s">
        <v>1523</v>
      </c>
      <c r="C97" s="21">
        <v>1</v>
      </c>
      <c r="D97" s="21">
        <v>28</v>
      </c>
      <c r="E97" s="6" t="s">
        <v>34</v>
      </c>
      <c r="F97" s="7" t="s">
        <v>530</v>
      </c>
      <c r="G97" s="6" t="s">
        <v>1524</v>
      </c>
      <c r="H97" s="6" t="s">
        <v>1525</v>
      </c>
      <c r="I97" s="6" t="s">
        <v>1526</v>
      </c>
      <c r="J97" s="6" t="s">
        <v>596</v>
      </c>
      <c r="K97" s="6" t="s">
        <v>1487</v>
      </c>
      <c r="L97" s="12" t="s">
        <v>57</v>
      </c>
      <c r="M97" s="13"/>
      <c r="N97" s="14"/>
      <c r="O97" s="7"/>
      <c r="P97" s="6" t="s">
        <v>1338</v>
      </c>
      <c r="Q97" s="63">
        <f t="shared" si="10"/>
        <v>16</v>
      </c>
      <c r="R97" s="1" t="str">
        <f t="shared" si="6"/>
        <v>016FT0128</v>
      </c>
      <c r="S97" s="1" t="str">
        <f t="shared" si="7"/>
        <v xml:space="preserve">指定承認    </v>
      </c>
      <c r="T97" s="1" t="str">
        <f t="shared" si="8"/>
        <v xml:space="preserve">指定承認    </v>
      </c>
    </row>
    <row r="98" spans="1:20" ht="15" customHeight="1">
      <c r="A98" s="87" t="str">
        <f t="shared" si="9"/>
        <v>016FT0129</v>
      </c>
      <c r="B98" s="5" t="s">
        <v>1523</v>
      </c>
      <c r="C98" s="21">
        <v>1</v>
      </c>
      <c r="D98" s="21">
        <v>29</v>
      </c>
      <c r="E98" s="6" t="s">
        <v>34</v>
      </c>
      <c r="F98" s="7" t="s">
        <v>530</v>
      </c>
      <c r="G98" s="6" t="s">
        <v>1524</v>
      </c>
      <c r="H98" s="6" t="s">
        <v>1525</v>
      </c>
      <c r="I98" s="6" t="s">
        <v>1527</v>
      </c>
      <c r="J98" s="6" t="s">
        <v>596</v>
      </c>
      <c r="K98" s="6" t="s">
        <v>1487</v>
      </c>
      <c r="L98" s="12" t="s">
        <v>57</v>
      </c>
      <c r="M98" s="13"/>
      <c r="N98" s="14"/>
      <c r="O98" s="7"/>
      <c r="P98" s="6" t="s">
        <v>1338</v>
      </c>
      <c r="Q98" s="63">
        <f t="shared" si="10"/>
        <v>16</v>
      </c>
      <c r="R98" s="1" t="str">
        <f t="shared" si="6"/>
        <v>016FT0129</v>
      </c>
      <c r="S98" s="1" t="str">
        <f t="shared" si="7"/>
        <v xml:space="preserve">指定承認    </v>
      </c>
      <c r="T98" s="1" t="str">
        <f t="shared" si="8"/>
        <v xml:space="preserve">指定承認    </v>
      </c>
    </row>
    <row r="99" spans="1:20" ht="15" customHeight="1">
      <c r="A99" s="87" t="str">
        <f t="shared" si="9"/>
        <v>016FT0130</v>
      </c>
      <c r="B99" s="5" t="s">
        <v>1523</v>
      </c>
      <c r="C99" s="21">
        <v>1</v>
      </c>
      <c r="D99" s="21">
        <v>30</v>
      </c>
      <c r="E99" s="6" t="s">
        <v>34</v>
      </c>
      <c r="F99" s="7" t="s">
        <v>530</v>
      </c>
      <c r="G99" s="6" t="s">
        <v>1524</v>
      </c>
      <c r="H99" s="6" t="s">
        <v>1525</v>
      </c>
      <c r="I99" s="6" t="s">
        <v>1528</v>
      </c>
      <c r="J99" s="6" t="s">
        <v>596</v>
      </c>
      <c r="K99" s="6" t="s">
        <v>1487</v>
      </c>
      <c r="L99" s="12" t="s">
        <v>57</v>
      </c>
      <c r="M99" s="13"/>
      <c r="N99" s="14"/>
      <c r="O99" s="7"/>
      <c r="P99" s="6" t="s">
        <v>1338</v>
      </c>
      <c r="Q99" s="63">
        <f t="shared" si="10"/>
        <v>16</v>
      </c>
      <c r="R99" s="1" t="str">
        <f t="shared" si="6"/>
        <v>016FT0130</v>
      </c>
      <c r="S99" s="1" t="str">
        <f t="shared" si="7"/>
        <v xml:space="preserve">指定承認    </v>
      </c>
      <c r="T99" s="1" t="str">
        <f t="shared" si="8"/>
        <v xml:space="preserve">指定承認    </v>
      </c>
    </row>
    <row r="100" spans="1:20" ht="15" customHeight="1">
      <c r="A100" s="87" t="str">
        <f t="shared" si="9"/>
        <v>016FT0131</v>
      </c>
      <c r="B100" s="5" t="s">
        <v>1523</v>
      </c>
      <c r="C100" s="21">
        <v>1</v>
      </c>
      <c r="D100" s="21">
        <v>31</v>
      </c>
      <c r="E100" s="6" t="s">
        <v>34</v>
      </c>
      <c r="F100" s="7" t="s">
        <v>530</v>
      </c>
      <c r="G100" s="6" t="s">
        <v>1524</v>
      </c>
      <c r="H100" s="6" t="s">
        <v>1525</v>
      </c>
      <c r="I100" s="6" t="s">
        <v>1486</v>
      </c>
      <c r="J100" s="6" t="s">
        <v>596</v>
      </c>
      <c r="K100" s="6" t="s">
        <v>1487</v>
      </c>
      <c r="L100" s="12" t="s">
        <v>57</v>
      </c>
      <c r="M100" s="13"/>
      <c r="N100" s="14"/>
      <c r="O100" s="7"/>
      <c r="P100" s="6" t="s">
        <v>1338</v>
      </c>
      <c r="Q100" s="63">
        <f t="shared" si="10"/>
        <v>16</v>
      </c>
      <c r="R100" s="1" t="str">
        <f t="shared" si="6"/>
        <v>016FT0131</v>
      </c>
      <c r="S100" s="1" t="str">
        <f t="shared" si="7"/>
        <v xml:space="preserve">指定承認    </v>
      </c>
      <c r="T100" s="1" t="str">
        <f t="shared" si="8"/>
        <v xml:space="preserve">指定承認    </v>
      </c>
    </row>
    <row r="101" spans="1:20" ht="15" customHeight="1">
      <c r="A101" s="25" t="str">
        <f t="shared" si="9"/>
        <v/>
      </c>
      <c r="B101" s="5"/>
      <c r="C101" s="21"/>
      <c r="D101" s="21"/>
      <c r="E101" s="6"/>
      <c r="F101" s="7"/>
      <c r="G101" s="6"/>
      <c r="H101" s="6"/>
      <c r="I101" s="6"/>
      <c r="J101" s="11"/>
      <c r="K101" s="11"/>
      <c r="L101" s="12"/>
      <c r="M101" s="13"/>
      <c r="N101" s="14"/>
      <c r="O101" s="7"/>
      <c r="P101" s="6"/>
      <c r="Q101" s="63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87" t="str">
        <f t="shared" si="9"/>
        <v>016FT0132</v>
      </c>
      <c r="B102" s="5" t="s">
        <v>1523</v>
      </c>
      <c r="C102" s="21">
        <v>1</v>
      </c>
      <c r="D102" s="21">
        <v>32</v>
      </c>
      <c r="E102" s="6" t="s">
        <v>34</v>
      </c>
      <c r="F102" s="7" t="s">
        <v>530</v>
      </c>
      <c r="G102" s="6" t="s">
        <v>1529</v>
      </c>
      <c r="H102" s="6" t="s">
        <v>1530</v>
      </c>
      <c r="I102" s="6" t="s">
        <v>1526</v>
      </c>
      <c r="J102" s="6" t="s">
        <v>596</v>
      </c>
      <c r="K102" s="6" t="s">
        <v>1405</v>
      </c>
      <c r="L102" s="12" t="s">
        <v>57</v>
      </c>
      <c r="M102" s="13"/>
      <c r="N102" s="14"/>
      <c r="O102" s="7"/>
      <c r="P102" s="6" t="s">
        <v>1338</v>
      </c>
      <c r="Q102" s="63">
        <f t="shared" si="10"/>
        <v>16</v>
      </c>
      <c r="R102" s="1" t="str">
        <f t="shared" si="6"/>
        <v>016FT0132</v>
      </c>
      <c r="S102" s="1" t="str">
        <f t="shared" si="7"/>
        <v xml:space="preserve">指定承認    </v>
      </c>
      <c r="T102" s="1" t="str">
        <f t="shared" si="8"/>
        <v xml:space="preserve">指定承認    </v>
      </c>
    </row>
    <row r="103" spans="1:20" ht="15" customHeight="1">
      <c r="A103" s="87" t="str">
        <f t="shared" si="9"/>
        <v>016FT0133</v>
      </c>
      <c r="B103" s="5" t="s">
        <v>1523</v>
      </c>
      <c r="C103" s="21">
        <v>1</v>
      </c>
      <c r="D103" s="21">
        <v>33</v>
      </c>
      <c r="E103" s="6" t="s">
        <v>34</v>
      </c>
      <c r="F103" s="7" t="s">
        <v>530</v>
      </c>
      <c r="G103" s="6" t="s">
        <v>1529</v>
      </c>
      <c r="H103" s="6" t="s">
        <v>1530</v>
      </c>
      <c r="I103" s="6" t="s">
        <v>1527</v>
      </c>
      <c r="J103" s="6" t="s">
        <v>596</v>
      </c>
      <c r="K103" s="6" t="s">
        <v>1405</v>
      </c>
      <c r="L103" s="12" t="s">
        <v>57</v>
      </c>
      <c r="M103" s="13"/>
      <c r="N103" s="14"/>
      <c r="O103" s="7"/>
      <c r="P103" s="6" t="s">
        <v>1338</v>
      </c>
      <c r="Q103" s="63">
        <f t="shared" si="10"/>
        <v>16</v>
      </c>
      <c r="R103" s="1" t="str">
        <f t="shared" si="6"/>
        <v>016FT0133</v>
      </c>
      <c r="S103" s="1" t="str">
        <f t="shared" si="7"/>
        <v xml:space="preserve">指定承認    </v>
      </c>
      <c r="T103" s="1" t="str">
        <f t="shared" si="8"/>
        <v xml:space="preserve">指定承認    </v>
      </c>
    </row>
    <row r="104" spans="1:20" ht="15" customHeight="1">
      <c r="A104" s="87" t="str">
        <f t="shared" si="9"/>
        <v>016FT0134</v>
      </c>
      <c r="B104" s="5" t="s">
        <v>1523</v>
      </c>
      <c r="C104" s="21">
        <v>1</v>
      </c>
      <c r="D104" s="21">
        <v>34</v>
      </c>
      <c r="E104" s="6" t="s">
        <v>34</v>
      </c>
      <c r="F104" s="7" t="s">
        <v>530</v>
      </c>
      <c r="G104" s="6" t="s">
        <v>1529</v>
      </c>
      <c r="H104" s="6" t="s">
        <v>1530</v>
      </c>
      <c r="I104" s="6" t="s">
        <v>1528</v>
      </c>
      <c r="J104" s="6" t="s">
        <v>596</v>
      </c>
      <c r="K104" s="6" t="s">
        <v>1405</v>
      </c>
      <c r="L104" s="12" t="s">
        <v>57</v>
      </c>
      <c r="M104" s="13"/>
      <c r="N104" s="14"/>
      <c r="O104" s="7"/>
      <c r="P104" s="6" t="s">
        <v>1338</v>
      </c>
      <c r="Q104" s="63">
        <f t="shared" si="10"/>
        <v>16</v>
      </c>
      <c r="R104" s="1" t="str">
        <f t="shared" si="6"/>
        <v>016FT0134</v>
      </c>
      <c r="S104" s="1" t="str">
        <f t="shared" si="7"/>
        <v xml:space="preserve">指定承認    </v>
      </c>
      <c r="T104" s="1" t="str">
        <f t="shared" si="8"/>
        <v xml:space="preserve">指定承認    </v>
      </c>
    </row>
    <row r="105" spans="1:20" ht="15" customHeight="1">
      <c r="A105" s="87" t="str">
        <f t="shared" si="9"/>
        <v>016FT0135</v>
      </c>
      <c r="B105" s="5" t="s">
        <v>1523</v>
      </c>
      <c r="C105" s="21">
        <v>1</v>
      </c>
      <c r="D105" s="21">
        <v>35</v>
      </c>
      <c r="E105" s="6" t="s">
        <v>34</v>
      </c>
      <c r="F105" s="7" t="s">
        <v>530</v>
      </c>
      <c r="G105" s="6" t="s">
        <v>1529</v>
      </c>
      <c r="H105" s="6" t="s">
        <v>1530</v>
      </c>
      <c r="I105" s="6" t="s">
        <v>1486</v>
      </c>
      <c r="J105" s="6" t="s">
        <v>596</v>
      </c>
      <c r="K105" s="6" t="s">
        <v>1405</v>
      </c>
      <c r="L105" s="12" t="s">
        <v>57</v>
      </c>
      <c r="M105" s="13"/>
      <c r="N105" s="14"/>
      <c r="O105" s="7"/>
      <c r="P105" s="6" t="s">
        <v>1338</v>
      </c>
      <c r="Q105" s="63">
        <f t="shared" si="10"/>
        <v>16</v>
      </c>
      <c r="R105" s="1" t="str">
        <f t="shared" si="6"/>
        <v>016FT0135</v>
      </c>
      <c r="S105" s="1" t="str">
        <f t="shared" si="7"/>
        <v xml:space="preserve">指定承認    </v>
      </c>
      <c r="T105" s="1" t="str">
        <f t="shared" si="8"/>
        <v xml:space="preserve">指定承認    </v>
      </c>
    </row>
    <row r="106" spans="1:20" ht="15" customHeight="1">
      <c r="A106" s="25" t="str">
        <f t="shared" si="9"/>
        <v/>
      </c>
      <c r="B106" s="5"/>
      <c r="C106" s="21"/>
      <c r="D106" s="21"/>
      <c r="E106" s="6"/>
      <c r="F106" s="7"/>
      <c r="G106" s="6"/>
      <c r="H106" s="6"/>
      <c r="I106" s="6"/>
      <c r="J106" s="6"/>
      <c r="K106" s="6"/>
      <c r="L106" s="12"/>
      <c r="M106" s="13"/>
      <c r="N106" s="14"/>
      <c r="O106" s="7"/>
      <c r="P106" s="6"/>
      <c r="Q106" s="63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87" t="str">
        <f t="shared" si="9"/>
        <v>016FT0201</v>
      </c>
      <c r="B107" s="5" t="s">
        <v>1523</v>
      </c>
      <c r="C107" s="21">
        <v>2</v>
      </c>
      <c r="D107" s="21">
        <v>1</v>
      </c>
      <c r="E107" s="6" t="s">
        <v>34</v>
      </c>
      <c r="F107" s="7" t="s">
        <v>530</v>
      </c>
      <c r="G107" s="6" t="s">
        <v>1531</v>
      </c>
      <c r="H107" s="6" t="s">
        <v>1532</v>
      </c>
      <c r="I107" s="6" t="s">
        <v>1533</v>
      </c>
      <c r="J107" s="6"/>
      <c r="K107" s="6"/>
      <c r="L107" s="12" t="s">
        <v>57</v>
      </c>
      <c r="M107" s="13"/>
      <c r="N107" s="14"/>
      <c r="O107" s="7" t="s">
        <v>1534</v>
      </c>
      <c r="P107" s="6" t="s">
        <v>1338</v>
      </c>
      <c r="Q107" s="63">
        <f t="shared" si="10"/>
        <v>16</v>
      </c>
      <c r="R107" s="1" t="str">
        <f t="shared" si="6"/>
        <v>016FT0201</v>
      </c>
      <c r="S107" s="1" t="str">
        <f t="shared" si="7"/>
        <v xml:space="preserve">指定承認    </v>
      </c>
      <c r="T107" s="1" t="str">
        <f t="shared" si="8"/>
        <v xml:space="preserve">指定承認    </v>
      </c>
    </row>
    <row r="108" spans="1:20" ht="15" customHeight="1">
      <c r="A108" s="87" t="str">
        <f t="shared" si="9"/>
        <v>016FT0202</v>
      </c>
      <c r="B108" s="5" t="s">
        <v>1523</v>
      </c>
      <c r="C108" s="21">
        <v>2</v>
      </c>
      <c r="D108" s="21">
        <v>2</v>
      </c>
      <c r="E108" s="6" t="s">
        <v>34</v>
      </c>
      <c r="F108" s="7" t="s">
        <v>530</v>
      </c>
      <c r="G108" s="6" t="s">
        <v>1535</v>
      </c>
      <c r="H108" s="6" t="s">
        <v>1536</v>
      </c>
      <c r="I108" s="6" t="s">
        <v>1537</v>
      </c>
      <c r="J108" s="11"/>
      <c r="K108" s="6"/>
      <c r="L108" s="12" t="s">
        <v>57</v>
      </c>
      <c r="M108" s="13"/>
      <c r="N108" s="14"/>
      <c r="O108" s="7" t="s">
        <v>1534</v>
      </c>
      <c r="P108" s="6" t="s">
        <v>1338</v>
      </c>
      <c r="Q108" s="63">
        <f t="shared" si="10"/>
        <v>16</v>
      </c>
      <c r="R108" s="1" t="str">
        <f t="shared" si="6"/>
        <v>016FT0202</v>
      </c>
      <c r="S108" s="1" t="str">
        <f t="shared" si="7"/>
        <v xml:space="preserve">指定承認    </v>
      </c>
      <c r="T108" s="1" t="str">
        <f t="shared" si="8"/>
        <v xml:space="preserve">指定承認    </v>
      </c>
    </row>
    <row r="109" spans="1:20" ht="15" customHeight="1">
      <c r="A109" s="87" t="str">
        <f t="shared" si="9"/>
        <v>016FT0203</v>
      </c>
      <c r="B109" s="5" t="s">
        <v>1523</v>
      </c>
      <c r="C109" s="21">
        <v>2</v>
      </c>
      <c r="D109" s="21">
        <v>3</v>
      </c>
      <c r="E109" s="6" t="s">
        <v>34</v>
      </c>
      <c r="F109" s="7" t="s">
        <v>530</v>
      </c>
      <c r="G109" s="6" t="s">
        <v>1539</v>
      </c>
      <c r="H109" s="6" t="s">
        <v>1538</v>
      </c>
      <c r="I109" s="6" t="s">
        <v>1540</v>
      </c>
      <c r="J109" s="11"/>
      <c r="K109" s="11"/>
      <c r="L109" s="12" t="s">
        <v>57</v>
      </c>
      <c r="M109" s="13"/>
      <c r="N109" s="14"/>
      <c r="O109" s="7"/>
      <c r="P109" s="6" t="s">
        <v>1338</v>
      </c>
      <c r="Q109" s="63">
        <f t="shared" si="10"/>
        <v>16</v>
      </c>
      <c r="R109" s="1" t="str">
        <f t="shared" si="6"/>
        <v>016FT0203</v>
      </c>
      <c r="S109" s="1" t="str">
        <f t="shared" si="7"/>
        <v xml:space="preserve">指定承認    </v>
      </c>
      <c r="T109" s="1" t="str">
        <f t="shared" si="8"/>
        <v xml:space="preserve">指定承認    </v>
      </c>
    </row>
    <row r="110" spans="1:20" ht="15" customHeight="1">
      <c r="A110" s="25" t="str">
        <f t="shared" si="9"/>
        <v/>
      </c>
      <c r="B110" s="5"/>
      <c r="C110" s="21"/>
      <c r="D110" s="21"/>
      <c r="E110" s="6"/>
      <c r="F110" s="7"/>
      <c r="G110" s="6"/>
      <c r="H110" s="6"/>
      <c r="I110" s="6"/>
      <c r="J110" s="6"/>
      <c r="K110" s="6"/>
      <c r="L110" s="12"/>
      <c r="M110" s="13"/>
      <c r="N110" s="14"/>
      <c r="O110" s="7"/>
      <c r="P110" s="6"/>
      <c r="Q110" s="63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87" t="str">
        <f t="shared" si="9"/>
        <v>016FV0101</v>
      </c>
      <c r="B111" s="5" t="s">
        <v>1541</v>
      </c>
      <c r="C111" s="21">
        <v>1</v>
      </c>
      <c r="D111" s="21">
        <v>1</v>
      </c>
      <c r="E111" s="6" t="s">
        <v>34</v>
      </c>
      <c r="F111" s="7" t="s">
        <v>1542</v>
      </c>
      <c r="G111" s="6" t="s">
        <v>1543</v>
      </c>
      <c r="H111" s="6" t="s">
        <v>1544</v>
      </c>
      <c r="I111" s="6" t="s">
        <v>1545</v>
      </c>
      <c r="J111" s="6" t="s">
        <v>525</v>
      </c>
      <c r="K111" s="6" t="s">
        <v>1517</v>
      </c>
      <c r="L111" s="12" t="s">
        <v>57</v>
      </c>
      <c r="M111" s="13"/>
      <c r="N111" s="14"/>
      <c r="O111" s="7"/>
      <c r="P111" s="6" t="s">
        <v>1338</v>
      </c>
      <c r="Q111" s="63">
        <f t="shared" si="10"/>
        <v>16</v>
      </c>
      <c r="R111" s="1" t="str">
        <f t="shared" si="6"/>
        <v>016FV0101</v>
      </c>
      <c r="S111" s="1" t="str">
        <f t="shared" si="7"/>
        <v xml:space="preserve">指定承認    </v>
      </c>
      <c r="T111" s="1" t="str">
        <f t="shared" si="8"/>
        <v xml:space="preserve">指定承認    </v>
      </c>
    </row>
    <row r="112" spans="1:20" ht="15" customHeight="1">
      <c r="A112" s="87" t="str">
        <f t="shared" si="9"/>
        <v>016FV0102</v>
      </c>
      <c r="B112" s="5" t="s">
        <v>1541</v>
      </c>
      <c r="C112" s="21">
        <v>1</v>
      </c>
      <c r="D112" s="21">
        <v>2</v>
      </c>
      <c r="E112" s="6" t="s">
        <v>34</v>
      </c>
      <c r="F112" s="7" t="s">
        <v>1542</v>
      </c>
      <c r="G112" s="6" t="s">
        <v>1543</v>
      </c>
      <c r="H112" s="6" t="s">
        <v>1546</v>
      </c>
      <c r="I112" s="6" t="s">
        <v>1547</v>
      </c>
      <c r="J112" s="6" t="s">
        <v>525</v>
      </c>
      <c r="K112" s="6" t="s">
        <v>1517</v>
      </c>
      <c r="L112" s="12" t="s">
        <v>57</v>
      </c>
      <c r="M112" s="13"/>
      <c r="N112" s="14"/>
      <c r="O112" s="7"/>
      <c r="P112" s="6" t="s">
        <v>1338</v>
      </c>
      <c r="Q112" s="63">
        <f t="shared" si="10"/>
        <v>16</v>
      </c>
      <c r="R112" s="1" t="str">
        <f t="shared" si="6"/>
        <v>016FV0102</v>
      </c>
      <c r="S112" s="1" t="str">
        <f t="shared" si="7"/>
        <v xml:space="preserve">指定承認    </v>
      </c>
      <c r="T112" s="1" t="str">
        <f t="shared" si="8"/>
        <v xml:space="preserve">指定承認    </v>
      </c>
    </row>
    <row r="113" spans="1:20" ht="15" customHeight="1">
      <c r="A113" s="87" t="str">
        <f t="shared" si="9"/>
        <v>016FV0103</v>
      </c>
      <c r="B113" s="5" t="s">
        <v>1541</v>
      </c>
      <c r="C113" s="21">
        <v>1</v>
      </c>
      <c r="D113" s="21">
        <v>3</v>
      </c>
      <c r="E113" s="6" t="s">
        <v>34</v>
      </c>
      <c r="F113" s="7" t="s">
        <v>1542</v>
      </c>
      <c r="G113" s="6" t="s">
        <v>1548</v>
      </c>
      <c r="H113" s="6" t="s">
        <v>1549</v>
      </c>
      <c r="I113" s="6" t="s">
        <v>1537</v>
      </c>
      <c r="J113" s="6" t="s">
        <v>525</v>
      </c>
      <c r="K113" s="6" t="s">
        <v>1517</v>
      </c>
      <c r="L113" s="12" t="s">
        <v>57</v>
      </c>
      <c r="M113" s="13"/>
      <c r="N113" s="14"/>
      <c r="O113" s="7"/>
      <c r="P113" s="6" t="s">
        <v>1338</v>
      </c>
      <c r="Q113" s="63">
        <f t="shared" si="10"/>
        <v>16</v>
      </c>
      <c r="R113" s="1" t="str">
        <f t="shared" si="6"/>
        <v>016FV0103</v>
      </c>
      <c r="S113" s="1" t="str">
        <f t="shared" si="7"/>
        <v xml:space="preserve">指定承認    </v>
      </c>
      <c r="T113" s="1" t="str">
        <f t="shared" si="8"/>
        <v xml:space="preserve">指定承認    </v>
      </c>
    </row>
    <row r="114" spans="1:20" ht="15" customHeight="1">
      <c r="A114" s="87" t="str">
        <f t="shared" si="9"/>
        <v>016FV0104</v>
      </c>
      <c r="B114" s="5" t="s">
        <v>1541</v>
      </c>
      <c r="C114" s="21">
        <v>1</v>
      </c>
      <c r="D114" s="21">
        <v>4</v>
      </c>
      <c r="E114" s="6" t="s">
        <v>34</v>
      </c>
      <c r="F114" s="7" t="s">
        <v>1542</v>
      </c>
      <c r="G114" s="6" t="s">
        <v>1625</v>
      </c>
      <c r="H114" s="6" t="s">
        <v>1550</v>
      </c>
      <c r="I114" s="6" t="s">
        <v>1551</v>
      </c>
      <c r="J114" s="6" t="s">
        <v>525</v>
      </c>
      <c r="K114" s="6" t="s">
        <v>1517</v>
      </c>
      <c r="L114" s="12" t="s">
        <v>57</v>
      </c>
      <c r="M114" s="13"/>
      <c r="N114" s="14"/>
      <c r="O114" s="7"/>
      <c r="P114" s="6" t="s">
        <v>1338</v>
      </c>
      <c r="Q114" s="63">
        <f t="shared" si="10"/>
        <v>16</v>
      </c>
      <c r="R114" s="1" t="str">
        <f t="shared" si="6"/>
        <v>016FV0104</v>
      </c>
      <c r="S114" s="1" t="str">
        <f t="shared" si="7"/>
        <v xml:space="preserve">指定承認    </v>
      </c>
      <c r="T114" s="1" t="str">
        <f t="shared" si="8"/>
        <v xml:space="preserve">指定承認    </v>
      </c>
    </row>
    <row r="115" spans="1:20" ht="15" customHeight="1">
      <c r="A115" s="87" t="str">
        <f t="shared" si="9"/>
        <v>016FV0105</v>
      </c>
      <c r="B115" s="5" t="s">
        <v>1624</v>
      </c>
      <c r="C115" s="21">
        <v>1</v>
      </c>
      <c r="D115" s="21">
        <v>5</v>
      </c>
      <c r="E115" s="6" t="s">
        <v>34</v>
      </c>
      <c r="F115" s="7" t="s">
        <v>36</v>
      </c>
      <c r="G115" s="6" t="s">
        <v>1626</v>
      </c>
      <c r="H115" s="6" t="s">
        <v>1627</v>
      </c>
      <c r="I115" s="6" t="s">
        <v>1628</v>
      </c>
      <c r="J115" s="6" t="s">
        <v>525</v>
      </c>
      <c r="K115" s="6" t="s">
        <v>1517</v>
      </c>
      <c r="L115" s="12" t="s">
        <v>57</v>
      </c>
      <c r="M115" s="13"/>
      <c r="N115" s="14"/>
      <c r="O115" s="7"/>
      <c r="P115" s="6" t="s">
        <v>1338</v>
      </c>
      <c r="Q115" s="63">
        <f t="shared" si="10"/>
        <v>16</v>
      </c>
      <c r="R115" s="1" t="str">
        <f t="shared" si="6"/>
        <v>016FV0105</v>
      </c>
      <c r="S115" s="1" t="str">
        <f t="shared" si="7"/>
        <v xml:space="preserve">指定承認    </v>
      </c>
      <c r="T115" s="1" t="str">
        <f t="shared" si="8"/>
        <v xml:space="preserve">指定承認    </v>
      </c>
    </row>
    <row r="116" spans="1:20" ht="15" customHeight="1">
      <c r="A116" s="25" t="str">
        <f t="shared" si="9"/>
        <v/>
      </c>
      <c r="B116" s="5"/>
      <c r="C116" s="21"/>
      <c r="D116" s="21"/>
      <c r="E116" s="6"/>
      <c r="F116" s="7"/>
      <c r="G116" s="6"/>
      <c r="H116" s="6"/>
      <c r="I116" s="6"/>
      <c r="J116" s="11"/>
      <c r="K116" s="11"/>
      <c r="L116" s="12"/>
      <c r="M116" s="13"/>
      <c r="N116" s="14"/>
      <c r="O116" s="7"/>
      <c r="P116" s="6"/>
      <c r="Q116" s="63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87" t="str">
        <f t="shared" si="9"/>
        <v>016M0301</v>
      </c>
      <c r="B117" s="5" t="s">
        <v>1552</v>
      </c>
      <c r="C117" s="21">
        <v>3</v>
      </c>
      <c r="D117" s="21">
        <v>1</v>
      </c>
      <c r="E117" s="6" t="s">
        <v>1553</v>
      </c>
      <c r="F117" s="7" t="s">
        <v>125</v>
      </c>
      <c r="G117" s="6" t="s">
        <v>1554</v>
      </c>
      <c r="H117" s="6" t="s">
        <v>1558</v>
      </c>
      <c r="I117" s="6" t="s">
        <v>1545</v>
      </c>
      <c r="J117" s="6"/>
      <c r="K117" s="6" t="s">
        <v>1555</v>
      </c>
      <c r="L117" s="12" t="s">
        <v>57</v>
      </c>
      <c r="M117" s="13"/>
      <c r="N117" s="14"/>
      <c r="O117" s="7"/>
      <c r="P117" s="6" t="s">
        <v>1338</v>
      </c>
      <c r="Q117" s="63">
        <f t="shared" si="10"/>
        <v>16</v>
      </c>
      <c r="R117" s="1" t="str">
        <f t="shared" si="6"/>
        <v>016M0301</v>
      </c>
      <c r="S117" s="1" t="str">
        <f t="shared" si="7"/>
        <v xml:space="preserve">指定承認    </v>
      </c>
      <c r="T117" s="1" t="str">
        <f t="shared" si="8"/>
        <v xml:space="preserve">指定承認    </v>
      </c>
    </row>
    <row r="118" spans="1:20" ht="15" customHeight="1">
      <c r="A118" s="87" t="str">
        <f t="shared" si="9"/>
        <v>016M0302</v>
      </c>
      <c r="B118" s="5" t="s">
        <v>1552</v>
      </c>
      <c r="C118" s="21">
        <v>3</v>
      </c>
      <c r="D118" s="21">
        <v>2</v>
      </c>
      <c r="E118" s="6" t="s">
        <v>1553</v>
      </c>
      <c r="F118" s="7" t="s">
        <v>125</v>
      </c>
      <c r="G118" s="6" t="s">
        <v>1556</v>
      </c>
      <c r="H118" s="6" t="s">
        <v>1559</v>
      </c>
      <c r="I118" s="6" t="s">
        <v>1545</v>
      </c>
      <c r="J118" s="6"/>
      <c r="K118" s="6" t="s">
        <v>1555</v>
      </c>
      <c r="L118" s="12" t="s">
        <v>57</v>
      </c>
      <c r="M118" s="13"/>
      <c r="N118" s="14"/>
      <c r="O118" s="7"/>
      <c r="P118" s="6" t="s">
        <v>1338</v>
      </c>
      <c r="Q118" s="63">
        <f t="shared" si="10"/>
        <v>16</v>
      </c>
      <c r="R118" s="1" t="str">
        <f t="shared" si="6"/>
        <v>016M0302</v>
      </c>
      <c r="S118" s="1" t="str">
        <f t="shared" si="7"/>
        <v xml:space="preserve">指定承認    </v>
      </c>
      <c r="T118" s="1" t="str">
        <f t="shared" si="8"/>
        <v xml:space="preserve">指定承認    </v>
      </c>
    </row>
    <row r="119" spans="1:20" ht="15" customHeight="1">
      <c r="A119" s="87" t="str">
        <f t="shared" si="9"/>
        <v>016M0303</v>
      </c>
      <c r="B119" s="5" t="s">
        <v>1552</v>
      </c>
      <c r="C119" s="21">
        <v>3</v>
      </c>
      <c r="D119" s="21">
        <v>3</v>
      </c>
      <c r="E119" s="6" t="s">
        <v>1553</v>
      </c>
      <c r="F119" s="7" t="s">
        <v>125</v>
      </c>
      <c r="G119" s="6" t="s">
        <v>1557</v>
      </c>
      <c r="H119" s="6" t="s">
        <v>1560</v>
      </c>
      <c r="I119" s="6" t="s">
        <v>1545</v>
      </c>
      <c r="J119" s="6" t="s">
        <v>1561</v>
      </c>
      <c r="K119" s="6" t="s">
        <v>1562</v>
      </c>
      <c r="L119" s="12" t="s">
        <v>57</v>
      </c>
      <c r="M119" s="13"/>
      <c r="N119" s="14"/>
      <c r="O119" s="7"/>
      <c r="P119" s="6" t="s">
        <v>1338</v>
      </c>
      <c r="Q119" s="63">
        <f t="shared" si="10"/>
        <v>16</v>
      </c>
      <c r="R119" s="1" t="str">
        <f t="shared" si="6"/>
        <v>016M0303</v>
      </c>
      <c r="S119" s="1" t="str">
        <f t="shared" si="7"/>
        <v xml:space="preserve">指定承認    </v>
      </c>
      <c r="T119" s="1" t="str">
        <f t="shared" si="8"/>
        <v xml:space="preserve">指定承認    </v>
      </c>
    </row>
    <row r="120" spans="1:20" ht="15" customHeight="1">
      <c r="A120" s="87" t="str">
        <f t="shared" si="9"/>
        <v>016M0304</v>
      </c>
      <c r="B120" s="5" t="s">
        <v>1552</v>
      </c>
      <c r="C120" s="21">
        <v>3</v>
      </c>
      <c r="D120" s="21">
        <v>4</v>
      </c>
      <c r="E120" s="6" t="s">
        <v>1553</v>
      </c>
      <c r="F120" s="7" t="s">
        <v>125</v>
      </c>
      <c r="G120" s="6" t="s">
        <v>1563</v>
      </c>
      <c r="H120" s="6" t="s">
        <v>1564</v>
      </c>
      <c r="I120" s="6" t="s">
        <v>1537</v>
      </c>
      <c r="J120" s="6"/>
      <c r="K120" s="6" t="s">
        <v>1555</v>
      </c>
      <c r="L120" s="12" t="s">
        <v>57</v>
      </c>
      <c r="M120" s="13"/>
      <c r="N120" s="14"/>
      <c r="O120" s="7"/>
      <c r="P120" s="6" t="s">
        <v>1338</v>
      </c>
      <c r="Q120" s="63">
        <f t="shared" si="10"/>
        <v>16</v>
      </c>
      <c r="R120" s="1" t="str">
        <f t="shared" si="6"/>
        <v>016M0304</v>
      </c>
      <c r="S120" s="1" t="str">
        <f t="shared" si="7"/>
        <v xml:space="preserve">指定承認    </v>
      </c>
      <c r="T120" s="1" t="str">
        <f t="shared" si="8"/>
        <v xml:space="preserve">指定承認    </v>
      </c>
    </row>
    <row r="121" spans="1:20" ht="15" customHeight="1">
      <c r="A121" s="25" t="str">
        <f t="shared" si="9"/>
        <v>016M0305</v>
      </c>
      <c r="B121" s="5" t="s">
        <v>1552</v>
      </c>
      <c r="C121" s="21">
        <v>3</v>
      </c>
      <c r="D121" s="21">
        <v>5</v>
      </c>
      <c r="E121" s="6" t="s">
        <v>1553</v>
      </c>
      <c r="F121" s="7" t="s">
        <v>125</v>
      </c>
      <c r="G121" s="6" t="s">
        <v>1566</v>
      </c>
      <c r="H121" s="6" t="s">
        <v>1565</v>
      </c>
      <c r="I121" s="6" t="s">
        <v>1545</v>
      </c>
      <c r="J121" s="6" t="s">
        <v>1568</v>
      </c>
      <c r="K121" s="6" t="s">
        <v>1555</v>
      </c>
      <c r="L121" s="12" t="s">
        <v>57</v>
      </c>
      <c r="M121" s="13"/>
      <c r="N121" s="14"/>
      <c r="O121" s="7"/>
      <c r="P121" s="6" t="s">
        <v>1338</v>
      </c>
      <c r="Q121" s="63">
        <f t="shared" si="10"/>
        <v>16</v>
      </c>
      <c r="R121" s="1" t="str">
        <f t="shared" si="6"/>
        <v>016M0305</v>
      </c>
      <c r="S121" s="1" t="str">
        <f t="shared" si="7"/>
        <v xml:space="preserve">指定承認    </v>
      </c>
      <c r="T121" s="1" t="str">
        <f t="shared" si="8"/>
        <v xml:space="preserve">指定承認    </v>
      </c>
    </row>
    <row r="122" spans="1:20" ht="15" customHeight="1">
      <c r="A122" s="25" t="str">
        <f t="shared" si="9"/>
        <v>016M0306</v>
      </c>
      <c r="B122" s="16" t="s">
        <v>1552</v>
      </c>
      <c r="C122" s="22">
        <v>3</v>
      </c>
      <c r="D122" s="22">
        <v>6</v>
      </c>
      <c r="E122" s="6" t="s">
        <v>1553</v>
      </c>
      <c r="F122" s="7" t="s">
        <v>125</v>
      </c>
      <c r="G122" s="6" t="s">
        <v>1566</v>
      </c>
      <c r="H122" s="17" t="s">
        <v>1567</v>
      </c>
      <c r="I122" s="6" t="s">
        <v>1545</v>
      </c>
      <c r="J122" s="6" t="s">
        <v>1568</v>
      </c>
      <c r="K122" s="6" t="s">
        <v>1555</v>
      </c>
      <c r="L122" s="12" t="s">
        <v>57</v>
      </c>
      <c r="M122" s="13"/>
      <c r="N122" s="14"/>
      <c r="O122" s="7"/>
      <c r="P122" s="6" t="s">
        <v>1338</v>
      </c>
      <c r="Q122" s="63">
        <f t="shared" si="10"/>
        <v>16</v>
      </c>
      <c r="R122" s="1" t="str">
        <f t="shared" si="6"/>
        <v>016M0306</v>
      </c>
      <c r="S122" s="1" t="str">
        <f t="shared" si="7"/>
        <v xml:space="preserve">指定承認    </v>
      </c>
      <c r="T122" s="1" t="str">
        <f t="shared" si="8"/>
        <v xml:space="preserve">指定承認    </v>
      </c>
    </row>
    <row r="123" spans="1:20" ht="15" customHeight="1">
      <c r="A123" s="25" t="str">
        <f t="shared" si="9"/>
        <v>016M0307</v>
      </c>
      <c r="B123" s="5" t="s">
        <v>1552</v>
      </c>
      <c r="C123" s="21">
        <v>3</v>
      </c>
      <c r="D123" s="21">
        <v>7</v>
      </c>
      <c r="E123" s="6" t="s">
        <v>1553</v>
      </c>
      <c r="F123" s="7" t="s">
        <v>125</v>
      </c>
      <c r="G123" s="6" t="s">
        <v>1566</v>
      </c>
      <c r="H123" s="17" t="s">
        <v>1574</v>
      </c>
      <c r="I123" s="6" t="s">
        <v>1575</v>
      </c>
      <c r="J123" s="6" t="s">
        <v>1568</v>
      </c>
      <c r="K123" s="6" t="s">
        <v>1405</v>
      </c>
      <c r="L123" s="12" t="s">
        <v>57</v>
      </c>
      <c r="M123" s="13"/>
      <c r="N123" s="14"/>
      <c r="O123" s="7"/>
      <c r="P123" s="6" t="s">
        <v>1338</v>
      </c>
      <c r="Q123" s="63">
        <f t="shared" si="10"/>
        <v>16</v>
      </c>
      <c r="R123" s="1" t="str">
        <f t="shared" si="6"/>
        <v>016M0307</v>
      </c>
      <c r="S123" s="1" t="str">
        <f t="shared" si="7"/>
        <v xml:space="preserve">指定承認    </v>
      </c>
      <c r="T123" s="1" t="str">
        <f t="shared" si="8"/>
        <v xml:space="preserve">指定承認    </v>
      </c>
    </row>
    <row r="124" spans="1:20" ht="15" customHeight="1">
      <c r="A124" s="25" t="str">
        <f t="shared" si="9"/>
        <v/>
      </c>
      <c r="B124" s="5"/>
      <c r="C124" s="21"/>
      <c r="D124" s="21"/>
      <c r="E124" s="6"/>
      <c r="F124" s="7"/>
      <c r="G124" s="6"/>
      <c r="H124" s="6"/>
      <c r="I124" s="6"/>
      <c r="J124" s="6"/>
      <c r="K124" s="6"/>
      <c r="L124" s="12"/>
      <c r="M124" s="13"/>
      <c r="N124" s="14"/>
      <c r="O124" s="7"/>
      <c r="P124" s="6"/>
      <c r="Q124" s="63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25" t="str">
        <f t="shared" si="9"/>
        <v>016M0401</v>
      </c>
      <c r="B125" s="5" t="s">
        <v>1552</v>
      </c>
      <c r="C125" s="21">
        <v>4</v>
      </c>
      <c r="D125" s="21">
        <v>1</v>
      </c>
      <c r="E125" s="6" t="s">
        <v>1553</v>
      </c>
      <c r="F125" s="7" t="s">
        <v>125</v>
      </c>
      <c r="G125" s="6" t="s">
        <v>1569</v>
      </c>
      <c r="H125" s="6" t="s">
        <v>1570</v>
      </c>
      <c r="I125" s="6" t="s">
        <v>2223</v>
      </c>
      <c r="J125" s="6" t="s">
        <v>1572</v>
      </c>
      <c r="K125" s="6" t="s">
        <v>1571</v>
      </c>
      <c r="L125" s="12" t="s">
        <v>57</v>
      </c>
      <c r="M125" s="13"/>
      <c r="N125" s="14"/>
      <c r="O125" s="7"/>
      <c r="P125" s="6" t="s">
        <v>1338</v>
      </c>
      <c r="Q125" s="63">
        <f t="shared" si="10"/>
        <v>16</v>
      </c>
      <c r="R125" s="1" t="str">
        <f t="shared" si="6"/>
        <v>016M0401</v>
      </c>
      <c r="S125" s="1" t="str">
        <f t="shared" si="7"/>
        <v xml:space="preserve">指定承認    </v>
      </c>
      <c r="T125" s="1" t="str">
        <f t="shared" si="8"/>
        <v xml:space="preserve">指定承認    </v>
      </c>
    </row>
    <row r="126" spans="1:20" ht="15" customHeight="1">
      <c r="A126" s="87" t="str">
        <f t="shared" si="9"/>
        <v>016M0402</v>
      </c>
      <c r="B126" s="5" t="s">
        <v>1552</v>
      </c>
      <c r="C126" s="21">
        <v>4</v>
      </c>
      <c r="D126" s="21">
        <v>2</v>
      </c>
      <c r="E126" s="6" t="s">
        <v>1553</v>
      </c>
      <c r="F126" s="7" t="s">
        <v>125</v>
      </c>
      <c r="G126" s="6" t="s">
        <v>1576</v>
      </c>
      <c r="H126" s="6" t="s">
        <v>1577</v>
      </c>
      <c r="I126" s="6" t="s">
        <v>1545</v>
      </c>
      <c r="J126" s="6"/>
      <c r="K126" s="6" t="s">
        <v>1571</v>
      </c>
      <c r="L126" s="12" t="s">
        <v>57</v>
      </c>
      <c r="M126" s="13"/>
      <c r="N126" s="14"/>
      <c r="O126" s="7"/>
      <c r="P126" s="6" t="s">
        <v>1338</v>
      </c>
      <c r="Q126" s="63">
        <f t="shared" si="10"/>
        <v>16</v>
      </c>
      <c r="R126" s="1" t="str">
        <f t="shared" si="6"/>
        <v>016M0402</v>
      </c>
      <c r="S126" s="1" t="str">
        <f t="shared" si="7"/>
        <v xml:space="preserve">指定承認    </v>
      </c>
      <c r="T126" s="1" t="str">
        <f t="shared" si="8"/>
        <v xml:space="preserve">指定承認    </v>
      </c>
    </row>
    <row r="127" spans="1:20" ht="15" customHeight="1">
      <c r="A127" s="87" t="str">
        <f t="shared" si="9"/>
        <v>016M0403</v>
      </c>
      <c r="B127" s="5" t="s">
        <v>1552</v>
      </c>
      <c r="C127" s="21">
        <v>4</v>
      </c>
      <c r="D127" s="21">
        <v>3</v>
      </c>
      <c r="E127" s="6" t="s">
        <v>1553</v>
      </c>
      <c r="F127" s="7" t="s">
        <v>125</v>
      </c>
      <c r="G127" s="6" t="s">
        <v>1576</v>
      </c>
      <c r="H127" s="6" t="s">
        <v>1577</v>
      </c>
      <c r="I127" s="6" t="s">
        <v>1545</v>
      </c>
      <c r="J127" s="6" t="s">
        <v>1578</v>
      </c>
      <c r="K127" s="6" t="s">
        <v>1571</v>
      </c>
      <c r="L127" s="12" t="s">
        <v>57</v>
      </c>
      <c r="M127" s="13"/>
      <c r="N127" s="14"/>
      <c r="O127" s="7"/>
      <c r="P127" s="6" t="s">
        <v>1338</v>
      </c>
      <c r="Q127" s="63">
        <f t="shared" si="10"/>
        <v>16</v>
      </c>
      <c r="R127" s="1" t="str">
        <f t="shared" si="6"/>
        <v>016M0403</v>
      </c>
      <c r="S127" s="1" t="str">
        <f t="shared" si="7"/>
        <v xml:space="preserve">指定承認    </v>
      </c>
      <c r="T127" s="1" t="str">
        <f t="shared" si="8"/>
        <v xml:space="preserve">指定承認    </v>
      </c>
    </row>
    <row r="128" spans="1:20" ht="15" customHeight="1">
      <c r="A128" s="87" t="str">
        <f t="shared" si="9"/>
        <v>016M0404</v>
      </c>
      <c r="B128" s="5" t="s">
        <v>1552</v>
      </c>
      <c r="C128" s="21">
        <v>4</v>
      </c>
      <c r="D128" s="21">
        <v>4</v>
      </c>
      <c r="E128" s="6" t="s">
        <v>1553</v>
      </c>
      <c r="F128" s="7" t="s">
        <v>125</v>
      </c>
      <c r="G128" s="6" t="s">
        <v>1579</v>
      </c>
      <c r="H128" s="6" t="s">
        <v>1580</v>
      </c>
      <c r="I128" s="6" t="s">
        <v>1581</v>
      </c>
      <c r="J128" s="6" t="s">
        <v>1572</v>
      </c>
      <c r="K128" s="6" t="s">
        <v>1571</v>
      </c>
      <c r="L128" s="12" t="s">
        <v>57</v>
      </c>
      <c r="M128" s="13"/>
      <c r="N128" s="14"/>
      <c r="O128" s="7"/>
      <c r="P128" s="6" t="s">
        <v>1338</v>
      </c>
      <c r="Q128" s="63">
        <f t="shared" si="10"/>
        <v>16</v>
      </c>
      <c r="R128" s="1" t="str">
        <f t="shared" si="6"/>
        <v>016M0404</v>
      </c>
      <c r="S128" s="1" t="str">
        <f t="shared" si="7"/>
        <v xml:space="preserve">指定承認    </v>
      </c>
      <c r="T128" s="1" t="str">
        <f t="shared" si="8"/>
        <v xml:space="preserve">指定承認    </v>
      </c>
    </row>
    <row r="129" spans="1:20" ht="15" customHeight="1">
      <c r="A129" s="25" t="str">
        <f t="shared" si="9"/>
        <v/>
      </c>
      <c r="B129" s="5"/>
      <c r="C129" s="21"/>
      <c r="D129" s="21"/>
      <c r="E129" s="6"/>
      <c r="F129" s="7"/>
      <c r="G129" s="6"/>
      <c r="H129" s="6"/>
      <c r="I129" s="6"/>
      <c r="J129" s="6"/>
      <c r="K129" s="6"/>
      <c r="L129" s="12"/>
      <c r="M129" s="13"/>
      <c r="N129" s="14"/>
      <c r="O129" s="7"/>
      <c r="P129" s="6"/>
      <c r="Q129" s="63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87" t="str">
        <f t="shared" si="9"/>
        <v>016M0501</v>
      </c>
      <c r="B130" s="5" t="s">
        <v>1552</v>
      </c>
      <c r="C130" s="21">
        <v>5</v>
      </c>
      <c r="D130" s="21">
        <v>1</v>
      </c>
      <c r="E130" s="6" t="s">
        <v>1553</v>
      </c>
      <c r="F130" s="7" t="s">
        <v>125</v>
      </c>
      <c r="G130" s="6" t="s">
        <v>1573</v>
      </c>
      <c r="H130" s="6" t="s">
        <v>1582</v>
      </c>
      <c r="I130" s="6" t="s">
        <v>1583</v>
      </c>
      <c r="J130" s="6"/>
      <c r="K130" s="6"/>
      <c r="L130" s="12" t="s">
        <v>6</v>
      </c>
      <c r="M130" s="13" t="s">
        <v>1584</v>
      </c>
      <c r="N130" s="14">
        <v>113</v>
      </c>
      <c r="O130" s="7"/>
      <c r="P130" s="6" t="s">
        <v>1338</v>
      </c>
      <c r="Q130" s="63">
        <f t="shared" si="10"/>
        <v>16</v>
      </c>
      <c r="R130" s="1" t="str">
        <f t="shared" si="6"/>
        <v>016M0501</v>
      </c>
      <c r="S130" s="1" t="str">
        <f t="shared" si="7"/>
        <v>JWWA  G  113</v>
      </c>
      <c r="T130" s="1" t="str">
        <f t="shared" si="8"/>
        <v>JWWA  G  113</v>
      </c>
    </row>
    <row r="131" spans="1:20" ht="15" customHeight="1">
      <c r="A131" s="87" t="str">
        <f t="shared" si="9"/>
        <v>016M0502</v>
      </c>
      <c r="B131" s="5" t="s">
        <v>1552</v>
      </c>
      <c r="C131" s="21">
        <v>5</v>
      </c>
      <c r="D131" s="21">
        <v>2</v>
      </c>
      <c r="E131" s="6" t="s">
        <v>1553</v>
      </c>
      <c r="F131" s="7" t="s">
        <v>125</v>
      </c>
      <c r="G131" s="6" t="s">
        <v>1585</v>
      </c>
      <c r="H131" s="6" t="s">
        <v>1586</v>
      </c>
      <c r="I131" s="6" t="s">
        <v>1545</v>
      </c>
      <c r="J131" s="6"/>
      <c r="K131" s="6"/>
      <c r="L131" s="12" t="s">
        <v>6</v>
      </c>
      <c r="M131" s="13" t="s">
        <v>2108</v>
      </c>
      <c r="N131" s="14">
        <v>114</v>
      </c>
      <c r="O131" s="7"/>
      <c r="P131" s="6" t="s">
        <v>1338</v>
      </c>
      <c r="Q131" s="63">
        <f t="shared" si="10"/>
        <v>16</v>
      </c>
      <c r="R131" s="1" t="str">
        <f t="shared" si="6"/>
        <v>016M0502</v>
      </c>
      <c r="S131" s="1" t="str">
        <f t="shared" si="7"/>
        <v>JWWA  G  114</v>
      </c>
      <c r="T131" s="1" t="str">
        <f t="shared" si="8"/>
        <v>JWWA  G  114</v>
      </c>
    </row>
    <row r="132" spans="1:20" ht="15" customHeight="1">
      <c r="A132" s="25" t="str">
        <f t="shared" si="9"/>
        <v/>
      </c>
      <c r="B132" s="5"/>
      <c r="C132" s="21"/>
      <c r="D132" s="21"/>
      <c r="E132" s="6"/>
      <c r="F132" s="7"/>
      <c r="G132" s="6"/>
      <c r="H132" s="6"/>
      <c r="I132" s="6"/>
      <c r="J132" s="6"/>
      <c r="K132" s="6"/>
      <c r="L132" s="12"/>
      <c r="M132" s="13"/>
      <c r="N132" s="14"/>
      <c r="O132" s="7"/>
      <c r="P132" s="6"/>
      <c r="Q132" s="63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25" t="str">
        <f t="shared" si="9"/>
        <v>016M0601</v>
      </c>
      <c r="B133" s="5" t="s">
        <v>228</v>
      </c>
      <c r="C133" s="21">
        <v>6</v>
      </c>
      <c r="D133" s="21">
        <v>1</v>
      </c>
      <c r="E133" s="6" t="s">
        <v>2</v>
      </c>
      <c r="F133" s="7" t="s">
        <v>19</v>
      </c>
      <c r="G133" s="6" t="s">
        <v>1352</v>
      </c>
      <c r="H133" s="6" t="s">
        <v>1350</v>
      </c>
      <c r="I133" s="6" t="s">
        <v>1351</v>
      </c>
      <c r="J133" s="6" t="s">
        <v>435</v>
      </c>
      <c r="K133" s="6" t="s">
        <v>1337</v>
      </c>
      <c r="L133" s="12" t="s">
        <v>57</v>
      </c>
      <c r="M133" s="13"/>
      <c r="N133" s="14"/>
      <c r="O133" s="7"/>
      <c r="P133" s="6" t="s">
        <v>1338</v>
      </c>
      <c r="Q133" s="63">
        <f t="shared" si="10"/>
        <v>16</v>
      </c>
      <c r="R133" s="1" t="str">
        <f t="shared" si="6"/>
        <v>016M0601</v>
      </c>
      <c r="S133" s="1" t="str">
        <f t="shared" si="7"/>
        <v xml:space="preserve">指定承認    </v>
      </c>
      <c r="T133" s="1" t="str">
        <f t="shared" si="8"/>
        <v xml:space="preserve">指定承認    </v>
      </c>
    </row>
    <row r="134" spans="1:20" ht="15" customHeight="1">
      <c r="A134" s="25" t="str">
        <f t="shared" si="9"/>
        <v/>
      </c>
      <c r="B134" s="5"/>
      <c r="C134" s="21"/>
      <c r="D134" s="21"/>
      <c r="E134" s="6"/>
      <c r="F134" s="7"/>
      <c r="G134" s="6"/>
      <c r="H134" s="6"/>
      <c r="I134" s="6"/>
      <c r="J134" s="6"/>
      <c r="K134" s="6"/>
      <c r="L134" s="12"/>
      <c r="M134" s="13"/>
      <c r="N134" s="14"/>
      <c r="O134" s="7"/>
      <c r="P134" s="6"/>
      <c r="Q134" s="63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25" t="str">
        <f t="shared" ref="A135:A360" si="11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6"/>
      <c r="J135" s="6"/>
      <c r="K135" s="6"/>
      <c r="L135" s="12"/>
      <c r="M135" s="13"/>
      <c r="N135" s="14"/>
      <c r="O135" s="7"/>
      <c r="P135" s="6"/>
      <c r="Q135" s="63" t="str">
        <f t="shared" si="10"/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25" t="str">
        <f t="shared" si="11"/>
        <v/>
      </c>
      <c r="B136" s="5"/>
      <c r="C136" s="21"/>
      <c r="D136" s="21"/>
      <c r="E136" s="6"/>
      <c r="F136" s="7"/>
      <c r="G136" s="6"/>
      <c r="H136" s="6"/>
      <c r="I136" s="6"/>
      <c r="J136" s="11"/>
      <c r="K136" s="6"/>
      <c r="L136" s="12"/>
      <c r="M136" s="13"/>
      <c r="N136" s="14"/>
      <c r="O136" s="7"/>
      <c r="P136" s="6"/>
      <c r="Q136" s="63" t="str">
        <f t="shared" si="10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25" t="str">
        <f t="shared" si="11"/>
        <v/>
      </c>
      <c r="B137" s="5"/>
      <c r="C137" s="21"/>
      <c r="D137" s="21"/>
      <c r="E137" s="6"/>
      <c r="F137" s="7"/>
      <c r="G137" s="6"/>
      <c r="H137" s="6"/>
      <c r="I137" s="6"/>
      <c r="J137" s="11"/>
      <c r="K137" s="11"/>
      <c r="L137" s="12"/>
      <c r="M137" s="13"/>
      <c r="N137" s="14"/>
      <c r="O137" s="7"/>
      <c r="P137" s="6"/>
      <c r="Q137" s="63" t="str">
        <f t="shared" si="10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25" t="str">
        <f t="shared" si="11"/>
        <v/>
      </c>
      <c r="B138" s="5"/>
      <c r="C138" s="21"/>
      <c r="D138" s="21"/>
      <c r="E138" s="6"/>
      <c r="F138" s="7"/>
      <c r="G138" s="6"/>
      <c r="H138" s="6"/>
      <c r="I138" s="6"/>
      <c r="J138" s="6"/>
      <c r="K138" s="6"/>
      <c r="L138" s="12"/>
      <c r="M138" s="13"/>
      <c r="N138" s="14"/>
      <c r="O138" s="7"/>
      <c r="P138" s="6"/>
      <c r="Q138" s="63" t="str">
        <f t="shared" si="10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25" t="str">
        <f t="shared" si="11"/>
        <v/>
      </c>
      <c r="B139" s="5"/>
      <c r="C139" s="21"/>
      <c r="D139" s="21"/>
      <c r="E139" s="6"/>
      <c r="F139" s="7"/>
      <c r="G139" s="6"/>
      <c r="H139" s="6"/>
      <c r="I139" s="6"/>
      <c r="J139" s="11"/>
      <c r="K139" s="11"/>
      <c r="L139" s="12"/>
      <c r="M139" s="13"/>
      <c r="N139" s="14"/>
      <c r="O139" s="7"/>
      <c r="P139" s="11"/>
      <c r="Q139" s="63" t="str">
        <f t="shared" si="10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25" t="str">
        <f t="shared" si="11"/>
        <v/>
      </c>
      <c r="B140" s="5"/>
      <c r="C140" s="21"/>
      <c r="D140" s="21"/>
      <c r="E140" s="6"/>
      <c r="F140" s="7"/>
      <c r="G140" s="6"/>
      <c r="H140" s="6"/>
      <c r="I140" s="6"/>
      <c r="J140" s="11"/>
      <c r="K140" s="11"/>
      <c r="L140" s="12"/>
      <c r="M140" s="13"/>
      <c r="N140" s="14"/>
      <c r="O140" s="7"/>
      <c r="P140" s="11"/>
      <c r="Q140" s="63" t="str">
        <f t="shared" si="10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25" t="str">
        <f t="shared" si="11"/>
        <v/>
      </c>
      <c r="B141" s="5"/>
      <c r="C141" s="21"/>
      <c r="D141" s="21"/>
      <c r="E141" s="6"/>
      <c r="F141" s="7"/>
      <c r="G141" s="6"/>
      <c r="H141" s="6"/>
      <c r="I141" s="6"/>
      <c r="J141" s="11"/>
      <c r="K141" s="11"/>
      <c r="L141" s="12"/>
      <c r="M141" s="13"/>
      <c r="N141" s="14"/>
      <c r="O141" s="7"/>
      <c r="P141" s="11"/>
      <c r="Q141" s="63" t="str">
        <f t="shared" si="10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25" t="str">
        <f t="shared" si="11"/>
        <v/>
      </c>
      <c r="B142" s="5"/>
      <c r="C142" s="21"/>
      <c r="D142" s="21"/>
      <c r="E142" s="6"/>
      <c r="F142" s="7"/>
      <c r="G142" s="6"/>
      <c r="H142" s="6"/>
      <c r="I142" s="6"/>
      <c r="J142" s="11"/>
      <c r="K142" s="11"/>
      <c r="L142" s="12"/>
      <c r="M142" s="13"/>
      <c r="N142" s="14"/>
      <c r="O142" s="7"/>
      <c r="P142" s="11"/>
      <c r="Q142" s="63" t="str">
        <f t="shared" si="10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25" t="str">
        <f t="shared" si="11"/>
        <v/>
      </c>
      <c r="B143" s="5"/>
      <c r="C143" s="21"/>
      <c r="D143" s="21"/>
      <c r="E143" s="6"/>
      <c r="F143" s="7"/>
      <c r="G143" s="6"/>
      <c r="H143" s="6"/>
      <c r="I143" s="6"/>
      <c r="J143" s="11"/>
      <c r="K143" s="11"/>
      <c r="L143" s="12"/>
      <c r="M143" s="13"/>
      <c r="N143" s="14"/>
      <c r="O143" s="7"/>
      <c r="P143" s="11"/>
      <c r="Q143" s="63" t="str">
        <f t="shared" si="10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25" t="str">
        <f t="shared" si="11"/>
        <v/>
      </c>
      <c r="B144" s="5"/>
      <c r="C144" s="21"/>
      <c r="D144" s="21"/>
      <c r="E144" s="6"/>
      <c r="F144" s="7"/>
      <c r="G144" s="6"/>
      <c r="H144" s="6"/>
      <c r="I144" s="6"/>
      <c r="J144" s="11"/>
      <c r="K144" s="11"/>
      <c r="L144" s="12"/>
      <c r="M144" s="13"/>
      <c r="N144" s="14"/>
      <c r="O144" s="7"/>
      <c r="P144" s="11"/>
      <c r="Q144" s="63" t="str">
        <f t="shared" si="10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25" t="str">
        <f t="shared" si="11"/>
        <v/>
      </c>
      <c r="B145" s="5"/>
      <c r="C145" s="21"/>
      <c r="D145" s="21"/>
      <c r="E145" s="6"/>
      <c r="F145" s="7"/>
      <c r="G145" s="6"/>
      <c r="H145" s="6"/>
      <c r="I145" s="6"/>
      <c r="J145" s="11"/>
      <c r="K145" s="11"/>
      <c r="L145" s="12"/>
      <c r="M145" s="13"/>
      <c r="N145" s="14"/>
      <c r="O145" s="7"/>
      <c r="P145" s="11"/>
      <c r="Q145" s="63" t="str">
        <f t="shared" si="10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25" t="str">
        <f t="shared" si="11"/>
        <v/>
      </c>
      <c r="B146" s="5"/>
      <c r="C146" s="21"/>
      <c r="D146" s="21"/>
      <c r="E146" s="6"/>
      <c r="F146" s="7"/>
      <c r="G146" s="6"/>
      <c r="H146" s="6"/>
      <c r="I146" s="6"/>
      <c r="J146" s="11"/>
      <c r="K146" s="11"/>
      <c r="L146" s="12"/>
      <c r="M146" s="13"/>
      <c r="N146" s="14"/>
      <c r="O146" s="7"/>
      <c r="P146" s="11"/>
      <c r="Q146" s="63" t="str">
        <f t="shared" si="10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25" t="str">
        <f t="shared" si="11"/>
        <v/>
      </c>
      <c r="B147" s="5"/>
      <c r="C147" s="21"/>
      <c r="D147" s="21"/>
      <c r="E147" s="6"/>
      <c r="F147" s="7"/>
      <c r="G147" s="6"/>
      <c r="H147" s="6"/>
      <c r="I147" s="6"/>
      <c r="J147" s="11"/>
      <c r="K147" s="11"/>
      <c r="L147" s="12"/>
      <c r="M147" s="13"/>
      <c r="N147" s="14"/>
      <c r="O147" s="7"/>
      <c r="P147" s="11"/>
      <c r="Q147" s="63" t="str">
        <f t="shared" si="10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25" t="str">
        <f t="shared" si="11"/>
        <v/>
      </c>
      <c r="B148" s="5"/>
      <c r="C148" s="21"/>
      <c r="D148" s="21"/>
      <c r="E148" s="6"/>
      <c r="F148" s="7"/>
      <c r="G148" s="6"/>
      <c r="H148" s="6"/>
      <c r="I148" s="6"/>
      <c r="J148" s="11"/>
      <c r="K148" s="11"/>
      <c r="L148" s="12"/>
      <c r="M148" s="13"/>
      <c r="N148" s="14"/>
      <c r="O148" s="7"/>
      <c r="P148" s="11"/>
      <c r="Q148" s="63" t="str">
        <f t="shared" si="10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25" t="str">
        <f t="shared" si="11"/>
        <v/>
      </c>
      <c r="B149" s="5"/>
      <c r="C149" s="21"/>
      <c r="D149" s="21"/>
      <c r="E149" s="6"/>
      <c r="F149" s="7"/>
      <c r="G149" s="6"/>
      <c r="H149" s="6"/>
      <c r="I149" s="6"/>
      <c r="J149" s="11"/>
      <c r="K149" s="11"/>
      <c r="L149" s="12"/>
      <c r="M149" s="13"/>
      <c r="N149" s="14"/>
      <c r="O149" s="7"/>
      <c r="P149" s="11"/>
      <c r="Q149" s="63" t="str">
        <f t="shared" si="10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25" t="str">
        <f t="shared" si="11"/>
        <v/>
      </c>
      <c r="B150" s="5"/>
      <c r="C150" s="21"/>
      <c r="D150" s="21"/>
      <c r="E150" s="6"/>
      <c r="F150" s="7"/>
      <c r="G150" s="6"/>
      <c r="H150" s="6"/>
      <c r="I150" s="6"/>
      <c r="J150" s="11"/>
      <c r="K150" s="11"/>
      <c r="L150" s="12"/>
      <c r="M150" s="13"/>
      <c r="N150" s="14"/>
      <c r="O150" s="7"/>
      <c r="P150" s="11"/>
      <c r="Q150" s="63" t="str">
        <f t="shared" si="10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25" t="str">
        <f t="shared" si="11"/>
        <v/>
      </c>
      <c r="B151" s="5"/>
      <c r="C151" s="21"/>
      <c r="D151" s="21"/>
      <c r="E151" s="6"/>
      <c r="F151" s="7"/>
      <c r="G151" s="6"/>
      <c r="H151" s="6"/>
      <c r="I151" s="6"/>
      <c r="J151" s="11"/>
      <c r="K151" s="11"/>
      <c r="L151" s="12"/>
      <c r="M151" s="13"/>
      <c r="N151" s="14"/>
      <c r="O151" s="7"/>
      <c r="P151" s="11"/>
      <c r="Q151" s="63" t="str">
        <f t="shared" si="10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25" t="str">
        <f t="shared" si="11"/>
        <v/>
      </c>
      <c r="B152" s="5"/>
      <c r="C152" s="21"/>
      <c r="D152" s="21"/>
      <c r="E152" s="6"/>
      <c r="F152" s="7"/>
      <c r="G152" s="6"/>
      <c r="H152" s="6"/>
      <c r="I152" s="6"/>
      <c r="J152" s="11"/>
      <c r="K152" s="11"/>
      <c r="L152" s="12"/>
      <c r="M152" s="13"/>
      <c r="N152" s="14"/>
      <c r="O152" s="7"/>
      <c r="P152" s="11"/>
      <c r="Q152" s="63" t="str">
        <f t="shared" si="10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25" t="str">
        <f t="shared" si="11"/>
        <v/>
      </c>
      <c r="B153" s="16"/>
      <c r="C153" s="22"/>
      <c r="D153" s="22"/>
      <c r="E153" s="6"/>
      <c r="F153" s="7"/>
      <c r="G153" s="17"/>
      <c r="H153" s="17"/>
      <c r="I153" s="17"/>
      <c r="J153" s="15"/>
      <c r="K153" s="15"/>
      <c r="L153" s="12"/>
      <c r="M153" s="18"/>
      <c r="N153" s="19"/>
      <c r="O153" s="20"/>
      <c r="P153" s="15"/>
      <c r="Q153" s="63" t="str">
        <f t="shared" si="10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25" t="str">
        <f t="shared" si="11"/>
        <v/>
      </c>
      <c r="B154" s="5"/>
      <c r="C154" s="21"/>
      <c r="D154" s="21"/>
      <c r="E154" s="6"/>
      <c r="F154" s="7"/>
      <c r="G154" s="6"/>
      <c r="H154" s="6"/>
      <c r="I154" s="6"/>
      <c r="J154" s="11"/>
      <c r="K154" s="11"/>
      <c r="L154" s="12"/>
      <c r="M154" s="13"/>
      <c r="N154" s="14"/>
      <c r="O154" s="7"/>
      <c r="P154" s="11"/>
      <c r="Q154" s="63" t="str">
        <f t="shared" ref="Q154:Q217" si="12">IF(P154="","",VLOOKUP(P154,$Z$7:$AA$68,2,FALSE))</f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25" t="str">
        <f t="shared" si="11"/>
        <v/>
      </c>
      <c r="B155" s="5"/>
      <c r="C155" s="21"/>
      <c r="D155" s="21"/>
      <c r="E155" s="6"/>
      <c r="F155" s="7"/>
      <c r="G155" s="6"/>
      <c r="H155" s="6"/>
      <c r="I155" s="6"/>
      <c r="J155" s="11"/>
      <c r="K155" s="11"/>
      <c r="L155" s="12"/>
      <c r="M155" s="13"/>
      <c r="N155" s="14"/>
      <c r="O155" s="7"/>
      <c r="P155" s="11"/>
      <c r="Q155" s="63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25" t="str">
        <f t="shared" si="11"/>
        <v/>
      </c>
      <c r="B156" s="5"/>
      <c r="C156" s="21"/>
      <c r="D156" s="21"/>
      <c r="E156" s="6"/>
      <c r="F156" s="7"/>
      <c r="G156" s="6"/>
      <c r="H156" s="6"/>
      <c r="I156" s="6"/>
      <c r="J156" s="11"/>
      <c r="K156" s="11"/>
      <c r="L156" s="12"/>
      <c r="M156" s="13"/>
      <c r="N156" s="14"/>
      <c r="O156" s="7"/>
      <c r="P156" s="11"/>
      <c r="Q156" s="63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25" t="str">
        <f t="shared" si="11"/>
        <v/>
      </c>
      <c r="B157" s="5"/>
      <c r="C157" s="21"/>
      <c r="D157" s="21"/>
      <c r="E157" s="6"/>
      <c r="F157" s="7"/>
      <c r="G157" s="6"/>
      <c r="H157" s="6"/>
      <c r="I157" s="6"/>
      <c r="J157" s="11"/>
      <c r="K157" s="11"/>
      <c r="L157" s="12"/>
      <c r="M157" s="13"/>
      <c r="N157" s="14"/>
      <c r="O157" s="7"/>
      <c r="P157" s="11"/>
      <c r="Q157" s="63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25" t="str">
        <f t="shared" si="11"/>
        <v/>
      </c>
      <c r="B158" s="5"/>
      <c r="C158" s="21"/>
      <c r="D158" s="21"/>
      <c r="E158" s="6"/>
      <c r="F158" s="7"/>
      <c r="G158" s="6"/>
      <c r="H158" s="6"/>
      <c r="I158" s="6"/>
      <c r="J158" s="11"/>
      <c r="K158" s="11"/>
      <c r="L158" s="12"/>
      <c r="M158" s="13"/>
      <c r="N158" s="14"/>
      <c r="O158" s="7"/>
      <c r="P158" s="11"/>
      <c r="Q158" s="63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25" t="str">
        <f t="shared" si="11"/>
        <v/>
      </c>
      <c r="B159" s="5"/>
      <c r="C159" s="21"/>
      <c r="D159" s="21"/>
      <c r="E159" s="6"/>
      <c r="F159" s="7"/>
      <c r="G159" s="6"/>
      <c r="H159" s="6"/>
      <c r="I159" s="6"/>
      <c r="J159" s="11"/>
      <c r="K159" s="11"/>
      <c r="L159" s="12"/>
      <c r="M159" s="13"/>
      <c r="N159" s="14"/>
      <c r="O159" s="7"/>
      <c r="P159" s="11"/>
      <c r="Q159" s="63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25" t="str">
        <f t="shared" si="11"/>
        <v/>
      </c>
      <c r="B160" s="5"/>
      <c r="C160" s="21"/>
      <c r="D160" s="21"/>
      <c r="E160" s="6"/>
      <c r="F160" s="7"/>
      <c r="G160" s="6"/>
      <c r="H160" s="6"/>
      <c r="I160" s="6"/>
      <c r="J160" s="11"/>
      <c r="K160" s="11"/>
      <c r="L160" s="12"/>
      <c r="M160" s="13"/>
      <c r="N160" s="14"/>
      <c r="O160" s="7"/>
      <c r="P160" s="11"/>
      <c r="Q160" s="63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25" t="str">
        <f t="shared" si="11"/>
        <v/>
      </c>
      <c r="B161" s="5"/>
      <c r="C161" s="21"/>
      <c r="D161" s="21"/>
      <c r="E161" s="6"/>
      <c r="F161" s="7"/>
      <c r="G161" s="6"/>
      <c r="H161" s="6"/>
      <c r="I161" s="6"/>
      <c r="J161" s="11"/>
      <c r="K161" s="11"/>
      <c r="L161" s="12"/>
      <c r="M161" s="13"/>
      <c r="N161" s="14"/>
      <c r="O161" s="7"/>
      <c r="P161" s="11"/>
      <c r="Q161" s="63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25" t="str">
        <f t="shared" si="11"/>
        <v/>
      </c>
      <c r="B162" s="5"/>
      <c r="C162" s="21"/>
      <c r="D162" s="21"/>
      <c r="E162" s="6"/>
      <c r="F162" s="7"/>
      <c r="G162" s="6"/>
      <c r="H162" s="6"/>
      <c r="I162" s="6"/>
      <c r="J162" s="11"/>
      <c r="K162" s="11"/>
      <c r="L162" s="12"/>
      <c r="M162" s="13"/>
      <c r="N162" s="14"/>
      <c r="O162" s="7"/>
      <c r="P162" s="11"/>
      <c r="Q162" s="63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25" t="str">
        <f t="shared" si="11"/>
        <v/>
      </c>
      <c r="B163" s="5"/>
      <c r="C163" s="21"/>
      <c r="D163" s="21"/>
      <c r="E163" s="6"/>
      <c r="F163" s="7"/>
      <c r="G163" s="6"/>
      <c r="H163" s="6"/>
      <c r="I163" s="6"/>
      <c r="J163" s="11"/>
      <c r="K163" s="11"/>
      <c r="L163" s="12"/>
      <c r="M163" s="13"/>
      <c r="N163" s="14"/>
      <c r="O163" s="7"/>
      <c r="P163" s="11"/>
      <c r="Q163" s="63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25" t="str">
        <f t="shared" si="11"/>
        <v/>
      </c>
      <c r="B164" s="5"/>
      <c r="C164" s="21"/>
      <c r="D164" s="21"/>
      <c r="E164" s="6"/>
      <c r="F164" s="7"/>
      <c r="G164" s="6"/>
      <c r="H164" s="6"/>
      <c r="I164" s="6"/>
      <c r="J164" s="11"/>
      <c r="K164" s="11"/>
      <c r="L164" s="12"/>
      <c r="M164" s="13"/>
      <c r="N164" s="14"/>
      <c r="O164" s="7"/>
      <c r="P164" s="11"/>
      <c r="Q164" s="63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25" t="str">
        <f t="shared" si="11"/>
        <v/>
      </c>
      <c r="B165" s="5"/>
      <c r="C165" s="21"/>
      <c r="D165" s="21"/>
      <c r="E165" s="6"/>
      <c r="F165" s="7"/>
      <c r="G165" s="6"/>
      <c r="H165" s="6"/>
      <c r="I165" s="6"/>
      <c r="J165" s="11"/>
      <c r="K165" s="11"/>
      <c r="L165" s="12"/>
      <c r="M165" s="13"/>
      <c r="N165" s="14"/>
      <c r="O165" s="7"/>
      <c r="P165" s="11"/>
      <c r="Q165" s="63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25" t="str">
        <f t="shared" si="11"/>
        <v/>
      </c>
      <c r="B166" s="5"/>
      <c r="C166" s="21"/>
      <c r="D166" s="21"/>
      <c r="E166" s="6"/>
      <c r="F166" s="7"/>
      <c r="G166" s="6"/>
      <c r="H166" s="6"/>
      <c r="I166" s="6"/>
      <c r="J166" s="11"/>
      <c r="K166" s="11"/>
      <c r="L166" s="12"/>
      <c r="M166" s="13"/>
      <c r="N166" s="14"/>
      <c r="O166" s="7"/>
      <c r="P166" s="11"/>
      <c r="Q166" s="63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25" t="str">
        <f t="shared" si="11"/>
        <v/>
      </c>
      <c r="B167" s="5"/>
      <c r="C167" s="21"/>
      <c r="D167" s="21"/>
      <c r="E167" s="6"/>
      <c r="F167" s="7"/>
      <c r="G167" s="6"/>
      <c r="H167" s="6"/>
      <c r="I167" s="6"/>
      <c r="J167" s="11"/>
      <c r="K167" s="11"/>
      <c r="L167" s="12"/>
      <c r="M167" s="13"/>
      <c r="N167" s="14"/>
      <c r="O167" s="7"/>
      <c r="P167" s="11"/>
      <c r="Q167" s="63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25" t="str">
        <f t="shared" si="11"/>
        <v/>
      </c>
      <c r="B168" s="5"/>
      <c r="C168" s="21"/>
      <c r="D168" s="21"/>
      <c r="E168" s="6"/>
      <c r="F168" s="7"/>
      <c r="G168" s="6"/>
      <c r="H168" s="6"/>
      <c r="I168" s="6"/>
      <c r="J168" s="11"/>
      <c r="K168" s="11"/>
      <c r="L168" s="12"/>
      <c r="M168" s="13"/>
      <c r="N168" s="14"/>
      <c r="O168" s="7"/>
      <c r="P168" s="11"/>
      <c r="Q168" s="63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25" t="str">
        <f t="shared" si="11"/>
        <v/>
      </c>
      <c r="B169" s="5"/>
      <c r="C169" s="21"/>
      <c r="D169" s="21"/>
      <c r="E169" s="6"/>
      <c r="F169" s="7"/>
      <c r="G169" s="6"/>
      <c r="H169" s="6"/>
      <c r="I169" s="6"/>
      <c r="J169" s="11"/>
      <c r="K169" s="11"/>
      <c r="L169" s="12"/>
      <c r="M169" s="13"/>
      <c r="N169" s="14"/>
      <c r="O169" s="7"/>
      <c r="P169" s="11"/>
      <c r="Q169" s="63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25" t="str">
        <f t="shared" si="11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25" t="str">
        <f t="shared" si="11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25" t="str">
        <f t="shared" si="11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25" t="str">
        <f t="shared" si="11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25" t="str">
        <f t="shared" si="11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25" t="str">
        <f t="shared" si="11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25" t="str">
        <f t="shared" si="11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25" t="str">
        <f t="shared" si="11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25" t="str">
        <f t="shared" si="11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25" t="str">
        <f t="shared" si="11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25" t="str">
        <f t="shared" si="11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25" t="str">
        <f t="shared" si="11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25" t="str">
        <f t="shared" si="11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25" t="str">
        <f t="shared" si="11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25" t="str">
        <f t="shared" si="11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25" t="str">
        <f t="shared" si="11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25" t="str">
        <f t="shared" si="11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25" t="str">
        <f t="shared" si="11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25" t="str">
        <f t="shared" si="11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25" t="str">
        <f t="shared" si="11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25" t="str">
        <f t="shared" si="11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25" t="str">
        <f t="shared" si="11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25" t="str">
        <f t="shared" si="11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25" t="str">
        <f t="shared" si="11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25" t="str">
        <f t="shared" si="11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25" t="str">
        <f t="shared" si="11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25" t="str">
        <f t="shared" si="11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25" t="str">
        <f t="shared" si="11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25" t="str">
        <f t="shared" si="11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25" t="str">
        <f t="shared" si="11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si="12"/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25" t="str">
        <f t="shared" si="11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2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25" t="str">
        <f t="shared" si="11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2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25" t="str">
        <f t="shared" si="11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2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25" t="str">
        <f t="shared" si="11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2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25" t="str">
        <f t="shared" si="11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2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25" t="str">
        <f t="shared" si="11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2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25" t="str">
        <f t="shared" si="11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2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25" t="str">
        <f t="shared" si="11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2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25" t="str">
        <f t="shared" si="11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2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25" t="str">
        <f t="shared" si="11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2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25" t="str">
        <f t="shared" si="11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2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25" t="str">
        <f t="shared" si="11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2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25" t="str">
        <f t="shared" si="11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2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25" t="str">
        <f t="shared" si="11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2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25" t="str">
        <f t="shared" si="11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2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25" t="str">
        <f t="shared" si="11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2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25" t="str">
        <f t="shared" si="11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2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25" t="str">
        <f t="shared" si="11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2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25" t="str">
        <f t="shared" si="11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ref="Q218:Q281" si="13">IF(P218="","",VLOOKUP(P218,$Z$7:$AA$68,2,FALSE))</f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25" t="str">
        <f t="shared" si="11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25" t="str">
        <f t="shared" si="11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25" t="str">
        <f t="shared" si="11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25" t="str">
        <f t="shared" si="11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25" t="str">
        <f t="shared" si="11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25" t="str">
        <f t="shared" si="11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25" t="str">
        <f t="shared" si="11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25" t="str">
        <f t="shared" si="11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25" t="str">
        <f t="shared" si="11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25" t="str">
        <f t="shared" si="11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25" t="str">
        <f t="shared" si="11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25" t="str">
        <f t="shared" si="11"/>
        <v/>
      </c>
      <c r="B230" s="16"/>
      <c r="C230" s="22"/>
      <c r="D230" s="22"/>
      <c r="E230" s="6"/>
      <c r="F230" s="7"/>
      <c r="G230" s="17"/>
      <c r="H230" s="17"/>
      <c r="I230" s="15"/>
      <c r="J230" s="15"/>
      <c r="K230" s="15"/>
      <c r="L230" s="12"/>
      <c r="M230" s="18"/>
      <c r="N230" s="19"/>
      <c r="O230" s="20"/>
      <c r="P230" s="15"/>
      <c r="Q230" s="63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25" t="str">
        <f t="shared" si="11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25" t="str">
        <f t="shared" si="11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25" t="str">
        <f t="shared" si="11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25" t="str">
        <f t="shared" si="11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25" t="str">
        <f t="shared" si="11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25" t="str">
        <f t="shared" si="11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25" t="str">
        <f t="shared" si="11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25" t="str">
        <f t="shared" si="11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25" t="str">
        <f t="shared" si="11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25" t="str">
        <f t="shared" si="11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25" t="str">
        <f t="shared" si="11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25" t="str">
        <f t="shared" si="11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25" t="str">
        <f t="shared" si="11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25" t="str">
        <f t="shared" si="11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25" t="str">
        <f t="shared" si="11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25" t="str">
        <f t="shared" si="11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25" t="str">
        <f t="shared" si="11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25" t="str">
        <f t="shared" si="11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25" t="str">
        <f t="shared" si="11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25" t="str">
        <f t="shared" si="11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25" t="str">
        <f t="shared" si="11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25" t="str">
        <f t="shared" si="11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25" t="str">
        <f t="shared" si="11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25" t="str">
        <f t="shared" si="11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25" t="str">
        <f t="shared" si="11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25" t="str">
        <f t="shared" si="11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25" t="str">
        <f t="shared" si="11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25" t="str">
        <f t="shared" si="11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25" t="str">
        <f t="shared" si="11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25" t="str">
        <f t="shared" si="11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25" t="str">
        <f t="shared" si="11"/>
        <v/>
      </c>
      <c r="B261" s="16"/>
      <c r="C261" s="22"/>
      <c r="D261" s="22"/>
      <c r="E261" s="6"/>
      <c r="F261" s="7"/>
      <c r="G261" s="17"/>
      <c r="H261" s="17"/>
      <c r="I261" s="15"/>
      <c r="J261" s="15"/>
      <c r="K261" s="15"/>
      <c r="L261" s="12"/>
      <c r="M261" s="18"/>
      <c r="N261" s="19"/>
      <c r="O261" s="20"/>
      <c r="P261" s="15"/>
      <c r="Q261" s="63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25" t="str">
        <f t="shared" si="11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25" t="str">
        <f t="shared" si="11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si="13"/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25" t="str">
        <f t="shared" si="11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3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25" t="str">
        <f t="shared" si="11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13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25" t="str">
        <f t="shared" si="11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3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25" t="str">
        <f t="shared" si="11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3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25" t="str">
        <f t="shared" si="11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3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25" t="str">
        <f t="shared" si="11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3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25" t="str">
        <f t="shared" si="11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3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25" t="str">
        <f t="shared" si="11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3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25" t="str">
        <f t="shared" si="11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3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25" t="str">
        <f t="shared" si="11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3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25" t="str">
        <f t="shared" si="11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3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25" t="str">
        <f t="shared" si="11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3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25" t="str">
        <f t="shared" si="11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3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25" t="str">
        <f t="shared" si="11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6"/>
      <c r="Q277" s="63" t="str">
        <f t="shared" si="13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25" t="str">
        <f t="shared" si="11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3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25" t="str">
        <f t="shared" si="11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3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25" t="str">
        <f t="shared" si="11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3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25" t="str">
        <f t="shared" si="11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13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25" t="str">
        <f t="shared" si="11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6"/>
      <c r="Q282" s="63" t="str">
        <f t="shared" ref="Q282:Q330" si="14">IF(P282="","",VLOOKUP(P282,$Z$7:$AA$68,2,FALSE))</f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25" t="str">
        <f t="shared" si="11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25" t="str">
        <f t="shared" si="11"/>
        <v/>
      </c>
      <c r="B284" s="16"/>
      <c r="C284" s="22"/>
      <c r="D284" s="22"/>
      <c r="E284" s="6"/>
      <c r="F284" s="7"/>
      <c r="G284" s="17"/>
      <c r="H284" s="17"/>
      <c r="I284" s="15"/>
      <c r="J284" s="15"/>
      <c r="K284" s="15"/>
      <c r="L284" s="12"/>
      <c r="M284" s="18"/>
      <c r="N284" s="19"/>
      <c r="O284" s="20"/>
      <c r="P284" s="15"/>
      <c r="Q284" s="63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25" t="str">
        <f t="shared" si="11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25" t="str">
        <f t="shared" si="11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25" t="str">
        <f t="shared" si="11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25" t="str">
        <f t="shared" si="11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25" t="str">
        <f t="shared" si="11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25" t="str">
        <f t="shared" si="11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25" t="str">
        <f t="shared" si="11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25" t="str">
        <f t="shared" si="11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25" t="str">
        <f t="shared" si="11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25" t="str">
        <f t="shared" si="11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25" t="str">
        <f t="shared" si="11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25" t="str">
        <f t="shared" si="11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25" t="str">
        <f t="shared" si="11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25" t="str">
        <f t="shared" si="11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25" t="str">
        <f t="shared" si="11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25" t="str">
        <f t="shared" si="11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25" t="str">
        <f t="shared" si="11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25" t="str">
        <f t="shared" si="11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25" t="str">
        <f t="shared" si="11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25" t="str">
        <f t="shared" si="11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25" t="str">
        <f t="shared" si="11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25" t="str">
        <f t="shared" si="11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25" t="str">
        <f t="shared" si="11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25" t="str">
        <f t="shared" si="11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25" t="str">
        <f t="shared" si="11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25" t="str">
        <f t="shared" si="11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25" t="str">
        <f t="shared" si="11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25" t="str">
        <f t="shared" si="11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25" t="str">
        <f t="shared" si="11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25" t="str">
        <f t="shared" si="11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25" t="str">
        <f t="shared" si="11"/>
        <v/>
      </c>
      <c r="B315" s="16"/>
      <c r="C315" s="22"/>
      <c r="D315" s="22"/>
      <c r="E315" s="6"/>
      <c r="F315" s="7"/>
      <c r="G315" s="17"/>
      <c r="H315" s="17"/>
      <c r="I315" s="15"/>
      <c r="J315" s="15"/>
      <c r="K315" s="15"/>
      <c r="L315" s="12"/>
      <c r="M315" s="18"/>
      <c r="N315" s="19"/>
      <c r="O315" s="20"/>
      <c r="P315" s="15"/>
      <c r="Q315" s="63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25" t="str">
        <f t="shared" si="11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25" t="str">
        <f t="shared" si="11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25" t="str">
        <f t="shared" si="11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25" t="str">
        <f t="shared" si="11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25" t="str">
        <f t="shared" si="11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25" t="str">
        <f t="shared" si="11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25" t="str">
        <f t="shared" si="11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25" t="str">
        <f t="shared" si="11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25" t="str">
        <f t="shared" si="11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25" t="str">
        <f t="shared" si="11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25" t="str">
        <f t="shared" si="11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25" t="str">
        <f t="shared" si="11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si="14"/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25" t="str">
        <f t="shared" si="11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4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25" t="str">
        <f t="shared" si="11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4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25" t="str">
        <f t="shared" si="11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4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25" t="str">
        <f t="shared" si="11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25" t="str">
        <f t="shared" si="11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25" t="str">
        <f t="shared" si="11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25" t="str">
        <f t="shared" si="11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25" t="str">
        <f t="shared" si="11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25" t="str">
        <f t="shared" si="11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25" t="str">
        <f t="shared" si="11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25" t="str">
        <f t="shared" si="11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25" t="str">
        <f t="shared" si="11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25" t="str">
        <f t="shared" si="11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1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1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1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25" t="str">
        <f t="shared" si="11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1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1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1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1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1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1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1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1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1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1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1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1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1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1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1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1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ref="A361:A384" si="18">IF(OR(B361="",C361="",D361=""),"",TEXT(Q361,"000")&amp;B361&amp;TEXT(C361,"00")&amp;TEXT(D361,"00"))</f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8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25" t="str">
        <f t="shared" si="18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25" t="str">
        <f t="shared" si="18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25" t="str">
        <f t="shared" si="18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25" t="str">
        <f t="shared" si="18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25" t="str">
        <f t="shared" si="18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25" t="str">
        <f t="shared" si="18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25" t="str">
        <f t="shared" si="18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25" t="str">
        <f t="shared" si="18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25" t="str">
        <f t="shared" si="18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25" t="str">
        <f t="shared" si="18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25" t="str">
        <f t="shared" si="18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25" t="str">
        <f t="shared" si="18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25" t="str">
        <f t="shared" si="18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19"/>
        <v/>
      </c>
    </row>
    <row r="376" spans="1:20" ht="15" customHeight="1">
      <c r="A376" s="25" t="str">
        <f t="shared" si="18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25" t="str">
        <f t="shared" si="18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25" t="str">
        <f t="shared" si="18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25" t="str">
        <f t="shared" si="18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25" t="str">
        <f t="shared" si="18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25" t="str">
        <f t="shared" si="18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25" t="str">
        <f t="shared" si="18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25" t="str">
        <f t="shared" si="18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25" t="str">
        <f t="shared" si="18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15" priority="1"/>
  </conditionalFormatting>
  <dataValidations count="5">
    <dataValidation type="list" imeMode="on" allowBlank="1" showInputMessage="1" showErrorMessage="1" sqref="P7:P11 P13:P14 P16:P39 P41:P59 P62:P79 P81:P83 P138 P85:P135" xr:uid="{00000000-0002-0000-0B00-000000000000}">
      <formula1>$Z$7:$Z$72</formula1>
    </dataValidation>
    <dataValidation type="list" imeMode="off" allowBlank="1" showInputMessage="1" showErrorMessage="1" sqref="L7:L59 L62:L138" xr:uid="{00000000-0002-0000-0B00-000001000000}">
      <formula1>$U$7:$U$15</formula1>
    </dataValidation>
    <dataValidation type="list" imeMode="on" allowBlank="1" showInputMessage="1" showErrorMessage="1" sqref="P15 P12 P40 P84 P136:P137 P80" xr:uid="{00000000-0002-0000-0B00-000002000000}">
      <formula1>$Z$7:$Z$69</formula1>
    </dataValidation>
    <dataValidation imeMode="off" allowBlank="1" showInputMessage="1" showErrorMessage="1" sqref="Q7:Q384 L60:L61 L139:L384 M7:N384" xr:uid="{00000000-0002-0000-0B00-000003000000}"/>
    <dataValidation imeMode="on" allowBlank="1" showInputMessage="1" showErrorMessage="1" sqref="P60:P61 P139:P384 O7:O384 G7:K384" xr:uid="{00000000-0002-0000-0B00-000004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A388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68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68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875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99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600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600"/>
      <c r="P6" s="519"/>
      <c r="Q6" s="519"/>
    </row>
    <row r="7" spans="1:27" ht="15" customHeight="1">
      <c r="A7" s="87" t="str">
        <f t="shared" ref="A7:A74" si="0">IF(OR(B7="",C7="",D7=""),"",TEXT(Q7,"000")&amp;B7&amp;TEXT(C7,"00")&amp;TEXT(D7,"00"))</f>
        <v>017D0401</v>
      </c>
      <c r="B7" s="5" t="s">
        <v>877</v>
      </c>
      <c r="C7" s="21">
        <v>4</v>
      </c>
      <c r="D7" s="21">
        <v>1</v>
      </c>
      <c r="E7" s="6" t="s">
        <v>56</v>
      </c>
      <c r="F7" s="7" t="s">
        <v>125</v>
      </c>
      <c r="G7" s="6" t="s">
        <v>946</v>
      </c>
      <c r="H7" s="6" t="s">
        <v>878</v>
      </c>
      <c r="I7" s="6" t="s">
        <v>879</v>
      </c>
      <c r="J7" s="6"/>
      <c r="K7" s="6"/>
      <c r="L7" s="12" t="s">
        <v>57</v>
      </c>
      <c r="M7" s="13"/>
      <c r="N7" s="14"/>
      <c r="O7" s="7"/>
      <c r="P7" s="6" t="s">
        <v>876</v>
      </c>
      <c r="Q7" s="63">
        <f t="shared" ref="Q7:Q70" si="1">IF(P7="","",VLOOKUP(P7,$Z$7:$AA$68,2,FALSE))</f>
        <v>17</v>
      </c>
      <c r="R7" s="1" t="str">
        <f>A7</f>
        <v>017D0401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017D0402</v>
      </c>
      <c r="B8" s="5" t="s">
        <v>877</v>
      </c>
      <c r="C8" s="21">
        <v>4</v>
      </c>
      <c r="D8" s="21">
        <v>2</v>
      </c>
      <c r="E8" s="6" t="s">
        <v>56</v>
      </c>
      <c r="F8" s="7" t="s">
        <v>125</v>
      </c>
      <c r="G8" s="6" t="s">
        <v>239</v>
      </c>
      <c r="H8" s="6" t="s">
        <v>880</v>
      </c>
      <c r="I8" s="6" t="s">
        <v>953</v>
      </c>
      <c r="J8" s="6" t="s">
        <v>881</v>
      </c>
      <c r="K8" s="6"/>
      <c r="L8" s="12" t="s">
        <v>6</v>
      </c>
      <c r="M8" s="13" t="s">
        <v>882</v>
      </c>
      <c r="N8" s="14">
        <v>114</v>
      </c>
      <c r="O8" s="7"/>
      <c r="P8" s="6" t="s">
        <v>876</v>
      </c>
      <c r="Q8" s="63">
        <f t="shared" si="1"/>
        <v>17</v>
      </c>
      <c r="R8" s="1" t="str">
        <f t="shared" ref="R8:R56" si="2">A8</f>
        <v>017D0402</v>
      </c>
      <c r="S8" s="1" t="str">
        <f t="shared" ref="S8:S21" si="3">""&amp;L8&amp;"  "&amp;M8&amp;"  "&amp;N8&amp;""</f>
        <v>JWWA  G  114</v>
      </c>
      <c r="T8" s="1" t="str">
        <f t="shared" ref="T8:T71" si="4">S8</f>
        <v>JWWA  G  114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25" t="str">
        <f t="shared" si="0"/>
        <v/>
      </c>
      <c r="B9" s="5"/>
      <c r="C9" s="21"/>
      <c r="D9" s="21"/>
      <c r="E9" s="6"/>
      <c r="F9" s="7"/>
      <c r="G9" s="6"/>
      <c r="H9" s="6"/>
      <c r="I9" s="6"/>
      <c r="J9" s="6"/>
      <c r="K9" s="6"/>
      <c r="L9" s="12"/>
      <c r="M9" s="13"/>
      <c r="N9" s="14"/>
      <c r="O9" s="7"/>
      <c r="P9" s="6"/>
      <c r="Q9" s="63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017P0201</v>
      </c>
      <c r="B10" s="5" t="s">
        <v>883</v>
      </c>
      <c r="C10" s="21">
        <v>2</v>
      </c>
      <c r="D10" s="21">
        <v>1</v>
      </c>
      <c r="E10" s="6" t="s">
        <v>636</v>
      </c>
      <c r="F10" s="7" t="s">
        <v>19</v>
      </c>
      <c r="G10" s="6" t="s">
        <v>884</v>
      </c>
      <c r="H10" s="6" t="s">
        <v>885</v>
      </c>
      <c r="I10" s="6" t="s">
        <v>886</v>
      </c>
      <c r="J10" s="6" t="s">
        <v>385</v>
      </c>
      <c r="K10" s="6" t="s">
        <v>887</v>
      </c>
      <c r="L10" s="12" t="s">
        <v>828</v>
      </c>
      <c r="M10" s="13" t="s">
        <v>882</v>
      </c>
      <c r="N10" s="14">
        <v>32</v>
      </c>
      <c r="O10" s="7"/>
      <c r="P10" s="6" t="s">
        <v>876</v>
      </c>
      <c r="Q10" s="63">
        <f t="shared" si="1"/>
        <v>17</v>
      </c>
      <c r="R10" s="1" t="str">
        <f t="shared" si="2"/>
        <v>017P0201</v>
      </c>
      <c r="S10" s="1" t="str">
        <f t="shared" si="3"/>
        <v>PTC  G  32</v>
      </c>
      <c r="T10" s="1" t="str">
        <f t="shared" si="4"/>
        <v>PTC  G  32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25" t="str">
        <f t="shared" si="0"/>
        <v/>
      </c>
      <c r="B11" s="5"/>
      <c r="C11" s="21"/>
      <c r="D11" s="21"/>
      <c r="E11" s="6"/>
      <c r="F11" s="7"/>
      <c r="G11" s="6"/>
      <c r="H11" s="6"/>
      <c r="I11" s="6"/>
      <c r="J11" s="6"/>
      <c r="K11" s="6"/>
      <c r="L11" s="12"/>
      <c r="M11" s="13"/>
      <c r="N11" s="14"/>
      <c r="O11" s="7"/>
      <c r="P11" s="6"/>
      <c r="Q11" s="63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87" t="str">
        <f t="shared" si="0"/>
        <v>017V0101</v>
      </c>
      <c r="B12" s="5" t="s">
        <v>160</v>
      </c>
      <c r="C12" s="21">
        <v>1</v>
      </c>
      <c r="D12" s="21">
        <v>1</v>
      </c>
      <c r="E12" s="6" t="s">
        <v>14</v>
      </c>
      <c r="F12" s="7" t="s">
        <v>28</v>
      </c>
      <c r="G12" s="6" t="s">
        <v>792</v>
      </c>
      <c r="H12" s="6" t="s">
        <v>888</v>
      </c>
      <c r="I12" s="6" t="s">
        <v>159</v>
      </c>
      <c r="J12" s="6" t="s">
        <v>385</v>
      </c>
      <c r="K12" s="6" t="s">
        <v>387</v>
      </c>
      <c r="L12" s="12" t="s">
        <v>6</v>
      </c>
      <c r="M12" s="13" t="s">
        <v>164</v>
      </c>
      <c r="N12" s="14">
        <v>120</v>
      </c>
      <c r="O12" s="7"/>
      <c r="P12" s="6" t="s">
        <v>876</v>
      </c>
      <c r="Q12" s="63">
        <f t="shared" si="1"/>
        <v>17</v>
      </c>
      <c r="R12" s="1" t="str">
        <f t="shared" si="2"/>
        <v>017V0101</v>
      </c>
      <c r="S12" s="1" t="str">
        <f t="shared" si="3"/>
        <v>JWWA  B  120</v>
      </c>
      <c r="T12" s="1" t="str">
        <f t="shared" si="4"/>
        <v>JWWA  B  120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si="0"/>
        <v>017V0102</v>
      </c>
      <c r="B13" s="5" t="s">
        <v>160</v>
      </c>
      <c r="C13" s="21">
        <v>1</v>
      </c>
      <c r="D13" s="21">
        <v>2</v>
      </c>
      <c r="E13" s="6" t="s">
        <v>14</v>
      </c>
      <c r="F13" s="7" t="s">
        <v>28</v>
      </c>
      <c r="G13" s="6" t="s">
        <v>793</v>
      </c>
      <c r="H13" s="6" t="s">
        <v>888</v>
      </c>
      <c r="I13" s="6" t="s">
        <v>159</v>
      </c>
      <c r="J13" s="6" t="s">
        <v>385</v>
      </c>
      <c r="K13" s="6" t="s">
        <v>388</v>
      </c>
      <c r="L13" s="12" t="s">
        <v>6</v>
      </c>
      <c r="M13" s="13" t="s">
        <v>164</v>
      </c>
      <c r="N13" s="14">
        <v>120</v>
      </c>
      <c r="O13" s="7"/>
      <c r="P13" s="6" t="s">
        <v>876</v>
      </c>
      <c r="Q13" s="63">
        <f t="shared" si="1"/>
        <v>17</v>
      </c>
      <c r="R13" s="1" t="str">
        <f t="shared" si="2"/>
        <v>017V0102</v>
      </c>
      <c r="S13" s="1" t="str">
        <f t="shared" si="3"/>
        <v>JWWA  B  120</v>
      </c>
      <c r="T13" s="1" t="str">
        <f t="shared" si="4"/>
        <v>JWWA  B  120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017V0103</v>
      </c>
      <c r="B14" s="5" t="s">
        <v>160</v>
      </c>
      <c r="C14" s="21">
        <v>1</v>
      </c>
      <c r="D14" s="21">
        <v>3</v>
      </c>
      <c r="E14" s="6" t="s">
        <v>14</v>
      </c>
      <c r="F14" s="7" t="s">
        <v>28</v>
      </c>
      <c r="G14" s="6" t="s">
        <v>794</v>
      </c>
      <c r="H14" s="6" t="s">
        <v>889</v>
      </c>
      <c r="I14" s="6" t="s">
        <v>163</v>
      </c>
      <c r="J14" s="6" t="s">
        <v>390</v>
      </c>
      <c r="K14" s="6" t="s">
        <v>387</v>
      </c>
      <c r="L14" s="12" t="s">
        <v>6</v>
      </c>
      <c r="M14" s="13" t="s">
        <v>164</v>
      </c>
      <c r="N14" s="14">
        <v>122</v>
      </c>
      <c r="O14" s="7"/>
      <c r="P14" s="6" t="s">
        <v>876</v>
      </c>
      <c r="Q14" s="63">
        <f t="shared" si="1"/>
        <v>17</v>
      </c>
      <c r="R14" s="1" t="str">
        <f t="shared" si="2"/>
        <v>017V0103</v>
      </c>
      <c r="S14" s="1" t="str">
        <f t="shared" si="3"/>
        <v>JWWA  B  122</v>
      </c>
      <c r="T14" s="1" t="str">
        <f t="shared" si="4"/>
        <v>JWWA  B  122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87" t="str">
        <f t="shared" si="0"/>
        <v>017V0104</v>
      </c>
      <c r="B15" s="5" t="s">
        <v>160</v>
      </c>
      <c r="C15" s="21">
        <v>1</v>
      </c>
      <c r="D15" s="21">
        <v>4</v>
      </c>
      <c r="E15" s="6" t="s">
        <v>14</v>
      </c>
      <c r="F15" s="7" t="s">
        <v>28</v>
      </c>
      <c r="G15" s="6" t="s">
        <v>794</v>
      </c>
      <c r="H15" s="6" t="s">
        <v>889</v>
      </c>
      <c r="I15" s="6" t="s">
        <v>163</v>
      </c>
      <c r="J15" s="6" t="s">
        <v>390</v>
      </c>
      <c r="K15" s="6" t="s">
        <v>388</v>
      </c>
      <c r="L15" s="12" t="s">
        <v>6</v>
      </c>
      <c r="M15" s="13" t="s">
        <v>164</v>
      </c>
      <c r="N15" s="14">
        <v>122</v>
      </c>
      <c r="O15" s="7"/>
      <c r="P15" s="6" t="s">
        <v>876</v>
      </c>
      <c r="Q15" s="63">
        <f t="shared" si="1"/>
        <v>17</v>
      </c>
      <c r="R15" s="1" t="str">
        <f t="shared" si="2"/>
        <v>017V0104</v>
      </c>
      <c r="S15" s="1" t="str">
        <f t="shared" si="3"/>
        <v>JWWA  B  122</v>
      </c>
      <c r="T15" s="1" t="str">
        <f t="shared" si="4"/>
        <v>JWWA  B  122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87" t="str">
        <f t="shared" si="0"/>
        <v>017V0105</v>
      </c>
      <c r="B16" s="5" t="s">
        <v>160</v>
      </c>
      <c r="C16" s="21">
        <v>1</v>
      </c>
      <c r="D16" s="21">
        <v>5</v>
      </c>
      <c r="E16" s="6" t="s">
        <v>14</v>
      </c>
      <c r="F16" s="7" t="s">
        <v>28</v>
      </c>
      <c r="G16" s="6" t="s">
        <v>795</v>
      </c>
      <c r="H16" s="6" t="s">
        <v>890</v>
      </c>
      <c r="I16" s="6" t="s">
        <v>166</v>
      </c>
      <c r="J16" s="6" t="s">
        <v>385</v>
      </c>
      <c r="K16" s="6" t="s">
        <v>387</v>
      </c>
      <c r="L16" s="12" t="s">
        <v>6</v>
      </c>
      <c r="M16" s="13" t="s">
        <v>164</v>
      </c>
      <c r="N16" s="14">
        <v>138</v>
      </c>
      <c r="O16" s="7"/>
      <c r="P16" s="6" t="s">
        <v>876</v>
      </c>
      <c r="Q16" s="63">
        <f t="shared" si="1"/>
        <v>17</v>
      </c>
      <c r="R16" s="1" t="str">
        <f t="shared" si="2"/>
        <v>017V0105</v>
      </c>
      <c r="S16" s="1" t="str">
        <f t="shared" si="3"/>
        <v>JWWA  B  138</v>
      </c>
      <c r="T16" s="1" t="str">
        <f t="shared" si="4"/>
        <v>JWWA  B  138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017V0201</v>
      </c>
      <c r="B17" s="5" t="s">
        <v>160</v>
      </c>
      <c r="C17" s="21">
        <v>2</v>
      </c>
      <c r="D17" s="21">
        <v>1</v>
      </c>
      <c r="E17" s="6" t="s">
        <v>14</v>
      </c>
      <c r="F17" s="7" t="s">
        <v>28</v>
      </c>
      <c r="G17" s="6" t="s">
        <v>392</v>
      </c>
      <c r="H17" s="6" t="s">
        <v>891</v>
      </c>
      <c r="I17" s="6" t="s">
        <v>74</v>
      </c>
      <c r="J17" s="6" t="s">
        <v>390</v>
      </c>
      <c r="K17" s="6" t="s">
        <v>388</v>
      </c>
      <c r="L17" s="12" t="s">
        <v>6</v>
      </c>
      <c r="M17" s="13" t="s">
        <v>164</v>
      </c>
      <c r="N17" s="14">
        <v>120</v>
      </c>
      <c r="O17" s="7"/>
      <c r="P17" s="6" t="s">
        <v>876</v>
      </c>
      <c r="Q17" s="63">
        <f t="shared" si="1"/>
        <v>17</v>
      </c>
      <c r="R17" s="1" t="str">
        <f t="shared" si="2"/>
        <v>017V0201</v>
      </c>
      <c r="S17" s="1" t="str">
        <f t="shared" si="3"/>
        <v>JWWA  B  120</v>
      </c>
      <c r="T17" s="1" t="str">
        <f t="shared" si="4"/>
        <v>JWWA  B  120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017V0202</v>
      </c>
      <c r="B18" s="5" t="s">
        <v>160</v>
      </c>
      <c r="C18" s="21">
        <v>2</v>
      </c>
      <c r="D18" s="21">
        <v>2</v>
      </c>
      <c r="E18" s="6" t="s">
        <v>14</v>
      </c>
      <c r="F18" s="7" t="s">
        <v>28</v>
      </c>
      <c r="G18" s="6" t="s">
        <v>392</v>
      </c>
      <c r="H18" s="6" t="s">
        <v>891</v>
      </c>
      <c r="I18" s="6" t="s">
        <v>398</v>
      </c>
      <c r="J18" s="6" t="s">
        <v>390</v>
      </c>
      <c r="K18" s="6" t="s">
        <v>388</v>
      </c>
      <c r="L18" s="12" t="s">
        <v>65</v>
      </c>
      <c r="M18" s="13" t="s">
        <v>24</v>
      </c>
      <c r="N18" s="14">
        <v>1049</v>
      </c>
      <c r="O18" s="7"/>
      <c r="P18" s="6" t="s">
        <v>876</v>
      </c>
      <c r="Q18" s="63">
        <f t="shared" si="1"/>
        <v>17</v>
      </c>
      <c r="R18" s="1" t="str">
        <f t="shared" si="2"/>
        <v>017V0202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017V0203</v>
      </c>
      <c r="B19" s="5" t="s">
        <v>160</v>
      </c>
      <c r="C19" s="21">
        <v>2</v>
      </c>
      <c r="D19" s="21">
        <v>3</v>
      </c>
      <c r="E19" s="6" t="s">
        <v>14</v>
      </c>
      <c r="F19" s="7" t="s">
        <v>28</v>
      </c>
      <c r="G19" s="6" t="s">
        <v>399</v>
      </c>
      <c r="H19" s="6" t="s">
        <v>892</v>
      </c>
      <c r="I19" s="6" t="s">
        <v>74</v>
      </c>
      <c r="J19" s="6" t="s">
        <v>385</v>
      </c>
      <c r="K19" s="6" t="s">
        <v>388</v>
      </c>
      <c r="L19" s="12" t="s">
        <v>6</v>
      </c>
      <c r="M19" s="13" t="s">
        <v>164</v>
      </c>
      <c r="N19" s="14">
        <v>120</v>
      </c>
      <c r="O19" s="7"/>
      <c r="P19" s="6" t="s">
        <v>876</v>
      </c>
      <c r="Q19" s="63">
        <f t="shared" si="1"/>
        <v>17</v>
      </c>
      <c r="R19" s="1" t="str">
        <f t="shared" si="2"/>
        <v>017V0203</v>
      </c>
      <c r="S19" s="1" t="str">
        <f t="shared" si="3"/>
        <v>JWWA  B  120</v>
      </c>
      <c r="T19" s="1" t="str">
        <f t="shared" si="4"/>
        <v>JWWA  B  120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017V0204</v>
      </c>
      <c r="B20" s="5" t="s">
        <v>160</v>
      </c>
      <c r="C20" s="21">
        <v>2</v>
      </c>
      <c r="D20" s="21">
        <v>4</v>
      </c>
      <c r="E20" s="6" t="s">
        <v>14</v>
      </c>
      <c r="F20" s="7" t="s">
        <v>28</v>
      </c>
      <c r="G20" s="6" t="s">
        <v>399</v>
      </c>
      <c r="H20" s="6" t="s">
        <v>892</v>
      </c>
      <c r="I20" s="6" t="s">
        <v>175</v>
      </c>
      <c r="J20" s="6" t="s">
        <v>385</v>
      </c>
      <c r="K20" s="6" t="s">
        <v>388</v>
      </c>
      <c r="L20" s="12" t="s">
        <v>57</v>
      </c>
      <c r="M20" s="13"/>
      <c r="N20" s="14"/>
      <c r="O20" s="7" t="s">
        <v>402</v>
      </c>
      <c r="P20" s="6" t="s">
        <v>876</v>
      </c>
      <c r="Q20" s="63">
        <f t="shared" si="1"/>
        <v>17</v>
      </c>
      <c r="R20" s="1" t="str">
        <f t="shared" si="2"/>
        <v>017V0204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017V0301</v>
      </c>
      <c r="B21" s="5" t="s">
        <v>160</v>
      </c>
      <c r="C21" s="21">
        <v>3</v>
      </c>
      <c r="D21" s="21">
        <v>1</v>
      </c>
      <c r="E21" s="6" t="s">
        <v>14</v>
      </c>
      <c r="F21" s="7" t="s">
        <v>28</v>
      </c>
      <c r="G21" s="6" t="s">
        <v>404</v>
      </c>
      <c r="H21" s="6" t="s">
        <v>893</v>
      </c>
      <c r="I21" s="6" t="s">
        <v>94</v>
      </c>
      <c r="J21" s="6" t="s">
        <v>390</v>
      </c>
      <c r="K21" s="6" t="s">
        <v>388</v>
      </c>
      <c r="L21" s="12" t="s">
        <v>57</v>
      </c>
      <c r="M21" s="13"/>
      <c r="N21" s="14"/>
      <c r="O21" s="7" t="s">
        <v>402</v>
      </c>
      <c r="P21" s="6" t="s">
        <v>876</v>
      </c>
      <c r="Q21" s="63">
        <f t="shared" si="1"/>
        <v>17</v>
      </c>
      <c r="R21" s="1" t="str">
        <f t="shared" si="2"/>
        <v>017V0301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017V0302</v>
      </c>
      <c r="B22" s="5" t="s">
        <v>160</v>
      </c>
      <c r="C22" s="21">
        <v>3</v>
      </c>
      <c r="D22" s="21">
        <v>2</v>
      </c>
      <c r="E22" s="6" t="s">
        <v>14</v>
      </c>
      <c r="F22" s="7" t="s">
        <v>28</v>
      </c>
      <c r="G22" s="6" t="s">
        <v>407</v>
      </c>
      <c r="H22" s="6" t="s">
        <v>894</v>
      </c>
      <c r="I22" s="6" t="s">
        <v>94</v>
      </c>
      <c r="J22" s="6" t="s">
        <v>385</v>
      </c>
      <c r="K22" s="6" t="s">
        <v>388</v>
      </c>
      <c r="L22" s="12" t="s">
        <v>57</v>
      </c>
      <c r="M22" s="13"/>
      <c r="N22" s="14"/>
      <c r="O22" s="7" t="s">
        <v>402</v>
      </c>
      <c r="P22" s="6" t="s">
        <v>876</v>
      </c>
      <c r="Q22" s="63">
        <f t="shared" si="1"/>
        <v>17</v>
      </c>
      <c r="R22" s="1" t="str">
        <f t="shared" si="2"/>
        <v>017V0302</v>
      </c>
      <c r="S22" s="1" t="str">
        <f>""&amp;L22&amp;"  "&amp;M22&amp;"  "&amp;N22&amp;""</f>
        <v xml:space="preserve">指定承認    </v>
      </c>
      <c r="T22" s="1" t="str">
        <f t="shared" si="4"/>
        <v xml:space="preserve">指定承認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017V0303</v>
      </c>
      <c r="B23" s="5" t="s">
        <v>160</v>
      </c>
      <c r="C23" s="21">
        <v>3</v>
      </c>
      <c r="D23" s="21">
        <v>3</v>
      </c>
      <c r="E23" s="6" t="s">
        <v>14</v>
      </c>
      <c r="F23" s="7" t="s">
        <v>28</v>
      </c>
      <c r="G23" s="6" t="s">
        <v>896</v>
      </c>
      <c r="H23" s="6" t="s">
        <v>897</v>
      </c>
      <c r="I23" s="6" t="s">
        <v>895</v>
      </c>
      <c r="J23" s="6" t="s">
        <v>390</v>
      </c>
      <c r="K23" s="6" t="s">
        <v>388</v>
      </c>
      <c r="L23" s="12" t="s">
        <v>57</v>
      </c>
      <c r="M23" s="13"/>
      <c r="N23" s="14"/>
      <c r="O23" s="7" t="s">
        <v>402</v>
      </c>
      <c r="P23" s="6" t="s">
        <v>876</v>
      </c>
      <c r="Q23" s="63">
        <f t="shared" si="1"/>
        <v>17</v>
      </c>
      <c r="R23" s="1" t="str">
        <f t="shared" si="2"/>
        <v>017V0303</v>
      </c>
      <c r="S23" s="1" t="str">
        <f>""&amp;L23&amp;"  "&amp;M23&amp;"  "&amp;N23&amp;""</f>
        <v xml:space="preserve">指定承認    </v>
      </c>
      <c r="T23" s="1" t="str">
        <f t="shared" si="4"/>
        <v xml:space="preserve">指定承認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87" t="str">
        <f t="shared" si="0"/>
        <v>017V0304</v>
      </c>
      <c r="B24" s="5" t="s">
        <v>160</v>
      </c>
      <c r="C24" s="21">
        <v>3</v>
      </c>
      <c r="D24" s="21">
        <v>4</v>
      </c>
      <c r="E24" s="6" t="s">
        <v>14</v>
      </c>
      <c r="F24" s="7" t="s">
        <v>28</v>
      </c>
      <c r="G24" s="6" t="s">
        <v>410</v>
      </c>
      <c r="H24" s="6" t="s">
        <v>898</v>
      </c>
      <c r="I24" s="6" t="s">
        <v>80</v>
      </c>
      <c r="J24" s="6" t="s">
        <v>385</v>
      </c>
      <c r="K24" s="6" t="s">
        <v>388</v>
      </c>
      <c r="L24" s="12" t="s">
        <v>57</v>
      </c>
      <c r="M24" s="13"/>
      <c r="N24" s="14"/>
      <c r="O24" s="7" t="s">
        <v>402</v>
      </c>
      <c r="P24" s="6" t="s">
        <v>876</v>
      </c>
      <c r="Q24" s="63">
        <f t="shared" si="1"/>
        <v>17</v>
      </c>
      <c r="R24" s="1" t="str">
        <f t="shared" si="2"/>
        <v>017V0304</v>
      </c>
      <c r="S24" s="1" t="str">
        <f>""&amp;L24&amp;"  "&amp;M24&amp;"  "&amp;N24&amp;""</f>
        <v xml:space="preserve">指定承認    </v>
      </c>
      <c r="T24" s="1" t="str">
        <f t="shared" si="4"/>
        <v xml:space="preserve">指定承認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017V0305</v>
      </c>
      <c r="B25" s="5" t="s">
        <v>160</v>
      </c>
      <c r="C25" s="21">
        <v>3</v>
      </c>
      <c r="D25" s="21">
        <v>5</v>
      </c>
      <c r="E25" s="6" t="s">
        <v>14</v>
      </c>
      <c r="F25" s="7" t="s">
        <v>28</v>
      </c>
      <c r="G25" s="6" t="s">
        <v>806</v>
      </c>
      <c r="H25" s="6" t="s">
        <v>900</v>
      </c>
      <c r="I25" s="6" t="s">
        <v>163</v>
      </c>
      <c r="J25" s="6" t="s">
        <v>385</v>
      </c>
      <c r="K25" s="6" t="s">
        <v>387</v>
      </c>
      <c r="L25" s="12" t="s">
        <v>828</v>
      </c>
      <c r="M25" s="13" t="s">
        <v>899</v>
      </c>
      <c r="N25" s="14">
        <v>22</v>
      </c>
      <c r="O25" s="7"/>
      <c r="P25" s="6" t="s">
        <v>876</v>
      </c>
      <c r="Q25" s="63">
        <f t="shared" si="1"/>
        <v>17</v>
      </c>
      <c r="R25" s="1" t="str">
        <f t="shared" si="2"/>
        <v>017V0305</v>
      </c>
      <c r="S25" s="1" t="str">
        <f>""&amp;L25&amp;"  "&amp;M25&amp;"  "&amp;N25&amp;""</f>
        <v>PTC  B  22</v>
      </c>
      <c r="T25" s="1" t="str">
        <f t="shared" si="4"/>
        <v>PTC  B  22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017V0306</v>
      </c>
      <c r="B26" s="5" t="s">
        <v>160</v>
      </c>
      <c r="C26" s="21">
        <v>3</v>
      </c>
      <c r="D26" s="21">
        <v>6</v>
      </c>
      <c r="E26" s="6" t="s">
        <v>14</v>
      </c>
      <c r="F26" s="7" t="s">
        <v>28</v>
      </c>
      <c r="G26" s="6" t="s">
        <v>707</v>
      </c>
      <c r="H26" s="6" t="s">
        <v>901</v>
      </c>
      <c r="I26" s="6" t="s">
        <v>163</v>
      </c>
      <c r="J26" s="6" t="s">
        <v>385</v>
      </c>
      <c r="K26" s="6" t="s">
        <v>387</v>
      </c>
      <c r="L26" s="12" t="s">
        <v>57</v>
      </c>
      <c r="M26" s="13"/>
      <c r="N26" s="14"/>
      <c r="O26" s="7" t="s">
        <v>402</v>
      </c>
      <c r="P26" s="6" t="s">
        <v>876</v>
      </c>
      <c r="Q26" s="63">
        <f t="shared" si="1"/>
        <v>17</v>
      </c>
      <c r="R26" s="1" t="str">
        <f t="shared" si="2"/>
        <v>017V0306</v>
      </c>
      <c r="S26" s="1" t="str">
        <f t="shared" ref="S26:S44" si="5">""&amp;L26&amp;"  "&amp;M26&amp;"  "&amp;N26&amp;""</f>
        <v xml:space="preserve">指定承認    </v>
      </c>
      <c r="T26" s="1" t="str">
        <f t="shared" si="4"/>
        <v xml:space="preserve">指定承認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25" t="str">
        <f t="shared" si="0"/>
        <v/>
      </c>
      <c r="B27" s="5"/>
      <c r="C27" s="21"/>
      <c r="D27" s="21"/>
      <c r="E27" s="6"/>
      <c r="F27" s="7"/>
      <c r="G27" s="6"/>
      <c r="H27" s="6"/>
      <c r="I27" s="6"/>
      <c r="J27" s="6"/>
      <c r="K27" s="6"/>
      <c r="L27" s="12"/>
      <c r="M27" s="13"/>
      <c r="N27" s="14"/>
      <c r="O27" s="7"/>
      <c r="P27" s="6"/>
      <c r="Q27" s="63" t="str">
        <f t="shared" si="1"/>
        <v/>
      </c>
      <c r="R27" s="1" t="str">
        <f t="shared" si="2"/>
        <v/>
      </c>
      <c r="S27" s="1" t="str">
        <f t="shared" si="5"/>
        <v xml:space="preserve">    </v>
      </c>
      <c r="T27" s="1" t="str">
        <f t="shared" si="4"/>
        <v xml:space="preserve">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017A0101</v>
      </c>
      <c r="B28" s="5" t="s">
        <v>178</v>
      </c>
      <c r="C28" s="21">
        <v>1</v>
      </c>
      <c r="D28" s="21">
        <v>1</v>
      </c>
      <c r="E28" s="6" t="s">
        <v>14</v>
      </c>
      <c r="F28" s="7" t="s">
        <v>29</v>
      </c>
      <c r="G28" s="6" t="s">
        <v>728</v>
      </c>
      <c r="H28" s="6" t="s">
        <v>416</v>
      </c>
      <c r="I28" s="6" t="s">
        <v>545</v>
      </c>
      <c r="J28" s="6" t="s">
        <v>385</v>
      </c>
      <c r="K28" s="6" t="s">
        <v>414</v>
      </c>
      <c r="L28" s="12" t="s">
        <v>57</v>
      </c>
      <c r="M28" s="13"/>
      <c r="N28" s="14"/>
      <c r="O28" s="7" t="s">
        <v>422</v>
      </c>
      <c r="P28" s="6" t="s">
        <v>876</v>
      </c>
      <c r="Q28" s="63">
        <f t="shared" si="1"/>
        <v>17</v>
      </c>
      <c r="R28" s="1" t="str">
        <f t="shared" si="2"/>
        <v>017A0101</v>
      </c>
      <c r="S28" s="1" t="str">
        <f t="shared" si="5"/>
        <v xml:space="preserve">指定承認    </v>
      </c>
      <c r="T28" s="1" t="str">
        <f t="shared" si="4"/>
        <v xml:space="preserve">指定承認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017A0102</v>
      </c>
      <c r="B29" s="5" t="s">
        <v>178</v>
      </c>
      <c r="C29" s="21">
        <v>1</v>
      </c>
      <c r="D29" s="21">
        <v>2</v>
      </c>
      <c r="E29" s="6" t="s">
        <v>14</v>
      </c>
      <c r="F29" s="7" t="s">
        <v>29</v>
      </c>
      <c r="G29" s="6" t="s">
        <v>728</v>
      </c>
      <c r="H29" s="6" t="s">
        <v>416</v>
      </c>
      <c r="I29" s="6" t="s">
        <v>546</v>
      </c>
      <c r="J29" s="6" t="s">
        <v>385</v>
      </c>
      <c r="K29" s="6" t="s">
        <v>414</v>
      </c>
      <c r="L29" s="12" t="s">
        <v>6</v>
      </c>
      <c r="M29" s="13" t="s">
        <v>164</v>
      </c>
      <c r="N29" s="14">
        <v>137</v>
      </c>
      <c r="O29" s="7"/>
      <c r="P29" s="6" t="s">
        <v>876</v>
      </c>
      <c r="Q29" s="63">
        <f t="shared" si="1"/>
        <v>17</v>
      </c>
      <c r="R29" s="1" t="str">
        <f t="shared" si="2"/>
        <v>017A0102</v>
      </c>
      <c r="S29" s="1" t="str">
        <f t="shared" si="5"/>
        <v>JWWA  B  137</v>
      </c>
      <c r="T29" s="1" t="str">
        <f t="shared" si="4"/>
        <v>JWWA  B  137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017A0103</v>
      </c>
      <c r="B30" s="5" t="s">
        <v>178</v>
      </c>
      <c r="C30" s="21">
        <v>1</v>
      </c>
      <c r="D30" s="21">
        <v>3</v>
      </c>
      <c r="E30" s="6" t="s">
        <v>14</v>
      </c>
      <c r="F30" s="7" t="s">
        <v>29</v>
      </c>
      <c r="G30" s="6" t="s">
        <v>728</v>
      </c>
      <c r="H30" s="6" t="s">
        <v>416</v>
      </c>
      <c r="I30" s="6" t="s">
        <v>545</v>
      </c>
      <c r="J30" s="6" t="s">
        <v>385</v>
      </c>
      <c r="K30" s="6" t="s">
        <v>417</v>
      </c>
      <c r="L30" s="12" t="s">
        <v>57</v>
      </c>
      <c r="M30" s="13"/>
      <c r="N30" s="14"/>
      <c r="O30" s="7" t="s">
        <v>422</v>
      </c>
      <c r="P30" s="6" t="s">
        <v>876</v>
      </c>
      <c r="Q30" s="63">
        <f t="shared" si="1"/>
        <v>17</v>
      </c>
      <c r="R30" s="1" t="str">
        <f t="shared" si="2"/>
        <v>017A0103</v>
      </c>
      <c r="S30" s="1" t="str">
        <f t="shared" si="5"/>
        <v xml:space="preserve">指定承認    </v>
      </c>
      <c r="T30" s="1" t="str">
        <f t="shared" si="4"/>
        <v xml:space="preserve">指定承認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017A0104</v>
      </c>
      <c r="B31" s="5" t="s">
        <v>178</v>
      </c>
      <c r="C31" s="21">
        <v>1</v>
      </c>
      <c r="D31" s="21">
        <v>4</v>
      </c>
      <c r="E31" s="6" t="s">
        <v>14</v>
      </c>
      <c r="F31" s="7" t="s">
        <v>29</v>
      </c>
      <c r="G31" s="6" t="s">
        <v>728</v>
      </c>
      <c r="H31" s="6" t="s">
        <v>416</v>
      </c>
      <c r="I31" s="6" t="s">
        <v>546</v>
      </c>
      <c r="J31" s="6" t="s">
        <v>385</v>
      </c>
      <c r="K31" s="6" t="s">
        <v>417</v>
      </c>
      <c r="L31" s="12" t="s">
        <v>6</v>
      </c>
      <c r="M31" s="13" t="s">
        <v>164</v>
      </c>
      <c r="N31" s="14">
        <v>137</v>
      </c>
      <c r="O31" s="7"/>
      <c r="P31" s="6" t="s">
        <v>876</v>
      </c>
      <c r="Q31" s="63">
        <f t="shared" si="1"/>
        <v>17</v>
      </c>
      <c r="R31" s="1" t="str">
        <f t="shared" si="2"/>
        <v>017A0104</v>
      </c>
      <c r="S31" s="1" t="str">
        <f t="shared" si="5"/>
        <v>JWWA  B  137</v>
      </c>
      <c r="T31" s="1" t="str">
        <f t="shared" si="4"/>
        <v>JWWA  B  137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87" t="str">
        <f t="shared" si="0"/>
        <v>017A0105</v>
      </c>
      <c r="B32" s="5" t="s">
        <v>178</v>
      </c>
      <c r="C32" s="21">
        <v>1</v>
      </c>
      <c r="D32" s="21">
        <v>5</v>
      </c>
      <c r="E32" s="6" t="s">
        <v>14</v>
      </c>
      <c r="F32" s="7" t="s">
        <v>29</v>
      </c>
      <c r="G32" s="6" t="s">
        <v>728</v>
      </c>
      <c r="H32" s="6" t="s">
        <v>416</v>
      </c>
      <c r="I32" s="6" t="s">
        <v>545</v>
      </c>
      <c r="J32" s="6" t="s">
        <v>385</v>
      </c>
      <c r="K32" s="6" t="s">
        <v>415</v>
      </c>
      <c r="L32" s="12" t="s">
        <v>57</v>
      </c>
      <c r="M32" s="13"/>
      <c r="N32" s="14"/>
      <c r="O32" s="7" t="s">
        <v>422</v>
      </c>
      <c r="P32" s="6" t="s">
        <v>876</v>
      </c>
      <c r="Q32" s="63">
        <f t="shared" si="1"/>
        <v>17</v>
      </c>
      <c r="R32" s="1" t="str">
        <f t="shared" si="2"/>
        <v>017A0105</v>
      </c>
      <c r="S32" s="1" t="str">
        <f t="shared" si="5"/>
        <v xml:space="preserve">指定承認    </v>
      </c>
      <c r="T32" s="1" t="str">
        <f t="shared" si="4"/>
        <v xml:space="preserve">指定承認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87" t="str">
        <f t="shared" si="0"/>
        <v>017A0106</v>
      </c>
      <c r="B33" s="5" t="s">
        <v>178</v>
      </c>
      <c r="C33" s="21">
        <v>1</v>
      </c>
      <c r="D33" s="21">
        <v>6</v>
      </c>
      <c r="E33" s="6" t="s">
        <v>14</v>
      </c>
      <c r="F33" s="7" t="s">
        <v>29</v>
      </c>
      <c r="G33" s="6" t="s">
        <v>728</v>
      </c>
      <c r="H33" s="6" t="s">
        <v>416</v>
      </c>
      <c r="I33" s="6" t="s">
        <v>546</v>
      </c>
      <c r="J33" s="6" t="s">
        <v>385</v>
      </c>
      <c r="K33" s="6" t="s">
        <v>415</v>
      </c>
      <c r="L33" s="12" t="s">
        <v>6</v>
      </c>
      <c r="M33" s="13" t="s">
        <v>164</v>
      </c>
      <c r="N33" s="14">
        <v>137</v>
      </c>
      <c r="O33" s="7"/>
      <c r="P33" s="6" t="s">
        <v>876</v>
      </c>
      <c r="Q33" s="63">
        <f t="shared" si="1"/>
        <v>17</v>
      </c>
      <c r="R33" s="1" t="str">
        <f t="shared" si="2"/>
        <v>017A0106</v>
      </c>
      <c r="S33" s="1" t="str">
        <f t="shared" si="5"/>
        <v>JWWA  B  137</v>
      </c>
      <c r="T33" s="1" t="str">
        <f t="shared" si="4"/>
        <v>JWWA  B  137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017A0107</v>
      </c>
      <c r="B34" s="5" t="s">
        <v>178</v>
      </c>
      <c r="C34" s="21">
        <v>1</v>
      </c>
      <c r="D34" s="21">
        <v>7</v>
      </c>
      <c r="E34" s="6" t="s">
        <v>14</v>
      </c>
      <c r="F34" s="7" t="s">
        <v>29</v>
      </c>
      <c r="G34" s="6" t="s">
        <v>728</v>
      </c>
      <c r="H34" s="6" t="s">
        <v>416</v>
      </c>
      <c r="I34" s="6" t="s">
        <v>545</v>
      </c>
      <c r="J34" s="6" t="s">
        <v>385</v>
      </c>
      <c r="K34" s="6" t="s">
        <v>418</v>
      </c>
      <c r="L34" s="12" t="s">
        <v>57</v>
      </c>
      <c r="M34" s="13"/>
      <c r="N34" s="14"/>
      <c r="O34" s="7" t="s">
        <v>422</v>
      </c>
      <c r="P34" s="6" t="s">
        <v>876</v>
      </c>
      <c r="Q34" s="63">
        <f t="shared" si="1"/>
        <v>17</v>
      </c>
      <c r="R34" s="1" t="str">
        <f t="shared" si="2"/>
        <v>017A0107</v>
      </c>
      <c r="S34" s="1" t="str">
        <f t="shared" si="5"/>
        <v xml:space="preserve">指定承認    </v>
      </c>
      <c r="T34" s="1" t="str">
        <f t="shared" si="4"/>
        <v xml:space="preserve">指定承認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87" t="str">
        <f t="shared" si="0"/>
        <v>017A0108</v>
      </c>
      <c r="B35" s="5" t="s">
        <v>178</v>
      </c>
      <c r="C35" s="21">
        <v>1</v>
      </c>
      <c r="D35" s="21">
        <v>8</v>
      </c>
      <c r="E35" s="6" t="s">
        <v>14</v>
      </c>
      <c r="F35" s="7" t="s">
        <v>29</v>
      </c>
      <c r="G35" s="6" t="s">
        <v>728</v>
      </c>
      <c r="H35" s="6" t="s">
        <v>416</v>
      </c>
      <c r="I35" s="6" t="s">
        <v>546</v>
      </c>
      <c r="J35" s="6" t="s">
        <v>385</v>
      </c>
      <c r="K35" s="6" t="s">
        <v>418</v>
      </c>
      <c r="L35" s="12" t="s">
        <v>6</v>
      </c>
      <c r="M35" s="13" t="s">
        <v>164</v>
      </c>
      <c r="N35" s="14">
        <v>137</v>
      </c>
      <c r="O35" s="7"/>
      <c r="P35" s="6" t="s">
        <v>876</v>
      </c>
      <c r="Q35" s="63">
        <f t="shared" si="1"/>
        <v>17</v>
      </c>
      <c r="R35" s="1" t="str">
        <f t="shared" si="2"/>
        <v>017A0108</v>
      </c>
      <c r="S35" s="1" t="str">
        <f t="shared" si="5"/>
        <v>JWWA  B  137</v>
      </c>
      <c r="T35" s="1" t="str">
        <f t="shared" si="4"/>
        <v>JWWA  B  137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87" t="str">
        <f t="shared" si="0"/>
        <v>017A0109</v>
      </c>
      <c r="B36" s="5" t="s">
        <v>178</v>
      </c>
      <c r="C36" s="21">
        <v>1</v>
      </c>
      <c r="D36" s="21">
        <v>9</v>
      </c>
      <c r="E36" s="6" t="s">
        <v>14</v>
      </c>
      <c r="F36" s="7" t="s">
        <v>29</v>
      </c>
      <c r="G36" s="6" t="s">
        <v>728</v>
      </c>
      <c r="H36" s="6" t="s">
        <v>416</v>
      </c>
      <c r="I36" s="6" t="s">
        <v>122</v>
      </c>
      <c r="J36" s="6" t="s">
        <v>385</v>
      </c>
      <c r="K36" s="6" t="s">
        <v>415</v>
      </c>
      <c r="L36" s="12" t="s">
        <v>6</v>
      </c>
      <c r="M36" s="13" t="s">
        <v>164</v>
      </c>
      <c r="N36" s="14">
        <v>137</v>
      </c>
      <c r="O36" s="7"/>
      <c r="P36" s="6" t="s">
        <v>876</v>
      </c>
      <c r="Q36" s="63">
        <f t="shared" si="1"/>
        <v>17</v>
      </c>
      <c r="R36" s="1" t="str">
        <f t="shared" si="2"/>
        <v>017A0109</v>
      </c>
      <c r="S36" s="1" t="str">
        <f t="shared" si="5"/>
        <v>JWWA  B  137</v>
      </c>
      <c r="T36" s="1" t="str">
        <f t="shared" si="4"/>
        <v>JWWA  B  137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si="0"/>
        <v>017A0110</v>
      </c>
      <c r="B37" s="5" t="s">
        <v>178</v>
      </c>
      <c r="C37" s="21">
        <v>1</v>
      </c>
      <c r="D37" s="21">
        <v>10</v>
      </c>
      <c r="E37" s="6" t="s">
        <v>14</v>
      </c>
      <c r="F37" s="7" t="s">
        <v>29</v>
      </c>
      <c r="G37" s="6" t="s">
        <v>728</v>
      </c>
      <c r="H37" s="6" t="s">
        <v>416</v>
      </c>
      <c r="I37" s="6" t="s">
        <v>122</v>
      </c>
      <c r="J37" s="6" t="s">
        <v>385</v>
      </c>
      <c r="K37" s="6" t="s">
        <v>418</v>
      </c>
      <c r="L37" s="12" t="s">
        <v>6</v>
      </c>
      <c r="M37" s="13" t="s">
        <v>164</v>
      </c>
      <c r="N37" s="14">
        <v>137</v>
      </c>
      <c r="O37" s="7"/>
      <c r="P37" s="6" t="s">
        <v>876</v>
      </c>
      <c r="Q37" s="63">
        <f t="shared" si="1"/>
        <v>17</v>
      </c>
      <c r="R37" s="1" t="str">
        <f t="shared" si="2"/>
        <v>017A0110</v>
      </c>
      <c r="S37" s="1" t="str">
        <f t="shared" si="5"/>
        <v>JWWA  B  137</v>
      </c>
      <c r="T37" s="1" t="str">
        <f t="shared" si="4"/>
        <v>JWWA  B  137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0"/>
        <v>017A0111</v>
      </c>
      <c r="B38" s="5" t="s">
        <v>178</v>
      </c>
      <c r="C38" s="21">
        <v>1</v>
      </c>
      <c r="D38" s="21">
        <v>11</v>
      </c>
      <c r="E38" s="6" t="s">
        <v>14</v>
      </c>
      <c r="F38" s="7" t="s">
        <v>29</v>
      </c>
      <c r="G38" s="6" t="s">
        <v>902</v>
      </c>
      <c r="H38" s="6" t="s">
        <v>903</v>
      </c>
      <c r="I38" s="6" t="s">
        <v>904</v>
      </c>
      <c r="J38" s="6" t="s">
        <v>385</v>
      </c>
      <c r="K38" s="6" t="s">
        <v>415</v>
      </c>
      <c r="L38" s="12" t="s">
        <v>57</v>
      </c>
      <c r="M38" s="13"/>
      <c r="N38" s="14"/>
      <c r="O38" s="7" t="s">
        <v>422</v>
      </c>
      <c r="P38" s="6" t="s">
        <v>876</v>
      </c>
      <c r="Q38" s="63">
        <f t="shared" si="1"/>
        <v>17</v>
      </c>
      <c r="R38" s="1" t="str">
        <f t="shared" si="2"/>
        <v>017A0111</v>
      </c>
      <c r="S38" s="1" t="str">
        <f t="shared" si="5"/>
        <v xml:space="preserve">指定承認    </v>
      </c>
      <c r="T38" s="1" t="str">
        <f t="shared" si="4"/>
        <v xml:space="preserve">指定承認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87" t="str">
        <f t="shared" si="0"/>
        <v>017A0201</v>
      </c>
      <c r="B39" s="5" t="s">
        <v>178</v>
      </c>
      <c r="C39" s="21">
        <v>2</v>
      </c>
      <c r="D39" s="21">
        <v>1</v>
      </c>
      <c r="E39" s="6" t="s">
        <v>14</v>
      </c>
      <c r="F39" s="7" t="s">
        <v>29</v>
      </c>
      <c r="G39" s="6" t="s">
        <v>905</v>
      </c>
      <c r="H39" s="6" t="s">
        <v>906</v>
      </c>
      <c r="I39" s="6" t="s">
        <v>907</v>
      </c>
      <c r="J39" s="6" t="s">
        <v>385</v>
      </c>
      <c r="K39" s="6" t="s">
        <v>414</v>
      </c>
      <c r="L39" s="12" t="s">
        <v>57</v>
      </c>
      <c r="M39" s="13"/>
      <c r="N39" s="14"/>
      <c r="O39" s="7" t="s">
        <v>422</v>
      </c>
      <c r="P39" s="6" t="s">
        <v>876</v>
      </c>
      <c r="Q39" s="63">
        <f t="shared" si="1"/>
        <v>17</v>
      </c>
      <c r="R39" s="1" t="str">
        <f t="shared" si="2"/>
        <v>017A0201</v>
      </c>
      <c r="S39" s="1" t="str">
        <f t="shared" si="5"/>
        <v xml:space="preserve">指定承認    </v>
      </c>
      <c r="T39" s="1" t="str">
        <f t="shared" si="4"/>
        <v xml:space="preserve">指定承認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87" t="str">
        <f t="shared" si="0"/>
        <v>017A0202</v>
      </c>
      <c r="B40" s="5" t="s">
        <v>178</v>
      </c>
      <c r="C40" s="21">
        <v>2</v>
      </c>
      <c r="D40" s="21">
        <v>2</v>
      </c>
      <c r="E40" s="6" t="s">
        <v>14</v>
      </c>
      <c r="F40" s="7" t="s">
        <v>29</v>
      </c>
      <c r="G40" s="6" t="s">
        <v>905</v>
      </c>
      <c r="H40" s="6" t="s">
        <v>906</v>
      </c>
      <c r="I40" s="6" t="s">
        <v>907</v>
      </c>
      <c r="J40" s="6" t="s">
        <v>385</v>
      </c>
      <c r="K40" s="6" t="s">
        <v>417</v>
      </c>
      <c r="L40" s="12" t="s">
        <v>57</v>
      </c>
      <c r="M40" s="13"/>
      <c r="N40" s="14"/>
      <c r="O40" s="7" t="s">
        <v>422</v>
      </c>
      <c r="P40" s="6" t="s">
        <v>876</v>
      </c>
      <c r="Q40" s="63">
        <f t="shared" si="1"/>
        <v>17</v>
      </c>
      <c r="R40" s="1" t="str">
        <f t="shared" si="2"/>
        <v>017A0202</v>
      </c>
      <c r="S40" s="1" t="str">
        <f t="shared" si="5"/>
        <v xml:space="preserve">指定承認    </v>
      </c>
      <c r="T40" s="1" t="str">
        <f t="shared" si="4"/>
        <v xml:space="preserve">指定承認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017A0203</v>
      </c>
      <c r="B41" s="5" t="s">
        <v>178</v>
      </c>
      <c r="C41" s="21">
        <v>2</v>
      </c>
      <c r="D41" s="21">
        <v>3</v>
      </c>
      <c r="E41" s="6" t="s">
        <v>14</v>
      </c>
      <c r="F41" s="7" t="s">
        <v>29</v>
      </c>
      <c r="G41" s="6" t="s">
        <v>905</v>
      </c>
      <c r="H41" s="6" t="s">
        <v>908</v>
      </c>
      <c r="I41" s="6" t="s">
        <v>907</v>
      </c>
      <c r="J41" s="6" t="s">
        <v>385</v>
      </c>
      <c r="K41" s="6" t="s">
        <v>415</v>
      </c>
      <c r="L41" s="12" t="s">
        <v>57</v>
      </c>
      <c r="M41" s="13"/>
      <c r="N41" s="14"/>
      <c r="O41" s="7" t="s">
        <v>422</v>
      </c>
      <c r="P41" s="6" t="s">
        <v>876</v>
      </c>
      <c r="Q41" s="63">
        <f t="shared" si="1"/>
        <v>17</v>
      </c>
      <c r="R41" s="1" t="str">
        <f t="shared" si="2"/>
        <v>017A0203</v>
      </c>
      <c r="S41" s="1" t="str">
        <f t="shared" si="5"/>
        <v xml:space="preserve">指定承認    </v>
      </c>
      <c r="T41" s="1" t="str">
        <f t="shared" si="4"/>
        <v xml:space="preserve">指定承認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87" t="str">
        <f t="shared" si="0"/>
        <v>017A0204</v>
      </c>
      <c r="B42" s="5" t="s">
        <v>178</v>
      </c>
      <c r="C42" s="21">
        <v>2</v>
      </c>
      <c r="D42" s="21">
        <v>4</v>
      </c>
      <c r="E42" s="6" t="s">
        <v>14</v>
      </c>
      <c r="F42" s="7" t="s">
        <v>29</v>
      </c>
      <c r="G42" s="6" t="s">
        <v>905</v>
      </c>
      <c r="H42" s="6" t="s">
        <v>908</v>
      </c>
      <c r="I42" s="6" t="s">
        <v>907</v>
      </c>
      <c r="J42" s="6" t="s">
        <v>385</v>
      </c>
      <c r="K42" s="6" t="s">
        <v>418</v>
      </c>
      <c r="L42" s="12" t="s">
        <v>57</v>
      </c>
      <c r="M42" s="13"/>
      <c r="N42" s="14"/>
      <c r="O42" s="7" t="s">
        <v>422</v>
      </c>
      <c r="P42" s="6" t="s">
        <v>876</v>
      </c>
      <c r="Q42" s="63">
        <f t="shared" si="1"/>
        <v>17</v>
      </c>
      <c r="R42" s="1" t="str">
        <f t="shared" si="2"/>
        <v>017A0204</v>
      </c>
      <c r="S42" s="1" t="str">
        <f t="shared" si="5"/>
        <v xml:space="preserve">指定承認    </v>
      </c>
      <c r="T42" s="1" t="str">
        <f t="shared" si="4"/>
        <v xml:space="preserve">指定承認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87" t="str">
        <f t="shared" si="0"/>
        <v>017A0205</v>
      </c>
      <c r="B43" s="5" t="s">
        <v>178</v>
      </c>
      <c r="C43" s="21">
        <v>2</v>
      </c>
      <c r="D43" s="21">
        <v>5</v>
      </c>
      <c r="E43" s="6" t="s">
        <v>14</v>
      </c>
      <c r="F43" s="7" t="s">
        <v>29</v>
      </c>
      <c r="G43" s="6" t="s">
        <v>796</v>
      </c>
      <c r="H43" s="6" t="s">
        <v>911</v>
      </c>
      <c r="I43" s="6" t="s">
        <v>904</v>
      </c>
      <c r="J43" s="6" t="s">
        <v>910</v>
      </c>
      <c r="K43" s="6" t="s">
        <v>415</v>
      </c>
      <c r="L43" s="12" t="s">
        <v>57</v>
      </c>
      <c r="M43" s="13"/>
      <c r="N43" s="14"/>
      <c r="O43" s="7" t="s">
        <v>422</v>
      </c>
      <c r="P43" s="6" t="s">
        <v>876</v>
      </c>
      <c r="Q43" s="63">
        <f t="shared" si="1"/>
        <v>17</v>
      </c>
      <c r="R43" s="1" t="str">
        <f t="shared" si="2"/>
        <v>017A0205</v>
      </c>
      <c r="S43" s="1" t="str">
        <f t="shared" si="5"/>
        <v xml:space="preserve">指定承認    </v>
      </c>
      <c r="T43" s="1" t="str">
        <f t="shared" si="4"/>
        <v xml:space="preserve">指定承認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017A0206</v>
      </c>
      <c r="B44" s="5" t="s">
        <v>178</v>
      </c>
      <c r="C44" s="21">
        <v>2</v>
      </c>
      <c r="D44" s="21">
        <v>6</v>
      </c>
      <c r="E44" s="6" t="s">
        <v>14</v>
      </c>
      <c r="F44" s="7" t="s">
        <v>29</v>
      </c>
      <c r="G44" s="6" t="s">
        <v>796</v>
      </c>
      <c r="H44" s="6" t="s">
        <v>911</v>
      </c>
      <c r="I44" s="6" t="s">
        <v>904</v>
      </c>
      <c r="J44" s="6" t="s">
        <v>910</v>
      </c>
      <c r="K44" s="6" t="s">
        <v>418</v>
      </c>
      <c r="L44" s="12" t="s">
        <v>57</v>
      </c>
      <c r="M44" s="13"/>
      <c r="N44" s="14"/>
      <c r="O44" s="7" t="s">
        <v>422</v>
      </c>
      <c r="P44" s="6" t="s">
        <v>876</v>
      </c>
      <c r="Q44" s="63">
        <f t="shared" si="1"/>
        <v>17</v>
      </c>
      <c r="R44" s="1" t="str">
        <f t="shared" si="2"/>
        <v>017A0206</v>
      </c>
      <c r="S44" s="1" t="str">
        <f t="shared" si="5"/>
        <v xml:space="preserve">指定承認    </v>
      </c>
      <c r="T44" s="1" t="str">
        <f t="shared" si="4"/>
        <v xml:space="preserve">指定承認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87" t="str">
        <f t="shared" si="0"/>
        <v>017A0401</v>
      </c>
      <c r="B45" s="5" t="s">
        <v>178</v>
      </c>
      <c r="C45" s="21">
        <v>4</v>
      </c>
      <c r="D45" s="21">
        <v>1</v>
      </c>
      <c r="E45" s="6" t="s">
        <v>14</v>
      </c>
      <c r="F45" s="7" t="s">
        <v>29</v>
      </c>
      <c r="G45" s="6" t="s">
        <v>548</v>
      </c>
      <c r="H45" s="6" t="s">
        <v>912</v>
      </c>
      <c r="I45" s="6" t="s">
        <v>552</v>
      </c>
      <c r="J45" s="6" t="s">
        <v>547</v>
      </c>
      <c r="K45" s="6"/>
      <c r="L45" s="12" t="s">
        <v>57</v>
      </c>
      <c r="M45" s="13"/>
      <c r="N45" s="14"/>
      <c r="O45" s="7"/>
      <c r="P45" s="6" t="s">
        <v>876</v>
      </c>
      <c r="Q45" s="63">
        <f t="shared" si="1"/>
        <v>17</v>
      </c>
      <c r="R45" s="1" t="str">
        <f t="shared" si="2"/>
        <v>017A0401</v>
      </c>
      <c r="S45" s="1" t="str">
        <f t="shared" ref="S45:S108" si="6">""&amp;L48&amp;"  "&amp;M48&amp;"  "&amp;N48&amp;""</f>
        <v>JWWA  B  126</v>
      </c>
      <c r="T45" s="1" t="str">
        <f t="shared" si="4"/>
        <v>JWWA  B  126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6"/>
      <c r="J46" s="6"/>
      <c r="K46" s="6"/>
      <c r="L46" s="12"/>
      <c r="M46" s="13"/>
      <c r="N46" s="14"/>
      <c r="O46" s="7"/>
      <c r="P46" s="6"/>
      <c r="Q46" s="63" t="str">
        <f t="shared" si="1"/>
        <v/>
      </c>
      <c r="R46" s="1" t="str">
        <f t="shared" si="2"/>
        <v/>
      </c>
      <c r="S46" s="1" t="str">
        <f t="shared" si="6"/>
        <v xml:space="preserve">指定承認    </v>
      </c>
      <c r="T46" s="1" t="str">
        <f t="shared" si="4"/>
        <v xml:space="preserve">指定承認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87" t="str">
        <f t="shared" si="0"/>
        <v>017A0501</v>
      </c>
      <c r="B47" s="5" t="s">
        <v>178</v>
      </c>
      <c r="C47" s="21">
        <v>5</v>
      </c>
      <c r="D47" s="21">
        <v>1</v>
      </c>
      <c r="E47" s="6" t="s">
        <v>14</v>
      </c>
      <c r="F47" s="7" t="s">
        <v>30</v>
      </c>
      <c r="G47" s="6" t="s">
        <v>729</v>
      </c>
      <c r="H47" s="6" t="s">
        <v>913</v>
      </c>
      <c r="I47" s="6" t="s">
        <v>423</v>
      </c>
      <c r="J47" s="6" t="s">
        <v>385</v>
      </c>
      <c r="K47" s="6" t="s">
        <v>702</v>
      </c>
      <c r="L47" s="12" t="s">
        <v>6</v>
      </c>
      <c r="M47" s="13" t="s">
        <v>164</v>
      </c>
      <c r="N47" s="14">
        <v>126</v>
      </c>
      <c r="O47" s="7"/>
      <c r="P47" s="6" t="s">
        <v>876</v>
      </c>
      <c r="Q47" s="63">
        <f t="shared" si="1"/>
        <v>17</v>
      </c>
      <c r="R47" s="1" t="str">
        <f t="shared" si="2"/>
        <v>017A0501</v>
      </c>
      <c r="S47" s="1" t="str">
        <f t="shared" si="6"/>
        <v>JWWA  B  126</v>
      </c>
      <c r="T47" s="1" t="str">
        <f t="shared" si="4"/>
        <v>JWWA  B  126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87" t="str">
        <f t="shared" si="0"/>
        <v>017A0502</v>
      </c>
      <c r="B48" s="5" t="s">
        <v>178</v>
      </c>
      <c r="C48" s="21">
        <v>5</v>
      </c>
      <c r="D48" s="21">
        <v>2</v>
      </c>
      <c r="E48" s="6" t="s">
        <v>14</v>
      </c>
      <c r="F48" s="7" t="s">
        <v>30</v>
      </c>
      <c r="G48" s="6" t="s">
        <v>729</v>
      </c>
      <c r="H48" s="6" t="s">
        <v>913</v>
      </c>
      <c r="I48" s="6" t="s">
        <v>423</v>
      </c>
      <c r="J48" s="6" t="s">
        <v>385</v>
      </c>
      <c r="K48" s="6" t="s">
        <v>817</v>
      </c>
      <c r="L48" s="12" t="s">
        <v>6</v>
      </c>
      <c r="M48" s="13" t="s">
        <v>164</v>
      </c>
      <c r="N48" s="14">
        <v>126</v>
      </c>
      <c r="O48" s="7"/>
      <c r="P48" s="6" t="s">
        <v>876</v>
      </c>
      <c r="Q48" s="63">
        <f t="shared" si="1"/>
        <v>17</v>
      </c>
      <c r="R48" s="1" t="str">
        <f t="shared" si="2"/>
        <v>017A0502</v>
      </c>
      <c r="S48" s="1" t="str">
        <f t="shared" si="6"/>
        <v>JWWA  B  126</v>
      </c>
      <c r="T48" s="1" t="str">
        <f t="shared" si="4"/>
        <v>JWWA  B  126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017A0503</v>
      </c>
      <c r="B49" s="5" t="s">
        <v>178</v>
      </c>
      <c r="C49" s="21">
        <v>5</v>
      </c>
      <c r="D49" s="21">
        <v>3</v>
      </c>
      <c r="E49" s="6" t="s">
        <v>14</v>
      </c>
      <c r="F49" s="7" t="s">
        <v>30</v>
      </c>
      <c r="G49" s="6" t="s">
        <v>729</v>
      </c>
      <c r="H49" s="6" t="s">
        <v>913</v>
      </c>
      <c r="I49" s="6" t="s">
        <v>2136</v>
      </c>
      <c r="J49" s="6" t="s">
        <v>385</v>
      </c>
      <c r="K49" s="6" t="s">
        <v>836</v>
      </c>
      <c r="L49" s="12" t="s">
        <v>57</v>
      </c>
      <c r="M49" s="13"/>
      <c r="N49" s="14"/>
      <c r="O49" s="7" t="s">
        <v>2138</v>
      </c>
      <c r="P49" s="6" t="s">
        <v>876</v>
      </c>
      <c r="Q49" s="63">
        <f t="shared" si="1"/>
        <v>17</v>
      </c>
      <c r="R49" s="1" t="str">
        <f t="shared" si="2"/>
        <v>017A0503</v>
      </c>
      <c r="S49" s="1" t="str">
        <f t="shared" si="6"/>
        <v xml:space="preserve">指定承認    </v>
      </c>
      <c r="T49" s="1" t="str">
        <f t="shared" si="4"/>
        <v xml:space="preserve">指定承認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017A0504</v>
      </c>
      <c r="B50" s="5" t="s">
        <v>178</v>
      </c>
      <c r="C50" s="21">
        <v>5</v>
      </c>
      <c r="D50" s="21">
        <v>4</v>
      </c>
      <c r="E50" s="6" t="s">
        <v>14</v>
      </c>
      <c r="F50" s="7" t="s">
        <v>30</v>
      </c>
      <c r="G50" s="6" t="s">
        <v>729</v>
      </c>
      <c r="H50" s="6" t="s">
        <v>913</v>
      </c>
      <c r="I50" s="6" t="s">
        <v>2137</v>
      </c>
      <c r="J50" s="6" t="s">
        <v>385</v>
      </c>
      <c r="K50" s="6" t="s">
        <v>703</v>
      </c>
      <c r="L50" s="12" t="s">
        <v>6</v>
      </c>
      <c r="M50" s="13" t="s">
        <v>164</v>
      </c>
      <c r="N50" s="14">
        <v>126</v>
      </c>
      <c r="O50" s="7"/>
      <c r="P50" s="6" t="s">
        <v>876</v>
      </c>
      <c r="Q50" s="63">
        <f t="shared" si="1"/>
        <v>17</v>
      </c>
      <c r="R50" s="1" t="str">
        <f t="shared" si="2"/>
        <v>017A0504</v>
      </c>
      <c r="S50" s="1" t="str">
        <f t="shared" si="6"/>
        <v>JWWA  B  126</v>
      </c>
      <c r="T50" s="1" t="str">
        <f t="shared" si="4"/>
        <v>JWWA  B  126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017A0505</v>
      </c>
      <c r="B51" s="5" t="s">
        <v>178</v>
      </c>
      <c r="C51" s="21">
        <v>5</v>
      </c>
      <c r="D51" s="21">
        <v>5</v>
      </c>
      <c r="E51" s="6" t="s">
        <v>14</v>
      </c>
      <c r="F51" s="7" t="s">
        <v>30</v>
      </c>
      <c r="G51" s="6" t="s">
        <v>730</v>
      </c>
      <c r="H51" s="6" t="s">
        <v>914</v>
      </c>
      <c r="I51" s="6" t="s">
        <v>423</v>
      </c>
      <c r="J51" s="6" t="s">
        <v>385</v>
      </c>
      <c r="K51" s="6" t="s">
        <v>817</v>
      </c>
      <c r="L51" s="12" t="s">
        <v>6</v>
      </c>
      <c r="M51" s="13" t="s">
        <v>164</v>
      </c>
      <c r="N51" s="14">
        <v>126</v>
      </c>
      <c r="O51" s="7"/>
      <c r="P51" s="6" t="s">
        <v>876</v>
      </c>
      <c r="Q51" s="63">
        <f t="shared" ref="Q51:Q59" si="7">IF(P51="","",VLOOKUP(P51,$Z$7:$AA$68,2,FALSE))</f>
        <v>17</v>
      </c>
      <c r="R51" s="1" t="str">
        <f t="shared" si="2"/>
        <v>017A0505</v>
      </c>
      <c r="S51" s="1" t="str">
        <f t="shared" si="6"/>
        <v xml:space="preserve">    </v>
      </c>
      <c r="T51" s="1" t="str">
        <f t="shared" si="4"/>
        <v xml:space="preserve">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87" t="str">
        <f t="shared" si="0"/>
        <v>017A0506</v>
      </c>
      <c r="B52" s="5" t="s">
        <v>178</v>
      </c>
      <c r="C52" s="21">
        <v>5</v>
      </c>
      <c r="D52" s="21">
        <v>6</v>
      </c>
      <c r="E52" s="6" t="s">
        <v>14</v>
      </c>
      <c r="F52" s="7" t="s">
        <v>30</v>
      </c>
      <c r="G52" s="6" t="s">
        <v>730</v>
      </c>
      <c r="H52" s="6" t="s">
        <v>914</v>
      </c>
      <c r="I52" s="6" t="s">
        <v>2136</v>
      </c>
      <c r="J52" s="6" t="s">
        <v>385</v>
      </c>
      <c r="K52" s="6" t="s">
        <v>703</v>
      </c>
      <c r="L52" s="12" t="s">
        <v>57</v>
      </c>
      <c r="M52" s="13"/>
      <c r="N52" s="14"/>
      <c r="O52" s="7" t="s">
        <v>2138</v>
      </c>
      <c r="P52" s="6" t="s">
        <v>876</v>
      </c>
      <c r="Q52" s="63">
        <f t="shared" si="7"/>
        <v>17</v>
      </c>
      <c r="R52" s="1" t="str">
        <f t="shared" si="2"/>
        <v>017A0506</v>
      </c>
      <c r="S52" s="1" t="str">
        <f t="shared" si="6"/>
        <v>JWWA  B  103</v>
      </c>
      <c r="T52" s="1" t="str">
        <f t="shared" si="4"/>
        <v>JWWA  B  103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017A0507</v>
      </c>
      <c r="B53" s="5" t="s">
        <v>178</v>
      </c>
      <c r="C53" s="21">
        <v>5</v>
      </c>
      <c r="D53" s="21">
        <v>7</v>
      </c>
      <c r="E53" s="6" t="s">
        <v>14</v>
      </c>
      <c r="F53" s="7" t="s">
        <v>30</v>
      </c>
      <c r="G53" s="6" t="s">
        <v>730</v>
      </c>
      <c r="H53" s="6" t="s">
        <v>914</v>
      </c>
      <c r="I53" s="6" t="s">
        <v>2137</v>
      </c>
      <c r="J53" s="6" t="s">
        <v>385</v>
      </c>
      <c r="K53" s="6" t="s">
        <v>703</v>
      </c>
      <c r="L53" s="12" t="s">
        <v>6</v>
      </c>
      <c r="M53" s="13" t="s">
        <v>164</v>
      </c>
      <c r="N53" s="14">
        <v>126</v>
      </c>
      <c r="O53" s="7"/>
      <c r="P53" s="6" t="s">
        <v>876</v>
      </c>
      <c r="Q53" s="63">
        <f t="shared" si="7"/>
        <v>17</v>
      </c>
      <c r="R53" s="1" t="str">
        <f t="shared" si="2"/>
        <v>017A0507</v>
      </c>
      <c r="S53" s="1" t="str">
        <f t="shared" si="6"/>
        <v>JWWA  B  135</v>
      </c>
      <c r="T53" s="1" t="str">
        <f t="shared" si="4"/>
        <v>JWWA  B  135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6"/>
      <c r="J54" s="6"/>
      <c r="K54" s="6"/>
      <c r="L54" s="12"/>
      <c r="M54" s="13"/>
      <c r="N54" s="14"/>
      <c r="O54" s="7"/>
      <c r="P54" s="6"/>
      <c r="Q54" s="63" t="str">
        <f t="shared" si="7"/>
        <v/>
      </c>
      <c r="R54" s="1" t="str">
        <f t="shared" si="2"/>
        <v/>
      </c>
      <c r="S54" s="1" t="str">
        <f t="shared" si="6"/>
        <v xml:space="preserve">指定承認    </v>
      </c>
      <c r="T54" s="1" t="str">
        <f t="shared" si="4"/>
        <v xml:space="preserve">指定承認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87" t="str">
        <f t="shared" si="0"/>
        <v>017F0101</v>
      </c>
      <c r="B55" s="5" t="s">
        <v>186</v>
      </c>
      <c r="C55" s="21">
        <v>1</v>
      </c>
      <c r="D55" s="21">
        <v>1</v>
      </c>
      <c r="E55" s="6" t="s">
        <v>14</v>
      </c>
      <c r="F55" s="7" t="s">
        <v>31</v>
      </c>
      <c r="G55" s="6" t="s">
        <v>731</v>
      </c>
      <c r="H55" s="6" t="s">
        <v>915</v>
      </c>
      <c r="I55" s="6" t="s">
        <v>122</v>
      </c>
      <c r="J55" s="6" t="s">
        <v>385</v>
      </c>
      <c r="K55" s="6" t="s">
        <v>421</v>
      </c>
      <c r="L55" s="12" t="s">
        <v>6</v>
      </c>
      <c r="M55" s="13" t="s">
        <v>164</v>
      </c>
      <c r="N55" s="14">
        <v>103</v>
      </c>
      <c r="O55" s="7"/>
      <c r="P55" s="6" t="s">
        <v>876</v>
      </c>
      <c r="Q55" s="63">
        <f t="shared" si="7"/>
        <v>17</v>
      </c>
      <c r="R55" s="1" t="str">
        <f t="shared" si="2"/>
        <v>017F0101</v>
      </c>
      <c r="S55" s="1" t="str">
        <f t="shared" si="6"/>
        <v xml:space="preserve">指定承認    </v>
      </c>
      <c r="T55" s="1" t="str">
        <f t="shared" si="4"/>
        <v xml:space="preserve">指定承認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017F0102</v>
      </c>
      <c r="B56" s="5" t="s">
        <v>186</v>
      </c>
      <c r="C56" s="21">
        <v>1</v>
      </c>
      <c r="D56" s="21">
        <v>2</v>
      </c>
      <c r="E56" s="6" t="s">
        <v>14</v>
      </c>
      <c r="F56" s="7" t="s">
        <v>31</v>
      </c>
      <c r="G56" s="6" t="s">
        <v>732</v>
      </c>
      <c r="H56" s="6" t="s">
        <v>916</v>
      </c>
      <c r="I56" s="6" t="s">
        <v>122</v>
      </c>
      <c r="J56" s="6" t="s">
        <v>385</v>
      </c>
      <c r="K56" s="6" t="s">
        <v>421</v>
      </c>
      <c r="L56" s="12" t="s">
        <v>6</v>
      </c>
      <c r="M56" s="13" t="s">
        <v>164</v>
      </c>
      <c r="N56" s="14">
        <v>135</v>
      </c>
      <c r="O56" s="7"/>
      <c r="P56" s="6" t="s">
        <v>876</v>
      </c>
      <c r="Q56" s="63">
        <f t="shared" si="7"/>
        <v>17</v>
      </c>
      <c r="R56" s="1" t="str">
        <f t="shared" si="2"/>
        <v>017F0102</v>
      </c>
      <c r="S56" s="1" t="str">
        <f t="shared" si="6"/>
        <v xml:space="preserve">指定承認    </v>
      </c>
      <c r="T56" s="1" t="str">
        <f t="shared" si="4"/>
        <v xml:space="preserve">指定承認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017F0103</v>
      </c>
      <c r="B57" s="5" t="s">
        <v>186</v>
      </c>
      <c r="C57" s="21">
        <v>1</v>
      </c>
      <c r="D57" s="21">
        <v>3</v>
      </c>
      <c r="E57" s="6" t="s">
        <v>14</v>
      </c>
      <c r="F57" s="7" t="s">
        <v>31</v>
      </c>
      <c r="G57" s="6" t="s">
        <v>733</v>
      </c>
      <c r="H57" s="6" t="s">
        <v>917</v>
      </c>
      <c r="I57" s="6" t="s">
        <v>122</v>
      </c>
      <c r="J57" s="6" t="s">
        <v>385</v>
      </c>
      <c r="K57" s="6" t="s">
        <v>421</v>
      </c>
      <c r="L57" s="12" t="s">
        <v>57</v>
      </c>
      <c r="M57" s="13"/>
      <c r="N57" s="14"/>
      <c r="O57" s="7"/>
      <c r="P57" s="6" t="s">
        <v>876</v>
      </c>
      <c r="Q57" s="63">
        <f t="shared" si="7"/>
        <v>17</v>
      </c>
      <c r="R57" s="1" t="str">
        <f t="shared" ref="R57:R120" si="8">A60</f>
        <v/>
      </c>
      <c r="S57" s="1" t="str">
        <f t="shared" si="6"/>
        <v xml:space="preserve">    </v>
      </c>
      <c r="T57" s="1" t="str">
        <f t="shared" si="4"/>
        <v xml:space="preserve">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017F0201</v>
      </c>
      <c r="B58" s="5" t="s">
        <v>186</v>
      </c>
      <c r="C58" s="21">
        <v>2</v>
      </c>
      <c r="D58" s="21">
        <v>1</v>
      </c>
      <c r="E58" s="6" t="s">
        <v>14</v>
      </c>
      <c r="F58" s="7" t="s">
        <v>31</v>
      </c>
      <c r="G58" s="6" t="s">
        <v>734</v>
      </c>
      <c r="H58" s="6" t="s">
        <v>918</v>
      </c>
      <c r="I58" s="6" t="s">
        <v>428</v>
      </c>
      <c r="J58" s="6" t="s">
        <v>385</v>
      </c>
      <c r="K58" s="6" t="s">
        <v>421</v>
      </c>
      <c r="L58" s="12" t="s">
        <v>57</v>
      </c>
      <c r="M58" s="13"/>
      <c r="N58" s="14"/>
      <c r="O58" s="7"/>
      <c r="P58" s="6" t="s">
        <v>876</v>
      </c>
      <c r="Q58" s="63">
        <f t="shared" si="7"/>
        <v>17</v>
      </c>
      <c r="R58" s="1" t="str">
        <f t="shared" si="8"/>
        <v/>
      </c>
      <c r="S58" s="1" t="str">
        <f t="shared" si="6"/>
        <v xml:space="preserve">    </v>
      </c>
      <c r="T58" s="1" t="str">
        <f t="shared" si="4"/>
        <v xml:space="preserve">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87" t="str">
        <f t="shared" si="0"/>
        <v>017F0202</v>
      </c>
      <c r="B59" s="5" t="s">
        <v>186</v>
      </c>
      <c r="C59" s="21">
        <v>2</v>
      </c>
      <c r="D59" s="21">
        <v>2</v>
      </c>
      <c r="E59" s="6" t="s">
        <v>14</v>
      </c>
      <c r="F59" s="7" t="s">
        <v>31</v>
      </c>
      <c r="G59" s="6" t="s">
        <v>2724</v>
      </c>
      <c r="H59" s="6" t="s">
        <v>919</v>
      </c>
      <c r="I59" s="6" t="s">
        <v>428</v>
      </c>
      <c r="J59" s="6" t="s">
        <v>385</v>
      </c>
      <c r="K59" s="6" t="s">
        <v>920</v>
      </c>
      <c r="L59" s="12" t="s">
        <v>57</v>
      </c>
      <c r="M59" s="13"/>
      <c r="N59" s="14"/>
      <c r="O59" s="7"/>
      <c r="P59" s="6" t="s">
        <v>876</v>
      </c>
      <c r="Q59" s="63">
        <f t="shared" si="7"/>
        <v>17</v>
      </c>
      <c r="R59" s="1" t="str">
        <f t="shared" si="8"/>
        <v/>
      </c>
      <c r="S59" s="1" t="str">
        <f t="shared" si="6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6"/>
      <c r="J60" s="6"/>
      <c r="K60" s="6"/>
      <c r="L60" s="12"/>
      <c r="M60" s="13"/>
      <c r="N60" s="14"/>
      <c r="O60" s="7"/>
      <c r="P60" s="11"/>
      <c r="Q60" s="63" t="str">
        <f t="shared" si="1"/>
        <v/>
      </c>
      <c r="R60" s="1" t="str">
        <f t="shared" si="8"/>
        <v/>
      </c>
      <c r="S60" s="1" t="str">
        <f t="shared" si="6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7"/>
      <c r="G61" s="6"/>
      <c r="H61" s="6"/>
      <c r="I61" s="6"/>
      <c r="J61" s="6"/>
      <c r="K61" s="6"/>
      <c r="L61" s="12"/>
      <c r="M61" s="13"/>
      <c r="N61" s="14"/>
      <c r="O61" s="7"/>
      <c r="P61" s="11"/>
      <c r="Q61" s="63" t="str">
        <f t="shared" si="1"/>
        <v/>
      </c>
      <c r="R61" s="1" t="str">
        <f t="shared" si="8"/>
        <v/>
      </c>
      <c r="S61" s="1" t="str">
        <f t="shared" si="6"/>
        <v xml:space="preserve">    </v>
      </c>
      <c r="T61" s="1" t="str">
        <f t="shared" si="4"/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11"/>
      <c r="J62" s="11"/>
      <c r="K62" s="11"/>
      <c r="L62" s="12"/>
      <c r="M62" s="13"/>
      <c r="N62" s="14"/>
      <c r="O62" s="7"/>
      <c r="P62" s="11"/>
      <c r="Q62" s="63" t="str">
        <f t="shared" si="1"/>
        <v/>
      </c>
      <c r="R62" s="1" t="str">
        <f t="shared" si="8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11"/>
      <c r="J63" s="11"/>
      <c r="K63" s="11"/>
      <c r="L63" s="12"/>
      <c r="M63" s="13"/>
      <c r="N63" s="14"/>
      <c r="O63" s="7"/>
      <c r="P63" s="11"/>
      <c r="Q63" s="63" t="str">
        <f t="shared" si="1"/>
        <v/>
      </c>
      <c r="R63" s="1" t="str">
        <f t="shared" si="8"/>
        <v/>
      </c>
      <c r="S63" s="1" t="str">
        <f t="shared" si="6"/>
        <v xml:space="preserve">    </v>
      </c>
      <c r="T63" s="1" t="str">
        <f t="shared" si="4"/>
        <v xml:space="preserve">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11"/>
      <c r="J64" s="11"/>
      <c r="K64" s="11"/>
      <c r="L64" s="12"/>
      <c r="M64" s="13"/>
      <c r="N64" s="14"/>
      <c r="O64" s="7"/>
      <c r="P64" s="11"/>
      <c r="Q64" s="63" t="str">
        <f t="shared" si="1"/>
        <v/>
      </c>
      <c r="R64" s="1" t="str">
        <f t="shared" si="8"/>
        <v/>
      </c>
      <c r="S64" s="1" t="str">
        <f t="shared" si="6"/>
        <v xml:space="preserve">    </v>
      </c>
      <c r="T64" s="1" t="str">
        <f t="shared" si="4"/>
        <v xml:space="preserve">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8"/>
      <c r="G65" s="6"/>
      <c r="H65" s="6"/>
      <c r="I65" s="6"/>
      <c r="J65" s="6"/>
      <c r="K65" s="6"/>
      <c r="L65" s="5"/>
      <c r="M65" s="9"/>
      <c r="N65" s="10"/>
      <c r="O65" s="7"/>
      <c r="P65" s="6"/>
      <c r="Q65" s="63" t="str">
        <f t="shared" si="1"/>
        <v/>
      </c>
      <c r="R65" s="1" t="str">
        <f t="shared" si="8"/>
        <v/>
      </c>
      <c r="S65" s="1" t="str">
        <f t="shared" si="6"/>
        <v xml:space="preserve">    </v>
      </c>
      <c r="T65" s="1" t="str">
        <f t="shared" si="4"/>
        <v xml:space="preserve">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11"/>
      <c r="K66" s="11"/>
      <c r="L66" s="12"/>
      <c r="M66" s="13"/>
      <c r="N66" s="14"/>
      <c r="O66" s="7"/>
      <c r="P66" s="11"/>
      <c r="Q66" s="63" t="str">
        <f t="shared" si="1"/>
        <v/>
      </c>
      <c r="R66" s="1" t="str">
        <f t="shared" si="8"/>
        <v/>
      </c>
      <c r="S66" s="1" t="str">
        <f t="shared" si="6"/>
        <v xml:space="preserve">    </v>
      </c>
      <c r="T66" s="1" t="str">
        <f t="shared" si="4"/>
        <v xml:space="preserve">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11"/>
      <c r="K67" s="11"/>
      <c r="L67" s="12"/>
      <c r="M67" s="13"/>
      <c r="N67" s="14"/>
      <c r="O67" s="7"/>
      <c r="P67" s="11"/>
      <c r="Q67" s="63" t="str">
        <f t="shared" si="1"/>
        <v/>
      </c>
      <c r="R67" s="1" t="str">
        <f t="shared" si="8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11"/>
      <c r="K68" s="11"/>
      <c r="L68" s="12"/>
      <c r="M68" s="13"/>
      <c r="N68" s="14"/>
      <c r="O68" s="7"/>
      <c r="P68" s="11"/>
      <c r="Q68" s="63" t="str">
        <f t="shared" si="1"/>
        <v/>
      </c>
      <c r="R68" s="1" t="str">
        <f t="shared" si="8"/>
        <v/>
      </c>
      <c r="S68" s="1" t="str">
        <f t="shared" si="6"/>
        <v xml:space="preserve">    </v>
      </c>
      <c r="T68" s="1" t="str">
        <f t="shared" si="4"/>
        <v xml:space="preserve">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11"/>
      <c r="K69" s="11"/>
      <c r="L69" s="12"/>
      <c r="M69" s="13"/>
      <c r="N69" s="14"/>
      <c r="O69" s="7"/>
      <c r="P69" s="11"/>
      <c r="Q69" s="63" t="str">
        <f t="shared" si="1"/>
        <v/>
      </c>
      <c r="R69" s="1" t="str">
        <f t="shared" si="8"/>
        <v/>
      </c>
      <c r="S69" s="1" t="str">
        <f t="shared" si="6"/>
        <v xml:space="preserve">    </v>
      </c>
      <c r="T69" s="1" t="str">
        <f t="shared" si="4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1"/>
        <v/>
      </c>
      <c r="R70" s="1" t="str">
        <f t="shared" si="8"/>
        <v/>
      </c>
      <c r="S70" s="1" t="str">
        <f t="shared" si="6"/>
        <v xml:space="preserve">    </v>
      </c>
      <c r="T70" s="1" t="str">
        <f t="shared" si="4"/>
        <v xml:space="preserve">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25" t="str">
        <f t="shared" si="0"/>
        <v/>
      </c>
      <c r="B71" s="5"/>
      <c r="C71" s="21"/>
      <c r="D71" s="21"/>
      <c r="E71" s="6"/>
      <c r="F71" s="7"/>
      <c r="G71" s="6"/>
      <c r="H71" s="6"/>
      <c r="I71" s="11"/>
      <c r="J71" s="11"/>
      <c r="K71" s="11"/>
      <c r="L71" s="12"/>
      <c r="M71" s="13"/>
      <c r="N71" s="14"/>
      <c r="O71" s="7"/>
      <c r="P71" s="11"/>
      <c r="Q71" s="63" t="str">
        <f t="shared" ref="Q71:Q134" si="9">IF(P71="","",VLOOKUP(P71,$Z$7:$AA$68,2,FALSE))</f>
        <v/>
      </c>
      <c r="R71" s="1" t="str">
        <f t="shared" si="8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25" t="str">
        <f t="shared" si="0"/>
        <v/>
      </c>
      <c r="B72" s="5"/>
      <c r="C72" s="21"/>
      <c r="D72" s="21"/>
      <c r="E72" s="6"/>
      <c r="F72" s="7"/>
      <c r="G72" s="6"/>
      <c r="H72" s="6"/>
      <c r="I72" s="11"/>
      <c r="J72" s="11"/>
      <c r="K72" s="11"/>
      <c r="L72" s="12"/>
      <c r="M72" s="13"/>
      <c r="N72" s="14"/>
      <c r="O72" s="7"/>
      <c r="P72" s="11"/>
      <c r="Q72" s="63" t="str">
        <f t="shared" si="9"/>
        <v/>
      </c>
      <c r="R72" s="1" t="str">
        <f t="shared" si="8"/>
        <v/>
      </c>
      <c r="S72" s="1" t="str">
        <f t="shared" si="6"/>
        <v xml:space="preserve">    </v>
      </c>
      <c r="T72" s="1" t="str">
        <f t="shared" ref="T72:T297" si="10">S72</f>
        <v xml:space="preserve">    </v>
      </c>
      <c r="V72" s="2"/>
    </row>
    <row r="73" spans="1:27" ht="15" customHeight="1">
      <c r="A73" s="25" t="str">
        <f t="shared" si="0"/>
        <v/>
      </c>
      <c r="B73" s="5"/>
      <c r="C73" s="21"/>
      <c r="D73" s="21"/>
      <c r="E73" s="6"/>
      <c r="F73" s="7"/>
      <c r="G73" s="6"/>
      <c r="H73" s="6"/>
      <c r="I73" s="11"/>
      <c r="J73" s="11"/>
      <c r="K73" s="11"/>
      <c r="L73" s="12"/>
      <c r="M73" s="13"/>
      <c r="N73" s="14"/>
      <c r="O73" s="7"/>
      <c r="P73" s="11"/>
      <c r="Q73" s="63" t="str">
        <f t="shared" si="9"/>
        <v/>
      </c>
      <c r="R73" s="1" t="str">
        <f t="shared" si="8"/>
        <v/>
      </c>
      <c r="S73" s="1" t="str">
        <f t="shared" si="6"/>
        <v xml:space="preserve">    </v>
      </c>
      <c r="T73" s="1" t="str">
        <f t="shared" si="10"/>
        <v xml:space="preserve">    </v>
      </c>
      <c r="V73" s="2"/>
    </row>
    <row r="74" spans="1:27" ht="15" customHeight="1">
      <c r="A74" s="25" t="str">
        <f t="shared" si="0"/>
        <v/>
      </c>
      <c r="B74" s="5"/>
      <c r="C74" s="21"/>
      <c r="D74" s="21"/>
      <c r="E74" s="6"/>
      <c r="F74" s="7"/>
      <c r="G74" s="6"/>
      <c r="H74" s="6"/>
      <c r="I74" s="11"/>
      <c r="J74" s="11"/>
      <c r="K74" s="11"/>
      <c r="L74" s="12"/>
      <c r="M74" s="13"/>
      <c r="N74" s="14"/>
      <c r="O74" s="7"/>
      <c r="P74" s="11"/>
      <c r="Q74" s="63" t="str">
        <f t="shared" si="9"/>
        <v/>
      </c>
      <c r="R74" s="1" t="str">
        <f t="shared" si="8"/>
        <v/>
      </c>
      <c r="S74" s="1" t="str">
        <f t="shared" si="6"/>
        <v xml:space="preserve">    </v>
      </c>
      <c r="T74" s="1" t="str">
        <f t="shared" si="10"/>
        <v xml:space="preserve">    </v>
      </c>
      <c r="V74" s="2"/>
    </row>
    <row r="75" spans="1:27" ht="15" customHeight="1">
      <c r="A75" s="25" t="str">
        <f t="shared" ref="A75:A138" si="11">IF(OR(B75="",C75="",D75=""),"",TEXT(Q75,"000")&amp;B75&amp;TEXT(C75,"00")&amp;TEXT(D75,"00"))</f>
        <v/>
      </c>
      <c r="B75" s="5"/>
      <c r="C75" s="21"/>
      <c r="D75" s="21"/>
      <c r="E75" s="6"/>
      <c r="F75" s="7"/>
      <c r="G75" s="6"/>
      <c r="H75" s="6"/>
      <c r="I75" s="11"/>
      <c r="J75" s="11"/>
      <c r="K75" s="11"/>
      <c r="L75" s="12"/>
      <c r="M75" s="13"/>
      <c r="N75" s="14"/>
      <c r="O75" s="7"/>
      <c r="P75" s="11"/>
      <c r="Q75" s="63" t="str">
        <f t="shared" si="9"/>
        <v/>
      </c>
      <c r="R75" s="1" t="str">
        <f t="shared" si="8"/>
        <v/>
      </c>
      <c r="S75" s="1" t="str">
        <f t="shared" si="6"/>
        <v xml:space="preserve">    </v>
      </c>
      <c r="T75" s="1" t="str">
        <f t="shared" si="10"/>
        <v xml:space="preserve">    </v>
      </c>
      <c r="V75" s="2"/>
    </row>
    <row r="76" spans="1:27" ht="15" customHeight="1">
      <c r="A76" s="25" t="str">
        <f t="shared" si="11"/>
        <v/>
      </c>
      <c r="B76" s="5"/>
      <c r="C76" s="21"/>
      <c r="D76" s="21"/>
      <c r="E76" s="6"/>
      <c r="F76" s="7"/>
      <c r="G76" s="6"/>
      <c r="H76" s="6"/>
      <c r="I76" s="11"/>
      <c r="J76" s="11"/>
      <c r="K76" s="11"/>
      <c r="L76" s="12"/>
      <c r="M76" s="13"/>
      <c r="N76" s="14"/>
      <c r="O76" s="7"/>
      <c r="P76" s="11"/>
      <c r="Q76" s="63" t="str">
        <f t="shared" si="9"/>
        <v/>
      </c>
      <c r="R76" s="1" t="str">
        <f t="shared" si="8"/>
        <v/>
      </c>
      <c r="S76" s="1" t="str">
        <f t="shared" si="6"/>
        <v xml:space="preserve">    </v>
      </c>
      <c r="T76" s="1" t="str">
        <f t="shared" si="10"/>
        <v xml:space="preserve">    </v>
      </c>
      <c r="V76" s="2"/>
    </row>
    <row r="77" spans="1:27" ht="15" customHeight="1">
      <c r="A77" s="25" t="str">
        <f t="shared" si="11"/>
        <v/>
      </c>
      <c r="B77" s="5"/>
      <c r="C77" s="21"/>
      <c r="D77" s="21"/>
      <c r="E77" s="6"/>
      <c r="F77" s="7"/>
      <c r="G77" s="6"/>
      <c r="H77" s="6"/>
      <c r="I77" s="11"/>
      <c r="J77" s="11"/>
      <c r="K77" s="11"/>
      <c r="L77" s="12"/>
      <c r="M77" s="13"/>
      <c r="N77" s="14"/>
      <c r="O77" s="7"/>
      <c r="P77" s="11"/>
      <c r="Q77" s="63" t="str">
        <f t="shared" si="9"/>
        <v/>
      </c>
      <c r="R77" s="1" t="str">
        <f t="shared" si="8"/>
        <v/>
      </c>
      <c r="S77" s="1" t="str">
        <f t="shared" si="6"/>
        <v xml:space="preserve">    </v>
      </c>
      <c r="T77" s="1" t="str">
        <f t="shared" si="10"/>
        <v xml:space="preserve">    </v>
      </c>
      <c r="V77" s="2"/>
    </row>
    <row r="78" spans="1:27" ht="15" customHeight="1">
      <c r="A78" s="25" t="str">
        <f t="shared" si="11"/>
        <v/>
      </c>
      <c r="B78" s="5"/>
      <c r="C78" s="21"/>
      <c r="D78" s="21"/>
      <c r="E78" s="6"/>
      <c r="F78" s="7"/>
      <c r="G78" s="6"/>
      <c r="H78" s="6"/>
      <c r="I78" s="11"/>
      <c r="J78" s="11"/>
      <c r="K78" s="11"/>
      <c r="L78" s="12"/>
      <c r="M78" s="13"/>
      <c r="N78" s="14"/>
      <c r="O78" s="7"/>
      <c r="P78" s="11"/>
      <c r="Q78" s="63" t="str">
        <f t="shared" si="9"/>
        <v/>
      </c>
      <c r="R78" s="1" t="str">
        <f t="shared" si="8"/>
        <v/>
      </c>
      <c r="S78" s="1" t="str">
        <f t="shared" si="6"/>
        <v xml:space="preserve">    </v>
      </c>
      <c r="T78" s="1" t="str">
        <f t="shared" si="10"/>
        <v xml:space="preserve">    </v>
      </c>
    </row>
    <row r="79" spans="1:27" ht="15" customHeight="1">
      <c r="A79" s="25" t="str">
        <f t="shared" si="11"/>
        <v/>
      </c>
      <c r="B79" s="5"/>
      <c r="C79" s="21"/>
      <c r="D79" s="21"/>
      <c r="E79" s="6"/>
      <c r="F79" s="7"/>
      <c r="G79" s="6"/>
      <c r="H79" s="6"/>
      <c r="I79" s="11"/>
      <c r="J79" s="11"/>
      <c r="K79" s="11"/>
      <c r="L79" s="12"/>
      <c r="M79" s="13"/>
      <c r="N79" s="14"/>
      <c r="O79" s="7"/>
      <c r="P79" s="11"/>
      <c r="Q79" s="63" t="str">
        <f t="shared" si="9"/>
        <v/>
      </c>
      <c r="R79" s="1" t="str">
        <f t="shared" si="8"/>
        <v/>
      </c>
      <c r="S79" s="1" t="str">
        <f t="shared" si="6"/>
        <v xml:space="preserve">    </v>
      </c>
      <c r="T79" s="1" t="str">
        <f t="shared" si="10"/>
        <v xml:space="preserve">    </v>
      </c>
    </row>
    <row r="80" spans="1:27" ht="15" customHeight="1">
      <c r="A80" s="25" t="str">
        <f t="shared" si="11"/>
        <v/>
      </c>
      <c r="B80" s="5"/>
      <c r="C80" s="21"/>
      <c r="D80" s="21"/>
      <c r="E80" s="6"/>
      <c r="F80" s="7"/>
      <c r="G80" s="6"/>
      <c r="H80" s="6"/>
      <c r="I80" s="11"/>
      <c r="J80" s="11"/>
      <c r="K80" s="11"/>
      <c r="L80" s="12"/>
      <c r="M80" s="13"/>
      <c r="N80" s="14"/>
      <c r="O80" s="7"/>
      <c r="P80" s="11"/>
      <c r="Q80" s="63" t="str">
        <f t="shared" si="9"/>
        <v/>
      </c>
      <c r="R80" s="1" t="str">
        <f t="shared" si="8"/>
        <v/>
      </c>
      <c r="S80" s="1" t="str">
        <f t="shared" si="6"/>
        <v xml:space="preserve">    </v>
      </c>
      <c r="T80" s="1" t="str">
        <f t="shared" si="10"/>
        <v xml:space="preserve">    </v>
      </c>
    </row>
    <row r="81" spans="1:20" ht="15" customHeight="1">
      <c r="A81" s="25" t="str">
        <f t="shared" si="11"/>
        <v/>
      </c>
      <c r="B81" s="5"/>
      <c r="C81" s="21"/>
      <c r="D81" s="21"/>
      <c r="E81" s="6"/>
      <c r="F81" s="7"/>
      <c r="G81" s="6"/>
      <c r="H81" s="6"/>
      <c r="I81" s="11"/>
      <c r="J81" s="11"/>
      <c r="K81" s="11"/>
      <c r="L81" s="12"/>
      <c r="M81" s="13"/>
      <c r="N81" s="14"/>
      <c r="O81" s="7"/>
      <c r="P81" s="11"/>
      <c r="Q81" s="63" t="str">
        <f t="shared" si="9"/>
        <v/>
      </c>
      <c r="R81" s="1" t="str">
        <f t="shared" si="8"/>
        <v/>
      </c>
      <c r="S81" s="1" t="str">
        <f t="shared" si="6"/>
        <v xml:space="preserve">    </v>
      </c>
      <c r="T81" s="1" t="str">
        <f t="shared" si="10"/>
        <v xml:space="preserve">    </v>
      </c>
    </row>
    <row r="82" spans="1:20" ht="15" customHeight="1">
      <c r="A82" s="25" t="str">
        <f t="shared" si="11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9"/>
        <v/>
      </c>
      <c r="R82" s="1" t="str">
        <f t="shared" si="8"/>
        <v/>
      </c>
      <c r="S82" s="1" t="str">
        <f t="shared" si="6"/>
        <v xml:space="preserve">    </v>
      </c>
      <c r="T82" s="1" t="str">
        <f t="shared" si="10"/>
        <v xml:space="preserve">    </v>
      </c>
    </row>
    <row r="83" spans="1:20" ht="15" customHeight="1">
      <c r="A83" s="25" t="str">
        <f t="shared" si="11"/>
        <v/>
      </c>
      <c r="B83" s="5"/>
      <c r="C83" s="21"/>
      <c r="D83" s="21"/>
      <c r="E83" s="6"/>
      <c r="F83" s="7"/>
      <c r="G83" s="6"/>
      <c r="H83" s="6"/>
      <c r="I83" s="11"/>
      <c r="J83" s="11"/>
      <c r="K83" s="11"/>
      <c r="L83" s="12"/>
      <c r="M83" s="13"/>
      <c r="N83" s="14"/>
      <c r="O83" s="7"/>
      <c r="P83" s="11"/>
      <c r="Q83" s="63" t="str">
        <f t="shared" si="9"/>
        <v/>
      </c>
      <c r="R83" s="1" t="str">
        <f t="shared" si="8"/>
        <v/>
      </c>
      <c r="S83" s="1" t="str">
        <f t="shared" si="6"/>
        <v xml:space="preserve">    </v>
      </c>
      <c r="T83" s="1" t="str">
        <f t="shared" si="10"/>
        <v xml:space="preserve">    </v>
      </c>
    </row>
    <row r="84" spans="1:20" ht="15" customHeight="1">
      <c r="A84" s="25" t="str">
        <f t="shared" si="11"/>
        <v/>
      </c>
      <c r="B84" s="5"/>
      <c r="C84" s="21"/>
      <c r="D84" s="21"/>
      <c r="E84" s="6"/>
      <c r="F84" s="7"/>
      <c r="G84" s="6"/>
      <c r="H84" s="6"/>
      <c r="I84" s="11"/>
      <c r="J84" s="11"/>
      <c r="K84" s="11"/>
      <c r="L84" s="12"/>
      <c r="M84" s="13"/>
      <c r="N84" s="14"/>
      <c r="O84" s="7"/>
      <c r="P84" s="11"/>
      <c r="Q84" s="63" t="str">
        <f t="shared" si="9"/>
        <v/>
      </c>
      <c r="R84" s="1" t="str">
        <f t="shared" si="8"/>
        <v/>
      </c>
      <c r="S84" s="1" t="str">
        <f t="shared" si="6"/>
        <v xml:space="preserve">    </v>
      </c>
      <c r="T84" s="1" t="str">
        <f t="shared" si="10"/>
        <v xml:space="preserve">    </v>
      </c>
    </row>
    <row r="85" spans="1:20" ht="15" customHeight="1">
      <c r="A85" s="25" t="str">
        <f t="shared" si="11"/>
        <v/>
      </c>
      <c r="B85" s="5"/>
      <c r="C85" s="21"/>
      <c r="D85" s="21"/>
      <c r="E85" s="6"/>
      <c r="F85" s="7"/>
      <c r="G85" s="6"/>
      <c r="H85" s="6"/>
      <c r="I85" s="11"/>
      <c r="J85" s="11"/>
      <c r="K85" s="11"/>
      <c r="L85" s="12"/>
      <c r="M85" s="13"/>
      <c r="N85" s="14"/>
      <c r="O85" s="7"/>
      <c r="P85" s="11"/>
      <c r="Q85" s="63" t="str">
        <f t="shared" si="9"/>
        <v/>
      </c>
      <c r="R85" s="1" t="str">
        <f t="shared" si="8"/>
        <v/>
      </c>
      <c r="S85" s="1" t="str">
        <f t="shared" si="6"/>
        <v xml:space="preserve">    </v>
      </c>
      <c r="T85" s="1" t="str">
        <f t="shared" si="10"/>
        <v xml:space="preserve">    </v>
      </c>
    </row>
    <row r="86" spans="1:20" ht="15" customHeight="1">
      <c r="A86" s="25" t="str">
        <f t="shared" si="11"/>
        <v/>
      </c>
      <c r="B86" s="5"/>
      <c r="C86" s="21"/>
      <c r="D86" s="21"/>
      <c r="E86" s="6"/>
      <c r="F86" s="7"/>
      <c r="G86" s="6"/>
      <c r="H86" s="6"/>
      <c r="I86" s="11"/>
      <c r="J86" s="11"/>
      <c r="K86" s="11"/>
      <c r="L86" s="12"/>
      <c r="M86" s="13"/>
      <c r="N86" s="14"/>
      <c r="O86" s="7"/>
      <c r="P86" s="11"/>
      <c r="Q86" s="63" t="str">
        <f t="shared" si="9"/>
        <v/>
      </c>
      <c r="R86" s="1" t="str">
        <f t="shared" si="8"/>
        <v/>
      </c>
      <c r="S86" s="1" t="str">
        <f t="shared" si="6"/>
        <v xml:space="preserve">    </v>
      </c>
      <c r="T86" s="1" t="str">
        <f t="shared" si="10"/>
        <v xml:space="preserve">    </v>
      </c>
    </row>
    <row r="87" spans="1:20" ht="15" customHeight="1">
      <c r="A87" s="25" t="str">
        <f t="shared" si="11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9"/>
        <v/>
      </c>
      <c r="R87" s="1" t="str">
        <f t="shared" si="8"/>
        <v/>
      </c>
      <c r="S87" s="1" t="str">
        <f t="shared" si="6"/>
        <v xml:space="preserve">    </v>
      </c>
      <c r="T87" s="1" t="str">
        <f t="shared" si="10"/>
        <v xml:space="preserve">    </v>
      </c>
    </row>
    <row r="88" spans="1:20" ht="15" customHeight="1">
      <c r="A88" s="25" t="str">
        <f t="shared" si="11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9"/>
        <v/>
      </c>
      <c r="R88" s="1" t="str">
        <f t="shared" si="8"/>
        <v/>
      </c>
      <c r="S88" s="1" t="str">
        <f t="shared" si="6"/>
        <v xml:space="preserve">    </v>
      </c>
      <c r="T88" s="1" t="str">
        <f t="shared" si="10"/>
        <v xml:space="preserve">    </v>
      </c>
    </row>
    <row r="89" spans="1:20" ht="15" customHeight="1">
      <c r="A89" s="25" t="str">
        <f t="shared" si="11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9"/>
        <v/>
      </c>
      <c r="R89" s="1" t="str">
        <f t="shared" si="8"/>
        <v/>
      </c>
      <c r="S89" s="1" t="str">
        <f t="shared" si="6"/>
        <v xml:space="preserve">    </v>
      </c>
      <c r="T89" s="1" t="str">
        <f t="shared" si="10"/>
        <v xml:space="preserve">    </v>
      </c>
    </row>
    <row r="90" spans="1:20" ht="15" customHeight="1">
      <c r="A90" s="25" t="str">
        <f t="shared" si="11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9"/>
        <v/>
      </c>
      <c r="R90" s="1" t="str">
        <f t="shared" si="8"/>
        <v/>
      </c>
      <c r="S90" s="1" t="str">
        <f t="shared" si="6"/>
        <v xml:space="preserve">    </v>
      </c>
      <c r="T90" s="1" t="str">
        <f t="shared" si="10"/>
        <v xml:space="preserve">    </v>
      </c>
    </row>
    <row r="91" spans="1:20" ht="15" customHeight="1">
      <c r="A91" s="25" t="str">
        <f t="shared" si="11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9"/>
        <v/>
      </c>
      <c r="R91" s="1" t="str">
        <f t="shared" si="8"/>
        <v/>
      </c>
      <c r="S91" s="1" t="str">
        <f t="shared" si="6"/>
        <v xml:space="preserve">    </v>
      </c>
      <c r="T91" s="1" t="str">
        <f t="shared" si="10"/>
        <v xml:space="preserve">    </v>
      </c>
    </row>
    <row r="92" spans="1:20" ht="15" customHeight="1">
      <c r="A92" s="25" t="str">
        <f t="shared" si="11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9"/>
        <v/>
      </c>
      <c r="R92" s="1" t="str">
        <f t="shared" si="8"/>
        <v/>
      </c>
      <c r="S92" s="1" t="str">
        <f t="shared" si="6"/>
        <v xml:space="preserve">    </v>
      </c>
      <c r="T92" s="1" t="str">
        <f t="shared" si="10"/>
        <v xml:space="preserve">    </v>
      </c>
    </row>
    <row r="93" spans="1:20" ht="15" customHeight="1">
      <c r="A93" s="25" t="str">
        <f t="shared" si="11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9"/>
        <v/>
      </c>
      <c r="R93" s="1" t="str">
        <f t="shared" si="8"/>
        <v/>
      </c>
      <c r="S93" s="1" t="str">
        <f t="shared" si="6"/>
        <v xml:space="preserve">    </v>
      </c>
      <c r="T93" s="1" t="str">
        <f t="shared" si="10"/>
        <v xml:space="preserve">    </v>
      </c>
    </row>
    <row r="94" spans="1:20" ht="15" customHeight="1">
      <c r="A94" s="25" t="str">
        <f t="shared" si="11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9"/>
        <v/>
      </c>
      <c r="R94" s="1" t="str">
        <f t="shared" si="8"/>
        <v/>
      </c>
      <c r="S94" s="1" t="str">
        <f t="shared" si="6"/>
        <v xml:space="preserve">    </v>
      </c>
      <c r="T94" s="1" t="str">
        <f t="shared" si="10"/>
        <v xml:space="preserve">    </v>
      </c>
    </row>
    <row r="95" spans="1:20" ht="15" customHeight="1">
      <c r="A95" s="25" t="str">
        <f t="shared" si="11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9"/>
        <v/>
      </c>
      <c r="R95" s="1" t="str">
        <f t="shared" si="8"/>
        <v/>
      </c>
      <c r="S95" s="1" t="str">
        <f t="shared" si="6"/>
        <v xml:space="preserve">    </v>
      </c>
      <c r="T95" s="1" t="str">
        <f t="shared" si="10"/>
        <v xml:space="preserve">    </v>
      </c>
    </row>
    <row r="96" spans="1:20" ht="15" customHeight="1">
      <c r="A96" s="25" t="str">
        <f t="shared" si="11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9"/>
        <v/>
      </c>
      <c r="R96" s="1" t="str">
        <f t="shared" si="8"/>
        <v/>
      </c>
      <c r="S96" s="1" t="str">
        <f t="shared" si="6"/>
        <v xml:space="preserve">    </v>
      </c>
      <c r="T96" s="1" t="str">
        <f t="shared" si="10"/>
        <v xml:space="preserve">    </v>
      </c>
    </row>
    <row r="97" spans="1:20" ht="15" customHeight="1">
      <c r="A97" s="25" t="str">
        <f t="shared" si="11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9"/>
        <v/>
      </c>
      <c r="R97" s="1" t="str">
        <f t="shared" si="8"/>
        <v/>
      </c>
      <c r="S97" s="1" t="str">
        <f t="shared" si="6"/>
        <v xml:space="preserve">    </v>
      </c>
      <c r="T97" s="1" t="str">
        <f t="shared" si="10"/>
        <v xml:space="preserve">    </v>
      </c>
    </row>
    <row r="98" spans="1:20" ht="15" customHeight="1">
      <c r="A98" s="25" t="str">
        <f t="shared" si="11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9"/>
        <v/>
      </c>
      <c r="R98" s="1" t="str">
        <f t="shared" si="8"/>
        <v/>
      </c>
      <c r="S98" s="1" t="str">
        <f t="shared" si="6"/>
        <v xml:space="preserve">    </v>
      </c>
      <c r="T98" s="1" t="str">
        <f t="shared" si="10"/>
        <v xml:space="preserve">    </v>
      </c>
    </row>
    <row r="99" spans="1:20" ht="15" customHeight="1">
      <c r="A99" s="25" t="str">
        <f t="shared" si="11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9"/>
        <v/>
      </c>
      <c r="R99" s="1" t="str">
        <f t="shared" si="8"/>
        <v/>
      </c>
      <c r="S99" s="1" t="str">
        <f t="shared" si="6"/>
        <v xml:space="preserve">    </v>
      </c>
      <c r="T99" s="1" t="str">
        <f t="shared" si="10"/>
        <v xml:space="preserve">    </v>
      </c>
    </row>
    <row r="100" spans="1:20" ht="15" customHeight="1">
      <c r="A100" s="25" t="str">
        <f t="shared" si="11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9"/>
        <v/>
      </c>
      <c r="R100" s="1" t="str">
        <f t="shared" si="8"/>
        <v/>
      </c>
      <c r="S100" s="1" t="str">
        <f t="shared" si="6"/>
        <v xml:space="preserve">    </v>
      </c>
      <c r="T100" s="1" t="str">
        <f t="shared" si="10"/>
        <v xml:space="preserve">    </v>
      </c>
    </row>
    <row r="101" spans="1:20" ht="15" customHeight="1">
      <c r="A101" s="25" t="str">
        <f t="shared" si="11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9"/>
        <v/>
      </c>
      <c r="R101" s="1" t="str">
        <f t="shared" si="8"/>
        <v/>
      </c>
      <c r="S101" s="1" t="str">
        <f t="shared" si="6"/>
        <v xml:space="preserve">    </v>
      </c>
      <c r="T101" s="1" t="str">
        <f t="shared" si="10"/>
        <v xml:space="preserve">    </v>
      </c>
    </row>
    <row r="102" spans="1:20" ht="15" customHeight="1">
      <c r="A102" s="25" t="str">
        <f t="shared" si="11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9"/>
        <v/>
      </c>
      <c r="R102" s="1" t="str">
        <f t="shared" si="8"/>
        <v/>
      </c>
      <c r="S102" s="1" t="str">
        <f t="shared" si="6"/>
        <v xml:space="preserve">    </v>
      </c>
      <c r="T102" s="1" t="str">
        <f t="shared" si="10"/>
        <v xml:space="preserve">    </v>
      </c>
    </row>
    <row r="103" spans="1:20" ht="15" customHeight="1">
      <c r="A103" s="25" t="str">
        <f t="shared" si="11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9"/>
        <v/>
      </c>
      <c r="R103" s="1" t="str">
        <f t="shared" si="8"/>
        <v/>
      </c>
      <c r="S103" s="1" t="str">
        <f t="shared" si="6"/>
        <v xml:space="preserve">    </v>
      </c>
      <c r="T103" s="1" t="str">
        <f t="shared" si="10"/>
        <v xml:space="preserve">    </v>
      </c>
    </row>
    <row r="104" spans="1:20" ht="15" customHeight="1">
      <c r="A104" s="25" t="str">
        <f t="shared" si="11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9"/>
        <v/>
      </c>
      <c r="R104" s="1" t="str">
        <f t="shared" si="8"/>
        <v/>
      </c>
      <c r="S104" s="1" t="str">
        <f t="shared" si="6"/>
        <v xml:space="preserve">    </v>
      </c>
      <c r="T104" s="1" t="str">
        <f t="shared" si="10"/>
        <v xml:space="preserve">    </v>
      </c>
    </row>
    <row r="105" spans="1:20" ht="15" customHeight="1">
      <c r="A105" s="25" t="str">
        <f t="shared" si="11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9"/>
        <v/>
      </c>
      <c r="R105" s="1" t="str">
        <f t="shared" si="8"/>
        <v/>
      </c>
      <c r="S105" s="1" t="str">
        <f t="shared" si="6"/>
        <v xml:space="preserve">    </v>
      </c>
      <c r="T105" s="1" t="str">
        <f t="shared" si="10"/>
        <v xml:space="preserve">    </v>
      </c>
    </row>
    <row r="106" spans="1:20" ht="15" customHeight="1">
      <c r="A106" s="25" t="str">
        <f t="shared" si="11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9"/>
        <v/>
      </c>
      <c r="R106" s="1" t="str">
        <f t="shared" si="8"/>
        <v/>
      </c>
      <c r="S106" s="1" t="str">
        <f t="shared" si="6"/>
        <v xml:space="preserve">    </v>
      </c>
      <c r="T106" s="1" t="str">
        <f t="shared" si="10"/>
        <v xml:space="preserve">    </v>
      </c>
    </row>
    <row r="107" spans="1:20" ht="15" customHeight="1">
      <c r="A107" s="25" t="str">
        <f t="shared" si="11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9"/>
        <v/>
      </c>
      <c r="R107" s="1" t="str">
        <f t="shared" si="8"/>
        <v/>
      </c>
      <c r="S107" s="1" t="str">
        <f t="shared" si="6"/>
        <v xml:space="preserve">    </v>
      </c>
      <c r="T107" s="1" t="str">
        <f t="shared" si="10"/>
        <v xml:space="preserve">    </v>
      </c>
    </row>
    <row r="108" spans="1:20" ht="15" customHeight="1">
      <c r="A108" s="25" t="str">
        <f t="shared" si="11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9"/>
        <v/>
      </c>
      <c r="R108" s="1" t="str">
        <f t="shared" si="8"/>
        <v/>
      </c>
      <c r="S108" s="1" t="str">
        <f t="shared" si="6"/>
        <v xml:space="preserve">    </v>
      </c>
      <c r="T108" s="1" t="str">
        <f t="shared" si="10"/>
        <v xml:space="preserve">    </v>
      </c>
    </row>
    <row r="109" spans="1:20" ht="15" customHeight="1">
      <c r="A109" s="25" t="str">
        <f t="shared" si="11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9"/>
        <v/>
      </c>
      <c r="R109" s="1" t="str">
        <f t="shared" si="8"/>
        <v/>
      </c>
      <c r="S109" s="1" t="str">
        <f t="shared" ref="S109:S334" si="12">""&amp;L112&amp;"  "&amp;M112&amp;"  "&amp;N112&amp;""</f>
        <v xml:space="preserve">    </v>
      </c>
      <c r="T109" s="1" t="str">
        <f t="shared" si="10"/>
        <v xml:space="preserve">    </v>
      </c>
    </row>
    <row r="110" spans="1:20" ht="15" customHeight="1">
      <c r="A110" s="25" t="str">
        <f t="shared" si="11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9"/>
        <v/>
      </c>
      <c r="R110" s="1" t="str">
        <f t="shared" si="8"/>
        <v/>
      </c>
      <c r="S110" s="1" t="str">
        <f t="shared" si="12"/>
        <v xml:space="preserve">    </v>
      </c>
      <c r="T110" s="1" t="str">
        <f t="shared" si="10"/>
        <v xml:space="preserve">    </v>
      </c>
    </row>
    <row r="111" spans="1:20" ht="15" customHeight="1">
      <c r="A111" s="25" t="str">
        <f t="shared" si="11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9"/>
        <v/>
      </c>
      <c r="R111" s="1" t="str">
        <f t="shared" si="8"/>
        <v/>
      </c>
      <c r="S111" s="1" t="str">
        <f t="shared" si="12"/>
        <v xml:space="preserve">    </v>
      </c>
      <c r="T111" s="1" t="str">
        <f t="shared" si="10"/>
        <v xml:space="preserve">    </v>
      </c>
    </row>
    <row r="112" spans="1:20" ht="15" customHeight="1">
      <c r="A112" s="25" t="str">
        <f t="shared" si="11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9"/>
        <v/>
      </c>
      <c r="R112" s="1" t="str">
        <f t="shared" si="8"/>
        <v/>
      </c>
      <c r="S112" s="1" t="str">
        <f t="shared" si="12"/>
        <v xml:space="preserve">    </v>
      </c>
      <c r="T112" s="1" t="str">
        <f t="shared" si="10"/>
        <v xml:space="preserve">    </v>
      </c>
    </row>
    <row r="113" spans="1:20" ht="15" customHeight="1">
      <c r="A113" s="25" t="str">
        <f t="shared" si="11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9"/>
        <v/>
      </c>
      <c r="R113" s="1" t="str">
        <f t="shared" si="8"/>
        <v/>
      </c>
      <c r="S113" s="1" t="str">
        <f t="shared" si="12"/>
        <v xml:space="preserve">    </v>
      </c>
      <c r="T113" s="1" t="str">
        <f t="shared" si="10"/>
        <v xml:space="preserve">    </v>
      </c>
    </row>
    <row r="114" spans="1:20" ht="15" customHeight="1">
      <c r="A114" s="25" t="str">
        <f t="shared" si="11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9"/>
        <v/>
      </c>
      <c r="R114" s="1" t="str">
        <f t="shared" si="8"/>
        <v/>
      </c>
      <c r="S114" s="1" t="str">
        <f t="shared" si="12"/>
        <v xml:space="preserve">    </v>
      </c>
      <c r="T114" s="1" t="str">
        <f t="shared" si="10"/>
        <v xml:space="preserve">    </v>
      </c>
    </row>
    <row r="115" spans="1:20" ht="15" customHeight="1">
      <c r="A115" s="25" t="str">
        <f t="shared" si="11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9"/>
        <v/>
      </c>
      <c r="R115" s="1" t="str">
        <f t="shared" si="8"/>
        <v/>
      </c>
      <c r="S115" s="1" t="str">
        <f t="shared" si="12"/>
        <v xml:space="preserve">    </v>
      </c>
      <c r="T115" s="1" t="str">
        <f t="shared" si="10"/>
        <v xml:space="preserve">    </v>
      </c>
    </row>
    <row r="116" spans="1:20" ht="15" customHeight="1">
      <c r="A116" s="25" t="str">
        <f t="shared" si="11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9"/>
        <v/>
      </c>
      <c r="R116" s="1" t="str">
        <f t="shared" si="8"/>
        <v/>
      </c>
      <c r="S116" s="1" t="str">
        <f t="shared" si="12"/>
        <v xml:space="preserve">    </v>
      </c>
      <c r="T116" s="1" t="str">
        <f t="shared" si="10"/>
        <v xml:space="preserve">    </v>
      </c>
    </row>
    <row r="117" spans="1:20" ht="15" customHeight="1">
      <c r="A117" s="25" t="str">
        <f t="shared" si="11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9"/>
        <v/>
      </c>
      <c r="R117" s="1" t="str">
        <f t="shared" si="8"/>
        <v/>
      </c>
      <c r="S117" s="1" t="str">
        <f t="shared" si="12"/>
        <v xml:space="preserve">    </v>
      </c>
      <c r="T117" s="1" t="str">
        <f t="shared" si="10"/>
        <v xml:space="preserve">    </v>
      </c>
    </row>
    <row r="118" spans="1:20" ht="15" customHeight="1">
      <c r="A118" s="25" t="str">
        <f t="shared" si="11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9"/>
        <v/>
      </c>
      <c r="R118" s="1" t="str">
        <f t="shared" si="8"/>
        <v/>
      </c>
      <c r="S118" s="1" t="str">
        <f t="shared" si="12"/>
        <v xml:space="preserve">    </v>
      </c>
      <c r="T118" s="1" t="str">
        <f t="shared" si="10"/>
        <v xml:space="preserve">    </v>
      </c>
    </row>
    <row r="119" spans="1:20" ht="15" customHeight="1">
      <c r="A119" s="25" t="str">
        <f t="shared" si="11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9"/>
        <v/>
      </c>
      <c r="R119" s="1" t="str">
        <f t="shared" si="8"/>
        <v/>
      </c>
      <c r="S119" s="1" t="str">
        <f t="shared" si="12"/>
        <v xml:space="preserve">    </v>
      </c>
      <c r="T119" s="1" t="str">
        <f t="shared" si="10"/>
        <v xml:space="preserve">    </v>
      </c>
    </row>
    <row r="120" spans="1:20" ht="15" customHeight="1">
      <c r="A120" s="25" t="str">
        <f t="shared" si="11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9"/>
        <v/>
      </c>
      <c r="R120" s="1" t="str">
        <f t="shared" si="8"/>
        <v/>
      </c>
      <c r="S120" s="1" t="str">
        <f t="shared" si="12"/>
        <v xml:space="preserve">    </v>
      </c>
      <c r="T120" s="1" t="str">
        <f t="shared" si="10"/>
        <v xml:space="preserve">    </v>
      </c>
    </row>
    <row r="121" spans="1:20" ht="15" customHeight="1">
      <c r="A121" s="25" t="str">
        <f t="shared" si="11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9"/>
        <v/>
      </c>
      <c r="R121" s="1" t="str">
        <f t="shared" ref="R121:R344" si="13">A124</f>
        <v/>
      </c>
      <c r="S121" s="1" t="str">
        <f t="shared" si="12"/>
        <v xml:space="preserve">    </v>
      </c>
      <c r="T121" s="1" t="str">
        <f t="shared" si="10"/>
        <v xml:space="preserve">    </v>
      </c>
    </row>
    <row r="122" spans="1:20" ht="15" customHeight="1">
      <c r="A122" s="25" t="str">
        <f t="shared" si="11"/>
        <v/>
      </c>
      <c r="B122" s="5"/>
      <c r="C122" s="21"/>
      <c r="D122" s="21"/>
      <c r="E122" s="6"/>
      <c r="F122" s="7"/>
      <c r="G122" s="6"/>
      <c r="H122" s="6"/>
      <c r="I122" s="11"/>
      <c r="J122" s="11"/>
      <c r="K122" s="11"/>
      <c r="L122" s="12"/>
      <c r="M122" s="13"/>
      <c r="N122" s="14"/>
      <c r="O122" s="7"/>
      <c r="P122" s="11"/>
      <c r="Q122" s="63" t="str">
        <f t="shared" si="9"/>
        <v/>
      </c>
      <c r="R122" s="1" t="str">
        <f t="shared" si="13"/>
        <v/>
      </c>
      <c r="S122" s="1" t="str">
        <f t="shared" si="12"/>
        <v xml:space="preserve">    </v>
      </c>
      <c r="T122" s="1" t="str">
        <f t="shared" si="10"/>
        <v xml:space="preserve">    </v>
      </c>
    </row>
    <row r="123" spans="1:20" ht="15" customHeight="1">
      <c r="A123" s="25" t="str">
        <f t="shared" si="11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9"/>
        <v/>
      </c>
      <c r="R123" s="1" t="str">
        <f t="shared" si="13"/>
        <v/>
      </c>
      <c r="S123" s="1" t="str">
        <f t="shared" si="12"/>
        <v xml:space="preserve">    </v>
      </c>
      <c r="T123" s="1" t="str">
        <f t="shared" si="10"/>
        <v xml:space="preserve">    </v>
      </c>
    </row>
    <row r="124" spans="1:20" ht="15" customHeight="1">
      <c r="A124" s="25" t="str">
        <f t="shared" si="11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9"/>
        <v/>
      </c>
      <c r="R124" s="1" t="str">
        <f t="shared" si="13"/>
        <v/>
      </c>
      <c r="S124" s="1" t="str">
        <f t="shared" si="12"/>
        <v xml:space="preserve">    </v>
      </c>
      <c r="T124" s="1" t="str">
        <f t="shared" si="10"/>
        <v xml:space="preserve">    </v>
      </c>
    </row>
    <row r="125" spans="1:20" ht="15" customHeight="1">
      <c r="A125" s="25" t="str">
        <f t="shared" si="11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9"/>
        <v/>
      </c>
      <c r="R125" s="1" t="str">
        <f t="shared" si="13"/>
        <v/>
      </c>
      <c r="S125" s="1" t="str">
        <f t="shared" si="12"/>
        <v xml:space="preserve">    </v>
      </c>
      <c r="T125" s="1" t="str">
        <f t="shared" si="10"/>
        <v xml:space="preserve">    </v>
      </c>
    </row>
    <row r="126" spans="1:20" ht="15" customHeight="1">
      <c r="A126" s="25" t="str">
        <f t="shared" si="11"/>
        <v/>
      </c>
      <c r="B126" s="16"/>
      <c r="C126" s="22"/>
      <c r="D126" s="22"/>
      <c r="E126" s="6"/>
      <c r="F126" s="7"/>
      <c r="G126" s="17"/>
      <c r="H126" s="17"/>
      <c r="I126" s="15"/>
      <c r="J126" s="15"/>
      <c r="K126" s="15"/>
      <c r="L126" s="12"/>
      <c r="M126" s="18"/>
      <c r="N126" s="19"/>
      <c r="O126" s="20"/>
      <c r="P126" s="15"/>
      <c r="Q126" s="63" t="str">
        <f t="shared" si="9"/>
        <v/>
      </c>
      <c r="R126" s="1" t="str">
        <f t="shared" si="13"/>
        <v/>
      </c>
      <c r="S126" s="1" t="str">
        <f t="shared" si="12"/>
        <v xml:space="preserve">    </v>
      </c>
      <c r="T126" s="1" t="str">
        <f t="shared" si="10"/>
        <v xml:space="preserve">    </v>
      </c>
    </row>
    <row r="127" spans="1:20" ht="15" customHeight="1">
      <c r="A127" s="25" t="str">
        <f t="shared" si="11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9"/>
        <v/>
      </c>
      <c r="R127" s="1" t="str">
        <f t="shared" si="13"/>
        <v/>
      </c>
      <c r="S127" s="1" t="str">
        <f t="shared" si="12"/>
        <v xml:space="preserve">    </v>
      </c>
      <c r="T127" s="1" t="str">
        <f t="shared" si="10"/>
        <v xml:space="preserve">    </v>
      </c>
    </row>
    <row r="128" spans="1:20" ht="15" customHeight="1">
      <c r="A128" s="25" t="str">
        <f t="shared" si="11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9"/>
        <v/>
      </c>
      <c r="R128" s="1" t="str">
        <f t="shared" si="13"/>
        <v/>
      </c>
      <c r="S128" s="1" t="str">
        <f t="shared" si="12"/>
        <v xml:space="preserve">    </v>
      </c>
      <c r="T128" s="1" t="str">
        <f t="shared" si="10"/>
        <v xml:space="preserve">    </v>
      </c>
    </row>
    <row r="129" spans="1:20" ht="15" customHeight="1">
      <c r="A129" s="25" t="str">
        <f t="shared" si="11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9"/>
        <v/>
      </c>
      <c r="R129" s="1" t="str">
        <f t="shared" si="13"/>
        <v/>
      </c>
      <c r="S129" s="1" t="str">
        <f t="shared" si="12"/>
        <v xml:space="preserve">    </v>
      </c>
      <c r="T129" s="1" t="str">
        <f t="shared" si="10"/>
        <v xml:space="preserve">    </v>
      </c>
    </row>
    <row r="130" spans="1:20" ht="15" customHeight="1">
      <c r="A130" s="25" t="str">
        <f t="shared" si="11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9"/>
        <v/>
      </c>
      <c r="R130" s="1" t="str">
        <f t="shared" si="13"/>
        <v/>
      </c>
      <c r="S130" s="1" t="str">
        <f t="shared" si="12"/>
        <v xml:space="preserve">    </v>
      </c>
      <c r="T130" s="1" t="str">
        <f t="shared" si="10"/>
        <v xml:space="preserve">    </v>
      </c>
    </row>
    <row r="131" spans="1:20" ht="15" customHeight="1">
      <c r="A131" s="25" t="str">
        <f t="shared" si="11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9"/>
        <v/>
      </c>
      <c r="R131" s="1" t="str">
        <f t="shared" si="13"/>
        <v/>
      </c>
      <c r="S131" s="1" t="str">
        <f t="shared" si="12"/>
        <v xml:space="preserve">    </v>
      </c>
      <c r="T131" s="1" t="str">
        <f t="shared" si="10"/>
        <v xml:space="preserve">    </v>
      </c>
    </row>
    <row r="132" spans="1:20" ht="15" customHeight="1">
      <c r="A132" s="25" t="str">
        <f t="shared" si="11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9"/>
        <v/>
      </c>
      <c r="R132" s="1" t="str">
        <f t="shared" si="13"/>
        <v/>
      </c>
      <c r="S132" s="1" t="str">
        <f t="shared" si="12"/>
        <v xml:space="preserve">    </v>
      </c>
      <c r="T132" s="1" t="str">
        <f t="shared" si="10"/>
        <v xml:space="preserve">    </v>
      </c>
    </row>
    <row r="133" spans="1:20" ht="15" customHeight="1">
      <c r="A133" s="25" t="str">
        <f t="shared" si="11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9"/>
        <v/>
      </c>
      <c r="R133" s="1" t="str">
        <f t="shared" si="13"/>
        <v/>
      </c>
      <c r="S133" s="1" t="str">
        <f t="shared" si="12"/>
        <v xml:space="preserve">    </v>
      </c>
      <c r="T133" s="1" t="str">
        <f t="shared" si="10"/>
        <v xml:space="preserve">    </v>
      </c>
    </row>
    <row r="134" spans="1:20" ht="15" customHeight="1">
      <c r="A134" s="25" t="str">
        <f t="shared" si="11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9"/>
        <v/>
      </c>
      <c r="R134" s="1" t="str">
        <f t="shared" si="13"/>
        <v/>
      </c>
      <c r="S134" s="1" t="str">
        <f t="shared" si="12"/>
        <v xml:space="preserve">    </v>
      </c>
      <c r="T134" s="1" t="str">
        <f t="shared" si="10"/>
        <v xml:space="preserve">    </v>
      </c>
    </row>
    <row r="135" spans="1:20" ht="15" customHeight="1">
      <c r="A135" s="25" t="str">
        <f t="shared" si="11"/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4">IF(P135="","",VLOOKUP(P135,$Z$7:$AA$68,2,FALSE))</f>
        <v/>
      </c>
      <c r="R135" s="1" t="str">
        <f t="shared" si="13"/>
        <v/>
      </c>
      <c r="S135" s="1" t="str">
        <f t="shared" si="12"/>
        <v xml:space="preserve">    </v>
      </c>
      <c r="T135" s="1" t="str">
        <f t="shared" si="10"/>
        <v xml:space="preserve">    </v>
      </c>
    </row>
    <row r="136" spans="1:20" ht="15" customHeight="1">
      <c r="A136" s="25" t="str">
        <f t="shared" si="11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4"/>
        <v/>
      </c>
      <c r="R136" s="1" t="str">
        <f t="shared" si="13"/>
        <v/>
      </c>
      <c r="S136" s="1" t="str">
        <f t="shared" si="12"/>
        <v xml:space="preserve">    </v>
      </c>
      <c r="T136" s="1" t="str">
        <f t="shared" si="10"/>
        <v xml:space="preserve">    </v>
      </c>
    </row>
    <row r="137" spans="1:20" ht="15" customHeight="1">
      <c r="A137" s="25" t="str">
        <f t="shared" si="11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4"/>
        <v/>
      </c>
      <c r="R137" s="1" t="str">
        <f t="shared" si="13"/>
        <v/>
      </c>
      <c r="S137" s="1" t="str">
        <f t="shared" si="12"/>
        <v xml:space="preserve">    </v>
      </c>
      <c r="T137" s="1" t="str">
        <f t="shared" si="10"/>
        <v xml:space="preserve">    </v>
      </c>
    </row>
    <row r="138" spans="1:20" ht="15" customHeight="1">
      <c r="A138" s="25" t="str">
        <f t="shared" si="11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4"/>
        <v/>
      </c>
      <c r="R138" s="1" t="str">
        <f t="shared" si="13"/>
        <v/>
      </c>
      <c r="S138" s="1" t="str">
        <f t="shared" si="12"/>
        <v xml:space="preserve">    </v>
      </c>
      <c r="T138" s="1" t="str">
        <f t="shared" si="10"/>
        <v xml:space="preserve">    </v>
      </c>
    </row>
    <row r="139" spans="1:20" ht="15" customHeight="1">
      <c r="A139" s="25" t="str">
        <f t="shared" ref="A139:A364" si="15">IF(OR(B139="",C139="",D139=""),"",TEXT(Q139,"000")&amp;B139&amp;TEXT(C139,"00")&amp;TEXT(D139,"00"))</f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4"/>
        <v/>
      </c>
      <c r="R139" s="1" t="str">
        <f t="shared" si="13"/>
        <v/>
      </c>
      <c r="S139" s="1" t="str">
        <f t="shared" si="12"/>
        <v xml:space="preserve">    </v>
      </c>
      <c r="T139" s="1" t="str">
        <f t="shared" si="10"/>
        <v xml:space="preserve">    </v>
      </c>
    </row>
    <row r="140" spans="1:20" ht="15" customHeight="1">
      <c r="A140" s="25" t="str">
        <f t="shared" si="15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4"/>
        <v/>
      </c>
      <c r="R140" s="1" t="str">
        <f t="shared" si="13"/>
        <v/>
      </c>
      <c r="S140" s="1" t="str">
        <f t="shared" si="12"/>
        <v xml:space="preserve">    </v>
      </c>
      <c r="T140" s="1" t="str">
        <f t="shared" si="10"/>
        <v xml:space="preserve">    </v>
      </c>
    </row>
    <row r="141" spans="1:20" ht="15" customHeight="1">
      <c r="A141" s="25" t="str">
        <f t="shared" si="15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4"/>
        <v/>
      </c>
      <c r="R141" s="1" t="str">
        <f t="shared" si="13"/>
        <v/>
      </c>
      <c r="S141" s="1" t="str">
        <f t="shared" si="12"/>
        <v xml:space="preserve">    </v>
      </c>
      <c r="T141" s="1" t="str">
        <f t="shared" si="10"/>
        <v xml:space="preserve">    </v>
      </c>
    </row>
    <row r="142" spans="1:20" ht="15" customHeight="1">
      <c r="A142" s="25" t="str">
        <f t="shared" si="15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4"/>
        <v/>
      </c>
      <c r="R142" s="1" t="str">
        <f t="shared" si="13"/>
        <v/>
      </c>
      <c r="S142" s="1" t="str">
        <f t="shared" si="12"/>
        <v xml:space="preserve">    </v>
      </c>
      <c r="T142" s="1" t="str">
        <f t="shared" si="10"/>
        <v xml:space="preserve">    </v>
      </c>
    </row>
    <row r="143" spans="1:20" ht="15" customHeight="1">
      <c r="A143" s="25" t="str">
        <f t="shared" si="15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4"/>
        <v/>
      </c>
      <c r="R143" s="1" t="str">
        <f t="shared" si="13"/>
        <v/>
      </c>
      <c r="S143" s="1" t="str">
        <f t="shared" si="12"/>
        <v xml:space="preserve">    </v>
      </c>
      <c r="T143" s="1" t="str">
        <f t="shared" si="10"/>
        <v xml:space="preserve">    </v>
      </c>
    </row>
    <row r="144" spans="1:20" ht="15" customHeight="1">
      <c r="A144" s="25" t="str">
        <f t="shared" si="15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4"/>
        <v/>
      </c>
      <c r="R144" s="1" t="str">
        <f t="shared" si="13"/>
        <v/>
      </c>
      <c r="S144" s="1" t="str">
        <f t="shared" si="12"/>
        <v xml:space="preserve">    </v>
      </c>
      <c r="T144" s="1" t="str">
        <f t="shared" si="10"/>
        <v xml:space="preserve">    </v>
      </c>
    </row>
    <row r="145" spans="1:20" ht="15" customHeight="1">
      <c r="A145" s="25" t="str">
        <f t="shared" si="15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4"/>
        <v/>
      </c>
      <c r="R145" s="1" t="str">
        <f t="shared" si="13"/>
        <v/>
      </c>
      <c r="S145" s="1" t="str">
        <f t="shared" si="12"/>
        <v xml:space="preserve">    </v>
      </c>
      <c r="T145" s="1" t="str">
        <f t="shared" si="10"/>
        <v xml:space="preserve">    </v>
      </c>
    </row>
    <row r="146" spans="1:20" ht="15" customHeight="1">
      <c r="A146" s="25" t="str">
        <f t="shared" si="15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4"/>
        <v/>
      </c>
      <c r="R146" s="1" t="str">
        <f t="shared" si="13"/>
        <v/>
      </c>
      <c r="S146" s="1" t="str">
        <f t="shared" si="12"/>
        <v xml:space="preserve">    </v>
      </c>
      <c r="T146" s="1" t="str">
        <f t="shared" si="10"/>
        <v xml:space="preserve">    </v>
      </c>
    </row>
    <row r="147" spans="1:20" ht="15" customHeight="1">
      <c r="A147" s="25" t="str">
        <f t="shared" si="15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4"/>
        <v/>
      </c>
      <c r="R147" s="1" t="str">
        <f t="shared" si="13"/>
        <v/>
      </c>
      <c r="S147" s="1" t="str">
        <f t="shared" si="12"/>
        <v xml:space="preserve">    </v>
      </c>
      <c r="T147" s="1" t="str">
        <f t="shared" si="10"/>
        <v xml:space="preserve">    </v>
      </c>
    </row>
    <row r="148" spans="1:20" ht="15" customHeight="1">
      <c r="A148" s="25" t="str">
        <f t="shared" si="15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4"/>
        <v/>
      </c>
      <c r="R148" s="1" t="str">
        <f t="shared" si="13"/>
        <v/>
      </c>
      <c r="S148" s="1" t="str">
        <f t="shared" si="12"/>
        <v xml:space="preserve">    </v>
      </c>
      <c r="T148" s="1" t="str">
        <f t="shared" si="10"/>
        <v xml:space="preserve">    </v>
      </c>
    </row>
    <row r="149" spans="1:20" ht="15" customHeight="1">
      <c r="A149" s="25" t="str">
        <f t="shared" si="15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4"/>
        <v/>
      </c>
      <c r="R149" s="1" t="str">
        <f t="shared" si="13"/>
        <v/>
      </c>
      <c r="S149" s="1" t="str">
        <f t="shared" si="12"/>
        <v xml:space="preserve">    </v>
      </c>
      <c r="T149" s="1" t="str">
        <f t="shared" si="10"/>
        <v xml:space="preserve">    </v>
      </c>
    </row>
    <row r="150" spans="1:20" ht="15" customHeight="1">
      <c r="A150" s="25" t="str">
        <f t="shared" si="15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4"/>
        <v/>
      </c>
      <c r="R150" s="1" t="str">
        <f t="shared" si="13"/>
        <v/>
      </c>
      <c r="S150" s="1" t="str">
        <f t="shared" si="12"/>
        <v xml:space="preserve">    </v>
      </c>
      <c r="T150" s="1" t="str">
        <f t="shared" si="10"/>
        <v xml:space="preserve">    </v>
      </c>
    </row>
    <row r="151" spans="1:20" ht="15" customHeight="1">
      <c r="A151" s="25" t="str">
        <f t="shared" si="15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4"/>
        <v/>
      </c>
      <c r="R151" s="1" t="str">
        <f t="shared" si="13"/>
        <v/>
      </c>
      <c r="S151" s="1" t="str">
        <f t="shared" si="12"/>
        <v xml:space="preserve">    </v>
      </c>
      <c r="T151" s="1" t="str">
        <f t="shared" si="10"/>
        <v xml:space="preserve">    </v>
      </c>
    </row>
    <row r="152" spans="1:20" ht="15" customHeight="1">
      <c r="A152" s="25" t="str">
        <f t="shared" si="15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4"/>
        <v/>
      </c>
      <c r="R152" s="1" t="str">
        <f t="shared" si="13"/>
        <v/>
      </c>
      <c r="S152" s="1" t="str">
        <f t="shared" si="12"/>
        <v xml:space="preserve">    </v>
      </c>
      <c r="T152" s="1" t="str">
        <f t="shared" si="10"/>
        <v xml:space="preserve">    </v>
      </c>
    </row>
    <row r="153" spans="1:20" ht="15" customHeight="1">
      <c r="A153" s="25" t="str">
        <f t="shared" si="15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4"/>
        <v/>
      </c>
      <c r="R153" s="1" t="str">
        <f t="shared" si="13"/>
        <v/>
      </c>
      <c r="S153" s="1" t="str">
        <f t="shared" si="12"/>
        <v xml:space="preserve">    </v>
      </c>
      <c r="T153" s="1" t="str">
        <f t="shared" si="10"/>
        <v xml:space="preserve">    </v>
      </c>
    </row>
    <row r="154" spans="1:20" ht="15" customHeight="1">
      <c r="A154" s="25" t="str">
        <f t="shared" si="15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4"/>
        <v/>
      </c>
      <c r="R154" s="1" t="str">
        <f t="shared" si="13"/>
        <v/>
      </c>
      <c r="S154" s="1" t="str">
        <f t="shared" si="12"/>
        <v xml:space="preserve">    </v>
      </c>
      <c r="T154" s="1" t="str">
        <f t="shared" si="10"/>
        <v xml:space="preserve">    </v>
      </c>
    </row>
    <row r="155" spans="1:20" ht="15" customHeight="1">
      <c r="A155" s="25" t="str">
        <f t="shared" si="15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4"/>
        <v/>
      </c>
      <c r="R155" s="1" t="str">
        <f t="shared" si="13"/>
        <v/>
      </c>
      <c r="S155" s="1" t="str">
        <f t="shared" si="12"/>
        <v xml:space="preserve">    </v>
      </c>
      <c r="T155" s="1" t="str">
        <f t="shared" si="10"/>
        <v xml:space="preserve">    </v>
      </c>
    </row>
    <row r="156" spans="1:20" ht="15" customHeight="1">
      <c r="A156" s="25" t="str">
        <f t="shared" si="15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4"/>
        <v/>
      </c>
      <c r="R156" s="1" t="str">
        <f t="shared" si="13"/>
        <v/>
      </c>
      <c r="S156" s="1" t="str">
        <f t="shared" si="12"/>
        <v xml:space="preserve">    </v>
      </c>
      <c r="T156" s="1" t="str">
        <f t="shared" si="10"/>
        <v xml:space="preserve">    </v>
      </c>
    </row>
    <row r="157" spans="1:20" ht="15" customHeight="1">
      <c r="A157" s="25" t="str">
        <f t="shared" si="15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4"/>
        <v/>
      </c>
      <c r="R157" s="1" t="str">
        <f t="shared" si="13"/>
        <v/>
      </c>
      <c r="S157" s="1" t="str">
        <f t="shared" si="12"/>
        <v xml:space="preserve">    </v>
      </c>
      <c r="T157" s="1" t="str">
        <f t="shared" si="10"/>
        <v xml:space="preserve">    </v>
      </c>
    </row>
    <row r="158" spans="1:20" ht="15" customHeight="1">
      <c r="A158" s="25" t="str">
        <f t="shared" si="15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4"/>
        <v/>
      </c>
      <c r="R158" s="1" t="str">
        <f t="shared" si="13"/>
        <v/>
      </c>
      <c r="S158" s="1" t="str">
        <f t="shared" si="12"/>
        <v xml:space="preserve">    </v>
      </c>
      <c r="T158" s="1" t="str">
        <f t="shared" si="10"/>
        <v xml:space="preserve">    </v>
      </c>
    </row>
    <row r="159" spans="1:20" ht="15" customHeight="1">
      <c r="A159" s="25" t="str">
        <f t="shared" si="15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4"/>
        <v/>
      </c>
      <c r="R159" s="1" t="str">
        <f t="shared" si="13"/>
        <v/>
      </c>
      <c r="S159" s="1" t="str">
        <f t="shared" si="12"/>
        <v xml:space="preserve">    </v>
      </c>
      <c r="T159" s="1" t="str">
        <f t="shared" si="10"/>
        <v xml:space="preserve">    </v>
      </c>
    </row>
    <row r="160" spans="1:20" ht="15" customHeight="1">
      <c r="A160" s="25" t="str">
        <f t="shared" si="15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4"/>
        <v/>
      </c>
      <c r="R160" s="1" t="str">
        <f t="shared" si="13"/>
        <v/>
      </c>
      <c r="S160" s="1" t="str">
        <f t="shared" si="12"/>
        <v xml:space="preserve">    </v>
      </c>
      <c r="T160" s="1" t="str">
        <f t="shared" si="10"/>
        <v xml:space="preserve">    </v>
      </c>
    </row>
    <row r="161" spans="1:20" ht="15" customHeight="1">
      <c r="A161" s="25" t="str">
        <f t="shared" si="15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4"/>
        <v/>
      </c>
      <c r="R161" s="1" t="str">
        <f t="shared" si="13"/>
        <v/>
      </c>
      <c r="S161" s="1" t="str">
        <f t="shared" si="12"/>
        <v xml:space="preserve">    </v>
      </c>
      <c r="T161" s="1" t="str">
        <f t="shared" si="10"/>
        <v xml:space="preserve">    </v>
      </c>
    </row>
    <row r="162" spans="1:20" ht="15" customHeight="1">
      <c r="A162" s="25" t="str">
        <f t="shared" si="15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4"/>
        <v/>
      </c>
      <c r="R162" s="1" t="str">
        <f t="shared" si="13"/>
        <v/>
      </c>
      <c r="S162" s="1" t="str">
        <f t="shared" si="12"/>
        <v xml:space="preserve">    </v>
      </c>
      <c r="T162" s="1" t="str">
        <f t="shared" si="10"/>
        <v xml:space="preserve">    </v>
      </c>
    </row>
    <row r="163" spans="1:20" ht="15" customHeight="1">
      <c r="A163" s="25" t="str">
        <f t="shared" si="15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4"/>
        <v/>
      </c>
      <c r="R163" s="1" t="str">
        <f t="shared" si="13"/>
        <v/>
      </c>
      <c r="S163" s="1" t="str">
        <f t="shared" si="12"/>
        <v xml:space="preserve">    </v>
      </c>
      <c r="T163" s="1" t="str">
        <f t="shared" si="10"/>
        <v xml:space="preserve">    </v>
      </c>
    </row>
    <row r="164" spans="1:20" ht="15" customHeight="1">
      <c r="A164" s="25" t="str">
        <f t="shared" si="15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4"/>
        <v/>
      </c>
      <c r="R164" s="1" t="str">
        <f t="shared" si="13"/>
        <v/>
      </c>
      <c r="S164" s="1" t="str">
        <f t="shared" si="12"/>
        <v xml:space="preserve">    </v>
      </c>
      <c r="T164" s="1" t="str">
        <f t="shared" si="10"/>
        <v xml:space="preserve">    </v>
      </c>
    </row>
    <row r="165" spans="1:20" ht="15" customHeight="1">
      <c r="A165" s="25" t="str">
        <f t="shared" si="15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4"/>
        <v/>
      </c>
      <c r="R165" s="1" t="str">
        <f t="shared" si="13"/>
        <v/>
      </c>
      <c r="S165" s="1" t="str">
        <f t="shared" si="12"/>
        <v xml:space="preserve">    </v>
      </c>
      <c r="T165" s="1" t="str">
        <f t="shared" si="10"/>
        <v xml:space="preserve">    </v>
      </c>
    </row>
    <row r="166" spans="1:20" ht="15" customHeight="1">
      <c r="A166" s="25" t="str">
        <f t="shared" si="15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4"/>
        <v/>
      </c>
      <c r="R166" s="1" t="str">
        <f t="shared" si="13"/>
        <v/>
      </c>
      <c r="S166" s="1" t="str">
        <f t="shared" si="12"/>
        <v xml:space="preserve">    </v>
      </c>
      <c r="T166" s="1" t="str">
        <f t="shared" si="10"/>
        <v xml:space="preserve">    </v>
      </c>
    </row>
    <row r="167" spans="1:20" ht="15" customHeight="1">
      <c r="A167" s="25" t="str">
        <f t="shared" si="15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4"/>
        <v/>
      </c>
      <c r="R167" s="1" t="str">
        <f t="shared" si="13"/>
        <v/>
      </c>
      <c r="S167" s="1" t="str">
        <f t="shared" si="12"/>
        <v xml:space="preserve">    </v>
      </c>
      <c r="T167" s="1" t="str">
        <f t="shared" si="10"/>
        <v xml:space="preserve">    </v>
      </c>
    </row>
    <row r="168" spans="1:20" ht="15" customHeight="1">
      <c r="A168" s="25" t="str">
        <f t="shared" si="15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4"/>
        <v/>
      </c>
      <c r="R168" s="1" t="str">
        <f t="shared" si="13"/>
        <v/>
      </c>
      <c r="S168" s="1" t="str">
        <f t="shared" si="12"/>
        <v xml:space="preserve">    </v>
      </c>
      <c r="T168" s="1" t="str">
        <f t="shared" si="10"/>
        <v xml:space="preserve">    </v>
      </c>
    </row>
    <row r="169" spans="1:20" ht="15" customHeight="1">
      <c r="A169" s="25" t="str">
        <f t="shared" si="15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4"/>
        <v/>
      </c>
      <c r="R169" s="1" t="str">
        <f t="shared" si="13"/>
        <v/>
      </c>
      <c r="S169" s="1" t="str">
        <f t="shared" si="12"/>
        <v xml:space="preserve">    </v>
      </c>
      <c r="T169" s="1" t="str">
        <f t="shared" si="10"/>
        <v xml:space="preserve">    </v>
      </c>
    </row>
    <row r="170" spans="1:20" ht="15" customHeight="1">
      <c r="A170" s="25" t="str">
        <f t="shared" si="15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4"/>
        <v/>
      </c>
      <c r="R170" s="1" t="str">
        <f t="shared" si="13"/>
        <v/>
      </c>
      <c r="S170" s="1" t="str">
        <f t="shared" si="12"/>
        <v xml:space="preserve">    </v>
      </c>
      <c r="T170" s="1" t="str">
        <f t="shared" si="10"/>
        <v xml:space="preserve">    </v>
      </c>
    </row>
    <row r="171" spans="1:20" ht="15" customHeight="1">
      <c r="A171" s="25" t="str">
        <f t="shared" si="15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4"/>
        <v/>
      </c>
      <c r="R171" s="1" t="str">
        <f t="shared" si="13"/>
        <v/>
      </c>
      <c r="S171" s="1" t="str">
        <f t="shared" si="12"/>
        <v xml:space="preserve">    </v>
      </c>
      <c r="T171" s="1" t="str">
        <f t="shared" si="10"/>
        <v xml:space="preserve">    </v>
      </c>
    </row>
    <row r="172" spans="1:20" ht="15" customHeight="1">
      <c r="A172" s="25" t="str">
        <f t="shared" si="15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4"/>
        <v/>
      </c>
      <c r="R172" s="1" t="str">
        <f t="shared" si="13"/>
        <v/>
      </c>
      <c r="S172" s="1" t="str">
        <f t="shared" si="12"/>
        <v xml:space="preserve">    </v>
      </c>
      <c r="T172" s="1" t="str">
        <f t="shared" si="10"/>
        <v xml:space="preserve">    </v>
      </c>
    </row>
    <row r="173" spans="1:20" ht="15" customHeight="1">
      <c r="A173" s="25" t="str">
        <f t="shared" si="15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4"/>
        <v/>
      </c>
      <c r="R173" s="1" t="str">
        <f t="shared" si="13"/>
        <v/>
      </c>
      <c r="S173" s="1" t="str">
        <f t="shared" si="12"/>
        <v xml:space="preserve">    </v>
      </c>
      <c r="T173" s="1" t="str">
        <f t="shared" si="10"/>
        <v xml:space="preserve">    </v>
      </c>
    </row>
    <row r="174" spans="1:20" ht="15" customHeight="1">
      <c r="A174" s="25" t="str">
        <f t="shared" si="15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4"/>
        <v/>
      </c>
      <c r="R174" s="1" t="str">
        <f t="shared" si="13"/>
        <v/>
      </c>
      <c r="S174" s="1" t="str">
        <f t="shared" si="12"/>
        <v xml:space="preserve">    </v>
      </c>
      <c r="T174" s="1" t="str">
        <f t="shared" si="10"/>
        <v xml:space="preserve">    </v>
      </c>
    </row>
    <row r="175" spans="1:20" ht="15" customHeight="1">
      <c r="A175" s="25" t="str">
        <f t="shared" si="15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4"/>
        <v/>
      </c>
      <c r="R175" s="1" t="str">
        <f t="shared" si="13"/>
        <v/>
      </c>
      <c r="S175" s="1" t="str">
        <f t="shared" si="12"/>
        <v xml:space="preserve">    </v>
      </c>
      <c r="T175" s="1" t="str">
        <f t="shared" si="10"/>
        <v xml:space="preserve">    </v>
      </c>
    </row>
    <row r="176" spans="1:20" ht="15" customHeight="1">
      <c r="A176" s="25" t="str">
        <f t="shared" si="15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4"/>
        <v/>
      </c>
      <c r="R176" s="1" t="str">
        <f t="shared" si="13"/>
        <v/>
      </c>
      <c r="S176" s="1" t="str">
        <f t="shared" si="12"/>
        <v xml:space="preserve">    </v>
      </c>
      <c r="T176" s="1" t="str">
        <f t="shared" si="10"/>
        <v xml:space="preserve">    </v>
      </c>
    </row>
    <row r="177" spans="1:20" ht="15" customHeight="1">
      <c r="A177" s="25" t="str">
        <f t="shared" si="15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4"/>
        <v/>
      </c>
      <c r="R177" s="1" t="str">
        <f t="shared" si="13"/>
        <v/>
      </c>
      <c r="S177" s="1" t="str">
        <f t="shared" si="12"/>
        <v xml:space="preserve">    </v>
      </c>
      <c r="T177" s="1" t="str">
        <f t="shared" si="10"/>
        <v xml:space="preserve">    </v>
      </c>
    </row>
    <row r="178" spans="1:20" ht="15" customHeight="1">
      <c r="A178" s="25" t="str">
        <f t="shared" si="15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4"/>
        <v/>
      </c>
      <c r="R178" s="1" t="str">
        <f t="shared" si="13"/>
        <v/>
      </c>
      <c r="S178" s="1" t="str">
        <f t="shared" si="12"/>
        <v xml:space="preserve">    </v>
      </c>
      <c r="T178" s="1" t="str">
        <f t="shared" si="10"/>
        <v xml:space="preserve">    </v>
      </c>
    </row>
    <row r="179" spans="1:20" ht="15" customHeight="1">
      <c r="A179" s="25" t="str">
        <f t="shared" si="15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4"/>
        <v/>
      </c>
      <c r="R179" s="1" t="str">
        <f t="shared" si="13"/>
        <v/>
      </c>
      <c r="S179" s="1" t="str">
        <f t="shared" si="12"/>
        <v xml:space="preserve">    </v>
      </c>
      <c r="T179" s="1" t="str">
        <f t="shared" si="10"/>
        <v xml:space="preserve">    </v>
      </c>
    </row>
    <row r="180" spans="1:20" ht="15" customHeight="1">
      <c r="A180" s="25" t="str">
        <f t="shared" si="15"/>
        <v/>
      </c>
      <c r="B180" s="16"/>
      <c r="C180" s="22"/>
      <c r="D180" s="22"/>
      <c r="E180" s="6"/>
      <c r="F180" s="7"/>
      <c r="G180" s="17"/>
      <c r="H180" s="17"/>
      <c r="I180" s="15"/>
      <c r="J180" s="15"/>
      <c r="K180" s="15"/>
      <c r="L180" s="12"/>
      <c r="M180" s="18"/>
      <c r="N180" s="19"/>
      <c r="O180" s="20"/>
      <c r="P180" s="15"/>
      <c r="Q180" s="63" t="str">
        <f t="shared" si="14"/>
        <v/>
      </c>
      <c r="R180" s="1" t="str">
        <f t="shared" si="13"/>
        <v/>
      </c>
      <c r="S180" s="1" t="str">
        <f t="shared" si="12"/>
        <v xml:space="preserve">    </v>
      </c>
      <c r="T180" s="1" t="str">
        <f t="shared" si="10"/>
        <v xml:space="preserve">    </v>
      </c>
    </row>
    <row r="181" spans="1:20" ht="15" customHeight="1">
      <c r="A181" s="25" t="str">
        <f t="shared" si="15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4"/>
        <v/>
      </c>
      <c r="R181" s="1" t="str">
        <f t="shared" si="13"/>
        <v/>
      </c>
      <c r="S181" s="1" t="str">
        <f t="shared" si="12"/>
        <v xml:space="preserve">    </v>
      </c>
      <c r="T181" s="1" t="str">
        <f t="shared" si="10"/>
        <v xml:space="preserve">    </v>
      </c>
    </row>
    <row r="182" spans="1:20" ht="15" customHeight="1">
      <c r="A182" s="25" t="str">
        <f t="shared" si="15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4"/>
        <v/>
      </c>
      <c r="R182" s="1" t="str">
        <f t="shared" si="13"/>
        <v/>
      </c>
      <c r="S182" s="1" t="str">
        <f t="shared" si="12"/>
        <v xml:space="preserve">    </v>
      </c>
      <c r="T182" s="1" t="str">
        <f t="shared" si="10"/>
        <v xml:space="preserve">    </v>
      </c>
    </row>
    <row r="183" spans="1:20" ht="15" customHeight="1">
      <c r="A183" s="25" t="str">
        <f t="shared" si="15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4"/>
        <v/>
      </c>
      <c r="R183" s="1" t="str">
        <f t="shared" si="13"/>
        <v/>
      </c>
      <c r="S183" s="1" t="str">
        <f t="shared" si="12"/>
        <v xml:space="preserve">    </v>
      </c>
      <c r="T183" s="1" t="str">
        <f t="shared" si="10"/>
        <v xml:space="preserve">    </v>
      </c>
    </row>
    <row r="184" spans="1:20" ht="15" customHeight="1">
      <c r="A184" s="25" t="str">
        <f t="shared" si="15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4"/>
        <v/>
      </c>
      <c r="R184" s="1" t="str">
        <f t="shared" si="13"/>
        <v/>
      </c>
      <c r="S184" s="1" t="str">
        <f t="shared" si="12"/>
        <v xml:space="preserve">    </v>
      </c>
      <c r="T184" s="1" t="str">
        <f t="shared" si="10"/>
        <v xml:space="preserve">    </v>
      </c>
    </row>
    <row r="185" spans="1:20" ht="15" customHeight="1">
      <c r="A185" s="25" t="str">
        <f t="shared" si="15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4"/>
        <v/>
      </c>
      <c r="R185" s="1" t="str">
        <f t="shared" si="13"/>
        <v/>
      </c>
      <c r="S185" s="1" t="str">
        <f t="shared" si="12"/>
        <v xml:space="preserve">    </v>
      </c>
      <c r="T185" s="1" t="str">
        <f t="shared" si="10"/>
        <v xml:space="preserve">    </v>
      </c>
    </row>
    <row r="186" spans="1:20" ht="15" customHeight="1">
      <c r="A186" s="25" t="str">
        <f t="shared" si="15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4"/>
        <v/>
      </c>
      <c r="R186" s="1" t="str">
        <f t="shared" si="13"/>
        <v/>
      </c>
      <c r="S186" s="1" t="str">
        <f t="shared" si="12"/>
        <v xml:space="preserve">    </v>
      </c>
      <c r="T186" s="1" t="str">
        <f t="shared" si="10"/>
        <v xml:space="preserve">    </v>
      </c>
    </row>
    <row r="187" spans="1:20" ht="15" customHeight="1">
      <c r="A187" s="25" t="str">
        <f t="shared" si="15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4"/>
        <v/>
      </c>
      <c r="R187" s="1" t="str">
        <f t="shared" si="13"/>
        <v/>
      </c>
      <c r="S187" s="1" t="str">
        <f t="shared" si="12"/>
        <v xml:space="preserve">    </v>
      </c>
      <c r="T187" s="1" t="str">
        <f t="shared" si="10"/>
        <v xml:space="preserve">    </v>
      </c>
    </row>
    <row r="188" spans="1:20" ht="15" customHeight="1">
      <c r="A188" s="25" t="str">
        <f t="shared" si="15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4"/>
        <v/>
      </c>
      <c r="R188" s="1" t="str">
        <f t="shared" si="13"/>
        <v/>
      </c>
      <c r="S188" s="1" t="str">
        <f t="shared" si="12"/>
        <v xml:space="preserve">    </v>
      </c>
      <c r="T188" s="1" t="str">
        <f t="shared" si="10"/>
        <v xml:space="preserve">    </v>
      </c>
    </row>
    <row r="189" spans="1:20" ht="15" customHeight="1">
      <c r="A189" s="25" t="str">
        <f t="shared" si="15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4"/>
        <v/>
      </c>
      <c r="R189" s="1" t="str">
        <f t="shared" si="13"/>
        <v/>
      </c>
      <c r="S189" s="1" t="str">
        <f t="shared" si="12"/>
        <v xml:space="preserve">    </v>
      </c>
      <c r="T189" s="1" t="str">
        <f t="shared" si="10"/>
        <v xml:space="preserve">    </v>
      </c>
    </row>
    <row r="190" spans="1:20" ht="15" customHeight="1">
      <c r="A190" s="25" t="str">
        <f t="shared" si="15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4"/>
        <v/>
      </c>
      <c r="R190" s="1" t="str">
        <f t="shared" si="13"/>
        <v/>
      </c>
      <c r="S190" s="1" t="str">
        <f t="shared" si="12"/>
        <v xml:space="preserve">    </v>
      </c>
      <c r="T190" s="1" t="str">
        <f t="shared" si="10"/>
        <v xml:space="preserve">    </v>
      </c>
    </row>
    <row r="191" spans="1:20" ht="15" customHeight="1">
      <c r="A191" s="25" t="str">
        <f t="shared" si="15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4"/>
        <v/>
      </c>
      <c r="R191" s="1" t="str">
        <f t="shared" si="13"/>
        <v/>
      </c>
      <c r="S191" s="1" t="str">
        <f t="shared" si="12"/>
        <v xml:space="preserve">    </v>
      </c>
      <c r="T191" s="1" t="str">
        <f t="shared" si="10"/>
        <v xml:space="preserve">    </v>
      </c>
    </row>
    <row r="192" spans="1:20" ht="15" customHeight="1">
      <c r="A192" s="25" t="str">
        <f t="shared" si="15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4"/>
        <v/>
      </c>
      <c r="R192" s="1" t="str">
        <f t="shared" si="13"/>
        <v/>
      </c>
      <c r="S192" s="1" t="str">
        <f t="shared" si="12"/>
        <v xml:space="preserve">    </v>
      </c>
      <c r="T192" s="1" t="str">
        <f t="shared" si="10"/>
        <v xml:space="preserve">    </v>
      </c>
    </row>
    <row r="193" spans="1:20" ht="15" customHeight="1">
      <c r="A193" s="25" t="str">
        <f t="shared" si="15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4"/>
        <v/>
      </c>
      <c r="R193" s="1" t="str">
        <f t="shared" si="13"/>
        <v/>
      </c>
      <c r="S193" s="1" t="str">
        <f t="shared" si="12"/>
        <v xml:space="preserve">    </v>
      </c>
      <c r="T193" s="1" t="str">
        <f t="shared" si="10"/>
        <v xml:space="preserve">    </v>
      </c>
    </row>
    <row r="194" spans="1:20" ht="15" customHeight="1">
      <c r="A194" s="25" t="str">
        <f t="shared" si="15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4"/>
        <v/>
      </c>
      <c r="R194" s="1" t="str">
        <f t="shared" si="13"/>
        <v/>
      </c>
      <c r="S194" s="1" t="str">
        <f t="shared" si="12"/>
        <v xml:space="preserve">    </v>
      </c>
      <c r="T194" s="1" t="str">
        <f t="shared" si="10"/>
        <v xml:space="preserve">    </v>
      </c>
    </row>
    <row r="195" spans="1:20" ht="15" customHeight="1">
      <c r="A195" s="25" t="str">
        <f t="shared" si="15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4"/>
        <v/>
      </c>
      <c r="R195" s="1" t="str">
        <f t="shared" si="13"/>
        <v/>
      </c>
      <c r="S195" s="1" t="str">
        <f t="shared" si="12"/>
        <v xml:space="preserve">    </v>
      </c>
      <c r="T195" s="1" t="str">
        <f t="shared" si="10"/>
        <v xml:space="preserve">    </v>
      </c>
    </row>
    <row r="196" spans="1:20" ht="15" customHeight="1">
      <c r="A196" s="25" t="str">
        <f t="shared" si="15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4"/>
        <v/>
      </c>
      <c r="R196" s="1" t="str">
        <f t="shared" si="13"/>
        <v/>
      </c>
      <c r="S196" s="1" t="str">
        <f t="shared" si="12"/>
        <v xml:space="preserve">    </v>
      </c>
      <c r="T196" s="1" t="str">
        <f t="shared" si="10"/>
        <v xml:space="preserve">    </v>
      </c>
    </row>
    <row r="197" spans="1:20" ht="15" customHeight="1">
      <c r="A197" s="25" t="str">
        <f t="shared" si="15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4"/>
        <v/>
      </c>
      <c r="R197" s="1" t="str">
        <f t="shared" si="13"/>
        <v/>
      </c>
      <c r="S197" s="1" t="str">
        <f t="shared" si="12"/>
        <v xml:space="preserve">    </v>
      </c>
      <c r="T197" s="1" t="str">
        <f t="shared" si="10"/>
        <v xml:space="preserve">    </v>
      </c>
    </row>
    <row r="198" spans="1:20" ht="15" customHeight="1">
      <c r="A198" s="25" t="str">
        <f t="shared" si="15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4"/>
        <v/>
      </c>
      <c r="R198" s="1" t="str">
        <f t="shared" si="13"/>
        <v/>
      </c>
      <c r="S198" s="1" t="str">
        <f t="shared" si="12"/>
        <v xml:space="preserve">    </v>
      </c>
      <c r="T198" s="1" t="str">
        <f t="shared" si="10"/>
        <v xml:space="preserve">    </v>
      </c>
    </row>
    <row r="199" spans="1:20" ht="15" customHeight="1">
      <c r="A199" s="25" t="str">
        <f t="shared" si="15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6">IF(P199="","",VLOOKUP(P199,$Z$7:$AA$68,2,FALSE))</f>
        <v/>
      </c>
      <c r="R199" s="1" t="str">
        <f t="shared" si="13"/>
        <v/>
      </c>
      <c r="S199" s="1" t="str">
        <f t="shared" si="12"/>
        <v xml:space="preserve">    </v>
      </c>
      <c r="T199" s="1" t="str">
        <f t="shared" si="10"/>
        <v xml:space="preserve">    </v>
      </c>
    </row>
    <row r="200" spans="1:20" ht="15" customHeight="1">
      <c r="A200" s="25" t="str">
        <f t="shared" si="15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6"/>
        <v/>
      </c>
      <c r="R200" s="1" t="str">
        <f t="shared" si="13"/>
        <v/>
      </c>
      <c r="S200" s="1" t="str">
        <f t="shared" si="12"/>
        <v xml:space="preserve">    </v>
      </c>
      <c r="T200" s="1" t="str">
        <f t="shared" si="10"/>
        <v xml:space="preserve">    </v>
      </c>
    </row>
    <row r="201" spans="1:20" ht="15" customHeight="1">
      <c r="A201" s="25" t="str">
        <f t="shared" si="15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6"/>
        <v/>
      </c>
      <c r="R201" s="1" t="str">
        <f t="shared" si="13"/>
        <v/>
      </c>
      <c r="S201" s="1" t="str">
        <f t="shared" si="12"/>
        <v xml:space="preserve">    </v>
      </c>
      <c r="T201" s="1" t="str">
        <f t="shared" si="10"/>
        <v xml:space="preserve">    </v>
      </c>
    </row>
    <row r="202" spans="1:20" ht="15" customHeight="1">
      <c r="A202" s="25" t="str">
        <f t="shared" si="15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6"/>
        <v/>
      </c>
      <c r="R202" s="1" t="str">
        <f t="shared" si="13"/>
        <v/>
      </c>
      <c r="S202" s="1" t="str">
        <f t="shared" si="12"/>
        <v xml:space="preserve">    </v>
      </c>
      <c r="T202" s="1" t="str">
        <f t="shared" si="10"/>
        <v xml:space="preserve">    </v>
      </c>
    </row>
    <row r="203" spans="1:20" ht="15" customHeight="1">
      <c r="A203" s="25" t="str">
        <f t="shared" si="15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6"/>
        <v/>
      </c>
      <c r="R203" s="1" t="str">
        <f t="shared" si="13"/>
        <v/>
      </c>
      <c r="S203" s="1" t="str">
        <f t="shared" si="12"/>
        <v xml:space="preserve">    </v>
      </c>
      <c r="T203" s="1" t="str">
        <f t="shared" si="10"/>
        <v xml:space="preserve">    </v>
      </c>
    </row>
    <row r="204" spans="1:20" ht="15" customHeight="1">
      <c r="A204" s="25" t="str">
        <f t="shared" si="15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6"/>
        <v/>
      </c>
      <c r="R204" s="1" t="str">
        <f t="shared" si="13"/>
        <v/>
      </c>
      <c r="S204" s="1" t="str">
        <f t="shared" si="12"/>
        <v xml:space="preserve">    </v>
      </c>
      <c r="T204" s="1" t="str">
        <f t="shared" si="10"/>
        <v xml:space="preserve">    </v>
      </c>
    </row>
    <row r="205" spans="1:20" ht="15" customHeight="1">
      <c r="A205" s="25" t="str">
        <f t="shared" si="15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6"/>
        <v/>
      </c>
      <c r="R205" s="1" t="str">
        <f t="shared" si="13"/>
        <v/>
      </c>
      <c r="S205" s="1" t="str">
        <f t="shared" si="12"/>
        <v xml:space="preserve">    </v>
      </c>
      <c r="T205" s="1" t="str">
        <f t="shared" si="10"/>
        <v xml:space="preserve">    </v>
      </c>
    </row>
    <row r="206" spans="1:20" ht="15" customHeight="1">
      <c r="A206" s="25" t="str">
        <f t="shared" si="15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6"/>
        <v/>
      </c>
      <c r="R206" s="1" t="str">
        <f t="shared" si="13"/>
        <v/>
      </c>
      <c r="S206" s="1" t="str">
        <f t="shared" si="12"/>
        <v xml:space="preserve">    </v>
      </c>
      <c r="T206" s="1" t="str">
        <f t="shared" si="10"/>
        <v xml:space="preserve">    </v>
      </c>
    </row>
    <row r="207" spans="1:20" ht="15" customHeight="1">
      <c r="A207" s="25" t="str">
        <f t="shared" si="15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6"/>
        <v/>
      </c>
      <c r="R207" s="1" t="str">
        <f t="shared" si="13"/>
        <v/>
      </c>
      <c r="S207" s="1" t="str">
        <f t="shared" si="12"/>
        <v xml:space="preserve">    </v>
      </c>
      <c r="T207" s="1" t="str">
        <f t="shared" si="10"/>
        <v xml:space="preserve">    </v>
      </c>
    </row>
    <row r="208" spans="1:20" ht="15" customHeight="1">
      <c r="A208" s="25" t="str">
        <f t="shared" si="15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6"/>
        <v/>
      </c>
      <c r="R208" s="1" t="str">
        <f t="shared" si="13"/>
        <v/>
      </c>
      <c r="S208" s="1" t="str">
        <f t="shared" si="12"/>
        <v xml:space="preserve">    </v>
      </c>
      <c r="T208" s="1" t="str">
        <f t="shared" si="10"/>
        <v xml:space="preserve">    </v>
      </c>
    </row>
    <row r="209" spans="1:20" ht="15" customHeight="1">
      <c r="A209" s="25" t="str">
        <f t="shared" si="15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6"/>
        <v/>
      </c>
      <c r="R209" s="1" t="str">
        <f t="shared" si="13"/>
        <v/>
      </c>
      <c r="S209" s="1" t="str">
        <f t="shared" si="12"/>
        <v xml:space="preserve">    </v>
      </c>
      <c r="T209" s="1" t="str">
        <f t="shared" si="10"/>
        <v xml:space="preserve">    </v>
      </c>
    </row>
    <row r="210" spans="1:20" ht="15" customHeight="1">
      <c r="A210" s="25" t="str">
        <f t="shared" si="15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6"/>
        <v/>
      </c>
      <c r="R210" s="1" t="str">
        <f t="shared" si="13"/>
        <v/>
      </c>
      <c r="S210" s="1" t="str">
        <f t="shared" si="12"/>
        <v xml:space="preserve">    </v>
      </c>
      <c r="T210" s="1" t="str">
        <f t="shared" si="10"/>
        <v xml:space="preserve">    </v>
      </c>
    </row>
    <row r="211" spans="1:20" ht="15" customHeight="1">
      <c r="A211" s="25" t="str">
        <f t="shared" si="15"/>
        <v/>
      </c>
      <c r="B211" s="16"/>
      <c r="C211" s="22"/>
      <c r="D211" s="22"/>
      <c r="E211" s="6"/>
      <c r="F211" s="7"/>
      <c r="G211" s="17"/>
      <c r="H211" s="17"/>
      <c r="I211" s="15"/>
      <c r="J211" s="15"/>
      <c r="K211" s="15"/>
      <c r="L211" s="12"/>
      <c r="M211" s="18"/>
      <c r="N211" s="19"/>
      <c r="O211" s="20"/>
      <c r="P211" s="15"/>
      <c r="Q211" s="63" t="str">
        <f t="shared" si="16"/>
        <v/>
      </c>
      <c r="R211" s="1" t="str">
        <f t="shared" si="13"/>
        <v/>
      </c>
      <c r="S211" s="1" t="str">
        <f t="shared" si="12"/>
        <v xml:space="preserve">    </v>
      </c>
      <c r="T211" s="1" t="str">
        <f t="shared" si="10"/>
        <v xml:space="preserve">    </v>
      </c>
    </row>
    <row r="212" spans="1:20" ht="15" customHeight="1">
      <c r="A212" s="25" t="str">
        <f t="shared" si="15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6"/>
        <v/>
      </c>
      <c r="R212" s="1" t="str">
        <f t="shared" si="13"/>
        <v/>
      </c>
      <c r="S212" s="1" t="str">
        <f t="shared" si="12"/>
        <v xml:space="preserve">    </v>
      </c>
      <c r="T212" s="1" t="str">
        <f t="shared" si="10"/>
        <v xml:space="preserve">    </v>
      </c>
    </row>
    <row r="213" spans="1:20" ht="15" customHeight="1">
      <c r="A213" s="25" t="str">
        <f t="shared" si="15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6"/>
        <v/>
      </c>
      <c r="R213" s="1" t="str">
        <f t="shared" si="13"/>
        <v/>
      </c>
      <c r="S213" s="1" t="str">
        <f t="shared" si="12"/>
        <v xml:space="preserve">    </v>
      </c>
      <c r="T213" s="1" t="str">
        <f t="shared" si="10"/>
        <v xml:space="preserve">    </v>
      </c>
    </row>
    <row r="214" spans="1:20" ht="15" customHeight="1">
      <c r="A214" s="25" t="str">
        <f t="shared" si="15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6"/>
        <v/>
      </c>
      <c r="R214" s="1" t="str">
        <f t="shared" si="13"/>
        <v/>
      </c>
      <c r="S214" s="1" t="str">
        <f t="shared" si="12"/>
        <v xml:space="preserve">    </v>
      </c>
      <c r="T214" s="1" t="str">
        <f t="shared" si="10"/>
        <v xml:space="preserve">    </v>
      </c>
    </row>
    <row r="215" spans="1:20" ht="15" customHeight="1">
      <c r="A215" s="25" t="str">
        <f t="shared" si="15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6"/>
        <v/>
      </c>
      <c r="R215" s="1" t="str">
        <f t="shared" si="13"/>
        <v/>
      </c>
      <c r="S215" s="1" t="str">
        <f t="shared" si="12"/>
        <v xml:space="preserve">    </v>
      </c>
      <c r="T215" s="1" t="str">
        <f t="shared" si="10"/>
        <v xml:space="preserve">    </v>
      </c>
    </row>
    <row r="216" spans="1:20" ht="15" customHeight="1">
      <c r="A216" s="25" t="str">
        <f t="shared" si="15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6"/>
        <v/>
      </c>
      <c r="R216" s="1" t="str">
        <f t="shared" si="13"/>
        <v/>
      </c>
      <c r="S216" s="1" t="str">
        <f t="shared" si="12"/>
        <v xml:space="preserve">    </v>
      </c>
      <c r="T216" s="1" t="str">
        <f t="shared" si="10"/>
        <v xml:space="preserve">    </v>
      </c>
    </row>
    <row r="217" spans="1:20" ht="15" customHeight="1">
      <c r="A217" s="25" t="str">
        <f t="shared" si="15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6"/>
        <v/>
      </c>
      <c r="R217" s="1" t="str">
        <f t="shared" si="13"/>
        <v/>
      </c>
      <c r="S217" s="1" t="str">
        <f t="shared" si="12"/>
        <v xml:space="preserve">    </v>
      </c>
      <c r="T217" s="1" t="str">
        <f t="shared" si="10"/>
        <v xml:space="preserve">    </v>
      </c>
    </row>
    <row r="218" spans="1:20" ht="15" customHeight="1">
      <c r="A218" s="25" t="str">
        <f t="shared" si="15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6"/>
        <v/>
      </c>
      <c r="R218" s="1" t="str">
        <f t="shared" si="13"/>
        <v/>
      </c>
      <c r="S218" s="1" t="str">
        <f t="shared" si="12"/>
        <v xml:space="preserve">    </v>
      </c>
      <c r="T218" s="1" t="str">
        <f t="shared" si="10"/>
        <v xml:space="preserve">    </v>
      </c>
    </row>
    <row r="219" spans="1:20" ht="15" customHeight="1">
      <c r="A219" s="25" t="str">
        <f t="shared" si="15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6"/>
        <v/>
      </c>
      <c r="R219" s="1" t="str">
        <f t="shared" si="13"/>
        <v/>
      </c>
      <c r="S219" s="1" t="str">
        <f t="shared" si="12"/>
        <v xml:space="preserve">    </v>
      </c>
      <c r="T219" s="1" t="str">
        <f t="shared" si="10"/>
        <v xml:space="preserve">    </v>
      </c>
    </row>
    <row r="220" spans="1:20" ht="15" customHeight="1">
      <c r="A220" s="25" t="str">
        <f t="shared" si="15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6"/>
        <v/>
      </c>
      <c r="R220" s="1" t="str">
        <f t="shared" si="13"/>
        <v/>
      </c>
      <c r="S220" s="1" t="str">
        <f t="shared" si="12"/>
        <v xml:space="preserve">    </v>
      </c>
      <c r="T220" s="1" t="str">
        <f t="shared" si="10"/>
        <v xml:space="preserve">    </v>
      </c>
    </row>
    <row r="221" spans="1:20" ht="15" customHeight="1">
      <c r="A221" s="25" t="str">
        <f t="shared" si="15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6"/>
        <v/>
      </c>
      <c r="R221" s="1" t="str">
        <f t="shared" si="13"/>
        <v/>
      </c>
      <c r="S221" s="1" t="str">
        <f t="shared" si="12"/>
        <v xml:space="preserve">    </v>
      </c>
      <c r="T221" s="1" t="str">
        <f t="shared" si="10"/>
        <v xml:space="preserve">    </v>
      </c>
    </row>
    <row r="222" spans="1:20" ht="15" customHeight="1">
      <c r="A222" s="25" t="str">
        <f t="shared" si="15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6"/>
        <v/>
      </c>
      <c r="R222" s="1" t="str">
        <f t="shared" si="13"/>
        <v/>
      </c>
      <c r="S222" s="1" t="str">
        <f t="shared" si="12"/>
        <v xml:space="preserve">    </v>
      </c>
      <c r="T222" s="1" t="str">
        <f t="shared" si="10"/>
        <v xml:space="preserve">    </v>
      </c>
    </row>
    <row r="223" spans="1:20" ht="15" customHeight="1">
      <c r="A223" s="25" t="str">
        <f t="shared" si="15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6"/>
        <v/>
      </c>
      <c r="R223" s="1" t="str">
        <f t="shared" si="13"/>
        <v/>
      </c>
      <c r="S223" s="1" t="str">
        <f t="shared" si="12"/>
        <v xml:space="preserve">    </v>
      </c>
      <c r="T223" s="1" t="str">
        <f t="shared" si="10"/>
        <v xml:space="preserve">    </v>
      </c>
    </row>
    <row r="224" spans="1:20" ht="15" customHeight="1">
      <c r="A224" s="25" t="str">
        <f t="shared" si="15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6"/>
        <v/>
      </c>
      <c r="R224" s="1" t="str">
        <f t="shared" si="13"/>
        <v/>
      </c>
      <c r="S224" s="1" t="str">
        <f t="shared" si="12"/>
        <v xml:space="preserve">    </v>
      </c>
      <c r="T224" s="1" t="str">
        <f t="shared" si="10"/>
        <v xml:space="preserve">    </v>
      </c>
    </row>
    <row r="225" spans="1:20" ht="15" customHeight="1">
      <c r="A225" s="25" t="str">
        <f t="shared" si="15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6"/>
        <v/>
      </c>
      <c r="R225" s="1" t="str">
        <f t="shared" si="13"/>
        <v/>
      </c>
      <c r="S225" s="1" t="str">
        <f t="shared" si="12"/>
        <v xml:space="preserve">    </v>
      </c>
      <c r="T225" s="1" t="str">
        <f t="shared" si="10"/>
        <v xml:space="preserve">    </v>
      </c>
    </row>
    <row r="226" spans="1:20" ht="15" customHeight="1">
      <c r="A226" s="25" t="str">
        <f t="shared" si="15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6"/>
        <v/>
      </c>
      <c r="R226" s="1" t="str">
        <f t="shared" si="13"/>
        <v/>
      </c>
      <c r="S226" s="1" t="str">
        <f t="shared" si="12"/>
        <v xml:space="preserve">    </v>
      </c>
      <c r="T226" s="1" t="str">
        <f t="shared" si="10"/>
        <v xml:space="preserve">    </v>
      </c>
    </row>
    <row r="227" spans="1:20" ht="15" customHeight="1">
      <c r="A227" s="25" t="str">
        <f t="shared" si="15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6"/>
        <v/>
      </c>
      <c r="R227" s="1" t="str">
        <f t="shared" si="13"/>
        <v/>
      </c>
      <c r="S227" s="1" t="str">
        <f t="shared" si="12"/>
        <v xml:space="preserve">    </v>
      </c>
      <c r="T227" s="1" t="str">
        <f t="shared" si="10"/>
        <v xml:space="preserve">    </v>
      </c>
    </row>
    <row r="228" spans="1:20" ht="15" customHeight="1">
      <c r="A228" s="25" t="str">
        <f t="shared" si="15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6"/>
        <v/>
      </c>
      <c r="R228" s="1" t="str">
        <f t="shared" si="13"/>
        <v/>
      </c>
      <c r="S228" s="1" t="str">
        <f t="shared" si="12"/>
        <v xml:space="preserve">    </v>
      </c>
      <c r="T228" s="1" t="str">
        <f t="shared" si="10"/>
        <v xml:space="preserve">    </v>
      </c>
    </row>
    <row r="229" spans="1:20" ht="15" customHeight="1">
      <c r="A229" s="25" t="str">
        <f t="shared" si="15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6"/>
        <v/>
      </c>
      <c r="R229" s="1" t="str">
        <f t="shared" si="13"/>
        <v/>
      </c>
      <c r="S229" s="1" t="str">
        <f t="shared" si="12"/>
        <v xml:space="preserve">    </v>
      </c>
      <c r="T229" s="1" t="str">
        <f t="shared" si="10"/>
        <v xml:space="preserve">    </v>
      </c>
    </row>
    <row r="230" spans="1:20" ht="15" customHeight="1">
      <c r="A230" s="25" t="str">
        <f t="shared" si="15"/>
        <v/>
      </c>
      <c r="B230" s="5"/>
      <c r="C230" s="21"/>
      <c r="D230" s="21"/>
      <c r="E230" s="6"/>
      <c r="F230" s="7"/>
      <c r="G230" s="6"/>
      <c r="H230" s="6"/>
      <c r="I230" s="11"/>
      <c r="J230" s="11"/>
      <c r="K230" s="11"/>
      <c r="L230" s="12"/>
      <c r="M230" s="13"/>
      <c r="N230" s="14"/>
      <c r="O230" s="7"/>
      <c r="P230" s="11"/>
      <c r="Q230" s="63" t="str">
        <f t="shared" si="16"/>
        <v/>
      </c>
      <c r="R230" s="1" t="str">
        <f t="shared" si="13"/>
        <v/>
      </c>
      <c r="S230" s="1" t="str">
        <f t="shared" si="12"/>
        <v xml:space="preserve">    </v>
      </c>
      <c r="T230" s="1" t="str">
        <f t="shared" si="10"/>
        <v xml:space="preserve">    </v>
      </c>
    </row>
    <row r="231" spans="1:20" ht="15" customHeight="1">
      <c r="A231" s="25" t="str">
        <f t="shared" si="15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6"/>
        <v/>
      </c>
      <c r="R231" s="1" t="str">
        <f t="shared" si="13"/>
        <v/>
      </c>
      <c r="S231" s="1" t="str">
        <f t="shared" si="12"/>
        <v xml:space="preserve">    </v>
      </c>
      <c r="T231" s="1" t="str">
        <f t="shared" si="10"/>
        <v xml:space="preserve">    </v>
      </c>
    </row>
    <row r="232" spans="1:20" ht="15" customHeight="1">
      <c r="A232" s="25" t="str">
        <f t="shared" si="15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6"/>
        <v/>
      </c>
      <c r="R232" s="1" t="str">
        <f t="shared" si="13"/>
        <v/>
      </c>
      <c r="S232" s="1" t="str">
        <f t="shared" si="12"/>
        <v xml:space="preserve">    </v>
      </c>
      <c r="T232" s="1" t="str">
        <f t="shared" si="10"/>
        <v xml:space="preserve">    </v>
      </c>
    </row>
    <row r="233" spans="1:20" ht="15" customHeight="1">
      <c r="A233" s="25" t="str">
        <f t="shared" si="15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6"/>
        <v/>
      </c>
      <c r="R233" s="1" t="str">
        <f t="shared" si="13"/>
        <v/>
      </c>
      <c r="S233" s="1" t="str">
        <f t="shared" si="12"/>
        <v xml:space="preserve">    </v>
      </c>
      <c r="T233" s="1" t="str">
        <f t="shared" si="10"/>
        <v xml:space="preserve">    </v>
      </c>
    </row>
    <row r="234" spans="1:20" ht="15" customHeight="1">
      <c r="A234" s="25" t="str">
        <f t="shared" si="15"/>
        <v/>
      </c>
      <c r="B234" s="16"/>
      <c r="C234" s="22"/>
      <c r="D234" s="22"/>
      <c r="E234" s="6"/>
      <c r="F234" s="7"/>
      <c r="G234" s="17"/>
      <c r="H234" s="17"/>
      <c r="I234" s="15"/>
      <c r="J234" s="15"/>
      <c r="K234" s="15"/>
      <c r="L234" s="12"/>
      <c r="M234" s="18"/>
      <c r="N234" s="19"/>
      <c r="O234" s="20"/>
      <c r="P234" s="15"/>
      <c r="Q234" s="63" t="str">
        <f t="shared" si="16"/>
        <v/>
      </c>
      <c r="R234" s="1" t="str">
        <f t="shared" si="13"/>
        <v/>
      </c>
      <c r="S234" s="1" t="str">
        <f t="shared" si="12"/>
        <v xml:space="preserve">    </v>
      </c>
      <c r="T234" s="1" t="str">
        <f t="shared" si="10"/>
        <v xml:space="preserve">    </v>
      </c>
    </row>
    <row r="235" spans="1:20" ht="15" customHeight="1">
      <c r="A235" s="25" t="str">
        <f t="shared" si="15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6"/>
        <v/>
      </c>
      <c r="R235" s="1" t="str">
        <f t="shared" si="13"/>
        <v/>
      </c>
      <c r="S235" s="1" t="str">
        <f t="shared" si="12"/>
        <v xml:space="preserve">    </v>
      </c>
      <c r="T235" s="1" t="str">
        <f t="shared" si="10"/>
        <v xml:space="preserve">    </v>
      </c>
    </row>
    <row r="236" spans="1:20" ht="15" customHeight="1">
      <c r="A236" s="25" t="str">
        <f t="shared" si="15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6"/>
        <v/>
      </c>
      <c r="R236" s="1" t="str">
        <f t="shared" si="13"/>
        <v/>
      </c>
      <c r="S236" s="1" t="str">
        <f t="shared" si="12"/>
        <v xml:space="preserve">    </v>
      </c>
      <c r="T236" s="1" t="str">
        <f t="shared" si="10"/>
        <v xml:space="preserve">    </v>
      </c>
    </row>
    <row r="237" spans="1:20" ht="15" customHeight="1">
      <c r="A237" s="25" t="str">
        <f t="shared" si="15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6"/>
        <v/>
      </c>
      <c r="R237" s="1" t="str">
        <f t="shared" si="13"/>
        <v/>
      </c>
      <c r="S237" s="1" t="str">
        <f t="shared" si="12"/>
        <v xml:space="preserve">    </v>
      </c>
      <c r="T237" s="1" t="str">
        <f t="shared" si="10"/>
        <v xml:space="preserve">    </v>
      </c>
    </row>
    <row r="238" spans="1:20" ht="15" customHeight="1">
      <c r="A238" s="25" t="str">
        <f t="shared" si="15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6"/>
        <v/>
      </c>
      <c r="R238" s="1" t="str">
        <f t="shared" si="13"/>
        <v/>
      </c>
      <c r="S238" s="1" t="str">
        <f t="shared" si="12"/>
        <v xml:space="preserve">    </v>
      </c>
      <c r="T238" s="1" t="str">
        <f t="shared" si="10"/>
        <v xml:space="preserve">    </v>
      </c>
    </row>
    <row r="239" spans="1:20" ht="15" customHeight="1">
      <c r="A239" s="25" t="str">
        <f t="shared" si="15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6"/>
        <v/>
      </c>
      <c r="R239" s="1" t="str">
        <f t="shared" si="13"/>
        <v/>
      </c>
      <c r="S239" s="1" t="str">
        <f t="shared" si="12"/>
        <v xml:space="preserve">    </v>
      </c>
      <c r="T239" s="1" t="str">
        <f t="shared" si="10"/>
        <v xml:space="preserve">    </v>
      </c>
    </row>
    <row r="240" spans="1:20" ht="15" customHeight="1">
      <c r="A240" s="25" t="str">
        <f t="shared" si="15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6"/>
        <v/>
      </c>
      <c r="R240" s="1" t="str">
        <f t="shared" si="13"/>
        <v/>
      </c>
      <c r="S240" s="1" t="str">
        <f t="shared" si="12"/>
        <v xml:space="preserve">    </v>
      </c>
      <c r="T240" s="1" t="str">
        <f t="shared" si="10"/>
        <v xml:space="preserve">    </v>
      </c>
    </row>
    <row r="241" spans="1:20" ht="15" customHeight="1">
      <c r="A241" s="25" t="str">
        <f t="shared" si="15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6"/>
        <v/>
      </c>
      <c r="R241" s="1" t="str">
        <f t="shared" si="13"/>
        <v/>
      </c>
      <c r="S241" s="1" t="str">
        <f t="shared" si="12"/>
        <v xml:space="preserve">    </v>
      </c>
      <c r="T241" s="1" t="str">
        <f t="shared" si="10"/>
        <v xml:space="preserve">    </v>
      </c>
    </row>
    <row r="242" spans="1:20" ht="15" customHeight="1">
      <c r="A242" s="25" t="str">
        <f t="shared" si="15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6"/>
        <v/>
      </c>
      <c r="R242" s="1" t="str">
        <f t="shared" si="13"/>
        <v/>
      </c>
      <c r="S242" s="1" t="str">
        <f t="shared" si="12"/>
        <v xml:space="preserve">    </v>
      </c>
      <c r="T242" s="1" t="str">
        <f t="shared" si="10"/>
        <v xml:space="preserve">    </v>
      </c>
    </row>
    <row r="243" spans="1:20" ht="15" customHeight="1">
      <c r="A243" s="25" t="str">
        <f t="shared" si="15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6"/>
        <v/>
      </c>
      <c r="R243" s="1" t="str">
        <f t="shared" si="13"/>
        <v/>
      </c>
      <c r="S243" s="1" t="str">
        <f t="shared" si="12"/>
        <v xml:space="preserve">    </v>
      </c>
      <c r="T243" s="1" t="str">
        <f t="shared" si="10"/>
        <v xml:space="preserve">    </v>
      </c>
    </row>
    <row r="244" spans="1:20" ht="15" customHeight="1">
      <c r="A244" s="25" t="str">
        <f t="shared" si="15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6"/>
        <v/>
      </c>
      <c r="R244" s="1" t="str">
        <f t="shared" si="13"/>
        <v/>
      </c>
      <c r="S244" s="1" t="str">
        <f t="shared" si="12"/>
        <v xml:space="preserve">    </v>
      </c>
      <c r="T244" s="1" t="str">
        <f t="shared" si="10"/>
        <v xml:space="preserve">    </v>
      </c>
    </row>
    <row r="245" spans="1:20" ht="15" customHeight="1">
      <c r="A245" s="25" t="str">
        <f t="shared" si="15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6"/>
        <v/>
      </c>
      <c r="R245" s="1" t="str">
        <f t="shared" si="13"/>
        <v/>
      </c>
      <c r="S245" s="1" t="str">
        <f t="shared" si="12"/>
        <v xml:space="preserve">    </v>
      </c>
      <c r="T245" s="1" t="str">
        <f t="shared" si="10"/>
        <v xml:space="preserve">    </v>
      </c>
    </row>
    <row r="246" spans="1:20" ht="15" customHeight="1">
      <c r="A246" s="25" t="str">
        <f t="shared" si="15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6"/>
        <v/>
      </c>
      <c r="R246" s="1" t="str">
        <f t="shared" si="13"/>
        <v/>
      </c>
      <c r="S246" s="1" t="str">
        <f t="shared" si="12"/>
        <v xml:space="preserve">    </v>
      </c>
      <c r="T246" s="1" t="str">
        <f t="shared" si="10"/>
        <v xml:space="preserve">    </v>
      </c>
    </row>
    <row r="247" spans="1:20" ht="15" customHeight="1">
      <c r="A247" s="25" t="str">
        <f t="shared" si="15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6"/>
        <v/>
      </c>
      <c r="R247" s="1" t="str">
        <f t="shared" si="13"/>
        <v/>
      </c>
      <c r="S247" s="1" t="str">
        <f t="shared" si="12"/>
        <v xml:space="preserve">    </v>
      </c>
      <c r="T247" s="1" t="str">
        <f t="shared" si="10"/>
        <v xml:space="preserve">    </v>
      </c>
    </row>
    <row r="248" spans="1:20" ht="15" customHeight="1">
      <c r="A248" s="25" t="str">
        <f t="shared" si="15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6"/>
        <v/>
      </c>
      <c r="R248" s="1" t="str">
        <f t="shared" si="13"/>
        <v/>
      </c>
      <c r="S248" s="1" t="str">
        <f t="shared" si="12"/>
        <v xml:space="preserve">    </v>
      </c>
      <c r="T248" s="1" t="str">
        <f t="shared" si="10"/>
        <v xml:space="preserve">    </v>
      </c>
    </row>
    <row r="249" spans="1:20" ht="15" customHeight="1">
      <c r="A249" s="25" t="str">
        <f t="shared" si="15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6"/>
        <v/>
      </c>
      <c r="R249" s="1" t="str">
        <f t="shared" si="13"/>
        <v/>
      </c>
      <c r="S249" s="1" t="str">
        <f t="shared" si="12"/>
        <v xml:space="preserve">    </v>
      </c>
      <c r="T249" s="1" t="str">
        <f t="shared" si="10"/>
        <v xml:space="preserve">    </v>
      </c>
    </row>
    <row r="250" spans="1:20" ht="15" customHeight="1">
      <c r="A250" s="25" t="str">
        <f t="shared" si="15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6"/>
        <v/>
      </c>
      <c r="R250" s="1" t="str">
        <f t="shared" si="13"/>
        <v/>
      </c>
      <c r="S250" s="1" t="str">
        <f t="shared" si="12"/>
        <v xml:space="preserve">    </v>
      </c>
      <c r="T250" s="1" t="str">
        <f t="shared" si="10"/>
        <v xml:space="preserve">    </v>
      </c>
    </row>
    <row r="251" spans="1:20" ht="15" customHeight="1">
      <c r="A251" s="25" t="str">
        <f t="shared" si="15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6"/>
        <v/>
      </c>
      <c r="R251" s="1" t="str">
        <f t="shared" si="13"/>
        <v/>
      </c>
      <c r="S251" s="1" t="str">
        <f t="shared" si="12"/>
        <v xml:space="preserve">    </v>
      </c>
      <c r="T251" s="1" t="str">
        <f t="shared" si="10"/>
        <v xml:space="preserve">    </v>
      </c>
    </row>
    <row r="252" spans="1:20" ht="15" customHeight="1">
      <c r="A252" s="25" t="str">
        <f t="shared" si="15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6"/>
        <v/>
      </c>
      <c r="R252" s="1" t="str">
        <f t="shared" si="13"/>
        <v/>
      </c>
      <c r="S252" s="1" t="str">
        <f t="shared" si="12"/>
        <v xml:space="preserve">    </v>
      </c>
      <c r="T252" s="1" t="str">
        <f t="shared" si="10"/>
        <v xml:space="preserve">    </v>
      </c>
    </row>
    <row r="253" spans="1:20" ht="15" customHeight="1">
      <c r="A253" s="25" t="str">
        <f t="shared" si="15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6"/>
        <v/>
      </c>
      <c r="R253" s="1" t="str">
        <f t="shared" si="13"/>
        <v/>
      </c>
      <c r="S253" s="1" t="str">
        <f t="shared" si="12"/>
        <v xml:space="preserve">    </v>
      </c>
      <c r="T253" s="1" t="str">
        <f t="shared" si="10"/>
        <v xml:space="preserve">    </v>
      </c>
    </row>
    <row r="254" spans="1:20" ht="15" customHeight="1">
      <c r="A254" s="25" t="str">
        <f t="shared" si="15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6"/>
        <v/>
      </c>
      <c r="R254" s="1" t="str">
        <f t="shared" si="13"/>
        <v/>
      </c>
      <c r="S254" s="1" t="str">
        <f t="shared" si="12"/>
        <v xml:space="preserve">    </v>
      </c>
      <c r="T254" s="1" t="str">
        <f t="shared" si="10"/>
        <v xml:space="preserve">    </v>
      </c>
    </row>
    <row r="255" spans="1:20" ht="15" customHeight="1">
      <c r="A255" s="25" t="str">
        <f t="shared" si="15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6"/>
        <v/>
      </c>
      <c r="R255" s="1" t="str">
        <f t="shared" si="13"/>
        <v/>
      </c>
      <c r="S255" s="1" t="str">
        <f t="shared" si="12"/>
        <v xml:space="preserve">    </v>
      </c>
      <c r="T255" s="1" t="str">
        <f t="shared" si="10"/>
        <v xml:space="preserve">    </v>
      </c>
    </row>
    <row r="256" spans="1:20" ht="15" customHeight="1">
      <c r="A256" s="25" t="str">
        <f t="shared" si="15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6"/>
        <v/>
      </c>
      <c r="R256" s="1" t="str">
        <f t="shared" si="13"/>
        <v/>
      </c>
      <c r="S256" s="1" t="str">
        <f t="shared" si="12"/>
        <v xml:space="preserve">    </v>
      </c>
      <c r="T256" s="1" t="str">
        <f t="shared" si="10"/>
        <v xml:space="preserve">    </v>
      </c>
    </row>
    <row r="257" spans="1:20" ht="15" customHeight="1">
      <c r="A257" s="25" t="str">
        <f t="shared" si="15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6"/>
        <v/>
      </c>
      <c r="R257" s="1" t="str">
        <f t="shared" si="13"/>
        <v/>
      </c>
      <c r="S257" s="1" t="str">
        <f t="shared" si="12"/>
        <v xml:space="preserve">    </v>
      </c>
      <c r="T257" s="1" t="str">
        <f t="shared" si="10"/>
        <v xml:space="preserve">    </v>
      </c>
    </row>
    <row r="258" spans="1:20" ht="15" customHeight="1">
      <c r="A258" s="25" t="str">
        <f t="shared" si="15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6"/>
        <v/>
      </c>
      <c r="R258" s="1" t="str">
        <f t="shared" si="13"/>
        <v/>
      </c>
      <c r="S258" s="1" t="str">
        <f t="shared" si="12"/>
        <v xml:space="preserve">    </v>
      </c>
      <c r="T258" s="1" t="str">
        <f t="shared" si="10"/>
        <v xml:space="preserve">    </v>
      </c>
    </row>
    <row r="259" spans="1:20" ht="15" customHeight="1">
      <c r="A259" s="25" t="str">
        <f t="shared" si="15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6"/>
        <v/>
      </c>
      <c r="R259" s="1" t="str">
        <f t="shared" si="13"/>
        <v/>
      </c>
      <c r="S259" s="1" t="str">
        <f t="shared" si="12"/>
        <v xml:space="preserve">    </v>
      </c>
      <c r="T259" s="1" t="str">
        <f t="shared" si="10"/>
        <v xml:space="preserve">    </v>
      </c>
    </row>
    <row r="260" spans="1:20" ht="15" customHeight="1">
      <c r="A260" s="25" t="str">
        <f t="shared" si="15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6"/>
        <v/>
      </c>
      <c r="R260" s="1" t="str">
        <f t="shared" si="13"/>
        <v/>
      </c>
      <c r="S260" s="1" t="str">
        <f t="shared" si="12"/>
        <v xml:space="preserve">    </v>
      </c>
      <c r="T260" s="1" t="str">
        <f t="shared" si="10"/>
        <v xml:space="preserve">    </v>
      </c>
    </row>
    <row r="261" spans="1:20" ht="15" customHeight="1">
      <c r="A261" s="25" t="str">
        <f t="shared" si="15"/>
        <v/>
      </c>
      <c r="B261" s="5"/>
      <c r="C261" s="21"/>
      <c r="D261" s="21"/>
      <c r="E261" s="6"/>
      <c r="F261" s="7"/>
      <c r="G261" s="6"/>
      <c r="H261" s="6"/>
      <c r="I261" s="11"/>
      <c r="J261" s="11"/>
      <c r="K261" s="11"/>
      <c r="L261" s="12"/>
      <c r="M261" s="13"/>
      <c r="N261" s="14"/>
      <c r="O261" s="7"/>
      <c r="P261" s="11"/>
      <c r="Q261" s="63" t="str">
        <f t="shared" si="16"/>
        <v/>
      </c>
      <c r="R261" s="1" t="str">
        <f t="shared" si="13"/>
        <v/>
      </c>
      <c r="S261" s="1" t="str">
        <f t="shared" si="12"/>
        <v xml:space="preserve">    </v>
      </c>
      <c r="T261" s="1" t="str">
        <f t="shared" si="10"/>
        <v xml:space="preserve">    </v>
      </c>
    </row>
    <row r="262" spans="1:20" ht="15" customHeight="1">
      <c r="A262" s="25" t="str">
        <f t="shared" si="15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6"/>
        <v/>
      </c>
      <c r="R262" s="1" t="str">
        <f t="shared" si="13"/>
        <v/>
      </c>
      <c r="S262" s="1" t="str">
        <f t="shared" si="12"/>
        <v xml:space="preserve">    </v>
      </c>
      <c r="T262" s="1" t="str">
        <f t="shared" si="10"/>
        <v xml:space="preserve">    </v>
      </c>
    </row>
    <row r="263" spans="1:20" ht="15" customHeight="1">
      <c r="A263" s="25" t="str">
        <f t="shared" si="15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7">IF(P263="","",VLOOKUP(P263,$Z$7:$AA$68,2,FALSE))</f>
        <v/>
      </c>
      <c r="R263" s="1" t="str">
        <f t="shared" si="13"/>
        <v/>
      </c>
      <c r="S263" s="1" t="str">
        <f t="shared" si="12"/>
        <v xml:space="preserve">    </v>
      </c>
      <c r="T263" s="1" t="str">
        <f t="shared" si="10"/>
        <v xml:space="preserve">    </v>
      </c>
    </row>
    <row r="264" spans="1:20" ht="15" customHeight="1">
      <c r="A264" s="25" t="str">
        <f t="shared" si="15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7"/>
        <v/>
      </c>
      <c r="R264" s="1" t="str">
        <f t="shared" si="13"/>
        <v/>
      </c>
      <c r="S264" s="1" t="str">
        <f t="shared" si="12"/>
        <v xml:space="preserve">    </v>
      </c>
      <c r="T264" s="1" t="str">
        <f t="shared" si="10"/>
        <v xml:space="preserve">    </v>
      </c>
    </row>
    <row r="265" spans="1:20" ht="15" customHeight="1">
      <c r="A265" s="25" t="str">
        <f t="shared" si="15"/>
        <v/>
      </c>
      <c r="B265" s="16"/>
      <c r="C265" s="22"/>
      <c r="D265" s="22"/>
      <c r="E265" s="6"/>
      <c r="F265" s="7"/>
      <c r="G265" s="17"/>
      <c r="H265" s="17"/>
      <c r="I265" s="15"/>
      <c r="J265" s="15"/>
      <c r="K265" s="15"/>
      <c r="L265" s="12"/>
      <c r="M265" s="18"/>
      <c r="N265" s="19"/>
      <c r="O265" s="20"/>
      <c r="P265" s="15"/>
      <c r="Q265" s="63" t="str">
        <f t="shared" si="17"/>
        <v/>
      </c>
      <c r="R265" s="1" t="str">
        <f t="shared" si="13"/>
        <v/>
      </c>
      <c r="S265" s="1" t="str">
        <f t="shared" si="12"/>
        <v xml:space="preserve">    </v>
      </c>
      <c r="T265" s="1" t="str">
        <f t="shared" si="10"/>
        <v xml:space="preserve">    </v>
      </c>
    </row>
    <row r="266" spans="1:20" ht="15" customHeight="1">
      <c r="A266" s="25" t="str">
        <f t="shared" si="15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7"/>
        <v/>
      </c>
      <c r="R266" s="1" t="str">
        <f t="shared" si="13"/>
        <v/>
      </c>
      <c r="S266" s="1" t="str">
        <f t="shared" si="12"/>
        <v xml:space="preserve">    </v>
      </c>
      <c r="T266" s="1" t="str">
        <f t="shared" si="10"/>
        <v xml:space="preserve">    </v>
      </c>
    </row>
    <row r="267" spans="1:20" ht="15" customHeight="1">
      <c r="A267" s="25" t="str">
        <f t="shared" si="15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7"/>
        <v/>
      </c>
      <c r="R267" s="1" t="str">
        <f t="shared" si="13"/>
        <v/>
      </c>
      <c r="S267" s="1" t="str">
        <f t="shared" si="12"/>
        <v xml:space="preserve">    </v>
      </c>
      <c r="T267" s="1" t="str">
        <f t="shared" si="10"/>
        <v xml:space="preserve">    </v>
      </c>
    </row>
    <row r="268" spans="1:20" ht="15" customHeight="1">
      <c r="A268" s="25" t="str">
        <f t="shared" si="15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7"/>
        <v/>
      </c>
      <c r="R268" s="1" t="str">
        <f t="shared" si="13"/>
        <v/>
      </c>
      <c r="S268" s="1" t="str">
        <f t="shared" si="12"/>
        <v xml:space="preserve">    </v>
      </c>
      <c r="T268" s="1" t="str">
        <f t="shared" si="10"/>
        <v xml:space="preserve">    </v>
      </c>
    </row>
    <row r="269" spans="1:20" ht="15" customHeight="1">
      <c r="A269" s="25" t="str">
        <f t="shared" si="15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7"/>
        <v/>
      </c>
      <c r="R269" s="1" t="str">
        <f t="shared" si="13"/>
        <v/>
      </c>
      <c r="S269" s="1" t="str">
        <f t="shared" si="12"/>
        <v xml:space="preserve">    </v>
      </c>
      <c r="T269" s="1" t="str">
        <f t="shared" si="10"/>
        <v xml:space="preserve">    </v>
      </c>
    </row>
    <row r="270" spans="1:20" ht="15" customHeight="1">
      <c r="A270" s="25" t="str">
        <f t="shared" si="15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7"/>
        <v/>
      </c>
      <c r="R270" s="1" t="str">
        <f t="shared" si="13"/>
        <v/>
      </c>
      <c r="S270" s="1" t="str">
        <f t="shared" si="12"/>
        <v xml:space="preserve">    </v>
      </c>
      <c r="T270" s="1" t="str">
        <f t="shared" si="10"/>
        <v xml:space="preserve">    </v>
      </c>
    </row>
    <row r="271" spans="1:20" ht="15" customHeight="1">
      <c r="A271" s="25" t="str">
        <f t="shared" si="15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7"/>
        <v/>
      </c>
      <c r="R271" s="1" t="str">
        <f t="shared" si="13"/>
        <v/>
      </c>
      <c r="S271" s="1" t="str">
        <f t="shared" si="12"/>
        <v xml:space="preserve">    </v>
      </c>
      <c r="T271" s="1" t="str">
        <f t="shared" si="10"/>
        <v xml:space="preserve">    </v>
      </c>
    </row>
    <row r="272" spans="1:20" ht="15" customHeight="1">
      <c r="A272" s="25" t="str">
        <f t="shared" si="15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7"/>
        <v/>
      </c>
      <c r="R272" s="1" t="str">
        <f t="shared" si="13"/>
        <v/>
      </c>
      <c r="S272" s="1" t="str">
        <f t="shared" si="12"/>
        <v xml:space="preserve">    </v>
      </c>
      <c r="T272" s="1" t="str">
        <f t="shared" si="10"/>
        <v xml:space="preserve">    </v>
      </c>
    </row>
    <row r="273" spans="1:20" ht="15" customHeight="1">
      <c r="A273" s="25" t="str">
        <f t="shared" si="15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7"/>
        <v/>
      </c>
      <c r="R273" s="1" t="str">
        <f t="shared" si="13"/>
        <v/>
      </c>
      <c r="S273" s="1" t="str">
        <f t="shared" si="12"/>
        <v xml:space="preserve">    </v>
      </c>
      <c r="T273" s="1" t="str">
        <f t="shared" si="10"/>
        <v xml:space="preserve">    </v>
      </c>
    </row>
    <row r="274" spans="1:20" ht="15" customHeight="1">
      <c r="A274" s="25" t="str">
        <f t="shared" si="15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7"/>
        <v/>
      </c>
      <c r="R274" s="1" t="str">
        <f t="shared" si="13"/>
        <v/>
      </c>
      <c r="S274" s="1" t="str">
        <f t="shared" si="12"/>
        <v xml:space="preserve">    </v>
      </c>
      <c r="T274" s="1" t="str">
        <f t="shared" si="10"/>
        <v xml:space="preserve">    </v>
      </c>
    </row>
    <row r="275" spans="1:20" ht="15" customHeight="1">
      <c r="A275" s="25" t="str">
        <f t="shared" si="15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7"/>
        <v/>
      </c>
      <c r="R275" s="1" t="str">
        <f t="shared" si="13"/>
        <v/>
      </c>
      <c r="S275" s="1" t="str">
        <f t="shared" si="12"/>
        <v xml:space="preserve">    </v>
      </c>
      <c r="T275" s="1" t="str">
        <f t="shared" si="10"/>
        <v xml:space="preserve">    </v>
      </c>
    </row>
    <row r="276" spans="1:20" ht="15" customHeight="1">
      <c r="A276" s="25" t="str">
        <f t="shared" si="15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7"/>
        <v/>
      </c>
      <c r="R276" s="1" t="str">
        <f t="shared" si="13"/>
        <v/>
      </c>
      <c r="S276" s="1" t="str">
        <f t="shared" si="12"/>
        <v xml:space="preserve">    </v>
      </c>
      <c r="T276" s="1" t="str">
        <f t="shared" si="10"/>
        <v xml:space="preserve">    </v>
      </c>
    </row>
    <row r="277" spans="1:20" ht="15" customHeight="1">
      <c r="A277" s="25" t="str">
        <f t="shared" si="15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11"/>
      <c r="Q277" s="63" t="str">
        <f t="shared" si="17"/>
        <v/>
      </c>
      <c r="R277" s="1" t="str">
        <f t="shared" si="13"/>
        <v/>
      </c>
      <c r="S277" s="1" t="str">
        <f t="shared" si="12"/>
        <v xml:space="preserve">    </v>
      </c>
      <c r="T277" s="1" t="str">
        <f t="shared" si="10"/>
        <v xml:space="preserve">    </v>
      </c>
    </row>
    <row r="278" spans="1:20" ht="15" customHeight="1">
      <c r="A278" s="25" t="str">
        <f t="shared" si="15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7"/>
        <v/>
      </c>
      <c r="R278" s="1" t="str">
        <f t="shared" si="13"/>
        <v/>
      </c>
      <c r="S278" s="1" t="str">
        <f t="shared" si="12"/>
        <v xml:space="preserve">    </v>
      </c>
      <c r="T278" s="1" t="str">
        <f t="shared" si="10"/>
        <v xml:space="preserve">    </v>
      </c>
    </row>
    <row r="279" spans="1:20" ht="15" customHeight="1">
      <c r="A279" s="25" t="str">
        <f t="shared" si="15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7"/>
        <v/>
      </c>
      <c r="R279" s="1" t="str">
        <f t="shared" si="13"/>
        <v/>
      </c>
      <c r="S279" s="1" t="str">
        <f t="shared" si="12"/>
        <v xml:space="preserve">    </v>
      </c>
      <c r="T279" s="1" t="str">
        <f t="shared" si="10"/>
        <v xml:space="preserve">    </v>
      </c>
    </row>
    <row r="280" spans="1:20" ht="15" customHeight="1">
      <c r="A280" s="25" t="str">
        <f t="shared" si="15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7"/>
        <v/>
      </c>
      <c r="R280" s="1" t="str">
        <f t="shared" si="13"/>
        <v/>
      </c>
      <c r="S280" s="1" t="str">
        <f t="shared" si="12"/>
        <v xml:space="preserve">    </v>
      </c>
      <c r="T280" s="1" t="str">
        <f t="shared" si="10"/>
        <v xml:space="preserve">    </v>
      </c>
    </row>
    <row r="281" spans="1:20" ht="15" customHeight="1">
      <c r="A281" s="25" t="str">
        <f t="shared" si="15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6"/>
      <c r="Q281" s="63" t="str">
        <f t="shared" si="17"/>
        <v/>
      </c>
      <c r="R281" s="1" t="str">
        <f t="shared" si="13"/>
        <v/>
      </c>
      <c r="S281" s="1" t="str">
        <f t="shared" si="12"/>
        <v xml:space="preserve">    </v>
      </c>
      <c r="T281" s="1" t="str">
        <f t="shared" si="10"/>
        <v xml:space="preserve">    </v>
      </c>
    </row>
    <row r="282" spans="1:20" ht="15" customHeight="1">
      <c r="A282" s="25" t="str">
        <f t="shared" si="15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11"/>
      <c r="Q282" s="63" t="str">
        <f t="shared" si="17"/>
        <v/>
      </c>
      <c r="R282" s="1" t="str">
        <f t="shared" si="13"/>
        <v/>
      </c>
      <c r="S282" s="1" t="str">
        <f t="shared" si="12"/>
        <v xml:space="preserve">    </v>
      </c>
      <c r="T282" s="1" t="str">
        <f t="shared" si="10"/>
        <v xml:space="preserve">    </v>
      </c>
    </row>
    <row r="283" spans="1:20" ht="15" customHeight="1">
      <c r="A283" s="25" t="str">
        <f t="shared" si="15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7"/>
        <v/>
      </c>
      <c r="R283" s="1" t="str">
        <f t="shared" si="13"/>
        <v/>
      </c>
      <c r="S283" s="1" t="str">
        <f t="shared" si="12"/>
        <v xml:space="preserve">    </v>
      </c>
      <c r="T283" s="1" t="str">
        <f t="shared" si="10"/>
        <v xml:space="preserve">    </v>
      </c>
    </row>
    <row r="284" spans="1:20" ht="15" customHeight="1">
      <c r="A284" s="25" t="str">
        <f t="shared" si="15"/>
        <v/>
      </c>
      <c r="B284" s="5"/>
      <c r="C284" s="21"/>
      <c r="D284" s="21"/>
      <c r="E284" s="6"/>
      <c r="F284" s="7"/>
      <c r="G284" s="6"/>
      <c r="H284" s="6"/>
      <c r="I284" s="11"/>
      <c r="J284" s="11"/>
      <c r="K284" s="11"/>
      <c r="L284" s="12"/>
      <c r="M284" s="13"/>
      <c r="N284" s="14"/>
      <c r="O284" s="7"/>
      <c r="P284" s="11"/>
      <c r="Q284" s="63" t="str">
        <f t="shared" si="17"/>
        <v/>
      </c>
      <c r="R284" s="1" t="str">
        <f t="shared" si="13"/>
        <v/>
      </c>
      <c r="S284" s="1" t="str">
        <f t="shared" si="12"/>
        <v xml:space="preserve">    </v>
      </c>
      <c r="T284" s="1" t="str">
        <f t="shared" si="10"/>
        <v xml:space="preserve">    </v>
      </c>
    </row>
    <row r="285" spans="1:20" ht="15" customHeight="1">
      <c r="A285" s="25" t="str">
        <f t="shared" si="15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7"/>
        <v/>
      </c>
      <c r="R285" s="1" t="str">
        <f t="shared" si="13"/>
        <v/>
      </c>
      <c r="S285" s="1" t="str">
        <f t="shared" si="12"/>
        <v xml:space="preserve">    </v>
      </c>
      <c r="T285" s="1" t="str">
        <f t="shared" si="10"/>
        <v xml:space="preserve">    </v>
      </c>
    </row>
    <row r="286" spans="1:20" ht="15" customHeight="1">
      <c r="A286" s="25" t="str">
        <f t="shared" si="15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6"/>
      <c r="Q286" s="63" t="str">
        <f t="shared" si="17"/>
        <v/>
      </c>
      <c r="R286" s="1" t="str">
        <f t="shared" si="13"/>
        <v/>
      </c>
      <c r="S286" s="1" t="str">
        <f t="shared" si="12"/>
        <v xml:space="preserve">    </v>
      </c>
      <c r="T286" s="1" t="str">
        <f t="shared" si="10"/>
        <v xml:space="preserve">    </v>
      </c>
    </row>
    <row r="287" spans="1:20" ht="15" customHeight="1">
      <c r="A287" s="25" t="str">
        <f t="shared" si="15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7"/>
        <v/>
      </c>
      <c r="R287" s="1" t="str">
        <f t="shared" si="13"/>
        <v/>
      </c>
      <c r="S287" s="1" t="str">
        <f t="shared" si="12"/>
        <v xml:space="preserve">    </v>
      </c>
      <c r="T287" s="1" t="str">
        <f t="shared" si="10"/>
        <v xml:space="preserve">    </v>
      </c>
    </row>
    <row r="288" spans="1:20" ht="15" customHeight="1">
      <c r="A288" s="25" t="str">
        <f t="shared" si="15"/>
        <v/>
      </c>
      <c r="B288" s="16"/>
      <c r="C288" s="22"/>
      <c r="D288" s="22"/>
      <c r="E288" s="6"/>
      <c r="F288" s="7"/>
      <c r="G288" s="17"/>
      <c r="H288" s="17"/>
      <c r="I288" s="15"/>
      <c r="J288" s="15"/>
      <c r="K288" s="15"/>
      <c r="L288" s="12"/>
      <c r="M288" s="18"/>
      <c r="N288" s="19"/>
      <c r="O288" s="20"/>
      <c r="P288" s="15"/>
      <c r="Q288" s="63" t="str">
        <f t="shared" si="17"/>
        <v/>
      </c>
      <c r="R288" s="1" t="str">
        <f t="shared" si="13"/>
        <v/>
      </c>
      <c r="S288" s="1" t="str">
        <f t="shared" si="12"/>
        <v xml:space="preserve">    </v>
      </c>
      <c r="T288" s="1" t="str">
        <f t="shared" si="10"/>
        <v xml:space="preserve">    </v>
      </c>
    </row>
    <row r="289" spans="1:20" ht="15" customHeight="1">
      <c r="A289" s="25" t="str">
        <f t="shared" si="15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7"/>
        <v/>
      </c>
      <c r="R289" s="1" t="str">
        <f t="shared" si="13"/>
        <v/>
      </c>
      <c r="S289" s="1" t="str">
        <f t="shared" si="12"/>
        <v xml:space="preserve">    </v>
      </c>
      <c r="T289" s="1" t="str">
        <f t="shared" si="10"/>
        <v xml:space="preserve">    </v>
      </c>
    </row>
    <row r="290" spans="1:20" ht="15" customHeight="1">
      <c r="A290" s="25" t="str">
        <f t="shared" si="15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7"/>
        <v/>
      </c>
      <c r="R290" s="1" t="str">
        <f t="shared" si="13"/>
        <v/>
      </c>
      <c r="S290" s="1" t="str">
        <f t="shared" si="12"/>
        <v xml:space="preserve">    </v>
      </c>
      <c r="T290" s="1" t="str">
        <f t="shared" si="10"/>
        <v xml:space="preserve">    </v>
      </c>
    </row>
    <row r="291" spans="1:20" ht="15" customHeight="1">
      <c r="A291" s="25" t="str">
        <f t="shared" si="15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7"/>
        <v/>
      </c>
      <c r="R291" s="1" t="str">
        <f t="shared" si="13"/>
        <v/>
      </c>
      <c r="S291" s="1" t="str">
        <f t="shared" si="12"/>
        <v xml:space="preserve">    </v>
      </c>
      <c r="T291" s="1" t="str">
        <f t="shared" si="10"/>
        <v xml:space="preserve">    </v>
      </c>
    </row>
    <row r="292" spans="1:20" ht="15" customHeight="1">
      <c r="A292" s="25" t="str">
        <f t="shared" si="15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7"/>
        <v/>
      </c>
      <c r="R292" s="1" t="str">
        <f t="shared" si="13"/>
        <v/>
      </c>
      <c r="S292" s="1" t="str">
        <f t="shared" si="12"/>
        <v xml:space="preserve">    </v>
      </c>
      <c r="T292" s="1" t="str">
        <f t="shared" si="10"/>
        <v xml:space="preserve">    </v>
      </c>
    </row>
    <row r="293" spans="1:20" ht="15" customHeight="1">
      <c r="A293" s="25" t="str">
        <f t="shared" si="15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7"/>
        <v/>
      </c>
      <c r="R293" s="1" t="str">
        <f t="shared" si="13"/>
        <v/>
      </c>
      <c r="S293" s="1" t="str">
        <f t="shared" si="12"/>
        <v xml:space="preserve">    </v>
      </c>
      <c r="T293" s="1" t="str">
        <f t="shared" si="10"/>
        <v xml:space="preserve">    </v>
      </c>
    </row>
    <row r="294" spans="1:20" ht="15" customHeight="1">
      <c r="A294" s="25" t="str">
        <f t="shared" si="15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7"/>
        <v/>
      </c>
      <c r="R294" s="1" t="str">
        <f t="shared" si="13"/>
        <v/>
      </c>
      <c r="S294" s="1" t="str">
        <f t="shared" si="12"/>
        <v xml:space="preserve">    </v>
      </c>
      <c r="T294" s="1" t="str">
        <f t="shared" si="10"/>
        <v xml:space="preserve">    </v>
      </c>
    </row>
    <row r="295" spans="1:20" ht="15" customHeight="1">
      <c r="A295" s="25" t="str">
        <f t="shared" si="15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7"/>
        <v/>
      </c>
      <c r="R295" s="1" t="str">
        <f t="shared" si="13"/>
        <v/>
      </c>
      <c r="S295" s="1" t="str">
        <f t="shared" si="12"/>
        <v xml:space="preserve">    </v>
      </c>
      <c r="T295" s="1" t="str">
        <f t="shared" si="10"/>
        <v xml:space="preserve">    </v>
      </c>
    </row>
    <row r="296" spans="1:20" ht="15" customHeight="1">
      <c r="A296" s="25" t="str">
        <f t="shared" si="15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7"/>
        <v/>
      </c>
      <c r="R296" s="1" t="str">
        <f t="shared" si="13"/>
        <v/>
      </c>
      <c r="S296" s="1" t="str">
        <f t="shared" si="12"/>
        <v xml:space="preserve">    </v>
      </c>
      <c r="T296" s="1" t="str">
        <f t="shared" si="10"/>
        <v xml:space="preserve">    </v>
      </c>
    </row>
    <row r="297" spans="1:20" ht="15" customHeight="1">
      <c r="A297" s="25" t="str">
        <f t="shared" si="15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7"/>
        <v/>
      </c>
      <c r="R297" s="1" t="str">
        <f t="shared" si="13"/>
        <v/>
      </c>
      <c r="S297" s="1" t="str">
        <f t="shared" si="12"/>
        <v xml:space="preserve">    </v>
      </c>
      <c r="T297" s="1" t="str">
        <f t="shared" si="10"/>
        <v xml:space="preserve">    </v>
      </c>
    </row>
    <row r="298" spans="1:20" ht="15" customHeight="1">
      <c r="A298" s="25" t="str">
        <f t="shared" si="15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7"/>
        <v/>
      </c>
      <c r="R298" s="1" t="str">
        <f t="shared" si="13"/>
        <v/>
      </c>
      <c r="S298" s="1" t="str">
        <f t="shared" si="12"/>
        <v xml:space="preserve">    </v>
      </c>
      <c r="T298" s="1" t="str">
        <f t="shared" ref="T298:T382" si="18">S298</f>
        <v xml:space="preserve">    </v>
      </c>
    </row>
    <row r="299" spans="1:20" ht="15" customHeight="1">
      <c r="A299" s="25" t="str">
        <f t="shared" si="15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7"/>
        <v/>
      </c>
      <c r="R299" s="1" t="str">
        <f t="shared" si="13"/>
        <v/>
      </c>
      <c r="S299" s="1" t="str">
        <f t="shared" si="12"/>
        <v xml:space="preserve">    </v>
      </c>
      <c r="T299" s="1" t="str">
        <f t="shared" si="18"/>
        <v xml:space="preserve">    </v>
      </c>
    </row>
    <row r="300" spans="1:20" ht="15" customHeight="1">
      <c r="A300" s="25" t="str">
        <f t="shared" si="15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7"/>
        <v/>
      </c>
      <c r="R300" s="1" t="str">
        <f t="shared" si="13"/>
        <v/>
      </c>
      <c r="S300" s="1" t="str">
        <f t="shared" si="12"/>
        <v xml:space="preserve">    </v>
      </c>
      <c r="T300" s="1" t="str">
        <f t="shared" si="18"/>
        <v xml:space="preserve">    </v>
      </c>
    </row>
    <row r="301" spans="1:20" ht="15" customHeight="1">
      <c r="A301" s="25" t="str">
        <f t="shared" si="15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7"/>
        <v/>
      </c>
      <c r="R301" s="1" t="str">
        <f t="shared" si="13"/>
        <v/>
      </c>
      <c r="S301" s="1" t="str">
        <f t="shared" si="12"/>
        <v xml:space="preserve">    </v>
      </c>
      <c r="T301" s="1" t="str">
        <f t="shared" si="18"/>
        <v xml:space="preserve">    </v>
      </c>
    </row>
    <row r="302" spans="1:20" ht="15" customHeight="1">
      <c r="A302" s="25" t="str">
        <f t="shared" si="15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7"/>
        <v/>
      </c>
      <c r="R302" s="1" t="str">
        <f t="shared" si="13"/>
        <v/>
      </c>
      <c r="S302" s="1" t="str">
        <f t="shared" si="12"/>
        <v xml:space="preserve">    </v>
      </c>
      <c r="T302" s="1" t="str">
        <f t="shared" si="18"/>
        <v xml:space="preserve">    </v>
      </c>
    </row>
    <row r="303" spans="1:20" ht="15" customHeight="1">
      <c r="A303" s="25" t="str">
        <f t="shared" si="15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7"/>
        <v/>
      </c>
      <c r="R303" s="1" t="str">
        <f t="shared" si="13"/>
        <v/>
      </c>
      <c r="S303" s="1" t="str">
        <f t="shared" si="12"/>
        <v xml:space="preserve">    </v>
      </c>
      <c r="T303" s="1" t="str">
        <f t="shared" si="18"/>
        <v xml:space="preserve">    </v>
      </c>
    </row>
    <row r="304" spans="1:20" ht="15" customHeight="1">
      <c r="A304" s="25" t="str">
        <f t="shared" si="15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7"/>
        <v/>
      </c>
      <c r="R304" s="1" t="str">
        <f t="shared" si="13"/>
        <v/>
      </c>
      <c r="S304" s="1" t="str">
        <f t="shared" si="12"/>
        <v xml:space="preserve">    </v>
      </c>
      <c r="T304" s="1" t="str">
        <f t="shared" si="18"/>
        <v xml:space="preserve">    </v>
      </c>
    </row>
    <row r="305" spans="1:20" ht="15" customHeight="1">
      <c r="A305" s="25" t="str">
        <f t="shared" si="15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7"/>
        <v/>
      </c>
      <c r="R305" s="1" t="str">
        <f t="shared" si="13"/>
        <v/>
      </c>
      <c r="S305" s="1" t="str">
        <f t="shared" si="12"/>
        <v xml:space="preserve">    </v>
      </c>
      <c r="T305" s="1" t="str">
        <f t="shared" si="18"/>
        <v xml:space="preserve">    </v>
      </c>
    </row>
    <row r="306" spans="1:20" ht="15" customHeight="1">
      <c r="A306" s="25" t="str">
        <f t="shared" si="15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7"/>
        <v/>
      </c>
      <c r="R306" s="1" t="str">
        <f t="shared" si="13"/>
        <v/>
      </c>
      <c r="S306" s="1" t="str">
        <f t="shared" si="12"/>
        <v xml:space="preserve">    </v>
      </c>
      <c r="T306" s="1" t="str">
        <f t="shared" si="18"/>
        <v xml:space="preserve">    </v>
      </c>
    </row>
    <row r="307" spans="1:20" ht="15" customHeight="1">
      <c r="A307" s="25" t="str">
        <f t="shared" si="15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7"/>
        <v/>
      </c>
      <c r="R307" s="1" t="str">
        <f t="shared" si="13"/>
        <v/>
      </c>
      <c r="S307" s="1" t="str">
        <f t="shared" si="12"/>
        <v xml:space="preserve">    </v>
      </c>
      <c r="T307" s="1" t="str">
        <f t="shared" si="18"/>
        <v xml:space="preserve">    </v>
      </c>
    </row>
    <row r="308" spans="1:20" ht="15" customHeight="1">
      <c r="A308" s="25" t="str">
        <f t="shared" si="15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7"/>
        <v/>
      </c>
      <c r="R308" s="1" t="str">
        <f t="shared" si="13"/>
        <v/>
      </c>
      <c r="S308" s="1" t="str">
        <f t="shared" si="12"/>
        <v xml:space="preserve">    </v>
      </c>
      <c r="T308" s="1" t="str">
        <f t="shared" si="18"/>
        <v xml:space="preserve">    </v>
      </c>
    </row>
    <row r="309" spans="1:20" ht="15" customHeight="1">
      <c r="A309" s="25" t="str">
        <f t="shared" si="15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7"/>
        <v/>
      </c>
      <c r="R309" s="1" t="str">
        <f t="shared" si="13"/>
        <v/>
      </c>
      <c r="S309" s="1" t="str">
        <f t="shared" si="12"/>
        <v xml:space="preserve">    </v>
      </c>
      <c r="T309" s="1" t="str">
        <f t="shared" si="18"/>
        <v xml:space="preserve">    </v>
      </c>
    </row>
    <row r="310" spans="1:20" ht="15" customHeight="1">
      <c r="A310" s="25" t="str">
        <f t="shared" si="15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7"/>
        <v/>
      </c>
      <c r="R310" s="1" t="str">
        <f t="shared" si="13"/>
        <v/>
      </c>
      <c r="S310" s="1" t="str">
        <f t="shared" si="12"/>
        <v xml:space="preserve">    </v>
      </c>
      <c r="T310" s="1" t="str">
        <f t="shared" si="18"/>
        <v xml:space="preserve">    </v>
      </c>
    </row>
    <row r="311" spans="1:20" ht="15" customHeight="1">
      <c r="A311" s="25" t="str">
        <f t="shared" si="15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7"/>
        <v/>
      </c>
      <c r="R311" s="1" t="str">
        <f t="shared" si="13"/>
        <v/>
      </c>
      <c r="S311" s="1" t="str">
        <f t="shared" si="12"/>
        <v xml:space="preserve">    </v>
      </c>
      <c r="T311" s="1" t="str">
        <f t="shared" si="18"/>
        <v xml:space="preserve">    </v>
      </c>
    </row>
    <row r="312" spans="1:20" ht="15" customHeight="1">
      <c r="A312" s="25" t="str">
        <f t="shared" si="15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7"/>
        <v/>
      </c>
      <c r="R312" s="1" t="str">
        <f t="shared" si="13"/>
        <v/>
      </c>
      <c r="S312" s="1" t="str">
        <f t="shared" si="12"/>
        <v xml:space="preserve">    </v>
      </c>
      <c r="T312" s="1" t="str">
        <f t="shared" si="18"/>
        <v xml:space="preserve">    </v>
      </c>
    </row>
    <row r="313" spans="1:20" ht="15" customHeight="1">
      <c r="A313" s="25" t="str">
        <f t="shared" si="15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7"/>
        <v/>
      </c>
      <c r="R313" s="1" t="str">
        <f t="shared" si="13"/>
        <v/>
      </c>
      <c r="S313" s="1" t="str">
        <f t="shared" si="12"/>
        <v xml:space="preserve">    </v>
      </c>
      <c r="T313" s="1" t="str">
        <f t="shared" si="18"/>
        <v xml:space="preserve">    </v>
      </c>
    </row>
    <row r="314" spans="1:20" ht="15" customHeight="1">
      <c r="A314" s="25" t="str">
        <f t="shared" si="15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7"/>
        <v/>
      </c>
      <c r="R314" s="1" t="str">
        <f t="shared" si="13"/>
        <v/>
      </c>
      <c r="S314" s="1" t="str">
        <f t="shared" si="12"/>
        <v xml:space="preserve">    </v>
      </c>
      <c r="T314" s="1" t="str">
        <f t="shared" si="18"/>
        <v xml:space="preserve">    </v>
      </c>
    </row>
    <row r="315" spans="1:20" ht="15" customHeight="1">
      <c r="A315" s="25" t="str">
        <f t="shared" si="15"/>
        <v/>
      </c>
      <c r="B315" s="5"/>
      <c r="C315" s="21"/>
      <c r="D315" s="21"/>
      <c r="E315" s="6"/>
      <c r="F315" s="7"/>
      <c r="G315" s="6"/>
      <c r="H315" s="6"/>
      <c r="I315" s="11"/>
      <c r="J315" s="11"/>
      <c r="K315" s="11"/>
      <c r="L315" s="12"/>
      <c r="M315" s="13"/>
      <c r="N315" s="14"/>
      <c r="O315" s="7"/>
      <c r="P315" s="11"/>
      <c r="Q315" s="63" t="str">
        <f t="shared" si="17"/>
        <v/>
      </c>
      <c r="R315" s="1" t="str">
        <f t="shared" si="13"/>
        <v/>
      </c>
      <c r="S315" s="1" t="str">
        <f t="shared" si="12"/>
        <v xml:space="preserve">    </v>
      </c>
      <c r="T315" s="1" t="str">
        <f t="shared" si="18"/>
        <v xml:space="preserve">    </v>
      </c>
    </row>
    <row r="316" spans="1:20" ht="15" customHeight="1">
      <c r="A316" s="25" t="str">
        <f t="shared" si="15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7"/>
        <v/>
      </c>
      <c r="R316" s="1" t="str">
        <f t="shared" si="13"/>
        <v/>
      </c>
      <c r="S316" s="1" t="str">
        <f t="shared" si="12"/>
        <v xml:space="preserve">    </v>
      </c>
      <c r="T316" s="1" t="str">
        <f t="shared" si="18"/>
        <v xml:space="preserve">    </v>
      </c>
    </row>
    <row r="317" spans="1:20" ht="15" customHeight="1">
      <c r="A317" s="25" t="str">
        <f t="shared" si="15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7"/>
        <v/>
      </c>
      <c r="R317" s="1" t="str">
        <f t="shared" si="13"/>
        <v/>
      </c>
      <c r="S317" s="1" t="str">
        <f t="shared" si="12"/>
        <v xml:space="preserve">    </v>
      </c>
      <c r="T317" s="1" t="str">
        <f t="shared" si="18"/>
        <v xml:space="preserve">    </v>
      </c>
    </row>
    <row r="318" spans="1:20" ht="15" customHeight="1">
      <c r="A318" s="25" t="str">
        <f t="shared" si="15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7"/>
        <v/>
      </c>
      <c r="R318" s="1" t="str">
        <f t="shared" si="13"/>
        <v/>
      </c>
      <c r="S318" s="1" t="str">
        <f t="shared" si="12"/>
        <v xml:space="preserve">    </v>
      </c>
      <c r="T318" s="1" t="str">
        <f t="shared" si="18"/>
        <v xml:space="preserve">    </v>
      </c>
    </row>
    <row r="319" spans="1:20" ht="15" customHeight="1">
      <c r="A319" s="25" t="str">
        <f t="shared" si="15"/>
        <v/>
      </c>
      <c r="B319" s="16"/>
      <c r="C319" s="22"/>
      <c r="D319" s="22"/>
      <c r="E319" s="6"/>
      <c r="F319" s="7"/>
      <c r="G319" s="17"/>
      <c r="H319" s="17"/>
      <c r="I319" s="15"/>
      <c r="J319" s="15"/>
      <c r="K319" s="15"/>
      <c r="L319" s="12"/>
      <c r="M319" s="18"/>
      <c r="N319" s="19"/>
      <c r="O319" s="20"/>
      <c r="P319" s="15"/>
      <c r="Q319" s="63" t="str">
        <f t="shared" si="17"/>
        <v/>
      </c>
      <c r="R319" s="1" t="str">
        <f t="shared" si="13"/>
        <v/>
      </c>
      <c r="S319" s="1" t="str">
        <f t="shared" si="12"/>
        <v xml:space="preserve">    </v>
      </c>
      <c r="T319" s="1" t="str">
        <f t="shared" si="18"/>
        <v xml:space="preserve">    </v>
      </c>
    </row>
    <row r="320" spans="1:20" ht="15" customHeight="1">
      <c r="A320" s="25" t="str">
        <f t="shared" si="15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7"/>
        <v/>
      </c>
      <c r="R320" s="1" t="str">
        <f t="shared" si="13"/>
        <v/>
      </c>
      <c r="S320" s="1" t="str">
        <f t="shared" si="12"/>
        <v xml:space="preserve">    </v>
      </c>
      <c r="T320" s="1" t="str">
        <f t="shared" si="18"/>
        <v xml:space="preserve">    </v>
      </c>
    </row>
    <row r="321" spans="1:20" ht="15" customHeight="1">
      <c r="A321" s="25" t="str">
        <f t="shared" si="15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7"/>
        <v/>
      </c>
      <c r="R321" s="1" t="str">
        <f t="shared" si="13"/>
        <v/>
      </c>
      <c r="S321" s="1" t="str">
        <f t="shared" si="12"/>
        <v xml:space="preserve">    </v>
      </c>
      <c r="T321" s="1" t="str">
        <f t="shared" si="18"/>
        <v xml:space="preserve">    </v>
      </c>
    </row>
    <row r="322" spans="1:20" ht="15" customHeight="1">
      <c r="A322" s="25" t="str">
        <f t="shared" si="15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7"/>
        <v/>
      </c>
      <c r="R322" s="1" t="str">
        <f t="shared" si="13"/>
        <v/>
      </c>
      <c r="S322" s="1" t="str">
        <f t="shared" si="12"/>
        <v xml:space="preserve">    </v>
      </c>
      <c r="T322" s="1" t="str">
        <f t="shared" si="18"/>
        <v xml:space="preserve">    </v>
      </c>
    </row>
    <row r="323" spans="1:20" ht="15" customHeight="1">
      <c r="A323" s="25" t="str">
        <f t="shared" si="15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7"/>
        <v/>
      </c>
      <c r="R323" s="1" t="str">
        <f t="shared" si="13"/>
        <v/>
      </c>
      <c r="S323" s="1" t="str">
        <f t="shared" si="12"/>
        <v xml:space="preserve">    </v>
      </c>
      <c r="T323" s="1" t="str">
        <f t="shared" si="18"/>
        <v xml:space="preserve">    </v>
      </c>
    </row>
    <row r="324" spans="1:20" ht="15" customHeight="1">
      <c r="A324" s="25" t="str">
        <f t="shared" si="15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7"/>
        <v/>
      </c>
      <c r="R324" s="1" t="str">
        <f t="shared" si="13"/>
        <v/>
      </c>
      <c r="S324" s="1" t="str">
        <f t="shared" si="12"/>
        <v xml:space="preserve">    </v>
      </c>
      <c r="T324" s="1" t="str">
        <f t="shared" si="18"/>
        <v xml:space="preserve">    </v>
      </c>
    </row>
    <row r="325" spans="1:20" ht="15" customHeight="1">
      <c r="A325" s="25" t="str">
        <f t="shared" si="15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7"/>
        <v/>
      </c>
      <c r="R325" s="1" t="str">
        <f t="shared" si="13"/>
        <v/>
      </c>
      <c r="S325" s="1" t="str">
        <f t="shared" si="12"/>
        <v xml:space="preserve">    </v>
      </c>
      <c r="T325" s="1" t="str">
        <f t="shared" si="18"/>
        <v xml:space="preserve">    </v>
      </c>
    </row>
    <row r="326" spans="1:20" ht="15" customHeight="1">
      <c r="A326" s="25" t="str">
        <f t="shared" si="15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7"/>
        <v/>
      </c>
      <c r="R326" s="1" t="str">
        <f t="shared" si="13"/>
        <v/>
      </c>
      <c r="S326" s="1" t="str">
        <f t="shared" si="12"/>
        <v xml:space="preserve">    </v>
      </c>
      <c r="T326" s="1" t="str">
        <f t="shared" si="18"/>
        <v xml:space="preserve">    </v>
      </c>
    </row>
    <row r="327" spans="1:20" ht="15" customHeight="1">
      <c r="A327" s="25" t="str">
        <f t="shared" si="15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4" si="19">IF(P327="","",VLOOKUP(P327,$Z$7:$AA$68,2,FALSE))</f>
        <v/>
      </c>
      <c r="R327" s="1" t="str">
        <f t="shared" si="13"/>
        <v/>
      </c>
      <c r="S327" s="1" t="str">
        <f t="shared" si="12"/>
        <v xml:space="preserve">    </v>
      </c>
      <c r="T327" s="1" t="str">
        <f t="shared" si="18"/>
        <v xml:space="preserve">    </v>
      </c>
    </row>
    <row r="328" spans="1:20" ht="15" customHeight="1">
      <c r="A328" s="25" t="str">
        <f t="shared" si="15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9"/>
        <v/>
      </c>
      <c r="R328" s="1" t="str">
        <f t="shared" si="13"/>
        <v/>
      </c>
      <c r="S328" s="1" t="str">
        <f t="shared" si="12"/>
        <v xml:space="preserve">    </v>
      </c>
      <c r="T328" s="1" t="str">
        <f t="shared" si="18"/>
        <v xml:space="preserve">    </v>
      </c>
    </row>
    <row r="329" spans="1:20" ht="15" customHeight="1">
      <c r="A329" s="25" t="str">
        <f t="shared" si="15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9"/>
        <v/>
      </c>
      <c r="R329" s="1" t="str">
        <f t="shared" si="13"/>
        <v/>
      </c>
      <c r="S329" s="1" t="str">
        <f t="shared" si="12"/>
        <v xml:space="preserve">    </v>
      </c>
      <c r="T329" s="1" t="str">
        <f t="shared" si="18"/>
        <v xml:space="preserve">    </v>
      </c>
    </row>
    <row r="330" spans="1:20" ht="15" customHeight="1">
      <c r="A330" s="25" t="str">
        <f t="shared" si="15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9"/>
        <v/>
      </c>
      <c r="R330" s="1" t="str">
        <f t="shared" si="13"/>
        <v/>
      </c>
      <c r="S330" s="1" t="str">
        <f t="shared" si="12"/>
        <v xml:space="preserve">    </v>
      </c>
      <c r="T330" s="1" t="str">
        <f t="shared" si="18"/>
        <v xml:space="preserve">    </v>
      </c>
    </row>
    <row r="331" spans="1:20" ht="15" customHeight="1">
      <c r="A331" s="25" t="str">
        <f t="shared" si="15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 t="str">
        <f t="shared" si="19"/>
        <v/>
      </c>
      <c r="R331" s="1" t="str">
        <f t="shared" si="13"/>
        <v/>
      </c>
      <c r="S331" s="1" t="str">
        <f t="shared" si="12"/>
        <v xml:space="preserve">    </v>
      </c>
      <c r="T331" s="1" t="str">
        <f t="shared" si="18"/>
        <v xml:space="preserve">    </v>
      </c>
    </row>
    <row r="332" spans="1:20" ht="15" customHeight="1">
      <c r="A332" s="25" t="str">
        <f t="shared" si="15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 t="str">
        <f t="shared" si="19"/>
        <v/>
      </c>
      <c r="R332" s="1" t="str">
        <f t="shared" si="13"/>
        <v/>
      </c>
      <c r="S332" s="1" t="str">
        <f t="shared" si="12"/>
        <v xml:space="preserve">    </v>
      </c>
      <c r="T332" s="1" t="str">
        <f t="shared" si="18"/>
        <v xml:space="preserve">    </v>
      </c>
    </row>
    <row r="333" spans="1:20" ht="15" customHeight="1">
      <c r="A333" s="25" t="str">
        <f t="shared" si="15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 t="str">
        <f t="shared" si="19"/>
        <v/>
      </c>
      <c r="R333" s="1" t="str">
        <f t="shared" si="13"/>
        <v/>
      </c>
      <c r="S333" s="1" t="str">
        <f t="shared" si="12"/>
        <v xml:space="preserve">    </v>
      </c>
      <c r="T333" s="1" t="str">
        <f t="shared" si="18"/>
        <v xml:space="preserve">    </v>
      </c>
    </row>
    <row r="334" spans="1:20" ht="15" customHeight="1">
      <c r="A334" s="25" t="str">
        <f t="shared" si="15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 t="str">
        <f t="shared" si="19"/>
        <v/>
      </c>
      <c r="R334" s="1" t="str">
        <f t="shared" si="13"/>
        <v/>
      </c>
      <c r="S334" s="1" t="str">
        <f t="shared" si="12"/>
        <v xml:space="preserve">    </v>
      </c>
      <c r="T334" s="1" t="str">
        <f t="shared" si="18"/>
        <v xml:space="preserve">    </v>
      </c>
    </row>
    <row r="335" spans="1:20" ht="15" customHeight="1">
      <c r="A335" s="25" t="str">
        <f t="shared" si="15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3"/>
        <v/>
      </c>
      <c r="S335" s="1" t="str">
        <f t="shared" ref="S335:S385" si="20">""&amp;L338&amp;"  "&amp;M338&amp;"  "&amp;N338&amp;""</f>
        <v xml:space="preserve">    </v>
      </c>
      <c r="T335" s="1" t="str">
        <f t="shared" si="18"/>
        <v xml:space="preserve">    </v>
      </c>
    </row>
    <row r="336" spans="1:20" ht="15" customHeight="1">
      <c r="A336" s="25" t="str">
        <f t="shared" si="15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3"/>
        <v/>
      </c>
      <c r="S336" s="1" t="str">
        <f t="shared" si="20"/>
        <v xml:space="preserve">    </v>
      </c>
      <c r="T336" s="1" t="str">
        <f t="shared" si="18"/>
        <v xml:space="preserve">    </v>
      </c>
    </row>
    <row r="337" spans="1:20" ht="15" customHeight="1">
      <c r="A337" s="25" t="str">
        <f t="shared" si="15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3"/>
        <v/>
      </c>
      <c r="S337" s="1" t="str">
        <f t="shared" si="20"/>
        <v xml:space="preserve">    </v>
      </c>
      <c r="T337" s="1" t="str">
        <f t="shared" si="18"/>
        <v xml:space="preserve">    </v>
      </c>
    </row>
    <row r="338" spans="1:20" ht="15" customHeight="1">
      <c r="A338" s="25" t="str">
        <f t="shared" si="15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3"/>
        <v/>
      </c>
      <c r="S338" s="1" t="str">
        <f t="shared" si="20"/>
        <v xml:space="preserve">    </v>
      </c>
      <c r="T338" s="1" t="str">
        <f t="shared" si="18"/>
        <v xml:space="preserve">    </v>
      </c>
    </row>
    <row r="339" spans="1:20" ht="15" customHeight="1">
      <c r="A339" s="25" t="str">
        <f t="shared" si="15"/>
        <v/>
      </c>
      <c r="B339" s="5"/>
      <c r="C339" s="21"/>
      <c r="D339" s="21"/>
      <c r="E339" s="6"/>
      <c r="F339" s="7"/>
      <c r="G339" s="6"/>
      <c r="H339" s="6"/>
      <c r="I339" s="11"/>
      <c r="J339" s="11"/>
      <c r="K339" s="11"/>
      <c r="L339" s="12"/>
      <c r="M339" s="13"/>
      <c r="N339" s="14"/>
      <c r="O339" s="7"/>
      <c r="P339" s="11"/>
      <c r="Q339" s="63"/>
      <c r="R339" s="1" t="str">
        <f t="shared" si="13"/>
        <v/>
      </c>
      <c r="S339" s="1" t="str">
        <f t="shared" si="20"/>
        <v xml:space="preserve">    </v>
      </c>
      <c r="T339" s="1" t="str">
        <f t="shared" si="18"/>
        <v xml:space="preserve">    </v>
      </c>
    </row>
    <row r="340" spans="1:20" ht="15" customHeight="1">
      <c r="A340" s="25" t="str">
        <f t="shared" si="15"/>
        <v/>
      </c>
      <c r="B340" s="5"/>
      <c r="C340" s="21"/>
      <c r="D340" s="21"/>
      <c r="E340" s="6"/>
      <c r="F340" s="7"/>
      <c r="G340" s="6"/>
      <c r="H340" s="6"/>
      <c r="I340" s="11"/>
      <c r="J340" s="11"/>
      <c r="K340" s="11"/>
      <c r="L340" s="12"/>
      <c r="M340" s="13"/>
      <c r="N340" s="14"/>
      <c r="O340" s="7"/>
      <c r="P340" s="11"/>
      <c r="Q340" s="63"/>
      <c r="R340" s="1" t="str">
        <f t="shared" si="13"/>
        <v/>
      </c>
      <c r="S340" s="1" t="str">
        <f t="shared" si="20"/>
        <v xml:space="preserve">    </v>
      </c>
      <c r="T340" s="1" t="str">
        <f t="shared" si="18"/>
        <v xml:space="preserve">    </v>
      </c>
    </row>
    <row r="341" spans="1:20" ht="15" customHeight="1">
      <c r="A341" s="25" t="str">
        <f t="shared" si="15"/>
        <v/>
      </c>
      <c r="B341" s="5"/>
      <c r="C341" s="21"/>
      <c r="D341" s="21"/>
      <c r="E341" s="6"/>
      <c r="F341" s="7"/>
      <c r="G341" s="6"/>
      <c r="H341" s="6"/>
      <c r="I341" s="11"/>
      <c r="J341" s="11"/>
      <c r="K341" s="11"/>
      <c r="L341" s="12"/>
      <c r="M341" s="13"/>
      <c r="N341" s="14"/>
      <c r="O341" s="7"/>
      <c r="P341" s="11"/>
      <c r="Q341" s="63"/>
    </row>
    <row r="342" spans="1:20" ht="15" customHeight="1">
      <c r="A342" s="25" t="str">
        <f t="shared" si="15"/>
        <v/>
      </c>
      <c r="B342" s="5"/>
      <c r="C342" s="21"/>
      <c r="D342" s="21"/>
      <c r="E342" s="6"/>
      <c r="F342" s="7"/>
      <c r="G342" s="6"/>
      <c r="H342" s="6"/>
      <c r="I342" s="11"/>
      <c r="J342" s="11"/>
      <c r="K342" s="11"/>
      <c r="L342" s="12"/>
      <c r="M342" s="13"/>
      <c r="N342" s="14"/>
      <c r="O342" s="7"/>
      <c r="P342" s="11"/>
      <c r="Q342" s="63"/>
    </row>
    <row r="343" spans="1:20" ht="15" customHeight="1">
      <c r="A343" s="25" t="str">
        <f t="shared" si="15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</row>
    <row r="344" spans="1:20" ht="15" customHeight="1">
      <c r="A344" s="25" t="str">
        <f t="shared" si="15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  <c r="R344" s="1" t="str">
        <f t="shared" si="13"/>
        <v/>
      </c>
      <c r="S344" s="1" t="str">
        <f t="shared" si="20"/>
        <v xml:space="preserve">    </v>
      </c>
      <c r="T344" s="1" t="str">
        <f t="shared" si="18"/>
        <v xml:space="preserve">    </v>
      </c>
    </row>
    <row r="345" spans="1:20" ht="15" customHeight="1">
      <c r="A345" s="25" t="str">
        <f t="shared" si="15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5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5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5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5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5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5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5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5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5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5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5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5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5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5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5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si="15"/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5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</row>
    <row r="363" spans="1:20" ht="15" customHeight="1">
      <c r="A363" s="25" t="str">
        <f t="shared" si="15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ref="R363:R385" si="21">A366</f>
        <v/>
      </c>
      <c r="S363" s="1" t="str">
        <f t="shared" si="20"/>
        <v xml:space="preserve">    </v>
      </c>
      <c r="T363" s="1" t="str">
        <f t="shared" si="18"/>
        <v xml:space="preserve">    </v>
      </c>
    </row>
    <row r="364" spans="1:20" ht="15" customHeight="1">
      <c r="A364" s="25" t="str">
        <f t="shared" si="15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21"/>
        <v/>
      </c>
      <c r="S364" s="1" t="str">
        <f t="shared" si="20"/>
        <v xml:space="preserve">    </v>
      </c>
      <c r="T364" s="1" t="str">
        <f t="shared" si="18"/>
        <v xml:space="preserve">    </v>
      </c>
    </row>
    <row r="365" spans="1:20" ht="15" customHeight="1">
      <c r="A365" s="25" t="str">
        <f t="shared" ref="A365:A388" si="22">IF(OR(B365="",C365="",D365=""),"",TEXT(Q365,"000")&amp;B365&amp;TEXT(C365,"00")&amp;TEXT(D365,"00"))</f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21"/>
        <v/>
      </c>
      <c r="S365" s="1" t="str">
        <f t="shared" si="20"/>
        <v xml:space="preserve">    </v>
      </c>
      <c r="T365" s="1" t="str">
        <f t="shared" si="18"/>
        <v xml:space="preserve">    </v>
      </c>
    </row>
    <row r="366" spans="1:20" ht="15" customHeight="1">
      <c r="A366" s="25" t="str">
        <f t="shared" si="22"/>
        <v/>
      </c>
      <c r="B366" s="16"/>
      <c r="C366" s="22"/>
      <c r="D366" s="22"/>
      <c r="E366" s="6"/>
      <c r="F366" s="7"/>
      <c r="G366" s="17"/>
      <c r="H366" s="17"/>
      <c r="I366" s="15"/>
      <c r="J366" s="15"/>
      <c r="K366" s="15"/>
      <c r="L366" s="12"/>
      <c r="M366" s="18"/>
      <c r="N366" s="19"/>
      <c r="O366" s="20"/>
      <c r="P366" s="15"/>
      <c r="Q366" s="64"/>
      <c r="R366" s="1" t="str">
        <f t="shared" si="21"/>
        <v/>
      </c>
      <c r="S366" s="1" t="str">
        <f t="shared" si="20"/>
        <v xml:space="preserve">    </v>
      </c>
      <c r="T366" s="1" t="str">
        <f t="shared" si="18"/>
        <v xml:space="preserve">    </v>
      </c>
    </row>
    <row r="367" spans="1:20" ht="15" customHeight="1">
      <c r="A367" s="25" t="str">
        <f t="shared" si="22"/>
        <v/>
      </c>
      <c r="B367" s="16"/>
      <c r="C367" s="22"/>
      <c r="D367" s="22"/>
      <c r="E367" s="6"/>
      <c r="F367" s="7"/>
      <c r="G367" s="17"/>
      <c r="H367" s="17"/>
      <c r="I367" s="15"/>
      <c r="J367" s="15"/>
      <c r="K367" s="15"/>
      <c r="L367" s="12"/>
      <c r="M367" s="18"/>
      <c r="N367" s="19"/>
      <c r="O367" s="20"/>
      <c r="P367" s="15"/>
      <c r="Q367" s="64"/>
      <c r="R367" s="1" t="str">
        <f t="shared" si="21"/>
        <v/>
      </c>
      <c r="S367" s="1" t="str">
        <f t="shared" si="20"/>
        <v xml:space="preserve">    </v>
      </c>
      <c r="T367" s="1" t="str">
        <f t="shared" si="18"/>
        <v xml:space="preserve">    </v>
      </c>
    </row>
    <row r="368" spans="1:20" ht="15" customHeight="1">
      <c r="A368" s="25" t="str">
        <f t="shared" si="22"/>
        <v/>
      </c>
      <c r="B368" s="16"/>
      <c r="C368" s="22"/>
      <c r="D368" s="22"/>
      <c r="E368" s="6"/>
      <c r="F368" s="7"/>
      <c r="G368" s="17"/>
      <c r="H368" s="17"/>
      <c r="I368" s="15"/>
      <c r="J368" s="15"/>
      <c r="K368" s="15"/>
      <c r="L368" s="12"/>
      <c r="M368" s="18"/>
      <c r="N368" s="19"/>
      <c r="O368" s="20"/>
      <c r="P368" s="15"/>
      <c r="Q368" s="64"/>
      <c r="R368" s="1" t="str">
        <f t="shared" si="21"/>
        <v/>
      </c>
      <c r="S368" s="1" t="str">
        <f t="shared" si="20"/>
        <v xml:space="preserve">    </v>
      </c>
      <c r="T368" s="1" t="str">
        <f t="shared" si="18"/>
        <v xml:space="preserve">    </v>
      </c>
    </row>
    <row r="369" spans="1:20" ht="15" customHeight="1">
      <c r="A369" s="25" t="str">
        <f t="shared" si="22"/>
        <v/>
      </c>
      <c r="B369" s="16"/>
      <c r="C369" s="22"/>
      <c r="D369" s="22"/>
      <c r="E369" s="6"/>
      <c r="F369" s="7"/>
      <c r="G369" s="17"/>
      <c r="H369" s="17"/>
      <c r="I369" s="15"/>
      <c r="J369" s="15"/>
      <c r="K369" s="15"/>
      <c r="L369" s="12"/>
      <c r="M369" s="18"/>
      <c r="N369" s="19"/>
      <c r="O369" s="20"/>
      <c r="P369" s="15"/>
      <c r="Q369" s="64"/>
      <c r="R369" s="1" t="str">
        <f t="shared" si="21"/>
        <v/>
      </c>
      <c r="S369" s="1" t="str">
        <f t="shared" si="20"/>
        <v xml:space="preserve">    </v>
      </c>
      <c r="T369" s="1" t="str">
        <f t="shared" si="18"/>
        <v xml:space="preserve">    </v>
      </c>
    </row>
    <row r="370" spans="1:20" ht="15" customHeight="1">
      <c r="A370" s="25" t="str">
        <f t="shared" si="22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21"/>
        <v/>
      </c>
      <c r="S370" s="1" t="str">
        <f t="shared" si="20"/>
        <v xml:space="preserve">    </v>
      </c>
      <c r="T370" s="1" t="str">
        <f t="shared" si="18"/>
        <v xml:space="preserve">    </v>
      </c>
    </row>
    <row r="371" spans="1:20" ht="15" customHeight="1">
      <c r="A371" s="25" t="str">
        <f t="shared" si="22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21"/>
        <v/>
      </c>
      <c r="S371" s="1" t="str">
        <f t="shared" si="20"/>
        <v xml:space="preserve">    </v>
      </c>
      <c r="T371" s="1" t="str">
        <f t="shared" si="18"/>
        <v xml:space="preserve">    </v>
      </c>
    </row>
    <row r="372" spans="1:20" ht="15" customHeight="1">
      <c r="A372" s="25" t="str">
        <f t="shared" si="22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21"/>
        <v/>
      </c>
      <c r="S372" s="1" t="str">
        <f t="shared" si="20"/>
        <v xml:space="preserve">    </v>
      </c>
      <c r="T372" s="1" t="str">
        <f t="shared" si="18"/>
        <v xml:space="preserve">    </v>
      </c>
    </row>
    <row r="373" spans="1:20" ht="15" customHeight="1">
      <c r="A373" s="25" t="str">
        <f t="shared" si="22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si="21"/>
        <v/>
      </c>
      <c r="S373" s="1" t="str">
        <f t="shared" si="20"/>
        <v xml:space="preserve">    </v>
      </c>
      <c r="T373" s="1" t="str">
        <f t="shared" si="18"/>
        <v xml:space="preserve">    </v>
      </c>
    </row>
    <row r="374" spans="1:20" ht="15" customHeight="1">
      <c r="A374" s="25" t="str">
        <f t="shared" si="22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21"/>
        <v/>
      </c>
      <c r="S374" s="1" t="str">
        <f t="shared" si="20"/>
        <v xml:space="preserve">    </v>
      </c>
      <c r="T374" s="1" t="str">
        <f t="shared" si="18"/>
        <v xml:space="preserve">    </v>
      </c>
    </row>
    <row r="375" spans="1:20" ht="15" customHeight="1">
      <c r="A375" s="25" t="str">
        <f t="shared" si="22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21"/>
        <v/>
      </c>
      <c r="S375" s="1" t="str">
        <f t="shared" si="20"/>
        <v xml:space="preserve">    </v>
      </c>
      <c r="T375" s="1" t="str">
        <f t="shared" si="18"/>
        <v xml:space="preserve">    </v>
      </c>
    </row>
    <row r="376" spans="1:20" ht="15" customHeight="1">
      <c r="A376" s="25" t="str">
        <f t="shared" si="22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21"/>
        <v/>
      </c>
    </row>
    <row r="377" spans="1:20" ht="15" customHeight="1">
      <c r="A377" s="25" t="str">
        <f t="shared" si="22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21"/>
        <v/>
      </c>
      <c r="S377" s="1" t="str">
        <f t="shared" si="20"/>
        <v xml:space="preserve">    </v>
      </c>
      <c r="T377" s="1" t="str">
        <f t="shared" si="18"/>
        <v xml:space="preserve">    </v>
      </c>
    </row>
    <row r="378" spans="1:20" ht="15" customHeight="1">
      <c r="A378" s="25" t="str">
        <f t="shared" si="22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21"/>
        <v/>
      </c>
      <c r="S378" s="1" t="str">
        <f t="shared" si="20"/>
        <v xml:space="preserve">    </v>
      </c>
      <c r="T378" s="1" t="str">
        <f t="shared" si="18"/>
        <v xml:space="preserve">    </v>
      </c>
    </row>
    <row r="379" spans="1:20" ht="15" customHeight="1">
      <c r="A379" s="25" t="str">
        <f t="shared" si="22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21"/>
        <v/>
      </c>
      <c r="S379" s="1" t="str">
        <f t="shared" si="20"/>
        <v xml:space="preserve">    </v>
      </c>
      <c r="T379" s="1" t="str">
        <f t="shared" si="18"/>
        <v xml:space="preserve">    </v>
      </c>
    </row>
    <row r="380" spans="1:20" ht="15" customHeight="1">
      <c r="A380" s="25" t="str">
        <f t="shared" si="22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21"/>
        <v/>
      </c>
      <c r="S380" s="1" t="str">
        <f t="shared" si="20"/>
        <v xml:space="preserve">    </v>
      </c>
      <c r="T380" s="1" t="str">
        <f t="shared" si="18"/>
        <v xml:space="preserve">    </v>
      </c>
    </row>
    <row r="381" spans="1:20" ht="15" customHeight="1">
      <c r="A381" s="25" t="str">
        <f t="shared" si="22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21"/>
        <v/>
      </c>
      <c r="S381" s="1" t="str">
        <f t="shared" si="20"/>
        <v xml:space="preserve">    </v>
      </c>
      <c r="T381" s="1" t="str">
        <f t="shared" si="18"/>
        <v xml:space="preserve">    </v>
      </c>
    </row>
    <row r="382" spans="1:20" ht="15" customHeight="1">
      <c r="A382" s="25" t="str">
        <f t="shared" si="22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21"/>
        <v/>
      </c>
      <c r="S382" s="1" t="str">
        <f t="shared" si="20"/>
        <v xml:space="preserve">    </v>
      </c>
      <c r="T382" s="1" t="str">
        <f t="shared" si="18"/>
        <v xml:space="preserve">    </v>
      </c>
    </row>
    <row r="383" spans="1:20" ht="15" customHeight="1">
      <c r="A383" s="25" t="str">
        <f t="shared" si="22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21"/>
        <v/>
      </c>
      <c r="S383" s="1" t="str">
        <f t="shared" si="20"/>
        <v xml:space="preserve">    </v>
      </c>
      <c r="T383" s="1" t="str">
        <f t="shared" ref="T383:T385" si="23">S383</f>
        <v xml:space="preserve">    </v>
      </c>
    </row>
    <row r="384" spans="1:20" ht="15" customHeight="1">
      <c r="A384" s="25" t="str">
        <f t="shared" si="22"/>
        <v/>
      </c>
      <c r="B384" s="5"/>
      <c r="C384" s="21"/>
      <c r="D384" s="21"/>
      <c r="E384" s="6"/>
      <c r="F384" s="7"/>
      <c r="G384" s="6"/>
      <c r="H384" s="6"/>
      <c r="I384" s="11"/>
      <c r="J384" s="11"/>
      <c r="K384" s="11"/>
      <c r="L384" s="12"/>
      <c r="M384" s="13"/>
      <c r="N384" s="14"/>
      <c r="O384" s="7"/>
      <c r="P384" s="11"/>
      <c r="Q384" s="63"/>
      <c r="R384" s="1" t="str">
        <f t="shared" si="21"/>
        <v/>
      </c>
      <c r="S384" s="1" t="str">
        <f t="shared" si="20"/>
        <v xml:space="preserve">    </v>
      </c>
      <c r="T384" s="1" t="str">
        <f t="shared" si="23"/>
        <v xml:space="preserve">    </v>
      </c>
    </row>
    <row r="385" spans="1:20">
      <c r="A385" s="25" t="str">
        <f t="shared" si="22"/>
        <v/>
      </c>
      <c r="B385" s="5"/>
      <c r="C385" s="21"/>
      <c r="D385" s="21"/>
      <c r="E385" s="6"/>
      <c r="F385" s="7"/>
      <c r="G385" s="6"/>
      <c r="H385" s="6"/>
      <c r="I385" s="11"/>
      <c r="J385" s="11"/>
      <c r="K385" s="11"/>
      <c r="L385" s="12"/>
      <c r="M385" s="13"/>
      <c r="N385" s="14"/>
      <c r="O385" s="7"/>
      <c r="P385" s="11"/>
      <c r="Q385" s="63"/>
      <c r="R385" s="1" t="str">
        <f t="shared" si="21"/>
        <v/>
      </c>
      <c r="S385" s="1" t="str">
        <f t="shared" si="20"/>
        <v xml:space="preserve">    </v>
      </c>
      <c r="T385" s="1" t="str">
        <f t="shared" si="23"/>
        <v xml:space="preserve">    </v>
      </c>
    </row>
    <row r="386" spans="1:20">
      <c r="A386" s="25" t="str">
        <f t="shared" si="22"/>
        <v/>
      </c>
      <c r="B386" s="5"/>
      <c r="C386" s="21"/>
      <c r="D386" s="21"/>
      <c r="E386" s="6"/>
      <c r="F386" s="7"/>
      <c r="G386" s="6"/>
      <c r="H386" s="6"/>
      <c r="I386" s="11"/>
      <c r="J386" s="11"/>
      <c r="K386" s="11"/>
      <c r="L386" s="12"/>
      <c r="M386" s="13"/>
      <c r="N386" s="14"/>
      <c r="O386" s="7"/>
      <c r="P386" s="11"/>
      <c r="Q386" s="63"/>
    </row>
    <row r="387" spans="1:20">
      <c r="A387" s="25" t="str">
        <f t="shared" si="22"/>
        <v/>
      </c>
      <c r="B387" s="5"/>
      <c r="C387" s="21"/>
      <c r="D387" s="21"/>
      <c r="E387" s="6"/>
      <c r="F387" s="7"/>
      <c r="G387" s="6"/>
      <c r="H387" s="6"/>
      <c r="I387" s="11"/>
      <c r="J387" s="11"/>
      <c r="K387" s="11"/>
      <c r="L387" s="12"/>
      <c r="M387" s="13"/>
      <c r="N387" s="14"/>
      <c r="O387" s="7"/>
      <c r="P387" s="11"/>
      <c r="Q387" s="63"/>
    </row>
    <row r="388" spans="1:20">
      <c r="A388" s="25" t="str">
        <f t="shared" si="22"/>
        <v/>
      </c>
      <c r="B388" s="16"/>
      <c r="C388" s="22"/>
      <c r="D388" s="22"/>
      <c r="E388" s="6"/>
      <c r="F388" s="7"/>
      <c r="G388" s="17"/>
      <c r="H388" s="17"/>
      <c r="I388" s="15"/>
      <c r="J388" s="15"/>
      <c r="K388" s="15"/>
      <c r="L388" s="12"/>
      <c r="M388" s="18"/>
      <c r="N388" s="19"/>
      <c r="O388" s="20"/>
      <c r="P388" s="15"/>
      <c r="Q388" s="64"/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8">
    <cfRule type="duplicateValues" dxfId="14" priority="1"/>
  </conditionalFormatting>
  <dataValidations count="4">
    <dataValidation type="list" imeMode="on" allowBlank="1" showInputMessage="1" showErrorMessage="1" sqref="P7:P59" xr:uid="{00000000-0002-0000-0C00-000000000000}">
      <formula1>$Z$7:$Z$69</formula1>
    </dataValidation>
    <dataValidation type="list" imeMode="off" allowBlank="1" showInputMessage="1" showErrorMessage="1" sqref="L7:L59" xr:uid="{00000000-0002-0000-0C00-000001000000}">
      <formula1>$U$7:$U$15</formula1>
    </dataValidation>
    <dataValidation imeMode="on" allowBlank="1" showInputMessage="1" showErrorMessage="1" sqref="P60:P388 G7:K388 O7:O388" xr:uid="{00000000-0002-0000-0C00-000002000000}"/>
    <dataValidation imeMode="off" allowBlank="1" showInputMessage="1" showErrorMessage="1" sqref="L60:L388 Q7:Q388 M7:N388" xr:uid="{00000000-0002-0000-0C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1732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020D0101</v>
      </c>
      <c r="B7" s="5" t="s">
        <v>21</v>
      </c>
      <c r="C7" s="21">
        <v>1</v>
      </c>
      <c r="D7" s="21">
        <v>1</v>
      </c>
      <c r="E7" s="6" t="s">
        <v>2</v>
      </c>
      <c r="F7" s="7" t="s">
        <v>3</v>
      </c>
      <c r="G7" s="6" t="s">
        <v>5</v>
      </c>
      <c r="H7" s="6" t="s">
        <v>1734</v>
      </c>
      <c r="I7" s="6" t="s">
        <v>74</v>
      </c>
      <c r="J7" s="6" t="s">
        <v>69</v>
      </c>
      <c r="K7" s="6" t="s">
        <v>786</v>
      </c>
      <c r="L7" s="12" t="s">
        <v>6</v>
      </c>
      <c r="M7" s="13" t="s">
        <v>24</v>
      </c>
      <c r="N7" s="14">
        <v>120</v>
      </c>
      <c r="O7" s="7"/>
      <c r="P7" s="6" t="s">
        <v>1733</v>
      </c>
      <c r="Q7" s="63">
        <f t="shared" ref="Q7:Q70" si="1">IF(P7="","",VLOOKUP(P7,$Z$7:$AA$68,2,FALSE))</f>
        <v>20</v>
      </c>
      <c r="R7" s="1" t="str">
        <f>A7</f>
        <v>020D0101</v>
      </c>
      <c r="S7" s="1" t="str">
        <f>""&amp;L7&amp;"  "&amp;M7&amp;"  "&amp;N7&amp;""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020D0102</v>
      </c>
      <c r="B8" s="5" t="s">
        <v>21</v>
      </c>
      <c r="C8" s="21">
        <v>1</v>
      </c>
      <c r="D8" s="21">
        <v>2</v>
      </c>
      <c r="E8" s="6" t="s">
        <v>2</v>
      </c>
      <c r="F8" s="7" t="s">
        <v>3</v>
      </c>
      <c r="G8" s="6" t="s">
        <v>5</v>
      </c>
      <c r="H8" s="6" t="s">
        <v>1734</v>
      </c>
      <c r="I8" s="6" t="s">
        <v>74</v>
      </c>
      <c r="J8" s="6" t="s">
        <v>435</v>
      </c>
      <c r="K8" s="6" t="s">
        <v>786</v>
      </c>
      <c r="L8" s="12" t="s">
        <v>6</v>
      </c>
      <c r="M8" s="13" t="s">
        <v>24</v>
      </c>
      <c r="N8" s="14">
        <v>120</v>
      </c>
      <c r="O8" s="7"/>
      <c r="P8" s="6" t="s">
        <v>1733</v>
      </c>
      <c r="Q8" s="63">
        <f t="shared" si="1"/>
        <v>20</v>
      </c>
      <c r="R8" s="1" t="str">
        <f t="shared" ref="R8:R71" si="2">A8</f>
        <v>020D0102</v>
      </c>
      <c r="S8" s="1" t="str">
        <f t="shared" ref="S8:S71" si="3">""&amp;L8&amp;"  "&amp;M8&amp;"  "&amp;N8&amp;""</f>
        <v>JWWA  G  120</v>
      </c>
      <c r="T8" s="1" t="str">
        <f t="shared" ref="T8:T73" si="4">S8</f>
        <v>JWWA  G  120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87" t="str">
        <f t="shared" si="0"/>
        <v>020D0103</v>
      </c>
      <c r="B9" s="5" t="s">
        <v>21</v>
      </c>
      <c r="C9" s="21">
        <v>1</v>
      </c>
      <c r="D9" s="21">
        <v>3</v>
      </c>
      <c r="E9" s="6" t="s">
        <v>2</v>
      </c>
      <c r="F9" s="7" t="s">
        <v>3</v>
      </c>
      <c r="G9" s="6" t="s">
        <v>5</v>
      </c>
      <c r="H9" s="6" t="s">
        <v>1734</v>
      </c>
      <c r="I9" s="6" t="s">
        <v>398</v>
      </c>
      <c r="J9" s="6" t="s">
        <v>69</v>
      </c>
      <c r="K9" s="6" t="s">
        <v>786</v>
      </c>
      <c r="L9" s="12" t="s">
        <v>65</v>
      </c>
      <c r="M9" s="13" t="s">
        <v>24</v>
      </c>
      <c r="N9" s="14">
        <v>1049</v>
      </c>
      <c r="O9" s="7"/>
      <c r="P9" s="6" t="s">
        <v>1733</v>
      </c>
      <c r="Q9" s="63">
        <f t="shared" si="1"/>
        <v>20</v>
      </c>
      <c r="R9" s="1" t="str">
        <f t="shared" si="2"/>
        <v>020D0103</v>
      </c>
      <c r="S9" s="1" t="str">
        <f t="shared" si="3"/>
        <v>JDPA  G  1049</v>
      </c>
      <c r="T9" s="1" t="str">
        <f t="shared" si="4"/>
        <v>JDPA  G  1049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020D0104</v>
      </c>
      <c r="B10" s="5" t="s">
        <v>21</v>
      </c>
      <c r="C10" s="21">
        <v>1</v>
      </c>
      <c r="D10" s="21">
        <v>4</v>
      </c>
      <c r="E10" s="6" t="s">
        <v>2</v>
      </c>
      <c r="F10" s="7" t="s">
        <v>3</v>
      </c>
      <c r="G10" s="6" t="s">
        <v>5</v>
      </c>
      <c r="H10" s="6" t="s">
        <v>1734</v>
      </c>
      <c r="I10" s="6" t="s">
        <v>398</v>
      </c>
      <c r="J10" s="6" t="s">
        <v>435</v>
      </c>
      <c r="K10" s="6" t="s">
        <v>786</v>
      </c>
      <c r="L10" s="12" t="s">
        <v>65</v>
      </c>
      <c r="M10" s="13" t="s">
        <v>24</v>
      </c>
      <c r="N10" s="14">
        <v>1049</v>
      </c>
      <c r="O10" s="7"/>
      <c r="P10" s="6" t="s">
        <v>1733</v>
      </c>
      <c r="Q10" s="63">
        <f t="shared" si="1"/>
        <v>20</v>
      </c>
      <c r="R10" s="1" t="str">
        <f t="shared" si="2"/>
        <v>020D0104</v>
      </c>
      <c r="S10" s="1" t="str">
        <f t="shared" si="3"/>
        <v>JDPA  G  1049</v>
      </c>
      <c r="T10" s="1" t="str">
        <f t="shared" si="4"/>
        <v>JDPA  G  1049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020D0105</v>
      </c>
      <c r="B11" s="5" t="s">
        <v>21</v>
      </c>
      <c r="C11" s="21">
        <v>1</v>
      </c>
      <c r="D11" s="21">
        <v>5</v>
      </c>
      <c r="E11" s="6" t="s">
        <v>2</v>
      </c>
      <c r="F11" s="7" t="s">
        <v>3</v>
      </c>
      <c r="G11" s="6" t="s">
        <v>72</v>
      </c>
      <c r="H11" s="6" t="s">
        <v>1735</v>
      </c>
      <c r="I11" s="6" t="s">
        <v>73</v>
      </c>
      <c r="J11" s="6" t="s">
        <v>69</v>
      </c>
      <c r="K11" s="6" t="s">
        <v>598</v>
      </c>
      <c r="L11" s="12" t="s">
        <v>6</v>
      </c>
      <c r="M11" s="13" t="s">
        <v>24</v>
      </c>
      <c r="N11" s="14">
        <v>113</v>
      </c>
      <c r="O11" s="7"/>
      <c r="P11" s="6" t="s">
        <v>1733</v>
      </c>
      <c r="Q11" s="63">
        <f t="shared" si="1"/>
        <v>20</v>
      </c>
      <c r="R11" s="1" t="str">
        <f t="shared" si="2"/>
        <v>020D0105</v>
      </c>
      <c r="S11" s="1" t="str">
        <f t="shared" si="3"/>
        <v>JWWA  G  113</v>
      </c>
      <c r="T11" s="1" t="str">
        <f t="shared" si="4"/>
        <v>JWWA  G  113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87" t="str">
        <f t="shared" si="0"/>
        <v>020D0106</v>
      </c>
      <c r="B12" s="5" t="s">
        <v>21</v>
      </c>
      <c r="C12" s="21">
        <v>1</v>
      </c>
      <c r="D12" s="21">
        <v>6</v>
      </c>
      <c r="E12" s="6" t="s">
        <v>2</v>
      </c>
      <c r="F12" s="7" t="s">
        <v>3</v>
      </c>
      <c r="G12" s="6" t="s">
        <v>72</v>
      </c>
      <c r="H12" s="6" t="s">
        <v>1735</v>
      </c>
      <c r="I12" s="6" t="s">
        <v>73</v>
      </c>
      <c r="J12" s="6" t="s">
        <v>435</v>
      </c>
      <c r="K12" s="6" t="s">
        <v>598</v>
      </c>
      <c r="L12" s="12" t="s">
        <v>6</v>
      </c>
      <c r="M12" s="13" t="s">
        <v>24</v>
      </c>
      <c r="N12" s="14">
        <v>113</v>
      </c>
      <c r="O12" s="7"/>
      <c r="P12" s="6" t="s">
        <v>1733</v>
      </c>
      <c r="Q12" s="63">
        <f t="shared" si="1"/>
        <v>20</v>
      </c>
      <c r="R12" s="1" t="str">
        <f t="shared" si="2"/>
        <v>020D0106</v>
      </c>
      <c r="S12" s="1" t="str">
        <f t="shared" si="3"/>
        <v>JWWA  G  113</v>
      </c>
      <c r="T12" s="1" t="str">
        <f t="shared" si="4"/>
        <v>JWWA  G  113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si="0"/>
        <v>020D0107</v>
      </c>
      <c r="B13" s="5" t="s">
        <v>1736</v>
      </c>
      <c r="C13" s="21">
        <v>1</v>
      </c>
      <c r="D13" s="21">
        <v>7</v>
      </c>
      <c r="E13" s="6" t="s">
        <v>2</v>
      </c>
      <c r="F13" s="7" t="s">
        <v>3</v>
      </c>
      <c r="G13" s="6" t="s">
        <v>86</v>
      </c>
      <c r="H13" s="6" t="s">
        <v>1737</v>
      </c>
      <c r="I13" s="6" t="s">
        <v>1738</v>
      </c>
      <c r="J13" s="6" t="s">
        <v>435</v>
      </c>
      <c r="K13" s="6" t="s">
        <v>786</v>
      </c>
      <c r="L13" s="12" t="s">
        <v>65</v>
      </c>
      <c r="M13" s="13" t="s">
        <v>24</v>
      </c>
      <c r="N13" s="14">
        <v>1052</v>
      </c>
      <c r="O13" s="7"/>
      <c r="P13" s="6" t="s">
        <v>1733</v>
      </c>
      <c r="Q13" s="63">
        <f t="shared" si="1"/>
        <v>20</v>
      </c>
      <c r="R13" s="1" t="str">
        <f t="shared" si="2"/>
        <v>020D0107</v>
      </c>
      <c r="S13" s="1" t="str">
        <f t="shared" si="3"/>
        <v>JDPA  G  1052</v>
      </c>
      <c r="T13" s="1" t="str">
        <f t="shared" si="4"/>
        <v>JDPA  G  1052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020D0108</v>
      </c>
      <c r="B14" s="5" t="s">
        <v>1736</v>
      </c>
      <c r="C14" s="21">
        <v>1</v>
      </c>
      <c r="D14" s="21">
        <v>8</v>
      </c>
      <c r="E14" s="6" t="s">
        <v>2</v>
      </c>
      <c r="F14" s="7" t="s">
        <v>3</v>
      </c>
      <c r="G14" s="6" t="s">
        <v>79</v>
      </c>
      <c r="H14" s="6" t="s">
        <v>1739</v>
      </c>
      <c r="I14" s="6" t="s">
        <v>515</v>
      </c>
      <c r="J14" s="6" t="s">
        <v>69</v>
      </c>
      <c r="K14" s="6" t="s">
        <v>306</v>
      </c>
      <c r="L14" s="12" t="s">
        <v>6</v>
      </c>
      <c r="M14" s="13" t="s">
        <v>24</v>
      </c>
      <c r="N14" s="14">
        <v>113</v>
      </c>
      <c r="O14" s="7"/>
      <c r="P14" s="6" t="s">
        <v>1733</v>
      </c>
      <c r="Q14" s="63">
        <f t="shared" si="1"/>
        <v>20</v>
      </c>
      <c r="R14" s="1" t="str">
        <f t="shared" si="2"/>
        <v>020D0108</v>
      </c>
      <c r="S14" s="1" t="str">
        <f t="shared" si="3"/>
        <v>JWWA  G  113</v>
      </c>
      <c r="T14" s="1" t="str">
        <f t="shared" si="4"/>
        <v>JWWA  G  113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87" t="str">
        <f t="shared" si="0"/>
        <v>020D0109</v>
      </c>
      <c r="B15" s="5" t="s">
        <v>1736</v>
      </c>
      <c r="C15" s="21">
        <v>1</v>
      </c>
      <c r="D15" s="21">
        <v>9</v>
      </c>
      <c r="E15" s="6" t="s">
        <v>2</v>
      </c>
      <c r="F15" s="7" t="s">
        <v>3</v>
      </c>
      <c r="G15" s="6" t="s">
        <v>79</v>
      </c>
      <c r="H15" s="6" t="s">
        <v>1739</v>
      </c>
      <c r="I15" s="6" t="s">
        <v>515</v>
      </c>
      <c r="J15" s="6" t="s">
        <v>435</v>
      </c>
      <c r="K15" s="6" t="s">
        <v>306</v>
      </c>
      <c r="L15" s="12" t="s">
        <v>6</v>
      </c>
      <c r="M15" s="13" t="s">
        <v>24</v>
      </c>
      <c r="N15" s="14">
        <v>113</v>
      </c>
      <c r="O15" s="7"/>
      <c r="P15" s="6" t="s">
        <v>1733</v>
      </c>
      <c r="Q15" s="63">
        <f t="shared" si="1"/>
        <v>20</v>
      </c>
      <c r="R15" s="1" t="str">
        <f t="shared" si="2"/>
        <v>020D0109</v>
      </c>
      <c r="S15" s="1" t="str">
        <f t="shared" si="3"/>
        <v>JWWA  G  113</v>
      </c>
      <c r="T15" s="1" t="str">
        <f t="shared" si="4"/>
        <v>JWWA  G  113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25" t="str">
        <f t="shared" si="0"/>
        <v/>
      </c>
      <c r="B16" s="5"/>
      <c r="C16" s="21"/>
      <c r="D16" s="21"/>
      <c r="E16" s="6"/>
      <c r="F16" s="7"/>
      <c r="G16" s="6"/>
      <c r="H16" s="6"/>
      <c r="I16" s="6"/>
      <c r="J16" s="6"/>
      <c r="K16" s="6"/>
      <c r="L16" s="12"/>
      <c r="M16" s="13"/>
      <c r="N16" s="14"/>
      <c r="O16" s="7"/>
      <c r="P16" s="6"/>
      <c r="Q16" s="63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020D0201</v>
      </c>
      <c r="B17" s="5" t="s">
        <v>1736</v>
      </c>
      <c r="C17" s="21">
        <v>2</v>
      </c>
      <c r="D17" s="21">
        <v>1</v>
      </c>
      <c r="E17" s="6" t="s">
        <v>2</v>
      </c>
      <c r="F17" s="7" t="s">
        <v>19</v>
      </c>
      <c r="G17" s="6" t="s">
        <v>432</v>
      </c>
      <c r="H17" s="6" t="s">
        <v>432</v>
      </c>
      <c r="I17" s="6" t="s">
        <v>434</v>
      </c>
      <c r="J17" s="6" t="s">
        <v>435</v>
      </c>
      <c r="K17" s="6"/>
      <c r="L17" s="12" t="s">
        <v>6</v>
      </c>
      <c r="M17" s="13" t="s">
        <v>24</v>
      </c>
      <c r="N17" s="14">
        <v>121</v>
      </c>
      <c r="O17" s="7"/>
      <c r="P17" s="6" t="s">
        <v>1733</v>
      </c>
      <c r="Q17" s="63">
        <f t="shared" si="1"/>
        <v>20</v>
      </c>
      <c r="R17" s="1" t="str">
        <f t="shared" si="2"/>
        <v>020D0201</v>
      </c>
      <c r="S17" s="1" t="str">
        <f t="shared" si="3"/>
        <v>JWWA  G  121</v>
      </c>
      <c r="T17" s="1" t="str">
        <f t="shared" si="4"/>
        <v>JWWA  G  121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020D0202</v>
      </c>
      <c r="B18" s="5" t="s">
        <v>1736</v>
      </c>
      <c r="C18" s="21">
        <v>2</v>
      </c>
      <c r="D18" s="21">
        <v>2</v>
      </c>
      <c r="E18" s="6" t="s">
        <v>2</v>
      </c>
      <c r="F18" s="7" t="s">
        <v>19</v>
      </c>
      <c r="G18" s="6" t="s">
        <v>432</v>
      </c>
      <c r="H18" s="6" t="s">
        <v>432</v>
      </c>
      <c r="I18" s="6" t="s">
        <v>447</v>
      </c>
      <c r="J18" s="6" t="s">
        <v>435</v>
      </c>
      <c r="K18" s="6"/>
      <c r="L18" s="12" t="s">
        <v>65</v>
      </c>
      <c r="M18" s="13" t="s">
        <v>24</v>
      </c>
      <c r="N18" s="14">
        <v>1049</v>
      </c>
      <c r="O18" s="7"/>
      <c r="P18" s="6" t="s">
        <v>1733</v>
      </c>
      <c r="Q18" s="63">
        <f t="shared" si="1"/>
        <v>20</v>
      </c>
      <c r="R18" s="1" t="str">
        <f t="shared" si="2"/>
        <v>020D0202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020D0203</v>
      </c>
      <c r="B19" s="5" t="s">
        <v>1736</v>
      </c>
      <c r="C19" s="21">
        <v>2</v>
      </c>
      <c r="D19" s="21">
        <v>3</v>
      </c>
      <c r="E19" s="6" t="s">
        <v>2</v>
      </c>
      <c r="F19" s="7" t="s">
        <v>19</v>
      </c>
      <c r="G19" s="6" t="s">
        <v>436</v>
      </c>
      <c r="H19" s="6" t="s">
        <v>436</v>
      </c>
      <c r="I19" s="6" t="s">
        <v>438</v>
      </c>
      <c r="J19" s="6" t="s">
        <v>435</v>
      </c>
      <c r="K19" s="6"/>
      <c r="L19" s="12" t="s">
        <v>6</v>
      </c>
      <c r="M19" s="13" t="s">
        <v>24</v>
      </c>
      <c r="N19" s="14">
        <v>121</v>
      </c>
      <c r="O19" s="7"/>
      <c r="P19" s="6" t="s">
        <v>1733</v>
      </c>
      <c r="Q19" s="63">
        <f t="shared" si="1"/>
        <v>20</v>
      </c>
      <c r="R19" s="1" t="str">
        <f t="shared" si="2"/>
        <v>020D0203</v>
      </c>
      <c r="S19" s="1" t="str">
        <f t="shared" si="3"/>
        <v>JWWA  G  121</v>
      </c>
      <c r="T19" s="1" t="str">
        <f t="shared" si="4"/>
        <v>JWWA  G  121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020D0204</v>
      </c>
      <c r="B20" s="5" t="s">
        <v>1736</v>
      </c>
      <c r="C20" s="21">
        <v>2</v>
      </c>
      <c r="D20" s="21">
        <v>4</v>
      </c>
      <c r="E20" s="6" t="s">
        <v>2</v>
      </c>
      <c r="F20" s="7" t="s">
        <v>19</v>
      </c>
      <c r="G20" s="6" t="s">
        <v>436</v>
      </c>
      <c r="H20" s="6" t="s">
        <v>436</v>
      </c>
      <c r="I20" s="6" t="s">
        <v>448</v>
      </c>
      <c r="J20" s="6" t="s">
        <v>435</v>
      </c>
      <c r="K20" s="6"/>
      <c r="L20" s="12" t="s">
        <v>65</v>
      </c>
      <c r="M20" s="13" t="s">
        <v>24</v>
      </c>
      <c r="N20" s="14">
        <v>1049</v>
      </c>
      <c r="O20" s="7"/>
      <c r="P20" s="6" t="s">
        <v>1733</v>
      </c>
      <c r="Q20" s="63">
        <f t="shared" si="1"/>
        <v>20</v>
      </c>
      <c r="R20" s="1" t="str">
        <f t="shared" si="2"/>
        <v>020D0204</v>
      </c>
      <c r="S20" s="1" t="str">
        <f t="shared" si="3"/>
        <v>JDPA  G  1049</v>
      </c>
      <c r="T20" s="1" t="str">
        <f t="shared" si="4"/>
        <v>JDPA  G  1049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020D0205</v>
      </c>
      <c r="B21" s="5" t="s">
        <v>1736</v>
      </c>
      <c r="C21" s="21">
        <v>2</v>
      </c>
      <c r="D21" s="21">
        <v>5</v>
      </c>
      <c r="E21" s="6" t="s">
        <v>2</v>
      </c>
      <c r="F21" s="7" t="s">
        <v>19</v>
      </c>
      <c r="G21" s="6" t="s">
        <v>439</v>
      </c>
      <c r="H21" s="6" t="s">
        <v>439</v>
      </c>
      <c r="I21" s="6" t="s">
        <v>438</v>
      </c>
      <c r="J21" s="6" t="s">
        <v>435</v>
      </c>
      <c r="K21" s="6"/>
      <c r="L21" s="12" t="s">
        <v>6</v>
      </c>
      <c r="M21" s="13" t="s">
        <v>24</v>
      </c>
      <c r="N21" s="14">
        <v>121</v>
      </c>
      <c r="O21" s="7"/>
      <c r="P21" s="6" t="s">
        <v>1733</v>
      </c>
      <c r="Q21" s="63">
        <f t="shared" si="1"/>
        <v>20</v>
      </c>
      <c r="R21" s="1" t="str">
        <f t="shared" si="2"/>
        <v>020D0205</v>
      </c>
      <c r="S21" s="1" t="str">
        <f t="shared" si="3"/>
        <v>JWWA  G  121</v>
      </c>
      <c r="T21" s="1" t="str">
        <f t="shared" si="4"/>
        <v>JWWA  G  121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020D0206</v>
      </c>
      <c r="B22" s="5" t="s">
        <v>1736</v>
      </c>
      <c r="C22" s="21">
        <v>2</v>
      </c>
      <c r="D22" s="21">
        <v>6</v>
      </c>
      <c r="E22" s="6" t="s">
        <v>2</v>
      </c>
      <c r="F22" s="7" t="s">
        <v>19</v>
      </c>
      <c r="G22" s="6" t="s">
        <v>439</v>
      </c>
      <c r="H22" s="6" t="s">
        <v>439</v>
      </c>
      <c r="I22" s="6" t="s">
        <v>448</v>
      </c>
      <c r="J22" s="6" t="s">
        <v>435</v>
      </c>
      <c r="K22" s="6"/>
      <c r="L22" s="12" t="s">
        <v>65</v>
      </c>
      <c r="M22" s="13" t="s">
        <v>24</v>
      </c>
      <c r="N22" s="14">
        <v>1049</v>
      </c>
      <c r="O22" s="7"/>
      <c r="P22" s="6" t="s">
        <v>1733</v>
      </c>
      <c r="Q22" s="63">
        <f t="shared" si="1"/>
        <v>20</v>
      </c>
      <c r="R22" s="1" t="str">
        <f t="shared" si="2"/>
        <v>020D0206</v>
      </c>
      <c r="S22" s="1" t="str">
        <f t="shared" si="3"/>
        <v>JDPA  G  1049</v>
      </c>
      <c r="T22" s="1" t="str">
        <f t="shared" si="4"/>
        <v>JDPA  G  1049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020D0207</v>
      </c>
      <c r="B23" s="5" t="s">
        <v>1736</v>
      </c>
      <c r="C23" s="21">
        <v>2</v>
      </c>
      <c r="D23" s="21">
        <v>7</v>
      </c>
      <c r="E23" s="6" t="s">
        <v>2</v>
      </c>
      <c r="F23" s="7" t="s">
        <v>19</v>
      </c>
      <c r="G23" s="6" t="s">
        <v>441</v>
      </c>
      <c r="H23" s="6" t="s">
        <v>569</v>
      </c>
      <c r="I23" s="6" t="s">
        <v>74</v>
      </c>
      <c r="J23" s="6" t="s">
        <v>435</v>
      </c>
      <c r="K23" s="6"/>
      <c r="L23" s="12" t="s">
        <v>6</v>
      </c>
      <c r="M23" s="13" t="s">
        <v>24</v>
      </c>
      <c r="N23" s="14">
        <v>121</v>
      </c>
      <c r="O23" s="7"/>
      <c r="P23" s="6" t="s">
        <v>1733</v>
      </c>
      <c r="Q23" s="63">
        <f t="shared" si="1"/>
        <v>20</v>
      </c>
      <c r="R23" s="1" t="str">
        <f t="shared" si="2"/>
        <v>020D0207</v>
      </c>
      <c r="S23" s="1" t="str">
        <f t="shared" si="3"/>
        <v>JWWA  G  121</v>
      </c>
      <c r="T23" s="1" t="str">
        <f t="shared" si="4"/>
        <v>JWWA  G  121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87" t="str">
        <f t="shared" si="0"/>
        <v>020D0208</v>
      </c>
      <c r="B24" s="5" t="s">
        <v>1736</v>
      </c>
      <c r="C24" s="21">
        <v>2</v>
      </c>
      <c r="D24" s="21">
        <v>8</v>
      </c>
      <c r="E24" s="6" t="s">
        <v>2</v>
      </c>
      <c r="F24" s="7" t="s">
        <v>19</v>
      </c>
      <c r="G24" s="6" t="s">
        <v>441</v>
      </c>
      <c r="H24" s="6" t="s">
        <v>569</v>
      </c>
      <c r="I24" s="6" t="s">
        <v>398</v>
      </c>
      <c r="J24" s="6" t="s">
        <v>435</v>
      </c>
      <c r="K24" s="6"/>
      <c r="L24" s="12" t="s">
        <v>65</v>
      </c>
      <c r="M24" s="13" t="s">
        <v>24</v>
      </c>
      <c r="N24" s="14">
        <v>1049</v>
      </c>
      <c r="O24" s="7"/>
      <c r="P24" s="6" t="s">
        <v>1733</v>
      </c>
      <c r="Q24" s="63">
        <f t="shared" si="1"/>
        <v>20</v>
      </c>
      <c r="R24" s="1" t="str">
        <f t="shared" si="2"/>
        <v>020D0208</v>
      </c>
      <c r="S24" s="1" t="str">
        <f t="shared" si="3"/>
        <v>JDPA  G  1049</v>
      </c>
      <c r="T24" s="1" t="str">
        <f t="shared" si="4"/>
        <v>JDPA  G  1049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020D0209</v>
      </c>
      <c r="B25" s="5" t="s">
        <v>1736</v>
      </c>
      <c r="C25" s="21">
        <v>2</v>
      </c>
      <c r="D25" s="21">
        <v>9</v>
      </c>
      <c r="E25" s="6" t="s">
        <v>2</v>
      </c>
      <c r="F25" s="7" t="s">
        <v>19</v>
      </c>
      <c r="G25" s="6" t="s">
        <v>443</v>
      </c>
      <c r="H25" s="6" t="s">
        <v>570</v>
      </c>
      <c r="I25" s="6" t="s">
        <v>74</v>
      </c>
      <c r="J25" s="6" t="s">
        <v>435</v>
      </c>
      <c r="K25" s="6"/>
      <c r="L25" s="12" t="s">
        <v>6</v>
      </c>
      <c r="M25" s="13" t="s">
        <v>24</v>
      </c>
      <c r="N25" s="14">
        <v>121</v>
      </c>
      <c r="O25" s="7"/>
      <c r="P25" s="6" t="s">
        <v>1733</v>
      </c>
      <c r="Q25" s="63">
        <f t="shared" si="1"/>
        <v>20</v>
      </c>
      <c r="R25" s="1" t="str">
        <f t="shared" si="2"/>
        <v>020D0209</v>
      </c>
      <c r="S25" s="1" t="str">
        <f t="shared" si="3"/>
        <v>JWWA  G  121</v>
      </c>
      <c r="T25" s="1" t="str">
        <f t="shared" si="4"/>
        <v>JWWA  G  121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020D0210</v>
      </c>
      <c r="B26" s="5" t="s">
        <v>1736</v>
      </c>
      <c r="C26" s="21">
        <v>2</v>
      </c>
      <c r="D26" s="21">
        <v>10</v>
      </c>
      <c r="E26" s="6" t="s">
        <v>2</v>
      </c>
      <c r="F26" s="7" t="s">
        <v>19</v>
      </c>
      <c r="G26" s="6" t="s">
        <v>443</v>
      </c>
      <c r="H26" s="6" t="s">
        <v>570</v>
      </c>
      <c r="I26" s="6" t="s">
        <v>398</v>
      </c>
      <c r="J26" s="6" t="s">
        <v>435</v>
      </c>
      <c r="K26" s="6"/>
      <c r="L26" s="12" t="s">
        <v>65</v>
      </c>
      <c r="M26" s="13" t="s">
        <v>24</v>
      </c>
      <c r="N26" s="14">
        <v>1049</v>
      </c>
      <c r="O26" s="7"/>
      <c r="P26" s="6" t="s">
        <v>1733</v>
      </c>
      <c r="Q26" s="63">
        <f t="shared" si="1"/>
        <v>20</v>
      </c>
      <c r="R26" s="1" t="str">
        <f t="shared" si="2"/>
        <v>020D0210</v>
      </c>
      <c r="S26" s="1" t="str">
        <f t="shared" si="3"/>
        <v>JDPA  G  1049</v>
      </c>
      <c r="T26" s="1" t="str">
        <f t="shared" si="4"/>
        <v>JDPA  G  1049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87" t="str">
        <f t="shared" si="0"/>
        <v>020D0211</v>
      </c>
      <c r="B27" s="5" t="s">
        <v>1736</v>
      </c>
      <c r="C27" s="21">
        <v>2</v>
      </c>
      <c r="D27" s="21">
        <v>11</v>
      </c>
      <c r="E27" s="6" t="s">
        <v>2</v>
      </c>
      <c r="F27" s="7" t="s">
        <v>19</v>
      </c>
      <c r="G27" s="6" t="s">
        <v>445</v>
      </c>
      <c r="H27" s="6" t="s">
        <v>571</v>
      </c>
      <c r="I27" s="6" t="s">
        <v>74</v>
      </c>
      <c r="J27" s="6" t="s">
        <v>435</v>
      </c>
      <c r="K27" s="6"/>
      <c r="L27" s="12" t="s">
        <v>6</v>
      </c>
      <c r="M27" s="13" t="s">
        <v>24</v>
      </c>
      <c r="N27" s="14">
        <v>121</v>
      </c>
      <c r="O27" s="7"/>
      <c r="P27" s="6" t="s">
        <v>1733</v>
      </c>
      <c r="Q27" s="63">
        <f t="shared" si="1"/>
        <v>20</v>
      </c>
      <c r="R27" s="1" t="str">
        <f t="shared" si="2"/>
        <v>020D0211</v>
      </c>
      <c r="S27" s="1" t="str">
        <f t="shared" si="3"/>
        <v>JWWA  G  121</v>
      </c>
      <c r="T27" s="1" t="str">
        <f t="shared" si="4"/>
        <v>JWWA  G  121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020D0212</v>
      </c>
      <c r="B28" s="5" t="s">
        <v>1736</v>
      </c>
      <c r="C28" s="21">
        <v>2</v>
      </c>
      <c r="D28" s="21">
        <v>12</v>
      </c>
      <c r="E28" s="6" t="s">
        <v>2</v>
      </c>
      <c r="F28" s="7" t="s">
        <v>19</v>
      </c>
      <c r="G28" s="6" t="s">
        <v>445</v>
      </c>
      <c r="H28" s="6" t="s">
        <v>571</v>
      </c>
      <c r="I28" s="6" t="s">
        <v>398</v>
      </c>
      <c r="J28" s="6" t="s">
        <v>435</v>
      </c>
      <c r="K28" s="6"/>
      <c r="L28" s="12" t="s">
        <v>65</v>
      </c>
      <c r="M28" s="13" t="s">
        <v>24</v>
      </c>
      <c r="N28" s="14">
        <v>1049</v>
      </c>
      <c r="O28" s="7"/>
      <c r="P28" s="6" t="s">
        <v>1733</v>
      </c>
      <c r="Q28" s="63">
        <f t="shared" si="1"/>
        <v>20</v>
      </c>
      <c r="R28" s="1" t="str">
        <f t="shared" si="2"/>
        <v>020D0212</v>
      </c>
      <c r="S28" s="1" t="str">
        <f t="shared" si="3"/>
        <v>JDPA  G  1049</v>
      </c>
      <c r="T28" s="1" t="str">
        <f t="shared" si="4"/>
        <v>JDPA  G  1049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020D0213</v>
      </c>
      <c r="B29" s="5" t="s">
        <v>1736</v>
      </c>
      <c r="C29" s="21">
        <v>2</v>
      </c>
      <c r="D29" s="21">
        <v>13</v>
      </c>
      <c r="E29" s="6" t="s">
        <v>2</v>
      </c>
      <c r="F29" s="7" t="s">
        <v>19</v>
      </c>
      <c r="G29" s="6" t="s">
        <v>572</v>
      </c>
      <c r="H29" s="6" t="s">
        <v>576</v>
      </c>
      <c r="I29" s="6" t="s">
        <v>74</v>
      </c>
      <c r="J29" s="6" t="s">
        <v>435</v>
      </c>
      <c r="K29" s="6"/>
      <c r="L29" s="12" t="s">
        <v>6</v>
      </c>
      <c r="M29" s="13" t="s">
        <v>24</v>
      </c>
      <c r="N29" s="14">
        <v>121</v>
      </c>
      <c r="O29" s="7"/>
      <c r="P29" s="6" t="s">
        <v>1733</v>
      </c>
      <c r="Q29" s="63">
        <f t="shared" si="1"/>
        <v>20</v>
      </c>
      <c r="R29" s="1" t="str">
        <f t="shared" si="2"/>
        <v>020D0213</v>
      </c>
      <c r="S29" s="1" t="str">
        <f t="shared" si="3"/>
        <v>JWWA  G  121</v>
      </c>
      <c r="T29" s="1" t="str">
        <f t="shared" si="4"/>
        <v>JWWA  G  121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020D0214</v>
      </c>
      <c r="B30" s="5" t="s">
        <v>1736</v>
      </c>
      <c r="C30" s="21">
        <v>2</v>
      </c>
      <c r="D30" s="21">
        <v>14</v>
      </c>
      <c r="E30" s="6" t="s">
        <v>2</v>
      </c>
      <c r="F30" s="7" t="s">
        <v>19</v>
      </c>
      <c r="G30" s="6" t="s">
        <v>572</v>
      </c>
      <c r="H30" s="6" t="s">
        <v>576</v>
      </c>
      <c r="I30" s="6" t="s">
        <v>398</v>
      </c>
      <c r="J30" s="6" t="s">
        <v>435</v>
      </c>
      <c r="K30" s="6"/>
      <c r="L30" s="12" t="s">
        <v>65</v>
      </c>
      <c r="M30" s="13" t="s">
        <v>24</v>
      </c>
      <c r="N30" s="14">
        <v>1049</v>
      </c>
      <c r="O30" s="7"/>
      <c r="P30" s="6" t="s">
        <v>1733</v>
      </c>
      <c r="Q30" s="63">
        <f t="shared" si="1"/>
        <v>20</v>
      </c>
      <c r="R30" s="1" t="str">
        <f t="shared" si="2"/>
        <v>020D0214</v>
      </c>
      <c r="S30" s="1" t="str">
        <f t="shared" si="3"/>
        <v>JDPA  G  1049</v>
      </c>
      <c r="T30" s="1" t="str">
        <f t="shared" si="4"/>
        <v>JDPA  G  1049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020D0215</v>
      </c>
      <c r="B31" s="5" t="s">
        <v>1736</v>
      </c>
      <c r="C31" s="21">
        <v>2</v>
      </c>
      <c r="D31" s="21">
        <v>15</v>
      </c>
      <c r="E31" s="6" t="s">
        <v>2</v>
      </c>
      <c r="F31" s="7" t="s">
        <v>19</v>
      </c>
      <c r="G31" s="6" t="s">
        <v>450</v>
      </c>
      <c r="H31" s="6" t="s">
        <v>577</v>
      </c>
      <c r="I31" s="6" t="s">
        <v>74</v>
      </c>
      <c r="J31" s="6" t="s">
        <v>435</v>
      </c>
      <c r="K31" s="6"/>
      <c r="L31" s="12" t="s">
        <v>6</v>
      </c>
      <c r="M31" s="13" t="s">
        <v>24</v>
      </c>
      <c r="N31" s="14">
        <v>121</v>
      </c>
      <c r="O31" s="7"/>
      <c r="P31" s="6" t="s">
        <v>1733</v>
      </c>
      <c r="Q31" s="63">
        <f t="shared" si="1"/>
        <v>20</v>
      </c>
      <c r="R31" s="1" t="str">
        <f t="shared" si="2"/>
        <v>020D0215</v>
      </c>
      <c r="S31" s="1" t="str">
        <f t="shared" si="3"/>
        <v>JWWA  G  121</v>
      </c>
      <c r="T31" s="1" t="str">
        <f t="shared" si="4"/>
        <v>JWWA  G  121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87" t="str">
        <f t="shared" si="0"/>
        <v>020D0216</v>
      </c>
      <c r="B32" s="5" t="s">
        <v>1736</v>
      </c>
      <c r="C32" s="21">
        <v>2</v>
      </c>
      <c r="D32" s="21">
        <v>16</v>
      </c>
      <c r="E32" s="6" t="s">
        <v>2</v>
      </c>
      <c r="F32" s="7" t="s">
        <v>19</v>
      </c>
      <c r="G32" s="6" t="s">
        <v>450</v>
      </c>
      <c r="H32" s="6" t="s">
        <v>577</v>
      </c>
      <c r="I32" s="6" t="s">
        <v>398</v>
      </c>
      <c r="J32" s="6" t="s">
        <v>435</v>
      </c>
      <c r="K32" s="6"/>
      <c r="L32" s="12" t="s">
        <v>65</v>
      </c>
      <c r="M32" s="13" t="s">
        <v>24</v>
      </c>
      <c r="N32" s="14">
        <v>1049</v>
      </c>
      <c r="O32" s="7"/>
      <c r="P32" s="6" t="s">
        <v>1733</v>
      </c>
      <c r="Q32" s="63">
        <f t="shared" si="1"/>
        <v>20</v>
      </c>
      <c r="R32" s="1" t="str">
        <f t="shared" si="2"/>
        <v>020D0216</v>
      </c>
      <c r="S32" s="1" t="str">
        <f t="shared" si="3"/>
        <v>JDPA  G  1049</v>
      </c>
      <c r="T32" s="1" t="str">
        <f t="shared" si="4"/>
        <v>JDPA  G  1049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87" t="str">
        <f t="shared" si="0"/>
        <v>020D0217</v>
      </c>
      <c r="B33" s="5" t="s">
        <v>1736</v>
      </c>
      <c r="C33" s="21">
        <v>2</v>
      </c>
      <c r="D33" s="21">
        <v>17</v>
      </c>
      <c r="E33" s="6" t="s">
        <v>2</v>
      </c>
      <c r="F33" s="7" t="s">
        <v>19</v>
      </c>
      <c r="G33" s="6" t="s">
        <v>452</v>
      </c>
      <c r="H33" s="6" t="s">
        <v>578</v>
      </c>
      <c r="I33" s="6" t="s">
        <v>74</v>
      </c>
      <c r="J33" s="6" t="s">
        <v>435</v>
      </c>
      <c r="K33" s="6"/>
      <c r="L33" s="12" t="s">
        <v>6</v>
      </c>
      <c r="M33" s="13" t="s">
        <v>24</v>
      </c>
      <c r="N33" s="14">
        <v>121</v>
      </c>
      <c r="O33" s="7"/>
      <c r="P33" s="6" t="s">
        <v>1733</v>
      </c>
      <c r="Q33" s="63">
        <f t="shared" si="1"/>
        <v>20</v>
      </c>
      <c r="R33" s="1" t="str">
        <f t="shared" si="2"/>
        <v>020D0217</v>
      </c>
      <c r="S33" s="1" t="str">
        <f t="shared" si="3"/>
        <v>JWWA  G  121</v>
      </c>
      <c r="T33" s="1" t="str">
        <f t="shared" si="4"/>
        <v>JWWA  G  121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020D0218</v>
      </c>
      <c r="B34" s="5" t="s">
        <v>1736</v>
      </c>
      <c r="C34" s="21">
        <v>2</v>
      </c>
      <c r="D34" s="21">
        <v>18</v>
      </c>
      <c r="E34" s="6" t="s">
        <v>2</v>
      </c>
      <c r="F34" s="7" t="s">
        <v>19</v>
      </c>
      <c r="G34" s="6" t="s">
        <v>452</v>
      </c>
      <c r="H34" s="6" t="s">
        <v>578</v>
      </c>
      <c r="I34" s="6" t="s">
        <v>398</v>
      </c>
      <c r="J34" s="6" t="s">
        <v>435</v>
      </c>
      <c r="K34" s="6"/>
      <c r="L34" s="12" t="s">
        <v>65</v>
      </c>
      <c r="M34" s="13" t="s">
        <v>24</v>
      </c>
      <c r="N34" s="14">
        <v>1049</v>
      </c>
      <c r="O34" s="7"/>
      <c r="P34" s="6" t="s">
        <v>1733</v>
      </c>
      <c r="Q34" s="63">
        <f t="shared" si="1"/>
        <v>20</v>
      </c>
      <c r="R34" s="1" t="str">
        <f t="shared" si="2"/>
        <v>020D0218</v>
      </c>
      <c r="S34" s="1" t="str">
        <f t="shared" si="3"/>
        <v>JDPA  G  1049</v>
      </c>
      <c r="T34" s="1" t="str">
        <f t="shared" si="4"/>
        <v>JDPA  G  1049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87" t="str">
        <f t="shared" si="0"/>
        <v>020D0219</v>
      </c>
      <c r="B35" s="5" t="s">
        <v>1736</v>
      </c>
      <c r="C35" s="21">
        <v>2</v>
      </c>
      <c r="D35" s="21">
        <v>19</v>
      </c>
      <c r="E35" s="6" t="s">
        <v>2</v>
      </c>
      <c r="F35" s="7" t="s">
        <v>19</v>
      </c>
      <c r="G35" s="6" t="s">
        <v>454</v>
      </c>
      <c r="H35" s="6" t="s">
        <v>579</v>
      </c>
      <c r="I35" s="6" t="s">
        <v>74</v>
      </c>
      <c r="J35" s="6" t="s">
        <v>435</v>
      </c>
      <c r="K35" s="6"/>
      <c r="L35" s="12" t="s">
        <v>6</v>
      </c>
      <c r="M35" s="13" t="s">
        <v>24</v>
      </c>
      <c r="N35" s="14">
        <v>121</v>
      </c>
      <c r="O35" s="7"/>
      <c r="P35" s="6" t="s">
        <v>1733</v>
      </c>
      <c r="Q35" s="63">
        <f t="shared" si="1"/>
        <v>20</v>
      </c>
      <c r="R35" s="1" t="str">
        <f t="shared" si="2"/>
        <v>020D0219</v>
      </c>
      <c r="S35" s="1" t="str">
        <f t="shared" si="3"/>
        <v>JWWA  G  121</v>
      </c>
      <c r="T35" s="1" t="str">
        <f t="shared" si="4"/>
        <v>JWWA  G  121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87" t="str">
        <f t="shared" si="0"/>
        <v>020D0220</v>
      </c>
      <c r="B36" s="5" t="s">
        <v>1736</v>
      </c>
      <c r="C36" s="21">
        <v>2</v>
      </c>
      <c r="D36" s="21">
        <v>20</v>
      </c>
      <c r="E36" s="6" t="s">
        <v>2</v>
      </c>
      <c r="F36" s="7" t="s">
        <v>19</v>
      </c>
      <c r="G36" s="6" t="s">
        <v>454</v>
      </c>
      <c r="H36" s="6" t="s">
        <v>579</v>
      </c>
      <c r="I36" s="6" t="s">
        <v>398</v>
      </c>
      <c r="J36" s="6" t="s">
        <v>435</v>
      </c>
      <c r="K36" s="6"/>
      <c r="L36" s="12" t="s">
        <v>65</v>
      </c>
      <c r="M36" s="13" t="s">
        <v>24</v>
      </c>
      <c r="N36" s="14">
        <v>1049</v>
      </c>
      <c r="O36" s="7"/>
      <c r="P36" s="6" t="s">
        <v>1733</v>
      </c>
      <c r="Q36" s="63">
        <f t="shared" si="1"/>
        <v>20</v>
      </c>
      <c r="R36" s="1" t="str">
        <f t="shared" si="2"/>
        <v>020D0220</v>
      </c>
      <c r="S36" s="1" t="str">
        <f t="shared" si="3"/>
        <v>JDPA  G  1049</v>
      </c>
      <c r="T36" s="1" t="str">
        <f t="shared" si="4"/>
        <v>JDPA  G  1049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si="0"/>
        <v>020D0221</v>
      </c>
      <c r="B37" s="5" t="s">
        <v>1736</v>
      </c>
      <c r="C37" s="21">
        <v>2</v>
      </c>
      <c r="D37" s="21">
        <v>21</v>
      </c>
      <c r="E37" s="6" t="s">
        <v>2</v>
      </c>
      <c r="F37" s="7" t="s">
        <v>19</v>
      </c>
      <c r="G37" s="6" t="s">
        <v>775</v>
      </c>
      <c r="H37" s="6" t="s">
        <v>456</v>
      </c>
      <c r="I37" s="6" t="s">
        <v>458</v>
      </c>
      <c r="J37" s="6" t="s">
        <v>435</v>
      </c>
      <c r="K37" s="6" t="s">
        <v>462</v>
      </c>
      <c r="L37" s="12" t="s">
        <v>6</v>
      </c>
      <c r="M37" s="13" t="s">
        <v>24</v>
      </c>
      <c r="N37" s="14">
        <v>121</v>
      </c>
      <c r="O37" s="7"/>
      <c r="P37" s="6" t="s">
        <v>1733</v>
      </c>
      <c r="Q37" s="63">
        <f t="shared" si="1"/>
        <v>20</v>
      </c>
      <c r="R37" s="1" t="str">
        <f t="shared" si="2"/>
        <v>020D0221</v>
      </c>
      <c r="S37" s="1" t="str">
        <f t="shared" si="3"/>
        <v>JWWA  G  121</v>
      </c>
      <c r="T37" s="1" t="str">
        <f t="shared" si="4"/>
        <v>JWWA  G  121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0"/>
        <v>020D0222</v>
      </c>
      <c r="B38" s="5" t="s">
        <v>1736</v>
      </c>
      <c r="C38" s="21">
        <v>2</v>
      </c>
      <c r="D38" s="21">
        <v>22</v>
      </c>
      <c r="E38" s="6" t="s">
        <v>2</v>
      </c>
      <c r="F38" s="7" t="s">
        <v>19</v>
      </c>
      <c r="G38" s="6" t="s">
        <v>775</v>
      </c>
      <c r="H38" s="6" t="s">
        <v>456</v>
      </c>
      <c r="I38" s="6" t="s">
        <v>459</v>
      </c>
      <c r="J38" s="6" t="s">
        <v>435</v>
      </c>
      <c r="K38" s="6" t="s">
        <v>462</v>
      </c>
      <c r="L38" s="12" t="s">
        <v>65</v>
      </c>
      <c r="M38" s="13" t="s">
        <v>24</v>
      </c>
      <c r="N38" s="14">
        <v>1049</v>
      </c>
      <c r="O38" s="7"/>
      <c r="P38" s="6" t="s">
        <v>1733</v>
      </c>
      <c r="Q38" s="63">
        <f t="shared" si="1"/>
        <v>20</v>
      </c>
      <c r="R38" s="1" t="str">
        <f t="shared" si="2"/>
        <v>020D0222</v>
      </c>
      <c r="S38" s="1" t="str">
        <f t="shared" si="3"/>
        <v>JDPA  G  1049</v>
      </c>
      <c r="T38" s="1" t="str">
        <f t="shared" si="4"/>
        <v>JDPA  G  1049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87" t="str">
        <f t="shared" si="0"/>
        <v>020D0223</v>
      </c>
      <c r="B39" s="5" t="s">
        <v>1736</v>
      </c>
      <c r="C39" s="21">
        <v>2</v>
      </c>
      <c r="D39" s="21">
        <v>23</v>
      </c>
      <c r="E39" s="6" t="s">
        <v>2</v>
      </c>
      <c r="F39" s="7" t="s">
        <v>19</v>
      </c>
      <c r="G39" s="6" t="s">
        <v>775</v>
      </c>
      <c r="H39" s="6" t="s">
        <v>456</v>
      </c>
      <c r="I39" s="6" t="s">
        <v>458</v>
      </c>
      <c r="J39" s="6" t="s">
        <v>435</v>
      </c>
      <c r="K39" s="6" t="s">
        <v>463</v>
      </c>
      <c r="L39" s="12" t="s">
        <v>6</v>
      </c>
      <c r="M39" s="13" t="s">
        <v>24</v>
      </c>
      <c r="N39" s="14">
        <v>121</v>
      </c>
      <c r="O39" s="7"/>
      <c r="P39" s="6" t="s">
        <v>1733</v>
      </c>
      <c r="Q39" s="63">
        <f t="shared" si="1"/>
        <v>20</v>
      </c>
      <c r="R39" s="1" t="str">
        <f t="shared" si="2"/>
        <v>020D0223</v>
      </c>
      <c r="S39" s="1" t="str">
        <f t="shared" si="3"/>
        <v>JWWA  G  121</v>
      </c>
      <c r="T39" s="1" t="str">
        <f t="shared" si="4"/>
        <v>JWWA  G  121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87" t="str">
        <f t="shared" si="0"/>
        <v>020D0224</v>
      </c>
      <c r="B40" s="5" t="s">
        <v>1736</v>
      </c>
      <c r="C40" s="21">
        <v>2</v>
      </c>
      <c r="D40" s="21">
        <v>24</v>
      </c>
      <c r="E40" s="6" t="s">
        <v>2</v>
      </c>
      <c r="F40" s="7" t="s">
        <v>19</v>
      </c>
      <c r="G40" s="6" t="s">
        <v>775</v>
      </c>
      <c r="H40" s="6" t="s">
        <v>456</v>
      </c>
      <c r="I40" s="6" t="s">
        <v>459</v>
      </c>
      <c r="J40" s="6" t="s">
        <v>435</v>
      </c>
      <c r="K40" s="6" t="s">
        <v>463</v>
      </c>
      <c r="L40" s="12" t="s">
        <v>65</v>
      </c>
      <c r="M40" s="13" t="s">
        <v>24</v>
      </c>
      <c r="N40" s="14">
        <v>1049</v>
      </c>
      <c r="O40" s="7"/>
      <c r="P40" s="6" t="s">
        <v>1733</v>
      </c>
      <c r="Q40" s="63">
        <f t="shared" si="1"/>
        <v>20</v>
      </c>
      <c r="R40" s="1" t="str">
        <f t="shared" si="2"/>
        <v>020D0224</v>
      </c>
      <c r="S40" s="1" t="str">
        <f t="shared" si="3"/>
        <v>JDPA  G  1049</v>
      </c>
      <c r="T40" s="1" t="str">
        <f t="shared" si="4"/>
        <v>JDPA  G  1049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020D0225</v>
      </c>
      <c r="B41" s="5" t="s">
        <v>1736</v>
      </c>
      <c r="C41" s="21">
        <v>2</v>
      </c>
      <c r="D41" s="21">
        <v>25</v>
      </c>
      <c r="E41" s="6" t="s">
        <v>2</v>
      </c>
      <c r="F41" s="7" t="s">
        <v>19</v>
      </c>
      <c r="G41" s="6" t="s">
        <v>776</v>
      </c>
      <c r="H41" s="6" t="s">
        <v>460</v>
      </c>
      <c r="I41" s="6" t="s">
        <v>458</v>
      </c>
      <c r="J41" s="6" t="s">
        <v>435</v>
      </c>
      <c r="K41" s="6" t="s">
        <v>462</v>
      </c>
      <c r="L41" s="12" t="s">
        <v>6</v>
      </c>
      <c r="M41" s="13" t="s">
        <v>24</v>
      </c>
      <c r="N41" s="14">
        <v>121</v>
      </c>
      <c r="O41" s="7"/>
      <c r="P41" s="6" t="s">
        <v>1733</v>
      </c>
      <c r="Q41" s="63">
        <f t="shared" si="1"/>
        <v>20</v>
      </c>
      <c r="R41" s="1" t="str">
        <f t="shared" si="2"/>
        <v>020D0225</v>
      </c>
      <c r="S41" s="1" t="str">
        <f t="shared" si="3"/>
        <v>JWWA  G  121</v>
      </c>
      <c r="T41" s="1" t="str">
        <f t="shared" si="4"/>
        <v>JWWA  G  121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87" t="str">
        <f t="shared" si="0"/>
        <v>020D0226</v>
      </c>
      <c r="B42" s="5" t="s">
        <v>1736</v>
      </c>
      <c r="C42" s="21">
        <v>2</v>
      </c>
      <c r="D42" s="21">
        <v>26</v>
      </c>
      <c r="E42" s="6" t="s">
        <v>2</v>
      </c>
      <c r="F42" s="7" t="s">
        <v>19</v>
      </c>
      <c r="G42" s="6" t="s">
        <v>776</v>
      </c>
      <c r="H42" s="6" t="s">
        <v>460</v>
      </c>
      <c r="I42" s="6" t="s">
        <v>458</v>
      </c>
      <c r="J42" s="6" t="s">
        <v>435</v>
      </c>
      <c r="K42" s="6" t="s">
        <v>463</v>
      </c>
      <c r="L42" s="12" t="s">
        <v>57</v>
      </c>
      <c r="M42" s="13"/>
      <c r="N42" s="14"/>
      <c r="O42" s="7" t="s">
        <v>465</v>
      </c>
      <c r="P42" s="6" t="s">
        <v>1733</v>
      </c>
      <c r="Q42" s="63">
        <f t="shared" si="1"/>
        <v>20</v>
      </c>
      <c r="R42" s="1" t="str">
        <f t="shared" si="2"/>
        <v>020D0226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87" t="str">
        <f t="shared" si="0"/>
        <v>020D0227</v>
      </c>
      <c r="B43" s="5" t="s">
        <v>1736</v>
      </c>
      <c r="C43" s="21">
        <v>2</v>
      </c>
      <c r="D43" s="21">
        <v>27</v>
      </c>
      <c r="E43" s="6" t="s">
        <v>2</v>
      </c>
      <c r="F43" s="7" t="s">
        <v>19</v>
      </c>
      <c r="G43" s="6" t="s">
        <v>777</v>
      </c>
      <c r="H43" s="6" t="s">
        <v>466</v>
      </c>
      <c r="I43" s="6" t="s">
        <v>458</v>
      </c>
      <c r="J43" s="6" t="s">
        <v>435</v>
      </c>
      <c r="K43" s="6" t="s">
        <v>462</v>
      </c>
      <c r="L43" s="12" t="s">
        <v>6</v>
      </c>
      <c r="M43" s="13" t="s">
        <v>24</v>
      </c>
      <c r="N43" s="14">
        <v>121</v>
      </c>
      <c r="O43" s="7"/>
      <c r="P43" s="6" t="s">
        <v>1733</v>
      </c>
      <c r="Q43" s="63">
        <f t="shared" si="1"/>
        <v>20</v>
      </c>
      <c r="R43" s="1" t="str">
        <f t="shared" si="2"/>
        <v>020D0227</v>
      </c>
      <c r="S43" s="1" t="str">
        <f t="shared" si="3"/>
        <v>JWWA  G  121</v>
      </c>
      <c r="T43" s="1" t="str">
        <f t="shared" si="4"/>
        <v>JWWA  G  121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020D0228</v>
      </c>
      <c r="B44" s="5" t="s">
        <v>1736</v>
      </c>
      <c r="C44" s="21">
        <v>2</v>
      </c>
      <c r="D44" s="21">
        <v>28</v>
      </c>
      <c r="E44" s="6" t="s">
        <v>2</v>
      </c>
      <c r="F44" s="7" t="s">
        <v>19</v>
      </c>
      <c r="G44" s="6" t="s">
        <v>777</v>
      </c>
      <c r="H44" s="6" t="s">
        <v>466</v>
      </c>
      <c r="I44" s="6" t="s">
        <v>459</v>
      </c>
      <c r="J44" s="6" t="s">
        <v>435</v>
      </c>
      <c r="K44" s="6" t="s">
        <v>462</v>
      </c>
      <c r="L44" s="12" t="s">
        <v>65</v>
      </c>
      <c r="M44" s="13" t="s">
        <v>24</v>
      </c>
      <c r="N44" s="14">
        <v>1049</v>
      </c>
      <c r="O44" s="7"/>
      <c r="P44" s="6" t="s">
        <v>1733</v>
      </c>
      <c r="Q44" s="63">
        <f t="shared" si="1"/>
        <v>20</v>
      </c>
      <c r="R44" s="1" t="str">
        <f t="shared" si="2"/>
        <v>020D0228</v>
      </c>
      <c r="S44" s="1" t="str">
        <f t="shared" si="3"/>
        <v>JDPA  G  1049</v>
      </c>
      <c r="T44" s="1" t="str">
        <f t="shared" si="4"/>
        <v>JDPA  G  1049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87" t="str">
        <f t="shared" si="0"/>
        <v>020D0229</v>
      </c>
      <c r="B45" s="5" t="s">
        <v>1736</v>
      </c>
      <c r="C45" s="21">
        <v>2</v>
      </c>
      <c r="D45" s="21">
        <v>29</v>
      </c>
      <c r="E45" s="6" t="s">
        <v>2</v>
      </c>
      <c r="F45" s="7" t="s">
        <v>19</v>
      </c>
      <c r="G45" s="6" t="s">
        <v>782</v>
      </c>
      <c r="H45" s="6" t="s">
        <v>469</v>
      </c>
      <c r="I45" s="6" t="s">
        <v>74</v>
      </c>
      <c r="J45" s="6" t="s">
        <v>435</v>
      </c>
      <c r="K45" s="6"/>
      <c r="L45" s="12" t="s">
        <v>6</v>
      </c>
      <c r="M45" s="13" t="s">
        <v>24</v>
      </c>
      <c r="N45" s="14">
        <v>121</v>
      </c>
      <c r="O45" s="7"/>
      <c r="P45" s="6" t="s">
        <v>1733</v>
      </c>
      <c r="Q45" s="63">
        <f t="shared" si="1"/>
        <v>20</v>
      </c>
      <c r="R45" s="1" t="str">
        <f t="shared" si="2"/>
        <v>020D0229</v>
      </c>
      <c r="S45" s="1" t="str">
        <f t="shared" si="3"/>
        <v>JWWA  G  121</v>
      </c>
      <c r="T45" s="1" t="str">
        <f t="shared" si="4"/>
        <v>JWWA  G  121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87" t="str">
        <f t="shared" si="0"/>
        <v>020D0230</v>
      </c>
      <c r="B46" s="5" t="s">
        <v>1736</v>
      </c>
      <c r="C46" s="21">
        <v>2</v>
      </c>
      <c r="D46" s="21">
        <v>30</v>
      </c>
      <c r="E46" s="6" t="s">
        <v>2</v>
      </c>
      <c r="F46" s="7" t="s">
        <v>19</v>
      </c>
      <c r="G46" s="6" t="s">
        <v>782</v>
      </c>
      <c r="H46" s="6" t="s">
        <v>469</v>
      </c>
      <c r="I46" s="6" t="s">
        <v>398</v>
      </c>
      <c r="J46" s="6" t="s">
        <v>435</v>
      </c>
      <c r="K46" s="6"/>
      <c r="L46" s="12" t="s">
        <v>65</v>
      </c>
      <c r="M46" s="13" t="s">
        <v>24</v>
      </c>
      <c r="N46" s="14">
        <v>1049</v>
      </c>
      <c r="O46" s="7"/>
      <c r="P46" s="6" t="s">
        <v>1733</v>
      </c>
      <c r="Q46" s="63">
        <f t="shared" si="1"/>
        <v>20</v>
      </c>
      <c r="R46" s="1" t="str">
        <f t="shared" si="2"/>
        <v>020D0230</v>
      </c>
      <c r="S46" s="1" t="str">
        <f t="shared" si="3"/>
        <v>JDPA  G  1049</v>
      </c>
      <c r="T46" s="1" t="str">
        <f t="shared" si="4"/>
        <v>JDPA  G  1049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87" t="str">
        <f t="shared" si="0"/>
        <v>020D0231</v>
      </c>
      <c r="B47" s="5" t="s">
        <v>1736</v>
      </c>
      <c r="C47" s="21">
        <v>2</v>
      </c>
      <c r="D47" s="21">
        <v>31</v>
      </c>
      <c r="E47" s="6" t="s">
        <v>2</v>
      </c>
      <c r="F47" s="7" t="s">
        <v>19</v>
      </c>
      <c r="G47" s="6" t="s">
        <v>471</v>
      </c>
      <c r="H47" s="6" t="s">
        <v>471</v>
      </c>
      <c r="I47" s="6" t="s">
        <v>74</v>
      </c>
      <c r="J47" s="6" t="s">
        <v>435</v>
      </c>
      <c r="K47" s="6"/>
      <c r="L47" s="12" t="s">
        <v>6</v>
      </c>
      <c r="M47" s="13" t="s">
        <v>24</v>
      </c>
      <c r="N47" s="14">
        <v>121</v>
      </c>
      <c r="O47" s="7"/>
      <c r="P47" s="6" t="s">
        <v>1733</v>
      </c>
      <c r="Q47" s="63">
        <f t="shared" si="1"/>
        <v>20</v>
      </c>
      <c r="R47" s="1" t="str">
        <f t="shared" si="2"/>
        <v>020D0231</v>
      </c>
      <c r="S47" s="1" t="str">
        <f t="shared" si="3"/>
        <v>JWWA  G  121</v>
      </c>
      <c r="T47" s="1" t="str">
        <f t="shared" si="4"/>
        <v>JWWA  G  121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87" t="str">
        <f t="shared" si="0"/>
        <v>020D0232</v>
      </c>
      <c r="B48" s="5" t="s">
        <v>1736</v>
      </c>
      <c r="C48" s="21">
        <v>2</v>
      </c>
      <c r="D48" s="21">
        <v>32</v>
      </c>
      <c r="E48" s="6" t="s">
        <v>2</v>
      </c>
      <c r="F48" s="7" t="s">
        <v>19</v>
      </c>
      <c r="G48" s="6" t="s">
        <v>471</v>
      </c>
      <c r="H48" s="6" t="s">
        <v>471</v>
      </c>
      <c r="I48" s="6" t="s">
        <v>398</v>
      </c>
      <c r="J48" s="6" t="s">
        <v>435</v>
      </c>
      <c r="K48" s="6"/>
      <c r="L48" s="12" t="s">
        <v>65</v>
      </c>
      <c r="M48" s="13" t="s">
        <v>24</v>
      </c>
      <c r="N48" s="14">
        <v>1049</v>
      </c>
      <c r="O48" s="7"/>
      <c r="P48" s="6" t="s">
        <v>1733</v>
      </c>
      <c r="Q48" s="63">
        <f t="shared" si="1"/>
        <v>20</v>
      </c>
      <c r="R48" s="1" t="str">
        <f t="shared" si="2"/>
        <v>020D0232</v>
      </c>
      <c r="S48" s="1" t="str">
        <f t="shared" si="3"/>
        <v>JDPA  G  1049</v>
      </c>
      <c r="T48" s="1" t="str">
        <f t="shared" si="4"/>
        <v>JDPA  G  1049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020D0233</v>
      </c>
      <c r="B49" s="5" t="s">
        <v>1736</v>
      </c>
      <c r="C49" s="21">
        <v>2</v>
      </c>
      <c r="D49" s="21">
        <v>33</v>
      </c>
      <c r="E49" s="6" t="s">
        <v>2</v>
      </c>
      <c r="F49" s="7" t="s">
        <v>19</v>
      </c>
      <c r="G49" s="6" t="s">
        <v>473</v>
      </c>
      <c r="H49" s="6" t="s">
        <v>473</v>
      </c>
      <c r="I49" s="6" t="s">
        <v>94</v>
      </c>
      <c r="J49" s="6" t="s">
        <v>435</v>
      </c>
      <c r="K49" s="6" t="s">
        <v>462</v>
      </c>
      <c r="L49" s="12" t="s">
        <v>57</v>
      </c>
      <c r="M49" s="13"/>
      <c r="N49" s="14"/>
      <c r="O49" s="7" t="s">
        <v>1740</v>
      </c>
      <c r="P49" s="6" t="s">
        <v>1733</v>
      </c>
      <c r="Q49" s="63">
        <f t="shared" si="1"/>
        <v>20</v>
      </c>
      <c r="R49" s="1" t="str">
        <f t="shared" si="2"/>
        <v>020D0233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020D0234</v>
      </c>
      <c r="B50" s="5" t="s">
        <v>1736</v>
      </c>
      <c r="C50" s="21">
        <v>2</v>
      </c>
      <c r="D50" s="21">
        <v>34</v>
      </c>
      <c r="E50" s="6" t="s">
        <v>2</v>
      </c>
      <c r="F50" s="7" t="s">
        <v>19</v>
      </c>
      <c r="G50" s="6" t="s">
        <v>473</v>
      </c>
      <c r="H50" s="6" t="s">
        <v>473</v>
      </c>
      <c r="I50" s="6" t="s">
        <v>94</v>
      </c>
      <c r="J50" s="6" t="s">
        <v>435</v>
      </c>
      <c r="K50" s="6" t="s">
        <v>463</v>
      </c>
      <c r="L50" s="12" t="s">
        <v>57</v>
      </c>
      <c r="M50" s="13"/>
      <c r="N50" s="14"/>
      <c r="O50" s="7" t="s">
        <v>1740</v>
      </c>
      <c r="P50" s="6" t="s">
        <v>1733</v>
      </c>
      <c r="Q50" s="63">
        <f t="shared" si="1"/>
        <v>20</v>
      </c>
      <c r="R50" s="1" t="str">
        <f t="shared" si="2"/>
        <v>020D0234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020D0235</v>
      </c>
      <c r="B51" s="5" t="s">
        <v>1736</v>
      </c>
      <c r="C51" s="21">
        <v>2</v>
      </c>
      <c r="D51" s="21">
        <v>35</v>
      </c>
      <c r="E51" s="6" t="s">
        <v>2</v>
      </c>
      <c r="F51" s="7" t="s">
        <v>19</v>
      </c>
      <c r="G51" s="6" t="s">
        <v>475</v>
      </c>
      <c r="H51" s="6" t="s">
        <v>475</v>
      </c>
      <c r="I51" s="6" t="s">
        <v>94</v>
      </c>
      <c r="J51" s="6" t="s">
        <v>435</v>
      </c>
      <c r="K51" s="6" t="s">
        <v>462</v>
      </c>
      <c r="L51" s="12" t="s">
        <v>57</v>
      </c>
      <c r="M51" s="13"/>
      <c r="N51" s="14"/>
      <c r="O51" s="7" t="s">
        <v>1740</v>
      </c>
      <c r="P51" s="6" t="s">
        <v>1733</v>
      </c>
      <c r="Q51" s="63">
        <f t="shared" si="1"/>
        <v>20</v>
      </c>
      <c r="R51" s="1" t="str">
        <f t="shared" si="2"/>
        <v>020D0235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87" t="str">
        <f t="shared" si="0"/>
        <v>020D0236</v>
      </c>
      <c r="B52" s="5" t="s">
        <v>1736</v>
      </c>
      <c r="C52" s="21">
        <v>2</v>
      </c>
      <c r="D52" s="21">
        <v>36</v>
      </c>
      <c r="E52" s="6" t="s">
        <v>2</v>
      </c>
      <c r="F52" s="7" t="s">
        <v>19</v>
      </c>
      <c r="G52" s="6" t="s">
        <v>475</v>
      </c>
      <c r="H52" s="6" t="s">
        <v>475</v>
      </c>
      <c r="I52" s="6" t="s">
        <v>94</v>
      </c>
      <c r="J52" s="6" t="s">
        <v>435</v>
      </c>
      <c r="K52" s="6" t="s">
        <v>463</v>
      </c>
      <c r="L52" s="12" t="s">
        <v>57</v>
      </c>
      <c r="M52" s="13"/>
      <c r="N52" s="14"/>
      <c r="O52" s="7" t="s">
        <v>1740</v>
      </c>
      <c r="P52" s="6" t="s">
        <v>1733</v>
      </c>
      <c r="Q52" s="63">
        <f t="shared" si="1"/>
        <v>20</v>
      </c>
      <c r="R52" s="1" t="str">
        <f t="shared" si="2"/>
        <v>020D0236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020D0237</v>
      </c>
      <c r="B53" s="5" t="s">
        <v>1736</v>
      </c>
      <c r="C53" s="21">
        <v>2</v>
      </c>
      <c r="D53" s="21">
        <v>37</v>
      </c>
      <c r="E53" s="6" t="s">
        <v>2</v>
      </c>
      <c r="F53" s="7" t="s">
        <v>19</v>
      </c>
      <c r="G53" s="6" t="s">
        <v>477</v>
      </c>
      <c r="H53" s="6" t="s">
        <v>477</v>
      </c>
      <c r="I53" s="6" t="s">
        <v>479</v>
      </c>
      <c r="J53" s="6" t="s">
        <v>435</v>
      </c>
      <c r="K53" s="6"/>
      <c r="L53" s="12" t="s">
        <v>6</v>
      </c>
      <c r="M53" s="13" t="s">
        <v>24</v>
      </c>
      <c r="N53" s="14">
        <v>121</v>
      </c>
      <c r="O53" s="7"/>
      <c r="P53" s="6" t="s">
        <v>1733</v>
      </c>
      <c r="Q53" s="63">
        <f t="shared" si="1"/>
        <v>20</v>
      </c>
      <c r="R53" s="1" t="str">
        <f t="shared" si="2"/>
        <v>020D0237</v>
      </c>
      <c r="S53" s="1" t="str">
        <f t="shared" si="3"/>
        <v>JWWA  G  121</v>
      </c>
      <c r="T53" s="1" t="str">
        <f t="shared" si="4"/>
        <v>JWWA  G  121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87" t="str">
        <f t="shared" si="0"/>
        <v>020D0238</v>
      </c>
      <c r="B54" s="5" t="s">
        <v>1736</v>
      </c>
      <c r="C54" s="21">
        <v>2</v>
      </c>
      <c r="D54" s="21">
        <v>38</v>
      </c>
      <c r="E54" s="6" t="s">
        <v>2</v>
      </c>
      <c r="F54" s="7" t="s">
        <v>19</v>
      </c>
      <c r="G54" s="6" t="s">
        <v>477</v>
      </c>
      <c r="H54" s="6" t="s">
        <v>477</v>
      </c>
      <c r="I54" s="6" t="s">
        <v>480</v>
      </c>
      <c r="J54" s="6" t="s">
        <v>435</v>
      </c>
      <c r="K54" s="6"/>
      <c r="L54" s="12" t="s">
        <v>6</v>
      </c>
      <c r="M54" s="13" t="s">
        <v>24</v>
      </c>
      <c r="N54" s="14">
        <v>121</v>
      </c>
      <c r="O54" s="7"/>
      <c r="P54" s="6" t="s">
        <v>1733</v>
      </c>
      <c r="Q54" s="63">
        <f t="shared" si="1"/>
        <v>20</v>
      </c>
      <c r="R54" s="1" t="str">
        <f t="shared" si="2"/>
        <v>020D0238</v>
      </c>
      <c r="S54" s="1" t="str">
        <f t="shared" si="3"/>
        <v>JWWA  G  121</v>
      </c>
      <c r="T54" s="1" t="str">
        <f t="shared" si="4"/>
        <v>JWWA  G  121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87" t="str">
        <f t="shared" si="0"/>
        <v>020D0239</v>
      </c>
      <c r="B55" s="5" t="s">
        <v>1736</v>
      </c>
      <c r="C55" s="21">
        <v>2</v>
      </c>
      <c r="D55" s="21">
        <v>39</v>
      </c>
      <c r="E55" s="6" t="s">
        <v>2</v>
      </c>
      <c r="F55" s="7" t="s">
        <v>19</v>
      </c>
      <c r="G55" s="6" t="s">
        <v>477</v>
      </c>
      <c r="H55" s="6" t="s">
        <v>477</v>
      </c>
      <c r="I55" s="6" t="s">
        <v>481</v>
      </c>
      <c r="J55" s="6" t="s">
        <v>435</v>
      </c>
      <c r="K55" s="6"/>
      <c r="L55" s="12" t="s">
        <v>65</v>
      </c>
      <c r="M55" s="13" t="s">
        <v>24</v>
      </c>
      <c r="N55" s="14">
        <v>1049</v>
      </c>
      <c r="O55" s="7"/>
      <c r="P55" s="6" t="s">
        <v>1733</v>
      </c>
      <c r="Q55" s="63">
        <f t="shared" si="1"/>
        <v>20</v>
      </c>
      <c r="R55" s="1" t="str">
        <f t="shared" si="2"/>
        <v>020D0239</v>
      </c>
      <c r="S55" s="1" t="str">
        <f t="shared" si="3"/>
        <v>JDPA  G  1049</v>
      </c>
      <c r="T55" s="1" t="str">
        <f t="shared" si="4"/>
        <v>JDPA  G  1049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020D0240</v>
      </c>
      <c r="B56" s="5" t="s">
        <v>1736</v>
      </c>
      <c r="C56" s="21">
        <v>2</v>
      </c>
      <c r="D56" s="21">
        <v>40</v>
      </c>
      <c r="E56" s="6" t="s">
        <v>2</v>
      </c>
      <c r="F56" s="7" t="s">
        <v>19</v>
      </c>
      <c r="G56" s="6" t="s">
        <v>477</v>
      </c>
      <c r="H56" s="6" t="s">
        <v>477</v>
      </c>
      <c r="I56" s="6" t="s">
        <v>482</v>
      </c>
      <c r="J56" s="6" t="s">
        <v>435</v>
      </c>
      <c r="K56" s="6"/>
      <c r="L56" s="12" t="s">
        <v>65</v>
      </c>
      <c r="M56" s="13" t="s">
        <v>24</v>
      </c>
      <c r="N56" s="14">
        <v>1049</v>
      </c>
      <c r="O56" s="7"/>
      <c r="P56" s="6" t="s">
        <v>1733</v>
      </c>
      <c r="Q56" s="63">
        <f t="shared" si="1"/>
        <v>20</v>
      </c>
      <c r="R56" s="1" t="str">
        <f t="shared" si="2"/>
        <v>020D0240</v>
      </c>
      <c r="S56" s="1" t="str">
        <f t="shared" si="3"/>
        <v>JDPA  G  1049</v>
      </c>
      <c r="T56" s="1" t="str">
        <f t="shared" si="4"/>
        <v>JDPA  G  1049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020D0241</v>
      </c>
      <c r="B57" s="5" t="s">
        <v>1736</v>
      </c>
      <c r="C57" s="21">
        <v>2</v>
      </c>
      <c r="D57" s="21">
        <v>41</v>
      </c>
      <c r="E57" s="6" t="s">
        <v>2</v>
      </c>
      <c r="F57" s="7" t="s">
        <v>19</v>
      </c>
      <c r="G57" s="6" t="s">
        <v>483</v>
      </c>
      <c r="H57" s="6" t="s">
        <v>483</v>
      </c>
      <c r="I57" s="6" t="s">
        <v>74</v>
      </c>
      <c r="J57" s="6" t="s">
        <v>525</v>
      </c>
      <c r="K57" s="6" t="s">
        <v>522</v>
      </c>
      <c r="L57" s="12" t="s">
        <v>6</v>
      </c>
      <c r="M57" s="13" t="s">
        <v>24</v>
      </c>
      <c r="N57" s="14">
        <v>121</v>
      </c>
      <c r="O57" s="7"/>
      <c r="P57" s="6" t="s">
        <v>1733</v>
      </c>
      <c r="Q57" s="63">
        <f t="shared" si="1"/>
        <v>20</v>
      </c>
      <c r="R57" s="1" t="str">
        <f t="shared" si="2"/>
        <v>020D0241</v>
      </c>
      <c r="S57" s="1" t="str">
        <f t="shared" si="3"/>
        <v>JWWA  G  121</v>
      </c>
      <c r="T57" s="1" t="str">
        <f t="shared" si="4"/>
        <v>JWWA  G  121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020D0242</v>
      </c>
      <c r="B58" s="5" t="s">
        <v>1736</v>
      </c>
      <c r="C58" s="21">
        <v>2</v>
      </c>
      <c r="D58" s="21">
        <v>42</v>
      </c>
      <c r="E58" s="6" t="s">
        <v>2</v>
      </c>
      <c r="F58" s="7" t="s">
        <v>19</v>
      </c>
      <c r="G58" s="6" t="s">
        <v>483</v>
      </c>
      <c r="H58" s="6" t="s">
        <v>483</v>
      </c>
      <c r="I58" s="6" t="s">
        <v>398</v>
      </c>
      <c r="J58" s="6" t="s">
        <v>525</v>
      </c>
      <c r="K58" s="6" t="s">
        <v>522</v>
      </c>
      <c r="L58" s="12" t="s">
        <v>65</v>
      </c>
      <c r="M58" s="13" t="s">
        <v>24</v>
      </c>
      <c r="N58" s="14">
        <v>1049</v>
      </c>
      <c r="O58" s="7"/>
      <c r="P58" s="6" t="s">
        <v>1733</v>
      </c>
      <c r="Q58" s="63">
        <f t="shared" si="1"/>
        <v>20</v>
      </c>
      <c r="R58" s="1" t="str">
        <f t="shared" si="2"/>
        <v>020D0242</v>
      </c>
      <c r="S58" s="1" t="str">
        <f t="shared" si="3"/>
        <v>JDPA  G  1049</v>
      </c>
      <c r="T58" s="1" t="str">
        <f t="shared" si="4"/>
        <v>JDPA  G  1049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6"/>
      <c r="J59" s="6"/>
      <c r="K59" s="6"/>
      <c r="L59" s="12"/>
      <c r="M59" s="13"/>
      <c r="N59" s="14"/>
      <c r="O59" s="7"/>
      <c r="P59" s="6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87" t="str">
        <f t="shared" si="0"/>
        <v>020D0243</v>
      </c>
      <c r="B60" s="5" t="s">
        <v>1736</v>
      </c>
      <c r="C60" s="21">
        <v>2</v>
      </c>
      <c r="D60" s="21">
        <v>43</v>
      </c>
      <c r="E60" s="6" t="s">
        <v>2</v>
      </c>
      <c r="F60" s="7" t="s">
        <v>19</v>
      </c>
      <c r="G60" s="6" t="s">
        <v>485</v>
      </c>
      <c r="H60" s="6" t="s">
        <v>485</v>
      </c>
      <c r="I60" s="6" t="s">
        <v>1741</v>
      </c>
      <c r="J60" s="6" t="s">
        <v>435</v>
      </c>
      <c r="K60" s="6"/>
      <c r="L60" s="12" t="s">
        <v>6</v>
      </c>
      <c r="M60" s="13" t="s">
        <v>24</v>
      </c>
      <c r="N60" s="14">
        <v>114</v>
      </c>
      <c r="O60" s="7"/>
      <c r="P60" s="6" t="s">
        <v>1733</v>
      </c>
      <c r="Q60" s="63">
        <f t="shared" si="1"/>
        <v>20</v>
      </c>
      <c r="R60" s="1" t="str">
        <f t="shared" si="2"/>
        <v>020D0243</v>
      </c>
      <c r="S60" s="1" t="str">
        <f t="shared" si="3"/>
        <v>JWWA  G  114</v>
      </c>
      <c r="T60" s="1" t="str">
        <f t="shared" si="4"/>
        <v>JWWA  G  114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87" t="str">
        <f t="shared" si="0"/>
        <v>020D0244</v>
      </c>
      <c r="B61" s="5" t="s">
        <v>1743</v>
      </c>
      <c r="C61" s="21">
        <v>2</v>
      </c>
      <c r="D61" s="21">
        <v>44</v>
      </c>
      <c r="E61" s="6" t="s">
        <v>2</v>
      </c>
      <c r="F61" s="7" t="s">
        <v>19</v>
      </c>
      <c r="G61" s="6" t="s">
        <v>486</v>
      </c>
      <c r="H61" s="6" t="s">
        <v>486</v>
      </c>
      <c r="I61" s="6" t="s">
        <v>1742</v>
      </c>
      <c r="J61" s="6" t="s">
        <v>435</v>
      </c>
      <c r="K61" s="6"/>
      <c r="L61" s="12" t="s">
        <v>6</v>
      </c>
      <c r="M61" s="13" t="s">
        <v>24</v>
      </c>
      <c r="N61" s="14">
        <v>114</v>
      </c>
      <c r="O61" s="7"/>
      <c r="P61" s="6" t="s">
        <v>1733</v>
      </c>
      <c r="Q61" s="63">
        <f t="shared" si="1"/>
        <v>20</v>
      </c>
      <c r="R61" s="1" t="str">
        <f t="shared" si="2"/>
        <v>020D0244</v>
      </c>
      <c r="S61" s="1" t="str">
        <f t="shared" si="3"/>
        <v>JWWA  G  114</v>
      </c>
      <c r="T61" s="1" t="str">
        <f t="shared" si="4"/>
        <v>JWWA  G  114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87" t="str">
        <f t="shared" si="0"/>
        <v>020D0245</v>
      </c>
      <c r="B62" s="5" t="s">
        <v>1743</v>
      </c>
      <c r="C62" s="21">
        <v>2</v>
      </c>
      <c r="D62" s="21">
        <v>45</v>
      </c>
      <c r="E62" s="6" t="s">
        <v>2</v>
      </c>
      <c r="F62" s="7" t="s">
        <v>19</v>
      </c>
      <c r="G62" s="6" t="s">
        <v>487</v>
      </c>
      <c r="H62" s="6" t="s">
        <v>487</v>
      </c>
      <c r="I62" s="6" t="s">
        <v>1744</v>
      </c>
      <c r="J62" s="6" t="s">
        <v>435</v>
      </c>
      <c r="K62" s="6"/>
      <c r="L62" s="12" t="s">
        <v>6</v>
      </c>
      <c r="M62" s="13" t="s">
        <v>24</v>
      </c>
      <c r="N62" s="14">
        <v>114</v>
      </c>
      <c r="O62" s="7"/>
      <c r="P62" s="6" t="s">
        <v>1733</v>
      </c>
      <c r="Q62" s="63">
        <f t="shared" si="1"/>
        <v>20</v>
      </c>
      <c r="R62" s="1" t="str">
        <f t="shared" si="2"/>
        <v>020D0245</v>
      </c>
      <c r="S62" s="1" t="str">
        <f t="shared" si="3"/>
        <v>JWWA  G  114</v>
      </c>
      <c r="T62" s="1" t="str">
        <f t="shared" si="4"/>
        <v>JWWA  G  114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87" t="str">
        <f t="shared" si="0"/>
        <v>020D0246</v>
      </c>
      <c r="B63" s="5" t="s">
        <v>1743</v>
      </c>
      <c r="C63" s="21">
        <v>2</v>
      </c>
      <c r="D63" s="21">
        <v>46</v>
      </c>
      <c r="E63" s="6" t="s">
        <v>2</v>
      </c>
      <c r="F63" s="7" t="s">
        <v>19</v>
      </c>
      <c r="G63" s="6" t="s">
        <v>488</v>
      </c>
      <c r="H63" s="6" t="s">
        <v>488</v>
      </c>
      <c r="I63" s="6" t="s">
        <v>1744</v>
      </c>
      <c r="J63" s="6" t="s">
        <v>435</v>
      </c>
      <c r="K63" s="6"/>
      <c r="L63" s="12" t="s">
        <v>6</v>
      </c>
      <c r="M63" s="13" t="s">
        <v>24</v>
      </c>
      <c r="N63" s="14">
        <v>114</v>
      </c>
      <c r="O63" s="7"/>
      <c r="P63" s="6" t="s">
        <v>1733</v>
      </c>
      <c r="Q63" s="63">
        <f t="shared" si="1"/>
        <v>20</v>
      </c>
      <c r="R63" s="1" t="str">
        <f t="shared" si="2"/>
        <v>020D0246</v>
      </c>
      <c r="S63" s="1" t="str">
        <f t="shared" si="3"/>
        <v>JWWA  G  114</v>
      </c>
      <c r="T63" s="1" t="str">
        <f t="shared" si="4"/>
        <v>JWWA  G  114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87" t="str">
        <f t="shared" si="0"/>
        <v>020D0247</v>
      </c>
      <c r="B64" s="5" t="s">
        <v>1743</v>
      </c>
      <c r="C64" s="21">
        <v>2</v>
      </c>
      <c r="D64" s="21">
        <v>47</v>
      </c>
      <c r="E64" s="6" t="s">
        <v>2</v>
      </c>
      <c r="F64" s="7" t="s">
        <v>19</v>
      </c>
      <c r="G64" s="6" t="s">
        <v>489</v>
      </c>
      <c r="H64" s="6" t="s">
        <v>580</v>
      </c>
      <c r="I64" s="6" t="s">
        <v>1745</v>
      </c>
      <c r="J64" s="6" t="s">
        <v>435</v>
      </c>
      <c r="K64" s="6"/>
      <c r="L64" s="12" t="s">
        <v>6</v>
      </c>
      <c r="M64" s="13" t="s">
        <v>24</v>
      </c>
      <c r="N64" s="14">
        <v>114</v>
      </c>
      <c r="O64" s="7"/>
      <c r="P64" s="6" t="s">
        <v>1733</v>
      </c>
      <c r="Q64" s="63">
        <f t="shared" si="1"/>
        <v>20</v>
      </c>
      <c r="R64" s="1" t="str">
        <f t="shared" si="2"/>
        <v>020D0247</v>
      </c>
      <c r="S64" s="1" t="str">
        <f t="shared" si="3"/>
        <v>JWWA  G  114</v>
      </c>
      <c r="T64" s="1" t="str">
        <f t="shared" si="4"/>
        <v>JWWA  G  114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87" t="str">
        <f t="shared" si="0"/>
        <v>020D0248</v>
      </c>
      <c r="B65" s="5" t="s">
        <v>1743</v>
      </c>
      <c r="C65" s="21">
        <v>2</v>
      </c>
      <c r="D65" s="21">
        <v>48</v>
      </c>
      <c r="E65" s="6" t="s">
        <v>2</v>
      </c>
      <c r="F65" s="7" t="s">
        <v>19</v>
      </c>
      <c r="G65" s="6" t="s">
        <v>490</v>
      </c>
      <c r="H65" s="6" t="s">
        <v>582</v>
      </c>
      <c r="I65" s="6" t="s">
        <v>1745</v>
      </c>
      <c r="J65" s="6" t="s">
        <v>435</v>
      </c>
      <c r="K65" s="6"/>
      <c r="L65" s="12" t="s">
        <v>6</v>
      </c>
      <c r="M65" s="13" t="s">
        <v>24</v>
      </c>
      <c r="N65" s="14">
        <v>114</v>
      </c>
      <c r="O65" s="7"/>
      <c r="P65" s="6" t="s">
        <v>1733</v>
      </c>
      <c r="Q65" s="63">
        <f t="shared" si="1"/>
        <v>20</v>
      </c>
      <c r="R65" s="1" t="str">
        <f t="shared" si="2"/>
        <v>020D0248</v>
      </c>
      <c r="S65" s="1" t="str">
        <f t="shared" si="3"/>
        <v>JWWA  G  114</v>
      </c>
      <c r="T65" s="1" t="str">
        <f t="shared" si="4"/>
        <v>JWWA  G  114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87" t="str">
        <f t="shared" si="0"/>
        <v>020D0249</v>
      </c>
      <c r="B66" s="5" t="s">
        <v>1743</v>
      </c>
      <c r="C66" s="21">
        <v>2</v>
      </c>
      <c r="D66" s="21">
        <v>49</v>
      </c>
      <c r="E66" s="6" t="s">
        <v>2</v>
      </c>
      <c r="F66" s="7" t="s">
        <v>19</v>
      </c>
      <c r="G66" s="6" t="s">
        <v>492</v>
      </c>
      <c r="H66" s="6" t="s">
        <v>583</v>
      </c>
      <c r="I66" s="6" t="s">
        <v>1745</v>
      </c>
      <c r="J66" s="6" t="s">
        <v>435</v>
      </c>
      <c r="K66" s="6"/>
      <c r="L66" s="12" t="s">
        <v>6</v>
      </c>
      <c r="M66" s="13" t="s">
        <v>24</v>
      </c>
      <c r="N66" s="14">
        <v>114</v>
      </c>
      <c r="O66" s="7"/>
      <c r="P66" s="6" t="s">
        <v>1733</v>
      </c>
      <c r="Q66" s="63">
        <f t="shared" si="1"/>
        <v>20</v>
      </c>
      <c r="R66" s="1" t="str">
        <f t="shared" si="2"/>
        <v>020D0249</v>
      </c>
      <c r="S66" s="1" t="str">
        <f t="shared" si="3"/>
        <v>JWWA  G  114</v>
      </c>
      <c r="T66" s="1" t="str">
        <f t="shared" si="4"/>
        <v>JWWA  G  114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87" t="str">
        <f t="shared" si="0"/>
        <v>020D0250</v>
      </c>
      <c r="B67" s="5" t="s">
        <v>1743</v>
      </c>
      <c r="C67" s="21">
        <v>2</v>
      </c>
      <c r="D67" s="21">
        <v>50</v>
      </c>
      <c r="E67" s="6" t="s">
        <v>2</v>
      </c>
      <c r="F67" s="7" t="s">
        <v>19</v>
      </c>
      <c r="G67" s="6" t="s">
        <v>574</v>
      </c>
      <c r="H67" s="6" t="s">
        <v>584</v>
      </c>
      <c r="I67" s="6" t="s">
        <v>1745</v>
      </c>
      <c r="J67" s="6" t="s">
        <v>435</v>
      </c>
      <c r="K67" s="6"/>
      <c r="L67" s="12" t="s">
        <v>6</v>
      </c>
      <c r="M67" s="13" t="s">
        <v>24</v>
      </c>
      <c r="N67" s="14">
        <v>114</v>
      </c>
      <c r="O67" s="7"/>
      <c r="P67" s="6" t="s">
        <v>1733</v>
      </c>
      <c r="Q67" s="63">
        <f t="shared" si="1"/>
        <v>20</v>
      </c>
      <c r="R67" s="1" t="str">
        <f t="shared" si="2"/>
        <v>020D0250</v>
      </c>
      <c r="S67" s="1" t="str">
        <f t="shared" si="3"/>
        <v>JWWA  G  114</v>
      </c>
      <c r="T67" s="1" t="str">
        <f t="shared" si="4"/>
        <v>JWWA  G  114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87" t="str">
        <f t="shared" si="0"/>
        <v>020D0251</v>
      </c>
      <c r="B68" s="5" t="s">
        <v>1743</v>
      </c>
      <c r="C68" s="21">
        <v>2</v>
      </c>
      <c r="D68" s="21">
        <v>51</v>
      </c>
      <c r="E68" s="6" t="s">
        <v>2</v>
      </c>
      <c r="F68" s="7" t="s">
        <v>19</v>
      </c>
      <c r="G68" s="6" t="s">
        <v>493</v>
      </c>
      <c r="H68" s="6" t="s">
        <v>493</v>
      </c>
      <c r="I68" s="6" t="s">
        <v>1745</v>
      </c>
      <c r="J68" s="6" t="s">
        <v>435</v>
      </c>
      <c r="K68" s="6"/>
      <c r="L68" s="12" t="s">
        <v>6</v>
      </c>
      <c r="M68" s="13" t="s">
        <v>24</v>
      </c>
      <c r="N68" s="14">
        <v>114</v>
      </c>
      <c r="O68" s="7"/>
      <c r="P68" s="6" t="s">
        <v>1733</v>
      </c>
      <c r="Q68" s="63">
        <f t="shared" si="1"/>
        <v>20</v>
      </c>
      <c r="R68" s="1" t="str">
        <f t="shared" si="2"/>
        <v>020D0251</v>
      </c>
      <c r="S68" s="1" t="str">
        <f t="shared" si="3"/>
        <v>JWWA  G  114</v>
      </c>
      <c r="T68" s="1" t="str">
        <f t="shared" si="4"/>
        <v>JWWA  G  114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87" t="str">
        <f t="shared" si="0"/>
        <v>020D0252</v>
      </c>
      <c r="B69" s="5" t="s">
        <v>1743</v>
      </c>
      <c r="C69" s="21">
        <v>2</v>
      </c>
      <c r="D69" s="21">
        <v>52</v>
      </c>
      <c r="E69" s="6" t="s">
        <v>2</v>
      </c>
      <c r="F69" s="7" t="s">
        <v>19</v>
      </c>
      <c r="G69" s="6" t="s">
        <v>494</v>
      </c>
      <c r="H69" s="6" t="s">
        <v>494</v>
      </c>
      <c r="I69" s="6" t="s">
        <v>1745</v>
      </c>
      <c r="J69" s="6" t="s">
        <v>435</v>
      </c>
      <c r="K69" s="6"/>
      <c r="L69" s="12" t="s">
        <v>6</v>
      </c>
      <c r="M69" s="13" t="s">
        <v>24</v>
      </c>
      <c r="N69" s="14">
        <v>114</v>
      </c>
      <c r="O69" s="7"/>
      <c r="P69" s="6" t="s">
        <v>1733</v>
      </c>
      <c r="Q69" s="63">
        <f t="shared" si="1"/>
        <v>20</v>
      </c>
      <c r="R69" s="1" t="str">
        <f t="shared" si="2"/>
        <v>020D0252</v>
      </c>
      <c r="S69" s="1" t="str">
        <f t="shared" si="3"/>
        <v>JWWA  G  114</v>
      </c>
      <c r="T69" s="1" t="str">
        <f t="shared" si="4"/>
        <v>JWWA  G  114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87" t="str">
        <f t="shared" si="0"/>
        <v>020D0253</v>
      </c>
      <c r="B70" s="5" t="s">
        <v>1743</v>
      </c>
      <c r="C70" s="21">
        <v>2</v>
      </c>
      <c r="D70" s="21">
        <v>53</v>
      </c>
      <c r="E70" s="6" t="s">
        <v>2</v>
      </c>
      <c r="F70" s="7" t="s">
        <v>19</v>
      </c>
      <c r="G70" s="6" t="s">
        <v>495</v>
      </c>
      <c r="H70" s="6" t="s">
        <v>585</v>
      </c>
      <c r="I70" s="6" t="s">
        <v>1745</v>
      </c>
      <c r="J70" s="6" t="s">
        <v>435</v>
      </c>
      <c r="K70" s="6"/>
      <c r="L70" s="12" t="s">
        <v>6</v>
      </c>
      <c r="M70" s="13" t="s">
        <v>24</v>
      </c>
      <c r="N70" s="14">
        <v>114</v>
      </c>
      <c r="O70" s="7"/>
      <c r="P70" s="6" t="s">
        <v>1733</v>
      </c>
      <c r="Q70" s="63">
        <f t="shared" si="1"/>
        <v>20</v>
      </c>
      <c r="R70" s="1" t="str">
        <f t="shared" si="2"/>
        <v>020D0253</v>
      </c>
      <c r="S70" s="1" t="str">
        <f t="shared" si="3"/>
        <v>JWWA  G  114</v>
      </c>
      <c r="T70" s="1" t="str">
        <f t="shared" si="4"/>
        <v>JWWA  G  114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87" t="str">
        <f t="shared" ref="A71:A134" si="5">IF(OR(B71="",C71="",D71=""),"",TEXT(Q71,"000")&amp;B71&amp;TEXT(C71,"00")&amp;TEXT(D71,"00"))</f>
        <v>020D0254</v>
      </c>
      <c r="B71" s="5" t="s">
        <v>1743</v>
      </c>
      <c r="C71" s="21">
        <v>2</v>
      </c>
      <c r="D71" s="21">
        <v>54</v>
      </c>
      <c r="E71" s="6" t="s">
        <v>2</v>
      </c>
      <c r="F71" s="7" t="s">
        <v>19</v>
      </c>
      <c r="G71" s="6" t="s">
        <v>781</v>
      </c>
      <c r="H71" s="6" t="s">
        <v>496</v>
      </c>
      <c r="I71" s="6" t="s">
        <v>1746</v>
      </c>
      <c r="J71" s="6" t="s">
        <v>435</v>
      </c>
      <c r="K71" s="6" t="s">
        <v>462</v>
      </c>
      <c r="L71" s="12" t="s">
        <v>6</v>
      </c>
      <c r="M71" s="13" t="s">
        <v>24</v>
      </c>
      <c r="N71" s="14">
        <v>114</v>
      </c>
      <c r="O71" s="7"/>
      <c r="P71" s="6" t="s">
        <v>1733</v>
      </c>
      <c r="Q71" s="63">
        <f t="shared" ref="Q71:Q134" si="6">IF(P71="","",VLOOKUP(P71,$Z$7:$AA$68,2,FALSE))</f>
        <v>20</v>
      </c>
      <c r="R71" s="1" t="str">
        <f t="shared" si="2"/>
        <v>020D0254</v>
      </c>
      <c r="S71" s="1" t="str">
        <f t="shared" si="3"/>
        <v>JWWA  G  114</v>
      </c>
      <c r="T71" s="1" t="str">
        <f t="shared" si="4"/>
        <v>JWWA  G  114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87" t="str">
        <f t="shared" si="5"/>
        <v>020D0255</v>
      </c>
      <c r="B72" s="5" t="s">
        <v>1743</v>
      </c>
      <c r="C72" s="21">
        <v>2</v>
      </c>
      <c r="D72" s="21">
        <v>55</v>
      </c>
      <c r="E72" s="6" t="s">
        <v>2</v>
      </c>
      <c r="F72" s="7" t="s">
        <v>19</v>
      </c>
      <c r="G72" s="6" t="s">
        <v>781</v>
      </c>
      <c r="H72" s="6" t="s">
        <v>496</v>
      </c>
      <c r="I72" s="6" t="s">
        <v>1746</v>
      </c>
      <c r="J72" s="6" t="s">
        <v>435</v>
      </c>
      <c r="K72" s="6" t="s">
        <v>463</v>
      </c>
      <c r="L72" s="12" t="s">
        <v>6</v>
      </c>
      <c r="M72" s="13" t="s">
        <v>24</v>
      </c>
      <c r="N72" s="14">
        <v>114</v>
      </c>
      <c r="O72" s="7"/>
      <c r="P72" s="6" t="s">
        <v>1733</v>
      </c>
      <c r="Q72" s="63">
        <f t="shared" si="6"/>
        <v>20</v>
      </c>
      <c r="R72" s="1" t="str">
        <f t="shared" ref="R72:R135" si="7">A72</f>
        <v>020D0255</v>
      </c>
      <c r="S72" s="1" t="str">
        <f t="shared" ref="S72:S135" si="8">""&amp;L72&amp;"  "&amp;M72&amp;"  "&amp;N72&amp;""</f>
        <v>JWWA  G  114</v>
      </c>
      <c r="T72" s="1" t="str">
        <f t="shared" si="4"/>
        <v>JWWA  G  114</v>
      </c>
      <c r="V72" s="2"/>
    </row>
    <row r="73" spans="1:27" ht="15" customHeight="1">
      <c r="A73" s="87" t="str">
        <f t="shared" si="5"/>
        <v>020D0256</v>
      </c>
      <c r="B73" s="5" t="s">
        <v>1743</v>
      </c>
      <c r="C73" s="21">
        <v>2</v>
      </c>
      <c r="D73" s="21">
        <v>56</v>
      </c>
      <c r="E73" s="6" t="s">
        <v>2</v>
      </c>
      <c r="F73" s="7" t="s">
        <v>19</v>
      </c>
      <c r="G73" s="6" t="s">
        <v>778</v>
      </c>
      <c r="H73" s="6" t="s">
        <v>498</v>
      </c>
      <c r="I73" s="6" t="s">
        <v>458</v>
      </c>
      <c r="J73" s="6" t="s">
        <v>435</v>
      </c>
      <c r="K73" s="6" t="s">
        <v>462</v>
      </c>
      <c r="L73" s="12" t="s">
        <v>6</v>
      </c>
      <c r="M73" s="13" t="s">
        <v>24</v>
      </c>
      <c r="N73" s="14">
        <v>114</v>
      </c>
      <c r="O73" s="7"/>
      <c r="P73" s="6" t="s">
        <v>1733</v>
      </c>
      <c r="Q73" s="63">
        <f t="shared" si="6"/>
        <v>20</v>
      </c>
      <c r="R73" s="1" t="str">
        <f t="shared" si="7"/>
        <v>020D0256</v>
      </c>
      <c r="S73" s="1" t="str">
        <f t="shared" si="8"/>
        <v>JWWA  G  114</v>
      </c>
      <c r="T73" s="1" t="str">
        <f t="shared" si="4"/>
        <v>JWWA  G  114</v>
      </c>
      <c r="V73" s="2"/>
    </row>
    <row r="74" spans="1:27" ht="15" customHeight="1">
      <c r="A74" s="87" t="str">
        <f t="shared" si="5"/>
        <v>020D0257</v>
      </c>
      <c r="B74" s="5" t="s">
        <v>1743</v>
      </c>
      <c r="C74" s="21">
        <v>2</v>
      </c>
      <c r="D74" s="21">
        <v>57</v>
      </c>
      <c r="E74" s="6" t="s">
        <v>2</v>
      </c>
      <c r="F74" s="7" t="s">
        <v>19</v>
      </c>
      <c r="G74" s="6" t="s">
        <v>779</v>
      </c>
      <c r="H74" s="6" t="s">
        <v>587</v>
      </c>
      <c r="I74" s="6" t="s">
        <v>1747</v>
      </c>
      <c r="J74" s="6" t="s">
        <v>435</v>
      </c>
      <c r="K74" s="6" t="s">
        <v>462</v>
      </c>
      <c r="L74" s="12" t="s">
        <v>6</v>
      </c>
      <c r="M74" s="13" t="s">
        <v>24</v>
      </c>
      <c r="N74" s="14">
        <v>114</v>
      </c>
      <c r="O74" s="7"/>
      <c r="P74" s="6" t="s">
        <v>1733</v>
      </c>
      <c r="Q74" s="63">
        <f t="shared" si="6"/>
        <v>20</v>
      </c>
      <c r="R74" s="1" t="str">
        <f t="shared" si="7"/>
        <v>020D0257</v>
      </c>
      <c r="S74" s="1" t="str">
        <f t="shared" si="8"/>
        <v>JWWA  G  114</v>
      </c>
      <c r="T74" s="1" t="str">
        <f t="shared" ref="T74:T137" si="9">S74</f>
        <v>JWWA  G  114</v>
      </c>
      <c r="V74" s="2"/>
    </row>
    <row r="75" spans="1:27" ht="15" customHeight="1">
      <c r="A75" s="87" t="str">
        <f t="shared" si="5"/>
        <v>020D0258</v>
      </c>
      <c r="B75" s="5" t="s">
        <v>1743</v>
      </c>
      <c r="C75" s="21">
        <v>2</v>
      </c>
      <c r="D75" s="21">
        <v>58</v>
      </c>
      <c r="E75" s="6" t="s">
        <v>2</v>
      </c>
      <c r="F75" s="7" t="s">
        <v>19</v>
      </c>
      <c r="G75" s="6" t="s">
        <v>501</v>
      </c>
      <c r="H75" s="6" t="s">
        <v>501</v>
      </c>
      <c r="I75" s="6" t="s">
        <v>1749</v>
      </c>
      <c r="J75" s="6" t="s">
        <v>435</v>
      </c>
      <c r="K75" s="6"/>
      <c r="L75" s="12" t="s">
        <v>6</v>
      </c>
      <c r="M75" s="13" t="s">
        <v>24</v>
      </c>
      <c r="N75" s="14">
        <v>114</v>
      </c>
      <c r="O75" s="7"/>
      <c r="P75" s="6" t="s">
        <v>1733</v>
      </c>
      <c r="Q75" s="63">
        <f t="shared" si="6"/>
        <v>20</v>
      </c>
      <c r="R75" s="1" t="str">
        <f t="shared" si="7"/>
        <v>020D0258</v>
      </c>
      <c r="S75" s="1" t="str">
        <f t="shared" si="8"/>
        <v>JWWA  G  114</v>
      </c>
      <c r="T75" s="1" t="str">
        <f t="shared" si="9"/>
        <v>JWWA  G  114</v>
      </c>
      <c r="V75" s="2"/>
    </row>
    <row r="76" spans="1:27" ht="15" customHeight="1">
      <c r="A76" s="87" t="str">
        <f t="shared" si="5"/>
        <v>020D0259</v>
      </c>
      <c r="B76" s="5" t="s">
        <v>1743</v>
      </c>
      <c r="C76" s="21">
        <v>2</v>
      </c>
      <c r="D76" s="21">
        <v>59</v>
      </c>
      <c r="E76" s="6" t="s">
        <v>2</v>
      </c>
      <c r="F76" s="7" t="s">
        <v>19</v>
      </c>
      <c r="G76" s="6" t="s">
        <v>783</v>
      </c>
      <c r="H76" s="6" t="s">
        <v>503</v>
      </c>
      <c r="I76" s="6" t="s">
        <v>1745</v>
      </c>
      <c r="J76" s="6" t="s">
        <v>435</v>
      </c>
      <c r="K76" s="6"/>
      <c r="L76" s="12" t="s">
        <v>6</v>
      </c>
      <c r="M76" s="13" t="s">
        <v>24</v>
      </c>
      <c r="N76" s="14">
        <v>114</v>
      </c>
      <c r="O76" s="7"/>
      <c r="P76" s="6" t="s">
        <v>1733</v>
      </c>
      <c r="Q76" s="63">
        <f t="shared" si="6"/>
        <v>20</v>
      </c>
      <c r="R76" s="1" t="str">
        <f t="shared" si="7"/>
        <v>020D0259</v>
      </c>
      <c r="S76" s="1" t="str">
        <f t="shared" si="8"/>
        <v>JWWA  G  114</v>
      </c>
      <c r="T76" s="1" t="str">
        <f t="shared" si="9"/>
        <v>JWWA  G  114</v>
      </c>
      <c r="V76" s="2"/>
    </row>
    <row r="77" spans="1:27" ht="15" customHeight="1">
      <c r="A77" s="87" t="str">
        <f t="shared" si="5"/>
        <v>020D0260</v>
      </c>
      <c r="B77" s="5" t="s">
        <v>1743</v>
      </c>
      <c r="C77" s="21">
        <v>2</v>
      </c>
      <c r="D77" s="21">
        <v>60</v>
      </c>
      <c r="E77" s="6" t="s">
        <v>2</v>
      </c>
      <c r="F77" s="7" t="s">
        <v>19</v>
      </c>
      <c r="G77" s="6" t="s">
        <v>504</v>
      </c>
      <c r="H77" s="6" t="s">
        <v>504</v>
      </c>
      <c r="I77" s="6" t="s">
        <v>1745</v>
      </c>
      <c r="J77" s="6" t="s">
        <v>435</v>
      </c>
      <c r="K77" s="6" t="s">
        <v>462</v>
      </c>
      <c r="L77" s="12" t="s">
        <v>6</v>
      </c>
      <c r="M77" s="13" t="s">
        <v>24</v>
      </c>
      <c r="N77" s="14">
        <v>114</v>
      </c>
      <c r="O77" s="7"/>
      <c r="P77" s="6" t="s">
        <v>1733</v>
      </c>
      <c r="Q77" s="63">
        <f t="shared" si="6"/>
        <v>20</v>
      </c>
      <c r="R77" s="1" t="str">
        <f t="shared" si="7"/>
        <v>020D0260</v>
      </c>
      <c r="S77" s="1" t="str">
        <f t="shared" si="8"/>
        <v>JWWA  G  114</v>
      </c>
      <c r="T77" s="1" t="str">
        <f t="shared" si="9"/>
        <v>JWWA  G  114</v>
      </c>
      <c r="V77" s="2"/>
    </row>
    <row r="78" spans="1:27" ht="15" customHeight="1">
      <c r="A78" s="87" t="str">
        <f t="shared" si="5"/>
        <v>020D0261</v>
      </c>
      <c r="B78" s="5" t="s">
        <v>1743</v>
      </c>
      <c r="C78" s="21">
        <v>2</v>
      </c>
      <c r="D78" s="21">
        <v>61</v>
      </c>
      <c r="E78" s="6" t="s">
        <v>2</v>
      </c>
      <c r="F78" s="7" t="s">
        <v>19</v>
      </c>
      <c r="G78" s="6" t="s">
        <v>504</v>
      </c>
      <c r="H78" s="6" t="s">
        <v>504</v>
      </c>
      <c r="I78" s="6" t="s">
        <v>1745</v>
      </c>
      <c r="J78" s="6" t="s">
        <v>435</v>
      </c>
      <c r="K78" s="6" t="s">
        <v>463</v>
      </c>
      <c r="L78" s="12" t="s">
        <v>6</v>
      </c>
      <c r="M78" s="13" t="s">
        <v>24</v>
      </c>
      <c r="N78" s="14">
        <v>114</v>
      </c>
      <c r="O78" s="7"/>
      <c r="P78" s="6" t="s">
        <v>1733</v>
      </c>
      <c r="Q78" s="63">
        <f t="shared" si="6"/>
        <v>20</v>
      </c>
      <c r="R78" s="1" t="str">
        <f t="shared" si="7"/>
        <v>020D0261</v>
      </c>
      <c r="S78" s="1" t="str">
        <f t="shared" si="8"/>
        <v>JWWA  G  114</v>
      </c>
      <c r="T78" s="1" t="str">
        <f t="shared" si="9"/>
        <v>JWWA  G  114</v>
      </c>
    </row>
    <row r="79" spans="1:27" ht="15" customHeight="1">
      <c r="A79" s="87" t="str">
        <f t="shared" si="5"/>
        <v>020D0262</v>
      </c>
      <c r="B79" s="5" t="s">
        <v>1743</v>
      </c>
      <c r="C79" s="21">
        <v>2</v>
      </c>
      <c r="D79" s="21">
        <v>62</v>
      </c>
      <c r="E79" s="6" t="s">
        <v>2</v>
      </c>
      <c r="F79" s="7" t="s">
        <v>19</v>
      </c>
      <c r="G79" s="6" t="s">
        <v>505</v>
      </c>
      <c r="H79" s="6" t="s">
        <v>505</v>
      </c>
      <c r="I79" s="6" t="s">
        <v>1745</v>
      </c>
      <c r="J79" s="6" t="s">
        <v>435</v>
      </c>
      <c r="K79" s="6" t="s">
        <v>462</v>
      </c>
      <c r="L79" s="12" t="s">
        <v>6</v>
      </c>
      <c r="M79" s="13" t="s">
        <v>24</v>
      </c>
      <c r="N79" s="14">
        <v>114</v>
      </c>
      <c r="O79" s="7"/>
      <c r="P79" s="6" t="s">
        <v>1733</v>
      </c>
      <c r="Q79" s="63">
        <f t="shared" si="6"/>
        <v>20</v>
      </c>
      <c r="R79" s="1" t="str">
        <f t="shared" si="7"/>
        <v>020D0262</v>
      </c>
      <c r="S79" s="1" t="str">
        <f t="shared" si="8"/>
        <v>JWWA  G  114</v>
      </c>
      <c r="T79" s="1" t="str">
        <f t="shared" si="9"/>
        <v>JWWA  G  114</v>
      </c>
    </row>
    <row r="80" spans="1:27" ht="15" customHeight="1">
      <c r="A80" s="87" t="str">
        <f t="shared" si="5"/>
        <v>020D0263</v>
      </c>
      <c r="B80" s="5" t="s">
        <v>1743</v>
      </c>
      <c r="C80" s="21">
        <v>2</v>
      </c>
      <c r="D80" s="21">
        <v>63</v>
      </c>
      <c r="E80" s="6" t="s">
        <v>2</v>
      </c>
      <c r="F80" s="7" t="s">
        <v>19</v>
      </c>
      <c r="G80" s="6" t="s">
        <v>505</v>
      </c>
      <c r="H80" s="6" t="s">
        <v>505</v>
      </c>
      <c r="I80" s="6" t="s">
        <v>1745</v>
      </c>
      <c r="J80" s="6" t="s">
        <v>435</v>
      </c>
      <c r="K80" s="6" t="s">
        <v>463</v>
      </c>
      <c r="L80" s="12" t="s">
        <v>6</v>
      </c>
      <c r="M80" s="13" t="s">
        <v>24</v>
      </c>
      <c r="N80" s="14">
        <v>114</v>
      </c>
      <c r="O80" s="7"/>
      <c r="P80" s="6" t="s">
        <v>1733</v>
      </c>
      <c r="Q80" s="63">
        <f t="shared" si="6"/>
        <v>20</v>
      </c>
      <c r="R80" s="1" t="str">
        <f t="shared" si="7"/>
        <v>020D0263</v>
      </c>
      <c r="S80" s="1" t="str">
        <f t="shared" si="8"/>
        <v>JWWA  G  114</v>
      </c>
      <c r="T80" s="1" t="str">
        <f t="shared" si="9"/>
        <v>JWWA  G  114</v>
      </c>
    </row>
    <row r="81" spans="1:20" ht="15" customHeight="1">
      <c r="A81" s="87" t="str">
        <f t="shared" si="5"/>
        <v>020D0264</v>
      </c>
      <c r="B81" s="5" t="s">
        <v>1743</v>
      </c>
      <c r="C81" s="21">
        <v>2</v>
      </c>
      <c r="D81" s="21">
        <v>64</v>
      </c>
      <c r="E81" s="6" t="s">
        <v>2</v>
      </c>
      <c r="F81" s="7" t="s">
        <v>19</v>
      </c>
      <c r="G81" s="6" t="s">
        <v>506</v>
      </c>
      <c r="H81" s="6" t="s">
        <v>506</v>
      </c>
      <c r="I81" s="6" t="s">
        <v>1745</v>
      </c>
      <c r="J81" s="6" t="s">
        <v>525</v>
      </c>
      <c r="K81" s="6" t="s">
        <v>522</v>
      </c>
      <c r="L81" s="12" t="s">
        <v>6</v>
      </c>
      <c r="M81" s="13" t="s">
        <v>24</v>
      </c>
      <c r="N81" s="14">
        <v>114</v>
      </c>
      <c r="O81" s="7"/>
      <c r="P81" s="6" t="s">
        <v>1733</v>
      </c>
      <c r="Q81" s="63">
        <f t="shared" si="6"/>
        <v>20</v>
      </c>
      <c r="R81" s="1" t="str">
        <f t="shared" si="7"/>
        <v>020D0264</v>
      </c>
      <c r="S81" s="1" t="str">
        <f t="shared" si="8"/>
        <v>JWWA  G  114</v>
      </c>
      <c r="T81" s="1" t="str">
        <f t="shared" si="9"/>
        <v>JWWA  G  114</v>
      </c>
    </row>
    <row r="82" spans="1:20" ht="15" customHeight="1">
      <c r="A82" s="25" t="str">
        <f t="shared" si="5"/>
        <v/>
      </c>
      <c r="B82" s="5"/>
      <c r="C82" s="21"/>
      <c r="D82" s="21"/>
      <c r="E82" s="6"/>
      <c r="F82" s="7"/>
      <c r="G82" s="6"/>
      <c r="H82" s="6"/>
      <c r="I82" s="6"/>
      <c r="J82" s="6"/>
      <c r="K82" s="6"/>
      <c r="L82" s="12"/>
      <c r="M82" s="13"/>
      <c r="N82" s="14"/>
      <c r="O82" s="7"/>
      <c r="P82" s="6"/>
      <c r="Q82" s="63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87" t="str">
        <f t="shared" si="5"/>
        <v>020D0265</v>
      </c>
      <c r="B83" s="5" t="s">
        <v>1743</v>
      </c>
      <c r="C83" s="21">
        <v>2</v>
      </c>
      <c r="D83" s="21">
        <v>65</v>
      </c>
      <c r="E83" s="6" t="s">
        <v>2</v>
      </c>
      <c r="F83" s="7" t="s">
        <v>19</v>
      </c>
      <c r="G83" s="6" t="s">
        <v>1750</v>
      </c>
      <c r="H83" s="6" t="s">
        <v>1750</v>
      </c>
      <c r="I83" s="6" t="s">
        <v>1751</v>
      </c>
      <c r="J83" s="6" t="s">
        <v>435</v>
      </c>
      <c r="K83" s="6"/>
      <c r="L83" s="12" t="s">
        <v>65</v>
      </c>
      <c r="M83" s="13" t="s">
        <v>1752</v>
      </c>
      <c r="N83" s="14">
        <v>1052</v>
      </c>
      <c r="O83" s="7"/>
      <c r="P83" s="6" t="s">
        <v>1733</v>
      </c>
      <c r="Q83" s="63">
        <f t="shared" si="6"/>
        <v>20</v>
      </c>
      <c r="R83" s="1" t="str">
        <f t="shared" si="7"/>
        <v>020D0265</v>
      </c>
      <c r="S83" s="1" t="str">
        <f t="shared" si="8"/>
        <v>JDPA  G  1052</v>
      </c>
      <c r="T83" s="1" t="str">
        <f t="shared" si="9"/>
        <v>JDPA  G  1052</v>
      </c>
    </row>
    <row r="84" spans="1:20" ht="15" customHeight="1">
      <c r="A84" s="87" t="str">
        <f t="shared" si="5"/>
        <v>020D0266</v>
      </c>
      <c r="B84" s="5" t="s">
        <v>1743</v>
      </c>
      <c r="C84" s="21">
        <v>2</v>
      </c>
      <c r="D84" s="21">
        <v>66</v>
      </c>
      <c r="E84" s="6" t="s">
        <v>2</v>
      </c>
      <c r="F84" s="7" t="s">
        <v>19</v>
      </c>
      <c r="G84" s="6" t="s">
        <v>1753</v>
      </c>
      <c r="H84" s="6" t="s">
        <v>2030</v>
      </c>
      <c r="I84" s="6" t="s">
        <v>1754</v>
      </c>
      <c r="J84" s="6" t="s">
        <v>435</v>
      </c>
      <c r="K84" s="6"/>
      <c r="L84" s="12" t="s">
        <v>65</v>
      </c>
      <c r="M84" s="13" t="s">
        <v>1752</v>
      </c>
      <c r="N84" s="14">
        <v>1052</v>
      </c>
      <c r="O84" s="7"/>
      <c r="P84" s="6" t="s">
        <v>1733</v>
      </c>
      <c r="Q84" s="63">
        <f t="shared" si="6"/>
        <v>20</v>
      </c>
      <c r="R84" s="1" t="str">
        <f t="shared" si="7"/>
        <v>020D0266</v>
      </c>
      <c r="S84" s="1" t="str">
        <f t="shared" si="8"/>
        <v>JDPA  G  1052</v>
      </c>
      <c r="T84" s="1" t="str">
        <f t="shared" si="9"/>
        <v>JDPA  G  1052</v>
      </c>
    </row>
    <row r="85" spans="1:20" ht="15" customHeight="1">
      <c r="A85" s="87" t="str">
        <f t="shared" si="5"/>
        <v>020D0267</v>
      </c>
      <c r="B85" s="5" t="s">
        <v>1743</v>
      </c>
      <c r="C85" s="21">
        <v>2</v>
      </c>
      <c r="D85" s="21">
        <v>67</v>
      </c>
      <c r="E85" s="6" t="s">
        <v>2</v>
      </c>
      <c r="F85" s="7" t="s">
        <v>19</v>
      </c>
      <c r="G85" s="6" t="s">
        <v>1755</v>
      </c>
      <c r="H85" s="6" t="s">
        <v>2031</v>
      </c>
      <c r="I85" s="6" t="s">
        <v>1754</v>
      </c>
      <c r="J85" s="6" t="s">
        <v>435</v>
      </c>
      <c r="K85" s="6"/>
      <c r="L85" s="12" t="s">
        <v>65</v>
      </c>
      <c r="M85" s="13" t="s">
        <v>1752</v>
      </c>
      <c r="N85" s="14">
        <v>1052</v>
      </c>
      <c r="O85" s="7"/>
      <c r="P85" s="6" t="s">
        <v>1733</v>
      </c>
      <c r="Q85" s="63">
        <f t="shared" si="6"/>
        <v>20</v>
      </c>
      <c r="R85" s="1" t="str">
        <f t="shared" si="7"/>
        <v>020D0267</v>
      </c>
      <c r="S85" s="1" t="str">
        <f t="shared" si="8"/>
        <v>JDPA  G  1052</v>
      </c>
      <c r="T85" s="1" t="str">
        <f t="shared" si="9"/>
        <v>JDPA  G  1052</v>
      </c>
    </row>
    <row r="86" spans="1:20" ht="15" customHeight="1">
      <c r="A86" s="87" t="str">
        <f t="shared" si="5"/>
        <v>020D0268</v>
      </c>
      <c r="B86" s="5" t="s">
        <v>1743</v>
      </c>
      <c r="C86" s="21">
        <v>2</v>
      </c>
      <c r="D86" s="21">
        <v>68</v>
      </c>
      <c r="E86" s="6" t="s">
        <v>2</v>
      </c>
      <c r="F86" s="7" t="s">
        <v>19</v>
      </c>
      <c r="G86" s="6" t="s">
        <v>1756</v>
      </c>
      <c r="H86" s="6" t="s">
        <v>2027</v>
      </c>
      <c r="I86" s="6" t="s">
        <v>1754</v>
      </c>
      <c r="J86" s="6" t="s">
        <v>435</v>
      </c>
      <c r="K86" s="6"/>
      <c r="L86" s="12" t="s">
        <v>65</v>
      </c>
      <c r="M86" s="13" t="s">
        <v>1752</v>
      </c>
      <c r="N86" s="14">
        <v>1052</v>
      </c>
      <c r="O86" s="7"/>
      <c r="P86" s="6" t="s">
        <v>1733</v>
      </c>
      <c r="Q86" s="63">
        <f t="shared" si="6"/>
        <v>20</v>
      </c>
      <c r="R86" s="1" t="str">
        <f t="shared" si="7"/>
        <v>020D0268</v>
      </c>
      <c r="S86" s="1" t="str">
        <f t="shared" si="8"/>
        <v>JDPA  G  1052</v>
      </c>
      <c r="T86" s="1" t="str">
        <f t="shared" si="9"/>
        <v>JDPA  G  1052</v>
      </c>
    </row>
    <row r="87" spans="1:20" ht="15" customHeight="1">
      <c r="A87" s="87" t="str">
        <f t="shared" si="5"/>
        <v>020D0269</v>
      </c>
      <c r="B87" s="5" t="s">
        <v>1743</v>
      </c>
      <c r="C87" s="21">
        <v>2</v>
      </c>
      <c r="D87" s="21">
        <v>69</v>
      </c>
      <c r="E87" s="6" t="s">
        <v>2</v>
      </c>
      <c r="F87" s="7" t="s">
        <v>19</v>
      </c>
      <c r="G87" s="6" t="s">
        <v>1757</v>
      </c>
      <c r="H87" s="6" t="s">
        <v>2028</v>
      </c>
      <c r="I87" s="6" t="s">
        <v>1754</v>
      </c>
      <c r="J87" s="6" t="s">
        <v>435</v>
      </c>
      <c r="K87" s="6"/>
      <c r="L87" s="12" t="s">
        <v>65</v>
      </c>
      <c r="M87" s="13" t="s">
        <v>1752</v>
      </c>
      <c r="N87" s="14">
        <v>1052</v>
      </c>
      <c r="O87" s="7"/>
      <c r="P87" s="6" t="s">
        <v>1733</v>
      </c>
      <c r="Q87" s="63">
        <f t="shared" si="6"/>
        <v>20</v>
      </c>
      <c r="R87" s="1" t="str">
        <f t="shared" si="7"/>
        <v>020D0269</v>
      </c>
      <c r="S87" s="1" t="str">
        <f t="shared" si="8"/>
        <v>JDPA  G  1052</v>
      </c>
      <c r="T87" s="1" t="str">
        <f t="shared" si="9"/>
        <v>JDPA  G  1052</v>
      </c>
    </row>
    <row r="88" spans="1:20" ht="15" customHeight="1">
      <c r="A88" s="87" t="str">
        <f t="shared" si="5"/>
        <v>020D0270</v>
      </c>
      <c r="B88" s="5" t="s">
        <v>1743</v>
      </c>
      <c r="C88" s="21">
        <v>2</v>
      </c>
      <c r="D88" s="21">
        <v>70</v>
      </c>
      <c r="E88" s="6" t="s">
        <v>2</v>
      </c>
      <c r="F88" s="7" t="s">
        <v>19</v>
      </c>
      <c r="G88" s="6" t="s">
        <v>1758</v>
      </c>
      <c r="H88" s="6" t="s">
        <v>2034</v>
      </c>
      <c r="I88" s="6" t="s">
        <v>1007</v>
      </c>
      <c r="J88" s="6" t="s">
        <v>435</v>
      </c>
      <c r="K88" s="6" t="s">
        <v>463</v>
      </c>
      <c r="L88" s="12" t="s">
        <v>65</v>
      </c>
      <c r="M88" s="13" t="s">
        <v>1752</v>
      </c>
      <c r="N88" s="14">
        <v>1052</v>
      </c>
      <c r="O88" s="7"/>
      <c r="P88" s="6" t="s">
        <v>1733</v>
      </c>
      <c r="Q88" s="63">
        <f t="shared" si="6"/>
        <v>20</v>
      </c>
      <c r="R88" s="1" t="str">
        <f t="shared" si="7"/>
        <v>020D0270</v>
      </c>
      <c r="S88" s="1" t="str">
        <f t="shared" si="8"/>
        <v>JDPA  G  1052</v>
      </c>
      <c r="T88" s="1" t="str">
        <f t="shared" si="9"/>
        <v>JDPA  G  1052</v>
      </c>
    </row>
    <row r="89" spans="1:20" ht="15" customHeight="1">
      <c r="A89" s="87" t="str">
        <f t="shared" si="5"/>
        <v>020D0271</v>
      </c>
      <c r="B89" s="5" t="s">
        <v>1743</v>
      </c>
      <c r="C89" s="21">
        <v>2</v>
      </c>
      <c r="D89" s="21">
        <v>71</v>
      </c>
      <c r="E89" s="6" t="s">
        <v>2</v>
      </c>
      <c r="F89" s="7" t="s">
        <v>19</v>
      </c>
      <c r="G89" s="6" t="s">
        <v>1759</v>
      </c>
      <c r="H89" s="6" t="s">
        <v>1759</v>
      </c>
      <c r="I89" s="6" t="s">
        <v>1754</v>
      </c>
      <c r="J89" s="6" t="s">
        <v>435</v>
      </c>
      <c r="K89" s="6"/>
      <c r="L89" s="12" t="s">
        <v>65</v>
      </c>
      <c r="M89" s="13" t="s">
        <v>1752</v>
      </c>
      <c r="N89" s="14">
        <v>1052</v>
      </c>
      <c r="O89" s="7"/>
      <c r="P89" s="6" t="s">
        <v>1733</v>
      </c>
      <c r="Q89" s="63">
        <f t="shared" si="6"/>
        <v>20</v>
      </c>
      <c r="R89" s="1" t="str">
        <f t="shared" si="7"/>
        <v>020D0271</v>
      </c>
      <c r="S89" s="1" t="str">
        <f t="shared" si="8"/>
        <v>JDPA  G  1052</v>
      </c>
      <c r="T89" s="1" t="str">
        <f t="shared" si="9"/>
        <v>JDPA  G  1052</v>
      </c>
    </row>
    <row r="90" spans="1:20" ht="15" customHeight="1">
      <c r="A90" s="87" t="str">
        <f t="shared" si="5"/>
        <v>020D0272</v>
      </c>
      <c r="B90" s="5" t="s">
        <v>1743</v>
      </c>
      <c r="C90" s="21">
        <v>2</v>
      </c>
      <c r="D90" s="21">
        <v>72</v>
      </c>
      <c r="E90" s="6" t="s">
        <v>2</v>
      </c>
      <c r="F90" s="7" t="s">
        <v>19</v>
      </c>
      <c r="G90" s="6" t="s">
        <v>1760</v>
      </c>
      <c r="H90" s="6" t="s">
        <v>1760</v>
      </c>
      <c r="I90" s="6" t="s">
        <v>1754</v>
      </c>
      <c r="J90" s="6" t="s">
        <v>435</v>
      </c>
      <c r="K90" s="6"/>
      <c r="L90" s="12" t="s">
        <v>65</v>
      </c>
      <c r="M90" s="13" t="s">
        <v>1752</v>
      </c>
      <c r="N90" s="14">
        <v>1052</v>
      </c>
      <c r="O90" s="7"/>
      <c r="P90" s="6" t="s">
        <v>1733</v>
      </c>
      <c r="Q90" s="63">
        <f t="shared" si="6"/>
        <v>20</v>
      </c>
      <c r="R90" s="1" t="str">
        <f t="shared" si="7"/>
        <v>020D0272</v>
      </c>
      <c r="S90" s="1" t="str">
        <f t="shared" si="8"/>
        <v>JDPA  G  1052</v>
      </c>
      <c r="T90" s="1" t="str">
        <f t="shared" si="9"/>
        <v>JDPA  G  1052</v>
      </c>
    </row>
    <row r="91" spans="1:20" ht="15" customHeight="1">
      <c r="A91" s="87" t="str">
        <f t="shared" si="5"/>
        <v>020D0273</v>
      </c>
      <c r="B91" s="5" t="s">
        <v>1743</v>
      </c>
      <c r="C91" s="21">
        <v>2</v>
      </c>
      <c r="D91" s="21">
        <v>73</v>
      </c>
      <c r="E91" s="6" t="s">
        <v>2</v>
      </c>
      <c r="F91" s="7" t="s">
        <v>19</v>
      </c>
      <c r="G91" s="6" t="s">
        <v>1761</v>
      </c>
      <c r="H91" s="6" t="s">
        <v>1763</v>
      </c>
      <c r="I91" s="6" t="s">
        <v>1764</v>
      </c>
      <c r="J91" s="6" t="s">
        <v>435</v>
      </c>
      <c r="K91" s="6"/>
      <c r="L91" s="12" t="s">
        <v>57</v>
      </c>
      <c r="M91" s="13"/>
      <c r="N91" s="14"/>
      <c r="O91" s="7" t="s">
        <v>1762</v>
      </c>
      <c r="P91" s="6" t="s">
        <v>1733</v>
      </c>
      <c r="Q91" s="63">
        <f t="shared" si="6"/>
        <v>20</v>
      </c>
      <c r="R91" s="1" t="str">
        <f t="shared" si="7"/>
        <v>020D0273</v>
      </c>
      <c r="S91" s="1" t="str">
        <f t="shared" si="8"/>
        <v xml:space="preserve">指定承認    </v>
      </c>
      <c r="T91" s="1" t="str">
        <f t="shared" si="9"/>
        <v xml:space="preserve">指定承認    </v>
      </c>
    </row>
    <row r="92" spans="1:20" ht="15" customHeight="1">
      <c r="A92" s="87" t="str">
        <f t="shared" si="5"/>
        <v>020D0274</v>
      </c>
      <c r="B92" s="5" t="s">
        <v>1743</v>
      </c>
      <c r="C92" s="21">
        <v>2</v>
      </c>
      <c r="D92" s="21">
        <v>74</v>
      </c>
      <c r="E92" s="6" t="s">
        <v>2</v>
      </c>
      <c r="F92" s="7" t="s">
        <v>19</v>
      </c>
      <c r="G92" s="6" t="s">
        <v>1761</v>
      </c>
      <c r="H92" s="6" t="s">
        <v>1765</v>
      </c>
      <c r="I92" s="6" t="s">
        <v>1764</v>
      </c>
      <c r="J92" s="6" t="s">
        <v>435</v>
      </c>
      <c r="K92" s="6"/>
      <c r="L92" s="12" t="s">
        <v>57</v>
      </c>
      <c r="M92" s="13"/>
      <c r="N92" s="14"/>
      <c r="O92" s="7" t="s">
        <v>1762</v>
      </c>
      <c r="P92" s="6" t="s">
        <v>1733</v>
      </c>
      <c r="Q92" s="63">
        <f t="shared" si="6"/>
        <v>20</v>
      </c>
      <c r="R92" s="1" t="str">
        <f t="shared" si="7"/>
        <v>020D0274</v>
      </c>
      <c r="S92" s="1" t="str">
        <f t="shared" si="8"/>
        <v xml:space="preserve">指定承認    </v>
      </c>
      <c r="T92" s="1" t="str">
        <f t="shared" si="9"/>
        <v xml:space="preserve">指定承認    </v>
      </c>
    </row>
    <row r="93" spans="1:20" ht="15" customHeight="1">
      <c r="A93" s="87" t="str">
        <f t="shared" si="5"/>
        <v>020D0275</v>
      </c>
      <c r="B93" s="5" t="s">
        <v>1743</v>
      </c>
      <c r="C93" s="21">
        <v>2</v>
      </c>
      <c r="D93" s="21">
        <v>75</v>
      </c>
      <c r="E93" s="6" t="s">
        <v>2</v>
      </c>
      <c r="F93" s="7" t="s">
        <v>19</v>
      </c>
      <c r="G93" s="6" t="s">
        <v>1766</v>
      </c>
      <c r="H93" s="6" t="s">
        <v>1766</v>
      </c>
      <c r="I93" s="6" t="s">
        <v>1754</v>
      </c>
      <c r="J93" s="6" t="s">
        <v>435</v>
      </c>
      <c r="K93" s="6" t="s">
        <v>463</v>
      </c>
      <c r="L93" s="12" t="s">
        <v>57</v>
      </c>
      <c r="M93" s="13"/>
      <c r="N93" s="14"/>
      <c r="O93" s="7" t="s">
        <v>1762</v>
      </c>
      <c r="P93" s="6" t="s">
        <v>1733</v>
      </c>
      <c r="Q93" s="63">
        <f t="shared" si="6"/>
        <v>20</v>
      </c>
      <c r="R93" s="1" t="str">
        <f t="shared" si="7"/>
        <v>020D0275</v>
      </c>
      <c r="S93" s="1" t="str">
        <f t="shared" si="8"/>
        <v xml:space="preserve">指定承認    </v>
      </c>
      <c r="T93" s="1" t="str">
        <f t="shared" si="9"/>
        <v xml:space="preserve">指定承認    </v>
      </c>
    </row>
    <row r="94" spans="1:20" ht="15" customHeight="1">
      <c r="A94" s="87" t="str">
        <f t="shared" si="5"/>
        <v>020D0276</v>
      </c>
      <c r="B94" s="5" t="s">
        <v>1743</v>
      </c>
      <c r="C94" s="21">
        <v>2</v>
      </c>
      <c r="D94" s="21">
        <v>76</v>
      </c>
      <c r="E94" s="6" t="s">
        <v>2</v>
      </c>
      <c r="F94" s="7" t="s">
        <v>19</v>
      </c>
      <c r="G94" s="6" t="s">
        <v>1767</v>
      </c>
      <c r="H94" s="6" t="s">
        <v>1767</v>
      </c>
      <c r="I94" s="6" t="s">
        <v>1754</v>
      </c>
      <c r="J94" s="6" t="s">
        <v>435</v>
      </c>
      <c r="K94" s="6" t="s">
        <v>463</v>
      </c>
      <c r="L94" s="12" t="s">
        <v>57</v>
      </c>
      <c r="M94" s="13"/>
      <c r="N94" s="14"/>
      <c r="O94" s="7" t="s">
        <v>1762</v>
      </c>
      <c r="P94" s="6" t="s">
        <v>1733</v>
      </c>
      <c r="Q94" s="63">
        <f t="shared" si="6"/>
        <v>20</v>
      </c>
      <c r="R94" s="1" t="str">
        <f t="shared" si="7"/>
        <v>020D0276</v>
      </c>
      <c r="S94" s="1" t="str">
        <f t="shared" si="8"/>
        <v xml:space="preserve">指定承認    </v>
      </c>
      <c r="T94" s="1" t="str">
        <f t="shared" si="9"/>
        <v xml:space="preserve">指定承認    </v>
      </c>
    </row>
    <row r="95" spans="1:20" ht="15" customHeight="1">
      <c r="A95" s="87" t="str">
        <f t="shared" si="5"/>
        <v>020D0277</v>
      </c>
      <c r="B95" s="5" t="s">
        <v>1743</v>
      </c>
      <c r="C95" s="21">
        <v>2</v>
      </c>
      <c r="D95" s="21">
        <v>77</v>
      </c>
      <c r="E95" s="6" t="s">
        <v>2</v>
      </c>
      <c r="F95" s="7" t="s">
        <v>19</v>
      </c>
      <c r="G95" s="6" t="s">
        <v>1768</v>
      </c>
      <c r="H95" s="6" t="s">
        <v>1768</v>
      </c>
      <c r="I95" s="6" t="s">
        <v>1754</v>
      </c>
      <c r="J95" s="6" t="s">
        <v>525</v>
      </c>
      <c r="K95" s="6" t="s">
        <v>522</v>
      </c>
      <c r="L95" s="12" t="s">
        <v>65</v>
      </c>
      <c r="M95" s="13" t="s">
        <v>1752</v>
      </c>
      <c r="N95" s="14">
        <v>1052</v>
      </c>
      <c r="O95" s="7"/>
      <c r="P95" s="6" t="s">
        <v>1733</v>
      </c>
      <c r="Q95" s="63">
        <f t="shared" si="6"/>
        <v>20</v>
      </c>
      <c r="R95" s="1" t="str">
        <f t="shared" si="7"/>
        <v>020D0277</v>
      </c>
      <c r="S95" s="1" t="str">
        <f t="shared" si="8"/>
        <v>JDPA  G  1052</v>
      </c>
      <c r="T95" s="1" t="str">
        <f t="shared" si="9"/>
        <v>JDPA  G  1052</v>
      </c>
    </row>
    <row r="96" spans="1:20" ht="15" customHeight="1">
      <c r="A96" s="25" t="str">
        <f t="shared" si="5"/>
        <v/>
      </c>
      <c r="B96" s="5"/>
      <c r="C96" s="21"/>
      <c r="D96" s="21"/>
      <c r="E96" s="6"/>
      <c r="F96" s="7"/>
      <c r="G96" s="6"/>
      <c r="H96" s="6"/>
      <c r="I96" s="6"/>
      <c r="J96" s="6"/>
      <c r="K96" s="6"/>
      <c r="L96" s="12"/>
      <c r="M96" s="13"/>
      <c r="N96" s="14"/>
      <c r="O96" s="7"/>
      <c r="P96" s="6"/>
      <c r="Q96" s="63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87" t="str">
        <f t="shared" si="5"/>
        <v>020D0278</v>
      </c>
      <c r="B97" s="5" t="s">
        <v>1743</v>
      </c>
      <c r="C97" s="21">
        <v>2</v>
      </c>
      <c r="D97" s="21">
        <v>78</v>
      </c>
      <c r="E97" s="6" t="s">
        <v>2</v>
      </c>
      <c r="F97" s="7" t="s">
        <v>19</v>
      </c>
      <c r="G97" s="6" t="s">
        <v>507</v>
      </c>
      <c r="H97" s="6" t="s">
        <v>507</v>
      </c>
      <c r="I97" s="6" t="s">
        <v>1206</v>
      </c>
      <c r="J97" s="6" t="s">
        <v>435</v>
      </c>
      <c r="K97" s="11"/>
      <c r="L97" s="12" t="s">
        <v>6</v>
      </c>
      <c r="M97" s="13" t="s">
        <v>24</v>
      </c>
      <c r="N97" s="14">
        <v>114</v>
      </c>
      <c r="O97" s="7"/>
      <c r="P97" s="6" t="s">
        <v>1733</v>
      </c>
      <c r="Q97" s="63">
        <f t="shared" si="6"/>
        <v>20</v>
      </c>
      <c r="R97" s="1" t="str">
        <f t="shared" si="7"/>
        <v>020D0278</v>
      </c>
      <c r="S97" s="1" t="str">
        <f t="shared" si="8"/>
        <v>JWWA  G  114</v>
      </c>
      <c r="T97" s="1" t="str">
        <f t="shared" si="9"/>
        <v>JWWA  G  114</v>
      </c>
    </row>
    <row r="98" spans="1:20" ht="15" customHeight="1">
      <c r="A98" s="87" t="str">
        <f t="shared" si="5"/>
        <v>020D0279</v>
      </c>
      <c r="B98" s="5" t="s">
        <v>1743</v>
      </c>
      <c r="C98" s="21">
        <v>2</v>
      </c>
      <c r="D98" s="21">
        <v>79</v>
      </c>
      <c r="E98" s="6" t="s">
        <v>2</v>
      </c>
      <c r="F98" s="7" t="s">
        <v>19</v>
      </c>
      <c r="G98" s="6" t="s">
        <v>508</v>
      </c>
      <c r="H98" s="6" t="s">
        <v>508</v>
      </c>
      <c r="I98" s="6" t="s">
        <v>510</v>
      </c>
      <c r="J98" s="6" t="s">
        <v>435</v>
      </c>
      <c r="K98" s="11"/>
      <c r="L98" s="12" t="s">
        <v>6</v>
      </c>
      <c r="M98" s="13" t="s">
        <v>24</v>
      </c>
      <c r="N98" s="14">
        <v>114</v>
      </c>
      <c r="O98" s="7"/>
      <c r="P98" s="6" t="s">
        <v>1733</v>
      </c>
      <c r="Q98" s="63">
        <f t="shared" si="6"/>
        <v>20</v>
      </c>
      <c r="R98" s="1" t="str">
        <f t="shared" si="7"/>
        <v>020D0279</v>
      </c>
      <c r="S98" s="1" t="str">
        <f t="shared" si="8"/>
        <v>JWWA  G  114</v>
      </c>
      <c r="T98" s="1" t="str">
        <f t="shared" si="9"/>
        <v>JWWA  G  114</v>
      </c>
    </row>
    <row r="99" spans="1:20" ht="15" customHeight="1">
      <c r="A99" s="87" t="str">
        <f t="shared" si="5"/>
        <v>020D0280</v>
      </c>
      <c r="B99" s="5" t="s">
        <v>1743</v>
      </c>
      <c r="C99" s="21">
        <v>2</v>
      </c>
      <c r="D99" s="21">
        <v>80</v>
      </c>
      <c r="E99" s="6" t="s">
        <v>2</v>
      </c>
      <c r="F99" s="7" t="s">
        <v>19</v>
      </c>
      <c r="G99" s="6" t="s">
        <v>509</v>
      </c>
      <c r="H99" s="6" t="s">
        <v>509</v>
      </c>
      <c r="I99" s="6" t="s">
        <v>510</v>
      </c>
      <c r="J99" s="6" t="s">
        <v>435</v>
      </c>
      <c r="K99" s="11"/>
      <c r="L99" s="12" t="s">
        <v>6</v>
      </c>
      <c r="M99" s="13" t="s">
        <v>24</v>
      </c>
      <c r="N99" s="14">
        <v>114</v>
      </c>
      <c r="O99" s="7"/>
      <c r="P99" s="6" t="s">
        <v>1733</v>
      </c>
      <c r="Q99" s="63">
        <f t="shared" si="6"/>
        <v>20</v>
      </c>
      <c r="R99" s="1" t="str">
        <f t="shared" si="7"/>
        <v>020D0280</v>
      </c>
      <c r="S99" s="1" t="str">
        <f t="shared" si="8"/>
        <v>JWWA  G  114</v>
      </c>
      <c r="T99" s="1" t="str">
        <f t="shared" si="9"/>
        <v>JWWA  G  114</v>
      </c>
    </row>
    <row r="100" spans="1:20" ht="15" customHeight="1">
      <c r="A100" s="87" t="str">
        <f t="shared" si="5"/>
        <v>020D0281</v>
      </c>
      <c r="B100" s="5" t="s">
        <v>1743</v>
      </c>
      <c r="C100" s="21">
        <v>2</v>
      </c>
      <c r="D100" s="21">
        <v>81</v>
      </c>
      <c r="E100" s="6" t="s">
        <v>2</v>
      </c>
      <c r="F100" s="7" t="s">
        <v>19</v>
      </c>
      <c r="G100" s="6" t="s">
        <v>511</v>
      </c>
      <c r="H100" s="6" t="s">
        <v>511</v>
      </c>
      <c r="I100" s="6" t="s">
        <v>515</v>
      </c>
      <c r="J100" s="6" t="s">
        <v>435</v>
      </c>
      <c r="K100" s="11"/>
      <c r="L100" s="12" t="s">
        <v>6</v>
      </c>
      <c r="M100" s="13" t="s">
        <v>24</v>
      </c>
      <c r="N100" s="14">
        <v>114</v>
      </c>
      <c r="O100" s="7"/>
      <c r="P100" s="6" t="s">
        <v>1733</v>
      </c>
      <c r="Q100" s="63">
        <f t="shared" si="6"/>
        <v>20</v>
      </c>
      <c r="R100" s="1" t="str">
        <f t="shared" si="7"/>
        <v>020D0281</v>
      </c>
      <c r="S100" s="1" t="str">
        <f t="shared" si="8"/>
        <v>JWWA  G  114</v>
      </c>
      <c r="T100" s="1" t="str">
        <f t="shared" si="9"/>
        <v>JWWA  G  114</v>
      </c>
    </row>
    <row r="101" spans="1:20" ht="15" customHeight="1">
      <c r="A101" s="87" t="str">
        <f t="shared" si="5"/>
        <v>020D0282</v>
      </c>
      <c r="B101" s="5" t="s">
        <v>1743</v>
      </c>
      <c r="C101" s="21">
        <v>2</v>
      </c>
      <c r="D101" s="21">
        <v>82</v>
      </c>
      <c r="E101" s="6" t="s">
        <v>2</v>
      </c>
      <c r="F101" s="7" t="s">
        <v>19</v>
      </c>
      <c r="G101" s="6" t="s">
        <v>575</v>
      </c>
      <c r="H101" s="6" t="s">
        <v>575</v>
      </c>
      <c r="I101" s="6" t="s">
        <v>515</v>
      </c>
      <c r="J101" s="6" t="s">
        <v>435</v>
      </c>
      <c r="K101" s="11"/>
      <c r="L101" s="12" t="s">
        <v>6</v>
      </c>
      <c r="M101" s="13" t="s">
        <v>24</v>
      </c>
      <c r="N101" s="14">
        <v>114</v>
      </c>
      <c r="O101" s="7"/>
      <c r="P101" s="6" t="s">
        <v>1733</v>
      </c>
      <c r="Q101" s="63">
        <f t="shared" si="6"/>
        <v>20</v>
      </c>
      <c r="R101" s="1" t="str">
        <f t="shared" si="7"/>
        <v>020D0282</v>
      </c>
      <c r="S101" s="1" t="str">
        <f t="shared" si="8"/>
        <v>JWWA  G  114</v>
      </c>
      <c r="T101" s="1" t="str">
        <f t="shared" si="9"/>
        <v>JWWA  G  114</v>
      </c>
    </row>
    <row r="102" spans="1:20" ht="15" customHeight="1">
      <c r="A102" s="87" t="str">
        <f t="shared" si="5"/>
        <v>020D0283</v>
      </c>
      <c r="B102" s="5" t="s">
        <v>1743</v>
      </c>
      <c r="C102" s="21">
        <v>2</v>
      </c>
      <c r="D102" s="21">
        <v>83</v>
      </c>
      <c r="E102" s="6" t="s">
        <v>2</v>
      </c>
      <c r="F102" s="7" t="s">
        <v>19</v>
      </c>
      <c r="G102" s="6" t="s">
        <v>512</v>
      </c>
      <c r="H102" s="6" t="s">
        <v>512</v>
      </c>
      <c r="I102" s="6" t="s">
        <v>515</v>
      </c>
      <c r="J102" s="6" t="s">
        <v>435</v>
      </c>
      <c r="K102" s="11"/>
      <c r="L102" s="12" t="s">
        <v>6</v>
      </c>
      <c r="M102" s="13" t="s">
        <v>24</v>
      </c>
      <c r="N102" s="14">
        <v>114</v>
      </c>
      <c r="O102" s="7"/>
      <c r="P102" s="6" t="s">
        <v>1733</v>
      </c>
      <c r="Q102" s="63">
        <f t="shared" si="6"/>
        <v>20</v>
      </c>
      <c r="R102" s="1" t="str">
        <f t="shared" si="7"/>
        <v>020D0283</v>
      </c>
      <c r="S102" s="1" t="str">
        <f t="shared" si="8"/>
        <v>JWWA  G  114</v>
      </c>
      <c r="T102" s="1" t="str">
        <f t="shared" si="9"/>
        <v>JWWA  G  114</v>
      </c>
    </row>
    <row r="103" spans="1:20" ht="15" customHeight="1">
      <c r="A103" s="87" t="str">
        <f t="shared" si="5"/>
        <v>020D0284</v>
      </c>
      <c r="B103" s="5" t="s">
        <v>1743</v>
      </c>
      <c r="C103" s="21">
        <v>2</v>
      </c>
      <c r="D103" s="21">
        <v>84</v>
      </c>
      <c r="E103" s="6" t="s">
        <v>2</v>
      </c>
      <c r="F103" s="7" t="s">
        <v>19</v>
      </c>
      <c r="G103" s="6" t="s">
        <v>513</v>
      </c>
      <c r="H103" s="6" t="s">
        <v>513</v>
      </c>
      <c r="I103" s="6" t="s">
        <v>515</v>
      </c>
      <c r="J103" s="6" t="s">
        <v>435</v>
      </c>
      <c r="K103" s="11"/>
      <c r="L103" s="12" t="s">
        <v>6</v>
      </c>
      <c r="M103" s="13" t="s">
        <v>24</v>
      </c>
      <c r="N103" s="14">
        <v>114</v>
      </c>
      <c r="O103" s="7"/>
      <c r="P103" s="6" t="s">
        <v>1733</v>
      </c>
      <c r="Q103" s="63">
        <f t="shared" si="6"/>
        <v>20</v>
      </c>
      <c r="R103" s="1" t="str">
        <f t="shared" si="7"/>
        <v>020D0284</v>
      </c>
      <c r="S103" s="1" t="str">
        <f t="shared" si="8"/>
        <v>JWWA  G  114</v>
      </c>
      <c r="T103" s="1" t="str">
        <f t="shared" si="9"/>
        <v>JWWA  G  114</v>
      </c>
    </row>
    <row r="104" spans="1:20" ht="15" customHeight="1">
      <c r="A104" s="87" t="str">
        <f t="shared" si="5"/>
        <v>020D0285</v>
      </c>
      <c r="B104" s="5" t="s">
        <v>1743</v>
      </c>
      <c r="C104" s="21">
        <v>2</v>
      </c>
      <c r="D104" s="21">
        <v>85</v>
      </c>
      <c r="E104" s="6" t="s">
        <v>2</v>
      </c>
      <c r="F104" s="7" t="s">
        <v>19</v>
      </c>
      <c r="G104" s="6" t="s">
        <v>784</v>
      </c>
      <c r="H104" s="6" t="s">
        <v>516</v>
      </c>
      <c r="I104" s="6" t="s">
        <v>518</v>
      </c>
      <c r="J104" s="6" t="s">
        <v>435</v>
      </c>
      <c r="K104" s="11" t="s">
        <v>462</v>
      </c>
      <c r="L104" s="12" t="s">
        <v>6</v>
      </c>
      <c r="M104" s="13" t="s">
        <v>24</v>
      </c>
      <c r="N104" s="14">
        <v>114</v>
      </c>
      <c r="O104" s="7"/>
      <c r="P104" s="6" t="s">
        <v>1733</v>
      </c>
      <c r="Q104" s="63">
        <f t="shared" si="6"/>
        <v>20</v>
      </c>
      <c r="R104" s="1" t="str">
        <f t="shared" si="7"/>
        <v>020D0285</v>
      </c>
      <c r="S104" s="1" t="str">
        <f t="shared" si="8"/>
        <v>JWWA  G  114</v>
      </c>
      <c r="T104" s="1" t="str">
        <f t="shared" si="9"/>
        <v>JWWA  G  114</v>
      </c>
    </row>
    <row r="105" spans="1:20" ht="15" customHeight="1">
      <c r="A105" s="87" t="str">
        <f t="shared" si="5"/>
        <v>020D0286</v>
      </c>
      <c r="B105" s="5" t="s">
        <v>1743</v>
      </c>
      <c r="C105" s="21">
        <v>2</v>
      </c>
      <c r="D105" s="21">
        <v>86</v>
      </c>
      <c r="E105" s="6" t="s">
        <v>2</v>
      </c>
      <c r="F105" s="7" t="s">
        <v>19</v>
      </c>
      <c r="G105" s="6" t="s">
        <v>785</v>
      </c>
      <c r="H105" s="6" t="s">
        <v>519</v>
      </c>
      <c r="I105" s="6" t="s">
        <v>515</v>
      </c>
      <c r="J105" s="6" t="s">
        <v>435</v>
      </c>
      <c r="K105" s="11"/>
      <c r="L105" s="12" t="s">
        <v>6</v>
      </c>
      <c r="M105" s="13" t="s">
        <v>24</v>
      </c>
      <c r="N105" s="14">
        <v>114</v>
      </c>
      <c r="O105" s="7"/>
      <c r="P105" s="6" t="s">
        <v>1733</v>
      </c>
      <c r="Q105" s="63">
        <f t="shared" si="6"/>
        <v>20</v>
      </c>
      <c r="R105" s="1" t="str">
        <f t="shared" si="7"/>
        <v>020D0286</v>
      </c>
      <c r="S105" s="1" t="str">
        <f t="shared" si="8"/>
        <v>JWWA  G  114</v>
      </c>
      <c r="T105" s="1" t="str">
        <f t="shared" si="9"/>
        <v>JWWA  G  114</v>
      </c>
    </row>
    <row r="106" spans="1:20" ht="15" customHeight="1">
      <c r="A106" s="87" t="str">
        <f t="shared" si="5"/>
        <v>020D0287</v>
      </c>
      <c r="B106" s="5" t="s">
        <v>1743</v>
      </c>
      <c r="C106" s="21">
        <v>2</v>
      </c>
      <c r="D106" s="21">
        <v>87</v>
      </c>
      <c r="E106" s="6" t="s">
        <v>2</v>
      </c>
      <c r="F106" s="7" t="s">
        <v>19</v>
      </c>
      <c r="G106" s="6" t="s">
        <v>520</v>
      </c>
      <c r="H106" s="6" t="s">
        <v>520</v>
      </c>
      <c r="I106" s="6" t="s">
        <v>515</v>
      </c>
      <c r="J106" s="6" t="s">
        <v>435</v>
      </c>
      <c r="K106" s="11" t="s">
        <v>462</v>
      </c>
      <c r="L106" s="12" t="s">
        <v>6</v>
      </c>
      <c r="M106" s="13" t="s">
        <v>24</v>
      </c>
      <c r="N106" s="14">
        <v>114</v>
      </c>
      <c r="O106" s="7"/>
      <c r="P106" s="6" t="s">
        <v>1733</v>
      </c>
      <c r="Q106" s="63">
        <f t="shared" si="6"/>
        <v>20</v>
      </c>
      <c r="R106" s="1" t="str">
        <f t="shared" si="7"/>
        <v>020D0287</v>
      </c>
      <c r="S106" s="1" t="str">
        <f t="shared" si="8"/>
        <v>JWWA  G  114</v>
      </c>
      <c r="T106" s="1" t="str">
        <f t="shared" si="9"/>
        <v>JWWA  G  114</v>
      </c>
    </row>
    <row r="107" spans="1:20" ht="15" customHeight="1">
      <c r="A107" s="87" t="str">
        <f t="shared" si="5"/>
        <v>020D0288</v>
      </c>
      <c r="B107" s="5" t="s">
        <v>1743</v>
      </c>
      <c r="C107" s="21">
        <v>2</v>
      </c>
      <c r="D107" s="21">
        <v>88</v>
      </c>
      <c r="E107" s="6" t="s">
        <v>2</v>
      </c>
      <c r="F107" s="7" t="s">
        <v>19</v>
      </c>
      <c r="G107" s="6" t="s">
        <v>521</v>
      </c>
      <c r="H107" s="6" t="s">
        <v>521</v>
      </c>
      <c r="I107" s="6" t="s">
        <v>515</v>
      </c>
      <c r="J107" s="6" t="s">
        <v>435</v>
      </c>
      <c r="K107" s="11" t="s">
        <v>462</v>
      </c>
      <c r="L107" s="12" t="s">
        <v>6</v>
      </c>
      <c r="M107" s="13" t="s">
        <v>24</v>
      </c>
      <c r="N107" s="14">
        <v>114</v>
      </c>
      <c r="O107" s="7"/>
      <c r="P107" s="6" t="s">
        <v>1733</v>
      </c>
      <c r="Q107" s="63">
        <f t="shared" si="6"/>
        <v>20</v>
      </c>
      <c r="R107" s="1" t="str">
        <f t="shared" si="7"/>
        <v>020D0288</v>
      </c>
      <c r="S107" s="1" t="str">
        <f t="shared" si="8"/>
        <v>JWWA  G  114</v>
      </c>
      <c r="T107" s="1" t="str">
        <f t="shared" si="9"/>
        <v>JWWA  G  114</v>
      </c>
    </row>
    <row r="108" spans="1:20" ht="15" customHeight="1">
      <c r="A108" s="25" t="str">
        <f t="shared" si="5"/>
        <v/>
      </c>
      <c r="B108" s="5"/>
      <c r="C108" s="21"/>
      <c r="D108" s="21"/>
      <c r="E108" s="6"/>
      <c r="F108" s="7"/>
      <c r="G108" s="6"/>
      <c r="H108" s="6"/>
      <c r="I108" s="6"/>
      <c r="J108" s="6"/>
      <c r="K108" s="6"/>
      <c r="L108" s="12"/>
      <c r="M108" s="13"/>
      <c r="N108" s="14"/>
      <c r="O108" s="7"/>
      <c r="P108" s="11"/>
      <c r="Q108" s="63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87" t="str">
        <f t="shared" si="5"/>
        <v>020D0289</v>
      </c>
      <c r="B109" s="5" t="s">
        <v>1743</v>
      </c>
      <c r="C109" s="21">
        <v>2</v>
      </c>
      <c r="D109" s="21">
        <v>89</v>
      </c>
      <c r="E109" s="6" t="s">
        <v>2</v>
      </c>
      <c r="F109" s="7" t="s">
        <v>19</v>
      </c>
      <c r="G109" s="6" t="s">
        <v>120</v>
      </c>
      <c r="H109" s="6" t="s">
        <v>120</v>
      </c>
      <c r="I109" s="6" t="s">
        <v>523</v>
      </c>
      <c r="J109" s="6" t="s">
        <v>435</v>
      </c>
      <c r="K109" s="11" t="s">
        <v>462</v>
      </c>
      <c r="L109" s="12" t="s">
        <v>6</v>
      </c>
      <c r="M109" s="13" t="s">
        <v>24</v>
      </c>
      <c r="N109" s="14">
        <v>114</v>
      </c>
      <c r="O109" s="7"/>
      <c r="P109" s="6" t="s">
        <v>1733</v>
      </c>
      <c r="Q109" s="63">
        <f t="shared" si="6"/>
        <v>20</v>
      </c>
      <c r="R109" s="1" t="str">
        <f t="shared" si="7"/>
        <v>020D0289</v>
      </c>
      <c r="S109" s="1" t="str">
        <f t="shared" si="8"/>
        <v>JWWA  G  114</v>
      </c>
      <c r="T109" s="1" t="str">
        <f t="shared" si="9"/>
        <v>JWWA  G  114</v>
      </c>
    </row>
    <row r="110" spans="1:20" ht="15" customHeight="1">
      <c r="A110" s="87" t="str">
        <f t="shared" si="5"/>
        <v>020D0290</v>
      </c>
      <c r="B110" s="5" t="s">
        <v>1743</v>
      </c>
      <c r="C110" s="21">
        <v>2</v>
      </c>
      <c r="D110" s="21">
        <v>90</v>
      </c>
      <c r="E110" s="6" t="s">
        <v>2</v>
      </c>
      <c r="F110" s="7" t="s">
        <v>19</v>
      </c>
      <c r="G110" s="6" t="s">
        <v>120</v>
      </c>
      <c r="H110" s="6" t="s">
        <v>120</v>
      </c>
      <c r="I110" s="6" t="s">
        <v>523</v>
      </c>
      <c r="J110" s="6" t="s">
        <v>435</v>
      </c>
      <c r="K110" s="11" t="s">
        <v>463</v>
      </c>
      <c r="L110" s="12" t="s">
        <v>6</v>
      </c>
      <c r="M110" s="13" t="s">
        <v>24</v>
      </c>
      <c r="N110" s="14">
        <v>114</v>
      </c>
      <c r="O110" s="7"/>
      <c r="P110" s="6" t="s">
        <v>1733</v>
      </c>
      <c r="Q110" s="63">
        <f t="shared" si="6"/>
        <v>20</v>
      </c>
      <c r="R110" s="1" t="str">
        <f t="shared" si="7"/>
        <v>020D0290</v>
      </c>
      <c r="S110" s="1" t="str">
        <f t="shared" si="8"/>
        <v>JWWA  G  114</v>
      </c>
      <c r="T110" s="1" t="str">
        <f t="shared" si="9"/>
        <v>JWWA  G  114</v>
      </c>
    </row>
    <row r="111" spans="1:20" ht="15" customHeight="1">
      <c r="A111" s="87" t="str">
        <f t="shared" si="5"/>
        <v>020D0291</v>
      </c>
      <c r="B111" s="5" t="s">
        <v>1743</v>
      </c>
      <c r="C111" s="21">
        <v>2</v>
      </c>
      <c r="D111" s="21">
        <v>91</v>
      </c>
      <c r="E111" s="6" t="s">
        <v>2</v>
      </c>
      <c r="F111" s="7" t="s">
        <v>19</v>
      </c>
      <c r="G111" s="6" t="s">
        <v>124</v>
      </c>
      <c r="H111" s="6" t="s">
        <v>124</v>
      </c>
      <c r="I111" s="6" t="s">
        <v>73</v>
      </c>
      <c r="J111" s="6" t="s">
        <v>524</v>
      </c>
      <c r="K111" s="11" t="s">
        <v>526</v>
      </c>
      <c r="L111" s="12" t="s">
        <v>6</v>
      </c>
      <c r="M111" s="13" t="s">
        <v>24</v>
      </c>
      <c r="N111" s="14">
        <v>114</v>
      </c>
      <c r="O111" s="7"/>
      <c r="P111" s="6" t="s">
        <v>1733</v>
      </c>
      <c r="Q111" s="63">
        <f t="shared" si="6"/>
        <v>20</v>
      </c>
      <c r="R111" s="1" t="str">
        <f t="shared" si="7"/>
        <v>020D0291</v>
      </c>
      <c r="S111" s="1" t="str">
        <f t="shared" si="8"/>
        <v>JWWA  G  114</v>
      </c>
      <c r="T111" s="1" t="str">
        <f t="shared" si="9"/>
        <v>JWWA  G  114</v>
      </c>
    </row>
    <row r="112" spans="1:20" ht="15" customHeight="1">
      <c r="A112" s="87" t="str">
        <f t="shared" si="5"/>
        <v>020D0292</v>
      </c>
      <c r="B112" s="5" t="s">
        <v>1743</v>
      </c>
      <c r="C112" s="21">
        <v>2</v>
      </c>
      <c r="D112" s="21">
        <v>92</v>
      </c>
      <c r="E112" s="6" t="s">
        <v>2</v>
      </c>
      <c r="F112" s="7" t="s">
        <v>19</v>
      </c>
      <c r="G112" s="6" t="s">
        <v>124</v>
      </c>
      <c r="H112" s="6" t="s">
        <v>124</v>
      </c>
      <c r="I112" s="6" t="s">
        <v>73</v>
      </c>
      <c r="J112" s="6" t="s">
        <v>524</v>
      </c>
      <c r="K112" s="11" t="s">
        <v>527</v>
      </c>
      <c r="L112" s="12" t="s">
        <v>6</v>
      </c>
      <c r="M112" s="13" t="s">
        <v>24</v>
      </c>
      <c r="N112" s="14">
        <v>114</v>
      </c>
      <c r="O112" s="7"/>
      <c r="P112" s="6" t="s">
        <v>1733</v>
      </c>
      <c r="Q112" s="63">
        <f t="shared" si="6"/>
        <v>20</v>
      </c>
      <c r="R112" s="1" t="str">
        <f t="shared" si="7"/>
        <v>020D0292</v>
      </c>
      <c r="S112" s="1" t="str">
        <f t="shared" si="8"/>
        <v>JWWA  G  114</v>
      </c>
      <c r="T112" s="1" t="str">
        <f t="shared" si="9"/>
        <v>JWWA  G  114</v>
      </c>
    </row>
    <row r="113" spans="1:20" ht="15" customHeight="1">
      <c r="A113" s="25" t="str">
        <f t="shared" si="5"/>
        <v/>
      </c>
      <c r="B113" s="5"/>
      <c r="C113" s="21"/>
      <c r="D113" s="21"/>
      <c r="E113" s="6"/>
      <c r="F113" s="7"/>
      <c r="G113" s="6"/>
      <c r="H113" s="6"/>
      <c r="I113" s="6"/>
      <c r="J113" s="6"/>
      <c r="K113" s="6"/>
      <c r="L113" s="12"/>
      <c r="M113" s="13"/>
      <c r="N113" s="14"/>
      <c r="O113" s="7"/>
      <c r="P113" s="11"/>
      <c r="Q113" s="63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87" t="str">
        <f t="shared" si="5"/>
        <v>020D0301</v>
      </c>
      <c r="B114" s="16" t="s">
        <v>1743</v>
      </c>
      <c r="C114" s="22">
        <v>3</v>
      </c>
      <c r="D114" s="22">
        <v>1</v>
      </c>
      <c r="E114" s="6" t="s">
        <v>56</v>
      </c>
      <c r="F114" s="7" t="s">
        <v>125</v>
      </c>
      <c r="G114" s="6" t="s">
        <v>131</v>
      </c>
      <c r="H114" s="6" t="s">
        <v>787</v>
      </c>
      <c r="I114" s="6" t="s">
        <v>74</v>
      </c>
      <c r="J114" s="6" t="s">
        <v>128</v>
      </c>
      <c r="K114" s="6"/>
      <c r="L114" s="12" t="s">
        <v>6</v>
      </c>
      <c r="M114" s="13" t="s">
        <v>24</v>
      </c>
      <c r="N114" s="14">
        <v>121</v>
      </c>
      <c r="O114" s="20"/>
      <c r="P114" s="6" t="s">
        <v>1733</v>
      </c>
      <c r="Q114" s="63">
        <f t="shared" si="6"/>
        <v>20</v>
      </c>
      <c r="R114" s="1" t="str">
        <f t="shared" si="7"/>
        <v>020D0301</v>
      </c>
      <c r="S114" s="1" t="str">
        <f t="shared" si="8"/>
        <v>JWWA  G  121</v>
      </c>
      <c r="T114" s="1" t="str">
        <f t="shared" si="9"/>
        <v>JWWA  G  121</v>
      </c>
    </row>
    <row r="115" spans="1:20" ht="15" customHeight="1">
      <c r="A115" s="87" t="str">
        <f t="shared" si="5"/>
        <v>020D0302</v>
      </c>
      <c r="B115" s="16" t="s">
        <v>1743</v>
      </c>
      <c r="C115" s="21">
        <v>3</v>
      </c>
      <c r="D115" s="21">
        <v>2</v>
      </c>
      <c r="E115" s="6" t="s">
        <v>56</v>
      </c>
      <c r="F115" s="7" t="s">
        <v>125</v>
      </c>
      <c r="G115" s="6" t="s">
        <v>131</v>
      </c>
      <c r="H115" s="6" t="s">
        <v>787</v>
      </c>
      <c r="I115" s="6" t="s">
        <v>398</v>
      </c>
      <c r="J115" s="6" t="s">
        <v>128</v>
      </c>
      <c r="K115" s="6"/>
      <c r="L115" s="12" t="s">
        <v>65</v>
      </c>
      <c r="M115" s="13" t="s">
        <v>24</v>
      </c>
      <c r="N115" s="14">
        <v>1049</v>
      </c>
      <c r="O115" s="7"/>
      <c r="P115" s="6" t="s">
        <v>1733</v>
      </c>
      <c r="Q115" s="63">
        <f t="shared" si="6"/>
        <v>20</v>
      </c>
      <c r="R115" s="1" t="str">
        <f t="shared" si="7"/>
        <v>020D0302</v>
      </c>
      <c r="S115" s="1" t="str">
        <f t="shared" si="8"/>
        <v>JDPA  G  1049</v>
      </c>
      <c r="T115" s="1" t="str">
        <f t="shared" si="9"/>
        <v>JDPA  G  1049</v>
      </c>
    </row>
    <row r="116" spans="1:20" ht="15" customHeight="1">
      <c r="A116" s="87" t="str">
        <f t="shared" si="5"/>
        <v>020D0303</v>
      </c>
      <c r="B116" s="16" t="s">
        <v>1743</v>
      </c>
      <c r="C116" s="22">
        <v>3</v>
      </c>
      <c r="D116" s="22">
        <v>3</v>
      </c>
      <c r="E116" s="6" t="s">
        <v>56</v>
      </c>
      <c r="F116" s="7" t="s">
        <v>125</v>
      </c>
      <c r="G116" s="6" t="s">
        <v>788</v>
      </c>
      <c r="H116" s="6" t="s">
        <v>592</v>
      </c>
      <c r="I116" s="6" t="s">
        <v>74</v>
      </c>
      <c r="J116" s="6" t="s">
        <v>128</v>
      </c>
      <c r="K116" s="6"/>
      <c r="L116" s="12" t="s">
        <v>6</v>
      </c>
      <c r="M116" s="13" t="s">
        <v>24</v>
      </c>
      <c r="N116" s="14">
        <v>121</v>
      </c>
      <c r="O116" s="7"/>
      <c r="P116" s="6" t="s">
        <v>1733</v>
      </c>
      <c r="Q116" s="63">
        <f t="shared" si="6"/>
        <v>20</v>
      </c>
      <c r="R116" s="1" t="str">
        <f t="shared" si="7"/>
        <v>020D0303</v>
      </c>
      <c r="S116" s="1" t="str">
        <f t="shared" si="8"/>
        <v>JWWA  G  121</v>
      </c>
      <c r="T116" s="1" t="str">
        <f t="shared" si="9"/>
        <v>JWWA  G  121</v>
      </c>
    </row>
    <row r="117" spans="1:20" ht="15" customHeight="1">
      <c r="A117" s="87" t="str">
        <f t="shared" si="5"/>
        <v>020D0304</v>
      </c>
      <c r="B117" s="16" t="s">
        <v>1743</v>
      </c>
      <c r="C117" s="21">
        <v>3</v>
      </c>
      <c r="D117" s="21">
        <v>4</v>
      </c>
      <c r="E117" s="6" t="s">
        <v>56</v>
      </c>
      <c r="F117" s="7" t="s">
        <v>125</v>
      </c>
      <c r="G117" s="6" t="s">
        <v>788</v>
      </c>
      <c r="H117" s="6" t="s">
        <v>592</v>
      </c>
      <c r="I117" s="6" t="s">
        <v>398</v>
      </c>
      <c r="J117" s="6" t="s">
        <v>128</v>
      </c>
      <c r="K117" s="6"/>
      <c r="L117" s="12" t="s">
        <v>65</v>
      </c>
      <c r="M117" s="13" t="s">
        <v>24</v>
      </c>
      <c r="N117" s="14">
        <v>1049</v>
      </c>
      <c r="O117" s="7"/>
      <c r="P117" s="6" t="s">
        <v>1733</v>
      </c>
      <c r="Q117" s="63">
        <f t="shared" si="6"/>
        <v>20</v>
      </c>
      <c r="R117" s="1" t="str">
        <f t="shared" si="7"/>
        <v>020D0304</v>
      </c>
      <c r="S117" s="1" t="str">
        <f t="shared" si="8"/>
        <v>JDPA  G  1049</v>
      </c>
      <c r="T117" s="1" t="str">
        <f t="shared" si="9"/>
        <v>JDPA  G  1049</v>
      </c>
    </row>
    <row r="118" spans="1:20" ht="15" customHeight="1">
      <c r="A118" s="87" t="str">
        <f t="shared" si="5"/>
        <v>020D0305</v>
      </c>
      <c r="B118" s="16" t="s">
        <v>1743</v>
      </c>
      <c r="C118" s="22">
        <v>3</v>
      </c>
      <c r="D118" s="22">
        <v>5</v>
      </c>
      <c r="E118" s="6" t="s">
        <v>56</v>
      </c>
      <c r="F118" s="7" t="s">
        <v>125</v>
      </c>
      <c r="G118" s="6" t="s">
        <v>789</v>
      </c>
      <c r="H118" s="6" t="s">
        <v>593</v>
      </c>
      <c r="I118" s="6" t="s">
        <v>74</v>
      </c>
      <c r="J118" s="6" t="s">
        <v>790</v>
      </c>
      <c r="K118" s="6"/>
      <c r="L118" s="12" t="s">
        <v>6</v>
      </c>
      <c r="M118" s="13" t="s">
        <v>24</v>
      </c>
      <c r="N118" s="14">
        <v>121</v>
      </c>
      <c r="O118" s="7"/>
      <c r="P118" s="6" t="s">
        <v>1733</v>
      </c>
      <c r="Q118" s="63">
        <f t="shared" si="6"/>
        <v>20</v>
      </c>
      <c r="R118" s="1" t="str">
        <f t="shared" si="7"/>
        <v>020D0305</v>
      </c>
      <c r="S118" s="1" t="str">
        <f t="shared" si="8"/>
        <v>JWWA  G  121</v>
      </c>
      <c r="T118" s="1" t="str">
        <f t="shared" si="9"/>
        <v>JWWA  G  121</v>
      </c>
    </row>
    <row r="119" spans="1:20" ht="15" customHeight="1">
      <c r="A119" s="87" t="str">
        <f t="shared" si="5"/>
        <v>020D0306</v>
      </c>
      <c r="B119" s="16" t="s">
        <v>1743</v>
      </c>
      <c r="C119" s="21">
        <v>3</v>
      </c>
      <c r="D119" s="21">
        <v>6</v>
      </c>
      <c r="E119" s="6" t="s">
        <v>56</v>
      </c>
      <c r="F119" s="7" t="s">
        <v>125</v>
      </c>
      <c r="G119" s="6" t="s">
        <v>789</v>
      </c>
      <c r="H119" s="6" t="s">
        <v>593</v>
      </c>
      <c r="I119" s="6" t="s">
        <v>398</v>
      </c>
      <c r="J119" s="6" t="s">
        <v>790</v>
      </c>
      <c r="K119" s="6"/>
      <c r="L119" s="12" t="s">
        <v>65</v>
      </c>
      <c r="M119" s="13" t="s">
        <v>24</v>
      </c>
      <c r="N119" s="14">
        <v>1049</v>
      </c>
      <c r="O119" s="7"/>
      <c r="P119" s="6" t="s">
        <v>1733</v>
      </c>
      <c r="Q119" s="63">
        <f t="shared" si="6"/>
        <v>20</v>
      </c>
      <c r="R119" s="1" t="str">
        <f t="shared" si="7"/>
        <v>020D0306</v>
      </c>
      <c r="S119" s="1" t="str">
        <f t="shared" si="8"/>
        <v>JDPA  G  1049</v>
      </c>
      <c r="T119" s="1" t="str">
        <f t="shared" si="9"/>
        <v>JDPA  G  1049</v>
      </c>
    </row>
    <row r="120" spans="1:20" ht="15" customHeight="1">
      <c r="A120" s="87" t="str">
        <f t="shared" si="5"/>
        <v>020D0307</v>
      </c>
      <c r="B120" s="16" t="s">
        <v>1743</v>
      </c>
      <c r="C120" s="21">
        <v>3</v>
      </c>
      <c r="D120" s="22">
        <v>7</v>
      </c>
      <c r="E120" s="6" t="s">
        <v>56</v>
      </c>
      <c r="F120" s="7" t="s">
        <v>125</v>
      </c>
      <c r="G120" s="6" t="s">
        <v>594</v>
      </c>
      <c r="H120" s="6" t="s">
        <v>595</v>
      </c>
      <c r="I120" s="6" t="s">
        <v>74</v>
      </c>
      <c r="J120" s="6" t="s">
        <v>596</v>
      </c>
      <c r="K120" s="6"/>
      <c r="L120" s="12" t="s">
        <v>6</v>
      </c>
      <c r="M120" s="13" t="s">
        <v>24</v>
      </c>
      <c r="N120" s="14">
        <v>121</v>
      </c>
      <c r="O120" s="7"/>
      <c r="P120" s="6" t="s">
        <v>1733</v>
      </c>
      <c r="Q120" s="63">
        <f t="shared" si="6"/>
        <v>20</v>
      </c>
      <c r="R120" s="1" t="str">
        <f t="shared" si="7"/>
        <v>020D0307</v>
      </c>
      <c r="S120" s="1" t="str">
        <f t="shared" si="8"/>
        <v>JWWA  G  121</v>
      </c>
      <c r="T120" s="1" t="str">
        <f t="shared" si="9"/>
        <v>JWWA  G  121</v>
      </c>
    </row>
    <row r="121" spans="1:20" ht="15" customHeight="1">
      <c r="A121" s="87" t="str">
        <f t="shared" si="5"/>
        <v>020D0308</v>
      </c>
      <c r="B121" s="16" t="s">
        <v>1743</v>
      </c>
      <c r="C121" s="21">
        <v>3</v>
      </c>
      <c r="D121" s="21">
        <v>8</v>
      </c>
      <c r="E121" s="6" t="s">
        <v>56</v>
      </c>
      <c r="F121" s="7" t="s">
        <v>125</v>
      </c>
      <c r="G121" s="6" t="s">
        <v>594</v>
      </c>
      <c r="H121" s="6" t="s">
        <v>595</v>
      </c>
      <c r="I121" s="6" t="s">
        <v>398</v>
      </c>
      <c r="J121" s="6" t="s">
        <v>596</v>
      </c>
      <c r="K121" s="6"/>
      <c r="L121" s="12" t="s">
        <v>65</v>
      </c>
      <c r="M121" s="13" t="s">
        <v>24</v>
      </c>
      <c r="N121" s="14">
        <v>1049</v>
      </c>
      <c r="O121" s="7"/>
      <c r="P121" s="6" t="s">
        <v>1733</v>
      </c>
      <c r="Q121" s="63">
        <f t="shared" si="6"/>
        <v>20</v>
      </c>
      <c r="R121" s="1" t="str">
        <f t="shared" si="7"/>
        <v>020D0308</v>
      </c>
      <c r="S121" s="1" t="str">
        <f t="shared" si="8"/>
        <v>JDPA  G  1049</v>
      </c>
      <c r="T121" s="1" t="str">
        <f t="shared" si="9"/>
        <v>JDPA  G  1049</v>
      </c>
    </row>
    <row r="122" spans="1:20" ht="15" customHeight="1">
      <c r="A122" s="87" t="str">
        <f t="shared" si="5"/>
        <v>020D0309</v>
      </c>
      <c r="B122" s="5" t="s">
        <v>1743</v>
      </c>
      <c r="C122" s="21">
        <v>3</v>
      </c>
      <c r="D122" s="21">
        <v>9</v>
      </c>
      <c r="E122" s="6" t="s">
        <v>56</v>
      </c>
      <c r="F122" s="7" t="s">
        <v>125</v>
      </c>
      <c r="G122" s="6" t="s">
        <v>597</v>
      </c>
      <c r="H122" s="6" t="s">
        <v>599</v>
      </c>
      <c r="I122" s="6" t="s">
        <v>1745</v>
      </c>
      <c r="J122" s="6" t="s">
        <v>596</v>
      </c>
      <c r="K122" s="6"/>
      <c r="L122" s="12" t="s">
        <v>6</v>
      </c>
      <c r="M122" s="13" t="s">
        <v>24</v>
      </c>
      <c r="N122" s="14">
        <v>114</v>
      </c>
      <c r="O122" s="7"/>
      <c r="P122" s="6" t="s">
        <v>1733</v>
      </c>
      <c r="Q122" s="63">
        <f t="shared" si="6"/>
        <v>20</v>
      </c>
      <c r="R122" s="1" t="str">
        <f t="shared" si="7"/>
        <v>020D0309</v>
      </c>
      <c r="S122" s="1" t="str">
        <f t="shared" si="8"/>
        <v>JWWA  G  114</v>
      </c>
      <c r="T122" s="1" t="str">
        <f t="shared" si="9"/>
        <v>JWWA  G  114</v>
      </c>
    </row>
    <row r="123" spans="1:20" ht="15" customHeight="1">
      <c r="A123" s="87" t="str">
        <f t="shared" si="5"/>
        <v>020D0310</v>
      </c>
      <c r="B123" s="5" t="s">
        <v>1743</v>
      </c>
      <c r="C123" s="21">
        <v>3</v>
      </c>
      <c r="D123" s="21">
        <v>10</v>
      </c>
      <c r="E123" s="6" t="s">
        <v>56</v>
      </c>
      <c r="F123" s="7" t="s">
        <v>125</v>
      </c>
      <c r="G123" s="6" t="s">
        <v>791</v>
      </c>
      <c r="H123" s="6" t="s">
        <v>600</v>
      </c>
      <c r="I123" s="6" t="s">
        <v>73</v>
      </c>
      <c r="J123" s="6" t="s">
        <v>601</v>
      </c>
      <c r="K123" s="6"/>
      <c r="L123" s="12" t="s">
        <v>6</v>
      </c>
      <c r="M123" s="13" t="s">
        <v>24</v>
      </c>
      <c r="N123" s="14">
        <v>114</v>
      </c>
      <c r="O123" s="7"/>
      <c r="P123" s="6" t="s">
        <v>1733</v>
      </c>
      <c r="Q123" s="63">
        <f t="shared" si="6"/>
        <v>20</v>
      </c>
      <c r="R123" s="1" t="str">
        <f t="shared" si="7"/>
        <v>020D0310</v>
      </c>
      <c r="S123" s="1" t="str">
        <f t="shared" si="8"/>
        <v>JWWA  G  114</v>
      </c>
      <c r="T123" s="1" t="str">
        <f t="shared" si="9"/>
        <v>JWWA  G  114</v>
      </c>
    </row>
    <row r="124" spans="1:20" ht="15" customHeight="1">
      <c r="A124" s="87" t="str">
        <f t="shared" si="5"/>
        <v>020D0311</v>
      </c>
      <c r="B124" s="5" t="s">
        <v>1743</v>
      </c>
      <c r="C124" s="21">
        <v>3</v>
      </c>
      <c r="D124" s="21">
        <v>11</v>
      </c>
      <c r="E124" s="6" t="s">
        <v>56</v>
      </c>
      <c r="F124" s="7" t="s">
        <v>125</v>
      </c>
      <c r="G124" s="6" t="s">
        <v>1769</v>
      </c>
      <c r="H124" s="6" t="s">
        <v>1769</v>
      </c>
      <c r="I124" s="6" t="s">
        <v>1754</v>
      </c>
      <c r="J124" s="6" t="s">
        <v>128</v>
      </c>
      <c r="K124" s="11"/>
      <c r="L124" s="12" t="s">
        <v>65</v>
      </c>
      <c r="M124" s="13" t="s">
        <v>1752</v>
      </c>
      <c r="N124" s="14">
        <v>1052</v>
      </c>
      <c r="O124" s="7"/>
      <c r="P124" s="6" t="s">
        <v>1733</v>
      </c>
      <c r="Q124" s="63">
        <f t="shared" si="6"/>
        <v>20</v>
      </c>
      <c r="R124" s="1" t="str">
        <f t="shared" si="7"/>
        <v>020D0311</v>
      </c>
      <c r="S124" s="1" t="str">
        <f t="shared" si="8"/>
        <v>JDPA  G  1052</v>
      </c>
      <c r="T124" s="1" t="str">
        <f t="shared" si="9"/>
        <v>JDPA  G  1052</v>
      </c>
    </row>
    <row r="125" spans="1:20" ht="15" customHeight="1">
      <c r="A125" s="87" t="str">
        <f t="shared" si="5"/>
        <v>020D0313</v>
      </c>
      <c r="B125" s="5" t="s">
        <v>1743</v>
      </c>
      <c r="C125" s="21">
        <v>3</v>
      </c>
      <c r="D125" s="21">
        <v>13</v>
      </c>
      <c r="E125" s="6" t="s">
        <v>56</v>
      </c>
      <c r="F125" s="7" t="s">
        <v>125</v>
      </c>
      <c r="G125" s="6" t="s">
        <v>1770</v>
      </c>
      <c r="H125" s="6" t="s">
        <v>1771</v>
      </c>
      <c r="I125" s="6" t="s">
        <v>1754</v>
      </c>
      <c r="J125" s="6" t="s">
        <v>596</v>
      </c>
      <c r="K125" s="11"/>
      <c r="L125" s="12" t="s">
        <v>65</v>
      </c>
      <c r="M125" s="13" t="s">
        <v>1752</v>
      </c>
      <c r="N125" s="14">
        <v>1052</v>
      </c>
      <c r="O125" s="7"/>
      <c r="P125" s="6" t="s">
        <v>1733</v>
      </c>
      <c r="Q125" s="63">
        <f t="shared" si="6"/>
        <v>20</v>
      </c>
      <c r="R125" s="1" t="str">
        <f t="shared" si="7"/>
        <v>020D0313</v>
      </c>
      <c r="S125" s="1" t="str">
        <f t="shared" si="8"/>
        <v>JDPA  G  1052</v>
      </c>
      <c r="T125" s="1" t="str">
        <f t="shared" si="9"/>
        <v>JDPA  G  1052</v>
      </c>
    </row>
    <row r="126" spans="1:20" ht="15" customHeight="1">
      <c r="A126" s="87" t="str">
        <f t="shared" si="5"/>
        <v>020D0314</v>
      </c>
      <c r="B126" s="5" t="s">
        <v>1743</v>
      </c>
      <c r="C126" s="21">
        <v>3</v>
      </c>
      <c r="D126" s="21">
        <v>14</v>
      </c>
      <c r="E126" s="6" t="s">
        <v>56</v>
      </c>
      <c r="F126" s="7" t="s">
        <v>125</v>
      </c>
      <c r="G126" s="6" t="s">
        <v>1772</v>
      </c>
      <c r="H126" s="6" t="s">
        <v>1773</v>
      </c>
      <c r="I126" s="6" t="s">
        <v>87</v>
      </c>
      <c r="J126" s="6" t="s">
        <v>435</v>
      </c>
      <c r="K126" s="11" t="s">
        <v>1776</v>
      </c>
      <c r="L126" s="12" t="s">
        <v>65</v>
      </c>
      <c r="M126" s="13" t="s">
        <v>1752</v>
      </c>
      <c r="N126" s="14">
        <v>1052</v>
      </c>
      <c r="O126" s="7"/>
      <c r="P126" s="6" t="s">
        <v>1733</v>
      </c>
      <c r="Q126" s="63">
        <f t="shared" si="6"/>
        <v>20</v>
      </c>
      <c r="R126" s="1" t="str">
        <f t="shared" si="7"/>
        <v>020D0314</v>
      </c>
      <c r="S126" s="1" t="str">
        <f t="shared" si="8"/>
        <v>JDPA  G  1052</v>
      </c>
      <c r="T126" s="1" t="str">
        <f t="shared" si="9"/>
        <v>JDPA  G  1052</v>
      </c>
    </row>
    <row r="127" spans="1:20" ht="15" customHeight="1">
      <c r="A127" s="25" t="str">
        <f t="shared" si="5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87" t="str">
        <f t="shared" si="5"/>
        <v>020D0601</v>
      </c>
      <c r="B128" s="5" t="s">
        <v>1743</v>
      </c>
      <c r="C128" s="21">
        <v>6</v>
      </c>
      <c r="D128" s="21">
        <v>1</v>
      </c>
      <c r="E128" s="6" t="s">
        <v>17</v>
      </c>
      <c r="F128" s="7" t="s">
        <v>40</v>
      </c>
      <c r="G128" s="6" t="s">
        <v>218</v>
      </c>
      <c r="H128" s="6" t="s">
        <v>1774</v>
      </c>
      <c r="I128" s="6"/>
      <c r="J128" s="6"/>
      <c r="K128" s="6"/>
      <c r="L128" s="12" t="s">
        <v>6</v>
      </c>
      <c r="M128" s="13" t="s">
        <v>194</v>
      </c>
      <c r="N128" s="14">
        <v>139</v>
      </c>
      <c r="O128" s="7"/>
      <c r="P128" s="6" t="s">
        <v>1733</v>
      </c>
      <c r="Q128" s="63">
        <f t="shared" si="6"/>
        <v>20</v>
      </c>
      <c r="R128" s="1" t="str">
        <f t="shared" si="7"/>
        <v>020D0601</v>
      </c>
      <c r="S128" s="1" t="str">
        <f t="shared" si="8"/>
        <v>JWWA  K  139</v>
      </c>
      <c r="T128" s="1" t="str">
        <f t="shared" si="9"/>
        <v>JWWA  K  139</v>
      </c>
    </row>
    <row r="129" spans="1:20" ht="15" customHeight="1">
      <c r="A129" s="87" t="str">
        <f t="shared" si="5"/>
        <v>020D0602</v>
      </c>
      <c r="B129" s="5" t="s">
        <v>1743</v>
      </c>
      <c r="C129" s="21">
        <v>6</v>
      </c>
      <c r="D129" s="21">
        <v>2</v>
      </c>
      <c r="E129" s="6" t="s">
        <v>17</v>
      </c>
      <c r="F129" s="7" t="s">
        <v>40</v>
      </c>
      <c r="G129" s="6" t="s">
        <v>603</v>
      </c>
      <c r="H129" s="6" t="s">
        <v>1774</v>
      </c>
      <c r="I129" s="6"/>
      <c r="J129" s="6"/>
      <c r="K129" s="6"/>
      <c r="L129" s="12" t="s">
        <v>6</v>
      </c>
      <c r="M129" s="13" t="s">
        <v>194</v>
      </c>
      <c r="N129" s="14">
        <v>139</v>
      </c>
      <c r="O129" s="7"/>
      <c r="P129" s="6" t="s">
        <v>1733</v>
      </c>
      <c r="Q129" s="63">
        <f t="shared" si="6"/>
        <v>20</v>
      </c>
      <c r="R129" s="1" t="str">
        <f t="shared" si="7"/>
        <v>020D0602</v>
      </c>
      <c r="S129" s="1" t="str">
        <f t="shared" si="8"/>
        <v>JWWA  K  139</v>
      </c>
      <c r="T129" s="1" t="str">
        <f t="shared" si="9"/>
        <v>JWWA  K  139</v>
      </c>
    </row>
    <row r="130" spans="1:20" ht="15" customHeight="1">
      <c r="A130" s="87" t="str">
        <f t="shared" si="5"/>
        <v>020D0603</v>
      </c>
      <c r="B130" s="5" t="s">
        <v>1743</v>
      </c>
      <c r="C130" s="21">
        <v>6</v>
      </c>
      <c r="D130" s="21">
        <v>3</v>
      </c>
      <c r="E130" s="6" t="s">
        <v>17</v>
      </c>
      <c r="F130" s="7" t="s">
        <v>40</v>
      </c>
      <c r="G130" s="6" t="s">
        <v>604</v>
      </c>
      <c r="H130" s="6" t="s">
        <v>1774</v>
      </c>
      <c r="I130" s="6"/>
      <c r="J130" s="6"/>
      <c r="K130" s="6"/>
      <c r="L130" s="12" t="s">
        <v>6</v>
      </c>
      <c r="M130" s="13" t="s">
        <v>194</v>
      </c>
      <c r="N130" s="14">
        <v>139</v>
      </c>
      <c r="O130" s="7"/>
      <c r="P130" s="6" t="s">
        <v>1733</v>
      </c>
      <c r="Q130" s="63">
        <f t="shared" si="6"/>
        <v>20</v>
      </c>
      <c r="R130" s="1" t="str">
        <f t="shared" si="7"/>
        <v>020D0603</v>
      </c>
      <c r="S130" s="1" t="str">
        <f t="shared" si="8"/>
        <v>JWWA  K  139</v>
      </c>
      <c r="T130" s="1" t="str">
        <f t="shared" si="9"/>
        <v>JWWA  K  139</v>
      </c>
    </row>
    <row r="131" spans="1:20" ht="15" customHeight="1">
      <c r="A131" s="87" t="str">
        <f t="shared" si="5"/>
        <v>020D0604</v>
      </c>
      <c r="B131" s="5" t="s">
        <v>1743</v>
      </c>
      <c r="C131" s="21">
        <v>6</v>
      </c>
      <c r="D131" s="21">
        <v>4</v>
      </c>
      <c r="E131" s="6" t="s">
        <v>17</v>
      </c>
      <c r="F131" s="7" t="s">
        <v>40</v>
      </c>
      <c r="G131" s="6" t="s">
        <v>602</v>
      </c>
      <c r="H131" s="6" t="s">
        <v>1775</v>
      </c>
      <c r="I131" s="6"/>
      <c r="J131" s="6"/>
      <c r="K131" s="6"/>
      <c r="L131" s="12" t="s">
        <v>65</v>
      </c>
      <c r="M131" s="13" t="s">
        <v>198</v>
      </c>
      <c r="N131" s="14">
        <v>2002</v>
      </c>
      <c r="O131" s="7"/>
      <c r="P131" s="6" t="s">
        <v>1733</v>
      </c>
      <c r="Q131" s="63">
        <f t="shared" si="6"/>
        <v>20</v>
      </c>
      <c r="R131" s="1" t="str">
        <f t="shared" si="7"/>
        <v>020D0604</v>
      </c>
      <c r="S131" s="1" t="str">
        <f t="shared" si="8"/>
        <v>JDPA  Z  2002</v>
      </c>
      <c r="T131" s="1" t="str">
        <f t="shared" si="9"/>
        <v>JDPA  Z  2002</v>
      </c>
    </row>
    <row r="132" spans="1:20" ht="15" customHeight="1">
      <c r="A132" s="25" t="str">
        <f t="shared" si="5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87" t="str">
        <f t="shared" si="5"/>
        <v>020V0101</v>
      </c>
      <c r="B133" s="5" t="s">
        <v>1777</v>
      </c>
      <c r="C133" s="21">
        <v>1</v>
      </c>
      <c r="D133" s="21">
        <v>1</v>
      </c>
      <c r="E133" s="6" t="s">
        <v>14</v>
      </c>
      <c r="F133" s="7" t="s">
        <v>28</v>
      </c>
      <c r="G133" s="6" t="s">
        <v>792</v>
      </c>
      <c r="H133" s="6" t="s">
        <v>161</v>
      </c>
      <c r="I133" s="6" t="s">
        <v>159</v>
      </c>
      <c r="J133" s="6" t="s">
        <v>385</v>
      </c>
      <c r="K133" s="6" t="s">
        <v>387</v>
      </c>
      <c r="L133" s="12" t="s">
        <v>6</v>
      </c>
      <c r="M133" s="13" t="s">
        <v>164</v>
      </c>
      <c r="N133" s="14">
        <v>120</v>
      </c>
      <c r="O133" s="7"/>
      <c r="P133" s="6" t="s">
        <v>1733</v>
      </c>
      <c r="Q133" s="63">
        <f t="shared" si="6"/>
        <v>20</v>
      </c>
      <c r="R133" s="1" t="str">
        <f t="shared" si="7"/>
        <v>020V0101</v>
      </c>
      <c r="S133" s="1" t="str">
        <f t="shared" si="8"/>
        <v>JWWA  B  120</v>
      </c>
      <c r="T133" s="1" t="str">
        <f t="shared" si="9"/>
        <v>JWWA  B  120</v>
      </c>
    </row>
    <row r="134" spans="1:20" ht="15" customHeight="1">
      <c r="A134" s="87" t="str">
        <f t="shared" si="5"/>
        <v>020V0102</v>
      </c>
      <c r="B134" s="5" t="s">
        <v>1777</v>
      </c>
      <c r="C134" s="21">
        <v>1</v>
      </c>
      <c r="D134" s="21">
        <v>2</v>
      </c>
      <c r="E134" s="6" t="s">
        <v>14</v>
      </c>
      <c r="F134" s="7" t="s">
        <v>28</v>
      </c>
      <c r="G134" s="6" t="s">
        <v>795</v>
      </c>
      <c r="H134" s="6" t="s">
        <v>1778</v>
      </c>
      <c r="I134" s="11" t="s">
        <v>1779</v>
      </c>
      <c r="J134" s="6" t="s">
        <v>385</v>
      </c>
      <c r="K134" s="6" t="s">
        <v>387</v>
      </c>
      <c r="L134" s="12" t="s">
        <v>6</v>
      </c>
      <c r="M134" s="13" t="s">
        <v>164</v>
      </c>
      <c r="N134" s="14">
        <v>138</v>
      </c>
      <c r="O134" s="7"/>
      <c r="P134" s="6" t="s">
        <v>1733</v>
      </c>
      <c r="Q134" s="63">
        <f t="shared" si="6"/>
        <v>20</v>
      </c>
      <c r="R134" s="1" t="str">
        <f t="shared" si="7"/>
        <v>020V0102</v>
      </c>
      <c r="S134" s="1" t="str">
        <f t="shared" si="8"/>
        <v>JWWA  B  138</v>
      </c>
      <c r="T134" s="1" t="str">
        <f t="shared" si="9"/>
        <v>JWWA  B  138</v>
      </c>
    </row>
    <row r="135" spans="1:20" ht="15" customHeight="1">
      <c r="A135" s="25" t="str">
        <f t="shared" ref="A135:A360" si="10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1">IF(P135="","",VLOOKUP(P135,$Z$7:$AA$68,2,FALSE))</f>
        <v/>
      </c>
      <c r="R135" s="1" t="str">
        <f t="shared" si="7"/>
        <v/>
      </c>
      <c r="S135" s="1" t="str">
        <f t="shared" si="8"/>
        <v xml:space="preserve">    </v>
      </c>
      <c r="T135" s="1" t="str">
        <f t="shared" si="9"/>
        <v xml:space="preserve">    </v>
      </c>
    </row>
    <row r="136" spans="1:20" ht="15" customHeight="1">
      <c r="A136" s="87" t="str">
        <f t="shared" si="10"/>
        <v>020V0201</v>
      </c>
      <c r="B136" s="5" t="s">
        <v>1777</v>
      </c>
      <c r="C136" s="21">
        <v>2</v>
      </c>
      <c r="D136" s="21">
        <v>1</v>
      </c>
      <c r="E136" s="6" t="s">
        <v>14</v>
      </c>
      <c r="F136" s="7" t="s">
        <v>28</v>
      </c>
      <c r="G136" s="6" t="s">
        <v>392</v>
      </c>
      <c r="H136" s="6" t="s">
        <v>1780</v>
      </c>
      <c r="I136" s="6" t="s">
        <v>74</v>
      </c>
      <c r="J136" s="6" t="s">
        <v>390</v>
      </c>
      <c r="K136" s="6" t="s">
        <v>388</v>
      </c>
      <c r="L136" s="12" t="s">
        <v>6</v>
      </c>
      <c r="M136" s="13" t="s">
        <v>164</v>
      </c>
      <c r="N136" s="14">
        <v>120</v>
      </c>
      <c r="O136" s="7"/>
      <c r="P136" s="6" t="s">
        <v>1733</v>
      </c>
      <c r="Q136" s="63">
        <f t="shared" si="11"/>
        <v>20</v>
      </c>
      <c r="R136" s="1" t="str">
        <f t="shared" ref="R136:R199" si="12">A136</f>
        <v>020V0201</v>
      </c>
      <c r="S136" s="1" t="str">
        <f t="shared" ref="S136:S199" si="13">""&amp;L136&amp;"  "&amp;M136&amp;"  "&amp;N136&amp;""</f>
        <v>JWWA  B  120</v>
      </c>
      <c r="T136" s="1" t="str">
        <f t="shared" si="9"/>
        <v>JWWA  B  120</v>
      </c>
    </row>
    <row r="137" spans="1:20" ht="15" customHeight="1">
      <c r="A137" s="87" t="str">
        <f t="shared" si="10"/>
        <v>020V0202</v>
      </c>
      <c r="B137" s="5" t="s">
        <v>1777</v>
      </c>
      <c r="C137" s="21">
        <v>2</v>
      </c>
      <c r="D137" s="21">
        <v>2</v>
      </c>
      <c r="E137" s="6" t="s">
        <v>14</v>
      </c>
      <c r="F137" s="7" t="s">
        <v>28</v>
      </c>
      <c r="G137" s="6" t="s">
        <v>392</v>
      </c>
      <c r="H137" s="6" t="s">
        <v>1780</v>
      </c>
      <c r="I137" s="6" t="s">
        <v>398</v>
      </c>
      <c r="J137" s="6" t="s">
        <v>390</v>
      </c>
      <c r="K137" s="6" t="s">
        <v>388</v>
      </c>
      <c r="L137" s="12" t="s">
        <v>65</v>
      </c>
      <c r="M137" s="13" t="s">
        <v>24</v>
      </c>
      <c r="N137" s="14">
        <v>1049</v>
      </c>
      <c r="O137" s="7"/>
      <c r="P137" s="6" t="s">
        <v>1733</v>
      </c>
      <c r="Q137" s="63">
        <f t="shared" si="11"/>
        <v>20</v>
      </c>
      <c r="R137" s="1" t="str">
        <f t="shared" si="12"/>
        <v>020V0202</v>
      </c>
      <c r="S137" s="1" t="str">
        <f t="shared" si="13"/>
        <v>JDPA  G  1049</v>
      </c>
      <c r="T137" s="1" t="str">
        <f t="shared" si="9"/>
        <v>JDPA  G  1049</v>
      </c>
    </row>
    <row r="138" spans="1:20" ht="15" customHeight="1">
      <c r="A138" s="87" t="str">
        <f t="shared" si="10"/>
        <v>020V0203</v>
      </c>
      <c r="B138" s="5" t="s">
        <v>1777</v>
      </c>
      <c r="C138" s="21">
        <v>2</v>
      </c>
      <c r="D138" s="21">
        <v>3</v>
      </c>
      <c r="E138" s="6" t="s">
        <v>14</v>
      </c>
      <c r="F138" s="7" t="s">
        <v>28</v>
      </c>
      <c r="G138" s="6" t="s">
        <v>399</v>
      </c>
      <c r="H138" s="6" t="s">
        <v>1781</v>
      </c>
      <c r="I138" s="6" t="s">
        <v>74</v>
      </c>
      <c r="J138" s="6" t="s">
        <v>385</v>
      </c>
      <c r="K138" s="6" t="s">
        <v>388</v>
      </c>
      <c r="L138" s="12" t="s">
        <v>6</v>
      </c>
      <c r="M138" s="13" t="s">
        <v>164</v>
      </c>
      <c r="N138" s="14">
        <v>120</v>
      </c>
      <c r="O138" s="7"/>
      <c r="P138" s="6" t="s">
        <v>1733</v>
      </c>
      <c r="Q138" s="63">
        <f t="shared" si="11"/>
        <v>20</v>
      </c>
      <c r="R138" s="1" t="str">
        <f t="shared" si="12"/>
        <v>020V0203</v>
      </c>
      <c r="S138" s="1" t="str">
        <f t="shared" si="13"/>
        <v>JWWA  B  120</v>
      </c>
      <c r="T138" s="1" t="str">
        <f t="shared" ref="T138:T201" si="14">S138</f>
        <v>JWWA  B  120</v>
      </c>
    </row>
    <row r="139" spans="1:20" ht="15" customHeight="1">
      <c r="A139" s="87" t="str">
        <f t="shared" si="10"/>
        <v>020V0204</v>
      </c>
      <c r="B139" s="5" t="s">
        <v>1777</v>
      </c>
      <c r="C139" s="21">
        <v>2</v>
      </c>
      <c r="D139" s="21">
        <v>4</v>
      </c>
      <c r="E139" s="6" t="s">
        <v>14</v>
      </c>
      <c r="F139" s="7" t="s">
        <v>28</v>
      </c>
      <c r="G139" s="6" t="s">
        <v>399</v>
      </c>
      <c r="H139" s="6" t="s">
        <v>1781</v>
      </c>
      <c r="I139" s="6" t="s">
        <v>175</v>
      </c>
      <c r="J139" s="6" t="s">
        <v>385</v>
      </c>
      <c r="K139" s="6" t="s">
        <v>388</v>
      </c>
      <c r="L139" s="12" t="s">
        <v>57</v>
      </c>
      <c r="M139" s="13"/>
      <c r="N139" s="14"/>
      <c r="O139" s="7" t="s">
        <v>402</v>
      </c>
      <c r="P139" s="6" t="s">
        <v>1733</v>
      </c>
      <c r="Q139" s="63">
        <f t="shared" si="11"/>
        <v>20</v>
      </c>
      <c r="R139" s="1" t="str">
        <f t="shared" si="12"/>
        <v>020V0204</v>
      </c>
      <c r="S139" s="1" t="str">
        <f t="shared" si="13"/>
        <v xml:space="preserve">指定承認    </v>
      </c>
      <c r="T139" s="1" t="str">
        <f t="shared" si="14"/>
        <v xml:space="preserve">指定承認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6"/>
      <c r="J140" s="6"/>
      <c r="K140" s="6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87" t="str">
        <f t="shared" si="10"/>
        <v>020V0301</v>
      </c>
      <c r="B141" s="5" t="s">
        <v>1777</v>
      </c>
      <c r="C141" s="21">
        <v>3</v>
      </c>
      <c r="D141" s="21">
        <v>1</v>
      </c>
      <c r="E141" s="6" t="s">
        <v>14</v>
      </c>
      <c r="F141" s="7" t="s">
        <v>28</v>
      </c>
      <c r="G141" s="6" t="s">
        <v>404</v>
      </c>
      <c r="H141" s="6" t="s">
        <v>1782</v>
      </c>
      <c r="I141" s="6" t="s">
        <v>94</v>
      </c>
      <c r="J141" s="6" t="s">
        <v>390</v>
      </c>
      <c r="K141" s="6" t="s">
        <v>388</v>
      </c>
      <c r="L141" s="12" t="s">
        <v>57</v>
      </c>
      <c r="M141" s="13"/>
      <c r="N141" s="14"/>
      <c r="O141" s="7" t="s">
        <v>402</v>
      </c>
      <c r="P141" s="6" t="s">
        <v>1733</v>
      </c>
      <c r="Q141" s="63">
        <f t="shared" si="11"/>
        <v>20</v>
      </c>
      <c r="R141" s="1" t="str">
        <f t="shared" si="12"/>
        <v>020V0301</v>
      </c>
      <c r="S141" s="1" t="str">
        <f t="shared" si="13"/>
        <v xml:space="preserve">指定承認    </v>
      </c>
      <c r="T141" s="1" t="str">
        <f t="shared" si="14"/>
        <v xml:space="preserve">指定承認    </v>
      </c>
    </row>
    <row r="142" spans="1:20" ht="15" customHeight="1">
      <c r="A142" s="87" t="str">
        <f t="shared" si="10"/>
        <v>020V0302</v>
      </c>
      <c r="B142" s="5" t="s">
        <v>1777</v>
      </c>
      <c r="C142" s="21">
        <v>3</v>
      </c>
      <c r="D142" s="21">
        <v>2</v>
      </c>
      <c r="E142" s="6" t="s">
        <v>14</v>
      </c>
      <c r="F142" s="7" t="s">
        <v>28</v>
      </c>
      <c r="G142" s="6" t="s">
        <v>407</v>
      </c>
      <c r="H142" s="6" t="s">
        <v>1783</v>
      </c>
      <c r="I142" s="6" t="s">
        <v>94</v>
      </c>
      <c r="J142" s="6" t="s">
        <v>385</v>
      </c>
      <c r="K142" s="6" t="s">
        <v>388</v>
      </c>
      <c r="L142" s="12" t="s">
        <v>57</v>
      </c>
      <c r="M142" s="13"/>
      <c r="N142" s="14"/>
      <c r="O142" s="7" t="s">
        <v>402</v>
      </c>
      <c r="P142" s="6" t="s">
        <v>1733</v>
      </c>
      <c r="Q142" s="63">
        <f t="shared" si="11"/>
        <v>20</v>
      </c>
      <c r="R142" s="1" t="str">
        <f t="shared" si="12"/>
        <v>020V0302</v>
      </c>
      <c r="S142" s="1" t="str">
        <f t="shared" si="13"/>
        <v xml:space="preserve">指定承認    </v>
      </c>
      <c r="T142" s="1" t="str">
        <f t="shared" si="14"/>
        <v xml:space="preserve">指定承認    </v>
      </c>
    </row>
    <row r="143" spans="1:20" ht="15" customHeight="1">
      <c r="A143" s="87" t="str">
        <f t="shared" si="10"/>
        <v>020V0303</v>
      </c>
      <c r="B143" s="5" t="s">
        <v>1777</v>
      </c>
      <c r="C143" s="21">
        <v>3</v>
      </c>
      <c r="D143" s="21">
        <v>3</v>
      </c>
      <c r="E143" s="6" t="s">
        <v>14</v>
      </c>
      <c r="F143" s="7" t="s">
        <v>28</v>
      </c>
      <c r="G143" s="6" t="s">
        <v>896</v>
      </c>
      <c r="H143" s="6" t="s">
        <v>1804</v>
      </c>
      <c r="I143" s="6" t="s">
        <v>1805</v>
      </c>
      <c r="J143" s="6" t="s">
        <v>385</v>
      </c>
      <c r="K143" s="6" t="s">
        <v>388</v>
      </c>
      <c r="L143" s="12" t="s">
        <v>57</v>
      </c>
      <c r="M143" s="13"/>
      <c r="N143" s="14"/>
      <c r="O143" s="7" t="s">
        <v>402</v>
      </c>
      <c r="P143" s="6" t="s">
        <v>1733</v>
      </c>
      <c r="Q143" s="63">
        <f t="shared" si="11"/>
        <v>20</v>
      </c>
      <c r="R143" s="1" t="str">
        <f t="shared" si="12"/>
        <v>020V0303</v>
      </c>
      <c r="S143" s="1" t="str">
        <f t="shared" si="13"/>
        <v xml:space="preserve">指定承認    </v>
      </c>
      <c r="T143" s="1" t="str">
        <f t="shared" si="14"/>
        <v xml:space="preserve">指定承認    </v>
      </c>
    </row>
    <row r="144" spans="1:20" ht="15" customHeight="1">
      <c r="A144" s="87" t="str">
        <f t="shared" si="10"/>
        <v>020V0304</v>
      </c>
      <c r="B144" s="5" t="s">
        <v>1806</v>
      </c>
      <c r="C144" s="21">
        <v>3</v>
      </c>
      <c r="D144" s="21">
        <v>4</v>
      </c>
      <c r="E144" s="6" t="s">
        <v>14</v>
      </c>
      <c r="F144" s="7" t="s">
        <v>28</v>
      </c>
      <c r="G144" s="6" t="s">
        <v>410</v>
      </c>
      <c r="H144" s="6" t="s">
        <v>410</v>
      </c>
      <c r="I144" s="6" t="s">
        <v>80</v>
      </c>
      <c r="J144" s="6" t="s">
        <v>385</v>
      </c>
      <c r="K144" s="6" t="s">
        <v>388</v>
      </c>
      <c r="L144" s="12" t="s">
        <v>57</v>
      </c>
      <c r="M144" s="13"/>
      <c r="N144" s="14"/>
      <c r="O144" s="7" t="s">
        <v>402</v>
      </c>
      <c r="P144" s="6" t="s">
        <v>1733</v>
      </c>
      <c r="Q144" s="63">
        <f t="shared" si="11"/>
        <v>20</v>
      </c>
      <c r="R144" s="1" t="str">
        <f t="shared" si="12"/>
        <v>020V0304</v>
      </c>
      <c r="S144" s="1" t="str">
        <f t="shared" si="13"/>
        <v xml:space="preserve">指定承認    </v>
      </c>
      <c r="T144" s="1" t="str">
        <f t="shared" si="14"/>
        <v xml:space="preserve">指定承認    </v>
      </c>
    </row>
    <row r="145" spans="1:20" ht="15" customHeight="1">
      <c r="A145" s="25" t="str">
        <f t="shared" si="10"/>
        <v/>
      </c>
      <c r="B145" s="16"/>
      <c r="C145" s="22"/>
      <c r="D145" s="22"/>
      <c r="E145" s="6"/>
      <c r="F145" s="7"/>
      <c r="G145" s="6"/>
      <c r="H145" s="6"/>
      <c r="I145" s="6"/>
      <c r="J145" s="6"/>
      <c r="K145" s="6"/>
      <c r="L145" s="12"/>
      <c r="M145" s="13"/>
      <c r="N145" s="14"/>
      <c r="O145" s="20"/>
      <c r="P145" s="15"/>
      <c r="Q145" s="63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6"/>
      <c r="J146" s="6"/>
      <c r="K146" s="6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6"/>
      <c r="J147" s="6"/>
      <c r="K147" s="6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25" t="str">
        <f t="shared" si="10"/>
        <v/>
      </c>
      <c r="B148" s="5"/>
      <c r="C148" s="21"/>
      <c r="D148" s="21"/>
      <c r="E148" s="6"/>
      <c r="F148" s="7"/>
      <c r="G148" s="6"/>
      <c r="H148" s="6"/>
      <c r="I148" s="6"/>
      <c r="J148" s="6"/>
      <c r="K148" s="6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6"/>
      <c r="J149" s="6"/>
      <c r="K149" s="6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6"/>
      <c r="J150" s="6"/>
      <c r="K150" s="6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25" t="str">
        <f t="shared" si="10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25" t="str">
        <f t="shared" si="10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25" t="str">
        <f t="shared" si="10"/>
        <v/>
      </c>
      <c r="B168" s="16"/>
      <c r="C168" s="22"/>
      <c r="D168" s="22"/>
      <c r="E168" s="6"/>
      <c r="F168" s="7"/>
      <c r="G168" s="17"/>
      <c r="H168" s="17"/>
      <c r="I168" s="15"/>
      <c r="J168" s="15"/>
      <c r="K168" s="15"/>
      <c r="L168" s="12"/>
      <c r="M168" s="18"/>
      <c r="N168" s="19"/>
      <c r="O168" s="20"/>
      <c r="P168" s="15"/>
      <c r="Q168" s="63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25" t="str">
        <f t="shared" si="10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25" t="str">
        <f t="shared" si="10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25" t="str">
        <f t="shared" si="10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25" t="str">
        <f t="shared" si="10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25" t="str">
        <f t="shared" si="10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25" t="str">
        <f t="shared" si="10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25" t="str">
        <f t="shared" si="10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25" t="str">
        <f t="shared" si="10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25" t="str">
        <f t="shared" si="10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25" t="str">
        <f t="shared" si="10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25" t="str">
        <f t="shared" si="10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25" t="str">
        <f t="shared" si="10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25" t="str">
        <f t="shared" si="10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25" t="str">
        <f t="shared" si="10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25" t="str">
        <f t="shared" si="10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25" t="str">
        <f t="shared" si="10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25" t="str">
        <f t="shared" si="10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25" t="str">
        <f t="shared" si="10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25" t="str">
        <f t="shared" si="10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25" t="str">
        <f t="shared" si="10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25" t="str">
        <f t="shared" si="10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25" t="str">
        <f t="shared" si="10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25" t="str">
        <f t="shared" si="10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25" t="str">
        <f t="shared" si="10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25" t="str">
        <f t="shared" si="10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25" t="str">
        <f t="shared" si="10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25" t="str">
        <f t="shared" si="10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25" t="str">
        <f t="shared" si="10"/>
        <v/>
      </c>
      <c r="B199" s="16"/>
      <c r="C199" s="22"/>
      <c r="D199" s="22"/>
      <c r="E199" s="6"/>
      <c r="F199" s="7"/>
      <c r="G199" s="17"/>
      <c r="H199" s="17"/>
      <c r="I199" s="15"/>
      <c r="J199" s="15"/>
      <c r="K199" s="15"/>
      <c r="L199" s="12"/>
      <c r="M199" s="18"/>
      <c r="N199" s="19"/>
      <c r="O199" s="20"/>
      <c r="P199" s="15"/>
      <c r="Q199" s="63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25" t="str">
        <f t="shared" si="10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5"/>
        <v/>
      </c>
      <c r="R200" s="1" t="str">
        <f t="shared" ref="R200:R245" si="16">A200</f>
        <v/>
      </c>
      <c r="S200" s="1" t="str">
        <f t="shared" ref="S200:S245" si="17">""&amp;L200&amp;"  "&amp;M200&amp;"  "&amp;N200&amp;""</f>
        <v xml:space="preserve">    </v>
      </c>
      <c r="T200" s="1" t="str">
        <f t="shared" si="14"/>
        <v xml:space="preserve">    </v>
      </c>
    </row>
    <row r="201" spans="1:20" ht="15" customHeight="1">
      <c r="A201" s="25" t="str">
        <f t="shared" si="10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5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4"/>
        <v xml:space="preserve">    </v>
      </c>
    </row>
    <row r="202" spans="1:20" ht="15" customHeight="1">
      <c r="A202" s="25" t="str">
        <f t="shared" si="10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5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ref="T202:T265" si="18">S202</f>
        <v xml:space="preserve">    </v>
      </c>
    </row>
    <row r="203" spans="1:20" ht="15" customHeight="1">
      <c r="A203" s="25" t="str">
        <f t="shared" si="10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5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25" t="str">
        <f t="shared" si="10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5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25" t="str">
        <f t="shared" si="10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5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25" t="str">
        <f t="shared" si="10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5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25" t="str">
        <f t="shared" si="10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5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25" t="str">
        <f t="shared" si="10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5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25" t="str">
        <f t="shared" si="10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5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25" t="str">
        <f t="shared" si="10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5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25" t="str">
        <f t="shared" si="10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5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25" t="str">
        <f t="shared" si="10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5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25" t="str">
        <f t="shared" si="10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5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25" t="str">
        <f t="shared" si="10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5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25" t="str">
        <f t="shared" si="10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5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25" t="str">
        <f t="shared" si="10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5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25" t="str">
        <f t="shared" si="10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5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25" t="str">
        <f t="shared" si="10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5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25" t="str">
        <f t="shared" si="10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5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25" t="str">
        <f t="shared" si="10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5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25" t="str">
        <f t="shared" si="10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5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25" t="str">
        <f t="shared" si="10"/>
        <v/>
      </c>
      <c r="B222" s="16"/>
      <c r="C222" s="22"/>
      <c r="D222" s="22"/>
      <c r="E222" s="6"/>
      <c r="F222" s="7"/>
      <c r="G222" s="17"/>
      <c r="H222" s="17"/>
      <c r="I222" s="15"/>
      <c r="J222" s="15"/>
      <c r="K222" s="15"/>
      <c r="L222" s="12"/>
      <c r="M222" s="18"/>
      <c r="N222" s="19"/>
      <c r="O222" s="20"/>
      <c r="P222" s="15"/>
      <c r="Q222" s="63" t="str">
        <f t="shared" si="15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25" t="str">
        <f t="shared" si="10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5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25" t="str">
        <f t="shared" si="10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5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25" t="str">
        <f t="shared" si="10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5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25" t="str">
        <f t="shared" si="10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5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25" t="str">
        <f t="shared" si="10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5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25" t="str">
        <f t="shared" si="10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5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25" t="str">
        <f t="shared" si="10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5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25" t="str">
        <f t="shared" si="10"/>
        <v/>
      </c>
      <c r="B230" s="5"/>
      <c r="C230" s="21"/>
      <c r="D230" s="21"/>
      <c r="E230" s="6"/>
      <c r="F230" s="7"/>
      <c r="G230" s="6"/>
      <c r="H230" s="6"/>
      <c r="I230" s="11"/>
      <c r="J230" s="11"/>
      <c r="K230" s="11"/>
      <c r="L230" s="12"/>
      <c r="M230" s="13"/>
      <c r="N230" s="14"/>
      <c r="O230" s="7"/>
      <c r="P230" s="11"/>
      <c r="Q230" s="63" t="str">
        <f t="shared" si="15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25" t="str">
        <f t="shared" si="10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5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25" t="str">
        <f t="shared" si="10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5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25" t="str">
        <f t="shared" si="10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5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25" t="str">
        <f t="shared" si="10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5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25" t="str">
        <f t="shared" si="10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5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25" t="str">
        <f t="shared" si="10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5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25" t="str">
        <f t="shared" si="10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5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25" t="str">
        <f t="shared" si="10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5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25" t="str">
        <f t="shared" si="10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5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25" t="str">
        <f t="shared" si="10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5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25" t="str">
        <f t="shared" si="10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5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25" t="str">
        <f t="shared" si="10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5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25" t="str">
        <f t="shared" si="10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5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25" t="str">
        <f t="shared" si="10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5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25" t="str">
        <f t="shared" si="10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5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25" t="str">
        <f t="shared" si="10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5"/>
        <v/>
      </c>
      <c r="R246" s="1" t="str">
        <f t="shared" ref="R246:R309" si="19">A253</f>
        <v/>
      </c>
      <c r="S246" s="1" t="str">
        <f t="shared" ref="S246:S309" si="20">""&amp;L253&amp;"  "&amp;M253&amp;"  "&amp;N253&amp;""</f>
        <v xml:space="preserve">    </v>
      </c>
      <c r="T246" s="1" t="str">
        <f t="shared" si="18"/>
        <v xml:space="preserve">    </v>
      </c>
    </row>
    <row r="247" spans="1:20" ht="15" customHeight="1">
      <c r="A247" s="25" t="str">
        <f t="shared" si="10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5"/>
        <v/>
      </c>
      <c r="R247" s="1" t="str">
        <f t="shared" si="19"/>
        <v/>
      </c>
      <c r="S247" s="1" t="str">
        <f t="shared" si="20"/>
        <v xml:space="preserve">    </v>
      </c>
      <c r="T247" s="1" t="str">
        <f t="shared" si="18"/>
        <v xml:space="preserve">    </v>
      </c>
    </row>
    <row r="248" spans="1:20" ht="15" customHeight="1">
      <c r="A248" s="25" t="str">
        <f t="shared" si="10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5"/>
        <v/>
      </c>
      <c r="R248" s="1" t="str">
        <f t="shared" si="19"/>
        <v/>
      </c>
      <c r="S248" s="1" t="str">
        <f t="shared" si="20"/>
        <v xml:space="preserve">    </v>
      </c>
      <c r="T248" s="1" t="str">
        <f t="shared" si="18"/>
        <v xml:space="preserve">    </v>
      </c>
    </row>
    <row r="249" spans="1:20" ht="15" customHeight="1">
      <c r="A249" s="25" t="str">
        <f t="shared" si="10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5"/>
        <v/>
      </c>
      <c r="R249" s="1" t="str">
        <f t="shared" si="19"/>
        <v/>
      </c>
      <c r="S249" s="1" t="str">
        <f t="shared" si="20"/>
        <v xml:space="preserve">    </v>
      </c>
      <c r="T249" s="1" t="str">
        <f t="shared" si="18"/>
        <v xml:space="preserve">    </v>
      </c>
    </row>
    <row r="250" spans="1:20" ht="15" customHeight="1">
      <c r="A250" s="25" t="str">
        <f t="shared" si="10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5"/>
        <v/>
      </c>
      <c r="R250" s="1" t="str">
        <f t="shared" si="19"/>
        <v/>
      </c>
      <c r="S250" s="1" t="str">
        <f t="shared" si="20"/>
        <v xml:space="preserve">    </v>
      </c>
      <c r="T250" s="1" t="str">
        <f t="shared" si="18"/>
        <v xml:space="preserve">    </v>
      </c>
    </row>
    <row r="251" spans="1:20" ht="15" customHeight="1">
      <c r="A251" s="25" t="str">
        <f t="shared" si="10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5"/>
        <v/>
      </c>
      <c r="R251" s="1" t="str">
        <f t="shared" si="19"/>
        <v/>
      </c>
      <c r="S251" s="1" t="str">
        <f t="shared" si="20"/>
        <v xml:space="preserve">    </v>
      </c>
      <c r="T251" s="1" t="str">
        <f t="shared" si="18"/>
        <v xml:space="preserve">    </v>
      </c>
    </row>
    <row r="252" spans="1:20" ht="15" customHeight="1">
      <c r="A252" s="25" t="str">
        <f t="shared" si="10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5"/>
        <v/>
      </c>
      <c r="R252" s="1" t="str">
        <f t="shared" si="19"/>
        <v/>
      </c>
      <c r="S252" s="1" t="str">
        <f t="shared" si="20"/>
        <v xml:space="preserve">    </v>
      </c>
      <c r="T252" s="1" t="str">
        <f t="shared" si="18"/>
        <v xml:space="preserve">    </v>
      </c>
    </row>
    <row r="253" spans="1:20" ht="15" customHeight="1">
      <c r="A253" s="25" t="str">
        <f t="shared" si="10"/>
        <v/>
      </c>
      <c r="B253" s="16"/>
      <c r="C253" s="22"/>
      <c r="D253" s="22"/>
      <c r="E253" s="6"/>
      <c r="F253" s="7"/>
      <c r="G253" s="17"/>
      <c r="H253" s="17"/>
      <c r="I253" s="15"/>
      <c r="J253" s="15"/>
      <c r="K253" s="15"/>
      <c r="L253" s="12"/>
      <c r="M253" s="18"/>
      <c r="N253" s="19"/>
      <c r="O253" s="20"/>
      <c r="P253" s="15"/>
      <c r="Q253" s="63" t="str">
        <f t="shared" si="15"/>
        <v/>
      </c>
      <c r="R253" s="1" t="str">
        <f t="shared" si="19"/>
        <v/>
      </c>
      <c r="S253" s="1" t="str">
        <f t="shared" si="20"/>
        <v xml:space="preserve">    </v>
      </c>
      <c r="T253" s="1" t="str">
        <f t="shared" si="18"/>
        <v xml:space="preserve">    </v>
      </c>
    </row>
    <row r="254" spans="1:20" ht="15" customHeight="1">
      <c r="A254" s="25" t="str">
        <f t="shared" si="10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5"/>
        <v/>
      </c>
      <c r="R254" s="1" t="str">
        <f t="shared" si="19"/>
        <v/>
      </c>
      <c r="S254" s="1" t="str">
        <f t="shared" si="20"/>
        <v xml:space="preserve">    </v>
      </c>
      <c r="T254" s="1" t="str">
        <f t="shared" si="18"/>
        <v xml:space="preserve">    </v>
      </c>
    </row>
    <row r="255" spans="1:20" ht="15" customHeight="1">
      <c r="A255" s="25" t="str">
        <f t="shared" si="10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5"/>
        <v/>
      </c>
      <c r="R255" s="1" t="str">
        <f t="shared" si="19"/>
        <v/>
      </c>
      <c r="S255" s="1" t="str">
        <f t="shared" si="20"/>
        <v xml:space="preserve">    </v>
      </c>
      <c r="T255" s="1" t="str">
        <f t="shared" si="18"/>
        <v xml:space="preserve">    </v>
      </c>
    </row>
    <row r="256" spans="1:20" ht="15" customHeight="1">
      <c r="A256" s="25" t="str">
        <f t="shared" si="10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5"/>
        <v/>
      </c>
      <c r="R256" s="1" t="str">
        <f t="shared" si="19"/>
        <v/>
      </c>
      <c r="S256" s="1" t="str">
        <f t="shared" si="20"/>
        <v xml:space="preserve">    </v>
      </c>
      <c r="T256" s="1" t="str">
        <f t="shared" si="18"/>
        <v xml:space="preserve">    </v>
      </c>
    </row>
    <row r="257" spans="1:20" ht="15" customHeight="1">
      <c r="A257" s="25" t="str">
        <f t="shared" si="10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5"/>
        <v/>
      </c>
      <c r="R257" s="1" t="str">
        <f t="shared" si="19"/>
        <v/>
      </c>
      <c r="S257" s="1" t="str">
        <f t="shared" si="20"/>
        <v xml:space="preserve">    </v>
      </c>
      <c r="T257" s="1" t="str">
        <f t="shared" si="18"/>
        <v xml:space="preserve">    </v>
      </c>
    </row>
    <row r="258" spans="1:20" ht="15" customHeight="1">
      <c r="A258" s="25" t="str">
        <f t="shared" si="10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5"/>
        <v/>
      </c>
      <c r="R258" s="1" t="str">
        <f t="shared" si="19"/>
        <v/>
      </c>
      <c r="S258" s="1" t="str">
        <f t="shared" si="20"/>
        <v xml:space="preserve">    </v>
      </c>
      <c r="T258" s="1" t="str">
        <f t="shared" si="18"/>
        <v xml:space="preserve">    </v>
      </c>
    </row>
    <row r="259" spans="1:20" ht="15" customHeight="1">
      <c r="A259" s="25" t="str">
        <f t="shared" si="10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5"/>
        <v/>
      </c>
      <c r="R259" s="1" t="str">
        <f t="shared" si="19"/>
        <v/>
      </c>
      <c r="S259" s="1" t="str">
        <f t="shared" si="20"/>
        <v xml:space="preserve">    </v>
      </c>
      <c r="T259" s="1" t="str">
        <f t="shared" si="18"/>
        <v xml:space="preserve">    </v>
      </c>
    </row>
    <row r="260" spans="1:20" ht="15" customHeight="1">
      <c r="A260" s="25" t="str">
        <f t="shared" si="10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5"/>
        <v/>
      </c>
      <c r="R260" s="1" t="str">
        <f t="shared" si="19"/>
        <v/>
      </c>
      <c r="S260" s="1" t="str">
        <f t="shared" si="20"/>
        <v xml:space="preserve">    </v>
      </c>
      <c r="T260" s="1" t="str">
        <f t="shared" si="18"/>
        <v xml:space="preserve">    </v>
      </c>
    </row>
    <row r="261" spans="1:20" ht="15" customHeight="1">
      <c r="A261" s="25" t="str">
        <f t="shared" si="10"/>
        <v/>
      </c>
      <c r="B261" s="5"/>
      <c r="C261" s="21"/>
      <c r="D261" s="21"/>
      <c r="E261" s="6"/>
      <c r="F261" s="7"/>
      <c r="G261" s="6"/>
      <c r="H261" s="6"/>
      <c r="I261" s="11"/>
      <c r="J261" s="11"/>
      <c r="K261" s="11"/>
      <c r="L261" s="12"/>
      <c r="M261" s="13"/>
      <c r="N261" s="14"/>
      <c r="O261" s="7"/>
      <c r="P261" s="11"/>
      <c r="Q261" s="63" t="str">
        <f t="shared" si="15"/>
        <v/>
      </c>
      <c r="R261" s="1" t="str">
        <f t="shared" si="19"/>
        <v/>
      </c>
      <c r="S261" s="1" t="str">
        <f t="shared" si="20"/>
        <v xml:space="preserve">    </v>
      </c>
      <c r="T261" s="1" t="str">
        <f t="shared" si="18"/>
        <v xml:space="preserve">    </v>
      </c>
    </row>
    <row r="262" spans="1:20" ht="15" customHeight="1">
      <c r="A262" s="25" t="str">
        <f t="shared" si="10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5"/>
        <v/>
      </c>
      <c r="R262" s="1" t="str">
        <f t="shared" si="19"/>
        <v/>
      </c>
      <c r="S262" s="1" t="str">
        <f t="shared" si="20"/>
        <v xml:space="preserve">    </v>
      </c>
      <c r="T262" s="1" t="str">
        <f t="shared" si="18"/>
        <v xml:space="preserve">    </v>
      </c>
    </row>
    <row r="263" spans="1:20" ht="15" customHeight="1">
      <c r="A263" s="25" t="str">
        <f t="shared" si="10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2" si="21">IF(P263="","",VLOOKUP(P263,$Z$7:$AA$68,2,FALSE))</f>
        <v/>
      </c>
      <c r="R263" s="1" t="str">
        <f t="shared" si="19"/>
        <v/>
      </c>
      <c r="S263" s="1" t="str">
        <f t="shared" si="20"/>
        <v xml:space="preserve">    </v>
      </c>
      <c r="T263" s="1" t="str">
        <f t="shared" si="18"/>
        <v xml:space="preserve">    </v>
      </c>
    </row>
    <row r="264" spans="1:20" ht="15" customHeight="1">
      <c r="A264" s="25" t="str">
        <f t="shared" si="10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21"/>
        <v/>
      </c>
      <c r="R264" s="1" t="str">
        <f t="shared" si="19"/>
        <v/>
      </c>
      <c r="S264" s="1" t="str">
        <f t="shared" si="20"/>
        <v xml:space="preserve">    </v>
      </c>
      <c r="T264" s="1" t="str">
        <f t="shared" si="18"/>
        <v xml:space="preserve">    </v>
      </c>
    </row>
    <row r="265" spans="1:20" ht="15" customHeight="1">
      <c r="A265" s="25" t="str">
        <f t="shared" si="10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21"/>
        <v/>
      </c>
      <c r="R265" s="1" t="str">
        <f t="shared" si="19"/>
        <v/>
      </c>
      <c r="S265" s="1" t="str">
        <f t="shared" si="20"/>
        <v xml:space="preserve">    </v>
      </c>
      <c r="T265" s="1" t="str">
        <f t="shared" si="18"/>
        <v xml:space="preserve">    </v>
      </c>
    </row>
    <row r="266" spans="1:20" ht="15" customHeight="1">
      <c r="A266" s="25" t="str">
        <f t="shared" si="10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21"/>
        <v/>
      </c>
      <c r="R266" s="1" t="str">
        <f t="shared" si="19"/>
        <v/>
      </c>
      <c r="S266" s="1" t="str">
        <f t="shared" si="20"/>
        <v xml:space="preserve">    </v>
      </c>
      <c r="T266" s="1" t="str">
        <f t="shared" ref="T266:T328" si="22">S266</f>
        <v xml:space="preserve">    </v>
      </c>
    </row>
    <row r="267" spans="1:20" ht="15" customHeight="1">
      <c r="A267" s="25" t="str">
        <f t="shared" si="10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21"/>
        <v/>
      </c>
      <c r="R267" s="1" t="str">
        <f t="shared" si="19"/>
        <v/>
      </c>
      <c r="S267" s="1" t="str">
        <f t="shared" si="20"/>
        <v xml:space="preserve">    </v>
      </c>
      <c r="T267" s="1" t="str">
        <f t="shared" si="22"/>
        <v xml:space="preserve">    </v>
      </c>
    </row>
    <row r="268" spans="1:20" ht="15" customHeight="1">
      <c r="A268" s="25" t="str">
        <f t="shared" si="10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21"/>
        <v/>
      </c>
      <c r="R268" s="1" t="str">
        <f t="shared" si="19"/>
        <v/>
      </c>
      <c r="S268" s="1" t="str">
        <f t="shared" si="20"/>
        <v xml:space="preserve">    </v>
      </c>
      <c r="T268" s="1" t="str">
        <f t="shared" si="22"/>
        <v xml:space="preserve">    </v>
      </c>
    </row>
    <row r="269" spans="1:20" ht="15" customHeight="1">
      <c r="A269" s="25" t="str">
        <f t="shared" si="10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6"/>
      <c r="Q269" s="63" t="str">
        <f t="shared" si="21"/>
        <v/>
      </c>
      <c r="R269" s="1" t="str">
        <f t="shared" si="19"/>
        <v/>
      </c>
      <c r="S269" s="1" t="str">
        <f t="shared" si="20"/>
        <v xml:space="preserve">    </v>
      </c>
      <c r="T269" s="1" t="str">
        <f t="shared" si="22"/>
        <v xml:space="preserve">    </v>
      </c>
    </row>
    <row r="270" spans="1:20" ht="15" customHeight="1">
      <c r="A270" s="25" t="str">
        <f t="shared" si="10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21"/>
        <v/>
      </c>
      <c r="R270" s="1" t="str">
        <f t="shared" si="19"/>
        <v/>
      </c>
      <c r="S270" s="1" t="str">
        <f t="shared" si="20"/>
        <v xml:space="preserve">    </v>
      </c>
      <c r="T270" s="1" t="str">
        <f t="shared" si="22"/>
        <v xml:space="preserve">    </v>
      </c>
    </row>
    <row r="271" spans="1:20" ht="15" customHeight="1">
      <c r="A271" s="25" t="str">
        <f t="shared" si="10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21"/>
        <v/>
      </c>
      <c r="R271" s="1" t="str">
        <f t="shared" si="19"/>
        <v/>
      </c>
      <c r="S271" s="1" t="str">
        <f t="shared" si="20"/>
        <v xml:space="preserve">    </v>
      </c>
      <c r="T271" s="1" t="str">
        <f t="shared" si="22"/>
        <v xml:space="preserve">    </v>
      </c>
    </row>
    <row r="272" spans="1:20" ht="15" customHeight="1">
      <c r="A272" s="25" t="str">
        <f t="shared" si="10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21"/>
        <v/>
      </c>
      <c r="R272" s="1" t="str">
        <f t="shared" si="19"/>
        <v/>
      </c>
      <c r="S272" s="1" t="str">
        <f t="shared" si="20"/>
        <v xml:space="preserve">    </v>
      </c>
      <c r="T272" s="1" t="str">
        <f t="shared" si="22"/>
        <v xml:space="preserve">    </v>
      </c>
    </row>
    <row r="273" spans="1:20" ht="15" customHeight="1">
      <c r="A273" s="25" t="str">
        <f t="shared" si="10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21"/>
        <v/>
      </c>
      <c r="R273" s="1" t="str">
        <f t="shared" si="19"/>
        <v/>
      </c>
      <c r="S273" s="1" t="str">
        <f t="shared" si="20"/>
        <v xml:space="preserve">    </v>
      </c>
      <c r="T273" s="1" t="str">
        <f t="shared" si="22"/>
        <v xml:space="preserve">    </v>
      </c>
    </row>
    <row r="274" spans="1:20" ht="15" customHeight="1">
      <c r="A274" s="25" t="str">
        <f t="shared" si="10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6"/>
      <c r="Q274" s="63" t="str">
        <f t="shared" si="21"/>
        <v/>
      </c>
      <c r="R274" s="1" t="str">
        <f t="shared" si="19"/>
        <v/>
      </c>
      <c r="S274" s="1" t="str">
        <f t="shared" si="20"/>
        <v xml:space="preserve">    </v>
      </c>
      <c r="T274" s="1" t="str">
        <f t="shared" si="22"/>
        <v xml:space="preserve">    </v>
      </c>
    </row>
    <row r="275" spans="1:20" ht="15" customHeight="1">
      <c r="A275" s="25" t="str">
        <f t="shared" si="10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21"/>
        <v/>
      </c>
      <c r="R275" s="1" t="str">
        <f t="shared" si="19"/>
        <v/>
      </c>
      <c r="S275" s="1" t="str">
        <f t="shared" si="20"/>
        <v xml:space="preserve">    </v>
      </c>
      <c r="T275" s="1" t="str">
        <f t="shared" si="22"/>
        <v xml:space="preserve">    </v>
      </c>
    </row>
    <row r="276" spans="1:20" ht="15" customHeight="1">
      <c r="A276" s="25" t="str">
        <f t="shared" si="10"/>
        <v/>
      </c>
      <c r="B276" s="16"/>
      <c r="C276" s="22"/>
      <c r="D276" s="22"/>
      <c r="E276" s="6"/>
      <c r="F276" s="7"/>
      <c r="G276" s="17"/>
      <c r="H276" s="17"/>
      <c r="I276" s="15"/>
      <c r="J276" s="15"/>
      <c r="K276" s="15"/>
      <c r="L276" s="12"/>
      <c r="M276" s="18"/>
      <c r="N276" s="19"/>
      <c r="O276" s="20"/>
      <c r="P276" s="15"/>
      <c r="Q276" s="63" t="str">
        <f t="shared" si="21"/>
        <v/>
      </c>
      <c r="R276" s="1" t="str">
        <f t="shared" si="19"/>
        <v/>
      </c>
      <c r="S276" s="1" t="str">
        <f t="shared" si="20"/>
        <v xml:space="preserve">    </v>
      </c>
      <c r="T276" s="1" t="str">
        <f t="shared" si="22"/>
        <v xml:space="preserve">    </v>
      </c>
    </row>
    <row r="277" spans="1:20" ht="15" customHeight="1">
      <c r="A277" s="25" t="str">
        <f t="shared" si="10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11"/>
      <c r="Q277" s="63" t="str">
        <f t="shared" si="21"/>
        <v/>
      </c>
      <c r="R277" s="1" t="str">
        <f t="shared" si="19"/>
        <v/>
      </c>
      <c r="S277" s="1" t="str">
        <f t="shared" si="20"/>
        <v xml:space="preserve">    </v>
      </c>
      <c r="T277" s="1" t="str">
        <f t="shared" si="22"/>
        <v xml:space="preserve">    </v>
      </c>
    </row>
    <row r="278" spans="1:20" ht="15" customHeight="1">
      <c r="A278" s="25" t="str">
        <f t="shared" si="10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21"/>
        <v/>
      </c>
      <c r="R278" s="1" t="str">
        <f t="shared" si="19"/>
        <v/>
      </c>
      <c r="S278" s="1" t="str">
        <f t="shared" si="20"/>
        <v xml:space="preserve">    </v>
      </c>
      <c r="T278" s="1" t="str">
        <f t="shared" si="22"/>
        <v xml:space="preserve">    </v>
      </c>
    </row>
    <row r="279" spans="1:20" ht="15" customHeight="1">
      <c r="A279" s="25" t="str">
        <f t="shared" si="10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21"/>
        <v/>
      </c>
      <c r="R279" s="1" t="str">
        <f t="shared" si="19"/>
        <v/>
      </c>
      <c r="S279" s="1" t="str">
        <f t="shared" si="20"/>
        <v xml:space="preserve">    </v>
      </c>
      <c r="T279" s="1" t="str">
        <f t="shared" si="22"/>
        <v xml:space="preserve">    </v>
      </c>
    </row>
    <row r="280" spans="1:20" ht="15" customHeight="1">
      <c r="A280" s="25" t="str">
        <f t="shared" si="10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21"/>
        <v/>
      </c>
      <c r="R280" s="1" t="str">
        <f t="shared" si="19"/>
        <v/>
      </c>
      <c r="S280" s="1" t="str">
        <f t="shared" si="20"/>
        <v xml:space="preserve">    </v>
      </c>
      <c r="T280" s="1" t="str">
        <f t="shared" si="22"/>
        <v xml:space="preserve">    </v>
      </c>
    </row>
    <row r="281" spans="1:20" ht="15" customHeight="1">
      <c r="A281" s="25" t="str">
        <f t="shared" si="10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21"/>
        <v/>
      </c>
      <c r="R281" s="1" t="str">
        <f t="shared" si="19"/>
        <v/>
      </c>
      <c r="S281" s="1" t="str">
        <f t="shared" si="20"/>
        <v xml:space="preserve">    </v>
      </c>
      <c r="T281" s="1" t="str">
        <f t="shared" si="22"/>
        <v xml:space="preserve">    </v>
      </c>
    </row>
    <row r="282" spans="1:20" ht="15" customHeight="1">
      <c r="A282" s="25" t="str">
        <f t="shared" si="10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11"/>
      <c r="Q282" s="63" t="str">
        <f t="shared" si="21"/>
        <v/>
      </c>
      <c r="R282" s="1" t="str">
        <f t="shared" si="19"/>
        <v/>
      </c>
      <c r="S282" s="1" t="str">
        <f t="shared" si="20"/>
        <v xml:space="preserve">    </v>
      </c>
      <c r="T282" s="1" t="str">
        <f t="shared" si="22"/>
        <v xml:space="preserve">    </v>
      </c>
    </row>
    <row r="283" spans="1:20" ht="15" customHeight="1">
      <c r="A283" s="25" t="str">
        <f t="shared" si="10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21"/>
        <v/>
      </c>
      <c r="R283" s="1" t="str">
        <f t="shared" si="19"/>
        <v/>
      </c>
      <c r="S283" s="1" t="str">
        <f t="shared" si="20"/>
        <v xml:space="preserve">    </v>
      </c>
      <c r="T283" s="1" t="str">
        <f t="shared" si="22"/>
        <v xml:space="preserve">    </v>
      </c>
    </row>
    <row r="284" spans="1:20" ht="15" customHeight="1">
      <c r="A284" s="25" t="str">
        <f t="shared" si="10"/>
        <v/>
      </c>
      <c r="B284" s="5"/>
      <c r="C284" s="21"/>
      <c r="D284" s="21"/>
      <c r="E284" s="6"/>
      <c r="F284" s="7"/>
      <c r="G284" s="6"/>
      <c r="H284" s="6"/>
      <c r="I284" s="11"/>
      <c r="J284" s="11"/>
      <c r="K284" s="11"/>
      <c r="L284" s="12"/>
      <c r="M284" s="13"/>
      <c r="N284" s="14"/>
      <c r="O284" s="7"/>
      <c r="P284" s="11"/>
      <c r="Q284" s="63" t="str">
        <f t="shared" si="21"/>
        <v/>
      </c>
      <c r="R284" s="1" t="str">
        <f t="shared" si="19"/>
        <v/>
      </c>
      <c r="S284" s="1" t="str">
        <f t="shared" si="20"/>
        <v xml:space="preserve">    </v>
      </c>
      <c r="T284" s="1" t="str">
        <f t="shared" si="22"/>
        <v xml:space="preserve">    </v>
      </c>
    </row>
    <row r="285" spans="1:20" ht="15" customHeight="1">
      <c r="A285" s="25" t="str">
        <f t="shared" si="10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21"/>
        <v/>
      </c>
      <c r="R285" s="1" t="str">
        <f t="shared" si="19"/>
        <v/>
      </c>
      <c r="S285" s="1" t="str">
        <f t="shared" si="20"/>
        <v xml:space="preserve">    </v>
      </c>
      <c r="T285" s="1" t="str">
        <f t="shared" si="22"/>
        <v xml:space="preserve">    </v>
      </c>
    </row>
    <row r="286" spans="1:20" ht="15" customHeight="1">
      <c r="A286" s="25" t="str">
        <f t="shared" si="10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21"/>
        <v/>
      </c>
      <c r="R286" s="1" t="str">
        <f t="shared" si="19"/>
        <v/>
      </c>
      <c r="S286" s="1" t="str">
        <f t="shared" si="20"/>
        <v xml:space="preserve">    </v>
      </c>
      <c r="T286" s="1" t="str">
        <f t="shared" si="22"/>
        <v xml:space="preserve">    </v>
      </c>
    </row>
    <row r="287" spans="1:20" ht="15" customHeight="1">
      <c r="A287" s="25" t="str">
        <f t="shared" si="10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21"/>
        <v/>
      </c>
      <c r="R287" s="1" t="str">
        <f t="shared" si="19"/>
        <v/>
      </c>
      <c r="S287" s="1" t="str">
        <f t="shared" si="20"/>
        <v xml:space="preserve">    </v>
      </c>
      <c r="T287" s="1" t="str">
        <f t="shared" si="22"/>
        <v xml:space="preserve">    </v>
      </c>
    </row>
    <row r="288" spans="1:20" ht="15" customHeight="1">
      <c r="A288" s="25" t="str">
        <f t="shared" si="10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21"/>
        <v/>
      </c>
      <c r="R288" s="1" t="str">
        <f t="shared" si="19"/>
        <v/>
      </c>
      <c r="S288" s="1" t="str">
        <f t="shared" si="20"/>
        <v xml:space="preserve">    </v>
      </c>
      <c r="T288" s="1" t="str">
        <f t="shared" si="22"/>
        <v xml:space="preserve">    </v>
      </c>
    </row>
    <row r="289" spans="1:20" ht="15" customHeight="1">
      <c r="A289" s="25" t="str">
        <f t="shared" si="10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21"/>
        <v/>
      </c>
      <c r="R289" s="1" t="str">
        <f t="shared" si="19"/>
        <v/>
      </c>
      <c r="S289" s="1" t="str">
        <f t="shared" si="20"/>
        <v xml:space="preserve">    </v>
      </c>
      <c r="T289" s="1" t="str">
        <f t="shared" si="22"/>
        <v xml:space="preserve">    </v>
      </c>
    </row>
    <row r="290" spans="1:20" ht="15" customHeight="1">
      <c r="A290" s="25" t="str">
        <f t="shared" si="10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21"/>
        <v/>
      </c>
      <c r="R290" s="1" t="str">
        <f t="shared" si="19"/>
        <v/>
      </c>
      <c r="S290" s="1" t="str">
        <f t="shared" si="20"/>
        <v xml:space="preserve">    </v>
      </c>
      <c r="T290" s="1" t="str">
        <f t="shared" si="22"/>
        <v xml:space="preserve">    </v>
      </c>
    </row>
    <row r="291" spans="1:20" ht="15" customHeight="1">
      <c r="A291" s="25" t="str">
        <f t="shared" si="10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21"/>
        <v/>
      </c>
      <c r="R291" s="1" t="str">
        <f t="shared" si="19"/>
        <v/>
      </c>
      <c r="S291" s="1" t="str">
        <f t="shared" si="20"/>
        <v xml:space="preserve">    </v>
      </c>
      <c r="T291" s="1" t="str">
        <f t="shared" si="22"/>
        <v xml:space="preserve">    </v>
      </c>
    </row>
    <row r="292" spans="1:20" ht="15" customHeight="1">
      <c r="A292" s="25" t="str">
        <f t="shared" si="10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21"/>
        <v/>
      </c>
      <c r="R292" s="1" t="str">
        <f t="shared" si="19"/>
        <v/>
      </c>
      <c r="S292" s="1" t="str">
        <f t="shared" si="20"/>
        <v xml:space="preserve">    </v>
      </c>
      <c r="T292" s="1" t="str">
        <f t="shared" si="22"/>
        <v xml:space="preserve">    </v>
      </c>
    </row>
    <row r="293" spans="1:20" ht="15" customHeight="1">
      <c r="A293" s="25" t="str">
        <f t="shared" si="10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21"/>
        <v/>
      </c>
      <c r="R293" s="1" t="str">
        <f t="shared" si="19"/>
        <v/>
      </c>
      <c r="S293" s="1" t="str">
        <f t="shared" si="20"/>
        <v xml:space="preserve">    </v>
      </c>
      <c r="T293" s="1" t="str">
        <f t="shared" si="22"/>
        <v xml:space="preserve">    </v>
      </c>
    </row>
    <row r="294" spans="1:20" ht="15" customHeight="1">
      <c r="A294" s="25" t="str">
        <f t="shared" si="10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21"/>
        <v/>
      </c>
      <c r="R294" s="1" t="str">
        <f t="shared" si="19"/>
        <v/>
      </c>
      <c r="S294" s="1" t="str">
        <f t="shared" si="20"/>
        <v xml:space="preserve">    </v>
      </c>
      <c r="T294" s="1" t="str">
        <f t="shared" si="22"/>
        <v xml:space="preserve">    </v>
      </c>
    </row>
    <row r="295" spans="1:20" ht="15" customHeight="1">
      <c r="A295" s="25" t="str">
        <f t="shared" si="10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21"/>
        <v/>
      </c>
      <c r="R295" s="1" t="str">
        <f t="shared" si="19"/>
        <v/>
      </c>
      <c r="S295" s="1" t="str">
        <f t="shared" si="20"/>
        <v xml:space="preserve">    </v>
      </c>
      <c r="T295" s="1" t="str">
        <f t="shared" si="22"/>
        <v xml:space="preserve">    </v>
      </c>
    </row>
    <row r="296" spans="1:20" ht="15" customHeight="1">
      <c r="A296" s="25" t="str">
        <f t="shared" si="10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21"/>
        <v/>
      </c>
      <c r="R296" s="1" t="str">
        <f t="shared" si="19"/>
        <v/>
      </c>
      <c r="S296" s="1" t="str">
        <f t="shared" si="20"/>
        <v xml:space="preserve">    </v>
      </c>
      <c r="T296" s="1" t="str">
        <f t="shared" si="22"/>
        <v xml:space="preserve">    </v>
      </c>
    </row>
    <row r="297" spans="1:20" ht="15" customHeight="1">
      <c r="A297" s="25" t="str">
        <f t="shared" si="10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21"/>
        <v/>
      </c>
      <c r="R297" s="1" t="str">
        <f t="shared" si="19"/>
        <v/>
      </c>
      <c r="S297" s="1" t="str">
        <f t="shared" si="20"/>
        <v xml:space="preserve">    </v>
      </c>
      <c r="T297" s="1" t="str">
        <f t="shared" si="22"/>
        <v xml:space="preserve">    </v>
      </c>
    </row>
    <row r="298" spans="1:20" ht="15" customHeight="1">
      <c r="A298" s="25" t="str">
        <f t="shared" si="10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21"/>
        <v/>
      </c>
      <c r="R298" s="1" t="str">
        <f t="shared" si="19"/>
        <v/>
      </c>
      <c r="S298" s="1" t="str">
        <f t="shared" si="20"/>
        <v xml:space="preserve">    </v>
      </c>
      <c r="T298" s="1" t="str">
        <f t="shared" si="22"/>
        <v xml:space="preserve">    </v>
      </c>
    </row>
    <row r="299" spans="1:20" ht="15" customHeight="1">
      <c r="A299" s="25" t="str">
        <f t="shared" si="10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21"/>
        <v/>
      </c>
      <c r="R299" s="1" t="str">
        <f t="shared" si="19"/>
        <v/>
      </c>
      <c r="S299" s="1" t="str">
        <f t="shared" si="20"/>
        <v xml:space="preserve">    </v>
      </c>
      <c r="T299" s="1" t="str">
        <f t="shared" si="22"/>
        <v xml:space="preserve">    </v>
      </c>
    </row>
    <row r="300" spans="1:20" ht="15" customHeight="1">
      <c r="A300" s="25" t="str">
        <f t="shared" si="10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21"/>
        <v/>
      </c>
      <c r="R300" s="1" t="str">
        <f t="shared" si="19"/>
        <v/>
      </c>
      <c r="S300" s="1" t="str">
        <f t="shared" si="20"/>
        <v xml:space="preserve">    </v>
      </c>
      <c r="T300" s="1" t="str">
        <f t="shared" si="22"/>
        <v xml:space="preserve">    </v>
      </c>
    </row>
    <row r="301" spans="1:20" ht="15" customHeight="1">
      <c r="A301" s="25" t="str">
        <f t="shared" si="10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21"/>
        <v/>
      </c>
      <c r="R301" s="1" t="str">
        <f t="shared" si="19"/>
        <v/>
      </c>
      <c r="S301" s="1" t="str">
        <f t="shared" si="20"/>
        <v xml:space="preserve">    </v>
      </c>
      <c r="T301" s="1" t="str">
        <f t="shared" si="22"/>
        <v xml:space="preserve">    </v>
      </c>
    </row>
    <row r="302" spans="1:20" ht="15" customHeight="1">
      <c r="A302" s="25" t="str">
        <f t="shared" si="10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21"/>
        <v/>
      </c>
      <c r="R302" s="1" t="str">
        <f t="shared" si="19"/>
        <v/>
      </c>
      <c r="S302" s="1" t="str">
        <f t="shared" si="20"/>
        <v xml:space="preserve">    </v>
      </c>
      <c r="T302" s="1" t="str">
        <f t="shared" si="22"/>
        <v xml:space="preserve">    </v>
      </c>
    </row>
    <row r="303" spans="1:20" ht="15" customHeight="1">
      <c r="A303" s="25" t="str">
        <f t="shared" si="10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21"/>
        <v/>
      </c>
      <c r="R303" s="1" t="str">
        <f t="shared" si="19"/>
        <v/>
      </c>
      <c r="S303" s="1" t="str">
        <f t="shared" si="20"/>
        <v xml:space="preserve">    </v>
      </c>
      <c r="T303" s="1" t="str">
        <f t="shared" si="22"/>
        <v xml:space="preserve">    </v>
      </c>
    </row>
    <row r="304" spans="1:20" ht="15" customHeight="1">
      <c r="A304" s="25" t="str">
        <f t="shared" si="10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21"/>
        <v/>
      </c>
      <c r="R304" s="1" t="str">
        <f t="shared" si="19"/>
        <v/>
      </c>
      <c r="S304" s="1" t="str">
        <f t="shared" si="20"/>
        <v xml:space="preserve">    </v>
      </c>
      <c r="T304" s="1" t="str">
        <f t="shared" si="22"/>
        <v xml:space="preserve">    </v>
      </c>
    </row>
    <row r="305" spans="1:20" ht="15" customHeight="1">
      <c r="A305" s="25" t="str">
        <f t="shared" si="10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21"/>
        <v/>
      </c>
      <c r="R305" s="1" t="str">
        <f t="shared" si="19"/>
        <v/>
      </c>
      <c r="S305" s="1" t="str">
        <f t="shared" si="20"/>
        <v xml:space="preserve">    </v>
      </c>
      <c r="T305" s="1" t="str">
        <f t="shared" si="22"/>
        <v xml:space="preserve">    </v>
      </c>
    </row>
    <row r="306" spans="1:20" ht="15" customHeight="1">
      <c r="A306" s="25" t="str">
        <f t="shared" si="10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21"/>
        <v/>
      </c>
      <c r="R306" s="1" t="str">
        <f t="shared" si="19"/>
        <v/>
      </c>
      <c r="S306" s="1" t="str">
        <f t="shared" si="20"/>
        <v xml:space="preserve">    </v>
      </c>
      <c r="T306" s="1" t="str">
        <f t="shared" si="22"/>
        <v xml:space="preserve">    </v>
      </c>
    </row>
    <row r="307" spans="1:20" ht="15" customHeight="1">
      <c r="A307" s="25" t="str">
        <f t="shared" si="10"/>
        <v/>
      </c>
      <c r="B307" s="16"/>
      <c r="C307" s="22"/>
      <c r="D307" s="22"/>
      <c r="E307" s="6"/>
      <c r="F307" s="7"/>
      <c r="G307" s="17"/>
      <c r="H307" s="17"/>
      <c r="I307" s="15"/>
      <c r="J307" s="15"/>
      <c r="K307" s="15"/>
      <c r="L307" s="12"/>
      <c r="M307" s="18"/>
      <c r="N307" s="19"/>
      <c r="O307" s="20"/>
      <c r="P307" s="15"/>
      <c r="Q307" s="63" t="str">
        <f t="shared" si="21"/>
        <v/>
      </c>
      <c r="R307" s="1" t="str">
        <f t="shared" si="19"/>
        <v/>
      </c>
      <c r="S307" s="1" t="str">
        <f t="shared" si="20"/>
        <v xml:space="preserve">    </v>
      </c>
      <c r="T307" s="1" t="str">
        <f t="shared" si="22"/>
        <v xml:space="preserve">    </v>
      </c>
    </row>
    <row r="308" spans="1:20" ht="15" customHeight="1">
      <c r="A308" s="25" t="str">
        <f t="shared" si="10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21"/>
        <v/>
      </c>
      <c r="R308" s="1" t="str">
        <f t="shared" si="19"/>
        <v/>
      </c>
      <c r="S308" s="1" t="str">
        <f t="shared" si="20"/>
        <v xml:space="preserve">    </v>
      </c>
      <c r="T308" s="1" t="str">
        <f t="shared" si="22"/>
        <v xml:space="preserve">    </v>
      </c>
    </row>
    <row r="309" spans="1:20" ht="15" customHeight="1">
      <c r="A309" s="25" t="str">
        <f t="shared" si="10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21"/>
        <v/>
      </c>
      <c r="R309" s="1" t="str">
        <f t="shared" si="19"/>
        <v/>
      </c>
      <c r="S309" s="1" t="str">
        <f t="shared" si="20"/>
        <v xml:space="preserve">    </v>
      </c>
      <c r="T309" s="1" t="str">
        <f t="shared" si="22"/>
        <v xml:space="preserve">    </v>
      </c>
    </row>
    <row r="310" spans="1:20" ht="15" customHeight="1">
      <c r="A310" s="25" t="str">
        <f t="shared" si="10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21"/>
        <v/>
      </c>
      <c r="R310" s="1" t="str">
        <f t="shared" ref="R310:R369" si="23">A317</f>
        <v/>
      </c>
      <c r="S310" s="1" t="str">
        <f t="shared" ref="S310:S369" si="24">""&amp;L317&amp;"  "&amp;M317&amp;"  "&amp;N317&amp;""</f>
        <v xml:space="preserve">    </v>
      </c>
      <c r="T310" s="1" t="str">
        <f t="shared" si="22"/>
        <v xml:space="preserve">    </v>
      </c>
    </row>
    <row r="311" spans="1:20" ht="15" customHeight="1">
      <c r="A311" s="25" t="str">
        <f t="shared" si="10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21"/>
        <v/>
      </c>
      <c r="R311" s="1" t="str">
        <f t="shared" si="23"/>
        <v/>
      </c>
      <c r="S311" s="1" t="str">
        <f t="shared" si="24"/>
        <v xml:space="preserve">    </v>
      </c>
      <c r="T311" s="1" t="str">
        <f t="shared" si="22"/>
        <v xml:space="preserve">    </v>
      </c>
    </row>
    <row r="312" spans="1:20" ht="15" customHeight="1">
      <c r="A312" s="25" t="str">
        <f t="shared" si="10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21"/>
        <v/>
      </c>
      <c r="R312" s="1" t="str">
        <f t="shared" si="23"/>
        <v/>
      </c>
      <c r="S312" s="1" t="str">
        <f t="shared" si="24"/>
        <v xml:space="preserve">    </v>
      </c>
      <c r="T312" s="1" t="str">
        <f t="shared" si="22"/>
        <v xml:space="preserve">    </v>
      </c>
    </row>
    <row r="313" spans="1:20" ht="15" customHeight="1">
      <c r="A313" s="25" t="str">
        <f t="shared" si="10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21"/>
        <v/>
      </c>
      <c r="R313" s="1" t="str">
        <f t="shared" si="23"/>
        <v/>
      </c>
      <c r="S313" s="1" t="str">
        <f t="shared" si="24"/>
        <v xml:space="preserve">    </v>
      </c>
      <c r="T313" s="1" t="str">
        <f t="shared" si="22"/>
        <v xml:space="preserve">    </v>
      </c>
    </row>
    <row r="314" spans="1:20" ht="15" customHeight="1">
      <c r="A314" s="25" t="str">
        <f t="shared" si="10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21"/>
        <v/>
      </c>
      <c r="R314" s="1" t="str">
        <f t="shared" si="23"/>
        <v/>
      </c>
      <c r="S314" s="1" t="str">
        <f t="shared" si="24"/>
        <v xml:space="preserve">    </v>
      </c>
      <c r="T314" s="1" t="str">
        <f t="shared" si="22"/>
        <v xml:space="preserve">    </v>
      </c>
    </row>
    <row r="315" spans="1:20" ht="15" customHeight="1">
      <c r="A315" s="25" t="str">
        <f t="shared" si="10"/>
        <v/>
      </c>
      <c r="B315" s="5"/>
      <c r="C315" s="21"/>
      <c r="D315" s="21"/>
      <c r="E315" s="6"/>
      <c r="F315" s="7"/>
      <c r="G315" s="6"/>
      <c r="H315" s="6"/>
      <c r="I315" s="11"/>
      <c r="J315" s="11"/>
      <c r="K315" s="11"/>
      <c r="L315" s="12"/>
      <c r="M315" s="13"/>
      <c r="N315" s="14"/>
      <c r="O315" s="7"/>
      <c r="P315" s="11"/>
      <c r="Q315" s="63" t="str">
        <f t="shared" si="21"/>
        <v/>
      </c>
      <c r="R315" s="1" t="str">
        <f t="shared" si="23"/>
        <v/>
      </c>
      <c r="S315" s="1" t="str">
        <f t="shared" si="24"/>
        <v xml:space="preserve">    </v>
      </c>
      <c r="T315" s="1" t="str">
        <f t="shared" si="22"/>
        <v xml:space="preserve">    </v>
      </c>
    </row>
    <row r="316" spans="1:20" ht="15" customHeight="1">
      <c r="A316" s="25" t="str">
        <f t="shared" si="10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21"/>
        <v/>
      </c>
      <c r="R316" s="1" t="str">
        <f t="shared" si="23"/>
        <v/>
      </c>
      <c r="S316" s="1" t="str">
        <f t="shared" si="24"/>
        <v xml:space="preserve">    </v>
      </c>
      <c r="T316" s="1" t="str">
        <f t="shared" si="22"/>
        <v xml:space="preserve">    </v>
      </c>
    </row>
    <row r="317" spans="1:20" ht="15" customHeight="1">
      <c r="A317" s="25" t="str">
        <f t="shared" si="10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21"/>
        <v/>
      </c>
      <c r="R317" s="1" t="str">
        <f t="shared" si="23"/>
        <v/>
      </c>
      <c r="S317" s="1" t="str">
        <f t="shared" si="24"/>
        <v xml:space="preserve">    </v>
      </c>
      <c r="T317" s="1" t="str">
        <f t="shared" si="22"/>
        <v xml:space="preserve">    </v>
      </c>
    </row>
    <row r="318" spans="1:20" ht="15" customHeight="1">
      <c r="A318" s="25" t="str">
        <f t="shared" si="10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21"/>
        <v/>
      </c>
      <c r="R318" s="1" t="str">
        <f t="shared" si="23"/>
        <v/>
      </c>
      <c r="S318" s="1" t="str">
        <f t="shared" si="24"/>
        <v xml:space="preserve">    </v>
      </c>
      <c r="T318" s="1" t="str">
        <f t="shared" si="22"/>
        <v xml:space="preserve">    </v>
      </c>
    </row>
    <row r="319" spans="1:20" ht="15" customHeight="1">
      <c r="A319" s="25" t="str">
        <f t="shared" si="10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21"/>
        <v/>
      </c>
      <c r="R319" s="1" t="str">
        <f t="shared" si="23"/>
        <v/>
      </c>
      <c r="S319" s="1" t="str">
        <f t="shared" si="24"/>
        <v xml:space="preserve">    </v>
      </c>
      <c r="T319" s="1" t="str">
        <f t="shared" si="22"/>
        <v xml:space="preserve">    </v>
      </c>
    </row>
    <row r="320" spans="1:20" ht="15" customHeight="1">
      <c r="A320" s="25" t="str">
        <f t="shared" si="10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21"/>
        <v/>
      </c>
      <c r="R320" s="1" t="str">
        <f t="shared" si="23"/>
        <v/>
      </c>
      <c r="S320" s="1" t="str">
        <f t="shared" si="24"/>
        <v xml:space="preserve">    </v>
      </c>
      <c r="T320" s="1" t="str">
        <f t="shared" si="22"/>
        <v xml:space="preserve">    </v>
      </c>
    </row>
    <row r="321" spans="1:20" ht="15" customHeight="1">
      <c r="A321" s="25" t="str">
        <f t="shared" si="10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21"/>
        <v/>
      </c>
      <c r="R321" s="1" t="str">
        <f t="shared" si="23"/>
        <v/>
      </c>
      <c r="S321" s="1" t="str">
        <f t="shared" si="24"/>
        <v xml:space="preserve">    </v>
      </c>
      <c r="T321" s="1" t="str">
        <f t="shared" si="22"/>
        <v xml:space="preserve">    </v>
      </c>
    </row>
    <row r="322" spans="1:20" ht="15" customHeight="1">
      <c r="A322" s="25" t="str">
        <f t="shared" si="10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21"/>
        <v/>
      </c>
      <c r="R322" s="1" t="str">
        <f t="shared" si="23"/>
        <v/>
      </c>
      <c r="S322" s="1" t="str">
        <f t="shared" si="24"/>
        <v xml:space="preserve">    </v>
      </c>
      <c r="T322" s="1" t="str">
        <f t="shared" si="22"/>
        <v xml:space="preserve">    </v>
      </c>
    </row>
    <row r="323" spans="1:20" ht="15" customHeight="1">
      <c r="A323" s="25" t="str">
        <f t="shared" si="10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/>
      <c r="R323" s="1" t="str">
        <f t="shared" si="23"/>
        <v/>
      </c>
      <c r="S323" s="1" t="str">
        <f t="shared" si="24"/>
        <v xml:space="preserve">    </v>
      </c>
      <c r="T323" s="1" t="str">
        <f t="shared" si="22"/>
        <v xml:space="preserve">    </v>
      </c>
    </row>
    <row r="324" spans="1:20" ht="15" customHeight="1">
      <c r="A324" s="25" t="str">
        <f t="shared" si="10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/>
      <c r="R324" s="1" t="str">
        <f t="shared" si="23"/>
        <v/>
      </c>
      <c r="S324" s="1" t="str">
        <f t="shared" si="24"/>
        <v xml:space="preserve">    </v>
      </c>
      <c r="T324" s="1" t="str">
        <f t="shared" si="22"/>
        <v xml:space="preserve">    </v>
      </c>
    </row>
    <row r="325" spans="1:20" ht="15" customHeight="1">
      <c r="A325" s="25" t="str">
        <f t="shared" si="10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/>
    </row>
    <row r="326" spans="1:20" ht="15" customHeight="1">
      <c r="A326" s="25" t="str">
        <f t="shared" si="10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/>
    </row>
    <row r="327" spans="1:20" ht="15" customHeight="1">
      <c r="A327" s="25" t="str">
        <f t="shared" si="10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/>
    </row>
    <row r="328" spans="1:20" ht="15" customHeight="1">
      <c r="A328" s="25" t="str">
        <f t="shared" si="10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/>
      <c r="R328" s="1" t="str">
        <f t="shared" si="23"/>
        <v/>
      </c>
      <c r="S328" s="1" t="str">
        <f t="shared" si="24"/>
        <v xml:space="preserve">    </v>
      </c>
      <c r="T328" s="1" t="str">
        <f t="shared" si="22"/>
        <v xml:space="preserve">    </v>
      </c>
    </row>
    <row r="329" spans="1:20" ht="15" customHeight="1">
      <c r="A329" s="25" t="str">
        <f t="shared" si="10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/>
    </row>
    <row r="330" spans="1:20" ht="15" customHeight="1">
      <c r="A330" s="25" t="str">
        <f t="shared" si="10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/>
    </row>
    <row r="331" spans="1:20" ht="15" customHeight="1">
      <c r="A331" s="25" t="str">
        <f t="shared" si="10"/>
        <v/>
      </c>
      <c r="B331" s="16"/>
      <c r="C331" s="22"/>
      <c r="D331" s="22"/>
      <c r="E331" s="6"/>
      <c r="F331" s="7"/>
      <c r="G331" s="17"/>
      <c r="H331" s="17"/>
      <c r="I331" s="15"/>
      <c r="J331" s="15"/>
      <c r="K331" s="15"/>
      <c r="L331" s="12"/>
      <c r="M331" s="18"/>
      <c r="N331" s="19"/>
      <c r="O331" s="20"/>
      <c r="P331" s="15"/>
      <c r="Q331" s="64"/>
    </row>
    <row r="332" spans="1:20" ht="15" customHeight="1">
      <c r="A332" s="25" t="str">
        <f t="shared" si="10"/>
        <v/>
      </c>
      <c r="B332" s="16"/>
      <c r="C332" s="22"/>
      <c r="D332" s="22"/>
      <c r="E332" s="6"/>
      <c r="F332" s="7"/>
      <c r="G332" s="17"/>
      <c r="H332" s="17"/>
      <c r="I332" s="15"/>
      <c r="J332" s="15"/>
      <c r="K332" s="15"/>
      <c r="L332" s="12"/>
      <c r="M332" s="18"/>
      <c r="N332" s="19"/>
      <c r="O332" s="20"/>
      <c r="P332" s="15"/>
      <c r="Q332" s="64"/>
    </row>
    <row r="333" spans="1:20" ht="15" customHeight="1">
      <c r="A333" s="25" t="str">
        <f t="shared" si="10"/>
        <v/>
      </c>
      <c r="B333" s="16"/>
      <c r="C333" s="22"/>
      <c r="D333" s="22"/>
      <c r="E333" s="6"/>
      <c r="F333" s="7"/>
      <c r="G333" s="17"/>
      <c r="H333" s="17"/>
      <c r="I333" s="15"/>
      <c r="J333" s="15"/>
      <c r="K333" s="15"/>
      <c r="L333" s="12"/>
      <c r="M333" s="18"/>
      <c r="N333" s="19"/>
      <c r="O333" s="20"/>
      <c r="P333" s="15"/>
      <c r="Q333" s="64"/>
    </row>
    <row r="334" spans="1:20" ht="15" customHeight="1">
      <c r="A334" s="25" t="str">
        <f t="shared" si="10"/>
        <v/>
      </c>
      <c r="B334" s="16"/>
      <c r="C334" s="22"/>
      <c r="D334" s="22"/>
      <c r="E334" s="6"/>
      <c r="F334" s="7"/>
      <c r="G334" s="17"/>
      <c r="H334" s="17"/>
      <c r="I334" s="15"/>
      <c r="J334" s="15"/>
      <c r="K334" s="15"/>
      <c r="L334" s="12"/>
      <c r="M334" s="18"/>
      <c r="N334" s="19"/>
      <c r="O334" s="20"/>
      <c r="P334" s="15"/>
      <c r="Q334" s="64"/>
    </row>
    <row r="335" spans="1:20" ht="15" customHeight="1">
      <c r="A335" s="25" t="str">
        <f t="shared" si="10"/>
        <v/>
      </c>
      <c r="B335" s="16"/>
      <c r="C335" s="22"/>
      <c r="D335" s="22"/>
      <c r="E335" s="6"/>
      <c r="F335" s="7"/>
      <c r="G335" s="17"/>
      <c r="H335" s="17"/>
      <c r="I335" s="15"/>
      <c r="J335" s="15"/>
      <c r="K335" s="15"/>
      <c r="L335" s="12"/>
      <c r="M335" s="18"/>
      <c r="N335" s="19"/>
      <c r="O335" s="20"/>
      <c r="P335" s="15"/>
      <c r="Q335" s="64"/>
    </row>
    <row r="336" spans="1:20" ht="15" customHeight="1">
      <c r="A336" s="25" t="str">
        <f t="shared" si="10"/>
        <v/>
      </c>
      <c r="B336" s="16"/>
      <c r="C336" s="22"/>
      <c r="D336" s="22"/>
      <c r="E336" s="6"/>
      <c r="F336" s="7"/>
      <c r="G336" s="17"/>
      <c r="H336" s="17"/>
      <c r="I336" s="15"/>
      <c r="J336" s="15"/>
      <c r="K336" s="15"/>
      <c r="L336" s="12"/>
      <c r="M336" s="18"/>
      <c r="N336" s="19"/>
      <c r="O336" s="20"/>
      <c r="P336" s="15"/>
      <c r="Q336" s="64"/>
    </row>
    <row r="337" spans="1:20" ht="15" customHeight="1">
      <c r="A337" s="25" t="str">
        <f t="shared" si="10"/>
        <v/>
      </c>
      <c r="B337" s="16"/>
      <c r="C337" s="22"/>
      <c r="D337" s="22"/>
      <c r="E337" s="6"/>
      <c r="F337" s="7"/>
      <c r="G337" s="17"/>
      <c r="H337" s="17"/>
      <c r="I337" s="15"/>
      <c r="J337" s="15"/>
      <c r="K337" s="15"/>
      <c r="L337" s="12"/>
      <c r="M337" s="18"/>
      <c r="N337" s="19"/>
      <c r="O337" s="20"/>
      <c r="P337" s="15"/>
      <c r="Q337" s="64"/>
    </row>
    <row r="338" spans="1:20" ht="15" customHeight="1">
      <c r="A338" s="25" t="str">
        <f t="shared" si="10"/>
        <v/>
      </c>
      <c r="B338" s="16"/>
      <c r="C338" s="22"/>
      <c r="D338" s="22"/>
      <c r="E338" s="6"/>
      <c r="F338" s="7"/>
      <c r="G338" s="17"/>
      <c r="H338" s="17"/>
      <c r="I338" s="15"/>
      <c r="J338" s="15"/>
      <c r="K338" s="15"/>
      <c r="L338" s="12"/>
      <c r="M338" s="18"/>
      <c r="N338" s="19"/>
      <c r="O338" s="20"/>
      <c r="P338" s="15"/>
      <c r="Q338" s="64"/>
    </row>
    <row r="339" spans="1:20" ht="15" customHeight="1">
      <c r="A339" s="25" t="str">
        <f t="shared" si="10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</row>
    <row r="340" spans="1:20" ht="15" customHeight="1">
      <c r="A340" s="25" t="str">
        <f t="shared" si="10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0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0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0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</row>
    <row r="344" spans="1:20" ht="15" customHeight="1">
      <c r="A344" s="25" t="str">
        <f t="shared" si="10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0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0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0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  <c r="R347" s="1" t="str">
        <f t="shared" si="23"/>
        <v/>
      </c>
      <c r="S347" s="1" t="str">
        <f t="shared" si="24"/>
        <v xml:space="preserve">    </v>
      </c>
      <c r="T347" s="1" t="str">
        <f t="shared" ref="T347:T369" si="25">S347</f>
        <v xml:space="preserve">    </v>
      </c>
    </row>
    <row r="348" spans="1:20" ht="15" customHeight="1">
      <c r="A348" s="25" t="str">
        <f t="shared" si="10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  <c r="R348" s="1" t="str">
        <f t="shared" si="23"/>
        <v/>
      </c>
      <c r="S348" s="1" t="str">
        <f t="shared" si="24"/>
        <v xml:space="preserve">    </v>
      </c>
      <c r="T348" s="1" t="str">
        <f t="shared" si="25"/>
        <v xml:space="preserve">    </v>
      </c>
    </row>
    <row r="349" spans="1:20" ht="15" customHeight="1">
      <c r="A349" s="25" t="str">
        <f t="shared" si="10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  <c r="R349" s="1" t="str">
        <f t="shared" si="23"/>
        <v/>
      </c>
      <c r="S349" s="1" t="str">
        <f t="shared" si="24"/>
        <v xml:space="preserve">    </v>
      </c>
      <c r="T349" s="1" t="str">
        <f t="shared" si="25"/>
        <v xml:space="preserve">    </v>
      </c>
    </row>
    <row r="350" spans="1:20" ht="15" customHeight="1">
      <c r="A350" s="25" t="str">
        <f t="shared" si="10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  <c r="R350" s="1" t="str">
        <f t="shared" si="23"/>
        <v/>
      </c>
      <c r="S350" s="1" t="str">
        <f t="shared" si="24"/>
        <v xml:space="preserve">    </v>
      </c>
      <c r="T350" s="1" t="str">
        <f t="shared" si="25"/>
        <v xml:space="preserve">    </v>
      </c>
    </row>
    <row r="351" spans="1:20" ht="15" customHeight="1">
      <c r="A351" s="25" t="str">
        <f t="shared" si="10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  <c r="R351" s="1" t="str">
        <f t="shared" si="23"/>
        <v/>
      </c>
      <c r="S351" s="1" t="str">
        <f t="shared" si="24"/>
        <v xml:space="preserve">    </v>
      </c>
      <c r="T351" s="1" t="str">
        <f t="shared" si="25"/>
        <v xml:space="preserve">    </v>
      </c>
    </row>
    <row r="352" spans="1:20" ht="15" customHeight="1">
      <c r="A352" s="25" t="str">
        <f t="shared" si="10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  <c r="R352" s="1" t="str">
        <f t="shared" si="23"/>
        <v/>
      </c>
      <c r="S352" s="1" t="str">
        <f t="shared" si="24"/>
        <v xml:space="preserve">    </v>
      </c>
      <c r="T352" s="1" t="str">
        <f t="shared" si="25"/>
        <v xml:space="preserve">    </v>
      </c>
    </row>
    <row r="353" spans="1:20" ht="15" customHeight="1">
      <c r="A353" s="25" t="str">
        <f t="shared" si="10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  <c r="R353" s="1" t="str">
        <f t="shared" si="23"/>
        <v/>
      </c>
      <c r="S353" s="1" t="str">
        <f t="shared" si="24"/>
        <v xml:space="preserve">    </v>
      </c>
      <c r="T353" s="1" t="str">
        <f t="shared" si="25"/>
        <v xml:space="preserve">    </v>
      </c>
    </row>
    <row r="354" spans="1:20" ht="15" customHeight="1">
      <c r="A354" s="25" t="str">
        <f t="shared" si="10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  <c r="R354" s="1" t="str">
        <f t="shared" si="23"/>
        <v/>
      </c>
      <c r="S354" s="1" t="str">
        <f t="shared" si="24"/>
        <v xml:space="preserve">    </v>
      </c>
      <c r="T354" s="1" t="str">
        <f t="shared" si="25"/>
        <v xml:space="preserve">    </v>
      </c>
    </row>
    <row r="355" spans="1:20" ht="15" customHeight="1">
      <c r="A355" s="25" t="str">
        <f t="shared" si="10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  <c r="R355" s="1" t="str">
        <f t="shared" si="23"/>
        <v/>
      </c>
      <c r="S355" s="1" t="str">
        <f t="shared" si="24"/>
        <v xml:space="preserve">    </v>
      </c>
      <c r="T355" s="1" t="str">
        <f t="shared" si="25"/>
        <v xml:space="preserve">    </v>
      </c>
    </row>
    <row r="356" spans="1:20" ht="15" customHeight="1">
      <c r="A356" s="25" t="str">
        <f t="shared" si="10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  <c r="R356" s="1" t="str">
        <f t="shared" si="23"/>
        <v/>
      </c>
      <c r="S356" s="1" t="str">
        <f t="shared" si="24"/>
        <v xml:space="preserve">    </v>
      </c>
      <c r="T356" s="1" t="str">
        <f t="shared" si="25"/>
        <v xml:space="preserve">    </v>
      </c>
    </row>
    <row r="357" spans="1:20" ht="15" customHeight="1">
      <c r="A357" s="25" t="str">
        <f t="shared" si="10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  <c r="R357" s="1" t="str">
        <f t="shared" si="23"/>
        <v/>
      </c>
      <c r="S357" s="1" t="str">
        <f t="shared" si="24"/>
        <v xml:space="preserve">    </v>
      </c>
      <c r="T357" s="1" t="str">
        <f t="shared" si="25"/>
        <v xml:space="preserve">    </v>
      </c>
    </row>
    <row r="358" spans="1:20" ht="15" customHeight="1">
      <c r="A358" s="25" t="str">
        <f t="shared" si="10"/>
        <v/>
      </c>
      <c r="B358" s="5"/>
      <c r="C358" s="21"/>
      <c r="D358" s="21"/>
      <c r="E358" s="6"/>
      <c r="F358" s="7"/>
      <c r="G358" s="6"/>
      <c r="H358" s="6"/>
      <c r="I358" s="11"/>
      <c r="J358" s="11"/>
      <c r="K358" s="11"/>
      <c r="L358" s="12"/>
      <c r="M358" s="13"/>
      <c r="N358" s="14"/>
      <c r="O358" s="7"/>
      <c r="P358" s="11"/>
      <c r="Q358" s="63"/>
      <c r="R358" s="1" t="str">
        <f t="shared" si="23"/>
        <v/>
      </c>
      <c r="S358" s="1" t="str">
        <f t="shared" si="24"/>
        <v xml:space="preserve">    </v>
      </c>
      <c r="T358" s="1" t="str">
        <f t="shared" si="25"/>
        <v xml:space="preserve">    </v>
      </c>
    </row>
    <row r="359" spans="1:20" ht="15" customHeight="1">
      <c r="A359" s="25" t="str">
        <f t="shared" si="10"/>
        <v/>
      </c>
      <c r="B359" s="5"/>
      <c r="C359" s="21"/>
      <c r="D359" s="21"/>
      <c r="E359" s="6"/>
      <c r="F359" s="7"/>
      <c r="G359" s="6"/>
      <c r="H359" s="6"/>
      <c r="I359" s="11"/>
      <c r="J359" s="11"/>
      <c r="K359" s="11"/>
      <c r="L359" s="12"/>
      <c r="M359" s="13"/>
      <c r="N359" s="14"/>
      <c r="O359" s="7"/>
      <c r="P359" s="11"/>
      <c r="Q359" s="63"/>
      <c r="R359" s="1" t="str">
        <f t="shared" si="23"/>
        <v/>
      </c>
      <c r="S359" s="1" t="str">
        <f t="shared" si="24"/>
        <v xml:space="preserve">    </v>
      </c>
      <c r="T359" s="1" t="str">
        <f t="shared" si="25"/>
        <v xml:space="preserve">    </v>
      </c>
    </row>
    <row r="360" spans="1:20" ht="15" customHeight="1">
      <c r="A360" s="25" t="str">
        <f t="shared" si="10"/>
        <v/>
      </c>
      <c r="B360" s="5"/>
      <c r="C360" s="21"/>
      <c r="D360" s="21"/>
      <c r="E360" s="6"/>
      <c r="F360" s="7"/>
      <c r="G360" s="6"/>
      <c r="H360" s="6"/>
      <c r="I360" s="11"/>
      <c r="J360" s="11"/>
      <c r="K360" s="11"/>
      <c r="L360" s="12"/>
      <c r="M360" s="13"/>
      <c r="N360" s="14"/>
      <c r="O360" s="7"/>
      <c r="P360" s="11"/>
      <c r="Q360" s="63"/>
      <c r="R360" s="1" t="str">
        <f t="shared" si="23"/>
        <v/>
      </c>
    </row>
    <row r="361" spans="1:20" ht="15" customHeight="1">
      <c r="A361" s="25" t="str">
        <f t="shared" ref="A361:A376" si="26">IF(OR(B361="",C361="",D361=""),"",TEXT(Q361,"000")&amp;B361&amp;TEXT(C361,"00")&amp;TEXT(D361,"00"))</f>
        <v/>
      </c>
      <c r="B361" s="5"/>
      <c r="C361" s="21"/>
      <c r="D361" s="21"/>
      <c r="E361" s="6"/>
      <c r="F361" s="7"/>
      <c r="G361" s="6"/>
      <c r="H361" s="6"/>
      <c r="I361" s="11"/>
      <c r="J361" s="11"/>
      <c r="K361" s="11"/>
      <c r="L361" s="12"/>
      <c r="M361" s="13"/>
      <c r="N361" s="14"/>
      <c r="O361" s="7"/>
      <c r="P361" s="11"/>
      <c r="Q361" s="63"/>
      <c r="R361" s="1" t="str">
        <f t="shared" si="23"/>
        <v/>
      </c>
      <c r="S361" s="1" t="str">
        <f t="shared" si="24"/>
        <v xml:space="preserve">    </v>
      </c>
      <c r="T361" s="1" t="str">
        <f t="shared" si="25"/>
        <v xml:space="preserve">    </v>
      </c>
    </row>
    <row r="362" spans="1:20" ht="15" customHeight="1">
      <c r="A362" s="25" t="str">
        <f t="shared" si="26"/>
        <v/>
      </c>
      <c r="B362" s="5"/>
      <c r="C362" s="21"/>
      <c r="D362" s="21"/>
      <c r="E362" s="6"/>
      <c r="F362" s="7"/>
      <c r="G362" s="6"/>
      <c r="H362" s="6"/>
      <c r="I362" s="11"/>
      <c r="J362" s="11"/>
      <c r="K362" s="11"/>
      <c r="L362" s="12"/>
      <c r="M362" s="13"/>
      <c r="N362" s="14"/>
      <c r="O362" s="7"/>
      <c r="P362" s="11"/>
      <c r="Q362" s="63"/>
      <c r="R362" s="1" t="str">
        <f t="shared" si="23"/>
        <v/>
      </c>
      <c r="S362" s="1" t="str">
        <f t="shared" si="24"/>
        <v xml:space="preserve">    </v>
      </c>
      <c r="T362" s="1" t="str">
        <f t="shared" si="25"/>
        <v xml:space="preserve">    </v>
      </c>
    </row>
    <row r="363" spans="1:20" ht="15" customHeight="1">
      <c r="A363" s="25" t="str">
        <f t="shared" si="26"/>
        <v/>
      </c>
      <c r="B363" s="5"/>
      <c r="C363" s="21"/>
      <c r="D363" s="21"/>
      <c r="E363" s="6"/>
      <c r="F363" s="7"/>
      <c r="G363" s="6"/>
      <c r="H363" s="6"/>
      <c r="I363" s="11"/>
      <c r="J363" s="11"/>
      <c r="K363" s="11"/>
      <c r="L363" s="12"/>
      <c r="M363" s="13"/>
      <c r="N363" s="14"/>
      <c r="O363" s="7"/>
      <c r="P363" s="11"/>
      <c r="Q363" s="63"/>
      <c r="R363" s="1" t="str">
        <f t="shared" si="23"/>
        <v/>
      </c>
      <c r="S363" s="1" t="str">
        <f t="shared" si="24"/>
        <v xml:space="preserve">    </v>
      </c>
      <c r="T363" s="1" t="str">
        <f t="shared" si="25"/>
        <v xml:space="preserve">    </v>
      </c>
    </row>
    <row r="364" spans="1:20" ht="15" customHeight="1">
      <c r="A364" s="25" t="str">
        <f t="shared" si="26"/>
        <v/>
      </c>
      <c r="B364" s="5"/>
      <c r="C364" s="21"/>
      <c r="D364" s="21"/>
      <c r="E364" s="6"/>
      <c r="F364" s="7"/>
      <c r="G364" s="6"/>
      <c r="H364" s="6"/>
      <c r="I364" s="11"/>
      <c r="J364" s="11"/>
      <c r="K364" s="11"/>
      <c r="L364" s="12"/>
      <c r="M364" s="13"/>
      <c r="N364" s="14"/>
      <c r="O364" s="7"/>
      <c r="P364" s="11"/>
      <c r="Q364" s="63"/>
      <c r="R364" s="1" t="str">
        <f t="shared" si="23"/>
        <v/>
      </c>
      <c r="S364" s="1" t="str">
        <f t="shared" si="24"/>
        <v xml:space="preserve">    </v>
      </c>
      <c r="T364" s="1" t="str">
        <f t="shared" si="25"/>
        <v xml:space="preserve">    </v>
      </c>
    </row>
    <row r="365" spans="1:20" ht="15" customHeight="1">
      <c r="A365" s="25" t="str">
        <f t="shared" si="26"/>
        <v/>
      </c>
      <c r="B365" s="5"/>
      <c r="C365" s="21"/>
      <c r="D365" s="21"/>
      <c r="E365" s="6"/>
      <c r="F365" s="7"/>
      <c r="G365" s="6"/>
      <c r="H365" s="6"/>
      <c r="I365" s="11"/>
      <c r="J365" s="11"/>
      <c r="K365" s="11"/>
      <c r="L365" s="12"/>
      <c r="M365" s="13"/>
      <c r="N365" s="14"/>
      <c r="O365" s="7"/>
      <c r="P365" s="11"/>
      <c r="Q365" s="63"/>
      <c r="R365" s="1" t="str">
        <f t="shared" si="23"/>
        <v/>
      </c>
      <c r="S365" s="1" t="str">
        <f t="shared" si="24"/>
        <v xml:space="preserve">    </v>
      </c>
      <c r="T365" s="1" t="str">
        <f t="shared" si="25"/>
        <v xml:space="preserve">    </v>
      </c>
    </row>
    <row r="366" spans="1:20" ht="15" customHeight="1">
      <c r="A366" s="25" t="str">
        <f t="shared" si="26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23"/>
        <v/>
      </c>
      <c r="S366" s="1" t="str">
        <f t="shared" si="24"/>
        <v xml:space="preserve">    </v>
      </c>
      <c r="T366" s="1" t="str">
        <f t="shared" si="25"/>
        <v xml:space="preserve">    </v>
      </c>
    </row>
    <row r="367" spans="1:20" ht="15" customHeight="1">
      <c r="A367" s="25" t="str">
        <f t="shared" si="26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23"/>
        <v/>
      </c>
      <c r="S367" s="1" t="str">
        <f t="shared" si="24"/>
        <v xml:space="preserve">    </v>
      </c>
      <c r="T367" s="1" t="str">
        <f t="shared" si="25"/>
        <v xml:space="preserve">    </v>
      </c>
    </row>
    <row r="368" spans="1:20" ht="15" customHeight="1">
      <c r="A368" s="25" t="str">
        <f t="shared" si="26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23"/>
        <v/>
      </c>
      <c r="S368" s="1" t="str">
        <f t="shared" si="24"/>
        <v xml:space="preserve">    </v>
      </c>
      <c r="T368" s="1" t="str">
        <f t="shared" si="25"/>
        <v xml:space="preserve">    </v>
      </c>
    </row>
    <row r="369" spans="1:20" ht="15" customHeight="1">
      <c r="A369" s="25" t="str">
        <f t="shared" si="26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23"/>
        <v/>
      </c>
      <c r="S369" s="1" t="str">
        <f t="shared" si="24"/>
        <v xml:space="preserve">    </v>
      </c>
      <c r="T369" s="1" t="str">
        <f t="shared" si="25"/>
        <v xml:space="preserve">    </v>
      </c>
    </row>
    <row r="370" spans="1:20" ht="15" customHeight="1">
      <c r="A370" s="25" t="str">
        <f t="shared" si="26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</row>
    <row r="371" spans="1:20" ht="15" customHeight="1">
      <c r="A371" s="25" t="str">
        <f t="shared" si="26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</row>
    <row r="372" spans="1:20" ht="15" customHeight="1">
      <c r="A372" s="25" t="str">
        <f t="shared" si="26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</row>
    <row r="373" spans="1:20" ht="15" customHeight="1">
      <c r="A373" s="25" t="str">
        <f t="shared" si="26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</row>
    <row r="374" spans="1:20" ht="15" customHeight="1">
      <c r="A374" s="25" t="str">
        <f t="shared" si="26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</row>
    <row r="375" spans="1:20" ht="15" customHeight="1">
      <c r="A375" s="25" t="str">
        <f t="shared" si="26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</row>
    <row r="376" spans="1:20" ht="15" customHeight="1">
      <c r="A376" s="25" t="str">
        <f t="shared" si="26"/>
        <v/>
      </c>
      <c r="B376" s="16"/>
      <c r="C376" s="22"/>
      <c r="D376" s="22"/>
      <c r="E376" s="6"/>
      <c r="F376" s="7"/>
      <c r="G376" s="17"/>
      <c r="H376" s="17"/>
      <c r="I376" s="15"/>
      <c r="J376" s="15"/>
      <c r="K376" s="15"/>
      <c r="L376" s="12"/>
      <c r="M376" s="18"/>
      <c r="N376" s="19"/>
      <c r="O376" s="20"/>
      <c r="P376" s="15"/>
      <c r="Q376" s="64"/>
    </row>
    <row r="377" spans="1:20" ht="15" customHeight="1"/>
    <row r="378" spans="1:20" ht="15" customHeight="1"/>
    <row r="379" spans="1:20" ht="15" customHeight="1"/>
    <row r="380" spans="1:20" ht="15" customHeight="1"/>
    <row r="381" spans="1:20" ht="15" customHeight="1"/>
    <row r="382" spans="1:20" ht="15" customHeight="1"/>
    <row r="383" spans="1:20" ht="15" customHeight="1"/>
    <row r="384" spans="1:20" ht="15" customHeight="1"/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15">
    <cfRule type="duplicateValues" dxfId="13" priority="2"/>
  </conditionalFormatting>
  <conditionalFormatting sqref="A16:A376">
    <cfRule type="duplicateValues" dxfId="12" priority="1"/>
  </conditionalFormatting>
  <dataValidations count="4">
    <dataValidation type="list" imeMode="on" allowBlank="1" showInputMessage="1" showErrorMessage="1" sqref="P7:P107 P109:P112 P114:P126 P128:P131 P133:P134 P136:P139 P141:P144" xr:uid="{00000000-0002-0000-0D00-000000000000}">
      <formula1>$Z$7:$Z$69</formula1>
    </dataValidation>
    <dataValidation type="list" imeMode="off" allowBlank="1" showInputMessage="1" showErrorMessage="1" sqref="L133:L134 L7:L126 L128:L131 L136:L150" xr:uid="{00000000-0002-0000-0D00-000001000000}">
      <formula1>$U$7:$U$15</formula1>
    </dataValidation>
    <dataValidation imeMode="off" allowBlank="1" showInputMessage="1" showErrorMessage="1" sqref="Q7:Q376 L151:L376 L127 L135 L132 M7:N376" xr:uid="{00000000-0002-0000-0D00-000002000000}"/>
    <dataValidation imeMode="on" allowBlank="1" showInputMessage="1" showErrorMessage="1" sqref="P108 P113 P127 P132 P135 P140 P145:P376 O7:O376 G7:K376" xr:uid="{00000000-0002-0000-0D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A388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68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68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1811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99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600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600"/>
      <c r="P6" s="519"/>
      <c r="Q6" s="519"/>
    </row>
    <row r="7" spans="1:27" ht="15" customHeight="1">
      <c r="A7" s="87" t="str">
        <f t="shared" ref="A7:A74" si="0">IF(OR(B7="",C7="",D7=""),"",TEXT(Q7,"000")&amp;B7&amp;TEXT(C7,"00")&amp;TEXT(D7,"00"))</f>
        <v>021V0401</v>
      </c>
      <c r="B7" s="5" t="s">
        <v>1812</v>
      </c>
      <c r="C7" s="21">
        <v>4</v>
      </c>
      <c r="D7" s="21">
        <v>1</v>
      </c>
      <c r="E7" s="6" t="s">
        <v>16</v>
      </c>
      <c r="F7" s="7" t="s">
        <v>28</v>
      </c>
      <c r="G7" s="6" t="s">
        <v>561</v>
      </c>
      <c r="H7" s="6" t="s">
        <v>1814</v>
      </c>
      <c r="I7" s="6" t="s">
        <v>562</v>
      </c>
      <c r="J7" s="6" t="s">
        <v>564</v>
      </c>
      <c r="K7" s="6"/>
      <c r="L7" s="12" t="s">
        <v>57</v>
      </c>
      <c r="M7" s="13"/>
      <c r="N7" s="14"/>
      <c r="O7" s="7"/>
      <c r="P7" s="6" t="s">
        <v>1813</v>
      </c>
      <c r="Q7" s="63">
        <f t="shared" ref="Q7:Q70" si="1">IF(P7="","",VLOOKUP(P7,$Z$7:$AA$68,2,FALSE))</f>
        <v>21</v>
      </c>
      <c r="R7" s="1" t="str">
        <f>A7</f>
        <v>021V0401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25" t="str">
        <f t="shared" si="0"/>
        <v/>
      </c>
      <c r="B8" s="5"/>
      <c r="C8" s="21"/>
      <c r="D8" s="21"/>
      <c r="E8" s="6"/>
      <c r="F8" s="7"/>
      <c r="G8" s="6"/>
      <c r="H8" s="6"/>
      <c r="I8" s="6"/>
      <c r="J8" s="6"/>
      <c r="K8" s="6"/>
      <c r="L8" s="12"/>
      <c r="M8" s="13"/>
      <c r="N8" s="14"/>
      <c r="O8" s="7"/>
      <c r="P8" s="6"/>
      <c r="Q8" s="63" t="str">
        <f t="shared" si="1"/>
        <v/>
      </c>
      <c r="R8" s="1" t="str">
        <f t="shared" ref="R8:R71" si="2">A8</f>
        <v/>
      </c>
      <c r="S8" s="1" t="str">
        <f t="shared" ref="S8:S71" si="3">""&amp;L8&amp;"  "&amp;M8&amp;"  "&amp;N8&amp;""</f>
        <v xml:space="preserve">    </v>
      </c>
      <c r="T8" s="1" t="str">
        <f t="shared" ref="T8:T71" si="4">S8</f>
        <v xml:space="preserve">    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87" t="str">
        <f t="shared" si="0"/>
        <v>021B0101</v>
      </c>
      <c r="B9" s="5" t="s">
        <v>164</v>
      </c>
      <c r="C9" s="21">
        <v>1</v>
      </c>
      <c r="D9" s="21">
        <v>1</v>
      </c>
      <c r="E9" s="6" t="s">
        <v>16</v>
      </c>
      <c r="F9" s="7" t="s">
        <v>314</v>
      </c>
      <c r="G9" s="6" t="s">
        <v>1691</v>
      </c>
      <c r="H9" s="6" t="s">
        <v>1815</v>
      </c>
      <c r="I9" s="11" t="s">
        <v>1692</v>
      </c>
      <c r="J9" s="6" t="s">
        <v>1703</v>
      </c>
      <c r="K9" s="6" t="s">
        <v>1820</v>
      </c>
      <c r="L9" s="12" t="s">
        <v>57</v>
      </c>
      <c r="M9" s="13"/>
      <c r="N9" s="14"/>
      <c r="O9" s="7" t="s">
        <v>1693</v>
      </c>
      <c r="P9" s="6" t="s">
        <v>1813</v>
      </c>
      <c r="Q9" s="63">
        <f t="shared" si="1"/>
        <v>21</v>
      </c>
      <c r="R9" s="1" t="str">
        <f t="shared" si="2"/>
        <v>021B0101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021B0102</v>
      </c>
      <c r="B10" s="5" t="s">
        <v>164</v>
      </c>
      <c r="C10" s="21">
        <v>1</v>
      </c>
      <c r="D10" s="21">
        <v>2</v>
      </c>
      <c r="E10" s="6" t="s">
        <v>16</v>
      </c>
      <c r="F10" s="7" t="s">
        <v>314</v>
      </c>
      <c r="G10" s="6" t="s">
        <v>1695</v>
      </c>
      <c r="H10" s="6" t="s">
        <v>1816</v>
      </c>
      <c r="I10" s="11" t="s">
        <v>739</v>
      </c>
      <c r="J10" s="6" t="s">
        <v>1703</v>
      </c>
      <c r="K10" s="6" t="s">
        <v>1820</v>
      </c>
      <c r="L10" s="12" t="s">
        <v>57</v>
      </c>
      <c r="M10" s="13"/>
      <c r="N10" s="14"/>
      <c r="O10" s="7" t="s">
        <v>1689</v>
      </c>
      <c r="P10" s="6" t="s">
        <v>1813</v>
      </c>
      <c r="Q10" s="63">
        <f t="shared" si="1"/>
        <v>21</v>
      </c>
      <c r="R10" s="1" t="str">
        <f t="shared" si="2"/>
        <v>021B0102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021B0103</v>
      </c>
      <c r="B11" s="5" t="s">
        <v>164</v>
      </c>
      <c r="C11" s="21">
        <v>1</v>
      </c>
      <c r="D11" s="21">
        <v>3</v>
      </c>
      <c r="E11" s="6" t="s">
        <v>16</v>
      </c>
      <c r="F11" s="7" t="s">
        <v>314</v>
      </c>
      <c r="G11" s="6" t="s">
        <v>1695</v>
      </c>
      <c r="H11" s="6" t="s">
        <v>1817</v>
      </c>
      <c r="I11" s="11" t="s">
        <v>740</v>
      </c>
      <c r="J11" s="6" t="s">
        <v>1703</v>
      </c>
      <c r="K11" s="6" t="s">
        <v>1820</v>
      </c>
      <c r="L11" s="12" t="s">
        <v>57</v>
      </c>
      <c r="M11" s="13"/>
      <c r="N11" s="14"/>
      <c r="O11" s="7" t="s">
        <v>1689</v>
      </c>
      <c r="P11" s="6" t="s">
        <v>1813</v>
      </c>
      <c r="Q11" s="63">
        <f t="shared" si="1"/>
        <v>21</v>
      </c>
      <c r="R11" s="1" t="str">
        <f t="shared" si="2"/>
        <v>021B0103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87" t="str">
        <f t="shared" si="0"/>
        <v>021B0104</v>
      </c>
      <c r="B12" s="5" t="s">
        <v>164</v>
      </c>
      <c r="C12" s="21">
        <v>1</v>
      </c>
      <c r="D12" s="21">
        <v>4</v>
      </c>
      <c r="E12" s="6" t="s">
        <v>16</v>
      </c>
      <c r="F12" s="7" t="s">
        <v>314</v>
      </c>
      <c r="G12" s="6" t="s">
        <v>1696</v>
      </c>
      <c r="H12" s="6" t="s">
        <v>1818</v>
      </c>
      <c r="I12" s="11" t="s">
        <v>1697</v>
      </c>
      <c r="J12" s="6" t="s">
        <v>1703</v>
      </c>
      <c r="K12" s="6" t="s">
        <v>1820</v>
      </c>
      <c r="L12" s="12" t="s">
        <v>57</v>
      </c>
      <c r="M12" s="13"/>
      <c r="N12" s="14"/>
      <c r="O12" s="7" t="s">
        <v>1689</v>
      </c>
      <c r="P12" s="6" t="s">
        <v>1813</v>
      </c>
      <c r="Q12" s="63">
        <f t="shared" si="1"/>
        <v>21</v>
      </c>
      <c r="R12" s="1" t="str">
        <f t="shared" si="2"/>
        <v>021B0104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25" t="str">
        <f t="shared" si="0"/>
        <v/>
      </c>
      <c r="B13" s="5"/>
      <c r="C13" s="21"/>
      <c r="D13" s="21"/>
      <c r="E13" s="6"/>
      <c r="F13" s="7"/>
      <c r="G13" s="6"/>
      <c r="H13" s="6"/>
      <c r="I13" s="11"/>
      <c r="J13" s="6"/>
      <c r="K13" s="6"/>
      <c r="L13" s="12"/>
      <c r="M13" s="13"/>
      <c r="N13" s="14"/>
      <c r="O13" s="7"/>
      <c r="P13" s="6"/>
      <c r="Q13" s="63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021B0201</v>
      </c>
      <c r="B14" s="5" t="s">
        <v>164</v>
      </c>
      <c r="C14" s="21">
        <v>2</v>
      </c>
      <c r="D14" s="21">
        <v>1</v>
      </c>
      <c r="E14" s="6" t="s">
        <v>16</v>
      </c>
      <c r="F14" s="7" t="s">
        <v>314</v>
      </c>
      <c r="G14" s="6" t="s">
        <v>1698</v>
      </c>
      <c r="H14" s="6" t="s">
        <v>1822</v>
      </c>
      <c r="I14" s="11" t="s">
        <v>741</v>
      </c>
      <c r="J14" s="6" t="s">
        <v>1703</v>
      </c>
      <c r="K14" s="6" t="s">
        <v>1821</v>
      </c>
      <c r="L14" s="12" t="s">
        <v>57</v>
      </c>
      <c r="M14" s="13"/>
      <c r="N14" s="14"/>
      <c r="O14" s="7" t="s">
        <v>1689</v>
      </c>
      <c r="P14" s="6" t="s">
        <v>1813</v>
      </c>
      <c r="Q14" s="63">
        <f t="shared" si="1"/>
        <v>21</v>
      </c>
      <c r="R14" s="1" t="str">
        <f t="shared" si="2"/>
        <v>021B0201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/>
      </c>
      <c r="B15" s="5"/>
      <c r="C15" s="21"/>
      <c r="D15" s="21"/>
      <c r="E15" s="6"/>
      <c r="F15" s="7"/>
      <c r="G15" s="6"/>
      <c r="H15" s="6"/>
      <c r="I15" s="11"/>
      <c r="J15" s="6"/>
      <c r="K15" s="6"/>
      <c r="L15" s="12"/>
      <c r="M15" s="13"/>
      <c r="N15" s="14"/>
      <c r="O15" s="7"/>
      <c r="P15" s="6"/>
      <c r="Q15" s="63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87" t="str">
        <f t="shared" si="0"/>
        <v>021B0301</v>
      </c>
      <c r="B16" s="5" t="s">
        <v>164</v>
      </c>
      <c r="C16" s="21">
        <v>3</v>
      </c>
      <c r="D16" s="21">
        <v>1</v>
      </c>
      <c r="E16" s="6" t="s">
        <v>16</v>
      </c>
      <c r="F16" s="7" t="s">
        <v>314</v>
      </c>
      <c r="G16" s="6" t="s">
        <v>1824</v>
      </c>
      <c r="H16" s="6" t="s">
        <v>1823</v>
      </c>
      <c r="I16" s="11" t="s">
        <v>741</v>
      </c>
      <c r="J16" s="6" t="s">
        <v>1704</v>
      </c>
      <c r="K16" s="6" t="s">
        <v>1821</v>
      </c>
      <c r="L16" s="12" t="s">
        <v>57</v>
      </c>
      <c r="M16" s="13"/>
      <c r="N16" s="14"/>
      <c r="O16" s="7" t="s">
        <v>1689</v>
      </c>
      <c r="P16" s="6" t="s">
        <v>1813</v>
      </c>
      <c r="Q16" s="63">
        <f t="shared" si="1"/>
        <v>21</v>
      </c>
      <c r="R16" s="1" t="str">
        <f t="shared" si="2"/>
        <v>021B0301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25" t="str">
        <f t="shared" si="0"/>
        <v/>
      </c>
      <c r="B17" s="5"/>
      <c r="C17" s="21"/>
      <c r="D17" s="21"/>
      <c r="E17" s="6"/>
      <c r="F17" s="7"/>
      <c r="G17" s="6"/>
      <c r="H17" s="6"/>
      <c r="I17" s="11"/>
      <c r="J17" s="6"/>
      <c r="K17" s="6"/>
      <c r="L17" s="12"/>
      <c r="M17" s="13"/>
      <c r="N17" s="14"/>
      <c r="O17" s="7"/>
      <c r="P17" s="6"/>
      <c r="Q17" s="63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021B0401</v>
      </c>
      <c r="B18" s="5" t="s">
        <v>164</v>
      </c>
      <c r="C18" s="21">
        <v>4</v>
      </c>
      <c r="D18" s="21">
        <v>1</v>
      </c>
      <c r="E18" s="6" t="s">
        <v>16</v>
      </c>
      <c r="F18" s="7" t="s">
        <v>33</v>
      </c>
      <c r="G18" s="6" t="s">
        <v>736</v>
      </c>
      <c r="H18" s="6" t="s">
        <v>1825</v>
      </c>
      <c r="I18" s="11" t="s">
        <v>739</v>
      </c>
      <c r="J18" s="11"/>
      <c r="K18" s="6" t="s">
        <v>319</v>
      </c>
      <c r="L18" s="12" t="s">
        <v>57</v>
      </c>
      <c r="M18" s="13"/>
      <c r="N18" s="14"/>
      <c r="O18" s="7" t="s">
        <v>1689</v>
      </c>
      <c r="P18" s="6" t="s">
        <v>1813</v>
      </c>
      <c r="Q18" s="63">
        <f t="shared" si="1"/>
        <v>21</v>
      </c>
      <c r="R18" s="1" t="str">
        <f t="shared" si="2"/>
        <v>021B0401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021B0402</v>
      </c>
      <c r="B19" s="5" t="s">
        <v>164</v>
      </c>
      <c r="C19" s="21">
        <v>4</v>
      </c>
      <c r="D19" s="21">
        <v>2</v>
      </c>
      <c r="E19" s="6" t="s">
        <v>16</v>
      </c>
      <c r="F19" s="7" t="s">
        <v>33</v>
      </c>
      <c r="G19" s="6" t="s">
        <v>736</v>
      </c>
      <c r="H19" s="6" t="s">
        <v>1826</v>
      </c>
      <c r="I19" s="11" t="s">
        <v>739</v>
      </c>
      <c r="J19" s="11"/>
      <c r="K19" s="6" t="s">
        <v>321</v>
      </c>
      <c r="L19" s="12" t="s">
        <v>57</v>
      </c>
      <c r="M19" s="13"/>
      <c r="N19" s="14"/>
      <c r="O19" s="7" t="s">
        <v>1689</v>
      </c>
      <c r="P19" s="6" t="s">
        <v>1813</v>
      </c>
      <c r="Q19" s="63">
        <f t="shared" si="1"/>
        <v>21</v>
      </c>
      <c r="R19" s="1" t="str">
        <f t="shared" si="2"/>
        <v>021B0402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021B0403</v>
      </c>
      <c r="B20" s="5" t="s">
        <v>164</v>
      </c>
      <c r="C20" s="21">
        <v>4</v>
      </c>
      <c r="D20" s="21">
        <v>3</v>
      </c>
      <c r="E20" s="6" t="s">
        <v>16</v>
      </c>
      <c r="F20" s="7" t="s">
        <v>33</v>
      </c>
      <c r="G20" s="6" t="s">
        <v>736</v>
      </c>
      <c r="H20" s="6" t="s">
        <v>1827</v>
      </c>
      <c r="I20" s="11" t="s">
        <v>740</v>
      </c>
      <c r="J20" s="11"/>
      <c r="K20" s="6" t="s">
        <v>319</v>
      </c>
      <c r="L20" s="12" t="s">
        <v>57</v>
      </c>
      <c r="M20" s="13"/>
      <c r="N20" s="14"/>
      <c r="O20" s="7" t="s">
        <v>1689</v>
      </c>
      <c r="P20" s="6" t="s">
        <v>1813</v>
      </c>
      <c r="Q20" s="63">
        <f t="shared" si="1"/>
        <v>21</v>
      </c>
      <c r="R20" s="1" t="str">
        <f t="shared" si="2"/>
        <v>021B0403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021B0404</v>
      </c>
      <c r="B21" s="5" t="s">
        <v>164</v>
      </c>
      <c r="C21" s="21">
        <v>4</v>
      </c>
      <c r="D21" s="21">
        <v>4</v>
      </c>
      <c r="E21" s="6" t="s">
        <v>16</v>
      </c>
      <c r="F21" s="7" t="s">
        <v>33</v>
      </c>
      <c r="G21" s="6" t="s">
        <v>736</v>
      </c>
      <c r="H21" s="6" t="s">
        <v>1828</v>
      </c>
      <c r="I21" s="11" t="s">
        <v>741</v>
      </c>
      <c r="J21" s="11"/>
      <c r="K21" s="6" t="s">
        <v>319</v>
      </c>
      <c r="L21" s="12" t="s">
        <v>57</v>
      </c>
      <c r="M21" s="13"/>
      <c r="N21" s="14"/>
      <c r="O21" s="7" t="s">
        <v>1689</v>
      </c>
      <c r="P21" s="6" t="s">
        <v>1813</v>
      </c>
      <c r="Q21" s="63">
        <f t="shared" si="1"/>
        <v>21</v>
      </c>
      <c r="R21" s="1" t="str">
        <f t="shared" si="2"/>
        <v>021B0404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021B0405</v>
      </c>
      <c r="B22" s="5" t="s">
        <v>1830</v>
      </c>
      <c r="C22" s="21">
        <v>4</v>
      </c>
      <c r="D22" s="21">
        <v>5</v>
      </c>
      <c r="E22" s="6" t="s">
        <v>16</v>
      </c>
      <c r="F22" s="7" t="s">
        <v>33</v>
      </c>
      <c r="G22" s="6" t="s">
        <v>736</v>
      </c>
      <c r="H22" s="6" t="s">
        <v>1829</v>
      </c>
      <c r="I22" s="11" t="s">
        <v>1697</v>
      </c>
      <c r="J22" s="6"/>
      <c r="K22" s="6" t="s">
        <v>319</v>
      </c>
      <c r="L22" s="12" t="s">
        <v>57</v>
      </c>
      <c r="M22" s="13"/>
      <c r="N22" s="14"/>
      <c r="O22" s="7" t="s">
        <v>1689</v>
      </c>
      <c r="P22" s="6" t="s">
        <v>1813</v>
      </c>
      <c r="Q22" s="63">
        <f t="shared" si="1"/>
        <v>21</v>
      </c>
      <c r="R22" s="1" t="str">
        <f t="shared" si="2"/>
        <v>021B0405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021B0406</v>
      </c>
      <c r="B23" s="5" t="s">
        <v>164</v>
      </c>
      <c r="C23" s="21">
        <v>4</v>
      </c>
      <c r="D23" s="21">
        <v>6</v>
      </c>
      <c r="E23" s="6" t="s">
        <v>16</v>
      </c>
      <c r="F23" s="7" t="s">
        <v>33</v>
      </c>
      <c r="G23" s="6" t="s">
        <v>737</v>
      </c>
      <c r="H23" s="6" t="s">
        <v>1831</v>
      </c>
      <c r="I23" s="11" t="s">
        <v>739</v>
      </c>
      <c r="J23" s="11"/>
      <c r="K23" s="6" t="s">
        <v>326</v>
      </c>
      <c r="L23" s="12" t="s">
        <v>57</v>
      </c>
      <c r="M23" s="13"/>
      <c r="N23" s="14"/>
      <c r="O23" s="7"/>
      <c r="P23" s="6" t="s">
        <v>1813</v>
      </c>
      <c r="Q23" s="63">
        <f t="shared" si="1"/>
        <v>21</v>
      </c>
      <c r="R23" s="1" t="str">
        <f t="shared" si="2"/>
        <v>021B0406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87" t="str">
        <f t="shared" si="0"/>
        <v>021B0407</v>
      </c>
      <c r="B24" s="5" t="s">
        <v>164</v>
      </c>
      <c r="C24" s="21">
        <v>4</v>
      </c>
      <c r="D24" s="21">
        <v>7</v>
      </c>
      <c r="E24" s="6" t="s">
        <v>16</v>
      </c>
      <c r="F24" s="7" t="s">
        <v>33</v>
      </c>
      <c r="G24" s="6" t="s">
        <v>737</v>
      </c>
      <c r="H24" s="6" t="s">
        <v>1832</v>
      </c>
      <c r="I24" s="11" t="s">
        <v>739</v>
      </c>
      <c r="J24" s="11"/>
      <c r="K24" s="6" t="s">
        <v>327</v>
      </c>
      <c r="L24" s="12" t="s">
        <v>57</v>
      </c>
      <c r="M24" s="13"/>
      <c r="N24" s="14"/>
      <c r="O24" s="7"/>
      <c r="P24" s="6" t="s">
        <v>1813</v>
      </c>
      <c r="Q24" s="63">
        <f t="shared" si="1"/>
        <v>21</v>
      </c>
      <c r="R24" s="1" t="str">
        <f t="shared" si="2"/>
        <v>021B0407</v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021B0408</v>
      </c>
      <c r="B25" s="5" t="s">
        <v>164</v>
      </c>
      <c r="C25" s="21">
        <v>4</v>
      </c>
      <c r="D25" s="21">
        <v>8</v>
      </c>
      <c r="E25" s="6" t="s">
        <v>16</v>
      </c>
      <c r="F25" s="7" t="s">
        <v>33</v>
      </c>
      <c r="G25" s="6" t="s">
        <v>738</v>
      </c>
      <c r="H25" s="6" t="s">
        <v>1833</v>
      </c>
      <c r="I25" s="11" t="s">
        <v>739</v>
      </c>
      <c r="J25" s="11"/>
      <c r="K25" s="6" t="s">
        <v>330</v>
      </c>
      <c r="L25" s="12" t="s">
        <v>57</v>
      </c>
      <c r="M25" s="13"/>
      <c r="N25" s="14"/>
      <c r="O25" s="7"/>
      <c r="P25" s="6" t="s">
        <v>1813</v>
      </c>
      <c r="Q25" s="63">
        <f t="shared" si="1"/>
        <v>21</v>
      </c>
      <c r="R25" s="1" t="str">
        <f t="shared" si="2"/>
        <v>021B0408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021B0409</v>
      </c>
      <c r="B26" s="5" t="s">
        <v>164</v>
      </c>
      <c r="C26" s="21">
        <v>4</v>
      </c>
      <c r="D26" s="21">
        <v>9</v>
      </c>
      <c r="E26" s="6" t="s">
        <v>16</v>
      </c>
      <c r="F26" s="7" t="s">
        <v>33</v>
      </c>
      <c r="G26" s="6" t="s">
        <v>738</v>
      </c>
      <c r="H26" s="6" t="s">
        <v>1834</v>
      </c>
      <c r="I26" s="11" t="s">
        <v>739</v>
      </c>
      <c r="J26" s="11"/>
      <c r="K26" s="6" t="s">
        <v>331</v>
      </c>
      <c r="L26" s="12" t="s">
        <v>57</v>
      </c>
      <c r="M26" s="13"/>
      <c r="N26" s="14"/>
      <c r="O26" s="7"/>
      <c r="P26" s="6" t="s">
        <v>1813</v>
      </c>
      <c r="Q26" s="63">
        <f t="shared" si="1"/>
        <v>21</v>
      </c>
      <c r="R26" s="1" t="str">
        <f t="shared" si="2"/>
        <v>021B0409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87" t="str">
        <f t="shared" si="0"/>
        <v>021B0410</v>
      </c>
      <c r="B27" s="5" t="s">
        <v>164</v>
      </c>
      <c r="C27" s="21">
        <v>4</v>
      </c>
      <c r="D27" s="21">
        <v>10</v>
      </c>
      <c r="E27" s="6" t="s">
        <v>16</v>
      </c>
      <c r="F27" s="7" t="s">
        <v>33</v>
      </c>
      <c r="G27" s="6" t="s">
        <v>737</v>
      </c>
      <c r="H27" s="6" t="s">
        <v>1835</v>
      </c>
      <c r="I27" s="11" t="s">
        <v>740</v>
      </c>
      <c r="J27" s="11"/>
      <c r="K27" s="6" t="s">
        <v>326</v>
      </c>
      <c r="L27" s="12" t="s">
        <v>57</v>
      </c>
      <c r="M27" s="13"/>
      <c r="N27" s="14"/>
      <c r="O27" s="7"/>
      <c r="P27" s="6" t="s">
        <v>1813</v>
      </c>
      <c r="Q27" s="63">
        <f t="shared" si="1"/>
        <v>21</v>
      </c>
      <c r="R27" s="1" t="str">
        <f t="shared" si="2"/>
        <v>021B0410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021B0411</v>
      </c>
      <c r="B28" s="5" t="s">
        <v>164</v>
      </c>
      <c r="C28" s="21">
        <v>4</v>
      </c>
      <c r="D28" s="21">
        <v>11</v>
      </c>
      <c r="E28" s="6" t="s">
        <v>16</v>
      </c>
      <c r="F28" s="7" t="s">
        <v>33</v>
      </c>
      <c r="G28" s="6" t="s">
        <v>737</v>
      </c>
      <c r="H28" s="6" t="s">
        <v>1836</v>
      </c>
      <c r="I28" s="11" t="s">
        <v>740</v>
      </c>
      <c r="J28" s="11"/>
      <c r="K28" s="6" t="s">
        <v>327</v>
      </c>
      <c r="L28" s="12" t="s">
        <v>57</v>
      </c>
      <c r="M28" s="13"/>
      <c r="N28" s="14"/>
      <c r="O28" s="7"/>
      <c r="P28" s="6" t="s">
        <v>1813</v>
      </c>
      <c r="Q28" s="63">
        <f t="shared" si="1"/>
        <v>21</v>
      </c>
      <c r="R28" s="1" t="str">
        <f t="shared" si="2"/>
        <v>021B0411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021B0412</v>
      </c>
      <c r="B29" s="5" t="s">
        <v>164</v>
      </c>
      <c r="C29" s="21">
        <v>4</v>
      </c>
      <c r="D29" s="21">
        <v>12</v>
      </c>
      <c r="E29" s="6" t="s">
        <v>16</v>
      </c>
      <c r="F29" s="7" t="s">
        <v>33</v>
      </c>
      <c r="G29" s="6" t="s">
        <v>738</v>
      </c>
      <c r="H29" s="6" t="s">
        <v>1837</v>
      </c>
      <c r="I29" s="11" t="s">
        <v>740</v>
      </c>
      <c r="J29" s="11"/>
      <c r="K29" s="6" t="s">
        <v>1839</v>
      </c>
      <c r="L29" s="12" t="s">
        <v>57</v>
      </c>
      <c r="M29" s="13"/>
      <c r="N29" s="14"/>
      <c r="O29" s="7"/>
      <c r="P29" s="6" t="s">
        <v>1813</v>
      </c>
      <c r="Q29" s="63">
        <f t="shared" si="1"/>
        <v>21</v>
      </c>
      <c r="R29" s="1" t="str">
        <f t="shared" si="2"/>
        <v>021B0412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021B0413</v>
      </c>
      <c r="B30" s="5" t="s">
        <v>164</v>
      </c>
      <c r="C30" s="21">
        <v>4</v>
      </c>
      <c r="D30" s="21">
        <v>13</v>
      </c>
      <c r="E30" s="6" t="s">
        <v>16</v>
      </c>
      <c r="F30" s="7" t="s">
        <v>33</v>
      </c>
      <c r="G30" s="6" t="s">
        <v>738</v>
      </c>
      <c r="H30" s="6" t="s">
        <v>1838</v>
      </c>
      <c r="I30" s="11" t="s">
        <v>740</v>
      </c>
      <c r="J30" s="11"/>
      <c r="K30" s="6" t="s">
        <v>1840</v>
      </c>
      <c r="L30" s="12" t="s">
        <v>57</v>
      </c>
      <c r="M30" s="13"/>
      <c r="N30" s="14"/>
      <c r="O30" s="7"/>
      <c r="P30" s="6" t="s">
        <v>1813</v>
      </c>
      <c r="Q30" s="63">
        <f t="shared" si="1"/>
        <v>21</v>
      </c>
      <c r="R30" s="1" t="str">
        <f t="shared" si="2"/>
        <v>021B0413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021B0415</v>
      </c>
      <c r="B31" s="5" t="s">
        <v>164</v>
      </c>
      <c r="C31" s="21">
        <v>4</v>
      </c>
      <c r="D31" s="21">
        <v>15</v>
      </c>
      <c r="E31" s="6" t="s">
        <v>16</v>
      </c>
      <c r="F31" s="7" t="s">
        <v>33</v>
      </c>
      <c r="G31" s="6" t="s">
        <v>737</v>
      </c>
      <c r="H31" s="6" t="s">
        <v>1841</v>
      </c>
      <c r="I31" s="11" t="s">
        <v>741</v>
      </c>
      <c r="J31" s="11"/>
      <c r="K31" s="6" t="s">
        <v>326</v>
      </c>
      <c r="L31" s="12" t="s">
        <v>57</v>
      </c>
      <c r="M31" s="13"/>
      <c r="N31" s="14"/>
      <c r="O31" s="7"/>
      <c r="P31" s="6" t="s">
        <v>1813</v>
      </c>
      <c r="Q31" s="63">
        <f t="shared" si="1"/>
        <v>21</v>
      </c>
      <c r="R31" s="1" t="str">
        <f t="shared" si="2"/>
        <v>021B0415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87" t="str">
        <f t="shared" si="0"/>
        <v>021B0416</v>
      </c>
      <c r="B32" s="5" t="s">
        <v>164</v>
      </c>
      <c r="C32" s="21">
        <v>4</v>
      </c>
      <c r="D32" s="21">
        <v>16</v>
      </c>
      <c r="E32" s="6" t="s">
        <v>16</v>
      </c>
      <c r="F32" s="7" t="s">
        <v>33</v>
      </c>
      <c r="G32" s="6" t="s">
        <v>737</v>
      </c>
      <c r="H32" s="6" t="s">
        <v>1842</v>
      </c>
      <c r="I32" s="11" t="s">
        <v>741</v>
      </c>
      <c r="J32" s="11"/>
      <c r="K32" s="6" t="s">
        <v>327</v>
      </c>
      <c r="L32" s="12" t="s">
        <v>57</v>
      </c>
      <c r="M32" s="13"/>
      <c r="N32" s="14"/>
      <c r="O32" s="7"/>
      <c r="P32" s="6" t="s">
        <v>1813</v>
      </c>
      <c r="Q32" s="63">
        <f t="shared" si="1"/>
        <v>21</v>
      </c>
      <c r="R32" s="1" t="str">
        <f t="shared" si="2"/>
        <v>021B0416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87" t="str">
        <f t="shared" si="0"/>
        <v>021B0417</v>
      </c>
      <c r="B33" s="5" t="s">
        <v>164</v>
      </c>
      <c r="C33" s="21">
        <v>4</v>
      </c>
      <c r="D33" s="21">
        <v>17</v>
      </c>
      <c r="E33" s="6" t="s">
        <v>16</v>
      </c>
      <c r="F33" s="7" t="s">
        <v>33</v>
      </c>
      <c r="G33" s="6" t="s">
        <v>738</v>
      </c>
      <c r="H33" s="6" t="s">
        <v>1843</v>
      </c>
      <c r="I33" s="11" t="s">
        <v>741</v>
      </c>
      <c r="J33" s="11"/>
      <c r="K33" s="6" t="s">
        <v>344</v>
      </c>
      <c r="L33" s="12" t="s">
        <v>57</v>
      </c>
      <c r="M33" s="13"/>
      <c r="N33" s="14"/>
      <c r="O33" s="7"/>
      <c r="P33" s="6" t="s">
        <v>1813</v>
      </c>
      <c r="Q33" s="63">
        <f t="shared" si="1"/>
        <v>21</v>
      </c>
      <c r="R33" s="1" t="str">
        <f t="shared" si="2"/>
        <v>021B0417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021B0418</v>
      </c>
      <c r="B34" s="5" t="s">
        <v>164</v>
      </c>
      <c r="C34" s="21">
        <v>4</v>
      </c>
      <c r="D34" s="21">
        <v>18</v>
      </c>
      <c r="E34" s="6" t="s">
        <v>16</v>
      </c>
      <c r="F34" s="7" t="s">
        <v>33</v>
      </c>
      <c r="G34" s="6" t="s">
        <v>738</v>
      </c>
      <c r="H34" s="6" t="s">
        <v>1844</v>
      </c>
      <c r="I34" s="11" t="s">
        <v>741</v>
      </c>
      <c r="J34" s="11"/>
      <c r="K34" s="6" t="s">
        <v>1845</v>
      </c>
      <c r="L34" s="12" t="s">
        <v>57</v>
      </c>
      <c r="M34" s="13"/>
      <c r="N34" s="14"/>
      <c r="O34" s="7"/>
      <c r="P34" s="6" t="s">
        <v>1813</v>
      </c>
      <c r="Q34" s="63">
        <f t="shared" si="1"/>
        <v>21</v>
      </c>
      <c r="R34" s="1" t="str">
        <f t="shared" si="2"/>
        <v>021B0418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87" t="str">
        <f t="shared" si="0"/>
        <v>021B0419</v>
      </c>
      <c r="B35" s="5" t="s">
        <v>164</v>
      </c>
      <c r="C35" s="21">
        <v>4</v>
      </c>
      <c r="D35" s="21">
        <v>19</v>
      </c>
      <c r="E35" s="6" t="s">
        <v>16</v>
      </c>
      <c r="F35" s="7" t="s">
        <v>33</v>
      </c>
      <c r="G35" s="6" t="s">
        <v>737</v>
      </c>
      <c r="H35" s="6" t="s">
        <v>1847</v>
      </c>
      <c r="I35" s="11" t="s">
        <v>1846</v>
      </c>
      <c r="J35" s="11"/>
      <c r="K35" s="6" t="s">
        <v>326</v>
      </c>
      <c r="L35" s="12" t="s">
        <v>57</v>
      </c>
      <c r="M35" s="13"/>
      <c r="N35" s="14"/>
      <c r="O35" s="7"/>
      <c r="P35" s="6" t="s">
        <v>1813</v>
      </c>
      <c r="Q35" s="63">
        <f t="shared" si="1"/>
        <v>21</v>
      </c>
      <c r="R35" s="1" t="str">
        <f t="shared" si="2"/>
        <v>021B0419</v>
      </c>
      <c r="S35" s="1" t="str">
        <f t="shared" si="3"/>
        <v xml:space="preserve">指定承認    </v>
      </c>
      <c r="T35" s="1" t="str">
        <f t="shared" si="4"/>
        <v xml:space="preserve">指定承認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87" t="str">
        <f t="shared" si="0"/>
        <v>021B0420</v>
      </c>
      <c r="B36" s="5" t="s">
        <v>164</v>
      </c>
      <c r="C36" s="21">
        <v>4</v>
      </c>
      <c r="D36" s="21">
        <v>20</v>
      </c>
      <c r="E36" s="6" t="s">
        <v>16</v>
      </c>
      <c r="F36" s="7" t="s">
        <v>33</v>
      </c>
      <c r="G36" s="6" t="s">
        <v>737</v>
      </c>
      <c r="H36" s="6" t="s">
        <v>1848</v>
      </c>
      <c r="I36" s="11" t="s">
        <v>1846</v>
      </c>
      <c r="J36" s="11"/>
      <c r="K36" s="6" t="s">
        <v>327</v>
      </c>
      <c r="L36" s="12" t="s">
        <v>57</v>
      </c>
      <c r="M36" s="13"/>
      <c r="N36" s="14"/>
      <c r="O36" s="7"/>
      <c r="P36" s="6" t="s">
        <v>1813</v>
      </c>
      <c r="Q36" s="63">
        <f t="shared" si="1"/>
        <v>21</v>
      </c>
      <c r="R36" s="1" t="str">
        <f t="shared" si="2"/>
        <v>021B0420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si="0"/>
        <v>021B0421</v>
      </c>
      <c r="B37" s="5" t="s">
        <v>164</v>
      </c>
      <c r="C37" s="21">
        <v>4</v>
      </c>
      <c r="D37" s="21">
        <v>21</v>
      </c>
      <c r="E37" s="6" t="s">
        <v>16</v>
      </c>
      <c r="F37" s="7" t="s">
        <v>33</v>
      </c>
      <c r="G37" s="6" t="s">
        <v>738</v>
      </c>
      <c r="H37" s="6" t="s">
        <v>1849</v>
      </c>
      <c r="I37" s="11" t="s">
        <v>1846</v>
      </c>
      <c r="J37" s="11"/>
      <c r="K37" s="6" t="s">
        <v>1851</v>
      </c>
      <c r="L37" s="12" t="s">
        <v>57</v>
      </c>
      <c r="M37" s="13"/>
      <c r="N37" s="14"/>
      <c r="O37" s="7"/>
      <c r="P37" s="6" t="s">
        <v>1813</v>
      </c>
      <c r="Q37" s="63">
        <f t="shared" si="1"/>
        <v>21</v>
      </c>
      <c r="R37" s="1" t="str">
        <f t="shared" si="2"/>
        <v>021B0421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0"/>
        <v>021B0422</v>
      </c>
      <c r="B38" s="5" t="s">
        <v>164</v>
      </c>
      <c r="C38" s="21">
        <v>4</v>
      </c>
      <c r="D38" s="21">
        <v>22</v>
      </c>
      <c r="E38" s="6" t="s">
        <v>16</v>
      </c>
      <c r="F38" s="7" t="s">
        <v>33</v>
      </c>
      <c r="G38" s="6" t="s">
        <v>738</v>
      </c>
      <c r="H38" s="6" t="s">
        <v>1850</v>
      </c>
      <c r="I38" s="11" t="s">
        <v>1846</v>
      </c>
      <c r="J38" s="11"/>
      <c r="K38" s="6" t="s">
        <v>1852</v>
      </c>
      <c r="L38" s="12" t="s">
        <v>57</v>
      </c>
      <c r="M38" s="13"/>
      <c r="N38" s="14"/>
      <c r="O38" s="7"/>
      <c r="P38" s="6" t="s">
        <v>1813</v>
      </c>
      <c r="Q38" s="63">
        <f t="shared" si="1"/>
        <v>21</v>
      </c>
      <c r="R38" s="1" t="str">
        <f t="shared" si="2"/>
        <v>021B0422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25" t="str">
        <f t="shared" si="0"/>
        <v/>
      </c>
      <c r="B39" s="5"/>
      <c r="C39" s="21"/>
      <c r="D39" s="21"/>
      <c r="E39" s="6"/>
      <c r="F39" s="7"/>
      <c r="G39" s="6"/>
      <c r="H39" s="6"/>
      <c r="I39" s="11"/>
      <c r="J39" s="11"/>
      <c r="K39" s="6"/>
      <c r="L39" s="12"/>
      <c r="M39" s="13"/>
      <c r="N39" s="14"/>
      <c r="O39" s="7"/>
      <c r="P39" s="6"/>
      <c r="Q39" s="63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87" t="str">
        <f t="shared" si="0"/>
        <v>021B0423</v>
      </c>
      <c r="B40" s="5" t="s">
        <v>1830</v>
      </c>
      <c r="C40" s="21">
        <v>4</v>
      </c>
      <c r="D40" s="21">
        <v>23</v>
      </c>
      <c r="E40" s="6" t="s">
        <v>16</v>
      </c>
      <c r="F40" s="7" t="s">
        <v>33</v>
      </c>
      <c r="G40" s="6" t="s">
        <v>735</v>
      </c>
      <c r="H40" s="6" t="s">
        <v>1853</v>
      </c>
      <c r="I40" s="11" t="s">
        <v>739</v>
      </c>
      <c r="J40" s="11" t="s">
        <v>348</v>
      </c>
      <c r="K40" s="6" t="s">
        <v>347</v>
      </c>
      <c r="L40" s="12" t="s">
        <v>57</v>
      </c>
      <c r="M40" s="13"/>
      <c r="N40" s="14"/>
      <c r="O40" s="7" t="s">
        <v>1689</v>
      </c>
      <c r="P40" s="6" t="s">
        <v>1813</v>
      </c>
      <c r="Q40" s="63">
        <f t="shared" si="1"/>
        <v>21</v>
      </c>
      <c r="R40" s="1" t="str">
        <f t="shared" si="2"/>
        <v>021B0423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021B0424</v>
      </c>
      <c r="B41" s="5" t="s">
        <v>1830</v>
      </c>
      <c r="C41" s="21">
        <v>4</v>
      </c>
      <c r="D41" s="21">
        <v>24</v>
      </c>
      <c r="E41" s="6" t="s">
        <v>16</v>
      </c>
      <c r="F41" s="7" t="s">
        <v>33</v>
      </c>
      <c r="G41" s="6" t="s">
        <v>735</v>
      </c>
      <c r="H41" s="6" t="s">
        <v>1854</v>
      </c>
      <c r="I41" s="11" t="s">
        <v>739</v>
      </c>
      <c r="J41" s="11" t="s">
        <v>350</v>
      </c>
      <c r="K41" s="6" t="s">
        <v>347</v>
      </c>
      <c r="L41" s="12" t="s">
        <v>57</v>
      </c>
      <c r="M41" s="13"/>
      <c r="N41" s="14"/>
      <c r="O41" s="7" t="s">
        <v>1689</v>
      </c>
      <c r="P41" s="6" t="s">
        <v>1813</v>
      </c>
      <c r="Q41" s="63">
        <f t="shared" si="1"/>
        <v>21</v>
      </c>
      <c r="R41" s="1" t="str">
        <f t="shared" si="2"/>
        <v>021B0424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87" t="str">
        <f t="shared" si="0"/>
        <v>021B0425</v>
      </c>
      <c r="B42" s="5" t="s">
        <v>1830</v>
      </c>
      <c r="C42" s="21">
        <v>4</v>
      </c>
      <c r="D42" s="21">
        <v>25</v>
      </c>
      <c r="E42" s="6" t="s">
        <v>16</v>
      </c>
      <c r="F42" s="7" t="s">
        <v>33</v>
      </c>
      <c r="G42" s="6" t="s">
        <v>735</v>
      </c>
      <c r="H42" s="6" t="s">
        <v>1855</v>
      </c>
      <c r="I42" s="11" t="s">
        <v>739</v>
      </c>
      <c r="J42" s="11" t="s">
        <v>350</v>
      </c>
      <c r="K42" s="6" t="s">
        <v>352</v>
      </c>
      <c r="L42" s="12" t="s">
        <v>57</v>
      </c>
      <c r="M42" s="13"/>
      <c r="N42" s="14"/>
      <c r="O42" s="7" t="s">
        <v>1689</v>
      </c>
      <c r="P42" s="6" t="s">
        <v>1813</v>
      </c>
      <c r="Q42" s="63">
        <f t="shared" si="1"/>
        <v>21</v>
      </c>
      <c r="R42" s="1" t="str">
        <f t="shared" si="2"/>
        <v>021B0425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87" t="str">
        <f t="shared" si="0"/>
        <v>021B0426</v>
      </c>
      <c r="B43" s="5" t="s">
        <v>1830</v>
      </c>
      <c r="C43" s="21">
        <v>4</v>
      </c>
      <c r="D43" s="21">
        <v>26</v>
      </c>
      <c r="E43" s="6" t="s">
        <v>16</v>
      </c>
      <c r="F43" s="7" t="s">
        <v>33</v>
      </c>
      <c r="G43" s="6" t="s">
        <v>735</v>
      </c>
      <c r="H43" s="6" t="s">
        <v>1878</v>
      </c>
      <c r="I43" s="11" t="s">
        <v>739</v>
      </c>
      <c r="J43" s="11" t="s">
        <v>356</v>
      </c>
      <c r="K43" s="6" t="s">
        <v>321</v>
      </c>
      <c r="L43" s="12" t="s">
        <v>57</v>
      </c>
      <c r="M43" s="13"/>
      <c r="N43" s="14"/>
      <c r="O43" s="7" t="s">
        <v>1689</v>
      </c>
      <c r="P43" s="6" t="s">
        <v>1813</v>
      </c>
      <c r="Q43" s="63">
        <f t="shared" si="1"/>
        <v>21</v>
      </c>
      <c r="R43" s="1" t="str">
        <f t="shared" si="2"/>
        <v>021B0426</v>
      </c>
      <c r="S43" s="1" t="str">
        <f t="shared" si="3"/>
        <v xml:space="preserve">指定承認    </v>
      </c>
      <c r="T43" s="1" t="str">
        <f t="shared" si="4"/>
        <v xml:space="preserve">指定承認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021B0427</v>
      </c>
      <c r="B44" s="5" t="s">
        <v>1830</v>
      </c>
      <c r="C44" s="21">
        <v>4</v>
      </c>
      <c r="D44" s="21">
        <v>27</v>
      </c>
      <c r="E44" s="6" t="s">
        <v>16</v>
      </c>
      <c r="F44" s="7" t="s">
        <v>33</v>
      </c>
      <c r="G44" s="6" t="s">
        <v>735</v>
      </c>
      <c r="H44" s="6" t="s">
        <v>1879</v>
      </c>
      <c r="I44" s="11" t="s">
        <v>739</v>
      </c>
      <c r="J44" s="11" t="s">
        <v>356</v>
      </c>
      <c r="K44" s="6" t="s">
        <v>357</v>
      </c>
      <c r="L44" s="12" t="s">
        <v>57</v>
      </c>
      <c r="M44" s="13"/>
      <c r="N44" s="14"/>
      <c r="O44" s="7" t="s">
        <v>1689</v>
      </c>
      <c r="P44" s="6" t="s">
        <v>1813</v>
      </c>
      <c r="Q44" s="63">
        <f t="shared" si="1"/>
        <v>21</v>
      </c>
      <c r="R44" s="1" t="str">
        <f t="shared" si="2"/>
        <v>021B0427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87" t="str">
        <f t="shared" si="0"/>
        <v>021B0428</v>
      </c>
      <c r="B45" s="5" t="s">
        <v>1830</v>
      </c>
      <c r="C45" s="21">
        <v>4</v>
      </c>
      <c r="D45" s="21">
        <v>28</v>
      </c>
      <c r="E45" s="6" t="s">
        <v>16</v>
      </c>
      <c r="F45" s="7" t="s">
        <v>33</v>
      </c>
      <c r="G45" s="6" t="s">
        <v>735</v>
      </c>
      <c r="H45" s="6" t="s">
        <v>1880</v>
      </c>
      <c r="I45" s="11" t="s">
        <v>739</v>
      </c>
      <c r="J45" s="11" t="s">
        <v>356</v>
      </c>
      <c r="K45" s="6" t="s">
        <v>352</v>
      </c>
      <c r="L45" s="12" t="s">
        <v>57</v>
      </c>
      <c r="M45" s="13"/>
      <c r="N45" s="14"/>
      <c r="O45" s="7" t="s">
        <v>1689</v>
      </c>
      <c r="P45" s="6" t="s">
        <v>1813</v>
      </c>
      <c r="Q45" s="63">
        <f t="shared" si="1"/>
        <v>21</v>
      </c>
      <c r="R45" s="1" t="str">
        <f t="shared" si="2"/>
        <v>021B0428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87" t="str">
        <f t="shared" si="0"/>
        <v>021B0429</v>
      </c>
      <c r="B46" s="5" t="s">
        <v>1830</v>
      </c>
      <c r="C46" s="21">
        <v>4</v>
      </c>
      <c r="D46" s="21">
        <v>29</v>
      </c>
      <c r="E46" s="6" t="s">
        <v>16</v>
      </c>
      <c r="F46" s="7" t="s">
        <v>33</v>
      </c>
      <c r="G46" s="6" t="s">
        <v>735</v>
      </c>
      <c r="H46" s="6" t="s">
        <v>1881</v>
      </c>
      <c r="I46" s="11" t="s">
        <v>739</v>
      </c>
      <c r="J46" s="11" t="s">
        <v>359</v>
      </c>
      <c r="K46" s="6" t="s">
        <v>352</v>
      </c>
      <c r="L46" s="12" t="s">
        <v>57</v>
      </c>
      <c r="M46" s="13"/>
      <c r="N46" s="14"/>
      <c r="O46" s="7" t="s">
        <v>1689</v>
      </c>
      <c r="P46" s="6" t="s">
        <v>1813</v>
      </c>
      <c r="Q46" s="63">
        <f t="shared" si="1"/>
        <v>21</v>
      </c>
      <c r="R46" s="1" t="str">
        <f t="shared" si="2"/>
        <v>021B0429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87" t="str">
        <f t="shared" si="0"/>
        <v>021B0430</v>
      </c>
      <c r="B47" s="5" t="s">
        <v>1830</v>
      </c>
      <c r="C47" s="21">
        <v>4</v>
      </c>
      <c r="D47" s="21">
        <v>30</v>
      </c>
      <c r="E47" s="6" t="s">
        <v>16</v>
      </c>
      <c r="F47" s="7" t="s">
        <v>33</v>
      </c>
      <c r="G47" s="6" t="s">
        <v>735</v>
      </c>
      <c r="H47" s="6" t="s">
        <v>1882</v>
      </c>
      <c r="I47" s="11" t="s">
        <v>739</v>
      </c>
      <c r="J47" s="11" t="s">
        <v>380</v>
      </c>
      <c r="K47" s="11" t="s">
        <v>361</v>
      </c>
      <c r="L47" s="12" t="s">
        <v>57</v>
      </c>
      <c r="M47" s="13"/>
      <c r="N47" s="14"/>
      <c r="O47" s="7" t="s">
        <v>1689</v>
      </c>
      <c r="P47" s="6" t="s">
        <v>1813</v>
      </c>
      <c r="Q47" s="63">
        <f t="shared" si="1"/>
        <v>21</v>
      </c>
      <c r="R47" s="1" t="str">
        <f t="shared" si="2"/>
        <v>021B0430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87" t="str">
        <f t="shared" si="0"/>
        <v>021B0431</v>
      </c>
      <c r="B48" s="5" t="s">
        <v>164</v>
      </c>
      <c r="C48" s="21">
        <v>4</v>
      </c>
      <c r="D48" s="21">
        <v>31</v>
      </c>
      <c r="E48" s="6" t="s">
        <v>16</v>
      </c>
      <c r="F48" s="7" t="s">
        <v>33</v>
      </c>
      <c r="G48" s="6" t="s">
        <v>735</v>
      </c>
      <c r="H48" s="6" t="s">
        <v>1874</v>
      </c>
      <c r="I48" s="11" t="s">
        <v>740</v>
      </c>
      <c r="J48" s="11" t="s">
        <v>348</v>
      </c>
      <c r="K48" s="6" t="s">
        <v>347</v>
      </c>
      <c r="L48" s="12" t="s">
        <v>57</v>
      </c>
      <c r="M48" s="13"/>
      <c r="N48" s="14"/>
      <c r="O48" s="7" t="s">
        <v>1689</v>
      </c>
      <c r="P48" s="6" t="s">
        <v>1813</v>
      </c>
      <c r="Q48" s="63">
        <f t="shared" si="1"/>
        <v>21</v>
      </c>
      <c r="R48" s="1" t="str">
        <f t="shared" si="2"/>
        <v>021B0431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021B0432</v>
      </c>
      <c r="B49" s="5" t="s">
        <v>164</v>
      </c>
      <c r="C49" s="21">
        <v>4</v>
      </c>
      <c r="D49" s="21">
        <v>32</v>
      </c>
      <c r="E49" s="6" t="s">
        <v>16</v>
      </c>
      <c r="F49" s="7" t="s">
        <v>33</v>
      </c>
      <c r="G49" s="6" t="s">
        <v>735</v>
      </c>
      <c r="H49" s="6" t="s">
        <v>1875</v>
      </c>
      <c r="I49" s="11" t="s">
        <v>740</v>
      </c>
      <c r="J49" s="11" t="s">
        <v>350</v>
      </c>
      <c r="K49" s="6" t="s">
        <v>347</v>
      </c>
      <c r="L49" s="12" t="s">
        <v>57</v>
      </c>
      <c r="M49" s="13"/>
      <c r="N49" s="14"/>
      <c r="O49" s="7" t="s">
        <v>1689</v>
      </c>
      <c r="P49" s="6" t="s">
        <v>1813</v>
      </c>
      <c r="Q49" s="63">
        <f t="shared" si="1"/>
        <v>21</v>
      </c>
      <c r="R49" s="1" t="str">
        <f t="shared" si="2"/>
        <v>021B0432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021B0433</v>
      </c>
      <c r="B50" s="5" t="s">
        <v>164</v>
      </c>
      <c r="C50" s="21">
        <v>4</v>
      </c>
      <c r="D50" s="21">
        <v>33</v>
      </c>
      <c r="E50" s="6" t="s">
        <v>16</v>
      </c>
      <c r="F50" s="7" t="s">
        <v>33</v>
      </c>
      <c r="G50" s="6" t="s">
        <v>735</v>
      </c>
      <c r="H50" s="6" t="s">
        <v>1876</v>
      </c>
      <c r="I50" s="11" t="s">
        <v>740</v>
      </c>
      <c r="J50" s="11" t="s">
        <v>350</v>
      </c>
      <c r="K50" s="6" t="s">
        <v>352</v>
      </c>
      <c r="L50" s="12" t="s">
        <v>57</v>
      </c>
      <c r="M50" s="13"/>
      <c r="N50" s="14"/>
      <c r="O50" s="7" t="s">
        <v>1689</v>
      </c>
      <c r="P50" s="6" t="s">
        <v>1813</v>
      </c>
      <c r="Q50" s="63">
        <f t="shared" si="1"/>
        <v>21</v>
      </c>
      <c r="R50" s="1" t="str">
        <f t="shared" si="2"/>
        <v>021B0433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021B0434</v>
      </c>
      <c r="B51" s="5" t="s">
        <v>164</v>
      </c>
      <c r="C51" s="21">
        <v>4</v>
      </c>
      <c r="D51" s="21">
        <v>34</v>
      </c>
      <c r="E51" s="6" t="s">
        <v>16</v>
      </c>
      <c r="F51" s="7" t="s">
        <v>33</v>
      </c>
      <c r="G51" s="6" t="s">
        <v>735</v>
      </c>
      <c r="H51" s="6" t="s">
        <v>1883</v>
      </c>
      <c r="I51" s="11" t="s">
        <v>740</v>
      </c>
      <c r="J51" s="11" t="s">
        <v>356</v>
      </c>
      <c r="K51" s="6" t="s">
        <v>321</v>
      </c>
      <c r="L51" s="12" t="s">
        <v>57</v>
      </c>
      <c r="M51" s="13"/>
      <c r="N51" s="14"/>
      <c r="O51" s="7" t="s">
        <v>1689</v>
      </c>
      <c r="P51" s="6" t="s">
        <v>1813</v>
      </c>
      <c r="Q51" s="63">
        <f t="shared" si="1"/>
        <v>21</v>
      </c>
      <c r="R51" s="1" t="str">
        <f t="shared" si="2"/>
        <v>021B0434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87" t="str">
        <f t="shared" si="0"/>
        <v>021B0435</v>
      </c>
      <c r="B52" s="5" t="s">
        <v>164</v>
      </c>
      <c r="C52" s="21">
        <v>4</v>
      </c>
      <c r="D52" s="21">
        <v>35</v>
      </c>
      <c r="E52" s="6" t="s">
        <v>16</v>
      </c>
      <c r="F52" s="7" t="s">
        <v>33</v>
      </c>
      <c r="G52" s="6" t="s">
        <v>735</v>
      </c>
      <c r="H52" s="6" t="s">
        <v>1884</v>
      </c>
      <c r="I52" s="11" t="s">
        <v>740</v>
      </c>
      <c r="J52" s="11" t="s">
        <v>356</v>
      </c>
      <c r="K52" s="6" t="s">
        <v>357</v>
      </c>
      <c r="L52" s="12" t="s">
        <v>57</v>
      </c>
      <c r="M52" s="13"/>
      <c r="N52" s="14"/>
      <c r="O52" s="7" t="s">
        <v>1689</v>
      </c>
      <c r="P52" s="6" t="s">
        <v>1813</v>
      </c>
      <c r="Q52" s="63">
        <f t="shared" si="1"/>
        <v>21</v>
      </c>
      <c r="R52" s="1" t="str">
        <f t="shared" si="2"/>
        <v>021B0435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021B0436</v>
      </c>
      <c r="B53" s="5" t="s">
        <v>164</v>
      </c>
      <c r="C53" s="21">
        <v>4</v>
      </c>
      <c r="D53" s="21">
        <v>36</v>
      </c>
      <c r="E53" s="6" t="s">
        <v>16</v>
      </c>
      <c r="F53" s="7" t="s">
        <v>33</v>
      </c>
      <c r="G53" s="6" t="s">
        <v>735</v>
      </c>
      <c r="H53" s="6" t="s">
        <v>1885</v>
      </c>
      <c r="I53" s="11" t="s">
        <v>740</v>
      </c>
      <c r="J53" s="11" t="s">
        <v>356</v>
      </c>
      <c r="K53" s="6" t="s">
        <v>352</v>
      </c>
      <c r="L53" s="12" t="s">
        <v>57</v>
      </c>
      <c r="M53" s="13"/>
      <c r="N53" s="14"/>
      <c r="O53" s="7" t="s">
        <v>1689</v>
      </c>
      <c r="P53" s="6" t="s">
        <v>1813</v>
      </c>
      <c r="Q53" s="63">
        <f t="shared" si="1"/>
        <v>21</v>
      </c>
      <c r="R53" s="1" t="str">
        <f t="shared" si="2"/>
        <v>021B0436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87" t="str">
        <f t="shared" si="0"/>
        <v>021B0437</v>
      </c>
      <c r="B54" s="5" t="s">
        <v>164</v>
      </c>
      <c r="C54" s="21">
        <v>4</v>
      </c>
      <c r="D54" s="21">
        <v>37</v>
      </c>
      <c r="E54" s="6" t="s">
        <v>16</v>
      </c>
      <c r="F54" s="7" t="s">
        <v>33</v>
      </c>
      <c r="G54" s="6" t="s">
        <v>735</v>
      </c>
      <c r="H54" s="6" t="s">
        <v>1886</v>
      </c>
      <c r="I54" s="11" t="s">
        <v>740</v>
      </c>
      <c r="J54" s="11" t="s">
        <v>359</v>
      </c>
      <c r="K54" s="6" t="s">
        <v>352</v>
      </c>
      <c r="L54" s="12" t="s">
        <v>57</v>
      </c>
      <c r="M54" s="13"/>
      <c r="N54" s="14"/>
      <c r="O54" s="7" t="s">
        <v>1689</v>
      </c>
      <c r="P54" s="6" t="s">
        <v>1813</v>
      </c>
      <c r="Q54" s="63">
        <f t="shared" si="1"/>
        <v>21</v>
      </c>
      <c r="R54" s="1" t="str">
        <f t="shared" si="2"/>
        <v>021B0437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87" t="str">
        <f t="shared" si="0"/>
        <v>021B0438</v>
      </c>
      <c r="B55" s="5" t="s">
        <v>164</v>
      </c>
      <c r="C55" s="21">
        <v>4</v>
      </c>
      <c r="D55" s="21">
        <v>38</v>
      </c>
      <c r="E55" s="6" t="s">
        <v>16</v>
      </c>
      <c r="F55" s="7" t="s">
        <v>33</v>
      </c>
      <c r="G55" s="6" t="s">
        <v>735</v>
      </c>
      <c r="H55" s="6" t="s">
        <v>1877</v>
      </c>
      <c r="I55" s="11" t="s">
        <v>740</v>
      </c>
      <c r="J55" s="11" t="s">
        <v>380</v>
      </c>
      <c r="K55" s="11" t="s">
        <v>361</v>
      </c>
      <c r="L55" s="12" t="s">
        <v>57</v>
      </c>
      <c r="M55" s="13"/>
      <c r="N55" s="14"/>
      <c r="O55" s="7" t="s">
        <v>1689</v>
      </c>
      <c r="P55" s="6" t="s">
        <v>1813</v>
      </c>
      <c r="Q55" s="63">
        <f t="shared" si="1"/>
        <v>21</v>
      </c>
      <c r="R55" s="1" t="str">
        <f t="shared" si="2"/>
        <v>021B0438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021B0439</v>
      </c>
      <c r="B56" s="5" t="s">
        <v>164</v>
      </c>
      <c r="C56" s="21">
        <v>4</v>
      </c>
      <c r="D56" s="21">
        <v>39</v>
      </c>
      <c r="E56" s="6" t="s">
        <v>16</v>
      </c>
      <c r="F56" s="7" t="s">
        <v>33</v>
      </c>
      <c r="G56" s="6" t="s">
        <v>735</v>
      </c>
      <c r="H56" s="6" t="s">
        <v>1887</v>
      </c>
      <c r="I56" s="11" t="s">
        <v>741</v>
      </c>
      <c r="J56" s="11" t="s">
        <v>348</v>
      </c>
      <c r="K56" s="6" t="s">
        <v>357</v>
      </c>
      <c r="L56" s="12" t="s">
        <v>57</v>
      </c>
      <c r="M56" s="13"/>
      <c r="N56" s="14"/>
      <c r="O56" s="7" t="s">
        <v>1689</v>
      </c>
      <c r="P56" s="6" t="s">
        <v>1813</v>
      </c>
      <c r="Q56" s="63">
        <f t="shared" si="1"/>
        <v>21</v>
      </c>
      <c r="R56" s="1" t="str">
        <f t="shared" si="2"/>
        <v>021B0439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021B0440</v>
      </c>
      <c r="B57" s="5" t="s">
        <v>164</v>
      </c>
      <c r="C57" s="21">
        <v>4</v>
      </c>
      <c r="D57" s="21">
        <v>40</v>
      </c>
      <c r="E57" s="6" t="s">
        <v>16</v>
      </c>
      <c r="F57" s="7" t="s">
        <v>33</v>
      </c>
      <c r="G57" s="6" t="s">
        <v>735</v>
      </c>
      <c r="H57" s="6" t="s">
        <v>1888</v>
      </c>
      <c r="I57" s="11" t="s">
        <v>741</v>
      </c>
      <c r="J57" s="11" t="s">
        <v>356</v>
      </c>
      <c r="K57" s="6" t="s">
        <v>321</v>
      </c>
      <c r="L57" s="12" t="s">
        <v>57</v>
      </c>
      <c r="M57" s="13"/>
      <c r="N57" s="14"/>
      <c r="O57" s="7" t="s">
        <v>1689</v>
      </c>
      <c r="P57" s="6" t="s">
        <v>1813</v>
      </c>
      <c r="Q57" s="63">
        <f t="shared" si="1"/>
        <v>21</v>
      </c>
      <c r="R57" s="1" t="str">
        <f t="shared" si="2"/>
        <v>021B0440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021B0441</v>
      </c>
      <c r="B58" s="5" t="s">
        <v>164</v>
      </c>
      <c r="C58" s="21">
        <v>4</v>
      </c>
      <c r="D58" s="21">
        <v>41</v>
      </c>
      <c r="E58" s="6" t="s">
        <v>16</v>
      </c>
      <c r="F58" s="7" t="s">
        <v>33</v>
      </c>
      <c r="G58" s="6" t="s">
        <v>735</v>
      </c>
      <c r="H58" s="6" t="s">
        <v>1889</v>
      </c>
      <c r="I58" s="11" t="s">
        <v>741</v>
      </c>
      <c r="J58" s="11" t="s">
        <v>356</v>
      </c>
      <c r="K58" s="6" t="s">
        <v>357</v>
      </c>
      <c r="L58" s="12" t="s">
        <v>57</v>
      </c>
      <c r="M58" s="13"/>
      <c r="N58" s="14"/>
      <c r="O58" s="7" t="s">
        <v>1689</v>
      </c>
      <c r="P58" s="6" t="s">
        <v>1813</v>
      </c>
      <c r="Q58" s="63">
        <f t="shared" si="1"/>
        <v>21</v>
      </c>
      <c r="R58" s="1" t="str">
        <f t="shared" si="2"/>
        <v>021B0441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87" t="str">
        <f t="shared" si="0"/>
        <v>021B0442</v>
      </c>
      <c r="B59" s="5" t="s">
        <v>164</v>
      </c>
      <c r="C59" s="21">
        <v>4</v>
      </c>
      <c r="D59" s="21">
        <v>42</v>
      </c>
      <c r="E59" s="6" t="s">
        <v>16</v>
      </c>
      <c r="F59" s="7" t="s">
        <v>33</v>
      </c>
      <c r="G59" s="6" t="s">
        <v>735</v>
      </c>
      <c r="H59" s="6" t="s">
        <v>1890</v>
      </c>
      <c r="I59" s="11" t="s">
        <v>741</v>
      </c>
      <c r="J59" s="11" t="s">
        <v>356</v>
      </c>
      <c r="K59" s="6" t="s">
        <v>352</v>
      </c>
      <c r="L59" s="12" t="s">
        <v>57</v>
      </c>
      <c r="M59" s="13"/>
      <c r="N59" s="14"/>
      <c r="O59" s="7" t="s">
        <v>1689</v>
      </c>
      <c r="P59" s="6" t="s">
        <v>1813</v>
      </c>
      <c r="Q59" s="63">
        <f t="shared" si="1"/>
        <v>21</v>
      </c>
      <c r="R59" s="1" t="str">
        <f t="shared" si="2"/>
        <v>021B0442</v>
      </c>
      <c r="S59" s="1" t="str">
        <f t="shared" si="3"/>
        <v xml:space="preserve">指定承認    </v>
      </c>
      <c r="T59" s="1" t="str">
        <f t="shared" si="4"/>
        <v xml:space="preserve">指定承認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87" t="str">
        <f t="shared" si="0"/>
        <v>021B0443</v>
      </c>
      <c r="B60" s="5" t="s">
        <v>164</v>
      </c>
      <c r="C60" s="21">
        <v>4</v>
      </c>
      <c r="D60" s="21">
        <v>43</v>
      </c>
      <c r="E60" s="6" t="s">
        <v>16</v>
      </c>
      <c r="F60" s="7" t="s">
        <v>33</v>
      </c>
      <c r="G60" s="6" t="s">
        <v>735</v>
      </c>
      <c r="H60" s="6" t="s">
        <v>1891</v>
      </c>
      <c r="I60" s="11" t="s">
        <v>741</v>
      </c>
      <c r="J60" s="11" t="s">
        <v>359</v>
      </c>
      <c r="K60" s="6" t="s">
        <v>357</v>
      </c>
      <c r="L60" s="12" t="s">
        <v>57</v>
      </c>
      <c r="M60" s="13"/>
      <c r="N60" s="14"/>
      <c r="O60" s="7" t="s">
        <v>1689</v>
      </c>
      <c r="P60" s="6" t="s">
        <v>1813</v>
      </c>
      <c r="Q60" s="63">
        <f t="shared" si="1"/>
        <v>21</v>
      </c>
      <c r="R60" s="1" t="str">
        <f t="shared" si="2"/>
        <v>021B0443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87" t="str">
        <f t="shared" si="0"/>
        <v>021B0444</v>
      </c>
      <c r="B61" s="5" t="s">
        <v>164</v>
      </c>
      <c r="C61" s="21">
        <v>4</v>
      </c>
      <c r="D61" s="21">
        <v>44</v>
      </c>
      <c r="E61" s="6" t="s">
        <v>16</v>
      </c>
      <c r="F61" s="7" t="s">
        <v>33</v>
      </c>
      <c r="G61" s="6" t="s">
        <v>735</v>
      </c>
      <c r="H61" s="6" t="s">
        <v>1892</v>
      </c>
      <c r="I61" s="11" t="s">
        <v>741</v>
      </c>
      <c r="J61" s="11" t="s">
        <v>359</v>
      </c>
      <c r="K61" s="6" t="s">
        <v>352</v>
      </c>
      <c r="L61" s="12" t="s">
        <v>57</v>
      </c>
      <c r="M61" s="13"/>
      <c r="N61" s="14"/>
      <c r="O61" s="7" t="s">
        <v>1689</v>
      </c>
      <c r="P61" s="6" t="s">
        <v>1813</v>
      </c>
      <c r="Q61" s="63">
        <f t="shared" si="1"/>
        <v>21</v>
      </c>
      <c r="R61" s="1" t="str">
        <f t="shared" si="2"/>
        <v>021B0444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87" t="str">
        <f t="shared" si="0"/>
        <v>021B0445</v>
      </c>
      <c r="B62" s="5" t="s">
        <v>164</v>
      </c>
      <c r="C62" s="21">
        <v>4</v>
      </c>
      <c r="D62" s="21">
        <v>45</v>
      </c>
      <c r="E62" s="6" t="s">
        <v>16</v>
      </c>
      <c r="F62" s="7" t="s">
        <v>33</v>
      </c>
      <c r="G62" s="6" t="s">
        <v>735</v>
      </c>
      <c r="H62" s="6" t="s">
        <v>1893</v>
      </c>
      <c r="I62" s="11" t="s">
        <v>741</v>
      </c>
      <c r="J62" s="11" t="s">
        <v>359</v>
      </c>
      <c r="K62" s="6" t="s">
        <v>377</v>
      </c>
      <c r="L62" s="12" t="s">
        <v>57</v>
      </c>
      <c r="M62" s="13"/>
      <c r="N62" s="14"/>
      <c r="O62" s="7" t="s">
        <v>1689</v>
      </c>
      <c r="P62" s="6" t="s">
        <v>1813</v>
      </c>
      <c r="Q62" s="63">
        <f t="shared" si="1"/>
        <v>21</v>
      </c>
      <c r="R62" s="1" t="str">
        <f t="shared" si="2"/>
        <v>021B0445</v>
      </c>
      <c r="S62" s="1" t="str">
        <f t="shared" si="3"/>
        <v xml:space="preserve">指定承認    </v>
      </c>
      <c r="T62" s="1" t="str">
        <f t="shared" si="4"/>
        <v xml:space="preserve">指定承認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87" t="str">
        <f t="shared" si="0"/>
        <v>021B0446</v>
      </c>
      <c r="B63" s="5" t="s">
        <v>164</v>
      </c>
      <c r="C63" s="21">
        <v>4</v>
      </c>
      <c r="D63" s="21">
        <v>46</v>
      </c>
      <c r="E63" s="6" t="s">
        <v>16</v>
      </c>
      <c r="F63" s="7" t="s">
        <v>33</v>
      </c>
      <c r="G63" s="6" t="s">
        <v>735</v>
      </c>
      <c r="H63" s="6" t="s">
        <v>1895</v>
      </c>
      <c r="I63" s="11" t="s">
        <v>741</v>
      </c>
      <c r="J63" s="11" t="s">
        <v>1894</v>
      </c>
      <c r="K63" s="6" t="s">
        <v>357</v>
      </c>
      <c r="L63" s="12" t="s">
        <v>57</v>
      </c>
      <c r="M63" s="13"/>
      <c r="N63" s="14"/>
      <c r="O63" s="7" t="s">
        <v>1689</v>
      </c>
      <c r="P63" s="6" t="s">
        <v>1813</v>
      </c>
      <c r="Q63" s="63">
        <f t="shared" si="1"/>
        <v>21</v>
      </c>
      <c r="R63" s="1" t="str">
        <f t="shared" si="2"/>
        <v>021B0446</v>
      </c>
      <c r="S63" s="1" t="str">
        <f t="shared" si="3"/>
        <v xml:space="preserve">指定承認    </v>
      </c>
      <c r="T63" s="1" t="str">
        <f t="shared" si="4"/>
        <v xml:space="preserve">指定承認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87" t="str">
        <f t="shared" si="0"/>
        <v>021B0447</v>
      </c>
      <c r="B64" s="5" t="s">
        <v>164</v>
      </c>
      <c r="C64" s="21">
        <v>4</v>
      </c>
      <c r="D64" s="21">
        <v>47</v>
      </c>
      <c r="E64" s="6" t="s">
        <v>16</v>
      </c>
      <c r="F64" s="7" t="s">
        <v>33</v>
      </c>
      <c r="G64" s="6" t="s">
        <v>735</v>
      </c>
      <c r="H64" s="6" t="s">
        <v>1896</v>
      </c>
      <c r="I64" s="11" t="s">
        <v>741</v>
      </c>
      <c r="J64" s="11" t="s">
        <v>380</v>
      </c>
      <c r="K64" s="11" t="s">
        <v>361</v>
      </c>
      <c r="L64" s="12" t="s">
        <v>57</v>
      </c>
      <c r="M64" s="13"/>
      <c r="N64" s="14"/>
      <c r="O64" s="7" t="s">
        <v>1689</v>
      </c>
      <c r="P64" s="6" t="s">
        <v>1813</v>
      </c>
      <c r="Q64" s="63">
        <f t="shared" si="1"/>
        <v>21</v>
      </c>
      <c r="R64" s="1" t="str">
        <f t="shared" si="2"/>
        <v>021B0447</v>
      </c>
      <c r="S64" s="1" t="str">
        <f t="shared" si="3"/>
        <v xml:space="preserve">指定承認    </v>
      </c>
      <c r="T64" s="1" t="str">
        <f t="shared" si="4"/>
        <v xml:space="preserve">指定承認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87" t="str">
        <f t="shared" si="0"/>
        <v>021B0448</v>
      </c>
      <c r="B65" s="5" t="s">
        <v>164</v>
      </c>
      <c r="C65" s="21">
        <v>4</v>
      </c>
      <c r="D65" s="21">
        <v>48</v>
      </c>
      <c r="E65" s="6" t="s">
        <v>16</v>
      </c>
      <c r="F65" s="7" t="s">
        <v>33</v>
      </c>
      <c r="G65" s="6" t="s">
        <v>735</v>
      </c>
      <c r="H65" s="6" t="s">
        <v>1897</v>
      </c>
      <c r="I65" s="11" t="s">
        <v>741</v>
      </c>
      <c r="J65" s="11" t="s">
        <v>381</v>
      </c>
      <c r="K65" s="11" t="s">
        <v>361</v>
      </c>
      <c r="L65" s="12" t="s">
        <v>57</v>
      </c>
      <c r="M65" s="13"/>
      <c r="N65" s="14"/>
      <c r="O65" s="7" t="s">
        <v>1689</v>
      </c>
      <c r="P65" s="6" t="s">
        <v>1813</v>
      </c>
      <c r="Q65" s="63">
        <f t="shared" si="1"/>
        <v>21</v>
      </c>
      <c r="R65" s="1" t="str">
        <f t="shared" si="2"/>
        <v>021B0448</v>
      </c>
      <c r="S65" s="1" t="str">
        <f t="shared" si="3"/>
        <v xml:space="preserve">指定承認    </v>
      </c>
      <c r="T65" s="1" t="str">
        <f t="shared" si="4"/>
        <v xml:space="preserve">指定承認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87" t="str">
        <f t="shared" si="0"/>
        <v>021B0449</v>
      </c>
      <c r="B66" s="5" t="s">
        <v>164</v>
      </c>
      <c r="C66" s="21">
        <v>4</v>
      </c>
      <c r="D66" s="21">
        <v>49</v>
      </c>
      <c r="E66" s="6" t="s">
        <v>16</v>
      </c>
      <c r="F66" s="7" t="s">
        <v>33</v>
      </c>
      <c r="G66" s="6" t="s">
        <v>735</v>
      </c>
      <c r="H66" s="6" t="s">
        <v>1898</v>
      </c>
      <c r="I66" s="11" t="s">
        <v>1846</v>
      </c>
      <c r="J66" s="11" t="s">
        <v>348</v>
      </c>
      <c r="K66" s="6" t="s">
        <v>357</v>
      </c>
      <c r="L66" s="12" t="s">
        <v>57</v>
      </c>
      <c r="M66" s="13"/>
      <c r="N66" s="14"/>
      <c r="O66" s="7" t="s">
        <v>1689</v>
      </c>
      <c r="P66" s="6" t="s">
        <v>1813</v>
      </c>
      <c r="Q66" s="63">
        <f t="shared" si="1"/>
        <v>21</v>
      </c>
      <c r="R66" s="1" t="str">
        <f t="shared" si="2"/>
        <v>021B0449</v>
      </c>
      <c r="S66" s="1" t="str">
        <f t="shared" si="3"/>
        <v xml:space="preserve">指定承認    </v>
      </c>
      <c r="T66" s="1" t="str">
        <f t="shared" si="4"/>
        <v xml:space="preserve">指定承認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87" t="str">
        <f t="shared" si="0"/>
        <v>021B0450</v>
      </c>
      <c r="B67" s="5" t="s">
        <v>164</v>
      </c>
      <c r="C67" s="21">
        <v>4</v>
      </c>
      <c r="D67" s="21">
        <v>50</v>
      </c>
      <c r="E67" s="6" t="s">
        <v>16</v>
      </c>
      <c r="F67" s="7" t="s">
        <v>33</v>
      </c>
      <c r="G67" s="6" t="s">
        <v>735</v>
      </c>
      <c r="H67" s="6" t="s">
        <v>1899</v>
      </c>
      <c r="I67" s="11" t="s">
        <v>1846</v>
      </c>
      <c r="J67" s="11" t="s">
        <v>356</v>
      </c>
      <c r="K67" s="6" t="s">
        <v>321</v>
      </c>
      <c r="L67" s="12" t="s">
        <v>57</v>
      </c>
      <c r="M67" s="13"/>
      <c r="N67" s="14"/>
      <c r="O67" s="7" t="s">
        <v>1689</v>
      </c>
      <c r="P67" s="6" t="s">
        <v>1813</v>
      </c>
      <c r="Q67" s="63">
        <f t="shared" si="1"/>
        <v>21</v>
      </c>
      <c r="R67" s="1" t="str">
        <f t="shared" si="2"/>
        <v>021B0450</v>
      </c>
      <c r="S67" s="1" t="str">
        <f t="shared" si="3"/>
        <v xml:space="preserve">指定承認    </v>
      </c>
      <c r="T67" s="1" t="str">
        <f t="shared" si="4"/>
        <v xml:space="preserve">指定承認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87" t="str">
        <f t="shared" si="0"/>
        <v>021B0451</v>
      </c>
      <c r="B68" s="5" t="s">
        <v>164</v>
      </c>
      <c r="C68" s="21">
        <v>4</v>
      </c>
      <c r="D68" s="21">
        <v>51</v>
      </c>
      <c r="E68" s="6" t="s">
        <v>16</v>
      </c>
      <c r="F68" s="7" t="s">
        <v>33</v>
      </c>
      <c r="G68" s="6" t="s">
        <v>735</v>
      </c>
      <c r="H68" s="6" t="s">
        <v>1900</v>
      </c>
      <c r="I68" s="11" t="s">
        <v>1846</v>
      </c>
      <c r="J68" s="11" t="s">
        <v>356</v>
      </c>
      <c r="K68" s="6" t="s">
        <v>357</v>
      </c>
      <c r="L68" s="12" t="s">
        <v>57</v>
      </c>
      <c r="M68" s="13"/>
      <c r="N68" s="14"/>
      <c r="O68" s="7" t="s">
        <v>1689</v>
      </c>
      <c r="P68" s="6" t="s">
        <v>1813</v>
      </c>
      <c r="Q68" s="63">
        <f t="shared" si="1"/>
        <v>21</v>
      </c>
      <c r="R68" s="1" t="str">
        <f t="shared" si="2"/>
        <v>021B0451</v>
      </c>
      <c r="S68" s="1" t="str">
        <f t="shared" si="3"/>
        <v xml:space="preserve">指定承認    </v>
      </c>
      <c r="T68" s="1" t="str">
        <f t="shared" si="4"/>
        <v xml:space="preserve">指定承認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87" t="str">
        <f t="shared" si="0"/>
        <v>021B0452</v>
      </c>
      <c r="B69" s="5" t="s">
        <v>164</v>
      </c>
      <c r="C69" s="21">
        <v>4</v>
      </c>
      <c r="D69" s="21">
        <v>52</v>
      </c>
      <c r="E69" s="6" t="s">
        <v>16</v>
      </c>
      <c r="F69" s="7" t="s">
        <v>33</v>
      </c>
      <c r="G69" s="6" t="s">
        <v>735</v>
      </c>
      <c r="H69" s="6" t="s">
        <v>1901</v>
      </c>
      <c r="I69" s="11" t="s">
        <v>1846</v>
      </c>
      <c r="J69" s="11" t="s">
        <v>356</v>
      </c>
      <c r="K69" s="6" t="s">
        <v>352</v>
      </c>
      <c r="L69" s="12" t="s">
        <v>57</v>
      </c>
      <c r="M69" s="13"/>
      <c r="N69" s="14"/>
      <c r="O69" s="7" t="s">
        <v>1689</v>
      </c>
      <c r="P69" s="6" t="s">
        <v>1813</v>
      </c>
      <c r="Q69" s="63">
        <f t="shared" si="1"/>
        <v>21</v>
      </c>
      <c r="R69" s="1" t="str">
        <f t="shared" si="2"/>
        <v>021B0452</v>
      </c>
      <c r="S69" s="1" t="str">
        <f t="shared" si="3"/>
        <v xml:space="preserve">指定承認    </v>
      </c>
      <c r="T69" s="1" t="str">
        <f t="shared" si="4"/>
        <v xml:space="preserve">指定承認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87" t="str">
        <f t="shared" si="0"/>
        <v>021B0453</v>
      </c>
      <c r="B70" s="5" t="s">
        <v>164</v>
      </c>
      <c r="C70" s="21">
        <v>4</v>
      </c>
      <c r="D70" s="21">
        <v>53</v>
      </c>
      <c r="E70" s="6" t="s">
        <v>16</v>
      </c>
      <c r="F70" s="7" t="s">
        <v>33</v>
      </c>
      <c r="G70" s="6" t="s">
        <v>735</v>
      </c>
      <c r="H70" s="6" t="s">
        <v>1902</v>
      </c>
      <c r="I70" s="11" t="s">
        <v>1846</v>
      </c>
      <c r="J70" s="11" t="s">
        <v>359</v>
      </c>
      <c r="K70" s="6" t="s">
        <v>357</v>
      </c>
      <c r="L70" s="12" t="s">
        <v>57</v>
      </c>
      <c r="M70" s="13"/>
      <c r="N70" s="14"/>
      <c r="O70" s="7" t="s">
        <v>1689</v>
      </c>
      <c r="P70" s="6" t="s">
        <v>1813</v>
      </c>
      <c r="Q70" s="63">
        <f t="shared" si="1"/>
        <v>21</v>
      </c>
      <c r="R70" s="1" t="str">
        <f t="shared" si="2"/>
        <v>021B0453</v>
      </c>
      <c r="S70" s="1" t="str">
        <f t="shared" si="3"/>
        <v xml:space="preserve">指定承認    </v>
      </c>
      <c r="T70" s="1" t="str">
        <f t="shared" si="4"/>
        <v xml:space="preserve">指定承認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87" t="str">
        <f t="shared" si="0"/>
        <v>021B0454</v>
      </c>
      <c r="B71" s="5" t="s">
        <v>164</v>
      </c>
      <c r="C71" s="21">
        <v>4</v>
      </c>
      <c r="D71" s="21">
        <v>54</v>
      </c>
      <c r="E71" s="6" t="s">
        <v>16</v>
      </c>
      <c r="F71" s="7" t="s">
        <v>33</v>
      </c>
      <c r="G71" s="6" t="s">
        <v>735</v>
      </c>
      <c r="H71" s="6" t="s">
        <v>1903</v>
      </c>
      <c r="I71" s="11" t="s">
        <v>1846</v>
      </c>
      <c r="J71" s="11" t="s">
        <v>359</v>
      </c>
      <c r="K71" s="6" t="s">
        <v>352</v>
      </c>
      <c r="L71" s="12" t="s">
        <v>57</v>
      </c>
      <c r="M71" s="13"/>
      <c r="N71" s="14"/>
      <c r="O71" s="7" t="s">
        <v>1689</v>
      </c>
      <c r="P71" s="6" t="s">
        <v>1813</v>
      </c>
      <c r="Q71" s="63">
        <f t="shared" ref="Q71:Q134" si="5">IF(P71="","",VLOOKUP(P71,$Z$7:$AA$68,2,FALSE))</f>
        <v>21</v>
      </c>
      <c r="R71" s="1" t="str">
        <f t="shared" si="2"/>
        <v>021B0454</v>
      </c>
      <c r="S71" s="1" t="str">
        <f t="shared" si="3"/>
        <v xml:space="preserve">指定承認    </v>
      </c>
      <c r="T71" s="1" t="str">
        <f t="shared" si="4"/>
        <v xml:space="preserve">指定承認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87" t="str">
        <f t="shared" si="0"/>
        <v>021B0455</v>
      </c>
      <c r="B72" s="5" t="s">
        <v>164</v>
      </c>
      <c r="C72" s="21">
        <v>4</v>
      </c>
      <c r="D72" s="21">
        <v>55</v>
      </c>
      <c r="E72" s="6" t="s">
        <v>16</v>
      </c>
      <c r="F72" s="7" t="s">
        <v>33</v>
      </c>
      <c r="G72" s="6" t="s">
        <v>735</v>
      </c>
      <c r="H72" s="6" t="s">
        <v>1904</v>
      </c>
      <c r="I72" s="11" t="s">
        <v>1846</v>
      </c>
      <c r="J72" s="11" t="s">
        <v>359</v>
      </c>
      <c r="K72" s="6" t="s">
        <v>377</v>
      </c>
      <c r="L72" s="12" t="s">
        <v>57</v>
      </c>
      <c r="M72" s="13"/>
      <c r="N72" s="14"/>
      <c r="O72" s="7" t="s">
        <v>1689</v>
      </c>
      <c r="P72" s="6" t="s">
        <v>1813</v>
      </c>
      <c r="Q72" s="63">
        <f t="shared" si="5"/>
        <v>21</v>
      </c>
      <c r="R72" s="1" t="str">
        <f t="shared" ref="R72:R116" si="6">A72</f>
        <v>021B0455</v>
      </c>
      <c r="S72" s="1" t="str">
        <f t="shared" ref="S72:S116" si="7">""&amp;L72&amp;"  "&amp;M72&amp;"  "&amp;N72&amp;""</f>
        <v xml:space="preserve">指定承認    </v>
      </c>
      <c r="T72" s="1" t="str">
        <f t="shared" ref="T72:T297" si="8">S72</f>
        <v xml:space="preserve">指定承認    </v>
      </c>
      <c r="V72" s="2"/>
    </row>
    <row r="73" spans="1:27" ht="15" customHeight="1">
      <c r="A73" s="87" t="str">
        <f t="shared" si="0"/>
        <v>021B0456</v>
      </c>
      <c r="B73" s="5" t="s">
        <v>164</v>
      </c>
      <c r="C73" s="21">
        <v>4</v>
      </c>
      <c r="D73" s="21">
        <v>56</v>
      </c>
      <c r="E73" s="6" t="s">
        <v>16</v>
      </c>
      <c r="F73" s="7" t="s">
        <v>33</v>
      </c>
      <c r="G73" s="6" t="s">
        <v>735</v>
      </c>
      <c r="H73" s="6" t="s">
        <v>1905</v>
      </c>
      <c r="I73" s="11" t="s">
        <v>1846</v>
      </c>
      <c r="J73" s="11" t="s">
        <v>1894</v>
      </c>
      <c r="K73" s="6" t="s">
        <v>357</v>
      </c>
      <c r="L73" s="12" t="s">
        <v>57</v>
      </c>
      <c r="M73" s="13"/>
      <c r="N73" s="14"/>
      <c r="O73" s="7" t="s">
        <v>1689</v>
      </c>
      <c r="P73" s="6" t="s">
        <v>1813</v>
      </c>
      <c r="Q73" s="63">
        <f t="shared" si="5"/>
        <v>21</v>
      </c>
      <c r="R73" s="1" t="str">
        <f t="shared" si="6"/>
        <v>021B0456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87" t="str">
        <f t="shared" si="0"/>
        <v>021B0457</v>
      </c>
      <c r="B74" s="5" t="s">
        <v>164</v>
      </c>
      <c r="C74" s="21">
        <v>4</v>
      </c>
      <c r="D74" s="21">
        <v>57</v>
      </c>
      <c r="E74" s="6" t="s">
        <v>16</v>
      </c>
      <c r="F74" s="7" t="s">
        <v>33</v>
      </c>
      <c r="G74" s="6" t="s">
        <v>735</v>
      </c>
      <c r="H74" s="6" t="s">
        <v>1906</v>
      </c>
      <c r="I74" s="11" t="s">
        <v>1846</v>
      </c>
      <c r="J74" s="11" t="s">
        <v>380</v>
      </c>
      <c r="K74" s="11" t="s">
        <v>361</v>
      </c>
      <c r="L74" s="12" t="s">
        <v>57</v>
      </c>
      <c r="M74" s="13"/>
      <c r="N74" s="14"/>
      <c r="O74" s="7" t="s">
        <v>1689</v>
      </c>
      <c r="P74" s="6" t="s">
        <v>1813</v>
      </c>
      <c r="Q74" s="63">
        <f t="shared" si="5"/>
        <v>21</v>
      </c>
      <c r="R74" s="1" t="str">
        <f t="shared" si="6"/>
        <v>021B0457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87" t="str">
        <f t="shared" ref="A75:A138" si="9">IF(OR(B75="",C75="",D75=""),"",TEXT(Q75,"000")&amp;B75&amp;TEXT(C75,"00")&amp;TEXT(D75,"00"))</f>
        <v>021B0458</v>
      </c>
      <c r="B75" s="5" t="s">
        <v>164</v>
      </c>
      <c r="C75" s="21">
        <v>4</v>
      </c>
      <c r="D75" s="21">
        <v>58</v>
      </c>
      <c r="E75" s="6" t="s">
        <v>16</v>
      </c>
      <c r="F75" s="7" t="s">
        <v>33</v>
      </c>
      <c r="G75" s="6" t="s">
        <v>735</v>
      </c>
      <c r="H75" s="6" t="s">
        <v>1907</v>
      </c>
      <c r="I75" s="11" t="s">
        <v>1846</v>
      </c>
      <c r="J75" s="11" t="s">
        <v>381</v>
      </c>
      <c r="K75" s="11" t="s">
        <v>361</v>
      </c>
      <c r="L75" s="12" t="s">
        <v>57</v>
      </c>
      <c r="M75" s="13"/>
      <c r="N75" s="14"/>
      <c r="O75" s="7" t="s">
        <v>1689</v>
      </c>
      <c r="P75" s="6" t="s">
        <v>1813</v>
      </c>
      <c r="Q75" s="63">
        <f t="shared" si="5"/>
        <v>21</v>
      </c>
      <c r="R75" s="1" t="str">
        <f t="shared" si="6"/>
        <v>021B0458</v>
      </c>
      <c r="S75" s="1" t="str">
        <f t="shared" si="7"/>
        <v xml:space="preserve">指定承認    </v>
      </c>
      <c r="T75" s="1" t="str">
        <f t="shared" si="8"/>
        <v xml:space="preserve">指定承認    </v>
      </c>
      <c r="V75" s="2"/>
    </row>
    <row r="76" spans="1:27" ht="15" customHeight="1">
      <c r="A76" s="25" t="str">
        <f t="shared" si="9"/>
        <v/>
      </c>
      <c r="B76" s="5"/>
      <c r="C76" s="21"/>
      <c r="D76" s="21"/>
      <c r="E76" s="6"/>
      <c r="F76" s="7"/>
      <c r="G76" s="6"/>
      <c r="H76" s="6"/>
      <c r="I76" s="6"/>
      <c r="J76" s="6"/>
      <c r="K76" s="6"/>
      <c r="L76" s="12"/>
      <c r="M76" s="13"/>
      <c r="N76" s="14"/>
      <c r="O76" s="7"/>
      <c r="P76" s="6"/>
      <c r="Q76" s="63" t="str">
        <f t="shared" si="5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25" t="str">
        <f t="shared" si="9"/>
        <v>021Q0601</v>
      </c>
      <c r="B77" s="5" t="s">
        <v>2247</v>
      </c>
      <c r="C77" s="21">
        <v>6</v>
      </c>
      <c r="D77" s="21">
        <v>1</v>
      </c>
      <c r="E77" s="6" t="s">
        <v>2248</v>
      </c>
      <c r="F77" s="7" t="s">
        <v>33</v>
      </c>
      <c r="G77" s="6" t="s">
        <v>2252</v>
      </c>
      <c r="H77" s="6" t="s">
        <v>2250</v>
      </c>
      <c r="I77" s="6"/>
      <c r="J77" s="6" t="s">
        <v>2251</v>
      </c>
      <c r="K77" s="6" t="s">
        <v>2258</v>
      </c>
      <c r="L77" s="12" t="s">
        <v>57</v>
      </c>
      <c r="M77" s="13"/>
      <c r="N77" s="14"/>
      <c r="O77" s="7"/>
      <c r="P77" s="6" t="s">
        <v>1813</v>
      </c>
      <c r="Q77" s="63">
        <f t="shared" si="5"/>
        <v>21</v>
      </c>
      <c r="R77" s="1" t="str">
        <f t="shared" si="6"/>
        <v>021Q0601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25" t="str">
        <f t="shared" si="9"/>
        <v>021Q0602</v>
      </c>
      <c r="B78" s="5" t="s">
        <v>2247</v>
      </c>
      <c r="C78" s="21">
        <v>6</v>
      </c>
      <c r="D78" s="21">
        <v>2</v>
      </c>
      <c r="E78" s="6" t="s">
        <v>2248</v>
      </c>
      <c r="F78" s="7" t="s">
        <v>33</v>
      </c>
      <c r="G78" s="6" t="s">
        <v>2252</v>
      </c>
      <c r="H78" s="6" t="s">
        <v>2250</v>
      </c>
      <c r="I78" s="6"/>
      <c r="J78" s="6" t="s">
        <v>2251</v>
      </c>
      <c r="K78" s="6" t="s">
        <v>2259</v>
      </c>
      <c r="L78" s="12" t="s">
        <v>57</v>
      </c>
      <c r="M78" s="13"/>
      <c r="N78" s="14"/>
      <c r="O78" s="7"/>
      <c r="P78" s="6" t="s">
        <v>1813</v>
      </c>
      <c r="Q78" s="63">
        <f t="shared" si="5"/>
        <v>21</v>
      </c>
      <c r="R78" s="1" t="str">
        <f t="shared" si="6"/>
        <v>021Q0602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25" t="str">
        <f t="shared" si="9"/>
        <v>021Q0603</v>
      </c>
      <c r="B79" s="5" t="s">
        <v>2247</v>
      </c>
      <c r="C79" s="21">
        <v>6</v>
      </c>
      <c r="D79" s="21">
        <v>3</v>
      </c>
      <c r="E79" s="6" t="s">
        <v>2248</v>
      </c>
      <c r="F79" s="7" t="s">
        <v>33</v>
      </c>
      <c r="G79" s="6" t="s">
        <v>2249</v>
      </c>
      <c r="H79" s="6" t="s">
        <v>2253</v>
      </c>
      <c r="I79" s="6" t="s">
        <v>2255</v>
      </c>
      <c r="J79" s="6"/>
      <c r="K79" s="6" t="s">
        <v>1994</v>
      </c>
      <c r="L79" s="12" t="s">
        <v>57</v>
      </c>
      <c r="M79" s="13"/>
      <c r="N79" s="14"/>
      <c r="O79" s="7"/>
      <c r="P79" s="6" t="s">
        <v>1813</v>
      </c>
      <c r="Q79" s="63">
        <f t="shared" si="5"/>
        <v>21</v>
      </c>
      <c r="R79" s="1" t="str">
        <f t="shared" si="6"/>
        <v>021Q0603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25" t="str">
        <f t="shared" si="9"/>
        <v>021Q0604</v>
      </c>
      <c r="B80" s="5" t="s">
        <v>2247</v>
      </c>
      <c r="C80" s="21">
        <v>6</v>
      </c>
      <c r="D80" s="21">
        <v>4</v>
      </c>
      <c r="E80" s="6" t="s">
        <v>2248</v>
      </c>
      <c r="F80" s="7" t="s">
        <v>33</v>
      </c>
      <c r="G80" s="6" t="s">
        <v>2254</v>
      </c>
      <c r="H80" s="6" t="s">
        <v>2256</v>
      </c>
      <c r="I80" s="6" t="s">
        <v>2257</v>
      </c>
      <c r="J80" s="6"/>
      <c r="K80" s="6" t="s">
        <v>2260</v>
      </c>
      <c r="L80" s="12" t="s">
        <v>57</v>
      </c>
      <c r="M80" s="13"/>
      <c r="N80" s="14"/>
      <c r="O80" s="7"/>
      <c r="P80" s="6" t="s">
        <v>1813</v>
      </c>
      <c r="Q80" s="63">
        <f t="shared" si="5"/>
        <v>21</v>
      </c>
      <c r="R80" s="1" t="str">
        <f t="shared" si="6"/>
        <v>021Q0604</v>
      </c>
      <c r="S80" s="1" t="str">
        <f t="shared" si="7"/>
        <v xml:space="preserve">指定承認    </v>
      </c>
      <c r="T80" s="1" t="str">
        <f t="shared" si="8"/>
        <v xml:space="preserve">指定承認    </v>
      </c>
    </row>
    <row r="81" spans="1:20" ht="15" customHeight="1">
      <c r="A81" s="25" t="str">
        <f t="shared" si="9"/>
        <v>021Q0605</v>
      </c>
      <c r="B81" s="5" t="s">
        <v>2247</v>
      </c>
      <c r="C81" s="21">
        <v>6</v>
      </c>
      <c r="D81" s="21">
        <v>5</v>
      </c>
      <c r="E81" s="6" t="s">
        <v>756</v>
      </c>
      <c r="F81" s="7" t="s">
        <v>1594</v>
      </c>
      <c r="G81" s="6" t="s">
        <v>1595</v>
      </c>
      <c r="H81" s="6" t="s">
        <v>2261</v>
      </c>
      <c r="I81" s="6" t="s">
        <v>2264</v>
      </c>
      <c r="J81" s="6" t="s">
        <v>1996</v>
      </c>
      <c r="K81" s="6" t="s">
        <v>2258</v>
      </c>
      <c r="L81" s="12" t="s">
        <v>57</v>
      </c>
      <c r="M81" s="13"/>
      <c r="N81" s="14"/>
      <c r="O81" s="7"/>
      <c r="P81" s="6" t="s">
        <v>1813</v>
      </c>
      <c r="Q81" s="63">
        <f t="shared" si="5"/>
        <v>21</v>
      </c>
      <c r="R81" s="1" t="str">
        <f t="shared" si="6"/>
        <v>021Q0605</v>
      </c>
      <c r="S81" s="1" t="str">
        <f t="shared" si="7"/>
        <v xml:space="preserve">指定承認    </v>
      </c>
      <c r="T81" s="1" t="str">
        <f t="shared" si="8"/>
        <v xml:space="preserve">指定承認    </v>
      </c>
    </row>
    <row r="82" spans="1:20" ht="15" customHeight="1">
      <c r="A82" s="25" t="str">
        <f t="shared" si="9"/>
        <v>021Q0606</v>
      </c>
      <c r="B82" s="5" t="s">
        <v>2247</v>
      </c>
      <c r="C82" s="21">
        <v>6</v>
      </c>
      <c r="D82" s="21">
        <v>6</v>
      </c>
      <c r="E82" s="6" t="s">
        <v>756</v>
      </c>
      <c r="F82" s="7" t="s">
        <v>1594</v>
      </c>
      <c r="G82" s="6" t="s">
        <v>1595</v>
      </c>
      <c r="H82" s="6" t="s">
        <v>2261</v>
      </c>
      <c r="I82" s="6" t="s">
        <v>2264</v>
      </c>
      <c r="J82" s="6" t="s">
        <v>1996</v>
      </c>
      <c r="K82" s="6" t="s">
        <v>2259</v>
      </c>
      <c r="L82" s="12" t="s">
        <v>57</v>
      </c>
      <c r="M82" s="13"/>
      <c r="N82" s="14"/>
      <c r="O82" s="7"/>
      <c r="P82" s="6" t="s">
        <v>1813</v>
      </c>
      <c r="Q82" s="63">
        <f t="shared" si="5"/>
        <v>21</v>
      </c>
      <c r="R82" s="1" t="str">
        <f t="shared" si="6"/>
        <v>021Q0606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25" t="str">
        <f t="shared" si="9"/>
        <v>021Q0607</v>
      </c>
      <c r="B83" s="5" t="s">
        <v>2247</v>
      </c>
      <c r="C83" s="21">
        <v>6</v>
      </c>
      <c r="D83" s="21">
        <v>7</v>
      </c>
      <c r="E83" s="6" t="s">
        <v>756</v>
      </c>
      <c r="F83" s="7" t="s">
        <v>1594</v>
      </c>
      <c r="G83" s="6" t="s">
        <v>1595</v>
      </c>
      <c r="H83" s="6" t="s">
        <v>2262</v>
      </c>
      <c r="I83" s="11" t="s">
        <v>2265</v>
      </c>
      <c r="J83" s="6" t="s">
        <v>1996</v>
      </c>
      <c r="K83" s="6" t="s">
        <v>2268</v>
      </c>
      <c r="L83" s="12" t="s">
        <v>57</v>
      </c>
      <c r="M83" s="13"/>
      <c r="N83" s="14"/>
      <c r="O83" s="7"/>
      <c r="P83" s="6" t="s">
        <v>1813</v>
      </c>
      <c r="Q83" s="63">
        <f t="shared" si="5"/>
        <v>21</v>
      </c>
      <c r="R83" s="1" t="str">
        <f t="shared" si="6"/>
        <v>021Q0607</v>
      </c>
      <c r="S83" s="1" t="str">
        <f t="shared" si="7"/>
        <v xml:space="preserve">指定承認    </v>
      </c>
      <c r="T83" s="1" t="str">
        <f t="shared" si="8"/>
        <v xml:space="preserve">指定承認    </v>
      </c>
    </row>
    <row r="84" spans="1:20" ht="15" customHeight="1">
      <c r="A84" s="25" t="str">
        <f t="shared" si="9"/>
        <v>021Q0608</v>
      </c>
      <c r="B84" s="5" t="s">
        <v>2247</v>
      </c>
      <c r="C84" s="21">
        <v>6</v>
      </c>
      <c r="D84" s="21">
        <v>8</v>
      </c>
      <c r="E84" s="6" t="s">
        <v>756</v>
      </c>
      <c r="F84" s="7" t="s">
        <v>1594</v>
      </c>
      <c r="G84" s="6" t="s">
        <v>1595</v>
      </c>
      <c r="H84" s="6" t="s">
        <v>2262</v>
      </c>
      <c r="I84" s="11" t="s">
        <v>2265</v>
      </c>
      <c r="J84" s="6" t="s">
        <v>1996</v>
      </c>
      <c r="K84" s="6" t="s">
        <v>2259</v>
      </c>
      <c r="L84" s="12" t="s">
        <v>57</v>
      </c>
      <c r="M84" s="13"/>
      <c r="N84" s="14"/>
      <c r="O84" s="7"/>
      <c r="P84" s="6" t="s">
        <v>1813</v>
      </c>
      <c r="Q84" s="63">
        <f t="shared" si="5"/>
        <v>21</v>
      </c>
      <c r="R84" s="1" t="str">
        <f t="shared" si="6"/>
        <v>021Q0608</v>
      </c>
      <c r="S84" s="1" t="str">
        <f t="shared" si="7"/>
        <v xml:space="preserve">指定承認    </v>
      </c>
      <c r="T84" s="1" t="str">
        <f t="shared" si="8"/>
        <v xml:space="preserve">指定承認    </v>
      </c>
    </row>
    <row r="85" spans="1:20" ht="15" customHeight="1">
      <c r="A85" s="25" t="str">
        <f t="shared" si="9"/>
        <v>021Q0609</v>
      </c>
      <c r="B85" s="5" t="s">
        <v>2247</v>
      </c>
      <c r="C85" s="21">
        <v>6</v>
      </c>
      <c r="D85" s="21">
        <v>9</v>
      </c>
      <c r="E85" s="6" t="s">
        <v>756</v>
      </c>
      <c r="F85" s="7" t="s">
        <v>1594</v>
      </c>
      <c r="G85" s="6" t="s">
        <v>1595</v>
      </c>
      <c r="H85" s="6" t="s">
        <v>2263</v>
      </c>
      <c r="I85" s="11" t="s">
        <v>2266</v>
      </c>
      <c r="J85" s="6" t="s">
        <v>1996</v>
      </c>
      <c r="K85" s="6" t="s">
        <v>2267</v>
      </c>
      <c r="L85" s="12" t="s">
        <v>57</v>
      </c>
      <c r="M85" s="13"/>
      <c r="N85" s="14"/>
      <c r="O85" s="7"/>
      <c r="P85" s="6" t="s">
        <v>1813</v>
      </c>
      <c r="Q85" s="63">
        <f t="shared" si="5"/>
        <v>21</v>
      </c>
      <c r="R85" s="1" t="str">
        <f t="shared" si="6"/>
        <v>021Q0609</v>
      </c>
      <c r="S85" s="1" t="str">
        <f t="shared" si="7"/>
        <v xml:space="preserve">指定承認    </v>
      </c>
      <c r="T85" s="1" t="str">
        <f t="shared" si="8"/>
        <v xml:space="preserve">指定承認    </v>
      </c>
    </row>
    <row r="86" spans="1:20" ht="15" customHeight="1">
      <c r="A86" s="25" t="str">
        <f t="shared" si="9"/>
        <v>021Q0610</v>
      </c>
      <c r="B86" s="5" t="s">
        <v>2247</v>
      </c>
      <c r="C86" s="21">
        <v>6</v>
      </c>
      <c r="D86" s="21">
        <v>10</v>
      </c>
      <c r="E86" s="6" t="s">
        <v>756</v>
      </c>
      <c r="F86" s="7" t="s">
        <v>1594</v>
      </c>
      <c r="G86" s="6" t="s">
        <v>1595</v>
      </c>
      <c r="H86" s="6" t="s">
        <v>2263</v>
      </c>
      <c r="I86" s="11" t="s">
        <v>2266</v>
      </c>
      <c r="J86" s="6" t="s">
        <v>1996</v>
      </c>
      <c r="K86" s="6" t="s">
        <v>2259</v>
      </c>
      <c r="L86" s="12" t="s">
        <v>57</v>
      </c>
      <c r="M86" s="13"/>
      <c r="N86" s="14"/>
      <c r="O86" s="7"/>
      <c r="P86" s="6" t="s">
        <v>1813</v>
      </c>
      <c r="Q86" s="63">
        <f t="shared" si="5"/>
        <v>21</v>
      </c>
      <c r="R86" s="1" t="str">
        <f t="shared" si="6"/>
        <v>021Q0610</v>
      </c>
      <c r="S86" s="1" t="str">
        <f t="shared" si="7"/>
        <v xml:space="preserve">指定承認    </v>
      </c>
      <c r="T86" s="1" t="str">
        <f t="shared" si="8"/>
        <v xml:space="preserve">指定承認    </v>
      </c>
    </row>
    <row r="87" spans="1:20" ht="15" customHeight="1">
      <c r="A87" s="25" t="str">
        <f t="shared" si="9"/>
        <v>021Q0611</v>
      </c>
      <c r="B87" s="5" t="s">
        <v>2247</v>
      </c>
      <c r="C87" s="21">
        <v>6</v>
      </c>
      <c r="D87" s="21">
        <v>11</v>
      </c>
      <c r="E87" s="6" t="s">
        <v>756</v>
      </c>
      <c r="F87" s="7" t="s">
        <v>1594</v>
      </c>
      <c r="G87" s="6" t="s">
        <v>1595</v>
      </c>
      <c r="H87" s="6" t="s">
        <v>2269</v>
      </c>
      <c r="I87" s="11" t="s">
        <v>2275</v>
      </c>
      <c r="J87" s="6" t="s">
        <v>2276</v>
      </c>
      <c r="K87" s="6"/>
      <c r="L87" s="12" t="s">
        <v>57</v>
      </c>
      <c r="M87" s="13"/>
      <c r="N87" s="14"/>
      <c r="O87" s="7"/>
      <c r="P87" s="6" t="s">
        <v>1813</v>
      </c>
      <c r="Q87" s="63">
        <f t="shared" si="5"/>
        <v>21</v>
      </c>
      <c r="R87" s="1" t="str">
        <f t="shared" si="6"/>
        <v>021Q0611</v>
      </c>
      <c r="S87" s="1" t="str">
        <f t="shared" si="7"/>
        <v xml:space="preserve">指定承認    </v>
      </c>
      <c r="T87" s="1" t="str">
        <f t="shared" si="8"/>
        <v xml:space="preserve">指定承認    </v>
      </c>
    </row>
    <row r="88" spans="1:20" ht="15" customHeight="1">
      <c r="A88" s="25" t="str">
        <f t="shared" si="9"/>
        <v>021Q0612</v>
      </c>
      <c r="B88" s="5" t="s">
        <v>752</v>
      </c>
      <c r="C88" s="21">
        <v>6</v>
      </c>
      <c r="D88" s="21">
        <v>12</v>
      </c>
      <c r="E88" s="6" t="s">
        <v>756</v>
      </c>
      <c r="F88" s="7" t="s">
        <v>1594</v>
      </c>
      <c r="G88" s="6" t="s">
        <v>1595</v>
      </c>
      <c r="H88" s="6" t="s">
        <v>2270</v>
      </c>
      <c r="I88" s="6" t="s">
        <v>2274</v>
      </c>
      <c r="J88" s="6" t="s">
        <v>2276</v>
      </c>
      <c r="K88" s="6"/>
      <c r="L88" s="12" t="s">
        <v>57</v>
      </c>
      <c r="M88" s="13"/>
      <c r="N88" s="14"/>
      <c r="O88" s="7"/>
      <c r="P88" s="6" t="s">
        <v>1813</v>
      </c>
      <c r="Q88" s="63">
        <f t="shared" si="5"/>
        <v>21</v>
      </c>
      <c r="R88" s="1" t="str">
        <f t="shared" si="6"/>
        <v>021Q0612</v>
      </c>
      <c r="S88" s="1" t="str">
        <f t="shared" si="7"/>
        <v xml:space="preserve">指定承認    </v>
      </c>
      <c r="T88" s="1" t="str">
        <f t="shared" si="8"/>
        <v xml:space="preserve">指定承認    </v>
      </c>
    </row>
    <row r="89" spans="1:20" ht="15" customHeight="1">
      <c r="A89" s="25" t="str">
        <f t="shared" si="9"/>
        <v>021Q0613</v>
      </c>
      <c r="B89" s="5" t="s">
        <v>752</v>
      </c>
      <c r="C89" s="21">
        <v>6</v>
      </c>
      <c r="D89" s="21">
        <v>13</v>
      </c>
      <c r="E89" s="6" t="s">
        <v>756</v>
      </c>
      <c r="F89" s="7" t="s">
        <v>1594</v>
      </c>
      <c r="G89" s="6" t="s">
        <v>1595</v>
      </c>
      <c r="H89" s="6" t="s">
        <v>2271</v>
      </c>
      <c r="I89" s="6" t="s">
        <v>2274</v>
      </c>
      <c r="J89" s="6" t="s">
        <v>2276</v>
      </c>
      <c r="K89" s="6"/>
      <c r="L89" s="12" t="s">
        <v>57</v>
      </c>
      <c r="M89" s="13"/>
      <c r="N89" s="14"/>
      <c r="O89" s="7"/>
      <c r="P89" s="6" t="s">
        <v>1813</v>
      </c>
      <c r="Q89" s="63">
        <f t="shared" si="5"/>
        <v>21</v>
      </c>
      <c r="R89" s="1" t="str">
        <f t="shared" si="6"/>
        <v>021Q0613</v>
      </c>
      <c r="S89" s="1" t="str">
        <f t="shared" si="7"/>
        <v xml:space="preserve">指定承認    </v>
      </c>
      <c r="T89" s="1" t="str">
        <f t="shared" si="8"/>
        <v xml:space="preserve">指定承認    </v>
      </c>
    </row>
    <row r="90" spans="1:20" ht="15" customHeight="1">
      <c r="A90" s="25" t="str">
        <f t="shared" si="9"/>
        <v>021Q0614</v>
      </c>
      <c r="B90" s="5" t="s">
        <v>752</v>
      </c>
      <c r="C90" s="21">
        <v>6</v>
      </c>
      <c r="D90" s="21">
        <v>14</v>
      </c>
      <c r="E90" s="6" t="s">
        <v>756</v>
      </c>
      <c r="F90" s="7" t="s">
        <v>1594</v>
      </c>
      <c r="G90" s="6" t="s">
        <v>1595</v>
      </c>
      <c r="H90" s="6" t="s">
        <v>2272</v>
      </c>
      <c r="I90" s="6" t="s">
        <v>2273</v>
      </c>
      <c r="J90" s="6" t="s">
        <v>2276</v>
      </c>
      <c r="K90" s="6"/>
      <c r="L90" s="12" t="s">
        <v>57</v>
      </c>
      <c r="M90" s="13"/>
      <c r="N90" s="14"/>
      <c r="O90" s="7"/>
      <c r="P90" s="6" t="s">
        <v>1813</v>
      </c>
      <c r="Q90" s="63">
        <f t="shared" si="5"/>
        <v>21</v>
      </c>
      <c r="R90" s="1" t="str">
        <f t="shared" si="6"/>
        <v>021Q0614</v>
      </c>
      <c r="S90" s="1" t="str">
        <f t="shared" si="7"/>
        <v xml:space="preserve">指定承認    </v>
      </c>
      <c r="T90" s="1" t="str">
        <f t="shared" si="8"/>
        <v xml:space="preserve">指定承認    </v>
      </c>
    </row>
    <row r="91" spans="1:20" ht="15" customHeight="1">
      <c r="A91" s="25" t="str">
        <f t="shared" si="9"/>
        <v>021Q0615</v>
      </c>
      <c r="B91" s="5" t="s">
        <v>752</v>
      </c>
      <c r="C91" s="21">
        <v>6</v>
      </c>
      <c r="D91" s="21">
        <v>15</v>
      </c>
      <c r="E91" s="6" t="s">
        <v>756</v>
      </c>
      <c r="F91" s="7" t="s">
        <v>1594</v>
      </c>
      <c r="G91" s="6" t="s">
        <v>2281</v>
      </c>
      <c r="H91" s="6" t="s">
        <v>2289</v>
      </c>
      <c r="I91" s="11" t="s">
        <v>936</v>
      </c>
      <c r="J91" s="6"/>
      <c r="K91" s="6"/>
      <c r="L91" s="12" t="s">
        <v>57</v>
      </c>
      <c r="M91" s="13"/>
      <c r="N91" s="14"/>
      <c r="O91" s="7"/>
      <c r="P91" s="6" t="s">
        <v>1813</v>
      </c>
      <c r="Q91" s="63">
        <f t="shared" si="5"/>
        <v>21</v>
      </c>
      <c r="R91" s="1" t="str">
        <f t="shared" si="6"/>
        <v>021Q0615</v>
      </c>
      <c r="S91" s="1" t="str">
        <f t="shared" si="7"/>
        <v xml:space="preserve">指定承認    </v>
      </c>
      <c r="T91" s="1" t="str">
        <f t="shared" si="8"/>
        <v xml:space="preserve">指定承認    </v>
      </c>
    </row>
    <row r="92" spans="1:20" ht="15" customHeight="1">
      <c r="A92" s="25" t="str">
        <f t="shared" si="9"/>
        <v>021Q0616</v>
      </c>
      <c r="B92" s="5" t="s">
        <v>752</v>
      </c>
      <c r="C92" s="21">
        <v>6</v>
      </c>
      <c r="D92" s="21">
        <v>16</v>
      </c>
      <c r="E92" s="6" t="s">
        <v>756</v>
      </c>
      <c r="F92" s="7" t="s">
        <v>1594</v>
      </c>
      <c r="G92" s="6" t="s">
        <v>2281</v>
      </c>
      <c r="H92" s="6" t="s">
        <v>2290</v>
      </c>
      <c r="I92" s="11" t="s">
        <v>936</v>
      </c>
      <c r="J92" s="6"/>
      <c r="K92" s="6"/>
      <c r="L92" s="12" t="s">
        <v>57</v>
      </c>
      <c r="M92" s="13"/>
      <c r="N92" s="14"/>
      <c r="O92" s="7"/>
      <c r="P92" s="6" t="s">
        <v>1813</v>
      </c>
      <c r="Q92" s="63">
        <f t="shared" si="5"/>
        <v>21</v>
      </c>
      <c r="R92" s="1" t="str">
        <f t="shared" si="6"/>
        <v>021Q0616</v>
      </c>
      <c r="S92" s="1" t="str">
        <f t="shared" si="7"/>
        <v xml:space="preserve">指定承認    </v>
      </c>
      <c r="T92" s="1" t="str">
        <f t="shared" si="8"/>
        <v xml:space="preserve">指定承認    </v>
      </c>
    </row>
    <row r="93" spans="1:20" ht="15" customHeight="1">
      <c r="A93" s="25" t="str">
        <f t="shared" si="9"/>
        <v>021Q0617</v>
      </c>
      <c r="B93" s="5" t="s">
        <v>752</v>
      </c>
      <c r="C93" s="21">
        <v>6</v>
      </c>
      <c r="D93" s="21">
        <v>17</v>
      </c>
      <c r="E93" s="6" t="s">
        <v>756</v>
      </c>
      <c r="F93" s="7" t="s">
        <v>1594</v>
      </c>
      <c r="G93" s="6" t="s">
        <v>2281</v>
      </c>
      <c r="H93" s="6" t="s">
        <v>2277</v>
      </c>
      <c r="I93" s="11" t="s">
        <v>936</v>
      </c>
      <c r="J93" s="6"/>
      <c r="K93" s="6"/>
      <c r="L93" s="12" t="s">
        <v>57</v>
      </c>
      <c r="M93" s="13"/>
      <c r="N93" s="14"/>
      <c r="O93" s="7"/>
      <c r="P93" s="6" t="s">
        <v>1813</v>
      </c>
      <c r="Q93" s="63">
        <f t="shared" si="5"/>
        <v>21</v>
      </c>
      <c r="R93" s="1" t="str">
        <f t="shared" si="6"/>
        <v>021Q0617</v>
      </c>
      <c r="S93" s="1" t="str">
        <f t="shared" si="7"/>
        <v xml:space="preserve">指定承認    </v>
      </c>
      <c r="T93" s="1" t="str">
        <f t="shared" si="8"/>
        <v xml:space="preserve">指定承認    </v>
      </c>
    </row>
    <row r="94" spans="1:20" ht="15" customHeight="1">
      <c r="A94" s="25" t="str">
        <f t="shared" si="9"/>
        <v>021Q0618</v>
      </c>
      <c r="B94" s="5" t="s">
        <v>752</v>
      </c>
      <c r="C94" s="21">
        <v>6</v>
      </c>
      <c r="D94" s="21">
        <v>18</v>
      </c>
      <c r="E94" s="6" t="s">
        <v>756</v>
      </c>
      <c r="F94" s="7" t="s">
        <v>1594</v>
      </c>
      <c r="G94" s="6" t="s">
        <v>2281</v>
      </c>
      <c r="H94" s="6" t="s">
        <v>2278</v>
      </c>
      <c r="I94" s="11" t="s">
        <v>936</v>
      </c>
      <c r="J94" s="6"/>
      <c r="K94" s="6"/>
      <c r="L94" s="12" t="s">
        <v>57</v>
      </c>
      <c r="M94" s="13"/>
      <c r="N94" s="14"/>
      <c r="O94" s="7"/>
      <c r="P94" s="6" t="s">
        <v>1813</v>
      </c>
      <c r="Q94" s="63">
        <f t="shared" si="5"/>
        <v>21</v>
      </c>
      <c r="R94" s="1" t="str">
        <f t="shared" si="6"/>
        <v>021Q0618</v>
      </c>
      <c r="S94" s="1" t="str">
        <f t="shared" si="7"/>
        <v xml:space="preserve">指定承認    </v>
      </c>
      <c r="T94" s="1" t="str">
        <f t="shared" si="8"/>
        <v xml:space="preserve">指定承認    </v>
      </c>
    </row>
    <row r="95" spans="1:20" ht="15" customHeight="1">
      <c r="A95" s="25" t="str">
        <f t="shared" si="9"/>
        <v>021Q0619</v>
      </c>
      <c r="B95" s="5" t="s">
        <v>752</v>
      </c>
      <c r="C95" s="21">
        <v>6</v>
      </c>
      <c r="D95" s="21">
        <v>19</v>
      </c>
      <c r="E95" s="6" t="s">
        <v>756</v>
      </c>
      <c r="F95" s="7" t="s">
        <v>1594</v>
      </c>
      <c r="G95" s="6" t="s">
        <v>2281</v>
      </c>
      <c r="H95" s="6" t="s">
        <v>2279</v>
      </c>
      <c r="I95" s="11" t="s">
        <v>936</v>
      </c>
      <c r="J95" s="6"/>
      <c r="K95" s="6"/>
      <c r="L95" s="12" t="s">
        <v>57</v>
      </c>
      <c r="M95" s="13"/>
      <c r="N95" s="14"/>
      <c r="O95" s="7"/>
      <c r="P95" s="6" t="s">
        <v>1813</v>
      </c>
      <c r="Q95" s="63">
        <f t="shared" si="5"/>
        <v>21</v>
      </c>
      <c r="R95" s="1" t="str">
        <f t="shared" si="6"/>
        <v>021Q0619</v>
      </c>
      <c r="S95" s="1" t="str">
        <f t="shared" si="7"/>
        <v xml:space="preserve">指定承認    </v>
      </c>
      <c r="T95" s="1" t="str">
        <f t="shared" si="8"/>
        <v xml:space="preserve">指定承認    </v>
      </c>
    </row>
    <row r="96" spans="1:20" ht="15" customHeight="1">
      <c r="A96" s="25" t="str">
        <f t="shared" si="9"/>
        <v>021Q0620</v>
      </c>
      <c r="B96" s="5" t="s">
        <v>752</v>
      </c>
      <c r="C96" s="21">
        <v>6</v>
      </c>
      <c r="D96" s="21">
        <v>20</v>
      </c>
      <c r="E96" s="6" t="s">
        <v>756</v>
      </c>
      <c r="F96" s="7" t="s">
        <v>1594</v>
      </c>
      <c r="G96" s="6" t="s">
        <v>2282</v>
      </c>
      <c r="H96" s="6" t="s">
        <v>2280</v>
      </c>
      <c r="I96" s="11" t="s">
        <v>936</v>
      </c>
      <c r="J96" s="11"/>
      <c r="K96" s="11"/>
      <c r="L96" s="12" t="s">
        <v>57</v>
      </c>
      <c r="M96" s="13"/>
      <c r="N96" s="14"/>
      <c r="O96" s="7"/>
      <c r="P96" s="6" t="s">
        <v>1813</v>
      </c>
      <c r="Q96" s="63">
        <f t="shared" si="5"/>
        <v>21</v>
      </c>
      <c r="R96" s="1" t="str">
        <f t="shared" si="6"/>
        <v>021Q0620</v>
      </c>
      <c r="S96" s="1" t="str">
        <f t="shared" si="7"/>
        <v xml:space="preserve">指定承認    </v>
      </c>
      <c r="T96" s="1" t="str">
        <f t="shared" si="8"/>
        <v xml:space="preserve">指定承認    </v>
      </c>
    </row>
    <row r="97" spans="1:20" ht="15" customHeight="1">
      <c r="A97" s="25" t="str">
        <f t="shared" si="9"/>
        <v>021Q0621</v>
      </c>
      <c r="B97" s="5" t="s">
        <v>752</v>
      </c>
      <c r="C97" s="21">
        <v>6</v>
      </c>
      <c r="D97" s="21">
        <v>21</v>
      </c>
      <c r="E97" s="6" t="s">
        <v>756</v>
      </c>
      <c r="F97" s="7" t="s">
        <v>1594</v>
      </c>
      <c r="G97" s="6" t="s">
        <v>2281</v>
      </c>
      <c r="H97" s="6" t="s">
        <v>2287</v>
      </c>
      <c r="I97" s="6" t="s">
        <v>2274</v>
      </c>
      <c r="J97" s="11"/>
      <c r="K97" s="11"/>
      <c r="L97" s="12" t="s">
        <v>57</v>
      </c>
      <c r="M97" s="13"/>
      <c r="N97" s="14"/>
      <c r="O97" s="7"/>
      <c r="P97" s="6" t="s">
        <v>1813</v>
      </c>
      <c r="Q97" s="63">
        <f t="shared" si="5"/>
        <v>21</v>
      </c>
      <c r="R97" s="1" t="str">
        <f t="shared" si="6"/>
        <v>021Q0621</v>
      </c>
      <c r="S97" s="1" t="str">
        <f t="shared" si="7"/>
        <v xml:space="preserve">指定承認    </v>
      </c>
      <c r="T97" s="1" t="str">
        <f t="shared" si="8"/>
        <v xml:space="preserve">指定承認    </v>
      </c>
    </row>
    <row r="98" spans="1:20" ht="15" customHeight="1">
      <c r="A98" s="25" t="str">
        <f t="shared" si="9"/>
        <v>021Q0622</v>
      </c>
      <c r="B98" s="5" t="s">
        <v>752</v>
      </c>
      <c r="C98" s="21">
        <v>6</v>
      </c>
      <c r="D98" s="21">
        <v>22</v>
      </c>
      <c r="E98" s="6" t="s">
        <v>756</v>
      </c>
      <c r="F98" s="7" t="s">
        <v>1594</v>
      </c>
      <c r="G98" s="6" t="s">
        <v>2281</v>
      </c>
      <c r="H98" s="6" t="s">
        <v>2288</v>
      </c>
      <c r="I98" s="6" t="s">
        <v>2274</v>
      </c>
      <c r="J98" s="11"/>
      <c r="K98" s="11"/>
      <c r="L98" s="12" t="s">
        <v>57</v>
      </c>
      <c r="M98" s="13"/>
      <c r="N98" s="14"/>
      <c r="O98" s="7"/>
      <c r="P98" s="6" t="s">
        <v>1813</v>
      </c>
      <c r="Q98" s="63">
        <f t="shared" si="5"/>
        <v>21</v>
      </c>
      <c r="R98" s="1" t="str">
        <f t="shared" si="6"/>
        <v>021Q0622</v>
      </c>
      <c r="S98" s="1" t="str">
        <f t="shared" si="7"/>
        <v xml:space="preserve">指定承認    </v>
      </c>
      <c r="T98" s="1" t="str">
        <f t="shared" si="8"/>
        <v xml:space="preserve">指定承認    </v>
      </c>
    </row>
    <row r="99" spans="1:20" ht="15" customHeight="1">
      <c r="A99" s="25" t="str">
        <f t="shared" si="9"/>
        <v>021Q0623</v>
      </c>
      <c r="B99" s="5" t="s">
        <v>752</v>
      </c>
      <c r="C99" s="21">
        <v>6</v>
      </c>
      <c r="D99" s="21">
        <v>23</v>
      </c>
      <c r="E99" s="6" t="s">
        <v>756</v>
      </c>
      <c r="F99" s="7" t="s">
        <v>1594</v>
      </c>
      <c r="G99" s="6" t="s">
        <v>2281</v>
      </c>
      <c r="H99" s="6" t="s">
        <v>2283</v>
      </c>
      <c r="I99" s="6" t="s">
        <v>2274</v>
      </c>
      <c r="J99" s="11"/>
      <c r="K99" s="11"/>
      <c r="L99" s="12" t="s">
        <v>57</v>
      </c>
      <c r="M99" s="13"/>
      <c r="N99" s="14"/>
      <c r="O99" s="7"/>
      <c r="P99" s="6" t="s">
        <v>1813</v>
      </c>
      <c r="Q99" s="63">
        <f t="shared" si="5"/>
        <v>21</v>
      </c>
      <c r="R99" s="1" t="str">
        <f t="shared" si="6"/>
        <v>021Q0623</v>
      </c>
      <c r="S99" s="1" t="str">
        <f t="shared" si="7"/>
        <v xml:space="preserve">指定承認    </v>
      </c>
      <c r="T99" s="1" t="str">
        <f t="shared" si="8"/>
        <v xml:space="preserve">指定承認    </v>
      </c>
    </row>
    <row r="100" spans="1:20" ht="15" customHeight="1">
      <c r="A100" s="25" t="str">
        <f t="shared" si="9"/>
        <v>021Q0624</v>
      </c>
      <c r="B100" s="5" t="s">
        <v>752</v>
      </c>
      <c r="C100" s="21">
        <v>6</v>
      </c>
      <c r="D100" s="21">
        <v>24</v>
      </c>
      <c r="E100" s="6" t="s">
        <v>756</v>
      </c>
      <c r="F100" s="7" t="s">
        <v>1594</v>
      </c>
      <c r="G100" s="6" t="s">
        <v>2281</v>
      </c>
      <c r="H100" s="6" t="s">
        <v>2284</v>
      </c>
      <c r="I100" s="6" t="s">
        <v>2274</v>
      </c>
      <c r="J100" s="11"/>
      <c r="K100" s="11"/>
      <c r="L100" s="12" t="s">
        <v>57</v>
      </c>
      <c r="M100" s="13"/>
      <c r="N100" s="14"/>
      <c r="O100" s="7"/>
      <c r="P100" s="6" t="s">
        <v>1813</v>
      </c>
      <c r="Q100" s="63">
        <f t="shared" si="5"/>
        <v>21</v>
      </c>
      <c r="R100" s="1" t="str">
        <f t="shared" si="6"/>
        <v>021Q0624</v>
      </c>
      <c r="S100" s="1" t="str">
        <f t="shared" si="7"/>
        <v xml:space="preserve">指定承認    </v>
      </c>
      <c r="T100" s="1" t="str">
        <f t="shared" si="8"/>
        <v xml:space="preserve">指定承認    </v>
      </c>
    </row>
    <row r="101" spans="1:20" ht="15" customHeight="1">
      <c r="A101" s="25" t="str">
        <f t="shared" si="9"/>
        <v>021Q0625</v>
      </c>
      <c r="B101" s="5" t="s">
        <v>752</v>
      </c>
      <c r="C101" s="21">
        <v>6</v>
      </c>
      <c r="D101" s="21">
        <v>25</v>
      </c>
      <c r="E101" s="6" t="s">
        <v>756</v>
      </c>
      <c r="F101" s="7" t="s">
        <v>1594</v>
      </c>
      <c r="G101" s="6" t="s">
        <v>2281</v>
      </c>
      <c r="H101" s="6" t="s">
        <v>2285</v>
      </c>
      <c r="I101" s="6" t="s">
        <v>2274</v>
      </c>
      <c r="J101" s="11"/>
      <c r="K101" s="11"/>
      <c r="L101" s="12" t="s">
        <v>57</v>
      </c>
      <c r="M101" s="13"/>
      <c r="N101" s="14"/>
      <c r="O101" s="7"/>
      <c r="P101" s="6" t="s">
        <v>1813</v>
      </c>
      <c r="Q101" s="63">
        <f t="shared" si="5"/>
        <v>21</v>
      </c>
      <c r="R101" s="1" t="str">
        <f t="shared" si="6"/>
        <v>021Q0625</v>
      </c>
      <c r="S101" s="1" t="str">
        <f t="shared" si="7"/>
        <v xml:space="preserve">指定承認    </v>
      </c>
      <c r="T101" s="1" t="str">
        <f t="shared" si="8"/>
        <v xml:space="preserve">指定承認    </v>
      </c>
    </row>
    <row r="102" spans="1:20" ht="15" customHeight="1">
      <c r="A102" s="25" t="str">
        <f t="shared" si="9"/>
        <v>021Q0626</v>
      </c>
      <c r="B102" s="5" t="s">
        <v>752</v>
      </c>
      <c r="C102" s="21">
        <v>6</v>
      </c>
      <c r="D102" s="21">
        <v>26</v>
      </c>
      <c r="E102" s="6" t="s">
        <v>756</v>
      </c>
      <c r="F102" s="7" t="s">
        <v>1594</v>
      </c>
      <c r="G102" s="6" t="s">
        <v>2282</v>
      </c>
      <c r="H102" s="6" t="s">
        <v>2291</v>
      </c>
      <c r="I102" s="6" t="s">
        <v>2274</v>
      </c>
      <c r="J102" s="11"/>
      <c r="K102" s="11"/>
      <c r="L102" s="12" t="s">
        <v>57</v>
      </c>
      <c r="M102" s="13"/>
      <c r="N102" s="14"/>
      <c r="O102" s="7"/>
      <c r="P102" s="6" t="s">
        <v>1813</v>
      </c>
      <c r="Q102" s="63">
        <f t="shared" si="5"/>
        <v>21</v>
      </c>
      <c r="R102" s="1" t="str">
        <f t="shared" si="6"/>
        <v>021Q0626</v>
      </c>
      <c r="S102" s="1" t="str">
        <f t="shared" si="7"/>
        <v xml:space="preserve">指定承認    </v>
      </c>
      <c r="T102" s="1" t="str">
        <f t="shared" si="8"/>
        <v xml:space="preserve">指定承認    </v>
      </c>
    </row>
    <row r="103" spans="1:20" ht="15" customHeight="1">
      <c r="A103" s="25" t="str">
        <f t="shared" si="9"/>
        <v>021Q0627</v>
      </c>
      <c r="B103" s="5" t="s">
        <v>752</v>
      </c>
      <c r="C103" s="21">
        <v>6</v>
      </c>
      <c r="D103" s="21">
        <v>27</v>
      </c>
      <c r="E103" s="6" t="s">
        <v>756</v>
      </c>
      <c r="F103" s="7" t="s">
        <v>1594</v>
      </c>
      <c r="G103" s="6" t="s">
        <v>2282</v>
      </c>
      <c r="H103" s="6" t="s">
        <v>2286</v>
      </c>
      <c r="I103" s="6" t="s">
        <v>2274</v>
      </c>
      <c r="J103" s="11"/>
      <c r="K103" s="11"/>
      <c r="L103" s="12" t="s">
        <v>57</v>
      </c>
      <c r="M103" s="13"/>
      <c r="N103" s="14"/>
      <c r="O103" s="7"/>
      <c r="P103" s="6" t="s">
        <v>1813</v>
      </c>
      <c r="Q103" s="63">
        <f t="shared" si="5"/>
        <v>21</v>
      </c>
      <c r="R103" s="1" t="str">
        <f t="shared" si="6"/>
        <v>021Q0627</v>
      </c>
      <c r="S103" s="1" t="str">
        <f t="shared" si="7"/>
        <v xml:space="preserve">指定承認    </v>
      </c>
      <c r="T103" s="1" t="str">
        <f t="shared" si="8"/>
        <v xml:space="preserve">指定承認    </v>
      </c>
    </row>
    <row r="104" spans="1:20" ht="15" customHeight="1">
      <c r="A104" s="25" t="str">
        <f t="shared" si="9"/>
        <v>021Q0628</v>
      </c>
      <c r="B104" s="5" t="s">
        <v>752</v>
      </c>
      <c r="C104" s="21">
        <v>6</v>
      </c>
      <c r="D104" s="21">
        <v>28</v>
      </c>
      <c r="E104" s="6" t="s">
        <v>756</v>
      </c>
      <c r="F104" s="7" t="s">
        <v>1594</v>
      </c>
      <c r="G104" s="6" t="s">
        <v>2281</v>
      </c>
      <c r="H104" s="6" t="s">
        <v>2292</v>
      </c>
      <c r="I104" s="6" t="s">
        <v>2274</v>
      </c>
      <c r="J104" s="11"/>
      <c r="K104" s="11"/>
      <c r="L104" s="12" t="s">
        <v>57</v>
      </c>
      <c r="M104" s="13"/>
      <c r="N104" s="14"/>
      <c r="O104" s="7"/>
      <c r="P104" s="6" t="s">
        <v>1813</v>
      </c>
      <c r="Q104" s="63">
        <f t="shared" si="5"/>
        <v>21</v>
      </c>
      <c r="R104" s="1" t="str">
        <f t="shared" si="6"/>
        <v>021Q0628</v>
      </c>
      <c r="S104" s="1" t="str">
        <f t="shared" si="7"/>
        <v xml:space="preserve">指定承認    </v>
      </c>
      <c r="T104" s="1" t="str">
        <f t="shared" si="8"/>
        <v xml:space="preserve">指定承認    </v>
      </c>
    </row>
    <row r="105" spans="1:20" ht="15" customHeight="1">
      <c r="A105" s="25" t="str">
        <f t="shared" si="9"/>
        <v>021Q0629</v>
      </c>
      <c r="B105" s="5" t="s">
        <v>752</v>
      </c>
      <c r="C105" s="21">
        <v>6</v>
      </c>
      <c r="D105" s="21">
        <v>29</v>
      </c>
      <c r="E105" s="6" t="s">
        <v>756</v>
      </c>
      <c r="F105" s="7" t="s">
        <v>1594</v>
      </c>
      <c r="G105" s="6" t="s">
        <v>2281</v>
      </c>
      <c r="H105" s="6" t="s">
        <v>2293</v>
      </c>
      <c r="I105" s="6" t="s">
        <v>2274</v>
      </c>
      <c r="J105" s="11"/>
      <c r="K105" s="11"/>
      <c r="L105" s="12" t="s">
        <v>57</v>
      </c>
      <c r="M105" s="13"/>
      <c r="N105" s="14"/>
      <c r="O105" s="7"/>
      <c r="P105" s="6" t="s">
        <v>1813</v>
      </c>
      <c r="Q105" s="63">
        <f t="shared" si="5"/>
        <v>21</v>
      </c>
      <c r="R105" s="1" t="str">
        <f t="shared" si="6"/>
        <v>021Q0629</v>
      </c>
      <c r="S105" s="1" t="str">
        <f t="shared" si="7"/>
        <v xml:space="preserve">指定承認    </v>
      </c>
      <c r="T105" s="1" t="str">
        <f t="shared" si="8"/>
        <v xml:space="preserve">指定承認    </v>
      </c>
    </row>
    <row r="106" spans="1:20" ht="15" customHeight="1">
      <c r="A106" s="25" t="str">
        <f t="shared" si="9"/>
        <v>021Q0630</v>
      </c>
      <c r="B106" s="5" t="s">
        <v>752</v>
      </c>
      <c r="C106" s="21">
        <v>6</v>
      </c>
      <c r="D106" s="21">
        <v>30</v>
      </c>
      <c r="E106" s="6" t="s">
        <v>756</v>
      </c>
      <c r="F106" s="7" t="s">
        <v>1594</v>
      </c>
      <c r="G106" s="6" t="s">
        <v>2281</v>
      </c>
      <c r="H106" s="6" t="s">
        <v>2294</v>
      </c>
      <c r="I106" s="6" t="s">
        <v>2274</v>
      </c>
      <c r="J106" s="11"/>
      <c r="K106" s="11"/>
      <c r="L106" s="12" t="s">
        <v>57</v>
      </c>
      <c r="M106" s="13"/>
      <c r="N106" s="14"/>
      <c r="O106" s="7"/>
      <c r="P106" s="6" t="s">
        <v>1813</v>
      </c>
      <c r="Q106" s="63">
        <f t="shared" si="5"/>
        <v>21</v>
      </c>
      <c r="R106" s="1" t="str">
        <f t="shared" si="6"/>
        <v>021Q0630</v>
      </c>
      <c r="S106" s="1" t="str">
        <f t="shared" si="7"/>
        <v xml:space="preserve">指定承認    </v>
      </c>
      <c r="T106" s="1" t="str">
        <f t="shared" si="8"/>
        <v xml:space="preserve">指定承認    </v>
      </c>
    </row>
    <row r="107" spans="1:20" ht="15" customHeight="1">
      <c r="A107" s="25" t="str">
        <f t="shared" si="9"/>
        <v>021Q0631</v>
      </c>
      <c r="B107" s="5" t="s">
        <v>752</v>
      </c>
      <c r="C107" s="21">
        <v>6</v>
      </c>
      <c r="D107" s="21">
        <v>31</v>
      </c>
      <c r="E107" s="6" t="s">
        <v>756</v>
      </c>
      <c r="F107" s="7" t="s">
        <v>1594</v>
      </c>
      <c r="G107" s="6" t="s">
        <v>2281</v>
      </c>
      <c r="H107" s="6" t="s">
        <v>2295</v>
      </c>
      <c r="I107" s="6" t="s">
        <v>2274</v>
      </c>
      <c r="J107" s="11"/>
      <c r="K107" s="11"/>
      <c r="L107" s="12" t="s">
        <v>57</v>
      </c>
      <c r="M107" s="13"/>
      <c r="N107" s="14"/>
      <c r="O107" s="7"/>
      <c r="P107" s="6" t="s">
        <v>1813</v>
      </c>
      <c r="Q107" s="63">
        <f t="shared" si="5"/>
        <v>21</v>
      </c>
      <c r="R107" s="1" t="str">
        <f t="shared" si="6"/>
        <v>021Q0631</v>
      </c>
      <c r="S107" s="1" t="str">
        <f t="shared" si="7"/>
        <v xml:space="preserve">指定承認    </v>
      </c>
      <c r="T107" s="1" t="str">
        <f t="shared" si="8"/>
        <v xml:space="preserve">指定承認    </v>
      </c>
    </row>
    <row r="108" spans="1:20" ht="15" customHeight="1">
      <c r="A108" s="25" t="str">
        <f t="shared" si="9"/>
        <v>021Q0632</v>
      </c>
      <c r="B108" s="5" t="s">
        <v>752</v>
      </c>
      <c r="C108" s="21">
        <v>6</v>
      </c>
      <c r="D108" s="21">
        <v>32</v>
      </c>
      <c r="E108" s="6" t="s">
        <v>756</v>
      </c>
      <c r="F108" s="7" t="s">
        <v>1594</v>
      </c>
      <c r="G108" s="6" t="s">
        <v>2281</v>
      </c>
      <c r="H108" s="6" t="s">
        <v>2296</v>
      </c>
      <c r="I108" s="6" t="s">
        <v>2274</v>
      </c>
      <c r="J108" s="11"/>
      <c r="K108" s="11"/>
      <c r="L108" s="12" t="s">
        <v>57</v>
      </c>
      <c r="M108" s="13"/>
      <c r="N108" s="14"/>
      <c r="O108" s="7"/>
      <c r="P108" s="6" t="s">
        <v>1813</v>
      </c>
      <c r="Q108" s="63">
        <f t="shared" si="5"/>
        <v>21</v>
      </c>
      <c r="R108" s="1" t="str">
        <f t="shared" si="6"/>
        <v>021Q0632</v>
      </c>
      <c r="S108" s="1" t="str">
        <f t="shared" si="7"/>
        <v xml:space="preserve">指定承認    </v>
      </c>
      <c r="T108" s="1" t="str">
        <f t="shared" si="8"/>
        <v xml:space="preserve">指定承認    </v>
      </c>
    </row>
    <row r="109" spans="1:20" ht="15" customHeight="1">
      <c r="A109" s="25" t="str">
        <f t="shared" si="9"/>
        <v>021Q0633</v>
      </c>
      <c r="B109" s="5" t="s">
        <v>752</v>
      </c>
      <c r="C109" s="21">
        <v>6</v>
      </c>
      <c r="D109" s="21">
        <v>33</v>
      </c>
      <c r="E109" s="6" t="s">
        <v>756</v>
      </c>
      <c r="F109" s="7" t="s">
        <v>1594</v>
      </c>
      <c r="G109" s="6" t="s">
        <v>2282</v>
      </c>
      <c r="H109" s="6" t="s">
        <v>2297</v>
      </c>
      <c r="I109" s="6" t="s">
        <v>2274</v>
      </c>
      <c r="J109" s="11"/>
      <c r="K109" s="11"/>
      <c r="L109" s="12" t="s">
        <v>57</v>
      </c>
      <c r="M109" s="13"/>
      <c r="N109" s="14"/>
      <c r="O109" s="7"/>
      <c r="P109" s="6" t="s">
        <v>1813</v>
      </c>
      <c r="Q109" s="63">
        <f t="shared" si="5"/>
        <v>21</v>
      </c>
      <c r="R109" s="1" t="str">
        <f t="shared" si="6"/>
        <v>021Q0633</v>
      </c>
      <c r="S109" s="1" t="str">
        <f t="shared" si="7"/>
        <v xml:space="preserve">指定承認    </v>
      </c>
      <c r="T109" s="1" t="str">
        <f t="shared" si="8"/>
        <v xml:space="preserve">指定承認    </v>
      </c>
    </row>
    <row r="110" spans="1:20" ht="15" customHeight="1">
      <c r="A110" s="25" t="str">
        <f t="shared" si="9"/>
        <v>021Q0634</v>
      </c>
      <c r="B110" s="5" t="s">
        <v>752</v>
      </c>
      <c r="C110" s="21">
        <v>6</v>
      </c>
      <c r="D110" s="21">
        <v>34</v>
      </c>
      <c r="E110" s="6" t="s">
        <v>756</v>
      </c>
      <c r="F110" s="7" t="s">
        <v>1594</v>
      </c>
      <c r="G110" s="6" t="s">
        <v>2282</v>
      </c>
      <c r="H110" s="6" t="s">
        <v>2298</v>
      </c>
      <c r="I110" s="6" t="s">
        <v>2274</v>
      </c>
      <c r="J110" s="11"/>
      <c r="K110" s="11"/>
      <c r="L110" s="12" t="s">
        <v>57</v>
      </c>
      <c r="M110" s="13"/>
      <c r="N110" s="14"/>
      <c r="O110" s="7"/>
      <c r="P110" s="6" t="s">
        <v>1813</v>
      </c>
      <c r="Q110" s="63">
        <f t="shared" si="5"/>
        <v>21</v>
      </c>
      <c r="R110" s="1" t="str">
        <f t="shared" si="6"/>
        <v>021Q0634</v>
      </c>
      <c r="S110" s="1" t="str">
        <f t="shared" si="7"/>
        <v xml:space="preserve">指定承認    </v>
      </c>
      <c r="T110" s="1" t="str">
        <f t="shared" si="8"/>
        <v xml:space="preserve">指定承認    </v>
      </c>
    </row>
    <row r="111" spans="1:20" ht="15" customHeight="1">
      <c r="A111" s="25" t="str">
        <f t="shared" si="9"/>
        <v>021Q0635</v>
      </c>
      <c r="B111" s="5" t="s">
        <v>752</v>
      </c>
      <c r="C111" s="21">
        <v>6</v>
      </c>
      <c r="D111" s="21">
        <v>35</v>
      </c>
      <c r="E111" s="6" t="s">
        <v>756</v>
      </c>
      <c r="F111" s="7" t="s">
        <v>1594</v>
      </c>
      <c r="G111" s="6" t="s">
        <v>2282</v>
      </c>
      <c r="H111" s="6" t="s">
        <v>2299</v>
      </c>
      <c r="I111" s="6" t="s">
        <v>2274</v>
      </c>
      <c r="J111" s="11"/>
      <c r="K111" s="11"/>
      <c r="L111" s="12" t="s">
        <v>57</v>
      </c>
      <c r="M111" s="13"/>
      <c r="N111" s="14"/>
      <c r="O111" s="7"/>
      <c r="P111" s="6" t="s">
        <v>1813</v>
      </c>
      <c r="Q111" s="63">
        <f t="shared" si="5"/>
        <v>21</v>
      </c>
      <c r="R111" s="1" t="str">
        <f t="shared" si="6"/>
        <v>021Q0635</v>
      </c>
      <c r="S111" s="1" t="str">
        <f t="shared" si="7"/>
        <v xml:space="preserve">指定承認    </v>
      </c>
      <c r="T111" s="1" t="str">
        <f t="shared" si="8"/>
        <v xml:space="preserve">指定承認    </v>
      </c>
    </row>
    <row r="112" spans="1:20" ht="15" customHeight="1">
      <c r="A112" s="25" t="str">
        <f t="shared" si="9"/>
        <v>021Q0636</v>
      </c>
      <c r="B112" s="5" t="s">
        <v>752</v>
      </c>
      <c r="C112" s="21">
        <v>6</v>
      </c>
      <c r="D112" s="21">
        <v>36</v>
      </c>
      <c r="E112" s="6" t="s">
        <v>756</v>
      </c>
      <c r="F112" s="7" t="s">
        <v>1594</v>
      </c>
      <c r="G112" s="6" t="s">
        <v>2281</v>
      </c>
      <c r="H112" s="6" t="s">
        <v>2300</v>
      </c>
      <c r="I112" s="6" t="s">
        <v>2273</v>
      </c>
      <c r="J112" s="11"/>
      <c r="K112" s="11"/>
      <c r="L112" s="12" t="s">
        <v>57</v>
      </c>
      <c r="M112" s="13"/>
      <c r="N112" s="14"/>
      <c r="O112" s="7"/>
      <c r="P112" s="6" t="s">
        <v>1813</v>
      </c>
      <c r="Q112" s="63">
        <f t="shared" si="5"/>
        <v>21</v>
      </c>
      <c r="R112" s="1" t="str">
        <f t="shared" si="6"/>
        <v>021Q0636</v>
      </c>
      <c r="S112" s="1" t="str">
        <f t="shared" si="7"/>
        <v xml:space="preserve">指定承認    </v>
      </c>
      <c r="T112" s="1" t="str">
        <f t="shared" si="8"/>
        <v xml:space="preserve">指定承認    </v>
      </c>
    </row>
    <row r="113" spans="1:20" ht="15" customHeight="1">
      <c r="A113" s="25" t="str">
        <f t="shared" si="9"/>
        <v>021Q0637</v>
      </c>
      <c r="B113" s="5" t="s">
        <v>752</v>
      </c>
      <c r="C113" s="21">
        <v>6</v>
      </c>
      <c r="D113" s="21">
        <v>37</v>
      </c>
      <c r="E113" s="6" t="s">
        <v>756</v>
      </c>
      <c r="F113" s="7" t="s">
        <v>1594</v>
      </c>
      <c r="G113" s="6" t="s">
        <v>2281</v>
      </c>
      <c r="H113" s="6" t="s">
        <v>2301</v>
      </c>
      <c r="I113" s="6" t="s">
        <v>2273</v>
      </c>
      <c r="J113" s="11"/>
      <c r="K113" s="11"/>
      <c r="L113" s="12" t="s">
        <v>57</v>
      </c>
      <c r="M113" s="13"/>
      <c r="N113" s="14"/>
      <c r="O113" s="7"/>
      <c r="P113" s="6" t="s">
        <v>1813</v>
      </c>
      <c r="Q113" s="63">
        <f t="shared" si="5"/>
        <v>21</v>
      </c>
      <c r="R113" s="1" t="str">
        <f t="shared" si="6"/>
        <v>021Q0637</v>
      </c>
      <c r="S113" s="1" t="str">
        <f t="shared" si="7"/>
        <v xml:space="preserve">指定承認    </v>
      </c>
      <c r="T113" s="1" t="str">
        <f t="shared" si="8"/>
        <v xml:space="preserve">指定承認    </v>
      </c>
    </row>
    <row r="114" spans="1:20" ht="15" customHeight="1">
      <c r="A114" s="25" t="str">
        <f t="shared" si="9"/>
        <v>021Q0638</v>
      </c>
      <c r="B114" s="5" t="s">
        <v>752</v>
      </c>
      <c r="C114" s="21">
        <v>6</v>
      </c>
      <c r="D114" s="21">
        <v>38</v>
      </c>
      <c r="E114" s="6" t="s">
        <v>756</v>
      </c>
      <c r="F114" s="7" t="s">
        <v>1594</v>
      </c>
      <c r="G114" s="6" t="s">
        <v>2281</v>
      </c>
      <c r="H114" s="6" t="s">
        <v>2302</v>
      </c>
      <c r="I114" s="6" t="s">
        <v>2273</v>
      </c>
      <c r="J114" s="11"/>
      <c r="K114" s="11"/>
      <c r="L114" s="12" t="s">
        <v>57</v>
      </c>
      <c r="M114" s="13"/>
      <c r="N114" s="14"/>
      <c r="O114" s="7"/>
      <c r="P114" s="6" t="s">
        <v>1813</v>
      </c>
      <c r="Q114" s="63">
        <f t="shared" si="5"/>
        <v>21</v>
      </c>
      <c r="R114" s="1" t="str">
        <f t="shared" si="6"/>
        <v>021Q0638</v>
      </c>
      <c r="S114" s="1" t="str">
        <f t="shared" si="7"/>
        <v xml:space="preserve">指定承認    </v>
      </c>
      <c r="T114" s="1" t="str">
        <f t="shared" si="8"/>
        <v xml:space="preserve">指定承認    </v>
      </c>
    </row>
    <row r="115" spans="1:20" ht="15" customHeight="1">
      <c r="A115" s="25" t="str">
        <f t="shared" si="9"/>
        <v>021Q0639</v>
      </c>
      <c r="B115" s="5" t="s">
        <v>752</v>
      </c>
      <c r="C115" s="21">
        <v>6</v>
      </c>
      <c r="D115" s="21">
        <v>39</v>
      </c>
      <c r="E115" s="6" t="s">
        <v>756</v>
      </c>
      <c r="F115" s="7" t="s">
        <v>1594</v>
      </c>
      <c r="G115" s="6" t="s">
        <v>2281</v>
      </c>
      <c r="H115" s="6" t="s">
        <v>2303</v>
      </c>
      <c r="I115" s="6" t="s">
        <v>2273</v>
      </c>
      <c r="J115" s="11"/>
      <c r="K115" s="11"/>
      <c r="L115" s="12" t="s">
        <v>57</v>
      </c>
      <c r="M115" s="13"/>
      <c r="N115" s="14"/>
      <c r="O115" s="7"/>
      <c r="P115" s="6" t="s">
        <v>1813</v>
      </c>
      <c r="Q115" s="63">
        <f t="shared" si="5"/>
        <v>21</v>
      </c>
      <c r="R115" s="1" t="str">
        <f t="shared" si="6"/>
        <v>021Q0639</v>
      </c>
      <c r="S115" s="1" t="str">
        <f t="shared" si="7"/>
        <v xml:space="preserve">指定承認    </v>
      </c>
      <c r="T115" s="1" t="str">
        <f t="shared" si="8"/>
        <v xml:space="preserve">指定承認    </v>
      </c>
    </row>
    <row r="116" spans="1:20" ht="15" customHeight="1">
      <c r="A116" s="25" t="str">
        <f t="shared" si="9"/>
        <v>021Q0640</v>
      </c>
      <c r="B116" s="5" t="s">
        <v>752</v>
      </c>
      <c r="C116" s="21">
        <v>6</v>
      </c>
      <c r="D116" s="21">
        <v>40</v>
      </c>
      <c r="E116" s="6" t="s">
        <v>756</v>
      </c>
      <c r="F116" s="7" t="s">
        <v>1594</v>
      </c>
      <c r="G116" s="6" t="s">
        <v>2281</v>
      </c>
      <c r="H116" s="6" t="s">
        <v>2304</v>
      </c>
      <c r="I116" s="6" t="s">
        <v>2273</v>
      </c>
      <c r="J116" s="11"/>
      <c r="K116" s="11"/>
      <c r="L116" s="12" t="s">
        <v>57</v>
      </c>
      <c r="M116" s="13"/>
      <c r="N116" s="14"/>
      <c r="O116" s="7"/>
      <c r="P116" s="6" t="s">
        <v>1813</v>
      </c>
      <c r="Q116" s="63">
        <f t="shared" si="5"/>
        <v>21</v>
      </c>
      <c r="R116" s="1" t="str">
        <f t="shared" si="6"/>
        <v>021Q0640</v>
      </c>
      <c r="S116" s="1" t="str">
        <f t="shared" si="7"/>
        <v xml:space="preserve">指定承認    </v>
      </c>
      <c r="T116" s="1" t="str">
        <f t="shared" si="8"/>
        <v xml:space="preserve">指定承認    </v>
      </c>
    </row>
    <row r="117" spans="1:20" ht="15" customHeight="1">
      <c r="A117" s="25" t="str">
        <f t="shared" si="9"/>
        <v>021Q0641</v>
      </c>
      <c r="B117" s="5" t="s">
        <v>752</v>
      </c>
      <c r="C117" s="21">
        <v>6</v>
      </c>
      <c r="D117" s="21">
        <v>41</v>
      </c>
      <c r="E117" s="6" t="s">
        <v>756</v>
      </c>
      <c r="F117" s="7" t="s">
        <v>1594</v>
      </c>
      <c r="G117" s="6" t="s">
        <v>2282</v>
      </c>
      <c r="H117" s="6" t="s">
        <v>2305</v>
      </c>
      <c r="I117" s="6" t="s">
        <v>2273</v>
      </c>
      <c r="J117" s="11"/>
      <c r="K117" s="11"/>
      <c r="L117" s="12" t="s">
        <v>57</v>
      </c>
      <c r="M117" s="13"/>
      <c r="N117" s="14"/>
      <c r="O117" s="7"/>
      <c r="P117" s="6" t="s">
        <v>1813</v>
      </c>
      <c r="Q117" s="63">
        <f t="shared" si="5"/>
        <v>21</v>
      </c>
      <c r="R117" s="1" t="str">
        <f t="shared" ref="R117:R120" si="10">A120</f>
        <v/>
      </c>
      <c r="S117" s="1" t="str">
        <f t="shared" ref="S117:S334" si="11">""&amp;L120&amp;"  "&amp;M120&amp;"  "&amp;N120&amp;""</f>
        <v xml:space="preserve">    </v>
      </c>
      <c r="T117" s="1" t="str">
        <f t="shared" si="8"/>
        <v xml:space="preserve">    </v>
      </c>
    </row>
    <row r="118" spans="1:20" ht="15" customHeight="1">
      <c r="A118" s="25" t="str">
        <f t="shared" si="9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5"/>
        <v/>
      </c>
      <c r="R118" s="1" t="str">
        <f t="shared" si="10"/>
        <v/>
      </c>
      <c r="S118" s="1" t="str">
        <f t="shared" si="11"/>
        <v xml:space="preserve">    </v>
      </c>
      <c r="T118" s="1" t="str">
        <f t="shared" si="8"/>
        <v xml:space="preserve">    </v>
      </c>
    </row>
    <row r="119" spans="1:20" ht="15" customHeight="1">
      <c r="A119" s="25" t="str">
        <f t="shared" si="9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5"/>
        <v/>
      </c>
      <c r="R119" s="1" t="str">
        <f t="shared" si="10"/>
        <v/>
      </c>
      <c r="S119" s="1" t="str">
        <f t="shared" si="11"/>
        <v xml:space="preserve">    </v>
      </c>
      <c r="T119" s="1" t="str">
        <f t="shared" si="8"/>
        <v xml:space="preserve">    </v>
      </c>
    </row>
    <row r="120" spans="1:20" ht="15" customHeight="1">
      <c r="A120" s="25" t="str">
        <f t="shared" si="9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5"/>
        <v/>
      </c>
      <c r="R120" s="1" t="str">
        <f t="shared" si="10"/>
        <v/>
      </c>
      <c r="S120" s="1" t="str">
        <f t="shared" si="11"/>
        <v xml:space="preserve">    </v>
      </c>
      <c r="T120" s="1" t="str">
        <f t="shared" si="8"/>
        <v xml:space="preserve">    </v>
      </c>
    </row>
    <row r="121" spans="1:20" ht="15" customHeight="1">
      <c r="A121" s="25" t="str">
        <f t="shared" si="9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5"/>
        <v/>
      </c>
      <c r="R121" s="1" t="str">
        <f t="shared" ref="R121:R344" si="12">A124</f>
        <v/>
      </c>
      <c r="S121" s="1" t="str">
        <f t="shared" si="11"/>
        <v xml:space="preserve">    </v>
      </c>
      <c r="T121" s="1" t="str">
        <f t="shared" si="8"/>
        <v xml:space="preserve">    </v>
      </c>
    </row>
    <row r="122" spans="1:20" ht="15" customHeight="1">
      <c r="A122" s="25" t="str">
        <f t="shared" si="9"/>
        <v/>
      </c>
      <c r="B122" s="5"/>
      <c r="C122" s="21"/>
      <c r="D122" s="21"/>
      <c r="E122" s="6"/>
      <c r="F122" s="7"/>
      <c r="G122" s="6"/>
      <c r="H122" s="6"/>
      <c r="I122" s="11"/>
      <c r="J122" s="11"/>
      <c r="K122" s="11"/>
      <c r="L122" s="12"/>
      <c r="M122" s="13"/>
      <c r="N122" s="14"/>
      <c r="O122" s="7"/>
      <c r="P122" s="11"/>
      <c r="Q122" s="63" t="str">
        <f t="shared" si="5"/>
        <v/>
      </c>
      <c r="R122" s="1" t="str">
        <f t="shared" si="12"/>
        <v/>
      </c>
      <c r="S122" s="1" t="str">
        <f t="shared" si="11"/>
        <v xml:space="preserve">    </v>
      </c>
      <c r="T122" s="1" t="str">
        <f t="shared" si="8"/>
        <v xml:space="preserve">    </v>
      </c>
    </row>
    <row r="123" spans="1:20" ht="15" customHeight="1">
      <c r="A123" s="25" t="str">
        <f t="shared" si="9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5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8"/>
        <v xml:space="preserve">    </v>
      </c>
    </row>
    <row r="124" spans="1:20" ht="15" customHeight="1">
      <c r="A124" s="25" t="str">
        <f t="shared" si="9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5"/>
        <v/>
      </c>
      <c r="R124" s="1" t="str">
        <f t="shared" si="12"/>
        <v/>
      </c>
      <c r="S124" s="1" t="str">
        <f t="shared" si="11"/>
        <v xml:space="preserve">    </v>
      </c>
      <c r="T124" s="1" t="str">
        <f t="shared" si="8"/>
        <v xml:space="preserve">    </v>
      </c>
    </row>
    <row r="125" spans="1:20" ht="15" customHeight="1">
      <c r="A125" s="25" t="str">
        <f t="shared" si="9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5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8"/>
        <v xml:space="preserve">    </v>
      </c>
    </row>
    <row r="126" spans="1:20" ht="15" customHeight="1">
      <c r="A126" s="25" t="str">
        <f t="shared" si="9"/>
        <v/>
      </c>
      <c r="B126" s="16"/>
      <c r="C126" s="22"/>
      <c r="D126" s="22"/>
      <c r="E126" s="6"/>
      <c r="F126" s="7"/>
      <c r="G126" s="17"/>
      <c r="H126" s="17"/>
      <c r="I126" s="15"/>
      <c r="J126" s="15"/>
      <c r="K126" s="15"/>
      <c r="L126" s="12"/>
      <c r="M126" s="18"/>
      <c r="N126" s="19"/>
      <c r="O126" s="20"/>
      <c r="P126" s="15"/>
      <c r="Q126" s="63" t="str">
        <f t="shared" si="5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8"/>
        <v xml:space="preserve">    </v>
      </c>
    </row>
    <row r="127" spans="1:20" ht="15" customHeight="1">
      <c r="A127" s="25" t="str">
        <f t="shared" si="9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5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8"/>
        <v xml:space="preserve">    </v>
      </c>
    </row>
    <row r="128" spans="1:20" ht="15" customHeight="1">
      <c r="A128" s="25" t="str">
        <f t="shared" si="9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5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8"/>
        <v xml:space="preserve">    </v>
      </c>
    </row>
    <row r="129" spans="1:20" ht="15" customHeight="1">
      <c r="A129" s="25" t="str">
        <f t="shared" si="9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5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8"/>
        <v xml:space="preserve">    </v>
      </c>
    </row>
    <row r="130" spans="1:20" ht="15" customHeight="1">
      <c r="A130" s="25" t="str">
        <f t="shared" si="9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5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8"/>
        <v xml:space="preserve">    </v>
      </c>
    </row>
    <row r="131" spans="1:20" ht="15" customHeight="1">
      <c r="A131" s="25" t="str">
        <f t="shared" si="9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5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8"/>
        <v xml:space="preserve">    </v>
      </c>
    </row>
    <row r="132" spans="1:20" ht="15" customHeight="1">
      <c r="A132" s="25" t="str">
        <f t="shared" si="9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5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8"/>
        <v xml:space="preserve">    </v>
      </c>
    </row>
    <row r="133" spans="1:20" ht="15" customHeight="1">
      <c r="A133" s="25" t="str">
        <f t="shared" si="9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5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8"/>
        <v xml:space="preserve">    </v>
      </c>
    </row>
    <row r="134" spans="1:20" ht="15" customHeight="1">
      <c r="A134" s="25" t="str">
        <f t="shared" si="9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5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8"/>
        <v xml:space="preserve">    </v>
      </c>
    </row>
    <row r="135" spans="1:20" ht="15" customHeight="1">
      <c r="A135" s="25" t="str">
        <f t="shared" si="9"/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8"/>
        <v xml:space="preserve">    </v>
      </c>
    </row>
    <row r="136" spans="1:20" ht="15" customHeight="1">
      <c r="A136" s="25" t="str">
        <f t="shared" si="9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8"/>
        <v xml:space="preserve">    </v>
      </c>
    </row>
    <row r="137" spans="1:20" ht="15" customHeight="1">
      <c r="A137" s="25" t="str">
        <f t="shared" si="9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8"/>
        <v xml:space="preserve">    </v>
      </c>
    </row>
    <row r="138" spans="1:20" ht="15" customHeight="1">
      <c r="A138" s="25" t="str">
        <f t="shared" si="9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8"/>
        <v xml:space="preserve">    </v>
      </c>
    </row>
    <row r="139" spans="1:20" ht="15" customHeight="1">
      <c r="A139" s="25" t="str">
        <f t="shared" ref="A139:A364" si="14">IF(OR(B139="",C139="",D139=""),"",TEXT(Q139,"000")&amp;B139&amp;TEXT(C139,"00")&amp;TEXT(D139,"00"))</f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8"/>
        <v xml:space="preserve">    </v>
      </c>
    </row>
    <row r="140" spans="1:20" ht="15" customHeight="1">
      <c r="A140" s="25" t="str">
        <f t="shared" si="14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8"/>
        <v xml:space="preserve">    </v>
      </c>
    </row>
    <row r="141" spans="1:20" ht="15" customHeight="1">
      <c r="A141" s="25" t="str">
        <f t="shared" si="14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8"/>
        <v xml:space="preserve">    </v>
      </c>
    </row>
    <row r="142" spans="1:20" ht="15" customHeight="1">
      <c r="A142" s="25" t="str">
        <f t="shared" si="14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8"/>
        <v xml:space="preserve">    </v>
      </c>
    </row>
    <row r="143" spans="1:20" ht="15" customHeight="1">
      <c r="A143" s="25" t="str">
        <f t="shared" si="14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8"/>
        <v xml:space="preserve">    </v>
      </c>
    </row>
    <row r="144" spans="1:20" ht="15" customHeight="1">
      <c r="A144" s="25" t="str">
        <f t="shared" si="14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8"/>
        <v xml:space="preserve">    </v>
      </c>
    </row>
    <row r="145" spans="1:20" ht="15" customHeight="1">
      <c r="A145" s="25" t="str">
        <f t="shared" si="14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8"/>
        <v xml:space="preserve">    </v>
      </c>
    </row>
    <row r="146" spans="1:20" ht="15" customHeight="1">
      <c r="A146" s="25" t="str">
        <f t="shared" si="14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8"/>
        <v xml:space="preserve">    </v>
      </c>
    </row>
    <row r="147" spans="1:20" ht="15" customHeight="1">
      <c r="A147" s="25" t="str">
        <f t="shared" si="14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8"/>
        <v xml:space="preserve">    </v>
      </c>
    </row>
    <row r="148" spans="1:20" ht="15" customHeight="1">
      <c r="A148" s="25" t="str">
        <f t="shared" si="14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8"/>
        <v xml:space="preserve">    </v>
      </c>
    </row>
    <row r="149" spans="1:20" ht="15" customHeight="1">
      <c r="A149" s="25" t="str">
        <f t="shared" si="14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8"/>
        <v xml:space="preserve">    </v>
      </c>
    </row>
    <row r="150" spans="1:20" ht="15" customHeight="1">
      <c r="A150" s="25" t="str">
        <f t="shared" si="14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8"/>
        <v xml:space="preserve">    </v>
      </c>
    </row>
    <row r="151" spans="1:20" ht="15" customHeight="1">
      <c r="A151" s="25" t="str">
        <f t="shared" si="14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8"/>
        <v xml:space="preserve">    </v>
      </c>
    </row>
    <row r="152" spans="1:20" ht="15" customHeight="1">
      <c r="A152" s="25" t="str">
        <f t="shared" si="14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8"/>
        <v xml:space="preserve">    </v>
      </c>
    </row>
    <row r="153" spans="1:20" ht="15" customHeight="1">
      <c r="A153" s="25" t="str">
        <f t="shared" si="14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8"/>
        <v xml:space="preserve">    </v>
      </c>
    </row>
    <row r="154" spans="1:20" ht="15" customHeight="1">
      <c r="A154" s="25" t="str">
        <f t="shared" si="14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8"/>
        <v xml:space="preserve">    </v>
      </c>
    </row>
    <row r="155" spans="1:20" ht="15" customHeight="1">
      <c r="A155" s="25" t="str">
        <f t="shared" si="14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8"/>
        <v xml:space="preserve">    </v>
      </c>
    </row>
    <row r="156" spans="1:20" ht="15" customHeight="1">
      <c r="A156" s="25" t="str">
        <f t="shared" si="14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8"/>
        <v xml:space="preserve">    </v>
      </c>
    </row>
    <row r="157" spans="1:20" ht="15" customHeight="1">
      <c r="A157" s="25" t="str">
        <f t="shared" si="14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8"/>
        <v xml:space="preserve">    </v>
      </c>
    </row>
    <row r="158" spans="1:20" ht="15" customHeight="1">
      <c r="A158" s="25" t="str">
        <f t="shared" si="14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8"/>
        <v xml:space="preserve">    </v>
      </c>
    </row>
    <row r="159" spans="1:20" ht="15" customHeight="1">
      <c r="A159" s="25" t="str">
        <f t="shared" si="14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8"/>
        <v xml:space="preserve">    </v>
      </c>
    </row>
    <row r="160" spans="1:20" ht="15" customHeight="1">
      <c r="A160" s="25" t="str">
        <f t="shared" si="14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8"/>
        <v xml:space="preserve">    </v>
      </c>
    </row>
    <row r="161" spans="1:20" ht="15" customHeight="1">
      <c r="A161" s="25" t="str">
        <f t="shared" si="14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8"/>
        <v xml:space="preserve">    </v>
      </c>
    </row>
    <row r="162" spans="1:20" ht="15" customHeight="1">
      <c r="A162" s="25" t="str">
        <f t="shared" si="14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8"/>
        <v xml:space="preserve">    </v>
      </c>
    </row>
    <row r="163" spans="1:20" ht="15" customHeight="1">
      <c r="A163" s="25" t="str">
        <f t="shared" si="14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8"/>
        <v xml:space="preserve">    </v>
      </c>
    </row>
    <row r="164" spans="1:20" ht="15" customHeight="1">
      <c r="A164" s="25" t="str">
        <f t="shared" si="14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8"/>
        <v xml:space="preserve">    </v>
      </c>
    </row>
    <row r="165" spans="1:20" ht="15" customHeight="1">
      <c r="A165" s="25" t="str">
        <f t="shared" si="14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8"/>
        <v xml:space="preserve">    </v>
      </c>
    </row>
    <row r="166" spans="1:20" ht="15" customHeight="1">
      <c r="A166" s="25" t="str">
        <f t="shared" si="14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8"/>
        <v xml:space="preserve">    </v>
      </c>
    </row>
    <row r="167" spans="1:20" ht="15" customHeight="1">
      <c r="A167" s="25" t="str">
        <f t="shared" si="14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8"/>
        <v xml:space="preserve">    </v>
      </c>
    </row>
    <row r="168" spans="1:20" ht="15" customHeight="1">
      <c r="A168" s="25" t="str">
        <f t="shared" si="14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8"/>
        <v xml:space="preserve">    </v>
      </c>
    </row>
    <row r="169" spans="1:20" ht="15" customHeight="1">
      <c r="A169" s="25" t="str">
        <f t="shared" si="14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8"/>
        <v xml:space="preserve">    </v>
      </c>
    </row>
    <row r="170" spans="1:20" ht="15" customHeight="1">
      <c r="A170" s="25" t="str">
        <f t="shared" si="14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8"/>
        <v xml:space="preserve">    </v>
      </c>
    </row>
    <row r="171" spans="1:20" ht="15" customHeight="1">
      <c r="A171" s="25" t="str">
        <f t="shared" si="14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8"/>
        <v xml:space="preserve">    </v>
      </c>
    </row>
    <row r="172" spans="1:20" ht="15" customHeight="1">
      <c r="A172" s="25" t="str">
        <f t="shared" si="14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8"/>
        <v xml:space="preserve">    </v>
      </c>
    </row>
    <row r="173" spans="1:20" ht="15" customHeight="1">
      <c r="A173" s="25" t="str">
        <f t="shared" si="14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8"/>
        <v xml:space="preserve">    </v>
      </c>
    </row>
    <row r="174" spans="1:20" ht="15" customHeight="1">
      <c r="A174" s="25" t="str">
        <f t="shared" si="14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8"/>
        <v xml:space="preserve">    </v>
      </c>
    </row>
    <row r="175" spans="1:20" ht="15" customHeight="1">
      <c r="A175" s="25" t="str">
        <f t="shared" si="14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8"/>
        <v xml:space="preserve">    </v>
      </c>
    </row>
    <row r="176" spans="1:20" ht="15" customHeight="1">
      <c r="A176" s="25" t="str">
        <f t="shared" si="14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8"/>
        <v xml:space="preserve">    </v>
      </c>
    </row>
    <row r="177" spans="1:20" ht="15" customHeight="1">
      <c r="A177" s="25" t="str">
        <f t="shared" si="14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8"/>
        <v xml:space="preserve">    </v>
      </c>
    </row>
    <row r="178" spans="1:20" ht="15" customHeight="1">
      <c r="A178" s="25" t="str">
        <f t="shared" si="14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8"/>
        <v xml:space="preserve">    </v>
      </c>
    </row>
    <row r="179" spans="1:20" ht="15" customHeight="1">
      <c r="A179" s="25" t="str">
        <f t="shared" si="14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8"/>
        <v xml:space="preserve">    </v>
      </c>
    </row>
    <row r="180" spans="1:20" ht="15" customHeight="1">
      <c r="A180" s="25" t="str">
        <f t="shared" si="14"/>
        <v/>
      </c>
      <c r="B180" s="16"/>
      <c r="C180" s="22"/>
      <c r="D180" s="22"/>
      <c r="E180" s="6"/>
      <c r="F180" s="7"/>
      <c r="G180" s="17"/>
      <c r="H180" s="17"/>
      <c r="I180" s="15"/>
      <c r="J180" s="15"/>
      <c r="K180" s="15"/>
      <c r="L180" s="12"/>
      <c r="M180" s="18"/>
      <c r="N180" s="19"/>
      <c r="O180" s="20"/>
      <c r="P180" s="15"/>
      <c r="Q180" s="63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8"/>
        <v xml:space="preserve">    </v>
      </c>
    </row>
    <row r="181" spans="1:20" ht="15" customHeight="1">
      <c r="A181" s="25" t="str">
        <f t="shared" si="14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8"/>
        <v xml:space="preserve">    </v>
      </c>
    </row>
    <row r="182" spans="1:20" ht="15" customHeight="1">
      <c r="A182" s="25" t="str">
        <f t="shared" si="14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8"/>
        <v xml:space="preserve">    </v>
      </c>
    </row>
    <row r="183" spans="1:20" ht="15" customHeight="1">
      <c r="A183" s="25" t="str">
        <f t="shared" si="14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8"/>
        <v xml:space="preserve">    </v>
      </c>
    </row>
    <row r="184" spans="1:20" ht="15" customHeight="1">
      <c r="A184" s="25" t="str">
        <f t="shared" si="14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8"/>
        <v xml:space="preserve">    </v>
      </c>
    </row>
    <row r="185" spans="1:20" ht="15" customHeight="1">
      <c r="A185" s="25" t="str">
        <f t="shared" si="14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8"/>
        <v xml:space="preserve">    </v>
      </c>
    </row>
    <row r="186" spans="1:20" ht="15" customHeight="1">
      <c r="A186" s="25" t="str">
        <f t="shared" si="14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8"/>
        <v xml:space="preserve">    </v>
      </c>
    </row>
    <row r="187" spans="1:20" ht="15" customHeight="1">
      <c r="A187" s="25" t="str">
        <f t="shared" si="14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8"/>
        <v xml:space="preserve">    </v>
      </c>
    </row>
    <row r="188" spans="1:20" ht="15" customHeight="1">
      <c r="A188" s="25" t="str">
        <f t="shared" si="14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8"/>
        <v xml:space="preserve">    </v>
      </c>
    </row>
    <row r="189" spans="1:20" ht="15" customHeight="1">
      <c r="A189" s="25" t="str">
        <f t="shared" si="14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8"/>
        <v xml:space="preserve">    </v>
      </c>
    </row>
    <row r="190" spans="1:20" ht="15" customHeight="1">
      <c r="A190" s="25" t="str">
        <f t="shared" si="14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8"/>
        <v xml:space="preserve">    </v>
      </c>
    </row>
    <row r="191" spans="1:20" ht="15" customHeight="1">
      <c r="A191" s="25" t="str">
        <f t="shared" si="14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8"/>
        <v xml:space="preserve">    </v>
      </c>
    </row>
    <row r="192" spans="1:20" ht="15" customHeight="1">
      <c r="A192" s="25" t="str">
        <f t="shared" si="14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8"/>
        <v xml:space="preserve">    </v>
      </c>
    </row>
    <row r="193" spans="1:20" ht="15" customHeight="1">
      <c r="A193" s="25" t="str">
        <f t="shared" si="14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8"/>
        <v xml:space="preserve">    </v>
      </c>
    </row>
    <row r="194" spans="1:20" ht="15" customHeight="1">
      <c r="A194" s="25" t="str">
        <f t="shared" si="14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8"/>
        <v xml:space="preserve">    </v>
      </c>
    </row>
    <row r="195" spans="1:20" ht="15" customHeight="1">
      <c r="A195" s="25" t="str">
        <f t="shared" si="14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8"/>
        <v xml:space="preserve">    </v>
      </c>
    </row>
    <row r="196" spans="1:20" ht="15" customHeight="1">
      <c r="A196" s="25" t="str">
        <f t="shared" si="14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8"/>
        <v xml:space="preserve">    </v>
      </c>
    </row>
    <row r="197" spans="1:20" ht="15" customHeight="1">
      <c r="A197" s="25" t="str">
        <f t="shared" si="14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8"/>
        <v xml:space="preserve">    </v>
      </c>
    </row>
    <row r="198" spans="1:20" ht="15" customHeight="1">
      <c r="A198" s="25" t="str">
        <f t="shared" si="14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8"/>
        <v xml:space="preserve">    </v>
      </c>
    </row>
    <row r="199" spans="1:20" ht="15" customHeight="1">
      <c r="A199" s="25" t="str">
        <f t="shared" si="14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8"/>
        <v xml:space="preserve">    </v>
      </c>
    </row>
    <row r="200" spans="1:20" ht="15" customHeight="1">
      <c r="A200" s="25" t="str">
        <f t="shared" si="14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8"/>
        <v xml:space="preserve">    </v>
      </c>
    </row>
    <row r="201" spans="1:20" ht="15" customHeight="1">
      <c r="A201" s="25" t="str">
        <f t="shared" si="14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8"/>
        <v xml:space="preserve">    </v>
      </c>
    </row>
    <row r="202" spans="1:20" ht="15" customHeight="1">
      <c r="A202" s="25" t="str">
        <f t="shared" si="14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8"/>
        <v xml:space="preserve">    </v>
      </c>
    </row>
    <row r="203" spans="1:20" ht="15" customHeight="1">
      <c r="A203" s="25" t="str">
        <f t="shared" si="14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8"/>
        <v xml:space="preserve">    </v>
      </c>
    </row>
    <row r="204" spans="1:20" ht="15" customHeight="1">
      <c r="A204" s="25" t="str">
        <f t="shared" si="14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8"/>
        <v xml:space="preserve">    </v>
      </c>
    </row>
    <row r="205" spans="1:20" ht="15" customHeight="1">
      <c r="A205" s="25" t="str">
        <f t="shared" si="14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8"/>
        <v xml:space="preserve">    </v>
      </c>
    </row>
    <row r="206" spans="1:20" ht="15" customHeight="1">
      <c r="A206" s="25" t="str">
        <f t="shared" si="14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8"/>
        <v xml:space="preserve">    </v>
      </c>
    </row>
    <row r="207" spans="1:20" ht="15" customHeight="1">
      <c r="A207" s="25" t="str">
        <f t="shared" si="14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8"/>
        <v xml:space="preserve">    </v>
      </c>
    </row>
    <row r="208" spans="1:20" ht="15" customHeight="1">
      <c r="A208" s="25" t="str">
        <f t="shared" si="14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8"/>
        <v xml:space="preserve">    </v>
      </c>
    </row>
    <row r="209" spans="1:20" ht="15" customHeight="1">
      <c r="A209" s="25" t="str">
        <f t="shared" si="14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8"/>
        <v xml:space="preserve">    </v>
      </c>
    </row>
    <row r="210" spans="1:20" ht="15" customHeight="1">
      <c r="A210" s="25" t="str">
        <f t="shared" si="14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8"/>
        <v xml:space="preserve">    </v>
      </c>
    </row>
    <row r="211" spans="1:20" ht="15" customHeight="1">
      <c r="A211" s="25" t="str">
        <f t="shared" si="14"/>
        <v/>
      </c>
      <c r="B211" s="16"/>
      <c r="C211" s="22"/>
      <c r="D211" s="22"/>
      <c r="E211" s="6"/>
      <c r="F211" s="7"/>
      <c r="G211" s="17"/>
      <c r="H211" s="17"/>
      <c r="I211" s="15"/>
      <c r="J211" s="15"/>
      <c r="K211" s="15"/>
      <c r="L211" s="12"/>
      <c r="M211" s="18"/>
      <c r="N211" s="19"/>
      <c r="O211" s="20"/>
      <c r="P211" s="15"/>
      <c r="Q211" s="63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8"/>
        <v xml:space="preserve">    </v>
      </c>
    </row>
    <row r="212" spans="1:20" ht="15" customHeight="1">
      <c r="A212" s="25" t="str">
        <f t="shared" si="14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8"/>
        <v xml:space="preserve">    </v>
      </c>
    </row>
    <row r="213" spans="1:20" ht="15" customHeight="1">
      <c r="A213" s="25" t="str">
        <f t="shared" si="14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8"/>
        <v xml:space="preserve">    </v>
      </c>
    </row>
    <row r="214" spans="1:20" ht="15" customHeight="1">
      <c r="A214" s="25" t="str">
        <f t="shared" si="14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8"/>
        <v xml:space="preserve">    </v>
      </c>
    </row>
    <row r="215" spans="1:20" ht="15" customHeight="1">
      <c r="A215" s="25" t="str">
        <f t="shared" si="14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8"/>
        <v xml:space="preserve">    </v>
      </c>
    </row>
    <row r="216" spans="1:20" ht="15" customHeight="1">
      <c r="A216" s="25" t="str">
        <f t="shared" si="14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8"/>
        <v xml:space="preserve">    </v>
      </c>
    </row>
    <row r="217" spans="1:20" ht="15" customHeight="1">
      <c r="A217" s="25" t="str">
        <f t="shared" si="14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8"/>
        <v xml:space="preserve">    </v>
      </c>
    </row>
    <row r="218" spans="1:20" ht="15" customHeight="1">
      <c r="A218" s="25" t="str">
        <f t="shared" si="14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8"/>
        <v xml:space="preserve">    </v>
      </c>
    </row>
    <row r="219" spans="1:20" ht="15" customHeight="1">
      <c r="A219" s="25" t="str">
        <f t="shared" si="14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8"/>
        <v xml:space="preserve">    </v>
      </c>
    </row>
    <row r="220" spans="1:20" ht="15" customHeight="1">
      <c r="A220" s="25" t="str">
        <f t="shared" si="14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8"/>
        <v xml:space="preserve">    </v>
      </c>
    </row>
    <row r="221" spans="1:20" ht="15" customHeight="1">
      <c r="A221" s="25" t="str">
        <f t="shared" si="14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8"/>
        <v xml:space="preserve">    </v>
      </c>
    </row>
    <row r="222" spans="1:20" ht="15" customHeight="1">
      <c r="A222" s="25" t="str">
        <f t="shared" si="14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8"/>
        <v xml:space="preserve">    </v>
      </c>
    </row>
    <row r="223" spans="1:20" ht="15" customHeight="1">
      <c r="A223" s="25" t="str">
        <f t="shared" si="14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8"/>
        <v xml:space="preserve">    </v>
      </c>
    </row>
    <row r="224" spans="1:20" ht="15" customHeight="1">
      <c r="A224" s="25" t="str">
        <f t="shared" si="14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5"/>
        <v/>
      </c>
      <c r="R224" s="1" t="str">
        <f t="shared" si="12"/>
        <v/>
      </c>
      <c r="S224" s="1" t="str">
        <f t="shared" si="11"/>
        <v xml:space="preserve">    </v>
      </c>
      <c r="T224" s="1" t="str">
        <f t="shared" si="8"/>
        <v xml:space="preserve">    </v>
      </c>
    </row>
    <row r="225" spans="1:20" ht="15" customHeight="1">
      <c r="A225" s="25" t="str">
        <f t="shared" si="14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5"/>
        <v/>
      </c>
      <c r="R225" s="1" t="str">
        <f t="shared" si="12"/>
        <v/>
      </c>
      <c r="S225" s="1" t="str">
        <f t="shared" si="11"/>
        <v xml:space="preserve">    </v>
      </c>
      <c r="T225" s="1" t="str">
        <f t="shared" si="8"/>
        <v xml:space="preserve">    </v>
      </c>
    </row>
    <row r="226" spans="1:20" ht="15" customHeight="1">
      <c r="A226" s="25" t="str">
        <f t="shared" si="14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5"/>
        <v/>
      </c>
      <c r="R226" s="1" t="str">
        <f t="shared" si="12"/>
        <v/>
      </c>
      <c r="S226" s="1" t="str">
        <f t="shared" si="11"/>
        <v xml:space="preserve">    </v>
      </c>
      <c r="T226" s="1" t="str">
        <f t="shared" si="8"/>
        <v xml:space="preserve">    </v>
      </c>
    </row>
    <row r="227" spans="1:20" ht="15" customHeight="1">
      <c r="A227" s="25" t="str">
        <f t="shared" si="14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5"/>
        <v/>
      </c>
      <c r="R227" s="1" t="str">
        <f t="shared" si="12"/>
        <v/>
      </c>
      <c r="S227" s="1" t="str">
        <f t="shared" si="11"/>
        <v xml:space="preserve">    </v>
      </c>
      <c r="T227" s="1" t="str">
        <f t="shared" si="8"/>
        <v xml:space="preserve">    </v>
      </c>
    </row>
    <row r="228" spans="1:20" ht="15" customHeight="1">
      <c r="A228" s="25" t="str">
        <f t="shared" si="14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5"/>
        <v/>
      </c>
      <c r="R228" s="1" t="str">
        <f t="shared" si="12"/>
        <v/>
      </c>
      <c r="S228" s="1" t="str">
        <f t="shared" si="11"/>
        <v xml:space="preserve">    </v>
      </c>
      <c r="T228" s="1" t="str">
        <f t="shared" si="8"/>
        <v xml:space="preserve">    </v>
      </c>
    </row>
    <row r="229" spans="1:20" ht="15" customHeight="1">
      <c r="A229" s="25" t="str">
        <f t="shared" si="14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5"/>
        <v/>
      </c>
      <c r="R229" s="1" t="str">
        <f t="shared" si="12"/>
        <v/>
      </c>
      <c r="S229" s="1" t="str">
        <f t="shared" si="11"/>
        <v xml:space="preserve">    </v>
      </c>
      <c r="T229" s="1" t="str">
        <f t="shared" si="8"/>
        <v xml:space="preserve">    </v>
      </c>
    </row>
    <row r="230" spans="1:20" ht="15" customHeight="1">
      <c r="A230" s="25" t="str">
        <f t="shared" si="14"/>
        <v/>
      </c>
      <c r="B230" s="5"/>
      <c r="C230" s="21"/>
      <c r="D230" s="21"/>
      <c r="E230" s="6"/>
      <c r="F230" s="7"/>
      <c r="G230" s="6"/>
      <c r="H230" s="6"/>
      <c r="I230" s="11"/>
      <c r="J230" s="11"/>
      <c r="K230" s="11"/>
      <c r="L230" s="12"/>
      <c r="M230" s="13"/>
      <c r="N230" s="14"/>
      <c r="O230" s="7"/>
      <c r="P230" s="11"/>
      <c r="Q230" s="63" t="str">
        <f t="shared" si="15"/>
        <v/>
      </c>
      <c r="R230" s="1" t="str">
        <f t="shared" si="12"/>
        <v/>
      </c>
      <c r="S230" s="1" t="str">
        <f t="shared" si="11"/>
        <v xml:space="preserve">    </v>
      </c>
      <c r="T230" s="1" t="str">
        <f t="shared" si="8"/>
        <v xml:space="preserve">    </v>
      </c>
    </row>
    <row r="231" spans="1:20" ht="15" customHeight="1">
      <c r="A231" s="25" t="str">
        <f t="shared" si="14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5"/>
        <v/>
      </c>
      <c r="R231" s="1" t="str">
        <f t="shared" si="12"/>
        <v/>
      </c>
      <c r="S231" s="1" t="str">
        <f t="shared" si="11"/>
        <v xml:space="preserve">    </v>
      </c>
      <c r="T231" s="1" t="str">
        <f t="shared" si="8"/>
        <v xml:space="preserve">    </v>
      </c>
    </row>
    <row r="232" spans="1:20" ht="15" customHeight="1">
      <c r="A232" s="25" t="str">
        <f t="shared" si="14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5"/>
        <v/>
      </c>
      <c r="R232" s="1" t="str">
        <f t="shared" si="12"/>
        <v/>
      </c>
      <c r="S232" s="1" t="str">
        <f t="shared" si="11"/>
        <v xml:space="preserve">    </v>
      </c>
      <c r="T232" s="1" t="str">
        <f t="shared" si="8"/>
        <v xml:space="preserve">    </v>
      </c>
    </row>
    <row r="233" spans="1:20" ht="15" customHeight="1">
      <c r="A233" s="25" t="str">
        <f t="shared" si="14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5"/>
        <v/>
      </c>
      <c r="R233" s="1" t="str">
        <f t="shared" si="12"/>
        <v/>
      </c>
      <c r="S233" s="1" t="str">
        <f t="shared" si="11"/>
        <v xml:space="preserve">    </v>
      </c>
      <c r="T233" s="1" t="str">
        <f t="shared" si="8"/>
        <v xml:space="preserve">    </v>
      </c>
    </row>
    <row r="234" spans="1:20" ht="15" customHeight="1">
      <c r="A234" s="25" t="str">
        <f t="shared" si="14"/>
        <v/>
      </c>
      <c r="B234" s="16"/>
      <c r="C234" s="22"/>
      <c r="D234" s="22"/>
      <c r="E234" s="6"/>
      <c r="F234" s="7"/>
      <c r="G234" s="17"/>
      <c r="H234" s="17"/>
      <c r="I234" s="15"/>
      <c r="J234" s="15"/>
      <c r="K234" s="15"/>
      <c r="L234" s="12"/>
      <c r="M234" s="18"/>
      <c r="N234" s="19"/>
      <c r="O234" s="20"/>
      <c r="P234" s="15"/>
      <c r="Q234" s="63" t="str">
        <f t="shared" si="15"/>
        <v/>
      </c>
      <c r="R234" s="1" t="str">
        <f t="shared" si="12"/>
        <v/>
      </c>
      <c r="S234" s="1" t="str">
        <f t="shared" si="11"/>
        <v xml:space="preserve">    </v>
      </c>
      <c r="T234" s="1" t="str">
        <f t="shared" si="8"/>
        <v xml:space="preserve">    </v>
      </c>
    </row>
    <row r="235" spans="1:20" ht="15" customHeight="1">
      <c r="A235" s="25" t="str">
        <f t="shared" si="14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5"/>
        <v/>
      </c>
      <c r="R235" s="1" t="str">
        <f t="shared" si="12"/>
        <v/>
      </c>
      <c r="S235" s="1" t="str">
        <f t="shared" si="11"/>
        <v xml:space="preserve">    </v>
      </c>
      <c r="T235" s="1" t="str">
        <f t="shared" si="8"/>
        <v xml:space="preserve">    </v>
      </c>
    </row>
    <row r="236" spans="1:20" ht="15" customHeight="1">
      <c r="A236" s="25" t="str">
        <f t="shared" si="14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5"/>
        <v/>
      </c>
      <c r="R236" s="1" t="str">
        <f t="shared" si="12"/>
        <v/>
      </c>
      <c r="S236" s="1" t="str">
        <f t="shared" si="11"/>
        <v xml:space="preserve">    </v>
      </c>
      <c r="T236" s="1" t="str">
        <f t="shared" si="8"/>
        <v xml:space="preserve">    </v>
      </c>
    </row>
    <row r="237" spans="1:20" ht="15" customHeight="1">
      <c r="A237" s="25" t="str">
        <f t="shared" si="14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5"/>
        <v/>
      </c>
      <c r="R237" s="1" t="str">
        <f t="shared" si="12"/>
        <v/>
      </c>
      <c r="S237" s="1" t="str">
        <f t="shared" si="11"/>
        <v xml:space="preserve">    </v>
      </c>
      <c r="T237" s="1" t="str">
        <f t="shared" si="8"/>
        <v xml:space="preserve">    </v>
      </c>
    </row>
    <row r="238" spans="1:20" ht="15" customHeight="1">
      <c r="A238" s="25" t="str">
        <f t="shared" si="14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5"/>
        <v/>
      </c>
      <c r="R238" s="1" t="str">
        <f t="shared" si="12"/>
        <v/>
      </c>
      <c r="S238" s="1" t="str">
        <f t="shared" si="11"/>
        <v xml:space="preserve">    </v>
      </c>
      <c r="T238" s="1" t="str">
        <f t="shared" si="8"/>
        <v xml:space="preserve">    </v>
      </c>
    </row>
    <row r="239" spans="1:20" ht="15" customHeight="1">
      <c r="A239" s="25" t="str">
        <f t="shared" si="14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5"/>
        <v/>
      </c>
      <c r="R239" s="1" t="str">
        <f t="shared" si="12"/>
        <v/>
      </c>
      <c r="S239" s="1" t="str">
        <f t="shared" si="11"/>
        <v xml:space="preserve">    </v>
      </c>
      <c r="T239" s="1" t="str">
        <f t="shared" si="8"/>
        <v xml:space="preserve">    </v>
      </c>
    </row>
    <row r="240" spans="1:20" ht="15" customHeight="1">
      <c r="A240" s="25" t="str">
        <f t="shared" si="14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5"/>
        <v/>
      </c>
      <c r="R240" s="1" t="str">
        <f t="shared" si="12"/>
        <v/>
      </c>
      <c r="S240" s="1" t="str">
        <f t="shared" si="11"/>
        <v xml:space="preserve">    </v>
      </c>
      <c r="T240" s="1" t="str">
        <f t="shared" si="8"/>
        <v xml:space="preserve">    </v>
      </c>
    </row>
    <row r="241" spans="1:20" ht="15" customHeight="1">
      <c r="A241" s="25" t="str">
        <f t="shared" si="14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5"/>
        <v/>
      </c>
      <c r="R241" s="1" t="str">
        <f t="shared" si="12"/>
        <v/>
      </c>
      <c r="S241" s="1" t="str">
        <f t="shared" si="11"/>
        <v xml:space="preserve">    </v>
      </c>
      <c r="T241" s="1" t="str">
        <f t="shared" si="8"/>
        <v xml:space="preserve">    </v>
      </c>
    </row>
    <row r="242" spans="1:20" ht="15" customHeight="1">
      <c r="A242" s="25" t="str">
        <f t="shared" si="14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5"/>
        <v/>
      </c>
      <c r="R242" s="1" t="str">
        <f t="shared" si="12"/>
        <v/>
      </c>
      <c r="S242" s="1" t="str">
        <f t="shared" si="11"/>
        <v xml:space="preserve">    </v>
      </c>
      <c r="T242" s="1" t="str">
        <f t="shared" si="8"/>
        <v xml:space="preserve">    </v>
      </c>
    </row>
    <row r="243" spans="1:20" ht="15" customHeight="1">
      <c r="A243" s="25" t="str">
        <f t="shared" si="14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5"/>
        <v/>
      </c>
      <c r="R243" s="1" t="str">
        <f t="shared" si="12"/>
        <v/>
      </c>
      <c r="S243" s="1" t="str">
        <f t="shared" si="11"/>
        <v xml:space="preserve">    </v>
      </c>
      <c r="T243" s="1" t="str">
        <f t="shared" si="8"/>
        <v xml:space="preserve">    </v>
      </c>
    </row>
    <row r="244" spans="1:20" ht="15" customHeight="1">
      <c r="A244" s="25" t="str">
        <f t="shared" si="14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5"/>
        <v/>
      </c>
      <c r="R244" s="1" t="str">
        <f t="shared" si="12"/>
        <v/>
      </c>
      <c r="S244" s="1" t="str">
        <f t="shared" si="11"/>
        <v xml:space="preserve">    </v>
      </c>
      <c r="T244" s="1" t="str">
        <f t="shared" si="8"/>
        <v xml:space="preserve">    </v>
      </c>
    </row>
    <row r="245" spans="1:20" ht="15" customHeight="1">
      <c r="A245" s="25" t="str">
        <f t="shared" si="14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5"/>
        <v/>
      </c>
      <c r="R245" s="1" t="str">
        <f t="shared" si="12"/>
        <v/>
      </c>
      <c r="S245" s="1" t="str">
        <f t="shared" si="11"/>
        <v xml:space="preserve">    </v>
      </c>
      <c r="T245" s="1" t="str">
        <f t="shared" si="8"/>
        <v xml:space="preserve">    </v>
      </c>
    </row>
    <row r="246" spans="1:20" ht="15" customHeight="1">
      <c r="A246" s="25" t="str">
        <f t="shared" si="14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5"/>
        <v/>
      </c>
      <c r="R246" s="1" t="str">
        <f t="shared" si="12"/>
        <v/>
      </c>
      <c r="S246" s="1" t="str">
        <f t="shared" si="11"/>
        <v xml:space="preserve">    </v>
      </c>
      <c r="T246" s="1" t="str">
        <f t="shared" si="8"/>
        <v xml:space="preserve">    </v>
      </c>
    </row>
    <row r="247" spans="1:20" ht="15" customHeight="1">
      <c r="A247" s="25" t="str">
        <f t="shared" si="14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5"/>
        <v/>
      </c>
      <c r="R247" s="1" t="str">
        <f t="shared" si="12"/>
        <v/>
      </c>
      <c r="S247" s="1" t="str">
        <f t="shared" si="11"/>
        <v xml:space="preserve">    </v>
      </c>
      <c r="T247" s="1" t="str">
        <f t="shared" si="8"/>
        <v xml:space="preserve">    </v>
      </c>
    </row>
    <row r="248" spans="1:20" ht="15" customHeight="1">
      <c r="A248" s="25" t="str">
        <f t="shared" si="14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5"/>
        <v/>
      </c>
      <c r="R248" s="1" t="str">
        <f t="shared" si="12"/>
        <v/>
      </c>
      <c r="S248" s="1" t="str">
        <f t="shared" si="11"/>
        <v xml:space="preserve">    </v>
      </c>
      <c r="T248" s="1" t="str">
        <f t="shared" si="8"/>
        <v xml:space="preserve">    </v>
      </c>
    </row>
    <row r="249" spans="1:20" ht="15" customHeight="1">
      <c r="A249" s="25" t="str">
        <f t="shared" si="14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5"/>
        <v/>
      </c>
      <c r="R249" s="1" t="str">
        <f t="shared" si="12"/>
        <v/>
      </c>
      <c r="S249" s="1" t="str">
        <f t="shared" si="11"/>
        <v xml:space="preserve">    </v>
      </c>
      <c r="T249" s="1" t="str">
        <f t="shared" si="8"/>
        <v xml:space="preserve">    </v>
      </c>
    </row>
    <row r="250" spans="1:20" ht="15" customHeight="1">
      <c r="A250" s="25" t="str">
        <f t="shared" si="14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5"/>
        <v/>
      </c>
      <c r="R250" s="1" t="str">
        <f t="shared" si="12"/>
        <v/>
      </c>
      <c r="S250" s="1" t="str">
        <f t="shared" si="11"/>
        <v xml:space="preserve">    </v>
      </c>
      <c r="T250" s="1" t="str">
        <f t="shared" si="8"/>
        <v xml:space="preserve">    </v>
      </c>
    </row>
    <row r="251" spans="1:20" ht="15" customHeight="1">
      <c r="A251" s="25" t="str">
        <f t="shared" si="14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5"/>
        <v/>
      </c>
      <c r="R251" s="1" t="str">
        <f t="shared" si="12"/>
        <v/>
      </c>
      <c r="S251" s="1" t="str">
        <f t="shared" si="11"/>
        <v xml:space="preserve">    </v>
      </c>
      <c r="T251" s="1" t="str">
        <f t="shared" si="8"/>
        <v xml:space="preserve">    </v>
      </c>
    </row>
    <row r="252" spans="1:20" ht="15" customHeight="1">
      <c r="A252" s="25" t="str">
        <f t="shared" si="14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5"/>
        <v/>
      </c>
      <c r="R252" s="1" t="str">
        <f t="shared" si="12"/>
        <v/>
      </c>
      <c r="S252" s="1" t="str">
        <f t="shared" si="11"/>
        <v xml:space="preserve">    </v>
      </c>
      <c r="T252" s="1" t="str">
        <f t="shared" si="8"/>
        <v xml:space="preserve">    </v>
      </c>
    </row>
    <row r="253" spans="1:20" ht="15" customHeight="1">
      <c r="A253" s="25" t="str">
        <f t="shared" si="14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5"/>
        <v/>
      </c>
      <c r="R253" s="1" t="str">
        <f t="shared" si="12"/>
        <v/>
      </c>
      <c r="S253" s="1" t="str">
        <f t="shared" si="11"/>
        <v xml:space="preserve">    </v>
      </c>
      <c r="T253" s="1" t="str">
        <f t="shared" si="8"/>
        <v xml:space="preserve">    </v>
      </c>
    </row>
    <row r="254" spans="1:20" ht="15" customHeight="1">
      <c r="A254" s="25" t="str">
        <f t="shared" si="14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5"/>
        <v/>
      </c>
      <c r="R254" s="1" t="str">
        <f t="shared" si="12"/>
        <v/>
      </c>
      <c r="S254" s="1" t="str">
        <f t="shared" si="11"/>
        <v xml:space="preserve">    </v>
      </c>
      <c r="T254" s="1" t="str">
        <f t="shared" si="8"/>
        <v xml:space="preserve">    </v>
      </c>
    </row>
    <row r="255" spans="1:20" ht="15" customHeight="1">
      <c r="A255" s="25" t="str">
        <f t="shared" si="14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5"/>
        <v/>
      </c>
      <c r="R255" s="1" t="str">
        <f t="shared" si="12"/>
        <v/>
      </c>
      <c r="S255" s="1" t="str">
        <f t="shared" si="11"/>
        <v xml:space="preserve">    </v>
      </c>
      <c r="T255" s="1" t="str">
        <f t="shared" si="8"/>
        <v xml:space="preserve">    </v>
      </c>
    </row>
    <row r="256" spans="1:20" ht="15" customHeight="1">
      <c r="A256" s="25" t="str">
        <f t="shared" si="14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5"/>
        <v/>
      </c>
      <c r="R256" s="1" t="str">
        <f t="shared" si="12"/>
        <v/>
      </c>
      <c r="S256" s="1" t="str">
        <f t="shared" si="11"/>
        <v xml:space="preserve">    </v>
      </c>
      <c r="T256" s="1" t="str">
        <f t="shared" si="8"/>
        <v xml:space="preserve">    </v>
      </c>
    </row>
    <row r="257" spans="1:20" ht="15" customHeight="1">
      <c r="A257" s="25" t="str">
        <f t="shared" si="14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5"/>
        <v/>
      </c>
      <c r="R257" s="1" t="str">
        <f t="shared" si="12"/>
        <v/>
      </c>
      <c r="S257" s="1" t="str">
        <f t="shared" si="11"/>
        <v xml:space="preserve">    </v>
      </c>
      <c r="T257" s="1" t="str">
        <f t="shared" si="8"/>
        <v xml:space="preserve">    </v>
      </c>
    </row>
    <row r="258" spans="1:20" ht="15" customHeight="1">
      <c r="A258" s="25" t="str">
        <f t="shared" si="14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5"/>
        <v/>
      </c>
      <c r="R258" s="1" t="str">
        <f t="shared" si="12"/>
        <v/>
      </c>
      <c r="S258" s="1" t="str">
        <f t="shared" si="11"/>
        <v xml:space="preserve">    </v>
      </c>
      <c r="T258" s="1" t="str">
        <f t="shared" si="8"/>
        <v xml:space="preserve">    </v>
      </c>
    </row>
    <row r="259" spans="1:20" ht="15" customHeight="1">
      <c r="A259" s="25" t="str">
        <f t="shared" si="14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5"/>
        <v/>
      </c>
      <c r="R259" s="1" t="str">
        <f t="shared" si="12"/>
        <v/>
      </c>
      <c r="S259" s="1" t="str">
        <f t="shared" si="11"/>
        <v xml:space="preserve">    </v>
      </c>
      <c r="T259" s="1" t="str">
        <f t="shared" si="8"/>
        <v xml:space="preserve">    </v>
      </c>
    </row>
    <row r="260" spans="1:20" ht="15" customHeight="1">
      <c r="A260" s="25" t="str">
        <f t="shared" si="14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5"/>
        <v/>
      </c>
      <c r="R260" s="1" t="str">
        <f t="shared" si="12"/>
        <v/>
      </c>
      <c r="S260" s="1" t="str">
        <f t="shared" si="11"/>
        <v xml:space="preserve">    </v>
      </c>
      <c r="T260" s="1" t="str">
        <f t="shared" si="8"/>
        <v xml:space="preserve">    </v>
      </c>
    </row>
    <row r="261" spans="1:20" ht="15" customHeight="1">
      <c r="A261" s="25" t="str">
        <f t="shared" si="14"/>
        <v/>
      </c>
      <c r="B261" s="5"/>
      <c r="C261" s="21"/>
      <c r="D261" s="21"/>
      <c r="E261" s="6"/>
      <c r="F261" s="7"/>
      <c r="G261" s="6"/>
      <c r="H261" s="6"/>
      <c r="I261" s="11"/>
      <c r="J261" s="11"/>
      <c r="K261" s="11"/>
      <c r="L261" s="12"/>
      <c r="M261" s="13"/>
      <c r="N261" s="14"/>
      <c r="O261" s="7"/>
      <c r="P261" s="11"/>
      <c r="Q261" s="63" t="str">
        <f t="shared" si="15"/>
        <v/>
      </c>
      <c r="R261" s="1" t="str">
        <f t="shared" si="12"/>
        <v/>
      </c>
      <c r="S261" s="1" t="str">
        <f t="shared" si="11"/>
        <v xml:space="preserve">    </v>
      </c>
      <c r="T261" s="1" t="str">
        <f t="shared" si="8"/>
        <v xml:space="preserve">    </v>
      </c>
    </row>
    <row r="262" spans="1:20" ht="15" customHeight="1">
      <c r="A262" s="25" t="str">
        <f t="shared" si="14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5"/>
        <v/>
      </c>
      <c r="R262" s="1" t="str">
        <f t="shared" si="12"/>
        <v/>
      </c>
      <c r="S262" s="1" t="str">
        <f t="shared" si="11"/>
        <v xml:space="preserve">    </v>
      </c>
      <c r="T262" s="1" t="str">
        <f t="shared" si="8"/>
        <v xml:space="preserve">    </v>
      </c>
    </row>
    <row r="263" spans="1:20" ht="15" customHeight="1">
      <c r="A263" s="25" t="str">
        <f t="shared" si="14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6">IF(P263="","",VLOOKUP(P263,$Z$7:$AA$68,2,FALSE))</f>
        <v/>
      </c>
      <c r="R263" s="1" t="str">
        <f t="shared" si="12"/>
        <v/>
      </c>
      <c r="S263" s="1" t="str">
        <f t="shared" si="11"/>
        <v xml:space="preserve">    </v>
      </c>
      <c r="T263" s="1" t="str">
        <f t="shared" si="8"/>
        <v xml:space="preserve">    </v>
      </c>
    </row>
    <row r="264" spans="1:20" ht="15" customHeight="1">
      <c r="A264" s="25" t="str">
        <f t="shared" si="14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6"/>
        <v/>
      </c>
      <c r="R264" s="1" t="str">
        <f t="shared" si="12"/>
        <v/>
      </c>
      <c r="S264" s="1" t="str">
        <f t="shared" si="11"/>
        <v xml:space="preserve">    </v>
      </c>
      <c r="T264" s="1" t="str">
        <f t="shared" si="8"/>
        <v xml:space="preserve">    </v>
      </c>
    </row>
    <row r="265" spans="1:20" ht="15" customHeight="1">
      <c r="A265" s="25" t="str">
        <f t="shared" si="14"/>
        <v/>
      </c>
      <c r="B265" s="16"/>
      <c r="C265" s="22"/>
      <c r="D265" s="22"/>
      <c r="E265" s="6"/>
      <c r="F265" s="7"/>
      <c r="G265" s="17"/>
      <c r="H265" s="17"/>
      <c r="I265" s="15"/>
      <c r="J265" s="15"/>
      <c r="K265" s="15"/>
      <c r="L265" s="12"/>
      <c r="M265" s="18"/>
      <c r="N265" s="19"/>
      <c r="O265" s="20"/>
      <c r="P265" s="15"/>
      <c r="Q265" s="63" t="str">
        <f t="shared" si="16"/>
        <v/>
      </c>
      <c r="R265" s="1" t="str">
        <f t="shared" si="12"/>
        <v/>
      </c>
      <c r="S265" s="1" t="str">
        <f t="shared" si="11"/>
        <v xml:space="preserve">    </v>
      </c>
      <c r="T265" s="1" t="str">
        <f t="shared" si="8"/>
        <v xml:space="preserve">    </v>
      </c>
    </row>
    <row r="266" spans="1:20" ht="15" customHeight="1">
      <c r="A266" s="25" t="str">
        <f t="shared" si="14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6"/>
        <v/>
      </c>
      <c r="R266" s="1" t="str">
        <f t="shared" si="12"/>
        <v/>
      </c>
      <c r="S266" s="1" t="str">
        <f t="shared" si="11"/>
        <v xml:space="preserve">    </v>
      </c>
      <c r="T266" s="1" t="str">
        <f t="shared" si="8"/>
        <v xml:space="preserve">    </v>
      </c>
    </row>
    <row r="267" spans="1:20" ht="15" customHeight="1">
      <c r="A267" s="25" t="str">
        <f t="shared" si="14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6"/>
        <v/>
      </c>
      <c r="R267" s="1" t="str">
        <f t="shared" si="12"/>
        <v/>
      </c>
      <c r="S267" s="1" t="str">
        <f t="shared" si="11"/>
        <v xml:space="preserve">    </v>
      </c>
      <c r="T267" s="1" t="str">
        <f t="shared" si="8"/>
        <v xml:space="preserve">    </v>
      </c>
    </row>
    <row r="268" spans="1:20" ht="15" customHeight="1">
      <c r="A268" s="25" t="str">
        <f t="shared" si="14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6"/>
        <v/>
      </c>
      <c r="R268" s="1" t="str">
        <f t="shared" si="12"/>
        <v/>
      </c>
      <c r="S268" s="1" t="str">
        <f t="shared" si="11"/>
        <v xml:space="preserve">    </v>
      </c>
      <c r="T268" s="1" t="str">
        <f t="shared" si="8"/>
        <v xml:space="preserve">    </v>
      </c>
    </row>
    <row r="269" spans="1:20" ht="15" customHeight="1">
      <c r="A269" s="25" t="str">
        <f t="shared" si="14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6"/>
        <v/>
      </c>
      <c r="R269" s="1" t="str">
        <f t="shared" si="12"/>
        <v/>
      </c>
      <c r="S269" s="1" t="str">
        <f t="shared" si="11"/>
        <v xml:space="preserve">    </v>
      </c>
      <c r="T269" s="1" t="str">
        <f t="shared" si="8"/>
        <v xml:space="preserve">    </v>
      </c>
    </row>
    <row r="270" spans="1:20" ht="15" customHeight="1">
      <c r="A270" s="25" t="str">
        <f t="shared" si="14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6"/>
        <v/>
      </c>
      <c r="R270" s="1" t="str">
        <f t="shared" si="12"/>
        <v/>
      </c>
      <c r="S270" s="1" t="str">
        <f t="shared" si="11"/>
        <v xml:space="preserve">    </v>
      </c>
      <c r="T270" s="1" t="str">
        <f t="shared" si="8"/>
        <v xml:space="preserve">    </v>
      </c>
    </row>
    <row r="271" spans="1:20" ht="15" customHeight="1">
      <c r="A271" s="25" t="str">
        <f t="shared" si="14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6"/>
        <v/>
      </c>
      <c r="R271" s="1" t="str">
        <f t="shared" si="12"/>
        <v/>
      </c>
      <c r="S271" s="1" t="str">
        <f t="shared" si="11"/>
        <v xml:space="preserve">    </v>
      </c>
      <c r="T271" s="1" t="str">
        <f t="shared" si="8"/>
        <v xml:space="preserve">    </v>
      </c>
    </row>
    <row r="272" spans="1:20" ht="15" customHeight="1">
      <c r="A272" s="25" t="str">
        <f t="shared" si="14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6"/>
        <v/>
      </c>
      <c r="R272" s="1" t="str">
        <f t="shared" si="12"/>
        <v/>
      </c>
      <c r="S272" s="1" t="str">
        <f t="shared" si="11"/>
        <v xml:space="preserve">    </v>
      </c>
      <c r="T272" s="1" t="str">
        <f t="shared" si="8"/>
        <v xml:space="preserve">    </v>
      </c>
    </row>
    <row r="273" spans="1:20" ht="15" customHeight="1">
      <c r="A273" s="25" t="str">
        <f t="shared" si="14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6"/>
        <v/>
      </c>
      <c r="R273" s="1" t="str">
        <f t="shared" si="12"/>
        <v/>
      </c>
      <c r="S273" s="1" t="str">
        <f t="shared" si="11"/>
        <v xml:space="preserve">    </v>
      </c>
      <c r="T273" s="1" t="str">
        <f t="shared" si="8"/>
        <v xml:space="preserve">    </v>
      </c>
    </row>
    <row r="274" spans="1:20" ht="15" customHeight="1">
      <c r="A274" s="25" t="str">
        <f t="shared" si="14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6"/>
        <v/>
      </c>
      <c r="R274" s="1" t="str">
        <f t="shared" si="12"/>
        <v/>
      </c>
      <c r="S274" s="1" t="str">
        <f t="shared" si="11"/>
        <v xml:space="preserve">    </v>
      </c>
      <c r="T274" s="1" t="str">
        <f t="shared" si="8"/>
        <v xml:space="preserve">    </v>
      </c>
    </row>
    <row r="275" spans="1:20" ht="15" customHeight="1">
      <c r="A275" s="25" t="str">
        <f t="shared" si="14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6"/>
        <v/>
      </c>
      <c r="R275" s="1" t="str">
        <f t="shared" si="12"/>
        <v/>
      </c>
      <c r="S275" s="1" t="str">
        <f t="shared" si="11"/>
        <v xml:space="preserve">    </v>
      </c>
      <c r="T275" s="1" t="str">
        <f t="shared" si="8"/>
        <v xml:space="preserve">    </v>
      </c>
    </row>
    <row r="276" spans="1:20" ht="15" customHeight="1">
      <c r="A276" s="25" t="str">
        <f t="shared" si="14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6"/>
        <v/>
      </c>
      <c r="R276" s="1" t="str">
        <f t="shared" si="12"/>
        <v/>
      </c>
      <c r="S276" s="1" t="str">
        <f t="shared" si="11"/>
        <v xml:space="preserve">    </v>
      </c>
      <c r="T276" s="1" t="str">
        <f t="shared" si="8"/>
        <v xml:space="preserve">    </v>
      </c>
    </row>
    <row r="277" spans="1:20" ht="15" customHeight="1">
      <c r="A277" s="25" t="str">
        <f t="shared" si="14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11"/>
      <c r="Q277" s="63" t="str">
        <f t="shared" si="16"/>
        <v/>
      </c>
      <c r="R277" s="1" t="str">
        <f t="shared" si="12"/>
        <v/>
      </c>
      <c r="S277" s="1" t="str">
        <f t="shared" si="11"/>
        <v xml:space="preserve">    </v>
      </c>
      <c r="T277" s="1" t="str">
        <f t="shared" si="8"/>
        <v xml:space="preserve">    </v>
      </c>
    </row>
    <row r="278" spans="1:20" ht="15" customHeight="1">
      <c r="A278" s="25" t="str">
        <f t="shared" si="14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6"/>
        <v/>
      </c>
      <c r="R278" s="1" t="str">
        <f t="shared" si="12"/>
        <v/>
      </c>
      <c r="S278" s="1" t="str">
        <f t="shared" si="11"/>
        <v xml:space="preserve">    </v>
      </c>
      <c r="T278" s="1" t="str">
        <f t="shared" si="8"/>
        <v xml:space="preserve">    </v>
      </c>
    </row>
    <row r="279" spans="1:20" ht="15" customHeight="1">
      <c r="A279" s="25" t="str">
        <f t="shared" si="14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6"/>
        <v/>
      </c>
      <c r="R279" s="1" t="str">
        <f t="shared" si="12"/>
        <v/>
      </c>
      <c r="S279" s="1" t="str">
        <f t="shared" si="11"/>
        <v xml:space="preserve">    </v>
      </c>
      <c r="T279" s="1" t="str">
        <f t="shared" si="8"/>
        <v xml:space="preserve">    </v>
      </c>
    </row>
    <row r="280" spans="1:20" ht="15" customHeight="1">
      <c r="A280" s="25" t="str">
        <f t="shared" si="14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6"/>
        <v/>
      </c>
      <c r="R280" s="1" t="str">
        <f t="shared" si="12"/>
        <v/>
      </c>
      <c r="S280" s="1" t="str">
        <f t="shared" si="11"/>
        <v xml:space="preserve">    </v>
      </c>
      <c r="T280" s="1" t="str">
        <f t="shared" si="8"/>
        <v xml:space="preserve">    </v>
      </c>
    </row>
    <row r="281" spans="1:20" ht="15" customHeight="1">
      <c r="A281" s="25" t="str">
        <f t="shared" si="14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6"/>
      <c r="Q281" s="63" t="str">
        <f t="shared" si="16"/>
        <v/>
      </c>
      <c r="R281" s="1" t="str">
        <f t="shared" si="12"/>
        <v/>
      </c>
      <c r="S281" s="1" t="str">
        <f t="shared" si="11"/>
        <v xml:space="preserve">    </v>
      </c>
      <c r="T281" s="1" t="str">
        <f t="shared" si="8"/>
        <v xml:space="preserve">    </v>
      </c>
    </row>
    <row r="282" spans="1:20" ht="15" customHeight="1">
      <c r="A282" s="25" t="str">
        <f t="shared" si="14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11"/>
      <c r="Q282" s="63" t="str">
        <f t="shared" si="16"/>
        <v/>
      </c>
      <c r="R282" s="1" t="str">
        <f t="shared" si="12"/>
        <v/>
      </c>
      <c r="S282" s="1" t="str">
        <f t="shared" si="11"/>
        <v xml:space="preserve">    </v>
      </c>
      <c r="T282" s="1" t="str">
        <f t="shared" si="8"/>
        <v xml:space="preserve">    </v>
      </c>
    </row>
    <row r="283" spans="1:20" ht="15" customHeight="1">
      <c r="A283" s="25" t="str">
        <f t="shared" si="14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6"/>
        <v/>
      </c>
      <c r="R283" s="1" t="str">
        <f t="shared" si="12"/>
        <v/>
      </c>
      <c r="S283" s="1" t="str">
        <f t="shared" si="11"/>
        <v xml:space="preserve">    </v>
      </c>
      <c r="T283" s="1" t="str">
        <f t="shared" si="8"/>
        <v xml:space="preserve">    </v>
      </c>
    </row>
    <row r="284" spans="1:20" ht="15" customHeight="1">
      <c r="A284" s="25" t="str">
        <f t="shared" si="14"/>
        <v/>
      </c>
      <c r="B284" s="5"/>
      <c r="C284" s="21"/>
      <c r="D284" s="21"/>
      <c r="E284" s="6"/>
      <c r="F284" s="7"/>
      <c r="G284" s="6"/>
      <c r="H284" s="6"/>
      <c r="I284" s="11"/>
      <c r="J284" s="11"/>
      <c r="K284" s="11"/>
      <c r="L284" s="12"/>
      <c r="M284" s="13"/>
      <c r="N284" s="14"/>
      <c r="O284" s="7"/>
      <c r="P284" s="11"/>
      <c r="Q284" s="63" t="str">
        <f t="shared" si="16"/>
        <v/>
      </c>
      <c r="R284" s="1" t="str">
        <f t="shared" si="12"/>
        <v/>
      </c>
      <c r="S284" s="1" t="str">
        <f t="shared" si="11"/>
        <v xml:space="preserve">    </v>
      </c>
      <c r="T284" s="1" t="str">
        <f t="shared" si="8"/>
        <v xml:space="preserve">    </v>
      </c>
    </row>
    <row r="285" spans="1:20" ht="15" customHeight="1">
      <c r="A285" s="25" t="str">
        <f t="shared" si="14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6"/>
        <v/>
      </c>
      <c r="R285" s="1" t="str">
        <f t="shared" si="12"/>
        <v/>
      </c>
      <c r="S285" s="1" t="str">
        <f t="shared" si="11"/>
        <v xml:space="preserve">    </v>
      </c>
      <c r="T285" s="1" t="str">
        <f t="shared" si="8"/>
        <v xml:space="preserve">    </v>
      </c>
    </row>
    <row r="286" spans="1:20" ht="15" customHeight="1">
      <c r="A286" s="25" t="str">
        <f t="shared" si="14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6"/>
      <c r="Q286" s="63" t="str">
        <f t="shared" si="16"/>
        <v/>
      </c>
      <c r="R286" s="1" t="str">
        <f t="shared" si="12"/>
        <v/>
      </c>
      <c r="S286" s="1" t="str">
        <f t="shared" si="11"/>
        <v xml:space="preserve">    </v>
      </c>
      <c r="T286" s="1" t="str">
        <f t="shared" si="8"/>
        <v xml:space="preserve">    </v>
      </c>
    </row>
    <row r="287" spans="1:20" ht="15" customHeight="1">
      <c r="A287" s="25" t="str">
        <f t="shared" si="14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6"/>
        <v/>
      </c>
      <c r="R287" s="1" t="str">
        <f t="shared" si="12"/>
        <v/>
      </c>
      <c r="S287" s="1" t="str">
        <f t="shared" si="11"/>
        <v xml:space="preserve">    </v>
      </c>
      <c r="T287" s="1" t="str">
        <f t="shared" si="8"/>
        <v xml:space="preserve">    </v>
      </c>
    </row>
    <row r="288" spans="1:20" ht="15" customHeight="1">
      <c r="A288" s="25" t="str">
        <f t="shared" si="14"/>
        <v/>
      </c>
      <c r="B288" s="16"/>
      <c r="C288" s="22"/>
      <c r="D288" s="22"/>
      <c r="E288" s="6"/>
      <c r="F288" s="7"/>
      <c r="G288" s="17"/>
      <c r="H288" s="17"/>
      <c r="I288" s="15"/>
      <c r="J288" s="15"/>
      <c r="K288" s="15"/>
      <c r="L288" s="12"/>
      <c r="M288" s="18"/>
      <c r="N288" s="19"/>
      <c r="O288" s="20"/>
      <c r="P288" s="15"/>
      <c r="Q288" s="63" t="str">
        <f t="shared" si="16"/>
        <v/>
      </c>
      <c r="R288" s="1" t="str">
        <f t="shared" si="12"/>
        <v/>
      </c>
      <c r="S288" s="1" t="str">
        <f t="shared" si="11"/>
        <v xml:space="preserve">    </v>
      </c>
      <c r="T288" s="1" t="str">
        <f t="shared" si="8"/>
        <v xml:space="preserve">    </v>
      </c>
    </row>
    <row r="289" spans="1:20" ht="15" customHeight="1">
      <c r="A289" s="25" t="str">
        <f t="shared" si="14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6"/>
        <v/>
      </c>
      <c r="R289" s="1" t="str">
        <f t="shared" si="12"/>
        <v/>
      </c>
      <c r="S289" s="1" t="str">
        <f t="shared" si="11"/>
        <v xml:space="preserve">    </v>
      </c>
      <c r="T289" s="1" t="str">
        <f t="shared" si="8"/>
        <v xml:space="preserve">    </v>
      </c>
    </row>
    <row r="290" spans="1:20" ht="15" customHeight="1">
      <c r="A290" s="25" t="str">
        <f t="shared" si="14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6"/>
        <v/>
      </c>
      <c r="R290" s="1" t="str">
        <f t="shared" si="12"/>
        <v/>
      </c>
      <c r="S290" s="1" t="str">
        <f t="shared" si="11"/>
        <v xml:space="preserve">    </v>
      </c>
      <c r="T290" s="1" t="str">
        <f t="shared" si="8"/>
        <v xml:space="preserve">    </v>
      </c>
    </row>
    <row r="291" spans="1:20" ht="15" customHeight="1">
      <c r="A291" s="25" t="str">
        <f t="shared" si="14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6"/>
        <v/>
      </c>
      <c r="R291" s="1" t="str">
        <f t="shared" si="12"/>
        <v/>
      </c>
      <c r="S291" s="1" t="str">
        <f t="shared" si="11"/>
        <v xml:space="preserve">    </v>
      </c>
      <c r="T291" s="1" t="str">
        <f t="shared" si="8"/>
        <v xml:space="preserve">    </v>
      </c>
    </row>
    <row r="292" spans="1:20" ht="15" customHeight="1">
      <c r="A292" s="25" t="str">
        <f t="shared" si="14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6"/>
        <v/>
      </c>
      <c r="R292" s="1" t="str">
        <f t="shared" si="12"/>
        <v/>
      </c>
      <c r="S292" s="1" t="str">
        <f t="shared" si="11"/>
        <v xml:space="preserve">    </v>
      </c>
      <c r="T292" s="1" t="str">
        <f t="shared" si="8"/>
        <v xml:space="preserve">    </v>
      </c>
    </row>
    <row r="293" spans="1:20" ht="15" customHeight="1">
      <c r="A293" s="25" t="str">
        <f t="shared" si="14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6"/>
        <v/>
      </c>
      <c r="R293" s="1" t="str">
        <f t="shared" si="12"/>
        <v/>
      </c>
      <c r="S293" s="1" t="str">
        <f t="shared" si="11"/>
        <v xml:space="preserve">    </v>
      </c>
      <c r="T293" s="1" t="str">
        <f t="shared" si="8"/>
        <v xml:space="preserve">    </v>
      </c>
    </row>
    <row r="294" spans="1:20" ht="15" customHeight="1">
      <c r="A294" s="25" t="str">
        <f t="shared" si="14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6"/>
        <v/>
      </c>
      <c r="R294" s="1" t="str">
        <f t="shared" si="12"/>
        <v/>
      </c>
      <c r="S294" s="1" t="str">
        <f t="shared" si="11"/>
        <v xml:space="preserve">    </v>
      </c>
      <c r="T294" s="1" t="str">
        <f t="shared" si="8"/>
        <v xml:space="preserve">    </v>
      </c>
    </row>
    <row r="295" spans="1:20" ht="15" customHeight="1">
      <c r="A295" s="25" t="str">
        <f t="shared" si="14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6"/>
        <v/>
      </c>
      <c r="R295" s="1" t="str">
        <f t="shared" si="12"/>
        <v/>
      </c>
      <c r="S295" s="1" t="str">
        <f t="shared" si="11"/>
        <v xml:space="preserve">    </v>
      </c>
      <c r="T295" s="1" t="str">
        <f t="shared" si="8"/>
        <v xml:space="preserve">    </v>
      </c>
    </row>
    <row r="296" spans="1:20" ht="15" customHeight="1">
      <c r="A296" s="25" t="str">
        <f t="shared" si="14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6"/>
        <v/>
      </c>
      <c r="R296" s="1" t="str">
        <f t="shared" si="12"/>
        <v/>
      </c>
      <c r="S296" s="1" t="str">
        <f t="shared" si="11"/>
        <v xml:space="preserve">    </v>
      </c>
      <c r="T296" s="1" t="str">
        <f t="shared" si="8"/>
        <v xml:space="preserve">    </v>
      </c>
    </row>
    <row r="297" spans="1:20" ht="15" customHeight="1">
      <c r="A297" s="25" t="str">
        <f t="shared" si="14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6"/>
        <v/>
      </c>
      <c r="R297" s="1" t="str">
        <f t="shared" si="12"/>
        <v/>
      </c>
      <c r="S297" s="1" t="str">
        <f t="shared" si="11"/>
        <v xml:space="preserve">    </v>
      </c>
      <c r="T297" s="1" t="str">
        <f t="shared" si="8"/>
        <v xml:space="preserve">    </v>
      </c>
    </row>
    <row r="298" spans="1:20" ht="15" customHeight="1">
      <c r="A298" s="25" t="str">
        <f t="shared" si="14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6"/>
        <v/>
      </c>
      <c r="R298" s="1" t="str">
        <f t="shared" si="12"/>
        <v/>
      </c>
      <c r="S298" s="1" t="str">
        <f t="shared" si="11"/>
        <v xml:space="preserve">    </v>
      </c>
      <c r="T298" s="1" t="str">
        <f t="shared" ref="T298:T382" si="17">S298</f>
        <v xml:space="preserve">    </v>
      </c>
    </row>
    <row r="299" spans="1:20" ht="15" customHeight="1">
      <c r="A299" s="25" t="str">
        <f t="shared" si="14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6"/>
        <v/>
      </c>
      <c r="R299" s="1" t="str">
        <f t="shared" si="12"/>
        <v/>
      </c>
      <c r="S299" s="1" t="str">
        <f t="shared" si="11"/>
        <v xml:space="preserve">    </v>
      </c>
      <c r="T299" s="1" t="str">
        <f t="shared" si="17"/>
        <v xml:space="preserve">    </v>
      </c>
    </row>
    <row r="300" spans="1:20" ht="15" customHeight="1">
      <c r="A300" s="25" t="str">
        <f t="shared" si="14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6"/>
        <v/>
      </c>
      <c r="R300" s="1" t="str">
        <f t="shared" si="12"/>
        <v/>
      </c>
      <c r="S300" s="1" t="str">
        <f t="shared" si="11"/>
        <v xml:space="preserve">    </v>
      </c>
      <c r="T300" s="1" t="str">
        <f t="shared" si="17"/>
        <v xml:space="preserve">    </v>
      </c>
    </row>
    <row r="301" spans="1:20" ht="15" customHeight="1">
      <c r="A301" s="25" t="str">
        <f t="shared" si="14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6"/>
        <v/>
      </c>
      <c r="R301" s="1" t="str">
        <f t="shared" si="12"/>
        <v/>
      </c>
      <c r="S301" s="1" t="str">
        <f t="shared" si="11"/>
        <v xml:space="preserve">    </v>
      </c>
      <c r="T301" s="1" t="str">
        <f t="shared" si="17"/>
        <v xml:space="preserve">    </v>
      </c>
    </row>
    <row r="302" spans="1:20" ht="15" customHeight="1">
      <c r="A302" s="25" t="str">
        <f t="shared" si="14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6"/>
        <v/>
      </c>
      <c r="R302" s="1" t="str">
        <f t="shared" si="12"/>
        <v/>
      </c>
      <c r="S302" s="1" t="str">
        <f t="shared" si="11"/>
        <v xml:space="preserve">    </v>
      </c>
      <c r="T302" s="1" t="str">
        <f t="shared" si="17"/>
        <v xml:space="preserve">    </v>
      </c>
    </row>
    <row r="303" spans="1:20" ht="15" customHeight="1">
      <c r="A303" s="25" t="str">
        <f t="shared" si="14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6"/>
        <v/>
      </c>
      <c r="R303" s="1" t="str">
        <f t="shared" si="12"/>
        <v/>
      </c>
      <c r="S303" s="1" t="str">
        <f t="shared" si="11"/>
        <v xml:space="preserve">    </v>
      </c>
      <c r="T303" s="1" t="str">
        <f t="shared" si="17"/>
        <v xml:space="preserve">    </v>
      </c>
    </row>
    <row r="304" spans="1:20" ht="15" customHeight="1">
      <c r="A304" s="25" t="str">
        <f t="shared" si="14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6"/>
        <v/>
      </c>
      <c r="R304" s="1" t="str">
        <f t="shared" si="12"/>
        <v/>
      </c>
      <c r="S304" s="1" t="str">
        <f t="shared" si="11"/>
        <v xml:space="preserve">    </v>
      </c>
      <c r="T304" s="1" t="str">
        <f t="shared" si="17"/>
        <v xml:space="preserve">    </v>
      </c>
    </row>
    <row r="305" spans="1:20" ht="15" customHeight="1">
      <c r="A305" s="25" t="str">
        <f t="shared" si="14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6"/>
        <v/>
      </c>
      <c r="R305" s="1" t="str">
        <f t="shared" si="12"/>
        <v/>
      </c>
      <c r="S305" s="1" t="str">
        <f t="shared" si="11"/>
        <v xml:space="preserve">    </v>
      </c>
      <c r="T305" s="1" t="str">
        <f t="shared" si="17"/>
        <v xml:space="preserve">    </v>
      </c>
    </row>
    <row r="306" spans="1:20" ht="15" customHeight="1">
      <c r="A306" s="25" t="str">
        <f t="shared" si="14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6"/>
        <v/>
      </c>
      <c r="R306" s="1" t="str">
        <f t="shared" si="12"/>
        <v/>
      </c>
      <c r="S306" s="1" t="str">
        <f t="shared" si="11"/>
        <v xml:space="preserve">    </v>
      </c>
      <c r="T306" s="1" t="str">
        <f t="shared" si="17"/>
        <v xml:space="preserve">    </v>
      </c>
    </row>
    <row r="307" spans="1:20" ht="15" customHeight="1">
      <c r="A307" s="25" t="str">
        <f t="shared" si="14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6"/>
        <v/>
      </c>
      <c r="R307" s="1" t="str">
        <f t="shared" si="12"/>
        <v/>
      </c>
      <c r="S307" s="1" t="str">
        <f t="shared" si="11"/>
        <v xml:space="preserve">    </v>
      </c>
      <c r="T307" s="1" t="str">
        <f t="shared" si="17"/>
        <v xml:space="preserve">    </v>
      </c>
    </row>
    <row r="308" spans="1:20" ht="15" customHeight="1">
      <c r="A308" s="25" t="str">
        <f t="shared" si="14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6"/>
        <v/>
      </c>
      <c r="R308" s="1" t="str">
        <f t="shared" si="12"/>
        <v/>
      </c>
      <c r="S308" s="1" t="str">
        <f t="shared" si="11"/>
        <v xml:space="preserve">    </v>
      </c>
      <c r="T308" s="1" t="str">
        <f t="shared" si="17"/>
        <v xml:space="preserve">    </v>
      </c>
    </row>
    <row r="309" spans="1:20" ht="15" customHeight="1">
      <c r="A309" s="25" t="str">
        <f t="shared" si="14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6"/>
        <v/>
      </c>
      <c r="R309" s="1" t="str">
        <f t="shared" si="12"/>
        <v/>
      </c>
      <c r="S309" s="1" t="str">
        <f t="shared" si="11"/>
        <v xml:space="preserve">    </v>
      </c>
      <c r="T309" s="1" t="str">
        <f t="shared" si="17"/>
        <v xml:space="preserve">    </v>
      </c>
    </row>
    <row r="310" spans="1:20" ht="15" customHeight="1">
      <c r="A310" s="25" t="str">
        <f t="shared" si="14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6"/>
        <v/>
      </c>
      <c r="R310" s="1" t="str">
        <f t="shared" si="12"/>
        <v/>
      </c>
      <c r="S310" s="1" t="str">
        <f t="shared" si="11"/>
        <v xml:space="preserve">    </v>
      </c>
      <c r="T310" s="1" t="str">
        <f t="shared" si="17"/>
        <v xml:space="preserve">    </v>
      </c>
    </row>
    <row r="311" spans="1:20" ht="15" customHeight="1">
      <c r="A311" s="25" t="str">
        <f t="shared" si="14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6"/>
        <v/>
      </c>
      <c r="R311" s="1" t="str">
        <f t="shared" si="12"/>
        <v/>
      </c>
      <c r="S311" s="1" t="str">
        <f t="shared" si="11"/>
        <v xml:space="preserve">    </v>
      </c>
      <c r="T311" s="1" t="str">
        <f t="shared" si="17"/>
        <v xml:space="preserve">    </v>
      </c>
    </row>
    <row r="312" spans="1:20" ht="15" customHeight="1">
      <c r="A312" s="25" t="str">
        <f t="shared" si="14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6"/>
        <v/>
      </c>
      <c r="R312" s="1" t="str">
        <f t="shared" si="12"/>
        <v/>
      </c>
      <c r="S312" s="1" t="str">
        <f t="shared" si="11"/>
        <v xml:space="preserve">    </v>
      </c>
      <c r="T312" s="1" t="str">
        <f t="shared" si="17"/>
        <v xml:space="preserve">    </v>
      </c>
    </row>
    <row r="313" spans="1:20" ht="15" customHeight="1">
      <c r="A313" s="25" t="str">
        <f t="shared" si="14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6"/>
        <v/>
      </c>
      <c r="R313" s="1" t="str">
        <f t="shared" si="12"/>
        <v/>
      </c>
      <c r="S313" s="1" t="str">
        <f t="shared" si="11"/>
        <v xml:space="preserve">    </v>
      </c>
      <c r="T313" s="1" t="str">
        <f t="shared" si="17"/>
        <v xml:space="preserve">    </v>
      </c>
    </row>
    <row r="314" spans="1:20" ht="15" customHeight="1">
      <c r="A314" s="25" t="str">
        <f t="shared" si="14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6"/>
        <v/>
      </c>
      <c r="R314" s="1" t="str">
        <f t="shared" si="12"/>
        <v/>
      </c>
      <c r="S314" s="1" t="str">
        <f t="shared" si="11"/>
        <v xml:space="preserve">    </v>
      </c>
      <c r="T314" s="1" t="str">
        <f t="shared" si="17"/>
        <v xml:space="preserve">    </v>
      </c>
    </row>
    <row r="315" spans="1:20" ht="15" customHeight="1">
      <c r="A315" s="25" t="str">
        <f t="shared" si="14"/>
        <v/>
      </c>
      <c r="B315" s="5"/>
      <c r="C315" s="21"/>
      <c r="D315" s="21"/>
      <c r="E315" s="6"/>
      <c r="F315" s="7"/>
      <c r="G315" s="6"/>
      <c r="H315" s="6"/>
      <c r="I315" s="11"/>
      <c r="J315" s="11"/>
      <c r="K315" s="11"/>
      <c r="L315" s="12"/>
      <c r="M315" s="13"/>
      <c r="N315" s="14"/>
      <c r="O315" s="7"/>
      <c r="P315" s="11"/>
      <c r="Q315" s="63" t="str">
        <f t="shared" si="16"/>
        <v/>
      </c>
      <c r="R315" s="1" t="str">
        <f t="shared" si="12"/>
        <v/>
      </c>
      <c r="S315" s="1" t="str">
        <f t="shared" si="11"/>
        <v xml:space="preserve">    </v>
      </c>
      <c r="T315" s="1" t="str">
        <f t="shared" si="17"/>
        <v xml:space="preserve">    </v>
      </c>
    </row>
    <row r="316" spans="1:20" ht="15" customHeight="1">
      <c r="A316" s="25" t="str">
        <f t="shared" si="14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6"/>
        <v/>
      </c>
      <c r="R316" s="1" t="str">
        <f t="shared" si="12"/>
        <v/>
      </c>
      <c r="S316" s="1" t="str">
        <f t="shared" si="11"/>
        <v xml:space="preserve">    </v>
      </c>
      <c r="T316" s="1" t="str">
        <f t="shared" si="17"/>
        <v xml:space="preserve">    </v>
      </c>
    </row>
    <row r="317" spans="1:20" ht="15" customHeight="1">
      <c r="A317" s="25" t="str">
        <f t="shared" si="14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6"/>
        <v/>
      </c>
      <c r="R317" s="1" t="str">
        <f t="shared" si="12"/>
        <v/>
      </c>
      <c r="S317" s="1" t="str">
        <f t="shared" si="11"/>
        <v xml:space="preserve">    </v>
      </c>
      <c r="T317" s="1" t="str">
        <f t="shared" si="17"/>
        <v xml:space="preserve">    </v>
      </c>
    </row>
    <row r="318" spans="1:20" ht="15" customHeight="1">
      <c r="A318" s="25" t="str">
        <f t="shared" si="14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6"/>
        <v/>
      </c>
      <c r="R318" s="1" t="str">
        <f t="shared" si="12"/>
        <v/>
      </c>
      <c r="S318" s="1" t="str">
        <f t="shared" si="11"/>
        <v xml:space="preserve">    </v>
      </c>
      <c r="T318" s="1" t="str">
        <f t="shared" si="17"/>
        <v xml:space="preserve">    </v>
      </c>
    </row>
    <row r="319" spans="1:20" ht="15" customHeight="1">
      <c r="A319" s="25" t="str">
        <f t="shared" si="14"/>
        <v/>
      </c>
      <c r="B319" s="16"/>
      <c r="C319" s="22"/>
      <c r="D319" s="22"/>
      <c r="E319" s="6"/>
      <c r="F319" s="7"/>
      <c r="G319" s="17"/>
      <c r="H319" s="17"/>
      <c r="I319" s="15"/>
      <c r="J319" s="15"/>
      <c r="K319" s="15"/>
      <c r="L319" s="12"/>
      <c r="M319" s="18"/>
      <c r="N319" s="19"/>
      <c r="O319" s="20"/>
      <c r="P319" s="15"/>
      <c r="Q319" s="63" t="str">
        <f t="shared" si="16"/>
        <v/>
      </c>
      <c r="R319" s="1" t="str">
        <f t="shared" si="12"/>
        <v/>
      </c>
      <c r="S319" s="1" t="str">
        <f t="shared" si="11"/>
        <v xml:space="preserve">    </v>
      </c>
      <c r="T319" s="1" t="str">
        <f t="shared" si="17"/>
        <v xml:space="preserve">    </v>
      </c>
    </row>
    <row r="320" spans="1:20" ht="15" customHeight="1">
      <c r="A320" s="25" t="str">
        <f t="shared" si="14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6"/>
        <v/>
      </c>
      <c r="R320" s="1" t="str">
        <f t="shared" si="12"/>
        <v/>
      </c>
      <c r="S320" s="1" t="str">
        <f t="shared" si="11"/>
        <v xml:space="preserve">    </v>
      </c>
      <c r="T320" s="1" t="str">
        <f t="shared" si="17"/>
        <v xml:space="preserve">    </v>
      </c>
    </row>
    <row r="321" spans="1:20" ht="15" customHeight="1">
      <c r="A321" s="25" t="str">
        <f t="shared" si="14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6"/>
        <v/>
      </c>
      <c r="R321" s="1" t="str">
        <f t="shared" si="12"/>
        <v/>
      </c>
      <c r="S321" s="1" t="str">
        <f t="shared" si="11"/>
        <v xml:space="preserve">    </v>
      </c>
      <c r="T321" s="1" t="str">
        <f t="shared" si="17"/>
        <v xml:space="preserve">    </v>
      </c>
    </row>
    <row r="322" spans="1:20" ht="15" customHeight="1">
      <c r="A322" s="25" t="str">
        <f t="shared" si="14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6"/>
        <v/>
      </c>
      <c r="R322" s="1" t="str">
        <f t="shared" si="12"/>
        <v/>
      </c>
      <c r="S322" s="1" t="str">
        <f t="shared" si="11"/>
        <v xml:space="preserve">    </v>
      </c>
      <c r="T322" s="1" t="str">
        <f t="shared" si="17"/>
        <v xml:space="preserve">    </v>
      </c>
    </row>
    <row r="323" spans="1:20" ht="15" customHeight="1">
      <c r="A323" s="25" t="str">
        <f t="shared" si="14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6"/>
        <v/>
      </c>
      <c r="R323" s="1" t="str">
        <f t="shared" si="12"/>
        <v/>
      </c>
      <c r="S323" s="1" t="str">
        <f t="shared" si="11"/>
        <v xml:space="preserve">    </v>
      </c>
      <c r="T323" s="1" t="str">
        <f t="shared" si="17"/>
        <v xml:space="preserve">    </v>
      </c>
    </row>
    <row r="324" spans="1:20" ht="15" customHeight="1">
      <c r="A324" s="25" t="str">
        <f t="shared" si="14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6"/>
        <v/>
      </c>
      <c r="R324" s="1" t="str">
        <f t="shared" si="12"/>
        <v/>
      </c>
      <c r="S324" s="1" t="str">
        <f t="shared" si="11"/>
        <v xml:space="preserve">    </v>
      </c>
      <c r="T324" s="1" t="str">
        <f t="shared" si="17"/>
        <v xml:space="preserve">    </v>
      </c>
    </row>
    <row r="325" spans="1:20" ht="15" customHeight="1">
      <c r="A325" s="25" t="str">
        <f t="shared" si="14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6"/>
        <v/>
      </c>
      <c r="R325" s="1" t="str">
        <f t="shared" si="12"/>
        <v/>
      </c>
      <c r="S325" s="1" t="str">
        <f t="shared" si="11"/>
        <v xml:space="preserve">    </v>
      </c>
      <c r="T325" s="1" t="str">
        <f t="shared" si="17"/>
        <v xml:space="preserve">    </v>
      </c>
    </row>
    <row r="326" spans="1:20" ht="15" customHeight="1">
      <c r="A326" s="25" t="str">
        <f t="shared" si="14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6"/>
        <v/>
      </c>
      <c r="R326" s="1" t="str">
        <f t="shared" si="12"/>
        <v/>
      </c>
      <c r="S326" s="1" t="str">
        <f t="shared" si="11"/>
        <v xml:space="preserve">    </v>
      </c>
      <c r="T326" s="1" t="str">
        <f t="shared" si="17"/>
        <v xml:space="preserve">    </v>
      </c>
    </row>
    <row r="327" spans="1:20" ht="15" customHeight="1">
      <c r="A327" s="25" t="str">
        <f t="shared" si="14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4" si="18">IF(P327="","",VLOOKUP(P327,$Z$7:$AA$68,2,FALSE))</f>
        <v/>
      </c>
      <c r="R327" s="1" t="str">
        <f t="shared" si="12"/>
        <v/>
      </c>
      <c r="S327" s="1" t="str">
        <f t="shared" si="11"/>
        <v xml:space="preserve">    </v>
      </c>
      <c r="T327" s="1" t="str">
        <f t="shared" si="17"/>
        <v xml:space="preserve">    </v>
      </c>
    </row>
    <row r="328" spans="1:20" ht="15" customHeight="1">
      <c r="A328" s="25" t="str">
        <f t="shared" si="14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8"/>
        <v/>
      </c>
      <c r="R328" s="1" t="str">
        <f t="shared" si="12"/>
        <v/>
      </c>
      <c r="S328" s="1" t="str">
        <f t="shared" si="11"/>
        <v xml:space="preserve">    </v>
      </c>
      <c r="T328" s="1" t="str">
        <f t="shared" si="17"/>
        <v xml:space="preserve">    </v>
      </c>
    </row>
    <row r="329" spans="1:20" ht="15" customHeight="1">
      <c r="A329" s="25" t="str">
        <f t="shared" si="14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8"/>
        <v/>
      </c>
      <c r="R329" s="1" t="str">
        <f t="shared" si="12"/>
        <v/>
      </c>
      <c r="S329" s="1" t="str">
        <f t="shared" si="11"/>
        <v xml:space="preserve">    </v>
      </c>
      <c r="T329" s="1" t="str">
        <f t="shared" si="17"/>
        <v xml:space="preserve">    </v>
      </c>
    </row>
    <row r="330" spans="1:20" ht="15" customHeight="1">
      <c r="A330" s="25" t="str">
        <f t="shared" si="14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8"/>
        <v/>
      </c>
      <c r="R330" s="1" t="str">
        <f t="shared" si="12"/>
        <v/>
      </c>
      <c r="S330" s="1" t="str">
        <f t="shared" si="11"/>
        <v xml:space="preserve">    </v>
      </c>
      <c r="T330" s="1" t="str">
        <f t="shared" si="17"/>
        <v xml:space="preserve">    </v>
      </c>
    </row>
    <row r="331" spans="1:20" ht="15" customHeight="1">
      <c r="A331" s="25" t="str">
        <f t="shared" si="14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 t="str">
        <f t="shared" si="18"/>
        <v/>
      </c>
      <c r="R331" s="1" t="str">
        <f t="shared" si="12"/>
        <v/>
      </c>
      <c r="S331" s="1" t="str">
        <f t="shared" si="11"/>
        <v xml:space="preserve">    </v>
      </c>
      <c r="T331" s="1" t="str">
        <f t="shared" si="17"/>
        <v xml:space="preserve">    </v>
      </c>
    </row>
    <row r="332" spans="1:20" ht="15" customHeight="1">
      <c r="A332" s="25" t="str">
        <f t="shared" si="14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 t="str">
        <f t="shared" si="18"/>
        <v/>
      </c>
      <c r="R332" s="1" t="str">
        <f t="shared" si="12"/>
        <v/>
      </c>
      <c r="S332" s="1" t="str">
        <f t="shared" si="11"/>
        <v xml:space="preserve">    </v>
      </c>
      <c r="T332" s="1" t="str">
        <f t="shared" si="17"/>
        <v xml:space="preserve">    </v>
      </c>
    </row>
    <row r="333" spans="1:20" ht="15" customHeight="1">
      <c r="A333" s="25" t="str">
        <f t="shared" si="14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 t="str">
        <f t="shared" si="18"/>
        <v/>
      </c>
      <c r="R333" s="1" t="str">
        <f t="shared" si="12"/>
        <v/>
      </c>
      <c r="S333" s="1" t="str">
        <f t="shared" si="11"/>
        <v xml:space="preserve">    </v>
      </c>
      <c r="T333" s="1" t="str">
        <f t="shared" si="17"/>
        <v xml:space="preserve">    </v>
      </c>
    </row>
    <row r="334" spans="1:20" ht="15" customHeight="1">
      <c r="A334" s="25" t="str">
        <f t="shared" si="14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 t="str">
        <f t="shared" si="18"/>
        <v/>
      </c>
      <c r="R334" s="1" t="str">
        <f t="shared" si="12"/>
        <v/>
      </c>
      <c r="S334" s="1" t="str">
        <f t="shared" si="11"/>
        <v xml:space="preserve">    </v>
      </c>
      <c r="T334" s="1" t="str">
        <f t="shared" si="17"/>
        <v xml:space="preserve">    </v>
      </c>
    </row>
    <row r="335" spans="1:20" ht="15" customHeight="1">
      <c r="A335" s="25" t="str">
        <f t="shared" si="14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2"/>
        <v/>
      </c>
      <c r="S335" s="1" t="str">
        <f t="shared" ref="S335:S385" si="19">""&amp;L338&amp;"  "&amp;M338&amp;"  "&amp;N338&amp;""</f>
        <v xml:space="preserve">    </v>
      </c>
      <c r="T335" s="1" t="str">
        <f t="shared" si="17"/>
        <v xml:space="preserve">    </v>
      </c>
    </row>
    <row r="336" spans="1:20" ht="15" customHeight="1">
      <c r="A336" s="25" t="str">
        <f t="shared" si="14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2"/>
        <v/>
      </c>
      <c r="S336" s="1" t="str">
        <f t="shared" si="19"/>
        <v xml:space="preserve">    </v>
      </c>
      <c r="T336" s="1" t="str">
        <f t="shared" si="17"/>
        <v xml:space="preserve">    </v>
      </c>
    </row>
    <row r="337" spans="1:20" ht="15" customHeight="1">
      <c r="A337" s="25" t="str">
        <f t="shared" si="14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2"/>
        <v/>
      </c>
      <c r="S337" s="1" t="str">
        <f t="shared" si="19"/>
        <v xml:space="preserve">    </v>
      </c>
      <c r="T337" s="1" t="str">
        <f t="shared" si="17"/>
        <v xml:space="preserve">    </v>
      </c>
    </row>
    <row r="338" spans="1:20" ht="15" customHeight="1">
      <c r="A338" s="25" t="str">
        <f t="shared" si="14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2"/>
        <v/>
      </c>
      <c r="S338" s="1" t="str">
        <f t="shared" si="19"/>
        <v xml:space="preserve">    </v>
      </c>
      <c r="T338" s="1" t="str">
        <f t="shared" si="17"/>
        <v xml:space="preserve">    </v>
      </c>
    </row>
    <row r="339" spans="1:20" ht="15" customHeight="1">
      <c r="A339" s="25" t="str">
        <f t="shared" si="14"/>
        <v/>
      </c>
      <c r="B339" s="5"/>
      <c r="C339" s="21"/>
      <c r="D339" s="21"/>
      <c r="E339" s="6"/>
      <c r="F339" s="7"/>
      <c r="G339" s="6"/>
      <c r="H339" s="6"/>
      <c r="I339" s="11"/>
      <c r="J339" s="11"/>
      <c r="K339" s="11"/>
      <c r="L339" s="12"/>
      <c r="M339" s="13"/>
      <c r="N339" s="14"/>
      <c r="O339" s="7"/>
      <c r="P339" s="11"/>
      <c r="Q339" s="63"/>
      <c r="R339" s="1" t="str">
        <f t="shared" si="12"/>
        <v/>
      </c>
      <c r="S339" s="1" t="str">
        <f t="shared" si="19"/>
        <v xml:space="preserve">    </v>
      </c>
      <c r="T339" s="1" t="str">
        <f t="shared" si="17"/>
        <v xml:space="preserve">    </v>
      </c>
    </row>
    <row r="340" spans="1:20" ht="15" customHeight="1">
      <c r="A340" s="25" t="str">
        <f t="shared" si="14"/>
        <v/>
      </c>
      <c r="B340" s="5"/>
      <c r="C340" s="21"/>
      <c r="D340" s="21"/>
      <c r="E340" s="6"/>
      <c r="F340" s="7"/>
      <c r="G340" s="6"/>
      <c r="H340" s="6"/>
      <c r="I340" s="11"/>
      <c r="J340" s="11"/>
      <c r="K340" s="11"/>
      <c r="L340" s="12"/>
      <c r="M340" s="13"/>
      <c r="N340" s="14"/>
      <c r="O340" s="7"/>
      <c r="P340" s="11"/>
      <c r="Q340" s="63"/>
      <c r="R340" s="1" t="str">
        <f t="shared" si="12"/>
        <v/>
      </c>
      <c r="S340" s="1" t="str">
        <f t="shared" si="19"/>
        <v xml:space="preserve">    </v>
      </c>
      <c r="T340" s="1" t="str">
        <f t="shared" si="17"/>
        <v xml:space="preserve">    </v>
      </c>
    </row>
    <row r="341" spans="1:20" ht="15" customHeight="1">
      <c r="A341" s="25" t="str">
        <f t="shared" si="14"/>
        <v/>
      </c>
      <c r="B341" s="5"/>
      <c r="C341" s="21"/>
      <c r="D341" s="21"/>
      <c r="E341" s="6"/>
      <c r="F341" s="7"/>
      <c r="G341" s="6"/>
      <c r="H341" s="6"/>
      <c r="I341" s="11"/>
      <c r="J341" s="11"/>
      <c r="K341" s="11"/>
      <c r="L341" s="12"/>
      <c r="M341" s="13"/>
      <c r="N341" s="14"/>
      <c r="O341" s="7"/>
      <c r="P341" s="11"/>
      <c r="Q341" s="63"/>
    </row>
    <row r="342" spans="1:20" ht="15" customHeight="1">
      <c r="A342" s="25" t="str">
        <f t="shared" si="14"/>
        <v/>
      </c>
      <c r="B342" s="5"/>
      <c r="C342" s="21"/>
      <c r="D342" s="21"/>
      <c r="E342" s="6"/>
      <c r="F342" s="7"/>
      <c r="G342" s="6"/>
      <c r="H342" s="6"/>
      <c r="I342" s="11"/>
      <c r="J342" s="11"/>
      <c r="K342" s="11"/>
      <c r="L342" s="12"/>
      <c r="M342" s="13"/>
      <c r="N342" s="14"/>
      <c r="O342" s="7"/>
      <c r="P342" s="11"/>
      <c r="Q342" s="63"/>
    </row>
    <row r="343" spans="1:20" ht="15" customHeight="1">
      <c r="A343" s="25" t="str">
        <f t="shared" si="14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</row>
    <row r="344" spans="1:20" ht="15" customHeight="1">
      <c r="A344" s="25" t="str">
        <f t="shared" si="14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  <c r="R344" s="1" t="str">
        <f t="shared" si="12"/>
        <v/>
      </c>
      <c r="S344" s="1" t="str">
        <f t="shared" si="19"/>
        <v xml:space="preserve">    </v>
      </c>
      <c r="T344" s="1" t="str">
        <f t="shared" si="17"/>
        <v xml:space="preserve">    </v>
      </c>
    </row>
    <row r="345" spans="1:20" ht="15" customHeight="1">
      <c r="A345" s="25" t="str">
        <f t="shared" si="14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4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4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4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4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4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4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4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4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4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4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4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4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4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4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4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si="14"/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4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</row>
    <row r="363" spans="1:20" ht="15" customHeight="1">
      <c r="A363" s="25" t="str">
        <f t="shared" si="14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ref="R363:R385" si="20">A366</f>
        <v/>
      </c>
      <c r="S363" s="1" t="str">
        <f t="shared" si="19"/>
        <v xml:space="preserve">    </v>
      </c>
      <c r="T363" s="1" t="str">
        <f t="shared" si="17"/>
        <v xml:space="preserve">    </v>
      </c>
    </row>
    <row r="364" spans="1:20" ht="15" customHeight="1">
      <c r="A364" s="25" t="str">
        <f t="shared" si="14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20"/>
        <v/>
      </c>
      <c r="S364" s="1" t="str">
        <f t="shared" si="19"/>
        <v xml:space="preserve">    </v>
      </c>
      <c r="T364" s="1" t="str">
        <f t="shared" si="17"/>
        <v xml:space="preserve">    </v>
      </c>
    </row>
    <row r="365" spans="1:20" ht="15" customHeight="1">
      <c r="A365" s="25" t="str">
        <f t="shared" ref="A365:A388" si="21">IF(OR(B365="",C365="",D365=""),"",TEXT(Q365,"000")&amp;B365&amp;TEXT(C365,"00")&amp;TEXT(D365,"00"))</f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20"/>
        <v/>
      </c>
      <c r="S365" s="1" t="str">
        <f t="shared" si="19"/>
        <v xml:space="preserve">    </v>
      </c>
      <c r="T365" s="1" t="str">
        <f t="shared" si="17"/>
        <v xml:space="preserve">    </v>
      </c>
    </row>
    <row r="366" spans="1:20" ht="15" customHeight="1">
      <c r="A366" s="25" t="str">
        <f t="shared" si="21"/>
        <v/>
      </c>
      <c r="B366" s="16"/>
      <c r="C366" s="22"/>
      <c r="D366" s="22"/>
      <c r="E366" s="6"/>
      <c r="F366" s="7"/>
      <c r="G366" s="17"/>
      <c r="H366" s="17"/>
      <c r="I366" s="15"/>
      <c r="J366" s="15"/>
      <c r="K366" s="15"/>
      <c r="L366" s="12"/>
      <c r="M366" s="18"/>
      <c r="N366" s="19"/>
      <c r="O366" s="20"/>
      <c r="P366" s="15"/>
      <c r="Q366" s="64"/>
      <c r="R366" s="1" t="str">
        <f t="shared" si="20"/>
        <v/>
      </c>
      <c r="S366" s="1" t="str">
        <f t="shared" si="19"/>
        <v xml:space="preserve">    </v>
      </c>
      <c r="T366" s="1" t="str">
        <f t="shared" si="17"/>
        <v xml:space="preserve">    </v>
      </c>
    </row>
    <row r="367" spans="1:20" ht="15" customHeight="1">
      <c r="A367" s="25" t="str">
        <f t="shared" si="21"/>
        <v/>
      </c>
      <c r="B367" s="16"/>
      <c r="C367" s="22"/>
      <c r="D367" s="22"/>
      <c r="E367" s="6"/>
      <c r="F367" s="7"/>
      <c r="G367" s="17"/>
      <c r="H367" s="17"/>
      <c r="I367" s="15"/>
      <c r="J367" s="15"/>
      <c r="K367" s="15"/>
      <c r="L367" s="12"/>
      <c r="M367" s="18"/>
      <c r="N367" s="19"/>
      <c r="O367" s="20"/>
      <c r="P367" s="15"/>
      <c r="Q367" s="64"/>
      <c r="R367" s="1" t="str">
        <f t="shared" si="20"/>
        <v/>
      </c>
      <c r="S367" s="1" t="str">
        <f t="shared" si="19"/>
        <v xml:space="preserve">    </v>
      </c>
      <c r="T367" s="1" t="str">
        <f t="shared" si="17"/>
        <v xml:space="preserve">    </v>
      </c>
    </row>
    <row r="368" spans="1:20" ht="15" customHeight="1">
      <c r="A368" s="25" t="str">
        <f t="shared" si="21"/>
        <v/>
      </c>
      <c r="B368" s="16"/>
      <c r="C368" s="22"/>
      <c r="D368" s="22"/>
      <c r="E368" s="6"/>
      <c r="F368" s="7"/>
      <c r="G368" s="17"/>
      <c r="H368" s="17"/>
      <c r="I368" s="15"/>
      <c r="J368" s="15"/>
      <c r="K368" s="15"/>
      <c r="L368" s="12"/>
      <c r="M368" s="18"/>
      <c r="N368" s="19"/>
      <c r="O368" s="20"/>
      <c r="P368" s="15"/>
      <c r="Q368" s="64"/>
      <c r="R368" s="1" t="str">
        <f t="shared" si="20"/>
        <v/>
      </c>
      <c r="S368" s="1" t="str">
        <f t="shared" si="19"/>
        <v xml:space="preserve">    </v>
      </c>
      <c r="T368" s="1" t="str">
        <f t="shared" si="17"/>
        <v xml:space="preserve">    </v>
      </c>
    </row>
    <row r="369" spans="1:20" ht="15" customHeight="1">
      <c r="A369" s="25" t="str">
        <f t="shared" si="21"/>
        <v/>
      </c>
      <c r="B369" s="16"/>
      <c r="C369" s="22"/>
      <c r="D369" s="22"/>
      <c r="E369" s="6"/>
      <c r="F369" s="7"/>
      <c r="G369" s="17"/>
      <c r="H369" s="17"/>
      <c r="I369" s="15"/>
      <c r="J369" s="15"/>
      <c r="K369" s="15"/>
      <c r="L369" s="12"/>
      <c r="M369" s="18"/>
      <c r="N369" s="19"/>
      <c r="O369" s="20"/>
      <c r="P369" s="15"/>
      <c r="Q369" s="64"/>
      <c r="R369" s="1" t="str">
        <f t="shared" si="20"/>
        <v/>
      </c>
      <c r="S369" s="1" t="str">
        <f t="shared" si="19"/>
        <v xml:space="preserve">    </v>
      </c>
      <c r="T369" s="1" t="str">
        <f t="shared" si="17"/>
        <v xml:space="preserve">    </v>
      </c>
    </row>
    <row r="370" spans="1:20" ht="15" customHeight="1">
      <c r="A370" s="25" t="str">
        <f t="shared" si="21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20"/>
        <v/>
      </c>
      <c r="S370" s="1" t="str">
        <f t="shared" si="19"/>
        <v xml:space="preserve">    </v>
      </c>
      <c r="T370" s="1" t="str">
        <f t="shared" si="17"/>
        <v xml:space="preserve">    </v>
      </c>
    </row>
    <row r="371" spans="1:20" ht="15" customHeight="1">
      <c r="A371" s="25" t="str">
        <f t="shared" si="21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20"/>
        <v/>
      </c>
      <c r="S371" s="1" t="str">
        <f t="shared" si="19"/>
        <v xml:space="preserve">    </v>
      </c>
      <c r="T371" s="1" t="str">
        <f t="shared" si="17"/>
        <v xml:space="preserve">    </v>
      </c>
    </row>
    <row r="372" spans="1:20" ht="15" customHeight="1">
      <c r="A372" s="25" t="str">
        <f t="shared" si="21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20"/>
        <v/>
      </c>
      <c r="S372" s="1" t="str">
        <f t="shared" si="19"/>
        <v xml:space="preserve">    </v>
      </c>
      <c r="T372" s="1" t="str">
        <f t="shared" si="17"/>
        <v xml:space="preserve">    </v>
      </c>
    </row>
    <row r="373" spans="1:20" ht="15" customHeight="1">
      <c r="A373" s="25" t="str">
        <f t="shared" si="21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si="20"/>
        <v/>
      </c>
      <c r="S373" s="1" t="str">
        <f t="shared" si="19"/>
        <v xml:space="preserve">    </v>
      </c>
      <c r="T373" s="1" t="str">
        <f t="shared" si="17"/>
        <v xml:space="preserve">    </v>
      </c>
    </row>
    <row r="374" spans="1:20" ht="15" customHeight="1">
      <c r="A374" s="25" t="str">
        <f t="shared" si="21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20"/>
        <v/>
      </c>
      <c r="S374" s="1" t="str">
        <f t="shared" si="19"/>
        <v xml:space="preserve">    </v>
      </c>
      <c r="T374" s="1" t="str">
        <f t="shared" si="17"/>
        <v xml:space="preserve">    </v>
      </c>
    </row>
    <row r="375" spans="1:20" ht="15" customHeight="1">
      <c r="A375" s="25" t="str">
        <f t="shared" si="21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20"/>
        <v/>
      </c>
      <c r="S375" s="1" t="str">
        <f t="shared" si="19"/>
        <v xml:space="preserve">    </v>
      </c>
      <c r="T375" s="1" t="str">
        <f t="shared" si="17"/>
        <v xml:space="preserve">    </v>
      </c>
    </row>
    <row r="376" spans="1:20" ht="15" customHeight="1">
      <c r="A376" s="25" t="str">
        <f t="shared" si="21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20"/>
        <v/>
      </c>
    </row>
    <row r="377" spans="1:20" ht="15" customHeight="1">
      <c r="A377" s="25" t="str">
        <f t="shared" si="21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20"/>
        <v/>
      </c>
      <c r="S377" s="1" t="str">
        <f t="shared" si="19"/>
        <v xml:space="preserve">    </v>
      </c>
      <c r="T377" s="1" t="str">
        <f t="shared" si="17"/>
        <v xml:space="preserve">    </v>
      </c>
    </row>
    <row r="378" spans="1:20" ht="15" customHeight="1">
      <c r="A378" s="25" t="str">
        <f t="shared" si="21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20"/>
        <v/>
      </c>
      <c r="S378" s="1" t="str">
        <f t="shared" si="19"/>
        <v xml:space="preserve">    </v>
      </c>
      <c r="T378" s="1" t="str">
        <f t="shared" si="17"/>
        <v xml:space="preserve">    </v>
      </c>
    </row>
    <row r="379" spans="1:20" ht="15" customHeight="1">
      <c r="A379" s="25" t="str">
        <f t="shared" si="21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20"/>
        <v/>
      </c>
      <c r="S379" s="1" t="str">
        <f t="shared" si="19"/>
        <v xml:space="preserve">    </v>
      </c>
      <c r="T379" s="1" t="str">
        <f t="shared" si="17"/>
        <v xml:space="preserve">    </v>
      </c>
    </row>
    <row r="380" spans="1:20" ht="15" customHeight="1">
      <c r="A380" s="25" t="str">
        <f t="shared" si="21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20"/>
        <v/>
      </c>
      <c r="S380" s="1" t="str">
        <f t="shared" si="19"/>
        <v xml:space="preserve">    </v>
      </c>
      <c r="T380" s="1" t="str">
        <f t="shared" si="17"/>
        <v xml:space="preserve">    </v>
      </c>
    </row>
    <row r="381" spans="1:20" ht="15" customHeight="1">
      <c r="A381" s="25" t="str">
        <f t="shared" si="21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20"/>
        <v/>
      </c>
      <c r="S381" s="1" t="str">
        <f t="shared" si="19"/>
        <v xml:space="preserve">    </v>
      </c>
      <c r="T381" s="1" t="str">
        <f t="shared" si="17"/>
        <v xml:space="preserve">    </v>
      </c>
    </row>
    <row r="382" spans="1:20" ht="15" customHeight="1">
      <c r="A382" s="25" t="str">
        <f t="shared" si="21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20"/>
        <v/>
      </c>
      <c r="S382" s="1" t="str">
        <f t="shared" si="19"/>
        <v xml:space="preserve">    </v>
      </c>
      <c r="T382" s="1" t="str">
        <f t="shared" si="17"/>
        <v xml:space="preserve">    </v>
      </c>
    </row>
    <row r="383" spans="1:20" ht="15" customHeight="1">
      <c r="A383" s="25" t="str">
        <f t="shared" si="21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20"/>
        <v/>
      </c>
      <c r="S383" s="1" t="str">
        <f t="shared" si="19"/>
        <v xml:space="preserve">    </v>
      </c>
      <c r="T383" s="1" t="str">
        <f t="shared" ref="T383:T385" si="22">S383</f>
        <v xml:space="preserve">    </v>
      </c>
    </row>
    <row r="384" spans="1:20" ht="15" customHeight="1">
      <c r="A384" s="25" t="str">
        <f t="shared" si="21"/>
        <v/>
      </c>
      <c r="B384" s="5"/>
      <c r="C384" s="21"/>
      <c r="D384" s="21"/>
      <c r="E384" s="6"/>
      <c r="F384" s="7"/>
      <c r="G384" s="6"/>
      <c r="H384" s="6"/>
      <c r="I384" s="11"/>
      <c r="J384" s="11"/>
      <c r="K384" s="11"/>
      <c r="L384" s="12"/>
      <c r="M384" s="13"/>
      <c r="N384" s="14"/>
      <c r="O384" s="7"/>
      <c r="P384" s="11"/>
      <c r="Q384" s="63"/>
      <c r="R384" s="1" t="str">
        <f t="shared" si="20"/>
        <v/>
      </c>
      <c r="S384" s="1" t="str">
        <f t="shared" si="19"/>
        <v xml:space="preserve">    </v>
      </c>
      <c r="T384" s="1" t="str">
        <f t="shared" si="22"/>
        <v xml:space="preserve">    </v>
      </c>
    </row>
    <row r="385" spans="1:20">
      <c r="A385" s="25" t="str">
        <f t="shared" si="21"/>
        <v/>
      </c>
      <c r="B385" s="5"/>
      <c r="C385" s="21"/>
      <c r="D385" s="21"/>
      <c r="E385" s="6"/>
      <c r="F385" s="7"/>
      <c r="G385" s="6"/>
      <c r="H385" s="6"/>
      <c r="I385" s="11"/>
      <c r="J385" s="11"/>
      <c r="K385" s="11"/>
      <c r="L385" s="12"/>
      <c r="M385" s="13"/>
      <c r="N385" s="14"/>
      <c r="O385" s="7"/>
      <c r="P385" s="11"/>
      <c r="Q385" s="63"/>
      <c r="R385" s="1" t="str">
        <f t="shared" si="20"/>
        <v/>
      </c>
      <c r="S385" s="1" t="str">
        <f t="shared" si="19"/>
        <v xml:space="preserve">    </v>
      </c>
      <c r="T385" s="1" t="str">
        <f t="shared" si="22"/>
        <v xml:space="preserve">    </v>
      </c>
    </row>
    <row r="386" spans="1:20">
      <c r="A386" s="25" t="str">
        <f t="shared" si="21"/>
        <v/>
      </c>
      <c r="B386" s="5"/>
      <c r="C386" s="21"/>
      <c r="D386" s="21"/>
      <c r="E386" s="6"/>
      <c r="F386" s="7"/>
      <c r="G386" s="6"/>
      <c r="H386" s="6"/>
      <c r="I386" s="11"/>
      <c r="J386" s="11"/>
      <c r="K386" s="11"/>
      <c r="L386" s="12"/>
      <c r="M386" s="13"/>
      <c r="N386" s="14"/>
      <c r="O386" s="7"/>
      <c r="P386" s="11"/>
      <c r="Q386" s="63"/>
    </row>
    <row r="387" spans="1:20">
      <c r="A387" s="25" t="str">
        <f t="shared" si="21"/>
        <v/>
      </c>
      <c r="B387" s="5"/>
      <c r="C387" s="21"/>
      <c r="D387" s="21"/>
      <c r="E387" s="6"/>
      <c r="F387" s="7"/>
      <c r="G387" s="6"/>
      <c r="H387" s="6"/>
      <c r="I387" s="11"/>
      <c r="J387" s="11"/>
      <c r="K387" s="11"/>
      <c r="L387" s="12"/>
      <c r="M387" s="13"/>
      <c r="N387" s="14"/>
      <c r="O387" s="7"/>
      <c r="P387" s="11"/>
      <c r="Q387" s="63"/>
    </row>
    <row r="388" spans="1:20">
      <c r="A388" s="25" t="str">
        <f t="shared" si="21"/>
        <v/>
      </c>
      <c r="B388" s="16"/>
      <c r="C388" s="22"/>
      <c r="D388" s="22"/>
      <c r="E388" s="6"/>
      <c r="F388" s="7"/>
      <c r="G388" s="17"/>
      <c r="H388" s="17"/>
      <c r="I388" s="15"/>
      <c r="J388" s="15"/>
      <c r="K388" s="15"/>
      <c r="L388" s="12"/>
      <c r="M388" s="18"/>
      <c r="N388" s="19"/>
      <c r="O388" s="20"/>
      <c r="P388" s="15"/>
      <c r="Q388" s="64"/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8">
    <cfRule type="duplicateValues" dxfId="11" priority="1"/>
  </conditionalFormatting>
  <dataValidations count="4">
    <dataValidation imeMode="off" allowBlank="1" showInputMessage="1" showErrorMessage="1" sqref="Q7:Q388 M7:N388 L118:L388" xr:uid="{00000000-0002-0000-0E00-000000000000}"/>
    <dataValidation imeMode="on" allowBlank="1" showInputMessage="1" showErrorMessage="1" sqref="P118:P388 O7:O388 G7:K388" xr:uid="{00000000-0002-0000-0E00-000001000000}"/>
    <dataValidation type="list" imeMode="off" allowBlank="1" showInputMessage="1" showErrorMessage="1" sqref="L7:L117" xr:uid="{00000000-0002-0000-0E00-000002000000}">
      <formula1>$U$7:$U$15</formula1>
    </dataValidation>
    <dataValidation type="list" imeMode="on" allowBlank="1" showInputMessage="1" showErrorMessage="1" sqref="P7:P117" xr:uid="{00000000-0002-0000-0E00-000003000000}">
      <formula1>$Z$7:$Z$69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2011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026D0101</v>
      </c>
      <c r="B7" s="5" t="s">
        <v>21</v>
      </c>
      <c r="C7" s="21">
        <v>1</v>
      </c>
      <c r="D7" s="21">
        <v>1</v>
      </c>
      <c r="E7" s="6" t="s">
        <v>2</v>
      </c>
      <c r="F7" s="7" t="s">
        <v>3</v>
      </c>
      <c r="G7" s="6" t="s">
        <v>5</v>
      </c>
      <c r="H7" s="6" t="s">
        <v>1734</v>
      </c>
      <c r="I7" s="6" t="s">
        <v>74</v>
      </c>
      <c r="J7" s="6" t="s">
        <v>69</v>
      </c>
      <c r="K7" s="6" t="s">
        <v>786</v>
      </c>
      <c r="L7" s="12" t="s">
        <v>6</v>
      </c>
      <c r="M7" s="13" t="s">
        <v>24</v>
      </c>
      <c r="N7" s="14">
        <v>120</v>
      </c>
      <c r="O7" s="7"/>
      <c r="P7" s="6" t="s">
        <v>2012</v>
      </c>
      <c r="Q7" s="63">
        <f t="shared" ref="Q7:Q70" si="1">IF(P7="","",VLOOKUP(P7,$Z$7:$AA$68,2,FALSE))</f>
        <v>26</v>
      </c>
      <c r="R7" s="1" t="str">
        <f>A7</f>
        <v>026D0101</v>
      </c>
      <c r="S7" s="1" t="str">
        <f>""&amp;L7&amp;"  "&amp;M7&amp;"  "&amp;N7&amp;""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026D0102</v>
      </c>
      <c r="B8" s="5" t="s">
        <v>21</v>
      </c>
      <c r="C8" s="21">
        <v>1</v>
      </c>
      <c r="D8" s="21">
        <v>2</v>
      </c>
      <c r="E8" s="6" t="s">
        <v>2</v>
      </c>
      <c r="F8" s="7" t="s">
        <v>3</v>
      </c>
      <c r="G8" s="6" t="s">
        <v>5</v>
      </c>
      <c r="H8" s="6" t="s">
        <v>1734</v>
      </c>
      <c r="I8" s="6" t="s">
        <v>74</v>
      </c>
      <c r="J8" s="6" t="s">
        <v>435</v>
      </c>
      <c r="K8" s="6" t="s">
        <v>786</v>
      </c>
      <c r="L8" s="12" t="s">
        <v>6</v>
      </c>
      <c r="M8" s="13" t="s">
        <v>24</v>
      </c>
      <c r="N8" s="14">
        <v>120</v>
      </c>
      <c r="O8" s="7"/>
      <c r="P8" s="6" t="s">
        <v>2012</v>
      </c>
      <c r="Q8" s="63">
        <f t="shared" si="1"/>
        <v>26</v>
      </c>
      <c r="R8" s="1" t="str">
        <f t="shared" ref="R8:R71" si="2">A8</f>
        <v>026D0102</v>
      </c>
      <c r="S8" s="1" t="str">
        <f t="shared" ref="S8:S71" si="3">""&amp;L8&amp;"  "&amp;M8&amp;"  "&amp;N8&amp;""</f>
        <v>JWWA  G  120</v>
      </c>
      <c r="T8" s="1" t="str">
        <f t="shared" ref="T8:T73" si="4">S8</f>
        <v>JWWA  G  120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87" t="str">
        <f t="shared" si="0"/>
        <v>026D0103</v>
      </c>
      <c r="B9" s="5" t="s">
        <v>21</v>
      </c>
      <c r="C9" s="21">
        <v>1</v>
      </c>
      <c r="D9" s="21">
        <v>3</v>
      </c>
      <c r="E9" s="6" t="s">
        <v>2</v>
      </c>
      <c r="F9" s="7" t="s">
        <v>3</v>
      </c>
      <c r="G9" s="6" t="s">
        <v>5</v>
      </c>
      <c r="H9" s="6" t="s">
        <v>1734</v>
      </c>
      <c r="I9" s="6" t="s">
        <v>398</v>
      </c>
      <c r="J9" s="6" t="s">
        <v>69</v>
      </c>
      <c r="K9" s="6" t="s">
        <v>786</v>
      </c>
      <c r="L9" s="12" t="s">
        <v>65</v>
      </c>
      <c r="M9" s="13" t="s">
        <v>24</v>
      </c>
      <c r="N9" s="14">
        <v>1049</v>
      </c>
      <c r="O9" s="7"/>
      <c r="P9" s="6" t="s">
        <v>2012</v>
      </c>
      <c r="Q9" s="63">
        <f t="shared" si="1"/>
        <v>26</v>
      </c>
      <c r="R9" s="1" t="str">
        <f t="shared" si="2"/>
        <v>026D0103</v>
      </c>
      <c r="S9" s="1" t="str">
        <f t="shared" si="3"/>
        <v>JDPA  G  1049</v>
      </c>
      <c r="T9" s="1" t="str">
        <f t="shared" si="4"/>
        <v>JDPA  G  1049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026D0104</v>
      </c>
      <c r="B10" s="5" t="s">
        <v>21</v>
      </c>
      <c r="C10" s="21">
        <v>1</v>
      </c>
      <c r="D10" s="21">
        <v>4</v>
      </c>
      <c r="E10" s="6" t="s">
        <v>2</v>
      </c>
      <c r="F10" s="7" t="s">
        <v>3</v>
      </c>
      <c r="G10" s="6" t="s">
        <v>5</v>
      </c>
      <c r="H10" s="6" t="s">
        <v>1734</v>
      </c>
      <c r="I10" s="6" t="s">
        <v>398</v>
      </c>
      <c r="J10" s="6" t="s">
        <v>435</v>
      </c>
      <c r="K10" s="6" t="s">
        <v>786</v>
      </c>
      <c r="L10" s="12" t="s">
        <v>65</v>
      </c>
      <c r="M10" s="13" t="s">
        <v>24</v>
      </c>
      <c r="N10" s="14">
        <v>1049</v>
      </c>
      <c r="O10" s="7"/>
      <c r="P10" s="6" t="s">
        <v>2012</v>
      </c>
      <c r="Q10" s="63">
        <f t="shared" si="1"/>
        <v>26</v>
      </c>
      <c r="R10" s="1" t="str">
        <f t="shared" si="2"/>
        <v>026D0104</v>
      </c>
      <c r="S10" s="1" t="str">
        <f t="shared" si="3"/>
        <v>JDPA  G  1049</v>
      </c>
      <c r="T10" s="1" t="str">
        <f t="shared" si="4"/>
        <v>JDPA  G  1049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026D0105</v>
      </c>
      <c r="B11" s="5" t="s">
        <v>21</v>
      </c>
      <c r="C11" s="21">
        <v>1</v>
      </c>
      <c r="D11" s="21">
        <v>5</v>
      </c>
      <c r="E11" s="6" t="s">
        <v>2</v>
      </c>
      <c r="F11" s="7" t="s">
        <v>3</v>
      </c>
      <c r="G11" s="6" t="s">
        <v>72</v>
      </c>
      <c r="H11" s="6" t="s">
        <v>1735</v>
      </c>
      <c r="I11" s="6" t="s">
        <v>73</v>
      </c>
      <c r="J11" s="6" t="s">
        <v>69</v>
      </c>
      <c r="K11" s="6" t="s">
        <v>598</v>
      </c>
      <c r="L11" s="12" t="s">
        <v>6</v>
      </c>
      <c r="M11" s="13" t="s">
        <v>24</v>
      </c>
      <c r="N11" s="14">
        <v>113</v>
      </c>
      <c r="O11" s="7"/>
      <c r="P11" s="6" t="s">
        <v>2012</v>
      </c>
      <c r="Q11" s="63">
        <f t="shared" si="1"/>
        <v>26</v>
      </c>
      <c r="R11" s="1" t="str">
        <f t="shared" si="2"/>
        <v>026D0105</v>
      </c>
      <c r="S11" s="1" t="str">
        <f t="shared" si="3"/>
        <v>JWWA  G  113</v>
      </c>
      <c r="T11" s="1" t="str">
        <f t="shared" si="4"/>
        <v>JWWA  G  113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87" t="str">
        <f t="shared" si="0"/>
        <v>026D0106</v>
      </c>
      <c r="B12" s="5" t="s">
        <v>21</v>
      </c>
      <c r="C12" s="21">
        <v>1</v>
      </c>
      <c r="D12" s="21">
        <v>6</v>
      </c>
      <c r="E12" s="6" t="s">
        <v>2</v>
      </c>
      <c r="F12" s="7" t="s">
        <v>3</v>
      </c>
      <c r="G12" s="6" t="s">
        <v>72</v>
      </c>
      <c r="H12" s="6" t="s">
        <v>1735</v>
      </c>
      <c r="I12" s="6" t="s">
        <v>73</v>
      </c>
      <c r="J12" s="6" t="s">
        <v>435</v>
      </c>
      <c r="K12" s="6" t="s">
        <v>598</v>
      </c>
      <c r="L12" s="12" t="s">
        <v>6</v>
      </c>
      <c r="M12" s="13" t="s">
        <v>24</v>
      </c>
      <c r="N12" s="14">
        <v>113</v>
      </c>
      <c r="O12" s="7"/>
      <c r="P12" s="6" t="s">
        <v>2012</v>
      </c>
      <c r="Q12" s="63">
        <f t="shared" si="1"/>
        <v>26</v>
      </c>
      <c r="R12" s="1" t="str">
        <f t="shared" si="2"/>
        <v>026D0106</v>
      </c>
      <c r="S12" s="1" t="str">
        <f t="shared" si="3"/>
        <v>JWWA  G  113</v>
      </c>
      <c r="T12" s="1" t="str">
        <f t="shared" si="4"/>
        <v>JWWA  G  113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si="0"/>
        <v>026D0107</v>
      </c>
      <c r="B13" s="5" t="s">
        <v>21</v>
      </c>
      <c r="C13" s="21">
        <v>1</v>
      </c>
      <c r="D13" s="21">
        <v>7</v>
      </c>
      <c r="E13" s="6" t="s">
        <v>2</v>
      </c>
      <c r="F13" s="7" t="s">
        <v>3</v>
      </c>
      <c r="G13" s="6" t="s">
        <v>86</v>
      </c>
      <c r="H13" s="6" t="s">
        <v>1737</v>
      </c>
      <c r="I13" s="6" t="s">
        <v>87</v>
      </c>
      <c r="J13" s="6" t="s">
        <v>435</v>
      </c>
      <c r="K13" s="6" t="s">
        <v>786</v>
      </c>
      <c r="L13" s="12" t="s">
        <v>65</v>
      </c>
      <c r="M13" s="13" t="s">
        <v>24</v>
      </c>
      <c r="N13" s="14">
        <v>1052</v>
      </c>
      <c r="O13" s="7"/>
      <c r="P13" s="6" t="s">
        <v>2012</v>
      </c>
      <c r="Q13" s="63">
        <f t="shared" si="1"/>
        <v>26</v>
      </c>
      <c r="R13" s="1" t="str">
        <f t="shared" si="2"/>
        <v>026D0107</v>
      </c>
      <c r="S13" s="1" t="str">
        <f t="shared" si="3"/>
        <v>JDPA  G  1052</v>
      </c>
      <c r="T13" s="1" t="str">
        <f t="shared" si="4"/>
        <v>JDPA  G  1052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026D0108</v>
      </c>
      <c r="B14" s="5" t="s">
        <v>21</v>
      </c>
      <c r="C14" s="21">
        <v>1</v>
      </c>
      <c r="D14" s="21">
        <v>8</v>
      </c>
      <c r="E14" s="6" t="s">
        <v>2</v>
      </c>
      <c r="F14" s="7" t="s">
        <v>3</v>
      </c>
      <c r="G14" s="6" t="s">
        <v>79</v>
      </c>
      <c r="H14" s="6" t="s">
        <v>1739</v>
      </c>
      <c r="I14" s="6" t="s">
        <v>515</v>
      </c>
      <c r="J14" s="6" t="s">
        <v>69</v>
      </c>
      <c r="K14" s="6" t="s">
        <v>306</v>
      </c>
      <c r="L14" s="12" t="s">
        <v>6</v>
      </c>
      <c r="M14" s="13" t="s">
        <v>24</v>
      </c>
      <c r="N14" s="14">
        <v>113</v>
      </c>
      <c r="O14" s="7"/>
      <c r="P14" s="6" t="s">
        <v>2012</v>
      </c>
      <c r="Q14" s="63">
        <f t="shared" si="1"/>
        <v>26</v>
      </c>
      <c r="R14" s="1" t="str">
        <f t="shared" si="2"/>
        <v>026D0108</v>
      </c>
      <c r="S14" s="1" t="str">
        <f t="shared" si="3"/>
        <v>JWWA  G  113</v>
      </c>
      <c r="T14" s="1" t="str">
        <f t="shared" si="4"/>
        <v>JWWA  G  113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87" t="str">
        <f t="shared" si="0"/>
        <v>026D0109</v>
      </c>
      <c r="B15" s="5" t="s">
        <v>21</v>
      </c>
      <c r="C15" s="21">
        <v>1</v>
      </c>
      <c r="D15" s="21">
        <v>9</v>
      </c>
      <c r="E15" s="6" t="s">
        <v>2</v>
      </c>
      <c r="F15" s="7" t="s">
        <v>3</v>
      </c>
      <c r="G15" s="6" t="s">
        <v>79</v>
      </c>
      <c r="H15" s="6" t="s">
        <v>1739</v>
      </c>
      <c r="I15" s="6" t="s">
        <v>515</v>
      </c>
      <c r="J15" s="6" t="s">
        <v>435</v>
      </c>
      <c r="K15" s="6" t="s">
        <v>306</v>
      </c>
      <c r="L15" s="12" t="s">
        <v>6</v>
      </c>
      <c r="M15" s="13" t="s">
        <v>24</v>
      </c>
      <c r="N15" s="14">
        <v>113</v>
      </c>
      <c r="O15" s="7"/>
      <c r="P15" s="6" t="s">
        <v>2012</v>
      </c>
      <c r="Q15" s="63">
        <f t="shared" si="1"/>
        <v>26</v>
      </c>
      <c r="R15" s="1" t="str">
        <f t="shared" si="2"/>
        <v>026D0109</v>
      </c>
      <c r="S15" s="1" t="str">
        <f t="shared" si="3"/>
        <v>JWWA  G  113</v>
      </c>
      <c r="T15" s="1" t="str">
        <f t="shared" si="4"/>
        <v>JWWA  G  113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25" t="str">
        <f t="shared" si="0"/>
        <v/>
      </c>
      <c r="B16" s="5"/>
      <c r="C16" s="21"/>
      <c r="D16" s="21"/>
      <c r="E16" s="6"/>
      <c r="F16" s="7"/>
      <c r="G16" s="6"/>
      <c r="H16" s="6"/>
      <c r="I16" s="6"/>
      <c r="J16" s="6"/>
      <c r="K16" s="6"/>
      <c r="L16" s="12"/>
      <c r="M16" s="13"/>
      <c r="N16" s="14"/>
      <c r="O16" s="7"/>
      <c r="P16" s="6"/>
      <c r="Q16" s="63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026D0201</v>
      </c>
      <c r="B17" s="5" t="s">
        <v>21</v>
      </c>
      <c r="C17" s="21">
        <v>2</v>
      </c>
      <c r="D17" s="21">
        <v>1</v>
      </c>
      <c r="E17" s="6" t="s">
        <v>2</v>
      </c>
      <c r="F17" s="7" t="s">
        <v>19</v>
      </c>
      <c r="G17" s="6" t="s">
        <v>432</v>
      </c>
      <c r="H17" s="6" t="s">
        <v>432</v>
      </c>
      <c r="I17" s="6" t="s">
        <v>434</v>
      </c>
      <c r="J17" s="6" t="s">
        <v>435</v>
      </c>
      <c r="K17" s="6"/>
      <c r="L17" s="12" t="s">
        <v>6</v>
      </c>
      <c r="M17" s="13" t="s">
        <v>24</v>
      </c>
      <c r="N17" s="14">
        <v>121</v>
      </c>
      <c r="O17" s="7"/>
      <c r="P17" s="6" t="s">
        <v>2012</v>
      </c>
      <c r="Q17" s="63">
        <f t="shared" si="1"/>
        <v>26</v>
      </c>
      <c r="R17" s="1" t="str">
        <f t="shared" si="2"/>
        <v>026D0201</v>
      </c>
      <c r="S17" s="1" t="str">
        <f t="shared" si="3"/>
        <v>JWWA  G  121</v>
      </c>
      <c r="T17" s="1" t="str">
        <f t="shared" si="4"/>
        <v>JWWA  G  121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026D0202</v>
      </c>
      <c r="B18" s="5" t="s">
        <v>21</v>
      </c>
      <c r="C18" s="21">
        <v>2</v>
      </c>
      <c r="D18" s="21">
        <v>2</v>
      </c>
      <c r="E18" s="6" t="s">
        <v>2</v>
      </c>
      <c r="F18" s="7" t="s">
        <v>19</v>
      </c>
      <c r="G18" s="6" t="s">
        <v>432</v>
      </c>
      <c r="H18" s="6" t="s">
        <v>432</v>
      </c>
      <c r="I18" s="6" t="s">
        <v>447</v>
      </c>
      <c r="J18" s="6" t="s">
        <v>435</v>
      </c>
      <c r="K18" s="6"/>
      <c r="L18" s="12" t="s">
        <v>65</v>
      </c>
      <c r="M18" s="13" t="s">
        <v>24</v>
      </c>
      <c r="N18" s="14">
        <v>1049</v>
      </c>
      <c r="O18" s="7"/>
      <c r="P18" s="6" t="s">
        <v>2012</v>
      </c>
      <c r="Q18" s="63">
        <f t="shared" si="1"/>
        <v>26</v>
      </c>
      <c r="R18" s="1" t="str">
        <f t="shared" si="2"/>
        <v>026D0202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026D0203</v>
      </c>
      <c r="B19" s="5" t="s">
        <v>21</v>
      </c>
      <c r="C19" s="21">
        <v>2</v>
      </c>
      <c r="D19" s="21">
        <v>3</v>
      </c>
      <c r="E19" s="6" t="s">
        <v>2</v>
      </c>
      <c r="F19" s="7" t="s">
        <v>19</v>
      </c>
      <c r="G19" s="6" t="s">
        <v>436</v>
      </c>
      <c r="H19" s="6" t="s">
        <v>436</v>
      </c>
      <c r="I19" s="6" t="s">
        <v>438</v>
      </c>
      <c r="J19" s="6" t="s">
        <v>435</v>
      </c>
      <c r="K19" s="6"/>
      <c r="L19" s="12" t="s">
        <v>6</v>
      </c>
      <c r="M19" s="13" t="s">
        <v>24</v>
      </c>
      <c r="N19" s="14">
        <v>121</v>
      </c>
      <c r="O19" s="7"/>
      <c r="P19" s="6" t="s">
        <v>2012</v>
      </c>
      <c r="Q19" s="63">
        <f t="shared" si="1"/>
        <v>26</v>
      </c>
      <c r="R19" s="1" t="str">
        <f t="shared" si="2"/>
        <v>026D0203</v>
      </c>
      <c r="S19" s="1" t="str">
        <f t="shared" si="3"/>
        <v>JWWA  G  121</v>
      </c>
      <c r="T19" s="1" t="str">
        <f t="shared" si="4"/>
        <v>JWWA  G  121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026D0204</v>
      </c>
      <c r="B20" s="5" t="s">
        <v>21</v>
      </c>
      <c r="C20" s="21">
        <v>2</v>
      </c>
      <c r="D20" s="21">
        <v>4</v>
      </c>
      <c r="E20" s="6" t="s">
        <v>2</v>
      </c>
      <c r="F20" s="7" t="s">
        <v>19</v>
      </c>
      <c r="G20" s="6" t="s">
        <v>436</v>
      </c>
      <c r="H20" s="6" t="s">
        <v>436</v>
      </c>
      <c r="I20" s="6" t="s">
        <v>448</v>
      </c>
      <c r="J20" s="6" t="s">
        <v>435</v>
      </c>
      <c r="K20" s="6"/>
      <c r="L20" s="12" t="s">
        <v>65</v>
      </c>
      <c r="M20" s="13" t="s">
        <v>24</v>
      </c>
      <c r="N20" s="14">
        <v>1049</v>
      </c>
      <c r="O20" s="7"/>
      <c r="P20" s="6" t="s">
        <v>2012</v>
      </c>
      <c r="Q20" s="63">
        <f t="shared" si="1"/>
        <v>26</v>
      </c>
      <c r="R20" s="1" t="str">
        <f t="shared" si="2"/>
        <v>026D0204</v>
      </c>
      <c r="S20" s="1" t="str">
        <f t="shared" si="3"/>
        <v>JDPA  G  1049</v>
      </c>
      <c r="T20" s="1" t="str">
        <f t="shared" si="4"/>
        <v>JDPA  G  1049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026D0205</v>
      </c>
      <c r="B21" s="5" t="s">
        <v>21</v>
      </c>
      <c r="C21" s="21">
        <v>2</v>
      </c>
      <c r="D21" s="21">
        <v>5</v>
      </c>
      <c r="E21" s="6" t="s">
        <v>2</v>
      </c>
      <c r="F21" s="7" t="s">
        <v>19</v>
      </c>
      <c r="G21" s="6" t="s">
        <v>439</v>
      </c>
      <c r="H21" s="6" t="s">
        <v>439</v>
      </c>
      <c r="I21" s="6" t="s">
        <v>438</v>
      </c>
      <c r="J21" s="6" t="s">
        <v>435</v>
      </c>
      <c r="K21" s="6"/>
      <c r="L21" s="12" t="s">
        <v>6</v>
      </c>
      <c r="M21" s="13" t="s">
        <v>24</v>
      </c>
      <c r="N21" s="14">
        <v>121</v>
      </c>
      <c r="O21" s="7"/>
      <c r="P21" s="6" t="s">
        <v>2012</v>
      </c>
      <c r="Q21" s="63">
        <f t="shared" si="1"/>
        <v>26</v>
      </c>
      <c r="R21" s="1" t="str">
        <f t="shared" si="2"/>
        <v>026D0205</v>
      </c>
      <c r="S21" s="1" t="str">
        <f t="shared" si="3"/>
        <v>JWWA  G  121</v>
      </c>
      <c r="T21" s="1" t="str">
        <f t="shared" si="4"/>
        <v>JWWA  G  121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026D0206</v>
      </c>
      <c r="B22" s="5" t="s">
        <v>21</v>
      </c>
      <c r="C22" s="21">
        <v>2</v>
      </c>
      <c r="D22" s="21">
        <v>6</v>
      </c>
      <c r="E22" s="6" t="s">
        <v>2</v>
      </c>
      <c r="F22" s="7" t="s">
        <v>19</v>
      </c>
      <c r="G22" s="6" t="s">
        <v>439</v>
      </c>
      <c r="H22" s="6" t="s">
        <v>439</v>
      </c>
      <c r="I22" s="6" t="s">
        <v>448</v>
      </c>
      <c r="J22" s="6" t="s">
        <v>435</v>
      </c>
      <c r="K22" s="6"/>
      <c r="L22" s="12" t="s">
        <v>65</v>
      </c>
      <c r="M22" s="13" t="s">
        <v>24</v>
      </c>
      <c r="N22" s="14">
        <v>1049</v>
      </c>
      <c r="O22" s="7"/>
      <c r="P22" s="6" t="s">
        <v>2012</v>
      </c>
      <c r="Q22" s="63">
        <f t="shared" si="1"/>
        <v>26</v>
      </c>
      <c r="R22" s="1" t="str">
        <f t="shared" si="2"/>
        <v>026D0206</v>
      </c>
      <c r="S22" s="1" t="str">
        <f t="shared" si="3"/>
        <v>JDPA  G  1049</v>
      </c>
      <c r="T22" s="1" t="str">
        <f t="shared" si="4"/>
        <v>JDPA  G  1049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026D0207</v>
      </c>
      <c r="B23" s="5" t="s">
        <v>21</v>
      </c>
      <c r="C23" s="21">
        <v>2</v>
      </c>
      <c r="D23" s="21">
        <v>7</v>
      </c>
      <c r="E23" s="6" t="s">
        <v>2</v>
      </c>
      <c r="F23" s="7" t="s">
        <v>19</v>
      </c>
      <c r="G23" s="6" t="s">
        <v>441</v>
      </c>
      <c r="H23" s="6" t="s">
        <v>569</v>
      </c>
      <c r="I23" s="6" t="s">
        <v>74</v>
      </c>
      <c r="J23" s="6" t="s">
        <v>435</v>
      </c>
      <c r="K23" s="6"/>
      <c r="L23" s="12" t="s">
        <v>6</v>
      </c>
      <c r="M23" s="13" t="s">
        <v>24</v>
      </c>
      <c r="N23" s="14">
        <v>121</v>
      </c>
      <c r="O23" s="7"/>
      <c r="P23" s="6" t="s">
        <v>2012</v>
      </c>
      <c r="Q23" s="63">
        <f t="shared" si="1"/>
        <v>26</v>
      </c>
      <c r="R23" s="1" t="str">
        <f t="shared" si="2"/>
        <v>026D0207</v>
      </c>
      <c r="S23" s="1" t="str">
        <f t="shared" si="3"/>
        <v>JWWA  G  121</v>
      </c>
      <c r="T23" s="1" t="str">
        <f t="shared" si="4"/>
        <v>JWWA  G  121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87" t="str">
        <f t="shared" si="0"/>
        <v>026D0208</v>
      </c>
      <c r="B24" s="5" t="s">
        <v>21</v>
      </c>
      <c r="C24" s="21">
        <v>2</v>
      </c>
      <c r="D24" s="21">
        <v>8</v>
      </c>
      <c r="E24" s="6" t="s">
        <v>2</v>
      </c>
      <c r="F24" s="7" t="s">
        <v>19</v>
      </c>
      <c r="G24" s="6" t="s">
        <v>441</v>
      </c>
      <c r="H24" s="6" t="s">
        <v>569</v>
      </c>
      <c r="I24" s="6" t="s">
        <v>398</v>
      </c>
      <c r="J24" s="6" t="s">
        <v>435</v>
      </c>
      <c r="K24" s="6"/>
      <c r="L24" s="12" t="s">
        <v>65</v>
      </c>
      <c r="M24" s="13" t="s">
        <v>24</v>
      </c>
      <c r="N24" s="14">
        <v>1049</v>
      </c>
      <c r="O24" s="7"/>
      <c r="P24" s="6" t="s">
        <v>2012</v>
      </c>
      <c r="Q24" s="63">
        <f t="shared" si="1"/>
        <v>26</v>
      </c>
      <c r="R24" s="1" t="str">
        <f t="shared" si="2"/>
        <v>026D0208</v>
      </c>
      <c r="S24" s="1" t="str">
        <f t="shared" si="3"/>
        <v>JDPA  G  1049</v>
      </c>
      <c r="T24" s="1" t="str">
        <f t="shared" si="4"/>
        <v>JDPA  G  1049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026D0209</v>
      </c>
      <c r="B25" s="5" t="s">
        <v>21</v>
      </c>
      <c r="C25" s="21">
        <v>2</v>
      </c>
      <c r="D25" s="21">
        <v>9</v>
      </c>
      <c r="E25" s="6" t="s">
        <v>2</v>
      </c>
      <c r="F25" s="7" t="s">
        <v>19</v>
      </c>
      <c r="G25" s="6" t="s">
        <v>443</v>
      </c>
      <c r="H25" s="6" t="s">
        <v>570</v>
      </c>
      <c r="I25" s="6" t="s">
        <v>74</v>
      </c>
      <c r="J25" s="6" t="s">
        <v>435</v>
      </c>
      <c r="K25" s="6"/>
      <c r="L25" s="12" t="s">
        <v>6</v>
      </c>
      <c r="M25" s="13" t="s">
        <v>24</v>
      </c>
      <c r="N25" s="14">
        <v>121</v>
      </c>
      <c r="O25" s="7"/>
      <c r="P25" s="6" t="s">
        <v>2012</v>
      </c>
      <c r="Q25" s="63">
        <f t="shared" si="1"/>
        <v>26</v>
      </c>
      <c r="R25" s="1" t="str">
        <f t="shared" si="2"/>
        <v>026D0209</v>
      </c>
      <c r="S25" s="1" t="str">
        <f t="shared" si="3"/>
        <v>JWWA  G  121</v>
      </c>
      <c r="T25" s="1" t="str">
        <f t="shared" si="4"/>
        <v>JWWA  G  121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026D0210</v>
      </c>
      <c r="B26" s="5" t="s">
        <v>21</v>
      </c>
      <c r="C26" s="21">
        <v>2</v>
      </c>
      <c r="D26" s="21">
        <v>10</v>
      </c>
      <c r="E26" s="6" t="s">
        <v>2</v>
      </c>
      <c r="F26" s="7" t="s">
        <v>19</v>
      </c>
      <c r="G26" s="6" t="s">
        <v>443</v>
      </c>
      <c r="H26" s="6" t="s">
        <v>570</v>
      </c>
      <c r="I26" s="6" t="s">
        <v>398</v>
      </c>
      <c r="J26" s="6" t="s">
        <v>435</v>
      </c>
      <c r="K26" s="6"/>
      <c r="L26" s="12" t="s">
        <v>65</v>
      </c>
      <c r="M26" s="13" t="s">
        <v>24</v>
      </c>
      <c r="N26" s="14">
        <v>1049</v>
      </c>
      <c r="O26" s="7"/>
      <c r="P26" s="6" t="s">
        <v>2012</v>
      </c>
      <c r="Q26" s="63">
        <f t="shared" si="1"/>
        <v>26</v>
      </c>
      <c r="R26" s="1" t="str">
        <f t="shared" si="2"/>
        <v>026D0210</v>
      </c>
      <c r="S26" s="1" t="str">
        <f t="shared" si="3"/>
        <v>JDPA  G  1049</v>
      </c>
      <c r="T26" s="1" t="str">
        <f t="shared" si="4"/>
        <v>JDPA  G  1049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87" t="str">
        <f t="shared" si="0"/>
        <v>026D0211</v>
      </c>
      <c r="B27" s="5" t="s">
        <v>21</v>
      </c>
      <c r="C27" s="21">
        <v>2</v>
      </c>
      <c r="D27" s="21">
        <v>11</v>
      </c>
      <c r="E27" s="6" t="s">
        <v>2</v>
      </c>
      <c r="F27" s="7" t="s">
        <v>19</v>
      </c>
      <c r="G27" s="6" t="s">
        <v>445</v>
      </c>
      <c r="H27" s="6" t="s">
        <v>2015</v>
      </c>
      <c r="I27" s="6" t="s">
        <v>74</v>
      </c>
      <c r="J27" s="6" t="s">
        <v>435</v>
      </c>
      <c r="K27" s="6"/>
      <c r="L27" s="12" t="s">
        <v>6</v>
      </c>
      <c r="M27" s="13" t="s">
        <v>24</v>
      </c>
      <c r="N27" s="14">
        <v>121</v>
      </c>
      <c r="O27" s="7"/>
      <c r="P27" s="6" t="s">
        <v>2012</v>
      </c>
      <c r="Q27" s="63">
        <f t="shared" si="1"/>
        <v>26</v>
      </c>
      <c r="R27" s="1" t="str">
        <f t="shared" si="2"/>
        <v>026D0211</v>
      </c>
      <c r="S27" s="1" t="str">
        <f t="shared" si="3"/>
        <v>JWWA  G  121</v>
      </c>
      <c r="T27" s="1" t="str">
        <f t="shared" si="4"/>
        <v>JWWA  G  121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026D0212</v>
      </c>
      <c r="B28" s="5" t="s">
        <v>21</v>
      </c>
      <c r="C28" s="21">
        <v>2</v>
      </c>
      <c r="D28" s="21">
        <v>12</v>
      </c>
      <c r="E28" s="6" t="s">
        <v>2</v>
      </c>
      <c r="F28" s="7" t="s">
        <v>19</v>
      </c>
      <c r="G28" s="6" t="s">
        <v>445</v>
      </c>
      <c r="H28" s="6" t="s">
        <v>2015</v>
      </c>
      <c r="I28" s="6" t="s">
        <v>398</v>
      </c>
      <c r="J28" s="6" t="s">
        <v>435</v>
      </c>
      <c r="K28" s="6"/>
      <c r="L28" s="12" t="s">
        <v>65</v>
      </c>
      <c r="M28" s="13" t="s">
        <v>24</v>
      </c>
      <c r="N28" s="14">
        <v>1049</v>
      </c>
      <c r="O28" s="7"/>
      <c r="P28" s="6" t="s">
        <v>2012</v>
      </c>
      <c r="Q28" s="63">
        <f t="shared" si="1"/>
        <v>26</v>
      </c>
      <c r="R28" s="1" t="str">
        <f t="shared" si="2"/>
        <v>026D0212</v>
      </c>
      <c r="S28" s="1" t="str">
        <f t="shared" si="3"/>
        <v>JDPA  G  1049</v>
      </c>
      <c r="T28" s="1" t="str">
        <f t="shared" si="4"/>
        <v>JDPA  G  1049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026D0213</v>
      </c>
      <c r="B29" s="5" t="s">
        <v>21</v>
      </c>
      <c r="C29" s="21">
        <v>2</v>
      </c>
      <c r="D29" s="21">
        <v>13</v>
      </c>
      <c r="E29" s="6" t="s">
        <v>2</v>
      </c>
      <c r="F29" s="7" t="s">
        <v>19</v>
      </c>
      <c r="G29" s="6" t="s">
        <v>572</v>
      </c>
      <c r="H29" s="6" t="s">
        <v>2016</v>
      </c>
      <c r="I29" s="6" t="s">
        <v>74</v>
      </c>
      <c r="J29" s="6" t="s">
        <v>435</v>
      </c>
      <c r="K29" s="6"/>
      <c r="L29" s="12" t="s">
        <v>6</v>
      </c>
      <c r="M29" s="13" t="s">
        <v>24</v>
      </c>
      <c r="N29" s="14">
        <v>121</v>
      </c>
      <c r="O29" s="7"/>
      <c r="P29" s="6" t="s">
        <v>2012</v>
      </c>
      <c r="Q29" s="63">
        <f t="shared" si="1"/>
        <v>26</v>
      </c>
      <c r="R29" s="1" t="str">
        <f t="shared" si="2"/>
        <v>026D0213</v>
      </c>
      <c r="S29" s="1" t="str">
        <f t="shared" si="3"/>
        <v>JWWA  G  121</v>
      </c>
      <c r="T29" s="1" t="str">
        <f t="shared" si="4"/>
        <v>JWWA  G  121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026D0214</v>
      </c>
      <c r="B30" s="5" t="s">
        <v>21</v>
      </c>
      <c r="C30" s="21">
        <v>2</v>
      </c>
      <c r="D30" s="21">
        <v>14</v>
      </c>
      <c r="E30" s="6" t="s">
        <v>2</v>
      </c>
      <c r="F30" s="7" t="s">
        <v>19</v>
      </c>
      <c r="G30" s="6" t="s">
        <v>572</v>
      </c>
      <c r="H30" s="6" t="s">
        <v>2016</v>
      </c>
      <c r="I30" s="6" t="s">
        <v>398</v>
      </c>
      <c r="J30" s="6" t="s">
        <v>435</v>
      </c>
      <c r="K30" s="6"/>
      <c r="L30" s="12" t="s">
        <v>65</v>
      </c>
      <c r="M30" s="13" t="s">
        <v>24</v>
      </c>
      <c r="N30" s="14">
        <v>1049</v>
      </c>
      <c r="O30" s="7"/>
      <c r="P30" s="6" t="s">
        <v>2012</v>
      </c>
      <c r="Q30" s="63">
        <f t="shared" si="1"/>
        <v>26</v>
      </c>
      <c r="R30" s="1" t="str">
        <f t="shared" si="2"/>
        <v>026D0214</v>
      </c>
      <c r="S30" s="1" t="str">
        <f t="shared" si="3"/>
        <v>JDPA  G  1049</v>
      </c>
      <c r="T30" s="1" t="str">
        <f t="shared" si="4"/>
        <v>JDPA  G  1049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026D0215</v>
      </c>
      <c r="B31" s="5" t="s">
        <v>21</v>
      </c>
      <c r="C31" s="21">
        <v>2</v>
      </c>
      <c r="D31" s="21">
        <v>15</v>
      </c>
      <c r="E31" s="6" t="s">
        <v>2</v>
      </c>
      <c r="F31" s="7" t="s">
        <v>19</v>
      </c>
      <c r="G31" s="6" t="s">
        <v>450</v>
      </c>
      <c r="H31" s="6" t="s">
        <v>2017</v>
      </c>
      <c r="I31" s="6" t="s">
        <v>74</v>
      </c>
      <c r="J31" s="6" t="s">
        <v>435</v>
      </c>
      <c r="K31" s="6"/>
      <c r="L31" s="12" t="s">
        <v>6</v>
      </c>
      <c r="M31" s="13" t="s">
        <v>24</v>
      </c>
      <c r="N31" s="14">
        <v>121</v>
      </c>
      <c r="O31" s="7"/>
      <c r="P31" s="6" t="s">
        <v>2012</v>
      </c>
      <c r="Q31" s="63">
        <f t="shared" si="1"/>
        <v>26</v>
      </c>
      <c r="R31" s="1" t="str">
        <f t="shared" si="2"/>
        <v>026D0215</v>
      </c>
      <c r="S31" s="1" t="str">
        <f t="shared" si="3"/>
        <v>JWWA  G  121</v>
      </c>
      <c r="T31" s="1" t="str">
        <f t="shared" si="4"/>
        <v>JWWA  G  121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87" t="str">
        <f t="shared" si="0"/>
        <v>026D0216</v>
      </c>
      <c r="B32" s="5" t="s">
        <v>21</v>
      </c>
      <c r="C32" s="21">
        <v>2</v>
      </c>
      <c r="D32" s="21">
        <v>16</v>
      </c>
      <c r="E32" s="6" t="s">
        <v>2</v>
      </c>
      <c r="F32" s="7" t="s">
        <v>19</v>
      </c>
      <c r="G32" s="6" t="s">
        <v>450</v>
      </c>
      <c r="H32" s="6" t="s">
        <v>2017</v>
      </c>
      <c r="I32" s="6" t="s">
        <v>398</v>
      </c>
      <c r="J32" s="6" t="s">
        <v>435</v>
      </c>
      <c r="K32" s="6"/>
      <c r="L32" s="12" t="s">
        <v>65</v>
      </c>
      <c r="M32" s="13" t="s">
        <v>24</v>
      </c>
      <c r="N32" s="14">
        <v>1049</v>
      </c>
      <c r="O32" s="7"/>
      <c r="P32" s="6" t="s">
        <v>2012</v>
      </c>
      <c r="Q32" s="63">
        <f t="shared" si="1"/>
        <v>26</v>
      </c>
      <c r="R32" s="1" t="str">
        <f t="shared" si="2"/>
        <v>026D0216</v>
      </c>
      <c r="S32" s="1" t="str">
        <f t="shared" si="3"/>
        <v>JDPA  G  1049</v>
      </c>
      <c r="T32" s="1" t="str">
        <f t="shared" si="4"/>
        <v>JDPA  G  1049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87" t="str">
        <f t="shared" si="0"/>
        <v>026D0217</v>
      </c>
      <c r="B33" s="5" t="s">
        <v>21</v>
      </c>
      <c r="C33" s="21">
        <v>2</v>
      </c>
      <c r="D33" s="21">
        <v>17</v>
      </c>
      <c r="E33" s="6" t="s">
        <v>2</v>
      </c>
      <c r="F33" s="7" t="s">
        <v>19</v>
      </c>
      <c r="G33" s="6" t="s">
        <v>452</v>
      </c>
      <c r="H33" s="6" t="s">
        <v>2018</v>
      </c>
      <c r="I33" s="6" t="s">
        <v>74</v>
      </c>
      <c r="J33" s="6" t="s">
        <v>435</v>
      </c>
      <c r="K33" s="6"/>
      <c r="L33" s="12" t="s">
        <v>6</v>
      </c>
      <c r="M33" s="13" t="s">
        <v>24</v>
      </c>
      <c r="N33" s="14">
        <v>121</v>
      </c>
      <c r="O33" s="7"/>
      <c r="P33" s="6" t="s">
        <v>2012</v>
      </c>
      <c r="Q33" s="63">
        <f t="shared" si="1"/>
        <v>26</v>
      </c>
      <c r="R33" s="1" t="str">
        <f t="shared" si="2"/>
        <v>026D0217</v>
      </c>
      <c r="S33" s="1" t="str">
        <f t="shared" si="3"/>
        <v>JWWA  G  121</v>
      </c>
      <c r="T33" s="1" t="str">
        <f t="shared" si="4"/>
        <v>JWWA  G  121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026D0218</v>
      </c>
      <c r="B34" s="5" t="s">
        <v>21</v>
      </c>
      <c r="C34" s="21">
        <v>2</v>
      </c>
      <c r="D34" s="21">
        <v>18</v>
      </c>
      <c r="E34" s="6" t="s">
        <v>2</v>
      </c>
      <c r="F34" s="7" t="s">
        <v>19</v>
      </c>
      <c r="G34" s="6" t="s">
        <v>452</v>
      </c>
      <c r="H34" s="6" t="s">
        <v>2018</v>
      </c>
      <c r="I34" s="6" t="s">
        <v>398</v>
      </c>
      <c r="J34" s="6" t="s">
        <v>435</v>
      </c>
      <c r="K34" s="6"/>
      <c r="L34" s="12" t="s">
        <v>65</v>
      </c>
      <c r="M34" s="13" t="s">
        <v>24</v>
      </c>
      <c r="N34" s="14">
        <v>1049</v>
      </c>
      <c r="O34" s="7"/>
      <c r="P34" s="6" t="s">
        <v>2012</v>
      </c>
      <c r="Q34" s="63">
        <f t="shared" si="1"/>
        <v>26</v>
      </c>
      <c r="R34" s="1" t="str">
        <f t="shared" si="2"/>
        <v>026D0218</v>
      </c>
      <c r="S34" s="1" t="str">
        <f t="shared" si="3"/>
        <v>JDPA  G  1049</v>
      </c>
      <c r="T34" s="1" t="str">
        <f t="shared" si="4"/>
        <v>JDPA  G  1049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87" t="str">
        <f t="shared" si="0"/>
        <v>026D0219</v>
      </c>
      <c r="B35" s="5" t="s">
        <v>21</v>
      </c>
      <c r="C35" s="21">
        <v>2</v>
      </c>
      <c r="D35" s="21">
        <v>19</v>
      </c>
      <c r="E35" s="6" t="s">
        <v>2</v>
      </c>
      <c r="F35" s="7" t="s">
        <v>19</v>
      </c>
      <c r="G35" s="6" t="s">
        <v>454</v>
      </c>
      <c r="H35" s="6" t="s">
        <v>2019</v>
      </c>
      <c r="I35" s="6" t="s">
        <v>74</v>
      </c>
      <c r="J35" s="6" t="s">
        <v>435</v>
      </c>
      <c r="K35" s="6"/>
      <c r="L35" s="12" t="s">
        <v>6</v>
      </c>
      <c r="M35" s="13" t="s">
        <v>24</v>
      </c>
      <c r="N35" s="14">
        <v>121</v>
      </c>
      <c r="O35" s="7"/>
      <c r="P35" s="6" t="s">
        <v>2012</v>
      </c>
      <c r="Q35" s="63">
        <f t="shared" si="1"/>
        <v>26</v>
      </c>
      <c r="R35" s="1" t="str">
        <f t="shared" si="2"/>
        <v>026D0219</v>
      </c>
      <c r="S35" s="1" t="str">
        <f t="shared" si="3"/>
        <v>JWWA  G  121</v>
      </c>
      <c r="T35" s="1" t="str">
        <f t="shared" si="4"/>
        <v>JWWA  G  121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87" t="str">
        <f t="shared" si="0"/>
        <v>026D0220</v>
      </c>
      <c r="B36" s="5" t="s">
        <v>21</v>
      </c>
      <c r="C36" s="21">
        <v>2</v>
      </c>
      <c r="D36" s="21">
        <v>20</v>
      </c>
      <c r="E36" s="6" t="s">
        <v>2</v>
      </c>
      <c r="F36" s="7" t="s">
        <v>19</v>
      </c>
      <c r="G36" s="6" t="s">
        <v>454</v>
      </c>
      <c r="H36" s="6" t="s">
        <v>2019</v>
      </c>
      <c r="I36" s="6" t="s">
        <v>398</v>
      </c>
      <c r="J36" s="6" t="s">
        <v>435</v>
      </c>
      <c r="K36" s="6"/>
      <c r="L36" s="12" t="s">
        <v>65</v>
      </c>
      <c r="M36" s="13" t="s">
        <v>24</v>
      </c>
      <c r="N36" s="14">
        <v>1049</v>
      </c>
      <c r="O36" s="7"/>
      <c r="P36" s="6" t="s">
        <v>2012</v>
      </c>
      <c r="Q36" s="63">
        <f t="shared" si="1"/>
        <v>26</v>
      </c>
      <c r="R36" s="1" t="str">
        <f t="shared" si="2"/>
        <v>026D0220</v>
      </c>
      <c r="S36" s="1" t="str">
        <f t="shared" si="3"/>
        <v>JDPA  G  1049</v>
      </c>
      <c r="T36" s="1" t="str">
        <f t="shared" si="4"/>
        <v>JDPA  G  1049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si="0"/>
        <v>026D0221</v>
      </c>
      <c r="B37" s="5" t="s">
        <v>21</v>
      </c>
      <c r="C37" s="21">
        <v>2</v>
      </c>
      <c r="D37" s="21">
        <v>21</v>
      </c>
      <c r="E37" s="6" t="s">
        <v>2</v>
      </c>
      <c r="F37" s="7" t="s">
        <v>19</v>
      </c>
      <c r="G37" s="6" t="s">
        <v>775</v>
      </c>
      <c r="H37" s="6" t="s">
        <v>456</v>
      </c>
      <c r="I37" s="6" t="s">
        <v>458</v>
      </c>
      <c r="J37" s="6" t="s">
        <v>435</v>
      </c>
      <c r="K37" s="6" t="s">
        <v>462</v>
      </c>
      <c r="L37" s="12" t="s">
        <v>6</v>
      </c>
      <c r="M37" s="13" t="s">
        <v>24</v>
      </c>
      <c r="N37" s="14">
        <v>121</v>
      </c>
      <c r="O37" s="7"/>
      <c r="P37" s="6" t="s">
        <v>2012</v>
      </c>
      <c r="Q37" s="63">
        <f t="shared" si="1"/>
        <v>26</v>
      </c>
      <c r="R37" s="1" t="str">
        <f t="shared" si="2"/>
        <v>026D0221</v>
      </c>
      <c r="S37" s="1" t="str">
        <f t="shared" si="3"/>
        <v>JWWA  G  121</v>
      </c>
      <c r="T37" s="1" t="str">
        <f t="shared" si="4"/>
        <v>JWWA  G  121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0"/>
        <v>026D0222</v>
      </c>
      <c r="B38" s="5" t="s">
        <v>21</v>
      </c>
      <c r="C38" s="21">
        <v>2</v>
      </c>
      <c r="D38" s="21">
        <v>22</v>
      </c>
      <c r="E38" s="6" t="s">
        <v>2</v>
      </c>
      <c r="F38" s="7" t="s">
        <v>19</v>
      </c>
      <c r="G38" s="6" t="s">
        <v>775</v>
      </c>
      <c r="H38" s="6" t="s">
        <v>456</v>
      </c>
      <c r="I38" s="6" t="s">
        <v>459</v>
      </c>
      <c r="J38" s="6" t="s">
        <v>435</v>
      </c>
      <c r="K38" s="6" t="s">
        <v>462</v>
      </c>
      <c r="L38" s="12" t="s">
        <v>65</v>
      </c>
      <c r="M38" s="13" t="s">
        <v>24</v>
      </c>
      <c r="N38" s="14">
        <v>1049</v>
      </c>
      <c r="O38" s="7"/>
      <c r="P38" s="6" t="s">
        <v>2012</v>
      </c>
      <c r="Q38" s="63">
        <f t="shared" si="1"/>
        <v>26</v>
      </c>
      <c r="R38" s="1" t="str">
        <f t="shared" si="2"/>
        <v>026D0222</v>
      </c>
      <c r="S38" s="1" t="str">
        <f t="shared" si="3"/>
        <v>JDPA  G  1049</v>
      </c>
      <c r="T38" s="1" t="str">
        <f t="shared" si="4"/>
        <v>JDPA  G  1049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87" t="str">
        <f t="shared" si="0"/>
        <v>026D0223</v>
      </c>
      <c r="B39" s="5" t="s">
        <v>21</v>
      </c>
      <c r="C39" s="21">
        <v>2</v>
      </c>
      <c r="D39" s="21">
        <v>23</v>
      </c>
      <c r="E39" s="6" t="s">
        <v>2</v>
      </c>
      <c r="F39" s="7" t="s">
        <v>19</v>
      </c>
      <c r="G39" s="6" t="s">
        <v>775</v>
      </c>
      <c r="H39" s="6" t="s">
        <v>456</v>
      </c>
      <c r="I39" s="6" t="s">
        <v>458</v>
      </c>
      <c r="J39" s="6" t="s">
        <v>435</v>
      </c>
      <c r="K39" s="6" t="s">
        <v>463</v>
      </c>
      <c r="L39" s="12" t="s">
        <v>6</v>
      </c>
      <c r="M39" s="13" t="s">
        <v>24</v>
      </c>
      <c r="N39" s="14">
        <v>121</v>
      </c>
      <c r="O39" s="7"/>
      <c r="P39" s="6" t="s">
        <v>2012</v>
      </c>
      <c r="Q39" s="63">
        <f t="shared" si="1"/>
        <v>26</v>
      </c>
      <c r="R39" s="1" t="str">
        <f t="shared" si="2"/>
        <v>026D0223</v>
      </c>
      <c r="S39" s="1" t="str">
        <f t="shared" si="3"/>
        <v>JWWA  G  121</v>
      </c>
      <c r="T39" s="1" t="str">
        <f t="shared" si="4"/>
        <v>JWWA  G  121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87" t="str">
        <f t="shared" si="0"/>
        <v>026D0224</v>
      </c>
      <c r="B40" s="5" t="s">
        <v>21</v>
      </c>
      <c r="C40" s="21">
        <v>2</v>
      </c>
      <c r="D40" s="21">
        <v>24</v>
      </c>
      <c r="E40" s="6" t="s">
        <v>2</v>
      </c>
      <c r="F40" s="7" t="s">
        <v>19</v>
      </c>
      <c r="G40" s="6" t="s">
        <v>775</v>
      </c>
      <c r="H40" s="6" t="s">
        <v>456</v>
      </c>
      <c r="I40" s="6" t="s">
        <v>459</v>
      </c>
      <c r="J40" s="6" t="s">
        <v>435</v>
      </c>
      <c r="K40" s="6" t="s">
        <v>463</v>
      </c>
      <c r="L40" s="12" t="s">
        <v>65</v>
      </c>
      <c r="M40" s="13" t="s">
        <v>24</v>
      </c>
      <c r="N40" s="14">
        <v>1049</v>
      </c>
      <c r="O40" s="7"/>
      <c r="P40" s="6" t="s">
        <v>2012</v>
      </c>
      <c r="Q40" s="63">
        <f t="shared" si="1"/>
        <v>26</v>
      </c>
      <c r="R40" s="1" t="str">
        <f t="shared" si="2"/>
        <v>026D0224</v>
      </c>
      <c r="S40" s="1" t="str">
        <f t="shared" si="3"/>
        <v>JDPA  G  1049</v>
      </c>
      <c r="T40" s="1" t="str">
        <f t="shared" si="4"/>
        <v>JDPA  G  1049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026D0225</v>
      </c>
      <c r="B41" s="5" t="s">
        <v>21</v>
      </c>
      <c r="C41" s="21">
        <v>2</v>
      </c>
      <c r="D41" s="21">
        <v>25</v>
      </c>
      <c r="E41" s="6" t="s">
        <v>2</v>
      </c>
      <c r="F41" s="7" t="s">
        <v>19</v>
      </c>
      <c r="G41" s="6" t="s">
        <v>776</v>
      </c>
      <c r="H41" s="6" t="s">
        <v>460</v>
      </c>
      <c r="I41" s="6" t="s">
        <v>458</v>
      </c>
      <c r="J41" s="6" t="s">
        <v>435</v>
      </c>
      <c r="K41" s="6" t="s">
        <v>462</v>
      </c>
      <c r="L41" s="12" t="s">
        <v>6</v>
      </c>
      <c r="M41" s="13" t="s">
        <v>24</v>
      </c>
      <c r="N41" s="14">
        <v>121</v>
      </c>
      <c r="O41" s="7"/>
      <c r="P41" s="6" t="s">
        <v>2012</v>
      </c>
      <c r="Q41" s="63">
        <f t="shared" si="1"/>
        <v>26</v>
      </c>
      <c r="R41" s="1" t="str">
        <f t="shared" si="2"/>
        <v>026D0225</v>
      </c>
      <c r="S41" s="1" t="str">
        <f t="shared" si="3"/>
        <v>JWWA  G  121</v>
      </c>
      <c r="T41" s="1" t="str">
        <f t="shared" si="4"/>
        <v>JWWA  G  121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87" t="str">
        <f t="shared" si="0"/>
        <v>026D0226</v>
      </c>
      <c r="B42" s="5" t="s">
        <v>21</v>
      </c>
      <c r="C42" s="21">
        <v>2</v>
      </c>
      <c r="D42" s="21">
        <v>26</v>
      </c>
      <c r="E42" s="6" t="s">
        <v>2</v>
      </c>
      <c r="F42" s="7" t="s">
        <v>19</v>
      </c>
      <c r="G42" s="6" t="s">
        <v>776</v>
      </c>
      <c r="H42" s="6" t="s">
        <v>460</v>
      </c>
      <c r="I42" s="6" t="s">
        <v>458</v>
      </c>
      <c r="J42" s="6" t="s">
        <v>435</v>
      </c>
      <c r="K42" s="6" t="s">
        <v>463</v>
      </c>
      <c r="L42" s="12" t="s">
        <v>57</v>
      </c>
      <c r="M42" s="13"/>
      <c r="N42" s="14"/>
      <c r="O42" s="7" t="s">
        <v>465</v>
      </c>
      <c r="P42" s="6" t="s">
        <v>2012</v>
      </c>
      <c r="Q42" s="63">
        <f t="shared" si="1"/>
        <v>26</v>
      </c>
      <c r="R42" s="1" t="str">
        <f t="shared" si="2"/>
        <v>026D0226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87" t="str">
        <f t="shared" si="0"/>
        <v>026D0227</v>
      </c>
      <c r="B43" s="5" t="s">
        <v>21</v>
      </c>
      <c r="C43" s="21">
        <v>2</v>
      </c>
      <c r="D43" s="21">
        <v>27</v>
      </c>
      <c r="E43" s="6" t="s">
        <v>2</v>
      </c>
      <c r="F43" s="7" t="s">
        <v>19</v>
      </c>
      <c r="G43" s="6" t="s">
        <v>777</v>
      </c>
      <c r="H43" s="6" t="s">
        <v>2013</v>
      </c>
      <c r="I43" s="6" t="s">
        <v>458</v>
      </c>
      <c r="J43" s="6" t="s">
        <v>435</v>
      </c>
      <c r="K43" s="6" t="s">
        <v>462</v>
      </c>
      <c r="L43" s="12" t="s">
        <v>6</v>
      </c>
      <c r="M43" s="13" t="s">
        <v>24</v>
      </c>
      <c r="N43" s="14">
        <v>121</v>
      </c>
      <c r="O43" s="7"/>
      <c r="P43" s="6" t="s">
        <v>2012</v>
      </c>
      <c r="Q43" s="63">
        <f t="shared" si="1"/>
        <v>26</v>
      </c>
      <c r="R43" s="1" t="str">
        <f t="shared" si="2"/>
        <v>026D0227</v>
      </c>
      <c r="S43" s="1" t="str">
        <f t="shared" si="3"/>
        <v>JWWA  G  121</v>
      </c>
      <c r="T43" s="1" t="str">
        <f t="shared" si="4"/>
        <v>JWWA  G  121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026D0228</v>
      </c>
      <c r="B44" s="5" t="s">
        <v>21</v>
      </c>
      <c r="C44" s="21">
        <v>2</v>
      </c>
      <c r="D44" s="21">
        <v>28</v>
      </c>
      <c r="E44" s="6" t="s">
        <v>2</v>
      </c>
      <c r="F44" s="7" t="s">
        <v>19</v>
      </c>
      <c r="G44" s="6" t="s">
        <v>777</v>
      </c>
      <c r="H44" s="6" t="s">
        <v>2013</v>
      </c>
      <c r="I44" s="6" t="s">
        <v>459</v>
      </c>
      <c r="J44" s="6" t="s">
        <v>435</v>
      </c>
      <c r="K44" s="6" t="s">
        <v>462</v>
      </c>
      <c r="L44" s="12" t="s">
        <v>65</v>
      </c>
      <c r="M44" s="13" t="s">
        <v>24</v>
      </c>
      <c r="N44" s="14">
        <v>1049</v>
      </c>
      <c r="O44" s="7"/>
      <c r="P44" s="6" t="s">
        <v>2012</v>
      </c>
      <c r="Q44" s="63">
        <f t="shared" si="1"/>
        <v>26</v>
      </c>
      <c r="R44" s="1" t="str">
        <f t="shared" si="2"/>
        <v>026D0228</v>
      </c>
      <c r="S44" s="1" t="str">
        <f t="shared" si="3"/>
        <v>JDPA  G  1049</v>
      </c>
      <c r="T44" s="1" t="str">
        <f t="shared" si="4"/>
        <v>JDPA  G  1049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87" t="str">
        <f t="shared" si="0"/>
        <v>026D0229</v>
      </c>
      <c r="B45" s="5" t="s">
        <v>21</v>
      </c>
      <c r="C45" s="21">
        <v>2</v>
      </c>
      <c r="D45" s="21">
        <v>29</v>
      </c>
      <c r="E45" s="6" t="s">
        <v>2</v>
      </c>
      <c r="F45" s="7" t="s">
        <v>19</v>
      </c>
      <c r="G45" s="6" t="s">
        <v>782</v>
      </c>
      <c r="H45" s="6" t="s">
        <v>469</v>
      </c>
      <c r="I45" s="6" t="s">
        <v>74</v>
      </c>
      <c r="J45" s="6" t="s">
        <v>435</v>
      </c>
      <c r="K45" s="6"/>
      <c r="L45" s="12" t="s">
        <v>6</v>
      </c>
      <c r="M45" s="13" t="s">
        <v>24</v>
      </c>
      <c r="N45" s="14">
        <v>121</v>
      </c>
      <c r="O45" s="7"/>
      <c r="P45" s="6" t="s">
        <v>2012</v>
      </c>
      <c r="Q45" s="63">
        <f t="shared" si="1"/>
        <v>26</v>
      </c>
      <c r="R45" s="1" t="str">
        <f t="shared" si="2"/>
        <v>026D0229</v>
      </c>
      <c r="S45" s="1" t="str">
        <f t="shared" si="3"/>
        <v>JWWA  G  121</v>
      </c>
      <c r="T45" s="1" t="str">
        <f t="shared" si="4"/>
        <v>JWWA  G  121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87" t="str">
        <f t="shared" si="0"/>
        <v>026D0230</v>
      </c>
      <c r="B46" s="5" t="s">
        <v>21</v>
      </c>
      <c r="C46" s="21">
        <v>2</v>
      </c>
      <c r="D46" s="21">
        <v>30</v>
      </c>
      <c r="E46" s="6" t="s">
        <v>2</v>
      </c>
      <c r="F46" s="7" t="s">
        <v>19</v>
      </c>
      <c r="G46" s="6" t="s">
        <v>782</v>
      </c>
      <c r="H46" s="6" t="s">
        <v>469</v>
      </c>
      <c r="I46" s="6" t="s">
        <v>398</v>
      </c>
      <c r="J46" s="6" t="s">
        <v>435</v>
      </c>
      <c r="K46" s="6"/>
      <c r="L46" s="12" t="s">
        <v>65</v>
      </c>
      <c r="M46" s="13" t="s">
        <v>24</v>
      </c>
      <c r="N46" s="14">
        <v>1049</v>
      </c>
      <c r="O46" s="7"/>
      <c r="P46" s="6" t="s">
        <v>2012</v>
      </c>
      <c r="Q46" s="63">
        <f t="shared" si="1"/>
        <v>26</v>
      </c>
      <c r="R46" s="1" t="str">
        <f t="shared" si="2"/>
        <v>026D0230</v>
      </c>
      <c r="S46" s="1" t="str">
        <f t="shared" si="3"/>
        <v>JDPA  G  1049</v>
      </c>
      <c r="T46" s="1" t="str">
        <f t="shared" si="4"/>
        <v>JDPA  G  1049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87" t="str">
        <f t="shared" si="0"/>
        <v>026D0231</v>
      </c>
      <c r="B47" s="5" t="s">
        <v>21</v>
      </c>
      <c r="C47" s="21">
        <v>2</v>
      </c>
      <c r="D47" s="21">
        <v>31</v>
      </c>
      <c r="E47" s="6" t="s">
        <v>2</v>
      </c>
      <c r="F47" s="7" t="s">
        <v>19</v>
      </c>
      <c r="G47" s="6" t="s">
        <v>471</v>
      </c>
      <c r="H47" s="6" t="s">
        <v>471</v>
      </c>
      <c r="I47" s="6" t="s">
        <v>74</v>
      </c>
      <c r="J47" s="6" t="s">
        <v>435</v>
      </c>
      <c r="K47" s="6"/>
      <c r="L47" s="12" t="s">
        <v>6</v>
      </c>
      <c r="M47" s="13" t="s">
        <v>24</v>
      </c>
      <c r="N47" s="14">
        <v>121</v>
      </c>
      <c r="O47" s="7"/>
      <c r="P47" s="6" t="s">
        <v>2012</v>
      </c>
      <c r="Q47" s="63">
        <f t="shared" si="1"/>
        <v>26</v>
      </c>
      <c r="R47" s="1" t="str">
        <f t="shared" si="2"/>
        <v>026D0231</v>
      </c>
      <c r="S47" s="1" t="str">
        <f t="shared" si="3"/>
        <v>JWWA  G  121</v>
      </c>
      <c r="T47" s="1" t="str">
        <f t="shared" si="4"/>
        <v>JWWA  G  121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87" t="str">
        <f t="shared" si="0"/>
        <v>026D0232</v>
      </c>
      <c r="B48" s="5" t="s">
        <v>21</v>
      </c>
      <c r="C48" s="21">
        <v>2</v>
      </c>
      <c r="D48" s="21">
        <v>32</v>
      </c>
      <c r="E48" s="6" t="s">
        <v>2</v>
      </c>
      <c r="F48" s="7" t="s">
        <v>19</v>
      </c>
      <c r="G48" s="6" t="s">
        <v>471</v>
      </c>
      <c r="H48" s="6" t="s">
        <v>471</v>
      </c>
      <c r="I48" s="6" t="s">
        <v>398</v>
      </c>
      <c r="J48" s="6" t="s">
        <v>435</v>
      </c>
      <c r="K48" s="6"/>
      <c r="L48" s="12" t="s">
        <v>65</v>
      </c>
      <c r="M48" s="13" t="s">
        <v>24</v>
      </c>
      <c r="N48" s="14">
        <v>1049</v>
      </c>
      <c r="O48" s="7"/>
      <c r="P48" s="6" t="s">
        <v>2012</v>
      </c>
      <c r="Q48" s="63">
        <f t="shared" si="1"/>
        <v>26</v>
      </c>
      <c r="R48" s="1" t="str">
        <f t="shared" si="2"/>
        <v>026D0232</v>
      </c>
      <c r="S48" s="1" t="str">
        <f t="shared" si="3"/>
        <v>JDPA  G  1049</v>
      </c>
      <c r="T48" s="1" t="str">
        <f t="shared" si="4"/>
        <v>JDPA  G  1049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026D0233</v>
      </c>
      <c r="B49" s="5" t="s">
        <v>21</v>
      </c>
      <c r="C49" s="21">
        <v>2</v>
      </c>
      <c r="D49" s="21">
        <v>33</v>
      </c>
      <c r="E49" s="6" t="s">
        <v>2</v>
      </c>
      <c r="F49" s="7" t="s">
        <v>19</v>
      </c>
      <c r="G49" s="6" t="s">
        <v>473</v>
      </c>
      <c r="H49" s="6" t="s">
        <v>473</v>
      </c>
      <c r="I49" s="6" t="s">
        <v>94</v>
      </c>
      <c r="J49" s="6" t="s">
        <v>435</v>
      </c>
      <c r="K49" s="6" t="s">
        <v>462</v>
      </c>
      <c r="L49" s="12" t="s">
        <v>57</v>
      </c>
      <c r="M49" s="13"/>
      <c r="N49" s="14"/>
      <c r="O49" s="7" t="s">
        <v>1740</v>
      </c>
      <c r="P49" s="6" t="s">
        <v>2012</v>
      </c>
      <c r="Q49" s="63">
        <f t="shared" si="1"/>
        <v>26</v>
      </c>
      <c r="R49" s="1" t="str">
        <f t="shared" si="2"/>
        <v>026D0233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026D0234</v>
      </c>
      <c r="B50" s="5" t="s">
        <v>21</v>
      </c>
      <c r="C50" s="21">
        <v>2</v>
      </c>
      <c r="D50" s="21">
        <v>34</v>
      </c>
      <c r="E50" s="6" t="s">
        <v>2</v>
      </c>
      <c r="F50" s="7" t="s">
        <v>19</v>
      </c>
      <c r="G50" s="6" t="s">
        <v>473</v>
      </c>
      <c r="H50" s="6" t="s">
        <v>473</v>
      </c>
      <c r="I50" s="6" t="s">
        <v>94</v>
      </c>
      <c r="J50" s="6" t="s">
        <v>435</v>
      </c>
      <c r="K50" s="6" t="s">
        <v>463</v>
      </c>
      <c r="L50" s="12" t="s">
        <v>57</v>
      </c>
      <c r="M50" s="13"/>
      <c r="N50" s="14"/>
      <c r="O50" s="7" t="s">
        <v>1740</v>
      </c>
      <c r="P50" s="6" t="s">
        <v>2012</v>
      </c>
      <c r="Q50" s="63">
        <f t="shared" si="1"/>
        <v>26</v>
      </c>
      <c r="R50" s="1" t="str">
        <f t="shared" si="2"/>
        <v>026D0234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026D0235</v>
      </c>
      <c r="B51" s="5" t="s">
        <v>21</v>
      </c>
      <c r="C51" s="21">
        <v>2</v>
      </c>
      <c r="D51" s="21">
        <v>35</v>
      </c>
      <c r="E51" s="6" t="s">
        <v>2</v>
      </c>
      <c r="F51" s="7" t="s">
        <v>19</v>
      </c>
      <c r="G51" s="6" t="s">
        <v>475</v>
      </c>
      <c r="H51" s="6" t="s">
        <v>475</v>
      </c>
      <c r="I51" s="6" t="s">
        <v>94</v>
      </c>
      <c r="J51" s="6" t="s">
        <v>435</v>
      </c>
      <c r="K51" s="6" t="s">
        <v>462</v>
      </c>
      <c r="L51" s="12" t="s">
        <v>57</v>
      </c>
      <c r="M51" s="13"/>
      <c r="N51" s="14"/>
      <c r="O51" s="7" t="s">
        <v>1740</v>
      </c>
      <c r="P51" s="6" t="s">
        <v>2012</v>
      </c>
      <c r="Q51" s="63">
        <f t="shared" si="1"/>
        <v>26</v>
      </c>
      <c r="R51" s="1" t="str">
        <f t="shared" si="2"/>
        <v>026D0235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87" t="str">
        <f t="shared" si="0"/>
        <v>026D0236</v>
      </c>
      <c r="B52" s="5" t="s">
        <v>21</v>
      </c>
      <c r="C52" s="21">
        <v>2</v>
      </c>
      <c r="D52" s="21">
        <v>36</v>
      </c>
      <c r="E52" s="6" t="s">
        <v>2</v>
      </c>
      <c r="F52" s="7" t="s">
        <v>19</v>
      </c>
      <c r="G52" s="6" t="s">
        <v>475</v>
      </c>
      <c r="H52" s="6" t="s">
        <v>475</v>
      </c>
      <c r="I52" s="6" t="s">
        <v>94</v>
      </c>
      <c r="J52" s="6" t="s">
        <v>435</v>
      </c>
      <c r="K52" s="6" t="s">
        <v>463</v>
      </c>
      <c r="L52" s="12" t="s">
        <v>57</v>
      </c>
      <c r="M52" s="13"/>
      <c r="N52" s="14"/>
      <c r="O52" s="7" t="s">
        <v>1740</v>
      </c>
      <c r="P52" s="6" t="s">
        <v>2012</v>
      </c>
      <c r="Q52" s="63">
        <f t="shared" si="1"/>
        <v>26</v>
      </c>
      <c r="R52" s="1" t="str">
        <f t="shared" si="2"/>
        <v>026D0236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026D0237</v>
      </c>
      <c r="B53" s="5" t="s">
        <v>21</v>
      </c>
      <c r="C53" s="21">
        <v>2</v>
      </c>
      <c r="D53" s="21">
        <v>37</v>
      </c>
      <c r="E53" s="6" t="s">
        <v>2</v>
      </c>
      <c r="F53" s="7" t="s">
        <v>19</v>
      </c>
      <c r="G53" s="6" t="s">
        <v>477</v>
      </c>
      <c r="H53" s="6" t="s">
        <v>2014</v>
      </c>
      <c r="I53" s="6" t="s">
        <v>479</v>
      </c>
      <c r="J53" s="6" t="s">
        <v>435</v>
      </c>
      <c r="K53" s="6"/>
      <c r="L53" s="12" t="s">
        <v>6</v>
      </c>
      <c r="M53" s="13" t="s">
        <v>24</v>
      </c>
      <c r="N53" s="14">
        <v>121</v>
      </c>
      <c r="O53" s="7"/>
      <c r="P53" s="6" t="s">
        <v>2012</v>
      </c>
      <c r="Q53" s="63">
        <f t="shared" si="1"/>
        <v>26</v>
      </c>
      <c r="R53" s="1" t="str">
        <f t="shared" si="2"/>
        <v>026D0237</v>
      </c>
      <c r="S53" s="1" t="str">
        <f t="shared" si="3"/>
        <v>JWWA  G  121</v>
      </c>
      <c r="T53" s="1" t="str">
        <f t="shared" si="4"/>
        <v>JWWA  G  121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87" t="str">
        <f t="shared" si="0"/>
        <v>026D0238</v>
      </c>
      <c r="B54" s="5" t="s">
        <v>21</v>
      </c>
      <c r="C54" s="21">
        <v>2</v>
      </c>
      <c r="D54" s="21">
        <v>38</v>
      </c>
      <c r="E54" s="6" t="s">
        <v>2</v>
      </c>
      <c r="F54" s="7" t="s">
        <v>19</v>
      </c>
      <c r="G54" s="6" t="s">
        <v>477</v>
      </c>
      <c r="H54" s="6" t="s">
        <v>2014</v>
      </c>
      <c r="I54" s="6" t="s">
        <v>480</v>
      </c>
      <c r="J54" s="6" t="s">
        <v>435</v>
      </c>
      <c r="K54" s="6"/>
      <c r="L54" s="12" t="s">
        <v>6</v>
      </c>
      <c r="M54" s="13" t="s">
        <v>24</v>
      </c>
      <c r="N54" s="14">
        <v>121</v>
      </c>
      <c r="O54" s="7"/>
      <c r="P54" s="6" t="s">
        <v>2012</v>
      </c>
      <c r="Q54" s="63">
        <f t="shared" si="1"/>
        <v>26</v>
      </c>
      <c r="R54" s="1" t="str">
        <f t="shared" si="2"/>
        <v>026D0238</v>
      </c>
      <c r="S54" s="1" t="str">
        <f t="shared" si="3"/>
        <v>JWWA  G  121</v>
      </c>
      <c r="T54" s="1" t="str">
        <f t="shared" si="4"/>
        <v>JWWA  G  121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87" t="str">
        <f t="shared" si="0"/>
        <v>026D0239</v>
      </c>
      <c r="B55" s="5" t="s">
        <v>21</v>
      </c>
      <c r="C55" s="21">
        <v>2</v>
      </c>
      <c r="D55" s="21">
        <v>39</v>
      </c>
      <c r="E55" s="6" t="s">
        <v>2</v>
      </c>
      <c r="F55" s="7" t="s">
        <v>19</v>
      </c>
      <c r="G55" s="6" t="s">
        <v>477</v>
      </c>
      <c r="H55" s="6" t="s">
        <v>2014</v>
      </c>
      <c r="I55" s="6" t="s">
        <v>481</v>
      </c>
      <c r="J55" s="6" t="s">
        <v>435</v>
      </c>
      <c r="K55" s="6"/>
      <c r="L55" s="12" t="s">
        <v>65</v>
      </c>
      <c r="M55" s="13" t="s">
        <v>24</v>
      </c>
      <c r="N55" s="14">
        <v>1049</v>
      </c>
      <c r="O55" s="7"/>
      <c r="P55" s="6" t="s">
        <v>2012</v>
      </c>
      <c r="Q55" s="63">
        <f t="shared" si="1"/>
        <v>26</v>
      </c>
      <c r="R55" s="1" t="str">
        <f t="shared" si="2"/>
        <v>026D0239</v>
      </c>
      <c r="S55" s="1" t="str">
        <f t="shared" si="3"/>
        <v>JDPA  G  1049</v>
      </c>
      <c r="T55" s="1" t="str">
        <f t="shared" si="4"/>
        <v>JDPA  G  1049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026D0240</v>
      </c>
      <c r="B56" s="5" t="s">
        <v>21</v>
      </c>
      <c r="C56" s="21">
        <v>2</v>
      </c>
      <c r="D56" s="21">
        <v>40</v>
      </c>
      <c r="E56" s="6" t="s">
        <v>2</v>
      </c>
      <c r="F56" s="7" t="s">
        <v>19</v>
      </c>
      <c r="G56" s="6" t="s">
        <v>477</v>
      </c>
      <c r="H56" s="6" t="s">
        <v>2014</v>
      </c>
      <c r="I56" s="6" t="s">
        <v>482</v>
      </c>
      <c r="J56" s="6" t="s">
        <v>435</v>
      </c>
      <c r="K56" s="6"/>
      <c r="L56" s="12" t="s">
        <v>65</v>
      </c>
      <c r="M56" s="13" t="s">
        <v>24</v>
      </c>
      <c r="N56" s="14">
        <v>1049</v>
      </c>
      <c r="O56" s="7"/>
      <c r="P56" s="6" t="s">
        <v>2012</v>
      </c>
      <c r="Q56" s="63">
        <f t="shared" si="1"/>
        <v>26</v>
      </c>
      <c r="R56" s="1" t="str">
        <f t="shared" si="2"/>
        <v>026D0240</v>
      </c>
      <c r="S56" s="1" t="str">
        <f t="shared" si="3"/>
        <v>JDPA  G  1049</v>
      </c>
      <c r="T56" s="1" t="str">
        <f t="shared" si="4"/>
        <v>JDPA  G  1049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026D0241</v>
      </c>
      <c r="B57" s="5" t="s">
        <v>21</v>
      </c>
      <c r="C57" s="21">
        <v>2</v>
      </c>
      <c r="D57" s="21">
        <v>41</v>
      </c>
      <c r="E57" s="6" t="s">
        <v>2</v>
      </c>
      <c r="F57" s="7" t="s">
        <v>19</v>
      </c>
      <c r="G57" s="6" t="s">
        <v>483</v>
      </c>
      <c r="H57" s="6" t="s">
        <v>483</v>
      </c>
      <c r="I57" s="6" t="s">
        <v>74</v>
      </c>
      <c r="J57" s="6" t="s">
        <v>525</v>
      </c>
      <c r="K57" s="6" t="s">
        <v>522</v>
      </c>
      <c r="L57" s="12" t="s">
        <v>6</v>
      </c>
      <c r="M57" s="13" t="s">
        <v>24</v>
      </c>
      <c r="N57" s="14">
        <v>121</v>
      </c>
      <c r="O57" s="7"/>
      <c r="P57" s="6" t="s">
        <v>2012</v>
      </c>
      <c r="Q57" s="63">
        <f t="shared" si="1"/>
        <v>26</v>
      </c>
      <c r="R57" s="1" t="str">
        <f t="shared" si="2"/>
        <v>026D0241</v>
      </c>
      <c r="S57" s="1" t="str">
        <f t="shared" si="3"/>
        <v>JWWA  G  121</v>
      </c>
      <c r="T57" s="1" t="str">
        <f t="shared" si="4"/>
        <v>JWWA  G  121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026D0242</v>
      </c>
      <c r="B58" s="5" t="s">
        <v>21</v>
      </c>
      <c r="C58" s="21">
        <v>2</v>
      </c>
      <c r="D58" s="21">
        <v>42</v>
      </c>
      <c r="E58" s="6" t="s">
        <v>2</v>
      </c>
      <c r="F58" s="7" t="s">
        <v>19</v>
      </c>
      <c r="G58" s="6" t="s">
        <v>483</v>
      </c>
      <c r="H58" s="6" t="s">
        <v>483</v>
      </c>
      <c r="I58" s="6" t="s">
        <v>398</v>
      </c>
      <c r="J58" s="6" t="s">
        <v>525</v>
      </c>
      <c r="K58" s="6" t="s">
        <v>522</v>
      </c>
      <c r="L58" s="12" t="s">
        <v>65</v>
      </c>
      <c r="M58" s="13" t="s">
        <v>24</v>
      </c>
      <c r="N58" s="14">
        <v>1049</v>
      </c>
      <c r="O58" s="7"/>
      <c r="P58" s="6" t="s">
        <v>2012</v>
      </c>
      <c r="Q58" s="63">
        <f t="shared" si="1"/>
        <v>26</v>
      </c>
      <c r="R58" s="1" t="str">
        <f t="shared" si="2"/>
        <v>026D0242</v>
      </c>
      <c r="S58" s="1" t="str">
        <f t="shared" si="3"/>
        <v>JDPA  G  1049</v>
      </c>
      <c r="T58" s="1" t="str">
        <f t="shared" si="4"/>
        <v>JDPA  G  1049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6"/>
      <c r="J59" s="6"/>
      <c r="K59" s="6"/>
      <c r="L59" s="12"/>
      <c r="M59" s="13"/>
      <c r="N59" s="14"/>
      <c r="O59" s="7"/>
      <c r="P59" s="6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87" t="str">
        <f t="shared" si="0"/>
        <v>026D0243</v>
      </c>
      <c r="B60" s="5" t="s">
        <v>21</v>
      </c>
      <c r="C60" s="21">
        <v>2</v>
      </c>
      <c r="D60" s="21">
        <v>43</v>
      </c>
      <c r="E60" s="6" t="s">
        <v>2</v>
      </c>
      <c r="F60" s="7" t="s">
        <v>19</v>
      </c>
      <c r="G60" s="6" t="s">
        <v>486</v>
      </c>
      <c r="H60" s="6" t="s">
        <v>486</v>
      </c>
      <c r="I60" s="6" t="s">
        <v>1210</v>
      </c>
      <c r="J60" s="6" t="s">
        <v>435</v>
      </c>
      <c r="K60" s="6"/>
      <c r="L60" s="12" t="s">
        <v>6</v>
      </c>
      <c r="M60" s="13" t="s">
        <v>24</v>
      </c>
      <c r="N60" s="14">
        <v>114</v>
      </c>
      <c r="O60" s="7"/>
      <c r="P60" s="6" t="s">
        <v>2012</v>
      </c>
      <c r="Q60" s="63">
        <f t="shared" si="1"/>
        <v>26</v>
      </c>
      <c r="R60" s="1" t="str">
        <f t="shared" si="2"/>
        <v>026D0243</v>
      </c>
      <c r="S60" s="1" t="str">
        <f t="shared" si="3"/>
        <v>JWWA  G  114</v>
      </c>
      <c r="T60" s="1" t="str">
        <f t="shared" si="4"/>
        <v>JWWA  G  114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87" t="str">
        <f t="shared" si="0"/>
        <v>026D0244</v>
      </c>
      <c r="B61" s="5" t="s">
        <v>21</v>
      </c>
      <c r="C61" s="21">
        <v>2</v>
      </c>
      <c r="D61" s="21">
        <v>44</v>
      </c>
      <c r="E61" s="6" t="s">
        <v>2</v>
      </c>
      <c r="F61" s="7" t="s">
        <v>19</v>
      </c>
      <c r="G61" s="6" t="s">
        <v>487</v>
      </c>
      <c r="H61" s="6" t="s">
        <v>487</v>
      </c>
      <c r="I61" s="6" t="s">
        <v>1205</v>
      </c>
      <c r="J61" s="6" t="s">
        <v>435</v>
      </c>
      <c r="K61" s="6"/>
      <c r="L61" s="12" t="s">
        <v>6</v>
      </c>
      <c r="M61" s="13" t="s">
        <v>24</v>
      </c>
      <c r="N61" s="14">
        <v>114</v>
      </c>
      <c r="O61" s="7"/>
      <c r="P61" s="6" t="s">
        <v>2012</v>
      </c>
      <c r="Q61" s="63">
        <f t="shared" si="1"/>
        <v>26</v>
      </c>
      <c r="R61" s="1" t="str">
        <f t="shared" si="2"/>
        <v>026D0244</v>
      </c>
      <c r="S61" s="1" t="str">
        <f t="shared" si="3"/>
        <v>JWWA  G  114</v>
      </c>
      <c r="T61" s="1" t="str">
        <f t="shared" si="4"/>
        <v>JWWA  G  114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87" t="str">
        <f t="shared" si="0"/>
        <v>026D0245</v>
      </c>
      <c r="B62" s="5" t="s">
        <v>21</v>
      </c>
      <c r="C62" s="21">
        <v>2</v>
      </c>
      <c r="D62" s="21">
        <v>45</v>
      </c>
      <c r="E62" s="6" t="s">
        <v>2</v>
      </c>
      <c r="F62" s="7" t="s">
        <v>19</v>
      </c>
      <c r="G62" s="6" t="s">
        <v>488</v>
      </c>
      <c r="H62" s="6" t="s">
        <v>488</v>
      </c>
      <c r="I62" s="6" t="s">
        <v>1205</v>
      </c>
      <c r="J62" s="6" t="s">
        <v>435</v>
      </c>
      <c r="K62" s="6"/>
      <c r="L62" s="12" t="s">
        <v>6</v>
      </c>
      <c r="M62" s="13" t="s">
        <v>24</v>
      </c>
      <c r="N62" s="14">
        <v>114</v>
      </c>
      <c r="O62" s="7"/>
      <c r="P62" s="6" t="s">
        <v>2012</v>
      </c>
      <c r="Q62" s="63">
        <f t="shared" si="1"/>
        <v>26</v>
      </c>
      <c r="R62" s="1" t="str">
        <f t="shared" si="2"/>
        <v>026D0245</v>
      </c>
      <c r="S62" s="1" t="str">
        <f t="shared" si="3"/>
        <v>JWWA  G  114</v>
      </c>
      <c r="T62" s="1" t="str">
        <f t="shared" si="4"/>
        <v>JWWA  G  114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87" t="str">
        <f t="shared" si="0"/>
        <v>026D0246</v>
      </c>
      <c r="B63" s="5" t="s">
        <v>21</v>
      </c>
      <c r="C63" s="21">
        <v>2</v>
      </c>
      <c r="D63" s="21">
        <v>46</v>
      </c>
      <c r="E63" s="6" t="s">
        <v>2</v>
      </c>
      <c r="F63" s="7" t="s">
        <v>19</v>
      </c>
      <c r="G63" s="6" t="s">
        <v>489</v>
      </c>
      <c r="H63" s="6" t="s">
        <v>580</v>
      </c>
      <c r="I63" s="6" t="s">
        <v>73</v>
      </c>
      <c r="J63" s="6" t="s">
        <v>435</v>
      </c>
      <c r="K63" s="6"/>
      <c r="L63" s="12" t="s">
        <v>6</v>
      </c>
      <c r="M63" s="13" t="s">
        <v>24</v>
      </c>
      <c r="N63" s="14">
        <v>114</v>
      </c>
      <c r="O63" s="7"/>
      <c r="P63" s="6" t="s">
        <v>2012</v>
      </c>
      <c r="Q63" s="63">
        <f t="shared" si="1"/>
        <v>26</v>
      </c>
      <c r="R63" s="1" t="str">
        <f t="shared" si="2"/>
        <v>026D0246</v>
      </c>
      <c r="S63" s="1" t="str">
        <f t="shared" si="3"/>
        <v>JWWA  G  114</v>
      </c>
      <c r="T63" s="1" t="str">
        <f t="shared" si="4"/>
        <v>JWWA  G  114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87" t="str">
        <f t="shared" si="0"/>
        <v>026D0247</v>
      </c>
      <c r="B64" s="5" t="s">
        <v>21</v>
      </c>
      <c r="C64" s="21">
        <v>2</v>
      </c>
      <c r="D64" s="21">
        <v>47</v>
      </c>
      <c r="E64" s="6" t="s">
        <v>2</v>
      </c>
      <c r="F64" s="7" t="s">
        <v>19</v>
      </c>
      <c r="G64" s="6" t="s">
        <v>490</v>
      </c>
      <c r="H64" s="6" t="s">
        <v>582</v>
      </c>
      <c r="I64" s="6" t="s">
        <v>73</v>
      </c>
      <c r="J64" s="6" t="s">
        <v>435</v>
      </c>
      <c r="K64" s="6"/>
      <c r="L64" s="12" t="s">
        <v>6</v>
      </c>
      <c r="M64" s="13" t="s">
        <v>24</v>
      </c>
      <c r="N64" s="14">
        <v>114</v>
      </c>
      <c r="O64" s="7"/>
      <c r="P64" s="6" t="s">
        <v>2012</v>
      </c>
      <c r="Q64" s="63">
        <f t="shared" si="1"/>
        <v>26</v>
      </c>
      <c r="R64" s="1" t="str">
        <f t="shared" si="2"/>
        <v>026D0247</v>
      </c>
      <c r="S64" s="1" t="str">
        <f t="shared" si="3"/>
        <v>JWWA  G  114</v>
      </c>
      <c r="T64" s="1" t="str">
        <f t="shared" si="4"/>
        <v>JWWA  G  114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87" t="str">
        <f t="shared" si="0"/>
        <v>026D0248</v>
      </c>
      <c r="B65" s="5" t="s">
        <v>21</v>
      </c>
      <c r="C65" s="21">
        <v>2</v>
      </c>
      <c r="D65" s="21">
        <v>48</v>
      </c>
      <c r="E65" s="6" t="s">
        <v>2</v>
      </c>
      <c r="F65" s="7" t="s">
        <v>19</v>
      </c>
      <c r="G65" s="6" t="s">
        <v>492</v>
      </c>
      <c r="H65" s="6" t="s">
        <v>2020</v>
      </c>
      <c r="I65" s="6" t="s">
        <v>73</v>
      </c>
      <c r="J65" s="6" t="s">
        <v>435</v>
      </c>
      <c r="K65" s="6"/>
      <c r="L65" s="12" t="s">
        <v>6</v>
      </c>
      <c r="M65" s="13" t="s">
        <v>24</v>
      </c>
      <c r="N65" s="14">
        <v>114</v>
      </c>
      <c r="O65" s="7"/>
      <c r="P65" s="6" t="s">
        <v>2012</v>
      </c>
      <c r="Q65" s="63">
        <f t="shared" si="1"/>
        <v>26</v>
      </c>
      <c r="R65" s="1" t="str">
        <f t="shared" si="2"/>
        <v>026D0248</v>
      </c>
      <c r="S65" s="1" t="str">
        <f t="shared" si="3"/>
        <v>JWWA  G  114</v>
      </c>
      <c r="T65" s="1" t="str">
        <f t="shared" si="4"/>
        <v>JWWA  G  114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87" t="str">
        <f t="shared" si="0"/>
        <v>026D0249</v>
      </c>
      <c r="B66" s="5" t="s">
        <v>21</v>
      </c>
      <c r="C66" s="21">
        <v>2</v>
      </c>
      <c r="D66" s="21">
        <v>49</v>
      </c>
      <c r="E66" s="6" t="s">
        <v>2</v>
      </c>
      <c r="F66" s="7" t="s">
        <v>19</v>
      </c>
      <c r="G66" s="6" t="s">
        <v>574</v>
      </c>
      <c r="H66" s="6" t="s">
        <v>2021</v>
      </c>
      <c r="I66" s="6" t="s">
        <v>73</v>
      </c>
      <c r="J66" s="6" t="s">
        <v>435</v>
      </c>
      <c r="K66" s="6"/>
      <c r="L66" s="12" t="s">
        <v>6</v>
      </c>
      <c r="M66" s="13" t="s">
        <v>24</v>
      </c>
      <c r="N66" s="14">
        <v>114</v>
      </c>
      <c r="O66" s="7"/>
      <c r="P66" s="6" t="s">
        <v>2012</v>
      </c>
      <c r="Q66" s="63">
        <f t="shared" si="1"/>
        <v>26</v>
      </c>
      <c r="R66" s="1" t="str">
        <f t="shared" si="2"/>
        <v>026D0249</v>
      </c>
      <c r="S66" s="1" t="str">
        <f t="shared" si="3"/>
        <v>JWWA  G  114</v>
      </c>
      <c r="T66" s="1" t="str">
        <f t="shared" si="4"/>
        <v>JWWA  G  114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87" t="str">
        <f t="shared" si="0"/>
        <v>026D0250</v>
      </c>
      <c r="B67" s="5" t="s">
        <v>21</v>
      </c>
      <c r="C67" s="21">
        <v>2</v>
      </c>
      <c r="D67" s="21">
        <v>50</v>
      </c>
      <c r="E67" s="6" t="s">
        <v>2</v>
      </c>
      <c r="F67" s="7" t="s">
        <v>19</v>
      </c>
      <c r="G67" s="6" t="s">
        <v>493</v>
      </c>
      <c r="H67" s="6" t="s">
        <v>2022</v>
      </c>
      <c r="I67" s="6" t="s">
        <v>73</v>
      </c>
      <c r="J67" s="6" t="s">
        <v>435</v>
      </c>
      <c r="K67" s="6"/>
      <c r="L67" s="12" t="s">
        <v>6</v>
      </c>
      <c r="M67" s="13" t="s">
        <v>24</v>
      </c>
      <c r="N67" s="14">
        <v>114</v>
      </c>
      <c r="O67" s="7"/>
      <c r="P67" s="6" t="s">
        <v>2012</v>
      </c>
      <c r="Q67" s="63">
        <f t="shared" si="1"/>
        <v>26</v>
      </c>
      <c r="R67" s="1" t="str">
        <f t="shared" si="2"/>
        <v>026D0250</v>
      </c>
      <c r="S67" s="1" t="str">
        <f t="shared" si="3"/>
        <v>JWWA  G  114</v>
      </c>
      <c r="T67" s="1" t="str">
        <f t="shared" si="4"/>
        <v>JWWA  G  114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87" t="str">
        <f t="shared" si="0"/>
        <v>026D0251</v>
      </c>
      <c r="B68" s="5" t="s">
        <v>21</v>
      </c>
      <c r="C68" s="21">
        <v>2</v>
      </c>
      <c r="D68" s="21">
        <v>51</v>
      </c>
      <c r="E68" s="6" t="s">
        <v>2</v>
      </c>
      <c r="F68" s="7" t="s">
        <v>19</v>
      </c>
      <c r="G68" s="6" t="s">
        <v>494</v>
      </c>
      <c r="H68" s="6" t="s">
        <v>2023</v>
      </c>
      <c r="I68" s="6" t="s">
        <v>73</v>
      </c>
      <c r="J68" s="6" t="s">
        <v>435</v>
      </c>
      <c r="K68" s="6"/>
      <c r="L68" s="12" t="s">
        <v>6</v>
      </c>
      <c r="M68" s="13" t="s">
        <v>24</v>
      </c>
      <c r="N68" s="14">
        <v>114</v>
      </c>
      <c r="O68" s="7"/>
      <c r="P68" s="6" t="s">
        <v>2012</v>
      </c>
      <c r="Q68" s="63">
        <f t="shared" si="1"/>
        <v>26</v>
      </c>
      <c r="R68" s="1" t="str">
        <f t="shared" si="2"/>
        <v>026D0251</v>
      </c>
      <c r="S68" s="1" t="str">
        <f t="shared" si="3"/>
        <v>JWWA  G  114</v>
      </c>
      <c r="T68" s="1" t="str">
        <f t="shared" si="4"/>
        <v>JWWA  G  114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87" t="str">
        <f t="shared" si="0"/>
        <v>026D0252</v>
      </c>
      <c r="B69" s="5" t="s">
        <v>21</v>
      </c>
      <c r="C69" s="21">
        <v>2</v>
      </c>
      <c r="D69" s="21">
        <v>52</v>
      </c>
      <c r="E69" s="6" t="s">
        <v>2</v>
      </c>
      <c r="F69" s="7" t="s">
        <v>19</v>
      </c>
      <c r="G69" s="6" t="s">
        <v>495</v>
      </c>
      <c r="H69" s="6" t="s">
        <v>2024</v>
      </c>
      <c r="I69" s="6" t="s">
        <v>73</v>
      </c>
      <c r="J69" s="6" t="s">
        <v>435</v>
      </c>
      <c r="K69" s="6"/>
      <c r="L69" s="12" t="s">
        <v>6</v>
      </c>
      <c r="M69" s="13" t="s">
        <v>24</v>
      </c>
      <c r="N69" s="14">
        <v>114</v>
      </c>
      <c r="O69" s="7"/>
      <c r="P69" s="6" t="s">
        <v>2012</v>
      </c>
      <c r="Q69" s="63">
        <f t="shared" si="1"/>
        <v>26</v>
      </c>
      <c r="R69" s="1" t="str">
        <f t="shared" si="2"/>
        <v>026D0252</v>
      </c>
      <c r="S69" s="1" t="str">
        <f t="shared" si="3"/>
        <v>JWWA  G  114</v>
      </c>
      <c r="T69" s="1" t="str">
        <f t="shared" si="4"/>
        <v>JWWA  G  114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87" t="str">
        <f t="shared" si="0"/>
        <v>026D0253</v>
      </c>
      <c r="B70" s="5" t="s">
        <v>21</v>
      </c>
      <c r="C70" s="21">
        <v>2</v>
      </c>
      <c r="D70" s="21">
        <v>53</v>
      </c>
      <c r="E70" s="6" t="s">
        <v>2</v>
      </c>
      <c r="F70" s="7" t="s">
        <v>19</v>
      </c>
      <c r="G70" s="6" t="s">
        <v>781</v>
      </c>
      <c r="H70" s="6" t="s">
        <v>496</v>
      </c>
      <c r="I70" s="6" t="s">
        <v>497</v>
      </c>
      <c r="J70" s="6" t="s">
        <v>435</v>
      </c>
      <c r="K70" s="6" t="s">
        <v>462</v>
      </c>
      <c r="L70" s="12" t="s">
        <v>6</v>
      </c>
      <c r="M70" s="13" t="s">
        <v>24</v>
      </c>
      <c r="N70" s="14">
        <v>114</v>
      </c>
      <c r="O70" s="7"/>
      <c r="P70" s="6" t="s">
        <v>2012</v>
      </c>
      <c r="Q70" s="63">
        <f t="shared" si="1"/>
        <v>26</v>
      </c>
      <c r="R70" s="1" t="str">
        <f t="shared" si="2"/>
        <v>026D0253</v>
      </c>
      <c r="S70" s="1" t="str">
        <f t="shared" si="3"/>
        <v>JWWA  G  114</v>
      </c>
      <c r="T70" s="1" t="str">
        <f t="shared" si="4"/>
        <v>JWWA  G  114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87" t="str">
        <f t="shared" ref="A71:A134" si="5">IF(OR(B71="",C71="",D71=""),"",TEXT(Q71,"000")&amp;B71&amp;TEXT(C71,"00")&amp;TEXT(D71,"00"))</f>
        <v>026D0254</v>
      </c>
      <c r="B71" s="5" t="s">
        <v>21</v>
      </c>
      <c r="C71" s="21">
        <v>2</v>
      </c>
      <c r="D71" s="21">
        <v>54</v>
      </c>
      <c r="E71" s="6" t="s">
        <v>2</v>
      </c>
      <c r="F71" s="7" t="s">
        <v>19</v>
      </c>
      <c r="G71" s="6" t="s">
        <v>781</v>
      </c>
      <c r="H71" s="6" t="s">
        <v>496</v>
      </c>
      <c r="I71" s="6" t="s">
        <v>497</v>
      </c>
      <c r="J71" s="6" t="s">
        <v>435</v>
      </c>
      <c r="K71" s="6" t="s">
        <v>463</v>
      </c>
      <c r="L71" s="12" t="s">
        <v>6</v>
      </c>
      <c r="M71" s="13" t="s">
        <v>24</v>
      </c>
      <c r="N71" s="14">
        <v>114</v>
      </c>
      <c r="O71" s="7"/>
      <c r="P71" s="6" t="s">
        <v>2012</v>
      </c>
      <c r="Q71" s="63">
        <f t="shared" ref="Q71:Q134" si="6">IF(P71="","",VLOOKUP(P71,$Z$7:$AA$68,2,FALSE))</f>
        <v>26</v>
      </c>
      <c r="R71" s="1" t="str">
        <f t="shared" si="2"/>
        <v>026D0254</v>
      </c>
      <c r="S71" s="1" t="str">
        <f t="shared" si="3"/>
        <v>JWWA  G  114</v>
      </c>
      <c r="T71" s="1" t="str">
        <f t="shared" si="4"/>
        <v>JWWA  G  114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87" t="str">
        <f t="shared" si="5"/>
        <v>026D0255</v>
      </c>
      <c r="B72" s="5" t="s">
        <v>21</v>
      </c>
      <c r="C72" s="21">
        <v>2</v>
      </c>
      <c r="D72" s="21">
        <v>55</v>
      </c>
      <c r="E72" s="6" t="s">
        <v>2</v>
      </c>
      <c r="F72" s="7" t="s">
        <v>19</v>
      </c>
      <c r="G72" s="6" t="s">
        <v>778</v>
      </c>
      <c r="H72" s="6" t="s">
        <v>498</v>
      </c>
      <c r="I72" s="6" t="s">
        <v>458</v>
      </c>
      <c r="J72" s="6" t="s">
        <v>435</v>
      </c>
      <c r="K72" s="6" t="s">
        <v>462</v>
      </c>
      <c r="L72" s="12" t="s">
        <v>6</v>
      </c>
      <c r="M72" s="13" t="s">
        <v>24</v>
      </c>
      <c r="N72" s="14">
        <v>114</v>
      </c>
      <c r="O72" s="7"/>
      <c r="P72" s="6" t="s">
        <v>2012</v>
      </c>
      <c r="Q72" s="63">
        <f t="shared" si="6"/>
        <v>26</v>
      </c>
      <c r="R72" s="1" t="str">
        <f t="shared" ref="R72:R135" si="7">A72</f>
        <v>026D0255</v>
      </c>
      <c r="S72" s="1" t="str">
        <f t="shared" ref="S72:S135" si="8">""&amp;L72&amp;"  "&amp;M72&amp;"  "&amp;N72&amp;""</f>
        <v>JWWA  G  114</v>
      </c>
      <c r="T72" s="1" t="str">
        <f t="shared" si="4"/>
        <v>JWWA  G  114</v>
      </c>
      <c r="V72" s="2"/>
    </row>
    <row r="73" spans="1:27" ht="15" customHeight="1">
      <c r="A73" s="87" t="str">
        <f t="shared" si="5"/>
        <v>026D0256</v>
      </c>
      <c r="B73" s="5" t="s">
        <v>21</v>
      </c>
      <c r="C73" s="21">
        <v>2</v>
      </c>
      <c r="D73" s="21">
        <v>56</v>
      </c>
      <c r="E73" s="6" t="s">
        <v>2</v>
      </c>
      <c r="F73" s="7" t="s">
        <v>19</v>
      </c>
      <c r="G73" s="6" t="s">
        <v>779</v>
      </c>
      <c r="H73" s="6" t="s">
        <v>499</v>
      </c>
      <c r="I73" s="6" t="s">
        <v>500</v>
      </c>
      <c r="J73" s="6" t="s">
        <v>435</v>
      </c>
      <c r="K73" s="6" t="s">
        <v>462</v>
      </c>
      <c r="L73" s="12" t="s">
        <v>6</v>
      </c>
      <c r="M73" s="13" t="s">
        <v>24</v>
      </c>
      <c r="N73" s="14">
        <v>114</v>
      </c>
      <c r="O73" s="7"/>
      <c r="P73" s="6" t="s">
        <v>2012</v>
      </c>
      <c r="Q73" s="63">
        <f t="shared" si="6"/>
        <v>26</v>
      </c>
      <c r="R73" s="1" t="str">
        <f t="shared" si="7"/>
        <v>026D0256</v>
      </c>
      <c r="S73" s="1" t="str">
        <f t="shared" si="8"/>
        <v>JWWA  G  114</v>
      </c>
      <c r="T73" s="1" t="str">
        <f t="shared" si="4"/>
        <v>JWWA  G  114</v>
      </c>
      <c r="V73" s="2"/>
    </row>
    <row r="74" spans="1:27" ht="15" customHeight="1">
      <c r="A74" s="87" t="str">
        <f t="shared" si="5"/>
        <v>026D0257</v>
      </c>
      <c r="B74" s="5" t="s">
        <v>21</v>
      </c>
      <c r="C74" s="21">
        <v>2</v>
      </c>
      <c r="D74" s="21">
        <v>57</v>
      </c>
      <c r="E74" s="6" t="s">
        <v>2</v>
      </c>
      <c r="F74" s="7" t="s">
        <v>19</v>
      </c>
      <c r="G74" s="6" t="s">
        <v>501</v>
      </c>
      <c r="H74" s="6" t="s">
        <v>2025</v>
      </c>
      <c r="I74" s="6" t="s">
        <v>502</v>
      </c>
      <c r="J74" s="6" t="s">
        <v>435</v>
      </c>
      <c r="K74" s="6"/>
      <c r="L74" s="12" t="s">
        <v>6</v>
      </c>
      <c r="M74" s="13" t="s">
        <v>24</v>
      </c>
      <c r="N74" s="14">
        <v>114</v>
      </c>
      <c r="O74" s="7"/>
      <c r="P74" s="6" t="s">
        <v>2012</v>
      </c>
      <c r="Q74" s="63">
        <f t="shared" si="6"/>
        <v>26</v>
      </c>
      <c r="R74" s="1" t="str">
        <f t="shared" si="7"/>
        <v>026D0257</v>
      </c>
      <c r="S74" s="1" t="str">
        <f t="shared" si="8"/>
        <v>JWWA  G  114</v>
      </c>
      <c r="T74" s="1" t="str">
        <f t="shared" ref="T74:T137" si="9">S74</f>
        <v>JWWA  G  114</v>
      </c>
      <c r="V74" s="2"/>
    </row>
    <row r="75" spans="1:27" ht="15" customHeight="1">
      <c r="A75" s="87" t="str">
        <f t="shared" si="5"/>
        <v>026D0258</v>
      </c>
      <c r="B75" s="5" t="s">
        <v>21</v>
      </c>
      <c r="C75" s="21">
        <v>2</v>
      </c>
      <c r="D75" s="21">
        <v>58</v>
      </c>
      <c r="E75" s="6" t="s">
        <v>2</v>
      </c>
      <c r="F75" s="7" t="s">
        <v>19</v>
      </c>
      <c r="G75" s="6" t="s">
        <v>783</v>
      </c>
      <c r="H75" s="6" t="s">
        <v>503</v>
      </c>
      <c r="I75" s="6" t="s">
        <v>73</v>
      </c>
      <c r="J75" s="6" t="s">
        <v>435</v>
      </c>
      <c r="K75" s="6"/>
      <c r="L75" s="12" t="s">
        <v>6</v>
      </c>
      <c r="M75" s="13" t="s">
        <v>24</v>
      </c>
      <c r="N75" s="14">
        <v>114</v>
      </c>
      <c r="O75" s="7"/>
      <c r="P75" s="6" t="s">
        <v>2012</v>
      </c>
      <c r="Q75" s="63">
        <f t="shared" si="6"/>
        <v>26</v>
      </c>
      <c r="R75" s="1" t="str">
        <f t="shared" si="7"/>
        <v>026D0258</v>
      </c>
      <c r="S75" s="1" t="str">
        <f t="shared" si="8"/>
        <v>JWWA  G  114</v>
      </c>
      <c r="T75" s="1" t="str">
        <f t="shared" si="9"/>
        <v>JWWA  G  114</v>
      </c>
      <c r="V75" s="2"/>
    </row>
    <row r="76" spans="1:27" ht="15" customHeight="1">
      <c r="A76" s="87" t="str">
        <f t="shared" si="5"/>
        <v>026D0259</v>
      </c>
      <c r="B76" s="5" t="s">
        <v>21</v>
      </c>
      <c r="C76" s="21">
        <v>2</v>
      </c>
      <c r="D76" s="21">
        <v>59</v>
      </c>
      <c r="E76" s="6" t="s">
        <v>2</v>
      </c>
      <c r="F76" s="7" t="s">
        <v>19</v>
      </c>
      <c r="G76" s="6" t="s">
        <v>504</v>
      </c>
      <c r="H76" s="6" t="s">
        <v>504</v>
      </c>
      <c r="I76" s="6" t="s">
        <v>73</v>
      </c>
      <c r="J76" s="6" t="s">
        <v>435</v>
      </c>
      <c r="K76" s="6" t="s">
        <v>462</v>
      </c>
      <c r="L76" s="12" t="s">
        <v>6</v>
      </c>
      <c r="M76" s="13" t="s">
        <v>24</v>
      </c>
      <c r="N76" s="14">
        <v>114</v>
      </c>
      <c r="O76" s="7"/>
      <c r="P76" s="6" t="s">
        <v>2012</v>
      </c>
      <c r="Q76" s="63">
        <f t="shared" si="6"/>
        <v>26</v>
      </c>
      <c r="R76" s="1" t="str">
        <f t="shared" si="7"/>
        <v>026D0259</v>
      </c>
      <c r="S76" s="1" t="str">
        <f t="shared" si="8"/>
        <v>JWWA  G  114</v>
      </c>
      <c r="T76" s="1" t="str">
        <f t="shared" si="9"/>
        <v>JWWA  G  114</v>
      </c>
      <c r="V76" s="2"/>
    </row>
    <row r="77" spans="1:27" ht="15" customHeight="1">
      <c r="A77" s="87" t="str">
        <f t="shared" si="5"/>
        <v>026D0260</v>
      </c>
      <c r="B77" s="5" t="s">
        <v>21</v>
      </c>
      <c r="C77" s="21">
        <v>2</v>
      </c>
      <c r="D77" s="21">
        <v>60</v>
      </c>
      <c r="E77" s="6" t="s">
        <v>2</v>
      </c>
      <c r="F77" s="7" t="s">
        <v>19</v>
      </c>
      <c r="G77" s="6" t="s">
        <v>504</v>
      </c>
      <c r="H77" s="6" t="s">
        <v>504</v>
      </c>
      <c r="I77" s="6" t="s">
        <v>73</v>
      </c>
      <c r="J77" s="6" t="s">
        <v>435</v>
      </c>
      <c r="K77" s="6" t="s">
        <v>463</v>
      </c>
      <c r="L77" s="12" t="s">
        <v>6</v>
      </c>
      <c r="M77" s="13" t="s">
        <v>24</v>
      </c>
      <c r="N77" s="14">
        <v>114</v>
      </c>
      <c r="O77" s="7"/>
      <c r="P77" s="6" t="s">
        <v>2012</v>
      </c>
      <c r="Q77" s="63">
        <f t="shared" si="6"/>
        <v>26</v>
      </c>
      <c r="R77" s="1" t="str">
        <f t="shared" si="7"/>
        <v>026D0260</v>
      </c>
      <c r="S77" s="1" t="str">
        <f t="shared" si="8"/>
        <v>JWWA  G  114</v>
      </c>
      <c r="T77" s="1" t="str">
        <f t="shared" si="9"/>
        <v>JWWA  G  114</v>
      </c>
      <c r="V77" s="2"/>
    </row>
    <row r="78" spans="1:27" ht="15" customHeight="1">
      <c r="A78" s="87" t="str">
        <f t="shared" si="5"/>
        <v>026D0261</v>
      </c>
      <c r="B78" s="5" t="s">
        <v>21</v>
      </c>
      <c r="C78" s="21">
        <v>2</v>
      </c>
      <c r="D78" s="21">
        <v>61</v>
      </c>
      <c r="E78" s="6" t="s">
        <v>2</v>
      </c>
      <c r="F78" s="7" t="s">
        <v>19</v>
      </c>
      <c r="G78" s="6" t="s">
        <v>505</v>
      </c>
      <c r="H78" s="6" t="s">
        <v>505</v>
      </c>
      <c r="I78" s="6" t="s">
        <v>73</v>
      </c>
      <c r="J78" s="6" t="s">
        <v>435</v>
      </c>
      <c r="K78" s="6" t="s">
        <v>462</v>
      </c>
      <c r="L78" s="12" t="s">
        <v>6</v>
      </c>
      <c r="M78" s="13" t="s">
        <v>24</v>
      </c>
      <c r="N78" s="14">
        <v>114</v>
      </c>
      <c r="O78" s="7"/>
      <c r="P78" s="6" t="s">
        <v>2012</v>
      </c>
      <c r="Q78" s="63">
        <f t="shared" si="6"/>
        <v>26</v>
      </c>
      <c r="R78" s="1" t="str">
        <f t="shared" si="7"/>
        <v>026D0261</v>
      </c>
      <c r="S78" s="1" t="str">
        <f t="shared" si="8"/>
        <v>JWWA  G  114</v>
      </c>
      <c r="T78" s="1" t="str">
        <f t="shared" si="9"/>
        <v>JWWA  G  114</v>
      </c>
    </row>
    <row r="79" spans="1:27" ht="15" customHeight="1">
      <c r="A79" s="87" t="str">
        <f t="shared" si="5"/>
        <v>026D0262</v>
      </c>
      <c r="B79" s="5" t="s">
        <v>21</v>
      </c>
      <c r="C79" s="21">
        <v>2</v>
      </c>
      <c r="D79" s="21">
        <v>62</v>
      </c>
      <c r="E79" s="6" t="s">
        <v>2</v>
      </c>
      <c r="F79" s="7" t="s">
        <v>19</v>
      </c>
      <c r="G79" s="6" t="s">
        <v>505</v>
      </c>
      <c r="H79" s="6" t="s">
        <v>505</v>
      </c>
      <c r="I79" s="6" t="s">
        <v>73</v>
      </c>
      <c r="J79" s="6" t="s">
        <v>435</v>
      </c>
      <c r="K79" s="6" t="s">
        <v>463</v>
      </c>
      <c r="L79" s="12" t="s">
        <v>6</v>
      </c>
      <c r="M79" s="13" t="s">
        <v>24</v>
      </c>
      <c r="N79" s="14">
        <v>114</v>
      </c>
      <c r="O79" s="7"/>
      <c r="P79" s="6" t="s">
        <v>2012</v>
      </c>
      <c r="Q79" s="63">
        <f t="shared" si="6"/>
        <v>26</v>
      </c>
      <c r="R79" s="1" t="str">
        <f t="shared" si="7"/>
        <v>026D0262</v>
      </c>
      <c r="S79" s="1" t="str">
        <f t="shared" si="8"/>
        <v>JWWA  G  114</v>
      </c>
      <c r="T79" s="1" t="str">
        <f t="shared" si="9"/>
        <v>JWWA  G  114</v>
      </c>
    </row>
    <row r="80" spans="1:27" ht="15" customHeight="1">
      <c r="A80" s="87" t="str">
        <f t="shared" si="5"/>
        <v>026D0263</v>
      </c>
      <c r="B80" s="5" t="s">
        <v>21</v>
      </c>
      <c r="C80" s="21">
        <v>2</v>
      </c>
      <c r="D80" s="21">
        <v>63</v>
      </c>
      <c r="E80" s="6" t="s">
        <v>2</v>
      </c>
      <c r="F80" s="7" t="s">
        <v>19</v>
      </c>
      <c r="G80" s="6" t="s">
        <v>506</v>
      </c>
      <c r="H80" s="6" t="s">
        <v>506</v>
      </c>
      <c r="I80" s="6" t="s">
        <v>73</v>
      </c>
      <c r="J80" s="6" t="s">
        <v>525</v>
      </c>
      <c r="K80" s="6" t="s">
        <v>522</v>
      </c>
      <c r="L80" s="12" t="s">
        <v>6</v>
      </c>
      <c r="M80" s="13" t="s">
        <v>24</v>
      </c>
      <c r="N80" s="14">
        <v>114</v>
      </c>
      <c r="O80" s="7"/>
      <c r="P80" s="6" t="s">
        <v>2012</v>
      </c>
      <c r="Q80" s="63">
        <f t="shared" si="6"/>
        <v>26</v>
      </c>
      <c r="R80" s="1" t="str">
        <f t="shared" si="7"/>
        <v>026D0263</v>
      </c>
      <c r="S80" s="1" t="str">
        <f t="shared" si="8"/>
        <v>JWWA  G  114</v>
      </c>
      <c r="T80" s="1" t="str">
        <f t="shared" si="9"/>
        <v>JWWA  G  114</v>
      </c>
    </row>
    <row r="81" spans="1:20" ht="15" customHeight="1">
      <c r="A81" s="25" t="str">
        <f t="shared" si="5"/>
        <v/>
      </c>
      <c r="B81" s="5"/>
      <c r="C81" s="21"/>
      <c r="D81" s="21"/>
      <c r="E81" s="6"/>
      <c r="F81" s="7"/>
      <c r="G81" s="6"/>
      <c r="H81" s="6"/>
      <c r="I81" s="6"/>
      <c r="J81" s="6"/>
      <c r="K81" s="6"/>
      <c r="L81" s="12"/>
      <c r="M81" s="13"/>
      <c r="N81" s="14"/>
      <c r="O81" s="7"/>
      <c r="P81" s="6"/>
      <c r="Q81" s="63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87" t="str">
        <f t="shared" si="5"/>
        <v>026D0264</v>
      </c>
      <c r="B82" s="5" t="s">
        <v>21</v>
      </c>
      <c r="C82" s="21">
        <v>2</v>
      </c>
      <c r="D82" s="21">
        <v>64</v>
      </c>
      <c r="E82" s="6" t="s">
        <v>2</v>
      </c>
      <c r="F82" s="7" t="s">
        <v>19</v>
      </c>
      <c r="G82" s="6" t="s">
        <v>1750</v>
      </c>
      <c r="H82" s="6" t="s">
        <v>1750</v>
      </c>
      <c r="I82" s="6" t="s">
        <v>1007</v>
      </c>
      <c r="J82" s="6" t="s">
        <v>435</v>
      </c>
      <c r="K82" s="6"/>
      <c r="L82" s="12" t="s">
        <v>65</v>
      </c>
      <c r="M82" s="13" t="s">
        <v>24</v>
      </c>
      <c r="N82" s="14">
        <v>1052</v>
      </c>
      <c r="O82" s="7"/>
      <c r="P82" s="6" t="s">
        <v>2012</v>
      </c>
      <c r="Q82" s="63">
        <f t="shared" si="6"/>
        <v>26</v>
      </c>
      <c r="R82" s="1" t="str">
        <f t="shared" si="7"/>
        <v>026D0264</v>
      </c>
      <c r="S82" s="1" t="str">
        <f t="shared" si="8"/>
        <v>JDPA  G  1052</v>
      </c>
      <c r="T82" s="1" t="str">
        <f t="shared" si="9"/>
        <v>JDPA  G  1052</v>
      </c>
    </row>
    <row r="83" spans="1:20" ht="15" customHeight="1">
      <c r="A83" s="87" t="str">
        <f t="shared" si="5"/>
        <v>026D0265</v>
      </c>
      <c r="B83" s="5" t="s">
        <v>21</v>
      </c>
      <c r="C83" s="21">
        <v>2</v>
      </c>
      <c r="D83" s="21">
        <v>65</v>
      </c>
      <c r="E83" s="6" t="s">
        <v>2</v>
      </c>
      <c r="F83" s="7" t="s">
        <v>19</v>
      </c>
      <c r="G83" s="6" t="s">
        <v>1753</v>
      </c>
      <c r="H83" s="6" t="s">
        <v>2026</v>
      </c>
      <c r="I83" s="6" t="s">
        <v>87</v>
      </c>
      <c r="J83" s="6" t="s">
        <v>435</v>
      </c>
      <c r="K83" s="6"/>
      <c r="L83" s="12" t="s">
        <v>65</v>
      </c>
      <c r="M83" s="13" t="s">
        <v>24</v>
      </c>
      <c r="N83" s="14">
        <v>1052</v>
      </c>
      <c r="O83" s="7"/>
      <c r="P83" s="6" t="s">
        <v>2012</v>
      </c>
      <c r="Q83" s="63">
        <f t="shared" si="6"/>
        <v>26</v>
      </c>
      <c r="R83" s="1" t="str">
        <f t="shared" si="7"/>
        <v>026D0265</v>
      </c>
      <c r="S83" s="1" t="str">
        <f t="shared" si="8"/>
        <v>JDPA  G  1052</v>
      </c>
      <c r="T83" s="1" t="str">
        <f t="shared" si="9"/>
        <v>JDPA  G  1052</v>
      </c>
    </row>
    <row r="84" spans="1:20" ht="15" customHeight="1">
      <c r="A84" s="87" t="str">
        <f t="shared" si="5"/>
        <v>026D0266</v>
      </c>
      <c r="B84" s="5" t="s">
        <v>21</v>
      </c>
      <c r="C84" s="21">
        <v>2</v>
      </c>
      <c r="D84" s="21">
        <v>66</v>
      </c>
      <c r="E84" s="6" t="s">
        <v>2</v>
      </c>
      <c r="F84" s="7" t="s">
        <v>19</v>
      </c>
      <c r="G84" s="6" t="s">
        <v>1755</v>
      </c>
      <c r="H84" s="6" t="s">
        <v>2029</v>
      </c>
      <c r="I84" s="6" t="s">
        <v>87</v>
      </c>
      <c r="J84" s="6" t="s">
        <v>435</v>
      </c>
      <c r="K84" s="6"/>
      <c r="L84" s="12" t="s">
        <v>65</v>
      </c>
      <c r="M84" s="13" t="s">
        <v>24</v>
      </c>
      <c r="N84" s="14">
        <v>1052</v>
      </c>
      <c r="O84" s="7"/>
      <c r="P84" s="6" t="s">
        <v>2012</v>
      </c>
      <c r="Q84" s="63">
        <f t="shared" si="6"/>
        <v>26</v>
      </c>
      <c r="R84" s="1" t="str">
        <f t="shared" si="7"/>
        <v>026D0266</v>
      </c>
      <c r="S84" s="1" t="str">
        <f t="shared" si="8"/>
        <v>JDPA  G  1052</v>
      </c>
      <c r="T84" s="1" t="str">
        <f t="shared" si="9"/>
        <v>JDPA  G  1052</v>
      </c>
    </row>
    <row r="85" spans="1:20" ht="15" customHeight="1">
      <c r="A85" s="87" t="str">
        <f t="shared" si="5"/>
        <v>026D0267</v>
      </c>
      <c r="B85" s="5" t="s">
        <v>21</v>
      </c>
      <c r="C85" s="21">
        <v>2</v>
      </c>
      <c r="D85" s="21">
        <v>67</v>
      </c>
      <c r="E85" s="6" t="s">
        <v>2</v>
      </c>
      <c r="F85" s="7" t="s">
        <v>19</v>
      </c>
      <c r="G85" s="6" t="s">
        <v>1756</v>
      </c>
      <c r="H85" s="6" t="s">
        <v>2032</v>
      </c>
      <c r="I85" s="6" t="s">
        <v>87</v>
      </c>
      <c r="J85" s="6" t="s">
        <v>435</v>
      </c>
      <c r="K85" s="6"/>
      <c r="L85" s="12" t="s">
        <v>65</v>
      </c>
      <c r="M85" s="13" t="s">
        <v>24</v>
      </c>
      <c r="N85" s="14">
        <v>1052</v>
      </c>
      <c r="O85" s="7"/>
      <c r="P85" s="6" t="s">
        <v>2012</v>
      </c>
      <c r="Q85" s="63">
        <f t="shared" si="6"/>
        <v>26</v>
      </c>
      <c r="R85" s="1" t="str">
        <f t="shared" si="7"/>
        <v>026D0267</v>
      </c>
      <c r="S85" s="1" t="str">
        <f t="shared" si="8"/>
        <v>JDPA  G  1052</v>
      </c>
      <c r="T85" s="1" t="str">
        <f t="shared" si="9"/>
        <v>JDPA  G  1052</v>
      </c>
    </row>
    <row r="86" spans="1:20" ht="15" customHeight="1">
      <c r="A86" s="87" t="str">
        <f t="shared" si="5"/>
        <v>026D0268</v>
      </c>
      <c r="B86" s="5" t="s">
        <v>21</v>
      </c>
      <c r="C86" s="21">
        <v>2</v>
      </c>
      <c r="D86" s="21">
        <v>68</v>
      </c>
      <c r="E86" s="6" t="s">
        <v>2</v>
      </c>
      <c r="F86" s="7" t="s">
        <v>19</v>
      </c>
      <c r="G86" s="6" t="s">
        <v>1757</v>
      </c>
      <c r="H86" s="6" t="s">
        <v>2033</v>
      </c>
      <c r="I86" s="6" t="s">
        <v>87</v>
      </c>
      <c r="J86" s="6" t="s">
        <v>435</v>
      </c>
      <c r="K86" s="6"/>
      <c r="L86" s="12" t="s">
        <v>65</v>
      </c>
      <c r="M86" s="13" t="s">
        <v>24</v>
      </c>
      <c r="N86" s="14">
        <v>1052</v>
      </c>
      <c r="O86" s="7"/>
      <c r="P86" s="6" t="s">
        <v>2012</v>
      </c>
      <c r="Q86" s="63">
        <f t="shared" si="6"/>
        <v>26</v>
      </c>
      <c r="R86" s="1" t="str">
        <f t="shared" si="7"/>
        <v>026D0268</v>
      </c>
      <c r="S86" s="1" t="str">
        <f t="shared" si="8"/>
        <v>JDPA  G  1052</v>
      </c>
      <c r="T86" s="1" t="str">
        <f t="shared" si="9"/>
        <v>JDPA  G  1052</v>
      </c>
    </row>
    <row r="87" spans="1:20" ht="15" customHeight="1">
      <c r="A87" s="87" t="str">
        <f t="shared" si="5"/>
        <v>026D0269</v>
      </c>
      <c r="B87" s="5" t="s">
        <v>21</v>
      </c>
      <c r="C87" s="21">
        <v>2</v>
      </c>
      <c r="D87" s="21">
        <v>69</v>
      </c>
      <c r="E87" s="6" t="s">
        <v>2</v>
      </c>
      <c r="F87" s="7" t="s">
        <v>19</v>
      </c>
      <c r="G87" s="6" t="s">
        <v>1758</v>
      </c>
      <c r="H87" s="6" t="s">
        <v>2034</v>
      </c>
      <c r="I87" s="6" t="s">
        <v>1007</v>
      </c>
      <c r="J87" s="6" t="s">
        <v>435</v>
      </c>
      <c r="K87" s="6" t="s">
        <v>463</v>
      </c>
      <c r="L87" s="12" t="s">
        <v>65</v>
      </c>
      <c r="M87" s="13" t="s">
        <v>24</v>
      </c>
      <c r="N87" s="14">
        <v>1052</v>
      </c>
      <c r="O87" s="7"/>
      <c r="P87" s="6" t="s">
        <v>2012</v>
      </c>
      <c r="Q87" s="63">
        <f t="shared" si="6"/>
        <v>26</v>
      </c>
      <c r="R87" s="1" t="str">
        <f t="shared" si="7"/>
        <v>026D0269</v>
      </c>
      <c r="S87" s="1" t="str">
        <f t="shared" si="8"/>
        <v>JDPA  G  1052</v>
      </c>
      <c r="T87" s="1" t="str">
        <f t="shared" si="9"/>
        <v>JDPA  G  1052</v>
      </c>
    </row>
    <row r="88" spans="1:20" ht="15" customHeight="1">
      <c r="A88" s="87" t="str">
        <f t="shared" si="5"/>
        <v>026D0270</v>
      </c>
      <c r="B88" s="5" t="s">
        <v>21</v>
      </c>
      <c r="C88" s="21">
        <v>2</v>
      </c>
      <c r="D88" s="21">
        <v>70</v>
      </c>
      <c r="E88" s="6" t="s">
        <v>2</v>
      </c>
      <c r="F88" s="7" t="s">
        <v>19</v>
      </c>
      <c r="G88" s="6" t="s">
        <v>1759</v>
      </c>
      <c r="H88" s="6" t="s">
        <v>1759</v>
      </c>
      <c r="I88" s="6" t="s">
        <v>87</v>
      </c>
      <c r="J88" s="6" t="s">
        <v>435</v>
      </c>
      <c r="K88" s="6"/>
      <c r="L88" s="12" t="s">
        <v>65</v>
      </c>
      <c r="M88" s="13" t="s">
        <v>24</v>
      </c>
      <c r="N88" s="14">
        <v>1052</v>
      </c>
      <c r="O88" s="7"/>
      <c r="P88" s="6" t="s">
        <v>2012</v>
      </c>
      <c r="Q88" s="63">
        <f t="shared" si="6"/>
        <v>26</v>
      </c>
      <c r="R88" s="1" t="str">
        <f t="shared" si="7"/>
        <v>026D0270</v>
      </c>
      <c r="S88" s="1" t="str">
        <f t="shared" si="8"/>
        <v>JDPA  G  1052</v>
      </c>
      <c r="T88" s="1" t="str">
        <f t="shared" si="9"/>
        <v>JDPA  G  1052</v>
      </c>
    </row>
    <row r="89" spans="1:20" ht="15" customHeight="1">
      <c r="A89" s="87" t="str">
        <f t="shared" si="5"/>
        <v>026D0271</v>
      </c>
      <c r="B89" s="5" t="s">
        <v>21</v>
      </c>
      <c r="C89" s="21">
        <v>2</v>
      </c>
      <c r="D89" s="21">
        <v>71</v>
      </c>
      <c r="E89" s="6" t="s">
        <v>2</v>
      </c>
      <c r="F89" s="7" t="s">
        <v>19</v>
      </c>
      <c r="G89" s="6" t="s">
        <v>1760</v>
      </c>
      <c r="H89" s="6" t="s">
        <v>1760</v>
      </c>
      <c r="I89" s="6" t="s">
        <v>87</v>
      </c>
      <c r="J89" s="6" t="s">
        <v>435</v>
      </c>
      <c r="K89" s="6"/>
      <c r="L89" s="12" t="s">
        <v>65</v>
      </c>
      <c r="M89" s="13" t="s">
        <v>24</v>
      </c>
      <c r="N89" s="14">
        <v>1052</v>
      </c>
      <c r="O89" s="7"/>
      <c r="P89" s="6" t="s">
        <v>2012</v>
      </c>
      <c r="Q89" s="63">
        <f t="shared" si="6"/>
        <v>26</v>
      </c>
      <c r="R89" s="1" t="str">
        <f t="shared" si="7"/>
        <v>026D0271</v>
      </c>
      <c r="S89" s="1" t="str">
        <f t="shared" si="8"/>
        <v>JDPA  G  1052</v>
      </c>
      <c r="T89" s="1" t="str">
        <f t="shared" si="9"/>
        <v>JDPA  G  1052</v>
      </c>
    </row>
    <row r="90" spans="1:20" ht="15" customHeight="1">
      <c r="A90" s="87" t="str">
        <f t="shared" si="5"/>
        <v>026D0272</v>
      </c>
      <c r="B90" s="5" t="s">
        <v>21</v>
      </c>
      <c r="C90" s="21">
        <v>2</v>
      </c>
      <c r="D90" s="21">
        <v>72</v>
      </c>
      <c r="E90" s="6" t="s">
        <v>2</v>
      </c>
      <c r="F90" s="7" t="s">
        <v>19</v>
      </c>
      <c r="G90" s="6" t="s">
        <v>1761</v>
      </c>
      <c r="H90" s="6" t="s">
        <v>1763</v>
      </c>
      <c r="I90" s="6" t="s">
        <v>973</v>
      </c>
      <c r="J90" s="6" t="s">
        <v>435</v>
      </c>
      <c r="K90" s="6"/>
      <c r="L90" s="12" t="s">
        <v>57</v>
      </c>
      <c r="M90" s="13"/>
      <c r="N90" s="14"/>
      <c r="O90" s="7" t="s">
        <v>1762</v>
      </c>
      <c r="P90" s="6" t="s">
        <v>2012</v>
      </c>
      <c r="Q90" s="63">
        <f t="shared" si="6"/>
        <v>26</v>
      </c>
      <c r="R90" s="1" t="str">
        <f t="shared" si="7"/>
        <v>026D0272</v>
      </c>
      <c r="S90" s="1" t="str">
        <f t="shared" si="8"/>
        <v xml:space="preserve">指定承認    </v>
      </c>
      <c r="T90" s="1" t="str">
        <f t="shared" si="9"/>
        <v xml:space="preserve">指定承認    </v>
      </c>
    </row>
    <row r="91" spans="1:20" ht="15" customHeight="1">
      <c r="A91" s="87" t="str">
        <f t="shared" si="5"/>
        <v>026D0273</v>
      </c>
      <c r="B91" s="5" t="s">
        <v>21</v>
      </c>
      <c r="C91" s="21">
        <v>2</v>
      </c>
      <c r="D91" s="21">
        <v>73</v>
      </c>
      <c r="E91" s="6" t="s">
        <v>2</v>
      </c>
      <c r="F91" s="7" t="s">
        <v>19</v>
      </c>
      <c r="G91" s="6" t="s">
        <v>1761</v>
      </c>
      <c r="H91" s="6" t="s">
        <v>1765</v>
      </c>
      <c r="I91" s="6" t="s">
        <v>973</v>
      </c>
      <c r="J91" s="6" t="s">
        <v>435</v>
      </c>
      <c r="K91" s="6"/>
      <c r="L91" s="12" t="s">
        <v>57</v>
      </c>
      <c r="M91" s="13"/>
      <c r="N91" s="14"/>
      <c r="O91" s="7" t="s">
        <v>1762</v>
      </c>
      <c r="P91" s="6" t="s">
        <v>2012</v>
      </c>
      <c r="Q91" s="63">
        <f t="shared" si="6"/>
        <v>26</v>
      </c>
      <c r="R91" s="1" t="str">
        <f t="shared" si="7"/>
        <v>026D0273</v>
      </c>
      <c r="S91" s="1" t="str">
        <f t="shared" si="8"/>
        <v xml:space="preserve">指定承認    </v>
      </c>
      <c r="T91" s="1" t="str">
        <f t="shared" si="9"/>
        <v xml:space="preserve">指定承認    </v>
      </c>
    </row>
    <row r="92" spans="1:20" ht="15" customHeight="1">
      <c r="A92" s="87" t="str">
        <f t="shared" si="5"/>
        <v>026D0274</v>
      </c>
      <c r="B92" s="5" t="s">
        <v>21</v>
      </c>
      <c r="C92" s="21">
        <v>2</v>
      </c>
      <c r="D92" s="21">
        <v>74</v>
      </c>
      <c r="E92" s="6" t="s">
        <v>2</v>
      </c>
      <c r="F92" s="7" t="s">
        <v>19</v>
      </c>
      <c r="G92" s="6" t="s">
        <v>1766</v>
      </c>
      <c r="H92" s="6" t="s">
        <v>1766</v>
      </c>
      <c r="I92" s="6" t="s">
        <v>87</v>
      </c>
      <c r="J92" s="6" t="s">
        <v>435</v>
      </c>
      <c r="K92" s="6" t="s">
        <v>463</v>
      </c>
      <c r="L92" s="12" t="s">
        <v>57</v>
      </c>
      <c r="M92" s="13"/>
      <c r="N92" s="14"/>
      <c r="O92" s="7" t="s">
        <v>1762</v>
      </c>
      <c r="P92" s="6" t="s">
        <v>2012</v>
      </c>
      <c r="Q92" s="63">
        <f t="shared" si="6"/>
        <v>26</v>
      </c>
      <c r="R92" s="1" t="str">
        <f t="shared" si="7"/>
        <v>026D0274</v>
      </c>
      <c r="S92" s="1" t="str">
        <f t="shared" si="8"/>
        <v xml:space="preserve">指定承認    </v>
      </c>
      <c r="T92" s="1" t="str">
        <f t="shared" si="9"/>
        <v xml:space="preserve">指定承認    </v>
      </c>
    </row>
    <row r="93" spans="1:20" ht="15" customHeight="1">
      <c r="A93" s="87" t="str">
        <f t="shared" si="5"/>
        <v>026D0275</v>
      </c>
      <c r="B93" s="5" t="s">
        <v>21</v>
      </c>
      <c r="C93" s="21">
        <v>2</v>
      </c>
      <c r="D93" s="21">
        <v>75</v>
      </c>
      <c r="E93" s="6" t="s">
        <v>2</v>
      </c>
      <c r="F93" s="7" t="s">
        <v>19</v>
      </c>
      <c r="G93" s="6" t="s">
        <v>1767</v>
      </c>
      <c r="H93" s="6" t="s">
        <v>1767</v>
      </c>
      <c r="I93" s="6" t="s">
        <v>87</v>
      </c>
      <c r="J93" s="6" t="s">
        <v>435</v>
      </c>
      <c r="K93" s="6" t="s">
        <v>463</v>
      </c>
      <c r="L93" s="12" t="s">
        <v>57</v>
      </c>
      <c r="M93" s="13"/>
      <c r="N93" s="14"/>
      <c r="O93" s="7" t="s">
        <v>1762</v>
      </c>
      <c r="P93" s="6" t="s">
        <v>2012</v>
      </c>
      <c r="Q93" s="63">
        <f t="shared" si="6"/>
        <v>26</v>
      </c>
      <c r="R93" s="1" t="str">
        <f t="shared" si="7"/>
        <v>026D0275</v>
      </c>
      <c r="S93" s="1" t="str">
        <f t="shared" si="8"/>
        <v xml:space="preserve">指定承認    </v>
      </c>
      <c r="T93" s="1" t="str">
        <f t="shared" si="9"/>
        <v xml:space="preserve">指定承認    </v>
      </c>
    </row>
    <row r="94" spans="1:20" ht="15" customHeight="1">
      <c r="A94" s="87" t="str">
        <f t="shared" si="5"/>
        <v>026D0276</v>
      </c>
      <c r="B94" s="5" t="s">
        <v>21</v>
      </c>
      <c r="C94" s="21">
        <v>2</v>
      </c>
      <c r="D94" s="21">
        <v>76</v>
      </c>
      <c r="E94" s="6" t="s">
        <v>2</v>
      </c>
      <c r="F94" s="7" t="s">
        <v>19</v>
      </c>
      <c r="G94" s="6" t="s">
        <v>1768</v>
      </c>
      <c r="H94" s="6" t="s">
        <v>1768</v>
      </c>
      <c r="I94" s="6" t="s">
        <v>87</v>
      </c>
      <c r="J94" s="6" t="s">
        <v>525</v>
      </c>
      <c r="K94" s="6" t="s">
        <v>522</v>
      </c>
      <c r="L94" s="12" t="s">
        <v>65</v>
      </c>
      <c r="M94" s="13" t="s">
        <v>24</v>
      </c>
      <c r="N94" s="14">
        <v>1052</v>
      </c>
      <c r="O94" s="7"/>
      <c r="P94" s="6" t="s">
        <v>2012</v>
      </c>
      <c r="Q94" s="63">
        <f t="shared" si="6"/>
        <v>26</v>
      </c>
      <c r="R94" s="1" t="str">
        <f t="shared" si="7"/>
        <v>026D0276</v>
      </c>
      <c r="S94" s="1" t="str">
        <f t="shared" si="8"/>
        <v>JDPA  G  1052</v>
      </c>
      <c r="T94" s="1" t="str">
        <f t="shared" si="9"/>
        <v>JDPA  G  1052</v>
      </c>
    </row>
    <row r="95" spans="1:20" ht="15" customHeight="1">
      <c r="A95" s="25" t="str">
        <f t="shared" si="5"/>
        <v/>
      </c>
      <c r="B95" s="5"/>
      <c r="C95" s="21"/>
      <c r="D95" s="21"/>
      <c r="E95" s="6"/>
      <c r="F95" s="7"/>
      <c r="G95" s="6"/>
      <c r="H95" s="6"/>
      <c r="I95" s="6"/>
      <c r="J95" s="6"/>
      <c r="K95" s="6"/>
      <c r="L95" s="12"/>
      <c r="M95" s="13"/>
      <c r="N95" s="14"/>
      <c r="O95" s="7"/>
      <c r="P95" s="6"/>
      <c r="Q95" s="63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87" t="str">
        <f t="shared" si="5"/>
        <v>026D0301</v>
      </c>
      <c r="B96" s="16" t="s">
        <v>21</v>
      </c>
      <c r="C96" s="22">
        <v>3</v>
      </c>
      <c r="D96" s="22">
        <v>1</v>
      </c>
      <c r="E96" s="6" t="s">
        <v>56</v>
      </c>
      <c r="F96" s="7" t="s">
        <v>125</v>
      </c>
      <c r="G96" s="6" t="s">
        <v>131</v>
      </c>
      <c r="H96" s="6" t="s">
        <v>787</v>
      </c>
      <c r="I96" s="6" t="s">
        <v>74</v>
      </c>
      <c r="J96" s="6" t="s">
        <v>128</v>
      </c>
      <c r="K96" s="6"/>
      <c r="L96" s="12" t="s">
        <v>6</v>
      </c>
      <c r="M96" s="13" t="s">
        <v>24</v>
      </c>
      <c r="N96" s="14">
        <v>121</v>
      </c>
      <c r="O96" s="20"/>
      <c r="P96" s="6" t="s">
        <v>2012</v>
      </c>
      <c r="Q96" s="63">
        <f t="shared" si="6"/>
        <v>26</v>
      </c>
      <c r="R96" s="1" t="str">
        <f t="shared" si="7"/>
        <v>026D0301</v>
      </c>
      <c r="S96" s="1" t="str">
        <f t="shared" si="8"/>
        <v>JWWA  G  121</v>
      </c>
      <c r="T96" s="1" t="str">
        <f t="shared" si="9"/>
        <v>JWWA  G  121</v>
      </c>
    </row>
    <row r="97" spans="1:20" ht="15" customHeight="1">
      <c r="A97" s="87" t="str">
        <f t="shared" si="5"/>
        <v>026D0302</v>
      </c>
      <c r="B97" s="16" t="s">
        <v>21</v>
      </c>
      <c r="C97" s="21">
        <v>3</v>
      </c>
      <c r="D97" s="21">
        <v>2</v>
      </c>
      <c r="E97" s="6" t="s">
        <v>56</v>
      </c>
      <c r="F97" s="7" t="s">
        <v>125</v>
      </c>
      <c r="G97" s="6" t="s">
        <v>131</v>
      </c>
      <c r="H97" s="6" t="s">
        <v>787</v>
      </c>
      <c r="I97" s="6" t="s">
        <v>398</v>
      </c>
      <c r="J97" s="6" t="s">
        <v>128</v>
      </c>
      <c r="K97" s="6"/>
      <c r="L97" s="12" t="s">
        <v>65</v>
      </c>
      <c r="M97" s="13" t="s">
        <v>24</v>
      </c>
      <c r="N97" s="14">
        <v>1049</v>
      </c>
      <c r="O97" s="7"/>
      <c r="P97" s="6" t="s">
        <v>2012</v>
      </c>
      <c r="Q97" s="63">
        <f t="shared" si="6"/>
        <v>26</v>
      </c>
      <c r="R97" s="1" t="str">
        <f t="shared" si="7"/>
        <v>026D0302</v>
      </c>
      <c r="S97" s="1" t="str">
        <f t="shared" si="8"/>
        <v>JDPA  G  1049</v>
      </c>
      <c r="T97" s="1" t="str">
        <f t="shared" si="9"/>
        <v>JDPA  G  1049</v>
      </c>
    </row>
    <row r="98" spans="1:20" ht="15" customHeight="1">
      <c r="A98" s="87" t="str">
        <f t="shared" si="5"/>
        <v>026D0303</v>
      </c>
      <c r="B98" s="16" t="s">
        <v>21</v>
      </c>
      <c r="C98" s="22">
        <v>3</v>
      </c>
      <c r="D98" s="22">
        <v>3</v>
      </c>
      <c r="E98" s="6" t="s">
        <v>56</v>
      </c>
      <c r="F98" s="7" t="s">
        <v>125</v>
      </c>
      <c r="G98" s="6" t="s">
        <v>788</v>
      </c>
      <c r="H98" s="6" t="s">
        <v>2035</v>
      </c>
      <c r="I98" s="6" t="s">
        <v>74</v>
      </c>
      <c r="J98" s="6" t="s">
        <v>128</v>
      </c>
      <c r="K98" s="6"/>
      <c r="L98" s="12" t="s">
        <v>6</v>
      </c>
      <c r="M98" s="13" t="s">
        <v>24</v>
      </c>
      <c r="N98" s="14">
        <v>121</v>
      </c>
      <c r="O98" s="7"/>
      <c r="P98" s="6" t="s">
        <v>2012</v>
      </c>
      <c r="Q98" s="63">
        <f t="shared" si="6"/>
        <v>26</v>
      </c>
      <c r="R98" s="1" t="str">
        <f t="shared" si="7"/>
        <v>026D0303</v>
      </c>
      <c r="S98" s="1" t="str">
        <f t="shared" si="8"/>
        <v>JWWA  G  121</v>
      </c>
      <c r="T98" s="1" t="str">
        <f t="shared" si="9"/>
        <v>JWWA  G  121</v>
      </c>
    </row>
    <row r="99" spans="1:20" ht="15" customHeight="1">
      <c r="A99" s="87" t="str">
        <f t="shared" si="5"/>
        <v>026D0304</v>
      </c>
      <c r="B99" s="16" t="s">
        <v>21</v>
      </c>
      <c r="C99" s="21">
        <v>3</v>
      </c>
      <c r="D99" s="21">
        <v>4</v>
      </c>
      <c r="E99" s="6" t="s">
        <v>56</v>
      </c>
      <c r="F99" s="7" t="s">
        <v>125</v>
      </c>
      <c r="G99" s="6" t="s">
        <v>788</v>
      </c>
      <c r="H99" s="6" t="s">
        <v>2035</v>
      </c>
      <c r="I99" s="6" t="s">
        <v>398</v>
      </c>
      <c r="J99" s="6" t="s">
        <v>128</v>
      </c>
      <c r="K99" s="6"/>
      <c r="L99" s="12" t="s">
        <v>65</v>
      </c>
      <c r="M99" s="13" t="s">
        <v>24</v>
      </c>
      <c r="N99" s="14">
        <v>1049</v>
      </c>
      <c r="O99" s="7"/>
      <c r="P99" s="6" t="s">
        <v>2012</v>
      </c>
      <c r="Q99" s="63">
        <f t="shared" si="6"/>
        <v>26</v>
      </c>
      <c r="R99" s="1" t="str">
        <f t="shared" si="7"/>
        <v>026D0304</v>
      </c>
      <c r="S99" s="1" t="str">
        <f t="shared" si="8"/>
        <v>JDPA  G  1049</v>
      </c>
      <c r="T99" s="1" t="str">
        <f t="shared" si="9"/>
        <v>JDPA  G  1049</v>
      </c>
    </row>
    <row r="100" spans="1:20" ht="15" customHeight="1">
      <c r="A100" s="87" t="str">
        <f t="shared" si="5"/>
        <v>026D0305</v>
      </c>
      <c r="B100" s="16" t="s">
        <v>21</v>
      </c>
      <c r="C100" s="22">
        <v>3</v>
      </c>
      <c r="D100" s="22">
        <v>5</v>
      </c>
      <c r="E100" s="6" t="s">
        <v>56</v>
      </c>
      <c r="F100" s="7" t="s">
        <v>125</v>
      </c>
      <c r="G100" s="6" t="s">
        <v>789</v>
      </c>
      <c r="H100" s="6" t="s">
        <v>2036</v>
      </c>
      <c r="I100" s="6" t="s">
        <v>74</v>
      </c>
      <c r="J100" s="6" t="s">
        <v>790</v>
      </c>
      <c r="K100" s="6"/>
      <c r="L100" s="12" t="s">
        <v>6</v>
      </c>
      <c r="M100" s="13" t="s">
        <v>24</v>
      </c>
      <c r="N100" s="14">
        <v>121</v>
      </c>
      <c r="O100" s="7"/>
      <c r="P100" s="6" t="s">
        <v>2012</v>
      </c>
      <c r="Q100" s="63">
        <f t="shared" si="6"/>
        <v>26</v>
      </c>
      <c r="R100" s="1" t="str">
        <f t="shared" si="7"/>
        <v>026D0305</v>
      </c>
      <c r="S100" s="1" t="str">
        <f t="shared" si="8"/>
        <v>JWWA  G  121</v>
      </c>
      <c r="T100" s="1" t="str">
        <f t="shared" si="9"/>
        <v>JWWA  G  121</v>
      </c>
    </row>
    <row r="101" spans="1:20" ht="15" customHeight="1">
      <c r="A101" s="87" t="str">
        <f t="shared" si="5"/>
        <v>026D0306</v>
      </c>
      <c r="B101" s="16" t="s">
        <v>21</v>
      </c>
      <c r="C101" s="21">
        <v>3</v>
      </c>
      <c r="D101" s="21">
        <v>6</v>
      </c>
      <c r="E101" s="6" t="s">
        <v>56</v>
      </c>
      <c r="F101" s="7" t="s">
        <v>125</v>
      </c>
      <c r="G101" s="6" t="s">
        <v>789</v>
      </c>
      <c r="H101" s="6" t="s">
        <v>2036</v>
      </c>
      <c r="I101" s="6" t="s">
        <v>398</v>
      </c>
      <c r="J101" s="6" t="s">
        <v>790</v>
      </c>
      <c r="K101" s="6"/>
      <c r="L101" s="12" t="s">
        <v>65</v>
      </c>
      <c r="M101" s="13" t="s">
        <v>24</v>
      </c>
      <c r="N101" s="14">
        <v>1049</v>
      </c>
      <c r="O101" s="7"/>
      <c r="P101" s="6" t="s">
        <v>2012</v>
      </c>
      <c r="Q101" s="63">
        <f t="shared" si="6"/>
        <v>26</v>
      </c>
      <c r="R101" s="1" t="str">
        <f t="shared" si="7"/>
        <v>026D0306</v>
      </c>
      <c r="S101" s="1" t="str">
        <f t="shared" si="8"/>
        <v>JDPA  G  1049</v>
      </c>
      <c r="T101" s="1" t="str">
        <f t="shared" si="9"/>
        <v>JDPA  G  1049</v>
      </c>
    </row>
    <row r="102" spans="1:20" ht="15" customHeight="1">
      <c r="A102" s="87" t="str">
        <f t="shared" si="5"/>
        <v>026D0307</v>
      </c>
      <c r="B102" s="16" t="s">
        <v>21</v>
      </c>
      <c r="C102" s="21">
        <v>3</v>
      </c>
      <c r="D102" s="22">
        <v>7</v>
      </c>
      <c r="E102" s="6" t="s">
        <v>56</v>
      </c>
      <c r="F102" s="7" t="s">
        <v>125</v>
      </c>
      <c r="G102" s="6" t="s">
        <v>594</v>
      </c>
      <c r="H102" s="6" t="s">
        <v>2037</v>
      </c>
      <c r="I102" s="6" t="s">
        <v>74</v>
      </c>
      <c r="J102" s="6" t="s">
        <v>596</v>
      </c>
      <c r="K102" s="6"/>
      <c r="L102" s="12" t="s">
        <v>6</v>
      </c>
      <c r="M102" s="13" t="s">
        <v>24</v>
      </c>
      <c r="N102" s="14">
        <v>121</v>
      </c>
      <c r="O102" s="7"/>
      <c r="P102" s="6" t="s">
        <v>2012</v>
      </c>
      <c r="Q102" s="63">
        <f t="shared" si="6"/>
        <v>26</v>
      </c>
      <c r="R102" s="1" t="str">
        <f t="shared" si="7"/>
        <v>026D0307</v>
      </c>
      <c r="S102" s="1" t="str">
        <f t="shared" si="8"/>
        <v>JWWA  G  121</v>
      </c>
      <c r="T102" s="1" t="str">
        <f t="shared" si="9"/>
        <v>JWWA  G  121</v>
      </c>
    </row>
    <row r="103" spans="1:20" ht="15" customHeight="1">
      <c r="A103" s="87" t="str">
        <f t="shared" si="5"/>
        <v>026D0308</v>
      </c>
      <c r="B103" s="16" t="s">
        <v>21</v>
      </c>
      <c r="C103" s="21">
        <v>3</v>
      </c>
      <c r="D103" s="21">
        <v>8</v>
      </c>
      <c r="E103" s="6" t="s">
        <v>56</v>
      </c>
      <c r="F103" s="7" t="s">
        <v>125</v>
      </c>
      <c r="G103" s="6" t="s">
        <v>594</v>
      </c>
      <c r="H103" s="6" t="s">
        <v>2037</v>
      </c>
      <c r="I103" s="6" t="s">
        <v>398</v>
      </c>
      <c r="J103" s="6" t="s">
        <v>596</v>
      </c>
      <c r="K103" s="6"/>
      <c r="L103" s="12" t="s">
        <v>65</v>
      </c>
      <c r="M103" s="13" t="s">
        <v>24</v>
      </c>
      <c r="N103" s="14">
        <v>1049</v>
      </c>
      <c r="O103" s="7"/>
      <c r="P103" s="6" t="s">
        <v>2012</v>
      </c>
      <c r="Q103" s="63">
        <f t="shared" si="6"/>
        <v>26</v>
      </c>
      <c r="R103" s="1" t="str">
        <f t="shared" si="7"/>
        <v>026D0308</v>
      </c>
      <c r="S103" s="1" t="str">
        <f t="shared" si="8"/>
        <v>JDPA  G  1049</v>
      </c>
      <c r="T103" s="1" t="str">
        <f t="shared" si="9"/>
        <v>JDPA  G  1049</v>
      </c>
    </row>
    <row r="104" spans="1:20" ht="15" customHeight="1">
      <c r="A104" s="87" t="str">
        <f t="shared" si="5"/>
        <v>026D0309</v>
      </c>
      <c r="B104" s="5" t="s">
        <v>21</v>
      </c>
      <c r="C104" s="21">
        <v>3</v>
      </c>
      <c r="D104" s="21">
        <v>9</v>
      </c>
      <c r="E104" s="6" t="s">
        <v>56</v>
      </c>
      <c r="F104" s="7" t="s">
        <v>125</v>
      </c>
      <c r="G104" s="6" t="s">
        <v>597</v>
      </c>
      <c r="H104" s="6" t="s">
        <v>2038</v>
      </c>
      <c r="I104" s="6" t="s">
        <v>73</v>
      </c>
      <c r="J104" s="6" t="s">
        <v>596</v>
      </c>
      <c r="K104" s="6"/>
      <c r="L104" s="12" t="s">
        <v>6</v>
      </c>
      <c r="M104" s="13" t="s">
        <v>24</v>
      </c>
      <c r="N104" s="14">
        <v>114</v>
      </c>
      <c r="O104" s="7"/>
      <c r="P104" s="6" t="s">
        <v>2012</v>
      </c>
      <c r="Q104" s="63">
        <f t="shared" si="6"/>
        <v>26</v>
      </c>
      <c r="R104" s="1" t="str">
        <f t="shared" si="7"/>
        <v>026D0309</v>
      </c>
      <c r="S104" s="1" t="str">
        <f t="shared" si="8"/>
        <v>JWWA  G  114</v>
      </c>
      <c r="T104" s="1" t="str">
        <f t="shared" si="9"/>
        <v>JWWA  G  114</v>
      </c>
    </row>
    <row r="105" spans="1:20" ht="15" customHeight="1">
      <c r="A105" s="87" t="str">
        <f t="shared" si="5"/>
        <v>026D0310</v>
      </c>
      <c r="B105" s="5" t="s">
        <v>21</v>
      </c>
      <c r="C105" s="21">
        <v>3</v>
      </c>
      <c r="D105" s="21">
        <v>10</v>
      </c>
      <c r="E105" s="6" t="s">
        <v>56</v>
      </c>
      <c r="F105" s="7" t="s">
        <v>125</v>
      </c>
      <c r="G105" s="6" t="s">
        <v>791</v>
      </c>
      <c r="H105" s="6" t="s">
        <v>2039</v>
      </c>
      <c r="I105" s="6" t="s">
        <v>73</v>
      </c>
      <c r="J105" s="6" t="s">
        <v>601</v>
      </c>
      <c r="K105" s="6"/>
      <c r="L105" s="12" t="s">
        <v>6</v>
      </c>
      <c r="M105" s="13" t="s">
        <v>24</v>
      </c>
      <c r="N105" s="14">
        <v>114</v>
      </c>
      <c r="O105" s="7"/>
      <c r="P105" s="6" t="s">
        <v>2012</v>
      </c>
      <c r="Q105" s="63">
        <f t="shared" si="6"/>
        <v>26</v>
      </c>
      <c r="R105" s="1" t="str">
        <f t="shared" si="7"/>
        <v>026D0310</v>
      </c>
      <c r="S105" s="1" t="str">
        <f t="shared" si="8"/>
        <v>JWWA  G  114</v>
      </c>
      <c r="T105" s="1" t="str">
        <f t="shared" si="9"/>
        <v>JWWA  G  114</v>
      </c>
    </row>
    <row r="106" spans="1:20" ht="15" customHeight="1">
      <c r="A106" s="87" t="str">
        <f t="shared" si="5"/>
        <v>026D0311</v>
      </c>
      <c r="B106" s="5" t="s">
        <v>21</v>
      </c>
      <c r="C106" s="21">
        <v>3</v>
      </c>
      <c r="D106" s="21">
        <v>11</v>
      </c>
      <c r="E106" s="6" t="s">
        <v>56</v>
      </c>
      <c r="F106" s="7" t="s">
        <v>125</v>
      </c>
      <c r="G106" s="6" t="s">
        <v>2040</v>
      </c>
      <c r="H106" s="6" t="s">
        <v>2041</v>
      </c>
      <c r="I106" s="6" t="s">
        <v>73</v>
      </c>
      <c r="J106" s="6" t="s">
        <v>601</v>
      </c>
      <c r="K106" s="6"/>
      <c r="L106" s="12" t="s">
        <v>6</v>
      </c>
      <c r="M106" s="13" t="s">
        <v>24</v>
      </c>
      <c r="N106" s="14">
        <v>114</v>
      </c>
      <c r="O106" s="7"/>
      <c r="P106" s="6" t="s">
        <v>2012</v>
      </c>
      <c r="Q106" s="63">
        <f t="shared" si="6"/>
        <v>26</v>
      </c>
      <c r="R106" s="1" t="str">
        <f t="shared" si="7"/>
        <v>026D0311</v>
      </c>
      <c r="S106" s="1" t="str">
        <f t="shared" si="8"/>
        <v>JWWA  G  114</v>
      </c>
      <c r="T106" s="1" t="str">
        <f t="shared" si="9"/>
        <v>JWWA  G  114</v>
      </c>
    </row>
    <row r="107" spans="1:20" ht="15" customHeight="1">
      <c r="A107" s="87" t="str">
        <f t="shared" si="5"/>
        <v>026D0312</v>
      </c>
      <c r="B107" s="5" t="s">
        <v>21</v>
      </c>
      <c r="C107" s="21">
        <v>3</v>
      </c>
      <c r="D107" s="21">
        <v>12</v>
      </c>
      <c r="E107" s="6" t="s">
        <v>56</v>
      </c>
      <c r="F107" s="7" t="s">
        <v>125</v>
      </c>
      <c r="G107" s="6" t="s">
        <v>2042</v>
      </c>
      <c r="H107" s="6" t="s">
        <v>1769</v>
      </c>
      <c r="I107" s="6" t="s">
        <v>87</v>
      </c>
      <c r="J107" s="6" t="s">
        <v>128</v>
      </c>
      <c r="K107" s="11"/>
      <c r="L107" s="12" t="s">
        <v>65</v>
      </c>
      <c r="M107" s="13" t="s">
        <v>24</v>
      </c>
      <c r="N107" s="14">
        <v>1052</v>
      </c>
      <c r="O107" s="7"/>
      <c r="P107" s="6" t="s">
        <v>2012</v>
      </c>
      <c r="Q107" s="63">
        <f t="shared" si="6"/>
        <v>26</v>
      </c>
      <c r="R107" s="1" t="str">
        <f t="shared" si="7"/>
        <v>026D0312</v>
      </c>
      <c r="S107" s="1" t="str">
        <f t="shared" si="8"/>
        <v>JDPA  G  1052</v>
      </c>
      <c r="T107" s="1" t="str">
        <f t="shared" si="9"/>
        <v>JDPA  G  1052</v>
      </c>
    </row>
    <row r="108" spans="1:20" ht="15" customHeight="1">
      <c r="A108" s="87" t="str">
        <f t="shared" si="5"/>
        <v>026D0313</v>
      </c>
      <c r="B108" s="5" t="s">
        <v>21</v>
      </c>
      <c r="C108" s="21">
        <v>3</v>
      </c>
      <c r="D108" s="21">
        <v>13</v>
      </c>
      <c r="E108" s="6" t="s">
        <v>56</v>
      </c>
      <c r="F108" s="7" t="s">
        <v>125</v>
      </c>
      <c r="G108" s="6" t="s">
        <v>2043</v>
      </c>
      <c r="H108" s="6" t="s">
        <v>1769</v>
      </c>
      <c r="I108" s="6" t="s">
        <v>87</v>
      </c>
      <c r="J108" s="6" t="s">
        <v>128</v>
      </c>
      <c r="K108" s="11"/>
      <c r="L108" s="12" t="s">
        <v>65</v>
      </c>
      <c r="M108" s="13" t="s">
        <v>24</v>
      </c>
      <c r="N108" s="14">
        <v>1052</v>
      </c>
      <c r="O108" s="7"/>
      <c r="P108" s="6" t="s">
        <v>2012</v>
      </c>
      <c r="Q108" s="63">
        <f t="shared" si="6"/>
        <v>26</v>
      </c>
      <c r="R108" s="1" t="str">
        <f t="shared" si="7"/>
        <v>026D0313</v>
      </c>
      <c r="S108" s="1" t="str">
        <f t="shared" si="8"/>
        <v>JDPA  G  1052</v>
      </c>
      <c r="T108" s="1" t="str">
        <f t="shared" si="9"/>
        <v>JDPA  G  1052</v>
      </c>
    </row>
    <row r="109" spans="1:20" ht="15" customHeight="1">
      <c r="A109" s="87" t="str">
        <f t="shared" si="5"/>
        <v>026D0314</v>
      </c>
      <c r="B109" s="5" t="s">
        <v>21</v>
      </c>
      <c r="C109" s="21">
        <v>3</v>
      </c>
      <c r="D109" s="21">
        <v>14</v>
      </c>
      <c r="E109" s="6" t="s">
        <v>56</v>
      </c>
      <c r="F109" s="7" t="s">
        <v>125</v>
      </c>
      <c r="G109" s="6" t="s">
        <v>1770</v>
      </c>
      <c r="H109" s="6" t="s">
        <v>2044</v>
      </c>
      <c r="I109" s="6" t="s">
        <v>87</v>
      </c>
      <c r="J109" s="6" t="s">
        <v>596</v>
      </c>
      <c r="K109" s="11"/>
      <c r="L109" s="12" t="s">
        <v>65</v>
      </c>
      <c r="M109" s="13" t="s">
        <v>24</v>
      </c>
      <c r="N109" s="14">
        <v>1052</v>
      </c>
      <c r="O109" s="7"/>
      <c r="P109" s="6" t="s">
        <v>2012</v>
      </c>
      <c r="Q109" s="63">
        <f t="shared" si="6"/>
        <v>26</v>
      </c>
      <c r="R109" s="1" t="str">
        <f t="shared" si="7"/>
        <v>026D0314</v>
      </c>
      <c r="S109" s="1" t="str">
        <f t="shared" si="8"/>
        <v>JDPA  G  1052</v>
      </c>
      <c r="T109" s="1" t="str">
        <f t="shared" si="9"/>
        <v>JDPA  G  1052</v>
      </c>
    </row>
    <row r="110" spans="1:20" ht="15" customHeight="1">
      <c r="A110" s="87" t="str">
        <f t="shared" si="5"/>
        <v>026D0315</v>
      </c>
      <c r="B110" s="5" t="s">
        <v>21</v>
      </c>
      <c r="C110" s="21">
        <v>3</v>
      </c>
      <c r="D110" s="21">
        <v>15</v>
      </c>
      <c r="E110" s="6" t="s">
        <v>56</v>
      </c>
      <c r="F110" s="7" t="s">
        <v>125</v>
      </c>
      <c r="G110" s="6" t="s">
        <v>1772</v>
      </c>
      <c r="H110" s="6" t="s">
        <v>1773</v>
      </c>
      <c r="I110" s="6" t="s">
        <v>87</v>
      </c>
      <c r="J110" s="6" t="s">
        <v>435</v>
      </c>
      <c r="K110" s="11" t="s">
        <v>109</v>
      </c>
      <c r="L110" s="12" t="s">
        <v>65</v>
      </c>
      <c r="M110" s="13" t="s">
        <v>24</v>
      </c>
      <c r="N110" s="14">
        <v>1052</v>
      </c>
      <c r="O110" s="7"/>
      <c r="P110" s="6" t="s">
        <v>2012</v>
      </c>
      <c r="Q110" s="63">
        <f t="shared" si="6"/>
        <v>26</v>
      </c>
      <c r="R110" s="1" t="str">
        <f t="shared" si="7"/>
        <v>026D0315</v>
      </c>
      <c r="S110" s="1" t="str">
        <f t="shared" si="8"/>
        <v>JDPA  G  1052</v>
      </c>
      <c r="T110" s="1" t="str">
        <f t="shared" si="9"/>
        <v>JDPA  G  1052</v>
      </c>
    </row>
    <row r="111" spans="1:20" ht="15" customHeight="1">
      <c r="A111" s="25" t="str">
        <f t="shared" si="5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6"/>
      <c r="Q111" s="63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87" t="str">
        <f t="shared" si="5"/>
        <v>026D0601</v>
      </c>
      <c r="B112" s="5" t="s">
        <v>21</v>
      </c>
      <c r="C112" s="21">
        <v>6</v>
      </c>
      <c r="D112" s="21">
        <v>1</v>
      </c>
      <c r="E112" s="6" t="s">
        <v>17</v>
      </c>
      <c r="F112" s="7" t="s">
        <v>40</v>
      </c>
      <c r="G112" s="6" t="s">
        <v>218</v>
      </c>
      <c r="H112" s="6" t="s">
        <v>2047</v>
      </c>
      <c r="I112" s="6"/>
      <c r="J112" s="6"/>
      <c r="K112" s="6"/>
      <c r="L112" s="12" t="s">
        <v>6</v>
      </c>
      <c r="M112" s="13" t="s">
        <v>194</v>
      </c>
      <c r="N112" s="14">
        <v>139</v>
      </c>
      <c r="O112" s="7"/>
      <c r="P112" s="6" t="s">
        <v>2012</v>
      </c>
      <c r="Q112" s="63">
        <f t="shared" si="6"/>
        <v>26</v>
      </c>
      <c r="R112" s="1" t="str">
        <f t="shared" si="7"/>
        <v>026D0601</v>
      </c>
      <c r="S112" s="1" t="str">
        <f t="shared" si="8"/>
        <v>JWWA  K  139</v>
      </c>
      <c r="T112" s="1" t="str">
        <f t="shared" si="9"/>
        <v>JWWA  K  139</v>
      </c>
    </row>
    <row r="113" spans="1:20" ht="15" customHeight="1">
      <c r="A113" s="87" t="str">
        <f t="shared" si="5"/>
        <v>026D0602</v>
      </c>
      <c r="B113" s="5" t="s">
        <v>21</v>
      </c>
      <c r="C113" s="21">
        <v>6</v>
      </c>
      <c r="D113" s="21">
        <v>2</v>
      </c>
      <c r="E113" s="6" t="s">
        <v>17</v>
      </c>
      <c r="F113" s="7" t="s">
        <v>40</v>
      </c>
      <c r="G113" s="6" t="s">
        <v>603</v>
      </c>
      <c r="H113" s="6" t="s">
        <v>2048</v>
      </c>
      <c r="I113" s="6"/>
      <c r="J113" s="6"/>
      <c r="K113" s="6"/>
      <c r="L113" s="12" t="s">
        <v>6</v>
      </c>
      <c r="M113" s="13" t="s">
        <v>194</v>
      </c>
      <c r="N113" s="14">
        <v>139</v>
      </c>
      <c r="O113" s="7"/>
      <c r="P113" s="6" t="s">
        <v>2012</v>
      </c>
      <c r="Q113" s="63">
        <f t="shared" si="6"/>
        <v>26</v>
      </c>
      <c r="R113" s="1" t="str">
        <f t="shared" si="7"/>
        <v>026D0602</v>
      </c>
      <c r="S113" s="1" t="str">
        <f t="shared" si="8"/>
        <v>JWWA  K  139</v>
      </c>
      <c r="T113" s="1" t="str">
        <f t="shared" si="9"/>
        <v>JWWA  K  139</v>
      </c>
    </row>
    <row r="114" spans="1:20" ht="15" customHeight="1">
      <c r="A114" s="87" t="str">
        <f t="shared" si="5"/>
        <v>026D0603</v>
      </c>
      <c r="B114" s="5" t="s">
        <v>21</v>
      </c>
      <c r="C114" s="21">
        <v>6</v>
      </c>
      <c r="D114" s="21">
        <v>3</v>
      </c>
      <c r="E114" s="6" t="s">
        <v>17</v>
      </c>
      <c r="F114" s="7" t="s">
        <v>40</v>
      </c>
      <c r="G114" s="6" t="s">
        <v>2050</v>
      </c>
      <c r="H114" s="6" t="s">
        <v>2049</v>
      </c>
      <c r="I114" s="6"/>
      <c r="J114" s="6"/>
      <c r="K114" s="6"/>
      <c r="L114" s="12" t="s">
        <v>6</v>
      </c>
      <c r="M114" s="13" t="s">
        <v>194</v>
      </c>
      <c r="N114" s="14">
        <v>139</v>
      </c>
      <c r="O114" s="7"/>
      <c r="P114" s="6" t="s">
        <v>2012</v>
      </c>
      <c r="Q114" s="63">
        <f t="shared" si="6"/>
        <v>26</v>
      </c>
      <c r="R114" s="1" t="str">
        <f t="shared" si="7"/>
        <v>026D0603</v>
      </c>
      <c r="S114" s="1" t="str">
        <f t="shared" si="8"/>
        <v>JWWA  K  139</v>
      </c>
      <c r="T114" s="1" t="str">
        <f t="shared" si="9"/>
        <v>JWWA  K  139</v>
      </c>
    </row>
    <row r="115" spans="1:20" ht="15" customHeight="1">
      <c r="A115" s="87" t="str">
        <f t="shared" si="5"/>
        <v>026D0604</v>
      </c>
      <c r="B115" s="5" t="s">
        <v>21</v>
      </c>
      <c r="C115" s="21">
        <v>6</v>
      </c>
      <c r="D115" s="21">
        <v>4</v>
      </c>
      <c r="E115" s="6" t="s">
        <v>17</v>
      </c>
      <c r="F115" s="7" t="s">
        <v>40</v>
      </c>
      <c r="G115" s="6" t="s">
        <v>604</v>
      </c>
      <c r="H115" s="6" t="s">
        <v>2051</v>
      </c>
      <c r="I115" s="6"/>
      <c r="J115" s="6"/>
      <c r="K115" s="6"/>
      <c r="L115" s="12" t="s">
        <v>6</v>
      </c>
      <c r="M115" s="13" t="s">
        <v>194</v>
      </c>
      <c r="N115" s="14">
        <v>139</v>
      </c>
      <c r="O115" s="7"/>
      <c r="P115" s="6" t="s">
        <v>2012</v>
      </c>
      <c r="Q115" s="63">
        <f t="shared" si="6"/>
        <v>26</v>
      </c>
      <c r="R115" s="1" t="str">
        <f t="shared" si="7"/>
        <v>026D0604</v>
      </c>
      <c r="S115" s="1" t="str">
        <f t="shared" si="8"/>
        <v>JWWA  K  139</v>
      </c>
      <c r="T115" s="1" t="str">
        <f t="shared" si="9"/>
        <v>JWWA  K  139</v>
      </c>
    </row>
    <row r="116" spans="1:20" ht="15" customHeight="1">
      <c r="A116" s="87" t="str">
        <f t="shared" si="5"/>
        <v>026D0605</v>
      </c>
      <c r="B116" s="5" t="s">
        <v>21</v>
      </c>
      <c r="C116" s="21">
        <v>6</v>
      </c>
      <c r="D116" s="21">
        <v>5</v>
      </c>
      <c r="E116" s="6" t="s">
        <v>17</v>
      </c>
      <c r="F116" s="7" t="s">
        <v>40</v>
      </c>
      <c r="G116" s="6" t="s">
        <v>602</v>
      </c>
      <c r="H116" s="6" t="s">
        <v>2045</v>
      </c>
      <c r="I116" s="6"/>
      <c r="J116" s="6"/>
      <c r="K116" s="6"/>
      <c r="L116" s="12" t="s">
        <v>65</v>
      </c>
      <c r="M116" s="13" t="s">
        <v>198</v>
      </c>
      <c r="N116" s="14">
        <v>2002</v>
      </c>
      <c r="O116" s="7"/>
      <c r="P116" s="6" t="s">
        <v>2012</v>
      </c>
      <c r="Q116" s="63">
        <f t="shared" si="6"/>
        <v>26</v>
      </c>
      <c r="R116" s="1" t="str">
        <f t="shared" si="7"/>
        <v>026D0605</v>
      </c>
      <c r="S116" s="1" t="str">
        <f t="shared" si="8"/>
        <v>JDPA  Z  2002</v>
      </c>
      <c r="T116" s="1" t="str">
        <f t="shared" si="9"/>
        <v>JDPA  Z  2002</v>
      </c>
    </row>
    <row r="117" spans="1:20" ht="15" customHeight="1">
      <c r="A117" s="25" t="str">
        <f t="shared" si="5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6"/>
      <c r="Q117" s="63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87" t="str">
        <f t="shared" si="5"/>
        <v>026V0101</v>
      </c>
      <c r="B118" s="5" t="s">
        <v>160</v>
      </c>
      <c r="C118" s="21">
        <v>1</v>
      </c>
      <c r="D118" s="21">
        <v>1</v>
      </c>
      <c r="E118" s="6" t="s">
        <v>14</v>
      </c>
      <c r="F118" s="7" t="s">
        <v>28</v>
      </c>
      <c r="G118" s="6" t="s">
        <v>792</v>
      </c>
      <c r="H118" s="6" t="s">
        <v>2046</v>
      </c>
      <c r="I118" s="6" t="s">
        <v>159</v>
      </c>
      <c r="J118" s="6" t="s">
        <v>385</v>
      </c>
      <c r="K118" s="6" t="s">
        <v>387</v>
      </c>
      <c r="L118" s="12" t="s">
        <v>6</v>
      </c>
      <c r="M118" s="13" t="s">
        <v>164</v>
      </c>
      <c r="N118" s="14">
        <v>120</v>
      </c>
      <c r="O118" s="7"/>
      <c r="P118" s="6" t="s">
        <v>2012</v>
      </c>
      <c r="Q118" s="63">
        <f t="shared" si="6"/>
        <v>26</v>
      </c>
      <c r="R118" s="1" t="str">
        <f t="shared" si="7"/>
        <v>026V0101</v>
      </c>
      <c r="S118" s="1" t="str">
        <f t="shared" si="8"/>
        <v>JWWA  B  120</v>
      </c>
      <c r="T118" s="1" t="str">
        <f t="shared" si="9"/>
        <v>JWWA  B  120</v>
      </c>
    </row>
    <row r="119" spans="1:20" ht="15" customHeight="1">
      <c r="A119" s="87" t="str">
        <f t="shared" si="5"/>
        <v>026V0102</v>
      </c>
      <c r="B119" s="5" t="s">
        <v>160</v>
      </c>
      <c r="C119" s="21">
        <v>1</v>
      </c>
      <c r="D119" s="21">
        <v>2</v>
      </c>
      <c r="E119" s="6" t="s">
        <v>14</v>
      </c>
      <c r="F119" s="7" t="s">
        <v>28</v>
      </c>
      <c r="G119" s="6" t="s">
        <v>794</v>
      </c>
      <c r="H119" s="6" t="s">
        <v>803</v>
      </c>
      <c r="I119" s="6" t="s">
        <v>163</v>
      </c>
      <c r="J119" s="6" t="s">
        <v>390</v>
      </c>
      <c r="K119" s="6" t="s">
        <v>387</v>
      </c>
      <c r="L119" s="12" t="s">
        <v>6</v>
      </c>
      <c r="M119" s="13" t="s">
        <v>164</v>
      </c>
      <c r="N119" s="14">
        <v>122</v>
      </c>
      <c r="O119" s="7"/>
      <c r="P119" s="6" t="s">
        <v>2012</v>
      </c>
      <c r="Q119" s="63">
        <f t="shared" si="6"/>
        <v>26</v>
      </c>
      <c r="R119" s="1" t="str">
        <f t="shared" si="7"/>
        <v>026V0102</v>
      </c>
      <c r="S119" s="1" t="str">
        <f t="shared" si="8"/>
        <v>JWWA  B  122</v>
      </c>
      <c r="T119" s="1" t="str">
        <f t="shared" si="9"/>
        <v>JWWA  B  122</v>
      </c>
    </row>
    <row r="120" spans="1:20" ht="15" customHeight="1">
      <c r="A120" s="87" t="str">
        <f t="shared" si="5"/>
        <v>026V0103</v>
      </c>
      <c r="B120" s="5" t="s">
        <v>160</v>
      </c>
      <c r="C120" s="21">
        <v>1</v>
      </c>
      <c r="D120" s="21">
        <v>3</v>
      </c>
      <c r="E120" s="6" t="s">
        <v>14</v>
      </c>
      <c r="F120" s="7" t="s">
        <v>28</v>
      </c>
      <c r="G120" s="6" t="s">
        <v>795</v>
      </c>
      <c r="H120" s="6" t="s">
        <v>2052</v>
      </c>
      <c r="I120" s="11" t="s">
        <v>166</v>
      </c>
      <c r="J120" s="6" t="s">
        <v>385</v>
      </c>
      <c r="K120" s="6" t="s">
        <v>387</v>
      </c>
      <c r="L120" s="12" t="s">
        <v>6</v>
      </c>
      <c r="M120" s="13" t="s">
        <v>164</v>
      </c>
      <c r="N120" s="14">
        <v>138</v>
      </c>
      <c r="O120" s="7"/>
      <c r="P120" s="6" t="s">
        <v>2012</v>
      </c>
      <c r="Q120" s="63">
        <f t="shared" si="6"/>
        <v>26</v>
      </c>
      <c r="R120" s="1" t="str">
        <f t="shared" si="7"/>
        <v>026V0103</v>
      </c>
      <c r="S120" s="1" t="str">
        <f t="shared" si="8"/>
        <v>JWWA  B  138</v>
      </c>
      <c r="T120" s="1" t="str">
        <f t="shared" si="9"/>
        <v>JWWA  B  138</v>
      </c>
    </row>
    <row r="121" spans="1:20" ht="15" customHeight="1">
      <c r="A121" s="25" t="str">
        <f t="shared" si="5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6"/>
      <c r="Q121" s="63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87" t="str">
        <f t="shared" si="5"/>
        <v>026V0201</v>
      </c>
      <c r="B122" s="5" t="s">
        <v>160</v>
      </c>
      <c r="C122" s="21">
        <v>2</v>
      </c>
      <c r="D122" s="21">
        <v>1</v>
      </c>
      <c r="E122" s="6" t="s">
        <v>14</v>
      </c>
      <c r="F122" s="7" t="s">
        <v>28</v>
      </c>
      <c r="G122" s="6" t="s">
        <v>392</v>
      </c>
      <c r="H122" s="6" t="s">
        <v>1666</v>
      </c>
      <c r="I122" s="6" t="s">
        <v>74</v>
      </c>
      <c r="J122" s="6" t="s">
        <v>390</v>
      </c>
      <c r="K122" s="6" t="s">
        <v>388</v>
      </c>
      <c r="L122" s="12" t="s">
        <v>6</v>
      </c>
      <c r="M122" s="13" t="s">
        <v>164</v>
      </c>
      <c r="N122" s="14">
        <v>120</v>
      </c>
      <c r="O122" s="7"/>
      <c r="P122" s="6" t="s">
        <v>2012</v>
      </c>
      <c r="Q122" s="63">
        <f t="shared" si="6"/>
        <v>26</v>
      </c>
      <c r="R122" s="1" t="str">
        <f t="shared" si="7"/>
        <v>026V0201</v>
      </c>
      <c r="S122" s="1" t="str">
        <f t="shared" si="8"/>
        <v>JWWA  B  120</v>
      </c>
      <c r="T122" s="1" t="str">
        <f t="shared" si="9"/>
        <v>JWWA  B  120</v>
      </c>
    </row>
    <row r="123" spans="1:20" ht="15" customHeight="1">
      <c r="A123" s="87" t="str">
        <f t="shared" si="5"/>
        <v>026V0202</v>
      </c>
      <c r="B123" s="5" t="s">
        <v>160</v>
      </c>
      <c r="C123" s="21">
        <v>2</v>
      </c>
      <c r="D123" s="21">
        <v>2</v>
      </c>
      <c r="E123" s="6" t="s">
        <v>14</v>
      </c>
      <c r="F123" s="7" t="s">
        <v>28</v>
      </c>
      <c r="G123" s="6" t="s">
        <v>392</v>
      </c>
      <c r="H123" s="6" t="s">
        <v>1666</v>
      </c>
      <c r="I123" s="6" t="s">
        <v>398</v>
      </c>
      <c r="J123" s="6" t="s">
        <v>390</v>
      </c>
      <c r="K123" s="6" t="s">
        <v>388</v>
      </c>
      <c r="L123" s="12" t="s">
        <v>65</v>
      </c>
      <c r="M123" s="13" t="s">
        <v>24</v>
      </c>
      <c r="N123" s="14">
        <v>1049</v>
      </c>
      <c r="O123" s="7"/>
      <c r="P123" s="6" t="s">
        <v>2012</v>
      </c>
      <c r="Q123" s="63">
        <f t="shared" si="6"/>
        <v>26</v>
      </c>
      <c r="R123" s="1" t="str">
        <f t="shared" si="7"/>
        <v>026V0202</v>
      </c>
      <c r="S123" s="1" t="str">
        <f t="shared" si="8"/>
        <v>JDPA  G  1049</v>
      </c>
      <c r="T123" s="1" t="str">
        <f t="shared" si="9"/>
        <v>JDPA  G  1049</v>
      </c>
    </row>
    <row r="124" spans="1:20" ht="15" customHeight="1">
      <c r="A124" s="87" t="str">
        <f t="shared" si="5"/>
        <v>026V0203</v>
      </c>
      <c r="B124" s="5" t="s">
        <v>160</v>
      </c>
      <c r="C124" s="21">
        <v>2</v>
      </c>
      <c r="D124" s="21">
        <v>3</v>
      </c>
      <c r="E124" s="6" t="s">
        <v>14</v>
      </c>
      <c r="F124" s="7" t="s">
        <v>28</v>
      </c>
      <c r="G124" s="6" t="s">
        <v>399</v>
      </c>
      <c r="H124" s="6" t="s">
        <v>1781</v>
      </c>
      <c r="I124" s="6" t="s">
        <v>74</v>
      </c>
      <c r="J124" s="6" t="s">
        <v>385</v>
      </c>
      <c r="K124" s="6" t="s">
        <v>388</v>
      </c>
      <c r="L124" s="12" t="s">
        <v>6</v>
      </c>
      <c r="M124" s="13" t="s">
        <v>164</v>
      </c>
      <c r="N124" s="14">
        <v>120</v>
      </c>
      <c r="O124" s="7"/>
      <c r="P124" s="6" t="s">
        <v>2012</v>
      </c>
      <c r="Q124" s="63">
        <f t="shared" si="6"/>
        <v>26</v>
      </c>
      <c r="R124" s="1" t="str">
        <f t="shared" si="7"/>
        <v>026V0203</v>
      </c>
      <c r="S124" s="1" t="str">
        <f t="shared" si="8"/>
        <v>JWWA  B  120</v>
      </c>
      <c r="T124" s="1" t="str">
        <f t="shared" si="9"/>
        <v>JWWA  B  120</v>
      </c>
    </row>
    <row r="125" spans="1:20" ht="15" customHeight="1">
      <c r="A125" s="87" t="str">
        <f t="shared" si="5"/>
        <v>026V0204</v>
      </c>
      <c r="B125" s="5" t="s">
        <v>160</v>
      </c>
      <c r="C125" s="21">
        <v>2</v>
      </c>
      <c r="D125" s="21">
        <v>4</v>
      </c>
      <c r="E125" s="6" t="s">
        <v>14</v>
      </c>
      <c r="F125" s="7" t="s">
        <v>28</v>
      </c>
      <c r="G125" s="6" t="s">
        <v>399</v>
      </c>
      <c r="H125" s="6" t="s">
        <v>1781</v>
      </c>
      <c r="I125" s="6" t="s">
        <v>398</v>
      </c>
      <c r="J125" s="6" t="s">
        <v>385</v>
      </c>
      <c r="K125" s="6" t="s">
        <v>388</v>
      </c>
      <c r="L125" s="12" t="s">
        <v>57</v>
      </c>
      <c r="M125" s="13"/>
      <c r="N125" s="14"/>
      <c r="O125" s="7" t="s">
        <v>402</v>
      </c>
      <c r="P125" s="6" t="s">
        <v>2012</v>
      </c>
      <c r="Q125" s="63">
        <f t="shared" si="6"/>
        <v>26</v>
      </c>
      <c r="R125" s="1" t="str">
        <f t="shared" si="7"/>
        <v>026V0204</v>
      </c>
      <c r="S125" s="1" t="str">
        <f t="shared" si="8"/>
        <v xml:space="preserve">指定承認    </v>
      </c>
      <c r="T125" s="1" t="str">
        <f t="shared" si="9"/>
        <v xml:space="preserve">指定承認    </v>
      </c>
    </row>
    <row r="126" spans="1:20" ht="15" customHeight="1">
      <c r="A126" s="25" t="str">
        <f t="shared" si="5"/>
        <v/>
      </c>
      <c r="B126" s="5"/>
      <c r="C126" s="21"/>
      <c r="D126" s="21"/>
      <c r="E126" s="6"/>
      <c r="F126" s="7"/>
      <c r="G126" s="6"/>
      <c r="H126" s="6"/>
      <c r="I126" s="6"/>
      <c r="J126" s="6"/>
      <c r="K126" s="6"/>
      <c r="L126" s="12"/>
      <c r="M126" s="13"/>
      <c r="N126" s="14"/>
      <c r="O126" s="7"/>
      <c r="P126" s="11"/>
      <c r="Q126" s="63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87" t="str">
        <f t="shared" si="5"/>
        <v>026V0301</v>
      </c>
      <c r="B127" s="5" t="s">
        <v>160</v>
      </c>
      <c r="C127" s="21">
        <v>3</v>
      </c>
      <c r="D127" s="21">
        <v>1</v>
      </c>
      <c r="E127" s="6" t="s">
        <v>14</v>
      </c>
      <c r="F127" s="7" t="s">
        <v>28</v>
      </c>
      <c r="G127" s="6" t="s">
        <v>404</v>
      </c>
      <c r="H127" s="6" t="s">
        <v>1782</v>
      </c>
      <c r="I127" s="6" t="s">
        <v>94</v>
      </c>
      <c r="J127" s="6" t="s">
        <v>390</v>
      </c>
      <c r="K127" s="6" t="s">
        <v>388</v>
      </c>
      <c r="L127" s="12" t="s">
        <v>57</v>
      </c>
      <c r="M127" s="13"/>
      <c r="N127" s="14"/>
      <c r="O127" s="7" t="s">
        <v>402</v>
      </c>
      <c r="P127" s="6" t="s">
        <v>2012</v>
      </c>
      <c r="Q127" s="63">
        <f t="shared" si="6"/>
        <v>26</v>
      </c>
      <c r="R127" s="1" t="str">
        <f t="shared" si="7"/>
        <v>026V0301</v>
      </c>
      <c r="S127" s="1" t="str">
        <f t="shared" si="8"/>
        <v xml:space="preserve">指定承認    </v>
      </c>
      <c r="T127" s="1" t="str">
        <f t="shared" si="9"/>
        <v xml:space="preserve">指定承認    </v>
      </c>
    </row>
    <row r="128" spans="1:20" ht="15" customHeight="1">
      <c r="A128" s="87" t="str">
        <f t="shared" si="5"/>
        <v>026V0302</v>
      </c>
      <c r="B128" s="5" t="s">
        <v>160</v>
      </c>
      <c r="C128" s="21">
        <v>3</v>
      </c>
      <c r="D128" s="21">
        <v>2</v>
      </c>
      <c r="E128" s="6" t="s">
        <v>14</v>
      </c>
      <c r="F128" s="7" t="s">
        <v>28</v>
      </c>
      <c r="G128" s="6" t="s">
        <v>407</v>
      </c>
      <c r="H128" s="6" t="s">
        <v>1783</v>
      </c>
      <c r="I128" s="6" t="s">
        <v>94</v>
      </c>
      <c r="J128" s="6" t="s">
        <v>385</v>
      </c>
      <c r="K128" s="6" t="s">
        <v>388</v>
      </c>
      <c r="L128" s="12" t="s">
        <v>57</v>
      </c>
      <c r="M128" s="13"/>
      <c r="N128" s="14"/>
      <c r="O128" s="7" t="s">
        <v>402</v>
      </c>
      <c r="P128" s="6" t="s">
        <v>2012</v>
      </c>
      <c r="Q128" s="63">
        <f t="shared" si="6"/>
        <v>26</v>
      </c>
      <c r="R128" s="1" t="str">
        <f t="shared" si="7"/>
        <v>026V0302</v>
      </c>
      <c r="S128" s="1" t="str">
        <f t="shared" si="8"/>
        <v xml:space="preserve">指定承認    </v>
      </c>
      <c r="T128" s="1" t="str">
        <f t="shared" si="9"/>
        <v xml:space="preserve">指定承認    </v>
      </c>
    </row>
    <row r="129" spans="1:20" ht="15" customHeight="1">
      <c r="A129" s="87" t="str">
        <f t="shared" si="5"/>
        <v>026V0303</v>
      </c>
      <c r="B129" s="5" t="s">
        <v>160</v>
      </c>
      <c r="C129" s="21">
        <v>3</v>
      </c>
      <c r="D129" s="21">
        <v>3</v>
      </c>
      <c r="E129" s="6" t="s">
        <v>14</v>
      </c>
      <c r="F129" s="7" t="s">
        <v>28</v>
      </c>
      <c r="G129" s="6" t="s">
        <v>896</v>
      </c>
      <c r="H129" s="6" t="s">
        <v>1804</v>
      </c>
      <c r="I129" s="6" t="s">
        <v>87</v>
      </c>
      <c r="J129" s="6" t="s">
        <v>385</v>
      </c>
      <c r="K129" s="6" t="s">
        <v>388</v>
      </c>
      <c r="L129" s="12" t="s">
        <v>57</v>
      </c>
      <c r="M129" s="13"/>
      <c r="N129" s="14"/>
      <c r="O129" s="7" t="s">
        <v>402</v>
      </c>
      <c r="P129" s="6" t="s">
        <v>2012</v>
      </c>
      <c r="Q129" s="63">
        <f t="shared" si="6"/>
        <v>26</v>
      </c>
      <c r="R129" s="1" t="str">
        <f t="shared" si="7"/>
        <v>026V0303</v>
      </c>
      <c r="S129" s="1" t="str">
        <f t="shared" si="8"/>
        <v xml:space="preserve">指定承認    </v>
      </c>
      <c r="T129" s="1" t="str">
        <f t="shared" si="9"/>
        <v xml:space="preserve">指定承認    </v>
      </c>
    </row>
    <row r="130" spans="1:20" ht="15" customHeight="1">
      <c r="A130" s="87" t="str">
        <f t="shared" si="5"/>
        <v>026V0304</v>
      </c>
      <c r="B130" s="5" t="s">
        <v>160</v>
      </c>
      <c r="C130" s="21">
        <v>3</v>
      </c>
      <c r="D130" s="21">
        <v>4</v>
      </c>
      <c r="E130" s="6" t="s">
        <v>14</v>
      </c>
      <c r="F130" s="7" t="s">
        <v>28</v>
      </c>
      <c r="G130" s="6" t="s">
        <v>410</v>
      </c>
      <c r="H130" s="6" t="s">
        <v>410</v>
      </c>
      <c r="I130" s="6" t="s">
        <v>80</v>
      </c>
      <c r="J130" s="6" t="s">
        <v>385</v>
      </c>
      <c r="K130" s="6" t="s">
        <v>388</v>
      </c>
      <c r="L130" s="12" t="s">
        <v>57</v>
      </c>
      <c r="M130" s="13"/>
      <c r="N130" s="14"/>
      <c r="O130" s="7" t="s">
        <v>402</v>
      </c>
      <c r="P130" s="6" t="s">
        <v>2012</v>
      </c>
      <c r="Q130" s="63">
        <f t="shared" si="6"/>
        <v>26</v>
      </c>
      <c r="R130" s="1" t="str">
        <f t="shared" si="7"/>
        <v>026V0304</v>
      </c>
      <c r="S130" s="1" t="str">
        <f t="shared" si="8"/>
        <v xml:space="preserve">指定承認    </v>
      </c>
      <c r="T130" s="1" t="str">
        <f t="shared" si="9"/>
        <v xml:space="preserve">指定承認    </v>
      </c>
    </row>
    <row r="131" spans="1:20" ht="15" customHeight="1">
      <c r="A131" s="25" t="str">
        <f t="shared" si="5"/>
        <v/>
      </c>
      <c r="B131" s="5"/>
      <c r="C131" s="21"/>
      <c r="D131" s="21"/>
      <c r="E131" s="6"/>
      <c r="F131" s="7"/>
      <c r="G131" s="6"/>
      <c r="H131" s="6"/>
      <c r="I131" s="6"/>
      <c r="J131" s="6"/>
      <c r="K131" s="6"/>
      <c r="L131" s="12"/>
      <c r="M131" s="13"/>
      <c r="N131" s="14"/>
      <c r="O131" s="7"/>
      <c r="P131" s="11"/>
      <c r="Q131" s="63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87" t="str">
        <f t="shared" si="5"/>
        <v>026A0101</v>
      </c>
      <c r="B132" s="5" t="s">
        <v>2063</v>
      </c>
      <c r="C132" s="21">
        <v>1</v>
      </c>
      <c r="D132" s="21">
        <v>1</v>
      </c>
      <c r="E132" s="6" t="s">
        <v>14</v>
      </c>
      <c r="F132" s="7" t="s">
        <v>29</v>
      </c>
      <c r="G132" s="6" t="s">
        <v>728</v>
      </c>
      <c r="H132" s="6" t="s">
        <v>2053</v>
      </c>
      <c r="I132" s="6" t="s">
        <v>546</v>
      </c>
      <c r="J132" s="6" t="s">
        <v>385</v>
      </c>
      <c r="K132" s="6" t="s">
        <v>415</v>
      </c>
      <c r="L132" s="12" t="s">
        <v>6</v>
      </c>
      <c r="M132" s="13" t="s">
        <v>164</v>
      </c>
      <c r="N132" s="14">
        <v>137</v>
      </c>
      <c r="O132" s="7"/>
      <c r="P132" s="6" t="s">
        <v>2012</v>
      </c>
      <c r="Q132" s="63">
        <f t="shared" si="6"/>
        <v>26</v>
      </c>
      <c r="R132" s="1" t="str">
        <f t="shared" si="7"/>
        <v>026A0101</v>
      </c>
      <c r="S132" s="1" t="str">
        <f t="shared" si="8"/>
        <v>JWWA  B  137</v>
      </c>
      <c r="T132" s="1" t="str">
        <f t="shared" si="9"/>
        <v>JWWA  B  137</v>
      </c>
    </row>
    <row r="133" spans="1:20" ht="15" customHeight="1">
      <c r="A133" s="87" t="str">
        <f t="shared" si="5"/>
        <v>026A0102</v>
      </c>
      <c r="B133" s="5" t="s">
        <v>2063</v>
      </c>
      <c r="C133" s="21">
        <v>1</v>
      </c>
      <c r="D133" s="21">
        <v>2</v>
      </c>
      <c r="E133" s="6" t="s">
        <v>14</v>
      </c>
      <c r="F133" s="7" t="s">
        <v>29</v>
      </c>
      <c r="G133" s="6" t="s">
        <v>728</v>
      </c>
      <c r="H133" s="6" t="s">
        <v>2053</v>
      </c>
      <c r="I133" s="6" t="s">
        <v>122</v>
      </c>
      <c r="J133" s="6" t="s">
        <v>385</v>
      </c>
      <c r="K133" s="6" t="s">
        <v>415</v>
      </c>
      <c r="L133" s="12" t="s">
        <v>6</v>
      </c>
      <c r="M133" s="13" t="s">
        <v>164</v>
      </c>
      <c r="N133" s="14">
        <v>137</v>
      </c>
      <c r="O133" s="7"/>
      <c r="P133" s="6" t="s">
        <v>2012</v>
      </c>
      <c r="Q133" s="63">
        <f t="shared" si="6"/>
        <v>26</v>
      </c>
      <c r="R133" s="1" t="str">
        <f t="shared" si="7"/>
        <v>026A0102</v>
      </c>
      <c r="S133" s="1" t="str">
        <f t="shared" si="8"/>
        <v>JWWA  B  137</v>
      </c>
      <c r="T133" s="1" t="str">
        <f t="shared" si="9"/>
        <v>JWWA  B  137</v>
      </c>
    </row>
    <row r="134" spans="1:20" ht="15" customHeight="1">
      <c r="A134" s="87" t="str">
        <f t="shared" si="5"/>
        <v>026A0103</v>
      </c>
      <c r="B134" s="5" t="s">
        <v>2063</v>
      </c>
      <c r="C134" s="21">
        <v>1</v>
      </c>
      <c r="D134" s="21">
        <v>3</v>
      </c>
      <c r="E134" s="6" t="s">
        <v>14</v>
      </c>
      <c r="F134" s="7" t="s">
        <v>29</v>
      </c>
      <c r="G134" s="6" t="s">
        <v>181</v>
      </c>
      <c r="H134" s="6" t="s">
        <v>2054</v>
      </c>
      <c r="I134" s="6" t="s">
        <v>122</v>
      </c>
      <c r="J134" s="6" t="s">
        <v>385</v>
      </c>
      <c r="K134" s="6" t="s">
        <v>415</v>
      </c>
      <c r="L134" s="12" t="s">
        <v>6</v>
      </c>
      <c r="M134" s="13" t="s">
        <v>164</v>
      </c>
      <c r="N134" s="14">
        <v>137</v>
      </c>
      <c r="O134" s="7"/>
      <c r="P134" s="6" t="s">
        <v>2012</v>
      </c>
      <c r="Q134" s="63">
        <f t="shared" si="6"/>
        <v>26</v>
      </c>
      <c r="R134" s="1" t="str">
        <f t="shared" si="7"/>
        <v>026A0103</v>
      </c>
      <c r="S134" s="1" t="str">
        <f t="shared" si="8"/>
        <v>JWWA  B  137</v>
      </c>
      <c r="T134" s="1" t="str">
        <f t="shared" si="9"/>
        <v>JWWA  B  137</v>
      </c>
    </row>
    <row r="135" spans="1:20" ht="15" customHeight="1">
      <c r="A135" s="87" t="str">
        <f t="shared" ref="A135:A360" si="10">IF(OR(B135="",C135="",D135=""),"",TEXT(Q135,"000")&amp;B135&amp;TEXT(C135,"00")&amp;TEXT(D135,"00"))</f>
        <v>026A0104</v>
      </c>
      <c r="B135" s="5" t="s">
        <v>2063</v>
      </c>
      <c r="C135" s="21">
        <v>1</v>
      </c>
      <c r="D135" s="21">
        <v>4</v>
      </c>
      <c r="E135" s="6" t="s">
        <v>14</v>
      </c>
      <c r="F135" s="7" t="s">
        <v>29</v>
      </c>
      <c r="G135" s="6" t="s">
        <v>181</v>
      </c>
      <c r="H135" s="6" t="s">
        <v>2054</v>
      </c>
      <c r="I135" s="6" t="s">
        <v>122</v>
      </c>
      <c r="J135" s="6" t="s">
        <v>385</v>
      </c>
      <c r="K135" s="6" t="s">
        <v>418</v>
      </c>
      <c r="L135" s="12" t="s">
        <v>6</v>
      </c>
      <c r="M135" s="13" t="s">
        <v>164</v>
      </c>
      <c r="N135" s="14">
        <v>137</v>
      </c>
      <c r="O135" s="7"/>
      <c r="P135" s="6" t="s">
        <v>2012</v>
      </c>
      <c r="Q135" s="63">
        <f t="shared" ref="Q135:Q198" si="11">IF(P135="","",VLOOKUP(P135,$Z$7:$AA$68,2,FALSE))</f>
        <v>26</v>
      </c>
      <c r="R135" s="1" t="str">
        <f t="shared" si="7"/>
        <v>026A0104</v>
      </c>
      <c r="S135" s="1" t="str">
        <f t="shared" si="8"/>
        <v>JWWA  B  137</v>
      </c>
      <c r="T135" s="1" t="str">
        <f t="shared" si="9"/>
        <v>JWWA  B  137</v>
      </c>
    </row>
    <row r="136" spans="1:20" ht="15" customHeight="1">
      <c r="A136" s="87" t="str">
        <f t="shared" si="10"/>
        <v>026A0105</v>
      </c>
      <c r="B136" s="5" t="s">
        <v>2063</v>
      </c>
      <c r="C136" s="21">
        <v>1</v>
      </c>
      <c r="D136" s="21">
        <v>5</v>
      </c>
      <c r="E136" s="6" t="s">
        <v>14</v>
      </c>
      <c r="F136" s="7" t="s">
        <v>29</v>
      </c>
      <c r="G136" s="6" t="s">
        <v>902</v>
      </c>
      <c r="H136" s="6" t="s">
        <v>2054</v>
      </c>
      <c r="I136" s="11" t="s">
        <v>759</v>
      </c>
      <c r="J136" s="6" t="s">
        <v>385</v>
      </c>
      <c r="K136" s="6" t="s">
        <v>414</v>
      </c>
      <c r="L136" s="12" t="s">
        <v>57</v>
      </c>
      <c r="M136" s="13"/>
      <c r="N136" s="14"/>
      <c r="O136" s="7"/>
      <c r="P136" s="6" t="s">
        <v>2012</v>
      </c>
      <c r="Q136" s="63">
        <f t="shared" si="11"/>
        <v>26</v>
      </c>
      <c r="R136" s="1" t="str">
        <f t="shared" ref="R136:R199" si="12">A136</f>
        <v>026A0105</v>
      </c>
      <c r="S136" s="1" t="str">
        <f t="shared" ref="S136:S199" si="13">""&amp;L136&amp;"  "&amp;M136&amp;"  "&amp;N136&amp;""</f>
        <v xml:space="preserve">指定承認    </v>
      </c>
      <c r="T136" s="1" t="str">
        <f t="shared" si="9"/>
        <v xml:space="preserve">指定承認    </v>
      </c>
    </row>
    <row r="137" spans="1:20" ht="15" customHeight="1">
      <c r="A137" s="87" t="str">
        <f t="shared" si="10"/>
        <v>026A0106</v>
      </c>
      <c r="B137" s="5" t="s">
        <v>2063</v>
      </c>
      <c r="C137" s="21">
        <v>1</v>
      </c>
      <c r="D137" s="21">
        <v>6</v>
      </c>
      <c r="E137" s="6" t="s">
        <v>14</v>
      </c>
      <c r="F137" s="7" t="s">
        <v>29</v>
      </c>
      <c r="G137" s="6" t="s">
        <v>902</v>
      </c>
      <c r="H137" s="6" t="s">
        <v>2054</v>
      </c>
      <c r="I137" s="11" t="s">
        <v>759</v>
      </c>
      <c r="J137" s="6" t="s">
        <v>385</v>
      </c>
      <c r="K137" s="6" t="s">
        <v>417</v>
      </c>
      <c r="L137" s="12" t="s">
        <v>57</v>
      </c>
      <c r="M137" s="13"/>
      <c r="N137" s="14"/>
      <c r="O137" s="7"/>
      <c r="P137" s="6" t="s">
        <v>2012</v>
      </c>
      <c r="Q137" s="63">
        <f t="shared" si="11"/>
        <v>26</v>
      </c>
      <c r="R137" s="1" t="str">
        <f t="shared" si="12"/>
        <v>026A0106</v>
      </c>
      <c r="S137" s="1" t="str">
        <f t="shared" si="13"/>
        <v xml:space="preserve">指定承認    </v>
      </c>
      <c r="T137" s="1" t="str">
        <f t="shared" si="9"/>
        <v xml:space="preserve">指定承認    </v>
      </c>
    </row>
    <row r="138" spans="1:20" ht="15" customHeight="1">
      <c r="A138" s="87" t="str">
        <f t="shared" si="10"/>
        <v>026A0107</v>
      </c>
      <c r="B138" s="5" t="s">
        <v>2063</v>
      </c>
      <c r="C138" s="21">
        <v>1</v>
      </c>
      <c r="D138" s="21">
        <v>7</v>
      </c>
      <c r="E138" s="6" t="s">
        <v>14</v>
      </c>
      <c r="F138" s="7" t="s">
        <v>29</v>
      </c>
      <c r="G138" s="6" t="s">
        <v>902</v>
      </c>
      <c r="H138" s="6" t="s">
        <v>2054</v>
      </c>
      <c r="I138" s="11" t="s">
        <v>759</v>
      </c>
      <c r="J138" s="6" t="s">
        <v>385</v>
      </c>
      <c r="K138" s="6" t="s">
        <v>415</v>
      </c>
      <c r="L138" s="12" t="s">
        <v>57</v>
      </c>
      <c r="M138" s="13"/>
      <c r="N138" s="14"/>
      <c r="O138" s="7"/>
      <c r="P138" s="6" t="s">
        <v>2012</v>
      </c>
      <c r="Q138" s="63">
        <f t="shared" si="11"/>
        <v>26</v>
      </c>
      <c r="R138" s="1" t="str">
        <f t="shared" si="12"/>
        <v>026A0107</v>
      </c>
      <c r="S138" s="1" t="str">
        <f t="shared" si="13"/>
        <v xml:space="preserve">指定承認    </v>
      </c>
      <c r="T138" s="1" t="str">
        <f t="shared" ref="T138:T201" si="14">S138</f>
        <v xml:space="preserve">指定承認    </v>
      </c>
    </row>
    <row r="139" spans="1:20" ht="15" customHeight="1">
      <c r="A139" s="87" t="str">
        <f t="shared" si="10"/>
        <v>026A0108</v>
      </c>
      <c r="B139" s="5" t="s">
        <v>2063</v>
      </c>
      <c r="C139" s="21">
        <v>1</v>
      </c>
      <c r="D139" s="21">
        <v>8</v>
      </c>
      <c r="E139" s="6" t="s">
        <v>14</v>
      </c>
      <c r="F139" s="7" t="s">
        <v>29</v>
      </c>
      <c r="G139" s="6" t="s">
        <v>902</v>
      </c>
      <c r="H139" s="6" t="s">
        <v>2054</v>
      </c>
      <c r="I139" s="11" t="s">
        <v>759</v>
      </c>
      <c r="J139" s="6" t="s">
        <v>385</v>
      </c>
      <c r="K139" s="6" t="s">
        <v>418</v>
      </c>
      <c r="L139" s="12" t="s">
        <v>57</v>
      </c>
      <c r="M139" s="13"/>
      <c r="N139" s="14"/>
      <c r="O139" s="7"/>
      <c r="P139" s="6" t="s">
        <v>2012</v>
      </c>
      <c r="Q139" s="63">
        <f t="shared" si="11"/>
        <v>26</v>
      </c>
      <c r="R139" s="1" t="str">
        <f t="shared" si="12"/>
        <v>026A0108</v>
      </c>
      <c r="S139" s="1" t="str">
        <f t="shared" si="13"/>
        <v xml:space="preserve">指定承認    </v>
      </c>
      <c r="T139" s="1" t="str">
        <f t="shared" si="14"/>
        <v xml:space="preserve">指定承認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6"/>
      <c r="J140" s="6"/>
      <c r="K140" s="6"/>
      <c r="L140" s="12"/>
      <c r="M140" s="13"/>
      <c r="N140" s="14"/>
      <c r="O140" s="7"/>
      <c r="P140" s="6"/>
      <c r="Q140" s="63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87" t="str">
        <f t="shared" si="10"/>
        <v>026A0501</v>
      </c>
      <c r="B141" s="5" t="s">
        <v>2063</v>
      </c>
      <c r="C141" s="21">
        <v>5</v>
      </c>
      <c r="D141" s="21">
        <v>1</v>
      </c>
      <c r="E141" s="6" t="s">
        <v>14</v>
      </c>
      <c r="F141" s="7" t="s">
        <v>30</v>
      </c>
      <c r="G141" s="6" t="s">
        <v>729</v>
      </c>
      <c r="H141" s="6" t="s">
        <v>2055</v>
      </c>
      <c r="I141" s="6" t="s">
        <v>423</v>
      </c>
      <c r="J141" s="6" t="s">
        <v>385</v>
      </c>
      <c r="K141" s="6" t="s">
        <v>702</v>
      </c>
      <c r="L141" s="12" t="s">
        <v>6</v>
      </c>
      <c r="M141" s="13" t="s">
        <v>164</v>
      </c>
      <c r="N141" s="14">
        <v>126</v>
      </c>
      <c r="O141" s="7"/>
      <c r="P141" s="6" t="s">
        <v>2012</v>
      </c>
      <c r="Q141" s="63">
        <f t="shared" si="11"/>
        <v>26</v>
      </c>
      <c r="R141" s="1" t="str">
        <f t="shared" si="12"/>
        <v>026A0501</v>
      </c>
      <c r="S141" s="1" t="str">
        <f t="shared" si="13"/>
        <v>JWWA  B  126</v>
      </c>
      <c r="T141" s="1" t="str">
        <f t="shared" si="14"/>
        <v>JWWA  B  126</v>
      </c>
    </row>
    <row r="142" spans="1:20" ht="15" customHeight="1">
      <c r="A142" s="87" t="str">
        <f t="shared" si="10"/>
        <v>026A0502</v>
      </c>
      <c r="B142" s="5" t="s">
        <v>2063</v>
      </c>
      <c r="C142" s="21">
        <v>5</v>
      </c>
      <c r="D142" s="21">
        <v>2</v>
      </c>
      <c r="E142" s="6" t="s">
        <v>14</v>
      </c>
      <c r="F142" s="7" t="s">
        <v>30</v>
      </c>
      <c r="G142" s="6" t="s">
        <v>730</v>
      </c>
      <c r="H142" s="6" t="s">
        <v>2056</v>
      </c>
      <c r="I142" s="6" t="s">
        <v>423</v>
      </c>
      <c r="J142" s="6" t="s">
        <v>385</v>
      </c>
      <c r="K142" s="6" t="s">
        <v>702</v>
      </c>
      <c r="L142" s="12" t="s">
        <v>6</v>
      </c>
      <c r="M142" s="13" t="s">
        <v>164</v>
      </c>
      <c r="N142" s="14">
        <v>126</v>
      </c>
      <c r="O142" s="7"/>
      <c r="P142" s="6" t="s">
        <v>2012</v>
      </c>
      <c r="Q142" s="63">
        <f t="shared" si="11"/>
        <v>26</v>
      </c>
      <c r="R142" s="1" t="str">
        <f t="shared" si="12"/>
        <v>026A0502</v>
      </c>
      <c r="S142" s="1" t="str">
        <f t="shared" si="13"/>
        <v>JWWA  B  126</v>
      </c>
      <c r="T142" s="1" t="str">
        <f t="shared" si="14"/>
        <v>JWWA  B  126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6"/>
      <c r="J143" s="6"/>
      <c r="K143" s="6"/>
      <c r="L143" s="12"/>
      <c r="M143" s="13"/>
      <c r="N143" s="14"/>
      <c r="O143" s="7"/>
      <c r="P143" s="15"/>
      <c r="Q143" s="63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87" t="str">
        <f t="shared" si="10"/>
        <v>026F0101</v>
      </c>
      <c r="B144" s="5" t="s">
        <v>2064</v>
      </c>
      <c r="C144" s="21">
        <v>1</v>
      </c>
      <c r="D144" s="21">
        <v>1</v>
      </c>
      <c r="E144" s="6" t="s">
        <v>14</v>
      </c>
      <c r="F144" s="7" t="s">
        <v>31</v>
      </c>
      <c r="G144" s="6" t="s">
        <v>731</v>
      </c>
      <c r="H144" s="6" t="s">
        <v>2057</v>
      </c>
      <c r="I144" s="6" t="s">
        <v>122</v>
      </c>
      <c r="J144" s="6" t="s">
        <v>385</v>
      </c>
      <c r="K144" s="6" t="s">
        <v>421</v>
      </c>
      <c r="L144" s="12" t="s">
        <v>6</v>
      </c>
      <c r="M144" s="13" t="s">
        <v>164</v>
      </c>
      <c r="N144" s="14">
        <v>103</v>
      </c>
      <c r="O144" s="7"/>
      <c r="P144" s="6" t="s">
        <v>2012</v>
      </c>
      <c r="Q144" s="63">
        <f t="shared" si="11"/>
        <v>26</v>
      </c>
      <c r="R144" s="1" t="str">
        <f t="shared" si="12"/>
        <v>026F0101</v>
      </c>
      <c r="S144" s="1" t="str">
        <f t="shared" si="13"/>
        <v>JWWA  B  103</v>
      </c>
      <c r="T144" s="1" t="str">
        <f t="shared" si="14"/>
        <v>JWWA  B  103</v>
      </c>
    </row>
    <row r="145" spans="1:20" ht="15" customHeight="1">
      <c r="A145" s="87" t="str">
        <f t="shared" si="10"/>
        <v>026F0102</v>
      </c>
      <c r="B145" s="5" t="s">
        <v>2064</v>
      </c>
      <c r="C145" s="21">
        <v>1</v>
      </c>
      <c r="D145" s="21">
        <v>2</v>
      </c>
      <c r="E145" s="6" t="s">
        <v>14</v>
      </c>
      <c r="F145" s="7" t="s">
        <v>31</v>
      </c>
      <c r="G145" s="6" t="s">
        <v>732</v>
      </c>
      <c r="H145" s="6" t="s">
        <v>2058</v>
      </c>
      <c r="I145" s="6" t="s">
        <v>122</v>
      </c>
      <c r="J145" s="6" t="s">
        <v>385</v>
      </c>
      <c r="K145" s="6" t="s">
        <v>421</v>
      </c>
      <c r="L145" s="12" t="s">
        <v>6</v>
      </c>
      <c r="M145" s="13" t="s">
        <v>164</v>
      </c>
      <c r="N145" s="14">
        <v>135</v>
      </c>
      <c r="O145" s="7"/>
      <c r="P145" s="6" t="s">
        <v>2012</v>
      </c>
      <c r="Q145" s="63">
        <f t="shared" si="11"/>
        <v>26</v>
      </c>
      <c r="R145" s="1" t="str">
        <f t="shared" si="12"/>
        <v>026F0102</v>
      </c>
      <c r="S145" s="1" t="str">
        <f t="shared" si="13"/>
        <v>JWWA  B  135</v>
      </c>
      <c r="T145" s="1" t="str">
        <f t="shared" si="14"/>
        <v>JWWA  B  135</v>
      </c>
    </row>
    <row r="146" spans="1:20" ht="15" customHeight="1">
      <c r="A146" s="87" t="str">
        <f t="shared" si="10"/>
        <v>026F0103</v>
      </c>
      <c r="B146" s="5" t="s">
        <v>2064</v>
      </c>
      <c r="C146" s="21">
        <v>1</v>
      </c>
      <c r="D146" s="21">
        <v>3</v>
      </c>
      <c r="E146" s="6" t="s">
        <v>14</v>
      </c>
      <c r="F146" s="7" t="s">
        <v>31</v>
      </c>
      <c r="G146" s="6" t="s">
        <v>733</v>
      </c>
      <c r="H146" s="6" t="s">
        <v>2059</v>
      </c>
      <c r="I146" s="6" t="s">
        <v>122</v>
      </c>
      <c r="J146" s="6" t="s">
        <v>385</v>
      </c>
      <c r="K146" s="6" t="s">
        <v>421</v>
      </c>
      <c r="L146" s="12" t="s">
        <v>57</v>
      </c>
      <c r="M146" s="13"/>
      <c r="N146" s="14"/>
      <c r="O146" s="7"/>
      <c r="P146" s="6" t="s">
        <v>2012</v>
      </c>
      <c r="Q146" s="63">
        <f t="shared" si="11"/>
        <v>26</v>
      </c>
      <c r="R146" s="1" t="str">
        <f t="shared" si="12"/>
        <v>026F0103</v>
      </c>
      <c r="S146" s="1" t="str">
        <f t="shared" si="13"/>
        <v xml:space="preserve">指定承認    </v>
      </c>
      <c r="T146" s="1" t="str">
        <f t="shared" si="14"/>
        <v xml:space="preserve">指定承認    </v>
      </c>
    </row>
    <row r="147" spans="1:20" ht="15" customHeight="1">
      <c r="A147" s="87" t="str">
        <f t="shared" si="10"/>
        <v>026F0201</v>
      </c>
      <c r="B147" s="5" t="s">
        <v>2064</v>
      </c>
      <c r="C147" s="21">
        <v>2</v>
      </c>
      <c r="D147" s="21">
        <v>1</v>
      </c>
      <c r="E147" s="6" t="s">
        <v>14</v>
      </c>
      <c r="F147" s="7" t="s">
        <v>31</v>
      </c>
      <c r="G147" s="6" t="s">
        <v>734</v>
      </c>
      <c r="H147" s="6" t="s">
        <v>2060</v>
      </c>
      <c r="I147" s="6" t="s">
        <v>428</v>
      </c>
      <c r="J147" s="6" t="s">
        <v>385</v>
      </c>
      <c r="K147" s="6" t="s">
        <v>421</v>
      </c>
      <c r="L147" s="12" t="s">
        <v>57</v>
      </c>
      <c r="M147" s="13"/>
      <c r="N147" s="14"/>
      <c r="O147" s="7"/>
      <c r="P147" s="6" t="s">
        <v>2012</v>
      </c>
      <c r="Q147" s="63">
        <f t="shared" si="11"/>
        <v>26</v>
      </c>
      <c r="R147" s="1" t="str">
        <f t="shared" si="12"/>
        <v>026F0201</v>
      </c>
      <c r="S147" s="1" t="str">
        <f t="shared" si="13"/>
        <v xml:space="preserve">指定承認    </v>
      </c>
      <c r="T147" s="1" t="str">
        <f t="shared" si="14"/>
        <v xml:space="preserve">指定承認    </v>
      </c>
    </row>
    <row r="148" spans="1:20" ht="15" customHeight="1">
      <c r="A148" s="87" t="str">
        <f t="shared" si="10"/>
        <v>026F0202</v>
      </c>
      <c r="B148" s="5" t="s">
        <v>2064</v>
      </c>
      <c r="C148" s="21">
        <v>2</v>
      </c>
      <c r="D148" s="21">
        <v>2</v>
      </c>
      <c r="E148" s="6" t="s">
        <v>14</v>
      </c>
      <c r="F148" s="7" t="s">
        <v>31</v>
      </c>
      <c r="G148" s="6" t="s">
        <v>2724</v>
      </c>
      <c r="H148" s="6" t="s">
        <v>2061</v>
      </c>
      <c r="I148" s="6" t="s">
        <v>428</v>
      </c>
      <c r="J148" s="6" t="s">
        <v>385</v>
      </c>
      <c r="K148" s="6" t="s">
        <v>920</v>
      </c>
      <c r="L148" s="12" t="s">
        <v>57</v>
      </c>
      <c r="M148" s="13"/>
      <c r="N148" s="14"/>
      <c r="O148" s="7"/>
      <c r="P148" s="6" t="s">
        <v>2012</v>
      </c>
      <c r="Q148" s="63">
        <f t="shared" si="11"/>
        <v>26</v>
      </c>
      <c r="R148" s="1" t="str">
        <f t="shared" si="12"/>
        <v>026F0202</v>
      </c>
      <c r="S148" s="1" t="str">
        <f t="shared" si="13"/>
        <v xml:space="preserve">指定承認    </v>
      </c>
      <c r="T148" s="1" t="str">
        <f t="shared" si="14"/>
        <v xml:space="preserve">指定承認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87" t="str">
        <f t="shared" si="10"/>
        <v>026E0101</v>
      </c>
      <c r="B150" s="5" t="s">
        <v>2062</v>
      </c>
      <c r="C150" s="21">
        <v>1</v>
      </c>
      <c r="D150" s="21">
        <v>1</v>
      </c>
      <c r="E150" s="6" t="s">
        <v>17</v>
      </c>
      <c r="F150" s="7" t="s">
        <v>40</v>
      </c>
      <c r="G150" s="6" t="s">
        <v>1643</v>
      </c>
      <c r="H150" s="6" t="s">
        <v>1643</v>
      </c>
      <c r="I150" s="6" t="s">
        <v>73</v>
      </c>
      <c r="J150" s="6"/>
      <c r="K150" s="6"/>
      <c r="L150" s="12" t="s">
        <v>6</v>
      </c>
      <c r="M150" s="13" t="s">
        <v>194</v>
      </c>
      <c r="N150" s="14">
        <v>158</v>
      </c>
      <c r="O150" s="7"/>
      <c r="P150" s="6" t="s">
        <v>2012</v>
      </c>
      <c r="Q150" s="63">
        <f t="shared" si="11"/>
        <v>26</v>
      </c>
      <c r="R150" s="1" t="str">
        <f t="shared" si="12"/>
        <v>026E0101</v>
      </c>
      <c r="S150" s="1" t="str">
        <f t="shared" si="13"/>
        <v>JWWA  K  158</v>
      </c>
      <c r="T150" s="1" t="str">
        <f t="shared" si="14"/>
        <v>JWWA  K  158</v>
      </c>
    </row>
    <row r="151" spans="1:20" ht="15" customHeight="1">
      <c r="A151" s="87" t="str">
        <f t="shared" si="10"/>
        <v>026E0102</v>
      </c>
      <c r="B151" s="5" t="s">
        <v>192</v>
      </c>
      <c r="C151" s="21">
        <v>1</v>
      </c>
      <c r="D151" s="21">
        <v>2</v>
      </c>
      <c r="E151" s="6" t="s">
        <v>17</v>
      </c>
      <c r="F151" s="7" t="s">
        <v>40</v>
      </c>
      <c r="G151" s="6" t="s">
        <v>1647</v>
      </c>
      <c r="H151" s="6" t="s">
        <v>1647</v>
      </c>
      <c r="I151" s="6" t="s">
        <v>204</v>
      </c>
      <c r="J151" s="6"/>
      <c r="K151" s="6"/>
      <c r="L151" s="12" t="s">
        <v>6</v>
      </c>
      <c r="M151" s="13" t="s">
        <v>194</v>
      </c>
      <c r="N151" s="14">
        <v>158</v>
      </c>
      <c r="O151" s="7"/>
      <c r="P151" s="6" t="s">
        <v>2012</v>
      </c>
      <c r="Q151" s="63">
        <f t="shared" si="11"/>
        <v>26</v>
      </c>
      <c r="R151" s="1" t="str">
        <f t="shared" si="12"/>
        <v>026E0102</v>
      </c>
      <c r="S151" s="1" t="str">
        <f t="shared" si="13"/>
        <v>JWWA  K  158</v>
      </c>
      <c r="T151" s="1" t="str">
        <f t="shared" si="14"/>
        <v>JWWA  K  158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6"/>
      <c r="J152" s="6"/>
      <c r="K152" s="6"/>
      <c r="L152" s="12"/>
      <c r="M152" s="13"/>
      <c r="N152" s="14"/>
      <c r="O152" s="7"/>
      <c r="P152" s="6"/>
      <c r="Q152" s="63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25" t="str">
        <f t="shared" si="10"/>
        <v/>
      </c>
      <c r="B153" s="5"/>
      <c r="C153" s="21"/>
      <c r="D153" s="21"/>
      <c r="E153" s="6"/>
      <c r="F153" s="7"/>
      <c r="G153" s="6"/>
      <c r="H153" s="6"/>
      <c r="I153" s="6"/>
      <c r="J153" s="6"/>
      <c r="K153" s="6"/>
      <c r="L153" s="12"/>
      <c r="M153" s="13"/>
      <c r="N153" s="14"/>
      <c r="O153" s="7"/>
      <c r="P153" s="11"/>
      <c r="Q153" s="63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6"/>
      <c r="J154" s="6"/>
      <c r="K154" s="6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6"/>
      <c r="J155" s="6"/>
      <c r="K155" s="6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6"/>
      <c r="J156" s="6"/>
      <c r="K156" s="6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25" t="str">
        <f t="shared" si="10"/>
        <v/>
      </c>
      <c r="B157" s="5"/>
      <c r="C157" s="21"/>
      <c r="D157" s="21"/>
      <c r="E157" s="6"/>
      <c r="F157" s="7"/>
      <c r="G157" s="6"/>
      <c r="H157" s="6"/>
      <c r="I157" s="6"/>
      <c r="J157" s="6"/>
      <c r="K157" s="6"/>
      <c r="L157" s="12"/>
      <c r="M157" s="13"/>
      <c r="N157" s="14"/>
      <c r="O157" s="7"/>
      <c r="P157" s="11"/>
      <c r="Q157" s="63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6"/>
      <c r="J158" s="6"/>
      <c r="K158" s="6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6"/>
      <c r="J159" s="6"/>
      <c r="K159" s="6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6"/>
      <c r="J160" s="6"/>
      <c r="K160" s="6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25" t="str">
        <f t="shared" si="10"/>
        <v/>
      </c>
      <c r="B168" s="16"/>
      <c r="C168" s="22"/>
      <c r="D168" s="22"/>
      <c r="E168" s="6"/>
      <c r="F168" s="7"/>
      <c r="G168" s="17"/>
      <c r="H168" s="17"/>
      <c r="I168" s="15"/>
      <c r="J168" s="15"/>
      <c r="K168" s="15"/>
      <c r="L168" s="12"/>
      <c r="M168" s="18"/>
      <c r="N168" s="19"/>
      <c r="O168" s="20"/>
      <c r="P168" s="15"/>
      <c r="Q168" s="63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25" t="str">
        <f t="shared" si="10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25" t="str">
        <f t="shared" si="10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25" t="str">
        <f t="shared" si="10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25" t="str">
        <f t="shared" si="10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25" t="str">
        <f t="shared" si="10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25" t="str">
        <f t="shared" si="10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25" t="str">
        <f t="shared" si="10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25" t="str">
        <f t="shared" si="10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25" t="str">
        <f t="shared" si="10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25" t="str">
        <f t="shared" si="10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25" t="str">
        <f t="shared" si="10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25" t="str">
        <f t="shared" si="10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25" t="str">
        <f t="shared" si="10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25" t="str">
        <f t="shared" si="10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25" t="str">
        <f t="shared" si="10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25" t="str">
        <f t="shared" si="10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25" t="str">
        <f t="shared" si="10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25" t="str">
        <f t="shared" si="10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25" t="str">
        <f t="shared" si="10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25" t="str">
        <f t="shared" si="10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25" t="str">
        <f t="shared" si="10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25" t="str">
        <f t="shared" si="10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25" t="str">
        <f t="shared" si="10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25" t="str">
        <f t="shared" si="10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25" t="str">
        <f t="shared" si="10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25" t="str">
        <f t="shared" si="10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25" t="str">
        <f t="shared" si="10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25" t="str">
        <f t="shared" si="10"/>
        <v/>
      </c>
      <c r="B199" s="16"/>
      <c r="C199" s="22"/>
      <c r="D199" s="22"/>
      <c r="E199" s="6"/>
      <c r="F199" s="7"/>
      <c r="G199" s="17"/>
      <c r="H199" s="17"/>
      <c r="I199" s="15"/>
      <c r="J199" s="15"/>
      <c r="K199" s="15"/>
      <c r="L199" s="12"/>
      <c r="M199" s="18"/>
      <c r="N199" s="19"/>
      <c r="O199" s="20"/>
      <c r="P199" s="15"/>
      <c r="Q199" s="63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25" t="str">
        <f t="shared" si="10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5"/>
        <v/>
      </c>
      <c r="R200" s="1" t="str">
        <f t="shared" ref="R200:R245" si="16">A200</f>
        <v/>
      </c>
      <c r="S200" s="1" t="str">
        <f t="shared" ref="S200:S245" si="17">""&amp;L200&amp;"  "&amp;M200&amp;"  "&amp;N200&amp;""</f>
        <v xml:space="preserve">    </v>
      </c>
      <c r="T200" s="1" t="str">
        <f t="shared" si="14"/>
        <v xml:space="preserve">    </v>
      </c>
    </row>
    <row r="201" spans="1:20" ht="15" customHeight="1">
      <c r="A201" s="25" t="str">
        <f t="shared" si="10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5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4"/>
        <v xml:space="preserve">    </v>
      </c>
    </row>
    <row r="202" spans="1:20" ht="15" customHeight="1">
      <c r="A202" s="25" t="str">
        <f t="shared" si="10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5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ref="T202:T265" si="18">S202</f>
        <v xml:space="preserve">    </v>
      </c>
    </row>
    <row r="203" spans="1:20" ht="15" customHeight="1">
      <c r="A203" s="25" t="str">
        <f t="shared" si="10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5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25" t="str">
        <f t="shared" si="10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5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25" t="str">
        <f t="shared" si="10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5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25" t="str">
        <f t="shared" si="10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5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25" t="str">
        <f t="shared" si="10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5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25" t="str">
        <f t="shared" si="10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5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25" t="str">
        <f t="shared" si="10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5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25" t="str">
        <f t="shared" si="10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5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25" t="str">
        <f t="shared" si="10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5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25" t="str">
        <f t="shared" si="10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5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25" t="str">
        <f t="shared" si="10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5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25" t="str">
        <f t="shared" si="10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5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25" t="str">
        <f t="shared" si="10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5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25" t="str">
        <f t="shared" si="10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5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25" t="str">
        <f t="shared" si="10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5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25" t="str">
        <f t="shared" si="10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5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25" t="str">
        <f t="shared" si="10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5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25" t="str">
        <f t="shared" si="10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5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25" t="str">
        <f t="shared" si="10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5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25" t="str">
        <f t="shared" si="10"/>
        <v/>
      </c>
      <c r="B222" s="16"/>
      <c r="C222" s="22"/>
      <c r="D222" s="22"/>
      <c r="E222" s="6"/>
      <c r="F222" s="7"/>
      <c r="G222" s="17"/>
      <c r="H222" s="17"/>
      <c r="I222" s="15"/>
      <c r="J222" s="15"/>
      <c r="K222" s="15"/>
      <c r="L222" s="12"/>
      <c r="M222" s="18"/>
      <c r="N222" s="19"/>
      <c r="O222" s="20"/>
      <c r="P222" s="15"/>
      <c r="Q222" s="63" t="str">
        <f t="shared" si="15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25" t="str">
        <f t="shared" si="10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5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25" t="str">
        <f t="shared" si="10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5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25" t="str">
        <f t="shared" si="10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5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25" t="str">
        <f t="shared" si="10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5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25" t="str">
        <f t="shared" si="10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5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25" t="str">
        <f t="shared" si="10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5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25" t="str">
        <f t="shared" si="10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5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25" t="str">
        <f t="shared" si="10"/>
        <v/>
      </c>
      <c r="B230" s="5"/>
      <c r="C230" s="21"/>
      <c r="D230" s="21"/>
      <c r="E230" s="6"/>
      <c r="F230" s="7"/>
      <c r="G230" s="6"/>
      <c r="H230" s="6"/>
      <c r="I230" s="11"/>
      <c r="J230" s="11"/>
      <c r="K230" s="11"/>
      <c r="L230" s="12"/>
      <c r="M230" s="13"/>
      <c r="N230" s="14"/>
      <c r="O230" s="7"/>
      <c r="P230" s="11"/>
      <c r="Q230" s="63" t="str">
        <f t="shared" si="15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25" t="str">
        <f t="shared" si="10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5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25" t="str">
        <f t="shared" si="10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5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25" t="str">
        <f t="shared" si="10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5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25" t="str">
        <f t="shared" si="10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5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25" t="str">
        <f t="shared" si="10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5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25" t="str">
        <f t="shared" si="10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5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25" t="str">
        <f t="shared" si="10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5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25" t="str">
        <f t="shared" si="10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5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25" t="str">
        <f t="shared" si="10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5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25" t="str">
        <f t="shared" si="10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5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25" t="str">
        <f t="shared" si="10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5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25" t="str">
        <f t="shared" si="10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5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25" t="str">
        <f t="shared" si="10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5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25" t="str">
        <f t="shared" si="10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5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25" t="str">
        <f t="shared" si="10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5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25" t="str">
        <f t="shared" si="10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5"/>
        <v/>
      </c>
      <c r="R246" s="1" t="str">
        <f t="shared" ref="R246:R309" si="19">A253</f>
        <v/>
      </c>
      <c r="S246" s="1" t="str">
        <f t="shared" ref="S246:S309" si="20">""&amp;L253&amp;"  "&amp;M253&amp;"  "&amp;N253&amp;""</f>
        <v xml:space="preserve">    </v>
      </c>
      <c r="T246" s="1" t="str">
        <f t="shared" si="18"/>
        <v xml:space="preserve">    </v>
      </c>
    </row>
    <row r="247" spans="1:20" ht="15" customHeight="1">
      <c r="A247" s="25" t="str">
        <f t="shared" si="10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5"/>
        <v/>
      </c>
      <c r="R247" s="1" t="str">
        <f t="shared" si="19"/>
        <v/>
      </c>
      <c r="S247" s="1" t="str">
        <f t="shared" si="20"/>
        <v xml:space="preserve">    </v>
      </c>
      <c r="T247" s="1" t="str">
        <f t="shared" si="18"/>
        <v xml:space="preserve">    </v>
      </c>
    </row>
    <row r="248" spans="1:20" ht="15" customHeight="1">
      <c r="A248" s="25" t="str">
        <f t="shared" si="10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5"/>
        <v/>
      </c>
      <c r="R248" s="1" t="str">
        <f t="shared" si="19"/>
        <v/>
      </c>
      <c r="S248" s="1" t="str">
        <f t="shared" si="20"/>
        <v xml:space="preserve">    </v>
      </c>
      <c r="T248" s="1" t="str">
        <f t="shared" si="18"/>
        <v xml:space="preserve">    </v>
      </c>
    </row>
    <row r="249" spans="1:20" ht="15" customHeight="1">
      <c r="A249" s="25" t="str">
        <f t="shared" si="10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5"/>
        <v/>
      </c>
      <c r="R249" s="1" t="str">
        <f t="shared" si="19"/>
        <v/>
      </c>
      <c r="S249" s="1" t="str">
        <f t="shared" si="20"/>
        <v xml:space="preserve">    </v>
      </c>
      <c r="T249" s="1" t="str">
        <f t="shared" si="18"/>
        <v xml:space="preserve">    </v>
      </c>
    </row>
    <row r="250" spans="1:20" ht="15" customHeight="1">
      <c r="A250" s="25" t="str">
        <f t="shared" si="10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5"/>
        <v/>
      </c>
      <c r="R250" s="1" t="str">
        <f t="shared" si="19"/>
        <v/>
      </c>
      <c r="S250" s="1" t="str">
        <f t="shared" si="20"/>
        <v xml:space="preserve">    </v>
      </c>
      <c r="T250" s="1" t="str">
        <f t="shared" si="18"/>
        <v xml:space="preserve">    </v>
      </c>
    </row>
    <row r="251" spans="1:20" ht="15" customHeight="1">
      <c r="A251" s="25" t="str">
        <f t="shared" si="10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5"/>
        <v/>
      </c>
      <c r="R251" s="1" t="str">
        <f t="shared" si="19"/>
        <v/>
      </c>
      <c r="S251" s="1" t="str">
        <f t="shared" si="20"/>
        <v xml:space="preserve">    </v>
      </c>
      <c r="T251" s="1" t="str">
        <f t="shared" si="18"/>
        <v xml:space="preserve">    </v>
      </c>
    </row>
    <row r="252" spans="1:20" ht="15" customHeight="1">
      <c r="A252" s="25" t="str">
        <f t="shared" si="10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5"/>
        <v/>
      </c>
      <c r="R252" s="1" t="str">
        <f t="shared" si="19"/>
        <v/>
      </c>
      <c r="S252" s="1" t="str">
        <f t="shared" si="20"/>
        <v xml:space="preserve">    </v>
      </c>
      <c r="T252" s="1" t="str">
        <f t="shared" si="18"/>
        <v xml:space="preserve">    </v>
      </c>
    </row>
    <row r="253" spans="1:20" ht="15" customHeight="1">
      <c r="A253" s="25" t="str">
        <f t="shared" si="10"/>
        <v/>
      </c>
      <c r="B253" s="16"/>
      <c r="C253" s="22"/>
      <c r="D253" s="22"/>
      <c r="E253" s="6"/>
      <c r="F253" s="7"/>
      <c r="G253" s="17"/>
      <c r="H253" s="17"/>
      <c r="I253" s="15"/>
      <c r="J253" s="15"/>
      <c r="K253" s="15"/>
      <c r="L253" s="12"/>
      <c r="M253" s="18"/>
      <c r="N253" s="19"/>
      <c r="O253" s="20"/>
      <c r="P253" s="15"/>
      <c r="Q253" s="63" t="str">
        <f t="shared" si="15"/>
        <v/>
      </c>
      <c r="R253" s="1" t="str">
        <f t="shared" si="19"/>
        <v/>
      </c>
      <c r="S253" s="1" t="str">
        <f t="shared" si="20"/>
        <v xml:space="preserve">    </v>
      </c>
      <c r="T253" s="1" t="str">
        <f t="shared" si="18"/>
        <v xml:space="preserve">    </v>
      </c>
    </row>
    <row r="254" spans="1:20" ht="15" customHeight="1">
      <c r="A254" s="25" t="str">
        <f t="shared" si="10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5"/>
        <v/>
      </c>
      <c r="R254" s="1" t="str">
        <f t="shared" si="19"/>
        <v/>
      </c>
      <c r="S254" s="1" t="str">
        <f t="shared" si="20"/>
        <v xml:space="preserve">    </v>
      </c>
      <c r="T254" s="1" t="str">
        <f t="shared" si="18"/>
        <v xml:space="preserve">    </v>
      </c>
    </row>
    <row r="255" spans="1:20" ht="15" customHeight="1">
      <c r="A255" s="25" t="str">
        <f t="shared" si="10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5"/>
        <v/>
      </c>
      <c r="R255" s="1" t="str">
        <f t="shared" si="19"/>
        <v/>
      </c>
      <c r="S255" s="1" t="str">
        <f t="shared" si="20"/>
        <v xml:space="preserve">    </v>
      </c>
      <c r="T255" s="1" t="str">
        <f t="shared" si="18"/>
        <v xml:space="preserve">    </v>
      </c>
    </row>
    <row r="256" spans="1:20" ht="15" customHeight="1">
      <c r="A256" s="25" t="str">
        <f t="shared" si="10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5"/>
        <v/>
      </c>
      <c r="R256" s="1" t="str">
        <f t="shared" si="19"/>
        <v/>
      </c>
      <c r="S256" s="1" t="str">
        <f t="shared" si="20"/>
        <v xml:space="preserve">    </v>
      </c>
      <c r="T256" s="1" t="str">
        <f t="shared" si="18"/>
        <v xml:space="preserve">    </v>
      </c>
    </row>
    <row r="257" spans="1:20" ht="15" customHeight="1">
      <c r="A257" s="25" t="str">
        <f t="shared" si="10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5"/>
        <v/>
      </c>
      <c r="R257" s="1" t="str">
        <f t="shared" si="19"/>
        <v/>
      </c>
      <c r="S257" s="1" t="str">
        <f t="shared" si="20"/>
        <v xml:space="preserve">    </v>
      </c>
      <c r="T257" s="1" t="str">
        <f t="shared" si="18"/>
        <v xml:space="preserve">    </v>
      </c>
    </row>
    <row r="258" spans="1:20" ht="15" customHeight="1">
      <c r="A258" s="25" t="str">
        <f t="shared" si="10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5"/>
        <v/>
      </c>
      <c r="R258" s="1" t="str">
        <f t="shared" si="19"/>
        <v/>
      </c>
      <c r="S258" s="1" t="str">
        <f t="shared" si="20"/>
        <v xml:space="preserve">    </v>
      </c>
      <c r="T258" s="1" t="str">
        <f t="shared" si="18"/>
        <v xml:space="preserve">    </v>
      </c>
    </row>
    <row r="259" spans="1:20" ht="15" customHeight="1">
      <c r="A259" s="25" t="str">
        <f t="shared" si="10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5"/>
        <v/>
      </c>
      <c r="R259" s="1" t="str">
        <f t="shared" si="19"/>
        <v/>
      </c>
      <c r="S259" s="1" t="str">
        <f t="shared" si="20"/>
        <v xml:space="preserve">    </v>
      </c>
      <c r="T259" s="1" t="str">
        <f t="shared" si="18"/>
        <v xml:space="preserve">    </v>
      </c>
    </row>
    <row r="260" spans="1:20" ht="15" customHeight="1">
      <c r="A260" s="25" t="str">
        <f t="shared" si="10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5"/>
        <v/>
      </c>
      <c r="R260" s="1" t="str">
        <f t="shared" si="19"/>
        <v/>
      </c>
      <c r="S260" s="1" t="str">
        <f t="shared" si="20"/>
        <v xml:space="preserve">    </v>
      </c>
      <c r="T260" s="1" t="str">
        <f t="shared" si="18"/>
        <v xml:space="preserve">    </v>
      </c>
    </row>
    <row r="261" spans="1:20" ht="15" customHeight="1">
      <c r="A261" s="25" t="str">
        <f t="shared" si="10"/>
        <v/>
      </c>
      <c r="B261" s="5"/>
      <c r="C261" s="21"/>
      <c r="D261" s="21"/>
      <c r="E261" s="6"/>
      <c r="F261" s="7"/>
      <c r="G261" s="6"/>
      <c r="H261" s="6"/>
      <c r="I261" s="11"/>
      <c r="J261" s="11"/>
      <c r="K261" s="11"/>
      <c r="L261" s="12"/>
      <c r="M261" s="13"/>
      <c r="N261" s="14"/>
      <c r="O261" s="7"/>
      <c r="P261" s="11"/>
      <c r="Q261" s="63" t="str">
        <f t="shared" si="15"/>
        <v/>
      </c>
      <c r="R261" s="1" t="str">
        <f t="shared" si="19"/>
        <v/>
      </c>
      <c r="S261" s="1" t="str">
        <f t="shared" si="20"/>
        <v xml:space="preserve">    </v>
      </c>
      <c r="T261" s="1" t="str">
        <f t="shared" si="18"/>
        <v xml:space="preserve">    </v>
      </c>
    </row>
    <row r="262" spans="1:20" ht="15" customHeight="1">
      <c r="A262" s="25" t="str">
        <f t="shared" si="10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5"/>
        <v/>
      </c>
      <c r="R262" s="1" t="str">
        <f t="shared" si="19"/>
        <v/>
      </c>
      <c r="S262" s="1" t="str">
        <f t="shared" si="20"/>
        <v xml:space="preserve">    </v>
      </c>
      <c r="T262" s="1" t="str">
        <f t="shared" si="18"/>
        <v xml:space="preserve">    </v>
      </c>
    </row>
    <row r="263" spans="1:20" ht="15" customHeight="1">
      <c r="A263" s="25" t="str">
        <f t="shared" si="10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2" si="21">IF(P263="","",VLOOKUP(P263,$Z$7:$AA$68,2,FALSE))</f>
        <v/>
      </c>
      <c r="R263" s="1" t="str">
        <f t="shared" si="19"/>
        <v/>
      </c>
      <c r="S263" s="1" t="str">
        <f t="shared" si="20"/>
        <v xml:space="preserve">    </v>
      </c>
      <c r="T263" s="1" t="str">
        <f t="shared" si="18"/>
        <v xml:space="preserve">    </v>
      </c>
    </row>
    <row r="264" spans="1:20" ht="15" customHeight="1">
      <c r="A264" s="25" t="str">
        <f t="shared" si="10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21"/>
        <v/>
      </c>
      <c r="R264" s="1" t="str">
        <f t="shared" si="19"/>
        <v/>
      </c>
      <c r="S264" s="1" t="str">
        <f t="shared" si="20"/>
        <v xml:space="preserve">    </v>
      </c>
      <c r="T264" s="1" t="str">
        <f t="shared" si="18"/>
        <v xml:space="preserve">    </v>
      </c>
    </row>
    <row r="265" spans="1:20" ht="15" customHeight="1">
      <c r="A265" s="25" t="str">
        <f t="shared" si="10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21"/>
        <v/>
      </c>
      <c r="R265" s="1" t="str">
        <f t="shared" si="19"/>
        <v/>
      </c>
      <c r="S265" s="1" t="str">
        <f t="shared" si="20"/>
        <v xml:space="preserve">    </v>
      </c>
      <c r="T265" s="1" t="str">
        <f t="shared" si="18"/>
        <v xml:space="preserve">    </v>
      </c>
    </row>
    <row r="266" spans="1:20" ht="15" customHeight="1">
      <c r="A266" s="25" t="str">
        <f t="shared" si="10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21"/>
        <v/>
      </c>
      <c r="R266" s="1" t="str">
        <f t="shared" si="19"/>
        <v/>
      </c>
      <c r="S266" s="1" t="str">
        <f t="shared" si="20"/>
        <v xml:space="preserve">    </v>
      </c>
      <c r="T266" s="1" t="str">
        <f t="shared" ref="T266:T328" si="22">S266</f>
        <v xml:space="preserve">    </v>
      </c>
    </row>
    <row r="267" spans="1:20" ht="15" customHeight="1">
      <c r="A267" s="25" t="str">
        <f t="shared" si="10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21"/>
        <v/>
      </c>
      <c r="R267" s="1" t="str">
        <f t="shared" si="19"/>
        <v/>
      </c>
      <c r="S267" s="1" t="str">
        <f t="shared" si="20"/>
        <v xml:space="preserve">    </v>
      </c>
      <c r="T267" s="1" t="str">
        <f t="shared" si="22"/>
        <v xml:space="preserve">    </v>
      </c>
    </row>
    <row r="268" spans="1:20" ht="15" customHeight="1">
      <c r="A268" s="25" t="str">
        <f t="shared" si="10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21"/>
        <v/>
      </c>
      <c r="R268" s="1" t="str">
        <f t="shared" si="19"/>
        <v/>
      </c>
      <c r="S268" s="1" t="str">
        <f t="shared" si="20"/>
        <v xml:space="preserve">    </v>
      </c>
      <c r="T268" s="1" t="str">
        <f t="shared" si="22"/>
        <v xml:space="preserve">    </v>
      </c>
    </row>
    <row r="269" spans="1:20" ht="15" customHeight="1">
      <c r="A269" s="25" t="str">
        <f t="shared" si="10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6"/>
      <c r="Q269" s="63" t="str">
        <f t="shared" si="21"/>
        <v/>
      </c>
      <c r="R269" s="1" t="str">
        <f t="shared" si="19"/>
        <v/>
      </c>
      <c r="S269" s="1" t="str">
        <f t="shared" si="20"/>
        <v xml:space="preserve">    </v>
      </c>
      <c r="T269" s="1" t="str">
        <f t="shared" si="22"/>
        <v xml:space="preserve">    </v>
      </c>
    </row>
    <row r="270" spans="1:20" ht="15" customHeight="1">
      <c r="A270" s="25" t="str">
        <f t="shared" si="10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21"/>
        <v/>
      </c>
      <c r="R270" s="1" t="str">
        <f t="shared" si="19"/>
        <v/>
      </c>
      <c r="S270" s="1" t="str">
        <f t="shared" si="20"/>
        <v xml:space="preserve">    </v>
      </c>
      <c r="T270" s="1" t="str">
        <f t="shared" si="22"/>
        <v xml:space="preserve">    </v>
      </c>
    </row>
    <row r="271" spans="1:20" ht="15" customHeight="1">
      <c r="A271" s="25" t="str">
        <f t="shared" si="10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21"/>
        <v/>
      </c>
      <c r="R271" s="1" t="str">
        <f t="shared" si="19"/>
        <v/>
      </c>
      <c r="S271" s="1" t="str">
        <f t="shared" si="20"/>
        <v xml:space="preserve">    </v>
      </c>
      <c r="T271" s="1" t="str">
        <f t="shared" si="22"/>
        <v xml:space="preserve">    </v>
      </c>
    </row>
    <row r="272" spans="1:20" ht="15" customHeight="1">
      <c r="A272" s="25" t="str">
        <f t="shared" si="10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21"/>
        <v/>
      </c>
      <c r="R272" s="1" t="str">
        <f t="shared" si="19"/>
        <v/>
      </c>
      <c r="S272" s="1" t="str">
        <f t="shared" si="20"/>
        <v xml:space="preserve">    </v>
      </c>
      <c r="T272" s="1" t="str">
        <f t="shared" si="22"/>
        <v xml:space="preserve">    </v>
      </c>
    </row>
    <row r="273" spans="1:20" ht="15" customHeight="1">
      <c r="A273" s="25" t="str">
        <f t="shared" si="10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21"/>
        <v/>
      </c>
      <c r="R273" s="1" t="str">
        <f t="shared" si="19"/>
        <v/>
      </c>
      <c r="S273" s="1" t="str">
        <f t="shared" si="20"/>
        <v xml:space="preserve">    </v>
      </c>
      <c r="T273" s="1" t="str">
        <f t="shared" si="22"/>
        <v xml:space="preserve">    </v>
      </c>
    </row>
    <row r="274" spans="1:20" ht="15" customHeight="1">
      <c r="A274" s="25" t="str">
        <f t="shared" si="10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6"/>
      <c r="Q274" s="63" t="str">
        <f t="shared" si="21"/>
        <v/>
      </c>
      <c r="R274" s="1" t="str">
        <f t="shared" si="19"/>
        <v/>
      </c>
      <c r="S274" s="1" t="str">
        <f t="shared" si="20"/>
        <v xml:space="preserve">    </v>
      </c>
      <c r="T274" s="1" t="str">
        <f t="shared" si="22"/>
        <v xml:space="preserve">    </v>
      </c>
    </row>
    <row r="275" spans="1:20" ht="15" customHeight="1">
      <c r="A275" s="25" t="str">
        <f t="shared" si="10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21"/>
        <v/>
      </c>
      <c r="R275" s="1" t="str">
        <f t="shared" si="19"/>
        <v/>
      </c>
      <c r="S275" s="1" t="str">
        <f t="shared" si="20"/>
        <v xml:space="preserve">    </v>
      </c>
      <c r="T275" s="1" t="str">
        <f t="shared" si="22"/>
        <v xml:space="preserve">    </v>
      </c>
    </row>
    <row r="276" spans="1:20" ht="15" customHeight="1">
      <c r="A276" s="25" t="str">
        <f t="shared" si="10"/>
        <v/>
      </c>
      <c r="B276" s="16"/>
      <c r="C276" s="22"/>
      <c r="D276" s="22"/>
      <c r="E276" s="6"/>
      <c r="F276" s="7"/>
      <c r="G276" s="17"/>
      <c r="H276" s="17"/>
      <c r="I276" s="15"/>
      <c r="J276" s="15"/>
      <c r="K276" s="15"/>
      <c r="L276" s="12"/>
      <c r="M276" s="18"/>
      <c r="N276" s="19"/>
      <c r="O276" s="20"/>
      <c r="P276" s="15"/>
      <c r="Q276" s="63" t="str">
        <f t="shared" si="21"/>
        <v/>
      </c>
      <c r="R276" s="1" t="str">
        <f t="shared" si="19"/>
        <v/>
      </c>
      <c r="S276" s="1" t="str">
        <f t="shared" si="20"/>
        <v xml:space="preserve">    </v>
      </c>
      <c r="T276" s="1" t="str">
        <f t="shared" si="22"/>
        <v xml:space="preserve">    </v>
      </c>
    </row>
    <row r="277" spans="1:20" ht="15" customHeight="1">
      <c r="A277" s="25" t="str">
        <f t="shared" si="10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11"/>
      <c r="Q277" s="63" t="str">
        <f t="shared" si="21"/>
        <v/>
      </c>
      <c r="R277" s="1" t="str">
        <f t="shared" si="19"/>
        <v/>
      </c>
      <c r="S277" s="1" t="str">
        <f t="shared" si="20"/>
        <v xml:space="preserve">    </v>
      </c>
      <c r="T277" s="1" t="str">
        <f t="shared" si="22"/>
        <v xml:space="preserve">    </v>
      </c>
    </row>
    <row r="278" spans="1:20" ht="15" customHeight="1">
      <c r="A278" s="25" t="str">
        <f t="shared" si="10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21"/>
        <v/>
      </c>
      <c r="R278" s="1" t="str">
        <f t="shared" si="19"/>
        <v/>
      </c>
      <c r="S278" s="1" t="str">
        <f t="shared" si="20"/>
        <v xml:space="preserve">    </v>
      </c>
      <c r="T278" s="1" t="str">
        <f t="shared" si="22"/>
        <v xml:space="preserve">    </v>
      </c>
    </row>
    <row r="279" spans="1:20" ht="15" customHeight="1">
      <c r="A279" s="25" t="str">
        <f t="shared" si="10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21"/>
        <v/>
      </c>
      <c r="R279" s="1" t="str">
        <f t="shared" si="19"/>
        <v/>
      </c>
      <c r="S279" s="1" t="str">
        <f t="shared" si="20"/>
        <v xml:space="preserve">    </v>
      </c>
      <c r="T279" s="1" t="str">
        <f t="shared" si="22"/>
        <v xml:space="preserve">    </v>
      </c>
    </row>
    <row r="280" spans="1:20" ht="15" customHeight="1">
      <c r="A280" s="25" t="str">
        <f t="shared" si="10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21"/>
        <v/>
      </c>
      <c r="R280" s="1" t="str">
        <f t="shared" si="19"/>
        <v/>
      </c>
      <c r="S280" s="1" t="str">
        <f t="shared" si="20"/>
        <v xml:space="preserve">    </v>
      </c>
      <c r="T280" s="1" t="str">
        <f t="shared" si="22"/>
        <v xml:space="preserve">    </v>
      </c>
    </row>
    <row r="281" spans="1:20" ht="15" customHeight="1">
      <c r="A281" s="25" t="str">
        <f t="shared" si="10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21"/>
        <v/>
      </c>
      <c r="R281" s="1" t="str">
        <f t="shared" si="19"/>
        <v/>
      </c>
      <c r="S281" s="1" t="str">
        <f t="shared" si="20"/>
        <v xml:space="preserve">    </v>
      </c>
      <c r="T281" s="1" t="str">
        <f t="shared" si="22"/>
        <v xml:space="preserve">    </v>
      </c>
    </row>
    <row r="282" spans="1:20" ht="15" customHeight="1">
      <c r="A282" s="25" t="str">
        <f t="shared" si="10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11"/>
      <c r="Q282" s="63" t="str">
        <f t="shared" si="21"/>
        <v/>
      </c>
      <c r="R282" s="1" t="str">
        <f t="shared" si="19"/>
        <v/>
      </c>
      <c r="S282" s="1" t="str">
        <f t="shared" si="20"/>
        <v xml:space="preserve">    </v>
      </c>
      <c r="T282" s="1" t="str">
        <f t="shared" si="22"/>
        <v xml:space="preserve">    </v>
      </c>
    </row>
    <row r="283" spans="1:20" ht="15" customHeight="1">
      <c r="A283" s="25" t="str">
        <f t="shared" si="10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21"/>
        <v/>
      </c>
      <c r="R283" s="1" t="str">
        <f t="shared" si="19"/>
        <v/>
      </c>
      <c r="S283" s="1" t="str">
        <f t="shared" si="20"/>
        <v xml:space="preserve">    </v>
      </c>
      <c r="T283" s="1" t="str">
        <f t="shared" si="22"/>
        <v xml:space="preserve">    </v>
      </c>
    </row>
    <row r="284" spans="1:20" ht="15" customHeight="1">
      <c r="A284" s="25" t="str">
        <f t="shared" si="10"/>
        <v/>
      </c>
      <c r="B284" s="5"/>
      <c r="C284" s="21"/>
      <c r="D284" s="21"/>
      <c r="E284" s="6"/>
      <c r="F284" s="7"/>
      <c r="G284" s="6"/>
      <c r="H284" s="6"/>
      <c r="I284" s="11"/>
      <c r="J284" s="11"/>
      <c r="K284" s="11"/>
      <c r="L284" s="12"/>
      <c r="M284" s="13"/>
      <c r="N284" s="14"/>
      <c r="O284" s="7"/>
      <c r="P284" s="11"/>
      <c r="Q284" s="63" t="str">
        <f t="shared" si="21"/>
        <v/>
      </c>
      <c r="R284" s="1" t="str">
        <f t="shared" si="19"/>
        <v/>
      </c>
      <c r="S284" s="1" t="str">
        <f t="shared" si="20"/>
        <v xml:space="preserve">    </v>
      </c>
      <c r="T284" s="1" t="str">
        <f t="shared" si="22"/>
        <v xml:space="preserve">    </v>
      </c>
    </row>
    <row r="285" spans="1:20" ht="15" customHeight="1">
      <c r="A285" s="25" t="str">
        <f t="shared" si="10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21"/>
        <v/>
      </c>
      <c r="R285" s="1" t="str">
        <f t="shared" si="19"/>
        <v/>
      </c>
      <c r="S285" s="1" t="str">
        <f t="shared" si="20"/>
        <v xml:space="preserve">    </v>
      </c>
      <c r="T285" s="1" t="str">
        <f t="shared" si="22"/>
        <v xml:space="preserve">    </v>
      </c>
    </row>
    <row r="286" spans="1:20" ht="15" customHeight="1">
      <c r="A286" s="25" t="str">
        <f t="shared" si="10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21"/>
        <v/>
      </c>
      <c r="R286" s="1" t="str">
        <f t="shared" si="19"/>
        <v/>
      </c>
      <c r="S286" s="1" t="str">
        <f t="shared" si="20"/>
        <v xml:space="preserve">    </v>
      </c>
      <c r="T286" s="1" t="str">
        <f t="shared" si="22"/>
        <v xml:space="preserve">    </v>
      </c>
    </row>
    <row r="287" spans="1:20" ht="15" customHeight="1">
      <c r="A287" s="25" t="str">
        <f t="shared" si="10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21"/>
        <v/>
      </c>
      <c r="R287" s="1" t="str">
        <f t="shared" si="19"/>
        <v/>
      </c>
      <c r="S287" s="1" t="str">
        <f t="shared" si="20"/>
        <v xml:space="preserve">    </v>
      </c>
      <c r="T287" s="1" t="str">
        <f t="shared" si="22"/>
        <v xml:space="preserve">    </v>
      </c>
    </row>
    <row r="288" spans="1:20" ht="15" customHeight="1">
      <c r="A288" s="25" t="str">
        <f t="shared" si="10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21"/>
        <v/>
      </c>
      <c r="R288" s="1" t="str">
        <f t="shared" si="19"/>
        <v/>
      </c>
      <c r="S288" s="1" t="str">
        <f t="shared" si="20"/>
        <v xml:space="preserve">    </v>
      </c>
      <c r="T288" s="1" t="str">
        <f t="shared" si="22"/>
        <v xml:space="preserve">    </v>
      </c>
    </row>
    <row r="289" spans="1:20" ht="15" customHeight="1">
      <c r="A289" s="25" t="str">
        <f t="shared" si="10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21"/>
        <v/>
      </c>
      <c r="R289" s="1" t="str">
        <f t="shared" si="19"/>
        <v/>
      </c>
      <c r="S289" s="1" t="str">
        <f t="shared" si="20"/>
        <v xml:space="preserve">    </v>
      </c>
      <c r="T289" s="1" t="str">
        <f t="shared" si="22"/>
        <v xml:space="preserve">    </v>
      </c>
    </row>
    <row r="290" spans="1:20" ht="15" customHeight="1">
      <c r="A290" s="25" t="str">
        <f t="shared" si="10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21"/>
        <v/>
      </c>
      <c r="R290" s="1" t="str">
        <f t="shared" si="19"/>
        <v/>
      </c>
      <c r="S290" s="1" t="str">
        <f t="shared" si="20"/>
        <v xml:space="preserve">    </v>
      </c>
      <c r="T290" s="1" t="str">
        <f t="shared" si="22"/>
        <v xml:space="preserve">    </v>
      </c>
    </row>
    <row r="291" spans="1:20" ht="15" customHeight="1">
      <c r="A291" s="25" t="str">
        <f t="shared" si="10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21"/>
        <v/>
      </c>
      <c r="R291" s="1" t="str">
        <f t="shared" si="19"/>
        <v/>
      </c>
      <c r="S291" s="1" t="str">
        <f t="shared" si="20"/>
        <v xml:space="preserve">    </v>
      </c>
      <c r="T291" s="1" t="str">
        <f t="shared" si="22"/>
        <v xml:space="preserve">    </v>
      </c>
    </row>
    <row r="292" spans="1:20" ht="15" customHeight="1">
      <c r="A292" s="25" t="str">
        <f t="shared" si="10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21"/>
        <v/>
      </c>
      <c r="R292" s="1" t="str">
        <f t="shared" si="19"/>
        <v/>
      </c>
      <c r="S292" s="1" t="str">
        <f t="shared" si="20"/>
        <v xml:space="preserve">    </v>
      </c>
      <c r="T292" s="1" t="str">
        <f t="shared" si="22"/>
        <v xml:space="preserve">    </v>
      </c>
    </row>
    <row r="293" spans="1:20" ht="15" customHeight="1">
      <c r="A293" s="25" t="str">
        <f t="shared" si="10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21"/>
        <v/>
      </c>
      <c r="R293" s="1" t="str">
        <f t="shared" si="19"/>
        <v/>
      </c>
      <c r="S293" s="1" t="str">
        <f t="shared" si="20"/>
        <v xml:space="preserve">    </v>
      </c>
      <c r="T293" s="1" t="str">
        <f t="shared" si="22"/>
        <v xml:space="preserve">    </v>
      </c>
    </row>
    <row r="294" spans="1:20" ht="15" customHeight="1">
      <c r="A294" s="25" t="str">
        <f t="shared" si="10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21"/>
        <v/>
      </c>
      <c r="R294" s="1" t="str">
        <f t="shared" si="19"/>
        <v/>
      </c>
      <c r="S294" s="1" t="str">
        <f t="shared" si="20"/>
        <v xml:space="preserve">    </v>
      </c>
      <c r="T294" s="1" t="str">
        <f t="shared" si="22"/>
        <v xml:space="preserve">    </v>
      </c>
    </row>
    <row r="295" spans="1:20" ht="15" customHeight="1">
      <c r="A295" s="25" t="str">
        <f t="shared" si="10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21"/>
        <v/>
      </c>
      <c r="R295" s="1" t="str">
        <f t="shared" si="19"/>
        <v/>
      </c>
      <c r="S295" s="1" t="str">
        <f t="shared" si="20"/>
        <v xml:space="preserve">    </v>
      </c>
      <c r="T295" s="1" t="str">
        <f t="shared" si="22"/>
        <v xml:space="preserve">    </v>
      </c>
    </row>
    <row r="296" spans="1:20" ht="15" customHeight="1">
      <c r="A296" s="25" t="str">
        <f t="shared" si="10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21"/>
        <v/>
      </c>
      <c r="R296" s="1" t="str">
        <f t="shared" si="19"/>
        <v/>
      </c>
      <c r="S296" s="1" t="str">
        <f t="shared" si="20"/>
        <v xml:space="preserve">    </v>
      </c>
      <c r="T296" s="1" t="str">
        <f t="shared" si="22"/>
        <v xml:space="preserve">    </v>
      </c>
    </row>
    <row r="297" spans="1:20" ht="15" customHeight="1">
      <c r="A297" s="25" t="str">
        <f t="shared" si="10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21"/>
        <v/>
      </c>
      <c r="R297" s="1" t="str">
        <f t="shared" si="19"/>
        <v/>
      </c>
      <c r="S297" s="1" t="str">
        <f t="shared" si="20"/>
        <v xml:space="preserve">    </v>
      </c>
      <c r="T297" s="1" t="str">
        <f t="shared" si="22"/>
        <v xml:space="preserve">    </v>
      </c>
    </row>
    <row r="298" spans="1:20" ht="15" customHeight="1">
      <c r="A298" s="25" t="str">
        <f t="shared" si="10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21"/>
        <v/>
      </c>
      <c r="R298" s="1" t="str">
        <f t="shared" si="19"/>
        <v/>
      </c>
      <c r="S298" s="1" t="str">
        <f t="shared" si="20"/>
        <v xml:space="preserve">    </v>
      </c>
      <c r="T298" s="1" t="str">
        <f t="shared" si="22"/>
        <v xml:space="preserve">    </v>
      </c>
    </row>
    <row r="299" spans="1:20" ht="15" customHeight="1">
      <c r="A299" s="25" t="str">
        <f t="shared" si="10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21"/>
        <v/>
      </c>
      <c r="R299" s="1" t="str">
        <f t="shared" si="19"/>
        <v/>
      </c>
      <c r="S299" s="1" t="str">
        <f t="shared" si="20"/>
        <v xml:space="preserve">    </v>
      </c>
      <c r="T299" s="1" t="str">
        <f t="shared" si="22"/>
        <v xml:space="preserve">    </v>
      </c>
    </row>
    <row r="300" spans="1:20" ht="15" customHeight="1">
      <c r="A300" s="25" t="str">
        <f t="shared" si="10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21"/>
        <v/>
      </c>
      <c r="R300" s="1" t="str">
        <f t="shared" si="19"/>
        <v/>
      </c>
      <c r="S300" s="1" t="str">
        <f t="shared" si="20"/>
        <v xml:space="preserve">    </v>
      </c>
      <c r="T300" s="1" t="str">
        <f t="shared" si="22"/>
        <v xml:space="preserve">    </v>
      </c>
    </row>
    <row r="301" spans="1:20" ht="15" customHeight="1">
      <c r="A301" s="25" t="str">
        <f t="shared" si="10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21"/>
        <v/>
      </c>
      <c r="R301" s="1" t="str">
        <f t="shared" si="19"/>
        <v/>
      </c>
      <c r="S301" s="1" t="str">
        <f t="shared" si="20"/>
        <v xml:space="preserve">    </v>
      </c>
      <c r="T301" s="1" t="str">
        <f t="shared" si="22"/>
        <v xml:space="preserve">    </v>
      </c>
    </row>
    <row r="302" spans="1:20" ht="15" customHeight="1">
      <c r="A302" s="25" t="str">
        <f t="shared" si="10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21"/>
        <v/>
      </c>
      <c r="R302" s="1" t="str">
        <f t="shared" si="19"/>
        <v/>
      </c>
      <c r="S302" s="1" t="str">
        <f t="shared" si="20"/>
        <v xml:space="preserve">    </v>
      </c>
      <c r="T302" s="1" t="str">
        <f t="shared" si="22"/>
        <v xml:space="preserve">    </v>
      </c>
    </row>
    <row r="303" spans="1:20" ht="15" customHeight="1">
      <c r="A303" s="25" t="str">
        <f t="shared" si="10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21"/>
        <v/>
      </c>
      <c r="R303" s="1" t="str">
        <f t="shared" si="19"/>
        <v/>
      </c>
      <c r="S303" s="1" t="str">
        <f t="shared" si="20"/>
        <v xml:space="preserve">    </v>
      </c>
      <c r="T303" s="1" t="str">
        <f t="shared" si="22"/>
        <v xml:space="preserve">    </v>
      </c>
    </row>
    <row r="304" spans="1:20" ht="15" customHeight="1">
      <c r="A304" s="25" t="str">
        <f t="shared" si="10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21"/>
        <v/>
      </c>
      <c r="R304" s="1" t="str">
        <f t="shared" si="19"/>
        <v/>
      </c>
      <c r="S304" s="1" t="str">
        <f t="shared" si="20"/>
        <v xml:space="preserve">    </v>
      </c>
      <c r="T304" s="1" t="str">
        <f t="shared" si="22"/>
        <v xml:space="preserve">    </v>
      </c>
    </row>
    <row r="305" spans="1:20" ht="15" customHeight="1">
      <c r="A305" s="25" t="str">
        <f t="shared" si="10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21"/>
        <v/>
      </c>
      <c r="R305" s="1" t="str">
        <f t="shared" si="19"/>
        <v/>
      </c>
      <c r="S305" s="1" t="str">
        <f t="shared" si="20"/>
        <v xml:space="preserve">    </v>
      </c>
      <c r="T305" s="1" t="str">
        <f t="shared" si="22"/>
        <v xml:space="preserve">    </v>
      </c>
    </row>
    <row r="306" spans="1:20" ht="15" customHeight="1">
      <c r="A306" s="25" t="str">
        <f t="shared" si="10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21"/>
        <v/>
      </c>
      <c r="R306" s="1" t="str">
        <f t="shared" si="19"/>
        <v/>
      </c>
      <c r="S306" s="1" t="str">
        <f t="shared" si="20"/>
        <v xml:space="preserve">    </v>
      </c>
      <c r="T306" s="1" t="str">
        <f t="shared" si="22"/>
        <v xml:space="preserve">    </v>
      </c>
    </row>
    <row r="307" spans="1:20" ht="15" customHeight="1">
      <c r="A307" s="25" t="str">
        <f t="shared" si="10"/>
        <v/>
      </c>
      <c r="B307" s="16"/>
      <c r="C307" s="22"/>
      <c r="D307" s="22"/>
      <c r="E307" s="6"/>
      <c r="F307" s="7"/>
      <c r="G307" s="17"/>
      <c r="H307" s="17"/>
      <c r="I307" s="15"/>
      <c r="J307" s="15"/>
      <c r="K307" s="15"/>
      <c r="L307" s="12"/>
      <c r="M307" s="18"/>
      <c r="N307" s="19"/>
      <c r="O307" s="20"/>
      <c r="P307" s="15"/>
      <c r="Q307" s="63" t="str">
        <f t="shared" si="21"/>
        <v/>
      </c>
      <c r="R307" s="1" t="str">
        <f t="shared" si="19"/>
        <v/>
      </c>
      <c r="S307" s="1" t="str">
        <f t="shared" si="20"/>
        <v xml:space="preserve">    </v>
      </c>
      <c r="T307" s="1" t="str">
        <f t="shared" si="22"/>
        <v xml:space="preserve">    </v>
      </c>
    </row>
    <row r="308" spans="1:20" ht="15" customHeight="1">
      <c r="A308" s="25" t="str">
        <f t="shared" si="10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21"/>
        <v/>
      </c>
      <c r="R308" s="1" t="str">
        <f t="shared" si="19"/>
        <v/>
      </c>
      <c r="S308" s="1" t="str">
        <f t="shared" si="20"/>
        <v xml:space="preserve">    </v>
      </c>
      <c r="T308" s="1" t="str">
        <f t="shared" si="22"/>
        <v xml:space="preserve">    </v>
      </c>
    </row>
    <row r="309" spans="1:20" ht="15" customHeight="1">
      <c r="A309" s="25" t="str">
        <f t="shared" si="10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21"/>
        <v/>
      </c>
      <c r="R309" s="1" t="str">
        <f t="shared" si="19"/>
        <v/>
      </c>
      <c r="S309" s="1" t="str">
        <f t="shared" si="20"/>
        <v xml:space="preserve">    </v>
      </c>
      <c r="T309" s="1" t="str">
        <f t="shared" si="22"/>
        <v xml:space="preserve">    </v>
      </c>
    </row>
    <row r="310" spans="1:20" ht="15" customHeight="1">
      <c r="A310" s="25" t="str">
        <f t="shared" si="10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21"/>
        <v/>
      </c>
      <c r="R310" s="1" t="str">
        <f t="shared" ref="R310:R369" si="23">A317</f>
        <v/>
      </c>
      <c r="S310" s="1" t="str">
        <f t="shared" ref="S310:S369" si="24">""&amp;L317&amp;"  "&amp;M317&amp;"  "&amp;N317&amp;""</f>
        <v xml:space="preserve">    </v>
      </c>
      <c r="T310" s="1" t="str">
        <f t="shared" si="22"/>
        <v xml:space="preserve">    </v>
      </c>
    </row>
    <row r="311" spans="1:20" ht="15" customHeight="1">
      <c r="A311" s="25" t="str">
        <f t="shared" si="10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21"/>
        <v/>
      </c>
      <c r="R311" s="1" t="str">
        <f t="shared" si="23"/>
        <v/>
      </c>
      <c r="S311" s="1" t="str">
        <f t="shared" si="24"/>
        <v xml:space="preserve">    </v>
      </c>
      <c r="T311" s="1" t="str">
        <f t="shared" si="22"/>
        <v xml:space="preserve">    </v>
      </c>
    </row>
    <row r="312" spans="1:20" ht="15" customHeight="1">
      <c r="A312" s="25" t="str">
        <f t="shared" si="10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21"/>
        <v/>
      </c>
      <c r="R312" s="1" t="str">
        <f t="shared" si="23"/>
        <v/>
      </c>
      <c r="S312" s="1" t="str">
        <f t="shared" si="24"/>
        <v xml:space="preserve">    </v>
      </c>
      <c r="T312" s="1" t="str">
        <f t="shared" si="22"/>
        <v xml:space="preserve">    </v>
      </c>
    </row>
    <row r="313" spans="1:20" ht="15" customHeight="1">
      <c r="A313" s="25" t="str">
        <f t="shared" si="10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21"/>
        <v/>
      </c>
      <c r="R313" s="1" t="str">
        <f t="shared" si="23"/>
        <v/>
      </c>
      <c r="S313" s="1" t="str">
        <f t="shared" si="24"/>
        <v xml:space="preserve">    </v>
      </c>
      <c r="T313" s="1" t="str">
        <f t="shared" si="22"/>
        <v xml:space="preserve">    </v>
      </c>
    </row>
    <row r="314" spans="1:20" ht="15" customHeight="1">
      <c r="A314" s="25" t="str">
        <f t="shared" si="10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21"/>
        <v/>
      </c>
      <c r="R314" s="1" t="str">
        <f t="shared" si="23"/>
        <v/>
      </c>
      <c r="S314" s="1" t="str">
        <f t="shared" si="24"/>
        <v xml:space="preserve">    </v>
      </c>
      <c r="T314" s="1" t="str">
        <f t="shared" si="22"/>
        <v xml:space="preserve">    </v>
      </c>
    </row>
    <row r="315" spans="1:20" ht="15" customHeight="1">
      <c r="A315" s="25" t="str">
        <f t="shared" si="10"/>
        <v/>
      </c>
      <c r="B315" s="5"/>
      <c r="C315" s="21"/>
      <c r="D315" s="21"/>
      <c r="E315" s="6"/>
      <c r="F315" s="7"/>
      <c r="G315" s="6"/>
      <c r="H315" s="6"/>
      <c r="I315" s="11"/>
      <c r="J315" s="11"/>
      <c r="K315" s="11"/>
      <c r="L315" s="12"/>
      <c r="M315" s="13"/>
      <c r="N315" s="14"/>
      <c r="O315" s="7"/>
      <c r="P315" s="11"/>
      <c r="Q315" s="63" t="str">
        <f t="shared" si="21"/>
        <v/>
      </c>
      <c r="R315" s="1" t="str">
        <f t="shared" si="23"/>
        <v/>
      </c>
      <c r="S315" s="1" t="str">
        <f t="shared" si="24"/>
        <v xml:space="preserve">    </v>
      </c>
      <c r="T315" s="1" t="str">
        <f t="shared" si="22"/>
        <v xml:space="preserve">    </v>
      </c>
    </row>
    <row r="316" spans="1:20" ht="15" customHeight="1">
      <c r="A316" s="25" t="str">
        <f t="shared" si="10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21"/>
        <v/>
      </c>
      <c r="R316" s="1" t="str">
        <f t="shared" si="23"/>
        <v/>
      </c>
      <c r="S316" s="1" t="str">
        <f t="shared" si="24"/>
        <v xml:space="preserve">    </v>
      </c>
      <c r="T316" s="1" t="str">
        <f t="shared" si="22"/>
        <v xml:space="preserve">    </v>
      </c>
    </row>
    <row r="317" spans="1:20" ht="15" customHeight="1">
      <c r="A317" s="25" t="str">
        <f t="shared" si="10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21"/>
        <v/>
      </c>
      <c r="R317" s="1" t="str">
        <f t="shared" si="23"/>
        <v/>
      </c>
      <c r="S317" s="1" t="str">
        <f t="shared" si="24"/>
        <v xml:space="preserve">    </v>
      </c>
      <c r="T317" s="1" t="str">
        <f t="shared" si="22"/>
        <v xml:space="preserve">    </v>
      </c>
    </row>
    <row r="318" spans="1:20" ht="15" customHeight="1">
      <c r="A318" s="25" t="str">
        <f t="shared" si="10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21"/>
        <v/>
      </c>
      <c r="R318" s="1" t="str">
        <f t="shared" si="23"/>
        <v/>
      </c>
      <c r="S318" s="1" t="str">
        <f t="shared" si="24"/>
        <v xml:space="preserve">    </v>
      </c>
      <c r="T318" s="1" t="str">
        <f t="shared" si="22"/>
        <v xml:space="preserve">    </v>
      </c>
    </row>
    <row r="319" spans="1:20" ht="15" customHeight="1">
      <c r="A319" s="25" t="str">
        <f t="shared" si="10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21"/>
        <v/>
      </c>
      <c r="R319" s="1" t="str">
        <f t="shared" si="23"/>
        <v/>
      </c>
      <c r="S319" s="1" t="str">
        <f t="shared" si="24"/>
        <v xml:space="preserve">    </v>
      </c>
      <c r="T319" s="1" t="str">
        <f t="shared" si="22"/>
        <v xml:space="preserve">    </v>
      </c>
    </row>
    <row r="320" spans="1:20" ht="15" customHeight="1">
      <c r="A320" s="25" t="str">
        <f t="shared" si="10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21"/>
        <v/>
      </c>
      <c r="R320" s="1" t="str">
        <f t="shared" si="23"/>
        <v/>
      </c>
      <c r="S320" s="1" t="str">
        <f t="shared" si="24"/>
        <v xml:space="preserve">    </v>
      </c>
      <c r="T320" s="1" t="str">
        <f t="shared" si="22"/>
        <v xml:space="preserve">    </v>
      </c>
    </row>
    <row r="321" spans="1:20" ht="15" customHeight="1">
      <c r="A321" s="25" t="str">
        <f t="shared" si="10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21"/>
        <v/>
      </c>
      <c r="R321" s="1" t="str">
        <f t="shared" si="23"/>
        <v/>
      </c>
      <c r="S321" s="1" t="str">
        <f t="shared" si="24"/>
        <v xml:space="preserve">    </v>
      </c>
      <c r="T321" s="1" t="str">
        <f t="shared" si="22"/>
        <v xml:space="preserve">    </v>
      </c>
    </row>
    <row r="322" spans="1:20" ht="15" customHeight="1">
      <c r="A322" s="25" t="str">
        <f t="shared" si="10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21"/>
        <v/>
      </c>
      <c r="R322" s="1" t="str">
        <f t="shared" si="23"/>
        <v/>
      </c>
      <c r="S322" s="1" t="str">
        <f t="shared" si="24"/>
        <v xml:space="preserve">    </v>
      </c>
      <c r="T322" s="1" t="str">
        <f t="shared" si="22"/>
        <v xml:space="preserve">    </v>
      </c>
    </row>
    <row r="323" spans="1:20" ht="15" customHeight="1">
      <c r="A323" s="25" t="str">
        <f t="shared" si="10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/>
      <c r="R323" s="1" t="str">
        <f t="shared" si="23"/>
        <v/>
      </c>
      <c r="S323" s="1" t="str">
        <f t="shared" si="24"/>
        <v xml:space="preserve">    </v>
      </c>
      <c r="T323" s="1" t="str">
        <f t="shared" si="22"/>
        <v xml:space="preserve">    </v>
      </c>
    </row>
    <row r="324" spans="1:20" ht="15" customHeight="1">
      <c r="A324" s="25" t="str">
        <f t="shared" si="10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/>
      <c r="R324" s="1" t="str">
        <f t="shared" si="23"/>
        <v/>
      </c>
      <c r="S324" s="1" t="str">
        <f t="shared" si="24"/>
        <v xml:space="preserve">    </v>
      </c>
      <c r="T324" s="1" t="str">
        <f t="shared" si="22"/>
        <v xml:space="preserve">    </v>
      </c>
    </row>
    <row r="325" spans="1:20" ht="15" customHeight="1">
      <c r="A325" s="25" t="str">
        <f t="shared" si="10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/>
    </row>
    <row r="326" spans="1:20" ht="15" customHeight="1">
      <c r="A326" s="25" t="str">
        <f t="shared" si="10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/>
    </row>
    <row r="327" spans="1:20" ht="15" customHeight="1">
      <c r="A327" s="25" t="str">
        <f t="shared" si="10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/>
    </row>
    <row r="328" spans="1:20" ht="15" customHeight="1">
      <c r="A328" s="25" t="str">
        <f t="shared" si="10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/>
      <c r="R328" s="1" t="str">
        <f t="shared" si="23"/>
        <v/>
      </c>
      <c r="S328" s="1" t="str">
        <f t="shared" si="24"/>
        <v xml:space="preserve">    </v>
      </c>
      <c r="T328" s="1" t="str">
        <f t="shared" si="22"/>
        <v xml:space="preserve">    </v>
      </c>
    </row>
    <row r="329" spans="1:20" ht="15" customHeight="1">
      <c r="A329" s="25" t="str">
        <f t="shared" si="10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/>
    </row>
    <row r="330" spans="1:20" ht="15" customHeight="1">
      <c r="A330" s="25" t="str">
        <f t="shared" si="10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/>
    </row>
    <row r="331" spans="1:20" ht="15" customHeight="1">
      <c r="A331" s="25" t="str">
        <f t="shared" si="10"/>
        <v/>
      </c>
      <c r="B331" s="16"/>
      <c r="C331" s="22"/>
      <c r="D331" s="22"/>
      <c r="E331" s="6"/>
      <c r="F331" s="7"/>
      <c r="G331" s="17"/>
      <c r="H331" s="17"/>
      <c r="I331" s="15"/>
      <c r="J331" s="15"/>
      <c r="K331" s="15"/>
      <c r="L331" s="12"/>
      <c r="M331" s="18"/>
      <c r="N331" s="19"/>
      <c r="O331" s="20"/>
      <c r="P331" s="15"/>
      <c r="Q331" s="64"/>
    </row>
    <row r="332" spans="1:20" ht="15" customHeight="1">
      <c r="A332" s="25" t="str">
        <f t="shared" si="10"/>
        <v/>
      </c>
      <c r="B332" s="16"/>
      <c r="C332" s="22"/>
      <c r="D332" s="22"/>
      <c r="E332" s="6"/>
      <c r="F332" s="7"/>
      <c r="G332" s="17"/>
      <c r="H332" s="17"/>
      <c r="I332" s="15"/>
      <c r="J332" s="15"/>
      <c r="K332" s="15"/>
      <c r="L332" s="12"/>
      <c r="M332" s="18"/>
      <c r="N332" s="19"/>
      <c r="O332" s="20"/>
      <c r="P332" s="15"/>
      <c r="Q332" s="64"/>
    </row>
    <row r="333" spans="1:20" ht="15" customHeight="1">
      <c r="A333" s="25" t="str">
        <f t="shared" si="10"/>
        <v/>
      </c>
      <c r="B333" s="16"/>
      <c r="C333" s="22"/>
      <c r="D333" s="22"/>
      <c r="E333" s="6"/>
      <c r="F333" s="7"/>
      <c r="G333" s="17"/>
      <c r="H333" s="17"/>
      <c r="I333" s="15"/>
      <c r="J333" s="15"/>
      <c r="K333" s="15"/>
      <c r="L333" s="12"/>
      <c r="M333" s="18"/>
      <c r="N333" s="19"/>
      <c r="O333" s="20"/>
      <c r="P333" s="15"/>
      <c r="Q333" s="64"/>
    </row>
    <row r="334" spans="1:20" ht="15" customHeight="1">
      <c r="A334" s="25" t="str">
        <f t="shared" si="10"/>
        <v/>
      </c>
      <c r="B334" s="16"/>
      <c r="C334" s="22"/>
      <c r="D334" s="22"/>
      <c r="E334" s="6"/>
      <c r="F334" s="7"/>
      <c r="G334" s="17"/>
      <c r="H334" s="17"/>
      <c r="I334" s="15"/>
      <c r="J334" s="15"/>
      <c r="K334" s="15"/>
      <c r="L334" s="12"/>
      <c r="M334" s="18"/>
      <c r="N334" s="19"/>
      <c r="O334" s="20"/>
      <c r="P334" s="15"/>
      <c r="Q334" s="64"/>
    </row>
    <row r="335" spans="1:20" ht="15" customHeight="1">
      <c r="A335" s="25" t="str">
        <f t="shared" si="10"/>
        <v/>
      </c>
      <c r="B335" s="16"/>
      <c r="C335" s="22"/>
      <c r="D335" s="22"/>
      <c r="E335" s="6"/>
      <c r="F335" s="7"/>
      <c r="G335" s="17"/>
      <c r="H335" s="17"/>
      <c r="I335" s="15"/>
      <c r="J335" s="15"/>
      <c r="K335" s="15"/>
      <c r="L335" s="12"/>
      <c r="M335" s="18"/>
      <c r="N335" s="19"/>
      <c r="O335" s="20"/>
      <c r="P335" s="15"/>
      <c r="Q335" s="64"/>
    </row>
    <row r="336" spans="1:20" ht="15" customHeight="1">
      <c r="A336" s="25" t="str">
        <f t="shared" si="10"/>
        <v/>
      </c>
      <c r="B336" s="16"/>
      <c r="C336" s="22"/>
      <c r="D336" s="22"/>
      <c r="E336" s="6"/>
      <c r="F336" s="7"/>
      <c r="G336" s="17"/>
      <c r="H336" s="17"/>
      <c r="I336" s="15"/>
      <c r="J336" s="15"/>
      <c r="K336" s="15"/>
      <c r="L336" s="12"/>
      <c r="M336" s="18"/>
      <c r="N336" s="19"/>
      <c r="O336" s="20"/>
      <c r="P336" s="15"/>
      <c r="Q336" s="64"/>
    </row>
    <row r="337" spans="1:20" ht="15" customHeight="1">
      <c r="A337" s="25" t="str">
        <f t="shared" si="10"/>
        <v/>
      </c>
      <c r="B337" s="16"/>
      <c r="C337" s="22"/>
      <c r="D337" s="22"/>
      <c r="E337" s="6"/>
      <c r="F337" s="7"/>
      <c r="G337" s="17"/>
      <c r="H337" s="17"/>
      <c r="I337" s="15"/>
      <c r="J337" s="15"/>
      <c r="K337" s="15"/>
      <c r="L337" s="12"/>
      <c r="M337" s="18"/>
      <c r="N337" s="19"/>
      <c r="O337" s="20"/>
      <c r="P337" s="15"/>
      <c r="Q337" s="64"/>
    </row>
    <row r="338" spans="1:20" ht="15" customHeight="1">
      <c r="A338" s="25" t="str">
        <f t="shared" si="10"/>
        <v/>
      </c>
      <c r="B338" s="16"/>
      <c r="C338" s="22"/>
      <c r="D338" s="22"/>
      <c r="E338" s="6"/>
      <c r="F338" s="7"/>
      <c r="G338" s="17"/>
      <c r="H338" s="17"/>
      <c r="I338" s="15"/>
      <c r="J338" s="15"/>
      <c r="K338" s="15"/>
      <c r="L338" s="12"/>
      <c r="M338" s="18"/>
      <c r="N338" s="19"/>
      <c r="O338" s="20"/>
      <c r="P338" s="15"/>
      <c r="Q338" s="64"/>
    </row>
    <row r="339" spans="1:20" ht="15" customHeight="1">
      <c r="A339" s="25" t="str">
        <f t="shared" si="10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</row>
    <row r="340" spans="1:20" ht="15" customHeight="1">
      <c r="A340" s="25" t="str">
        <f t="shared" si="10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0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0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0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</row>
    <row r="344" spans="1:20" ht="15" customHeight="1">
      <c r="A344" s="25" t="str">
        <f t="shared" si="10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0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0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0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  <c r="R347" s="1" t="str">
        <f t="shared" si="23"/>
        <v/>
      </c>
      <c r="S347" s="1" t="str">
        <f t="shared" si="24"/>
        <v xml:space="preserve">    </v>
      </c>
      <c r="T347" s="1" t="str">
        <f t="shared" ref="T347:T369" si="25">S347</f>
        <v xml:space="preserve">    </v>
      </c>
    </row>
    <row r="348" spans="1:20" ht="15" customHeight="1">
      <c r="A348" s="25" t="str">
        <f t="shared" si="10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  <c r="R348" s="1" t="str">
        <f t="shared" si="23"/>
        <v/>
      </c>
      <c r="S348" s="1" t="str">
        <f t="shared" si="24"/>
        <v xml:space="preserve">    </v>
      </c>
      <c r="T348" s="1" t="str">
        <f t="shared" si="25"/>
        <v xml:space="preserve">    </v>
      </c>
    </row>
    <row r="349" spans="1:20" ht="15" customHeight="1">
      <c r="A349" s="25" t="str">
        <f t="shared" si="10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  <c r="R349" s="1" t="str">
        <f t="shared" si="23"/>
        <v/>
      </c>
      <c r="S349" s="1" t="str">
        <f t="shared" si="24"/>
        <v xml:space="preserve">    </v>
      </c>
      <c r="T349" s="1" t="str">
        <f t="shared" si="25"/>
        <v xml:space="preserve">    </v>
      </c>
    </row>
    <row r="350" spans="1:20" ht="15" customHeight="1">
      <c r="A350" s="25" t="str">
        <f t="shared" si="10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  <c r="R350" s="1" t="str">
        <f t="shared" si="23"/>
        <v/>
      </c>
      <c r="S350" s="1" t="str">
        <f t="shared" si="24"/>
        <v xml:space="preserve">    </v>
      </c>
      <c r="T350" s="1" t="str">
        <f t="shared" si="25"/>
        <v xml:space="preserve">    </v>
      </c>
    </row>
    <row r="351" spans="1:20" ht="15" customHeight="1">
      <c r="A351" s="25" t="str">
        <f t="shared" si="10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  <c r="R351" s="1" t="str">
        <f t="shared" si="23"/>
        <v/>
      </c>
      <c r="S351" s="1" t="str">
        <f t="shared" si="24"/>
        <v xml:space="preserve">    </v>
      </c>
      <c r="T351" s="1" t="str">
        <f t="shared" si="25"/>
        <v xml:space="preserve">    </v>
      </c>
    </row>
    <row r="352" spans="1:20" ht="15" customHeight="1">
      <c r="A352" s="25" t="str">
        <f t="shared" si="10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  <c r="R352" s="1" t="str">
        <f t="shared" si="23"/>
        <v/>
      </c>
      <c r="S352" s="1" t="str">
        <f t="shared" si="24"/>
        <v xml:space="preserve">    </v>
      </c>
      <c r="T352" s="1" t="str">
        <f t="shared" si="25"/>
        <v xml:space="preserve">    </v>
      </c>
    </row>
    <row r="353" spans="1:20" ht="15" customHeight="1">
      <c r="A353" s="25" t="str">
        <f t="shared" si="10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  <c r="R353" s="1" t="str">
        <f t="shared" si="23"/>
        <v/>
      </c>
      <c r="S353" s="1" t="str">
        <f t="shared" si="24"/>
        <v xml:space="preserve">    </v>
      </c>
      <c r="T353" s="1" t="str">
        <f t="shared" si="25"/>
        <v xml:space="preserve">    </v>
      </c>
    </row>
    <row r="354" spans="1:20" ht="15" customHeight="1">
      <c r="A354" s="25" t="str">
        <f t="shared" si="10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  <c r="R354" s="1" t="str">
        <f t="shared" si="23"/>
        <v/>
      </c>
      <c r="S354" s="1" t="str">
        <f t="shared" si="24"/>
        <v xml:space="preserve">    </v>
      </c>
      <c r="T354" s="1" t="str">
        <f t="shared" si="25"/>
        <v xml:space="preserve">    </v>
      </c>
    </row>
    <row r="355" spans="1:20" ht="15" customHeight="1">
      <c r="A355" s="25" t="str">
        <f t="shared" si="10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  <c r="R355" s="1" t="str">
        <f t="shared" si="23"/>
        <v/>
      </c>
      <c r="S355" s="1" t="str">
        <f t="shared" si="24"/>
        <v xml:space="preserve">    </v>
      </c>
      <c r="T355" s="1" t="str">
        <f t="shared" si="25"/>
        <v xml:space="preserve">    </v>
      </c>
    </row>
    <row r="356" spans="1:20" ht="15" customHeight="1">
      <c r="A356" s="25" t="str">
        <f t="shared" si="10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  <c r="R356" s="1" t="str">
        <f t="shared" si="23"/>
        <v/>
      </c>
      <c r="S356" s="1" t="str">
        <f t="shared" si="24"/>
        <v xml:space="preserve">    </v>
      </c>
      <c r="T356" s="1" t="str">
        <f t="shared" si="25"/>
        <v xml:space="preserve">    </v>
      </c>
    </row>
    <row r="357" spans="1:20" ht="15" customHeight="1">
      <c r="A357" s="25" t="str">
        <f t="shared" si="10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  <c r="R357" s="1" t="str">
        <f t="shared" si="23"/>
        <v/>
      </c>
      <c r="S357" s="1" t="str">
        <f t="shared" si="24"/>
        <v xml:space="preserve">    </v>
      </c>
      <c r="T357" s="1" t="str">
        <f t="shared" si="25"/>
        <v xml:space="preserve">    </v>
      </c>
    </row>
    <row r="358" spans="1:20" ht="15" customHeight="1">
      <c r="A358" s="25" t="str">
        <f t="shared" si="10"/>
        <v/>
      </c>
      <c r="B358" s="5"/>
      <c r="C358" s="21"/>
      <c r="D358" s="21"/>
      <c r="E358" s="6"/>
      <c r="F358" s="7"/>
      <c r="G358" s="6"/>
      <c r="H358" s="6"/>
      <c r="I358" s="11"/>
      <c r="J358" s="11"/>
      <c r="K358" s="11"/>
      <c r="L358" s="12"/>
      <c r="M358" s="13"/>
      <c r="N358" s="14"/>
      <c r="O358" s="7"/>
      <c r="P358" s="11"/>
      <c r="Q358" s="63"/>
      <c r="R358" s="1" t="str">
        <f t="shared" si="23"/>
        <v/>
      </c>
      <c r="S358" s="1" t="str">
        <f t="shared" si="24"/>
        <v xml:space="preserve">    </v>
      </c>
      <c r="T358" s="1" t="str">
        <f t="shared" si="25"/>
        <v xml:space="preserve">    </v>
      </c>
    </row>
    <row r="359" spans="1:20" ht="15" customHeight="1">
      <c r="A359" s="25" t="str">
        <f t="shared" si="10"/>
        <v/>
      </c>
      <c r="B359" s="5"/>
      <c r="C359" s="21"/>
      <c r="D359" s="21"/>
      <c r="E359" s="6"/>
      <c r="F359" s="7"/>
      <c r="G359" s="6"/>
      <c r="H359" s="6"/>
      <c r="I359" s="11"/>
      <c r="J359" s="11"/>
      <c r="K359" s="11"/>
      <c r="L359" s="12"/>
      <c r="M359" s="13"/>
      <c r="N359" s="14"/>
      <c r="O359" s="7"/>
      <c r="P359" s="11"/>
      <c r="Q359" s="63"/>
      <c r="R359" s="1" t="str">
        <f t="shared" si="23"/>
        <v/>
      </c>
      <c r="S359" s="1" t="str">
        <f t="shared" si="24"/>
        <v xml:space="preserve">    </v>
      </c>
      <c r="T359" s="1" t="str">
        <f t="shared" si="25"/>
        <v xml:space="preserve">    </v>
      </c>
    </row>
    <row r="360" spans="1:20" ht="15" customHeight="1">
      <c r="A360" s="25" t="str">
        <f t="shared" si="10"/>
        <v/>
      </c>
      <c r="B360" s="5"/>
      <c r="C360" s="21"/>
      <c r="D360" s="21"/>
      <c r="E360" s="6"/>
      <c r="F360" s="7"/>
      <c r="G360" s="6"/>
      <c r="H360" s="6"/>
      <c r="I360" s="11"/>
      <c r="J360" s="11"/>
      <c r="K360" s="11"/>
      <c r="L360" s="12"/>
      <c r="M360" s="13"/>
      <c r="N360" s="14"/>
      <c r="O360" s="7"/>
      <c r="P360" s="11"/>
      <c r="Q360" s="63"/>
      <c r="R360" s="1" t="str">
        <f t="shared" si="23"/>
        <v/>
      </c>
    </row>
    <row r="361" spans="1:20" ht="15" customHeight="1">
      <c r="A361" s="25" t="str">
        <f t="shared" ref="A361:A376" si="26">IF(OR(B361="",C361="",D361=""),"",TEXT(Q361,"000")&amp;B361&amp;TEXT(C361,"00")&amp;TEXT(D361,"00"))</f>
        <v/>
      </c>
      <c r="B361" s="5"/>
      <c r="C361" s="21"/>
      <c r="D361" s="21"/>
      <c r="E361" s="6"/>
      <c r="F361" s="7"/>
      <c r="G361" s="6"/>
      <c r="H361" s="6"/>
      <c r="I361" s="11"/>
      <c r="J361" s="11"/>
      <c r="K361" s="11"/>
      <c r="L361" s="12"/>
      <c r="M361" s="13"/>
      <c r="N361" s="14"/>
      <c r="O361" s="7"/>
      <c r="P361" s="11"/>
      <c r="Q361" s="63"/>
      <c r="R361" s="1" t="str">
        <f t="shared" si="23"/>
        <v/>
      </c>
      <c r="S361" s="1" t="str">
        <f t="shared" si="24"/>
        <v xml:space="preserve">    </v>
      </c>
      <c r="T361" s="1" t="str">
        <f t="shared" si="25"/>
        <v xml:space="preserve">    </v>
      </c>
    </row>
    <row r="362" spans="1:20" ht="15" customHeight="1">
      <c r="A362" s="25" t="str">
        <f t="shared" si="26"/>
        <v/>
      </c>
      <c r="B362" s="5"/>
      <c r="C362" s="21"/>
      <c r="D362" s="21"/>
      <c r="E362" s="6"/>
      <c r="F362" s="7"/>
      <c r="G362" s="6"/>
      <c r="H362" s="6"/>
      <c r="I362" s="11"/>
      <c r="J362" s="11"/>
      <c r="K362" s="11"/>
      <c r="L362" s="12"/>
      <c r="M362" s="13"/>
      <c r="N362" s="14"/>
      <c r="O362" s="7"/>
      <c r="P362" s="11"/>
      <c r="Q362" s="63"/>
      <c r="R362" s="1" t="str">
        <f t="shared" si="23"/>
        <v/>
      </c>
      <c r="S362" s="1" t="str">
        <f t="shared" si="24"/>
        <v xml:space="preserve">    </v>
      </c>
      <c r="T362" s="1" t="str">
        <f t="shared" si="25"/>
        <v xml:space="preserve">    </v>
      </c>
    </row>
    <row r="363" spans="1:20" ht="15" customHeight="1">
      <c r="A363" s="25" t="str">
        <f t="shared" si="26"/>
        <v/>
      </c>
      <c r="B363" s="5"/>
      <c r="C363" s="21"/>
      <c r="D363" s="21"/>
      <c r="E363" s="6"/>
      <c r="F363" s="7"/>
      <c r="G363" s="6"/>
      <c r="H363" s="6"/>
      <c r="I363" s="11"/>
      <c r="J363" s="11"/>
      <c r="K363" s="11"/>
      <c r="L363" s="12"/>
      <c r="M363" s="13"/>
      <c r="N363" s="14"/>
      <c r="O363" s="7"/>
      <c r="P363" s="11"/>
      <c r="Q363" s="63"/>
      <c r="R363" s="1" t="str">
        <f t="shared" si="23"/>
        <v/>
      </c>
      <c r="S363" s="1" t="str">
        <f t="shared" si="24"/>
        <v xml:space="preserve">    </v>
      </c>
      <c r="T363" s="1" t="str">
        <f t="shared" si="25"/>
        <v xml:space="preserve">    </v>
      </c>
    </row>
    <row r="364" spans="1:20" ht="15" customHeight="1">
      <c r="A364" s="25" t="str">
        <f t="shared" si="26"/>
        <v/>
      </c>
      <c r="B364" s="5"/>
      <c r="C364" s="21"/>
      <c r="D364" s="21"/>
      <c r="E364" s="6"/>
      <c r="F364" s="7"/>
      <c r="G364" s="6"/>
      <c r="H364" s="6"/>
      <c r="I364" s="11"/>
      <c r="J364" s="11"/>
      <c r="K364" s="11"/>
      <c r="L364" s="12"/>
      <c r="M364" s="13"/>
      <c r="N364" s="14"/>
      <c r="O364" s="7"/>
      <c r="P364" s="11"/>
      <c r="Q364" s="63"/>
      <c r="R364" s="1" t="str">
        <f t="shared" si="23"/>
        <v/>
      </c>
      <c r="S364" s="1" t="str">
        <f t="shared" si="24"/>
        <v xml:space="preserve">    </v>
      </c>
      <c r="T364" s="1" t="str">
        <f t="shared" si="25"/>
        <v xml:space="preserve">    </v>
      </c>
    </row>
    <row r="365" spans="1:20" ht="15" customHeight="1">
      <c r="A365" s="25" t="str">
        <f t="shared" si="26"/>
        <v/>
      </c>
      <c r="B365" s="5"/>
      <c r="C365" s="21"/>
      <c r="D365" s="21"/>
      <c r="E365" s="6"/>
      <c r="F365" s="7"/>
      <c r="G365" s="6"/>
      <c r="H365" s="6"/>
      <c r="I365" s="11"/>
      <c r="J365" s="11"/>
      <c r="K365" s="11"/>
      <c r="L365" s="12"/>
      <c r="M365" s="13"/>
      <c r="N365" s="14"/>
      <c r="O365" s="7"/>
      <c r="P365" s="11"/>
      <c r="Q365" s="63"/>
      <c r="R365" s="1" t="str">
        <f t="shared" si="23"/>
        <v/>
      </c>
      <c r="S365" s="1" t="str">
        <f t="shared" si="24"/>
        <v xml:space="preserve">    </v>
      </c>
      <c r="T365" s="1" t="str">
        <f t="shared" si="25"/>
        <v xml:space="preserve">    </v>
      </c>
    </row>
    <row r="366" spans="1:20" ht="15" customHeight="1">
      <c r="A366" s="25" t="str">
        <f t="shared" si="26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23"/>
        <v/>
      </c>
      <c r="S366" s="1" t="str">
        <f t="shared" si="24"/>
        <v xml:space="preserve">    </v>
      </c>
      <c r="T366" s="1" t="str">
        <f t="shared" si="25"/>
        <v xml:space="preserve">    </v>
      </c>
    </row>
    <row r="367" spans="1:20" ht="15" customHeight="1">
      <c r="A367" s="25" t="str">
        <f t="shared" si="26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23"/>
        <v/>
      </c>
      <c r="S367" s="1" t="str">
        <f t="shared" si="24"/>
        <v xml:space="preserve">    </v>
      </c>
      <c r="T367" s="1" t="str">
        <f t="shared" si="25"/>
        <v xml:space="preserve">    </v>
      </c>
    </row>
    <row r="368" spans="1:20" ht="15" customHeight="1">
      <c r="A368" s="25" t="str">
        <f t="shared" si="26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23"/>
        <v/>
      </c>
      <c r="S368" s="1" t="str">
        <f t="shared" si="24"/>
        <v xml:space="preserve">    </v>
      </c>
      <c r="T368" s="1" t="str">
        <f t="shared" si="25"/>
        <v xml:space="preserve">    </v>
      </c>
    </row>
    <row r="369" spans="1:20" ht="15" customHeight="1">
      <c r="A369" s="25" t="str">
        <f t="shared" si="26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23"/>
        <v/>
      </c>
      <c r="S369" s="1" t="str">
        <f t="shared" si="24"/>
        <v xml:space="preserve">    </v>
      </c>
      <c r="T369" s="1" t="str">
        <f t="shared" si="25"/>
        <v xml:space="preserve">    </v>
      </c>
    </row>
    <row r="370" spans="1:20" ht="15" customHeight="1">
      <c r="A370" s="25" t="str">
        <f t="shared" si="26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</row>
    <row r="371" spans="1:20" ht="15" customHeight="1">
      <c r="A371" s="25" t="str">
        <f t="shared" si="26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</row>
    <row r="372" spans="1:20" ht="15" customHeight="1">
      <c r="A372" s="25" t="str">
        <f t="shared" si="26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</row>
    <row r="373" spans="1:20" ht="15" customHeight="1">
      <c r="A373" s="25" t="str">
        <f t="shared" si="26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</row>
    <row r="374" spans="1:20" ht="15" customHeight="1">
      <c r="A374" s="25" t="str">
        <f t="shared" si="26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</row>
    <row r="375" spans="1:20" ht="15" customHeight="1">
      <c r="A375" s="25" t="str">
        <f t="shared" si="26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</row>
    <row r="376" spans="1:20" ht="15" customHeight="1">
      <c r="A376" s="25" t="str">
        <f t="shared" si="26"/>
        <v/>
      </c>
      <c r="B376" s="16"/>
      <c r="C376" s="22"/>
      <c r="D376" s="22"/>
      <c r="E376" s="6"/>
      <c r="F376" s="7"/>
      <c r="G376" s="17"/>
      <c r="H376" s="17"/>
      <c r="I376" s="15"/>
      <c r="J376" s="15"/>
      <c r="K376" s="15"/>
      <c r="L376" s="12"/>
      <c r="M376" s="18"/>
      <c r="N376" s="19"/>
      <c r="O376" s="20"/>
      <c r="P376" s="15"/>
      <c r="Q376" s="64"/>
    </row>
    <row r="377" spans="1:20" ht="15" customHeight="1"/>
    <row r="378" spans="1:20" ht="15" customHeight="1"/>
    <row r="379" spans="1:20" ht="15" customHeight="1"/>
    <row r="380" spans="1:20" ht="15" customHeight="1"/>
    <row r="381" spans="1:20" ht="15" customHeight="1"/>
    <row r="382" spans="1:20" ht="15" customHeight="1"/>
    <row r="383" spans="1:20" ht="15" customHeight="1"/>
    <row r="384" spans="1:20" ht="15" customHeight="1"/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5">
    <cfRule type="duplicateValues" dxfId="10" priority="2"/>
  </conditionalFormatting>
  <conditionalFormatting sqref="A16:A376">
    <cfRule type="duplicateValues" dxfId="9" priority="1"/>
  </conditionalFormatting>
  <dataValidations count="4">
    <dataValidation imeMode="on" allowBlank="1" showInputMessage="1" showErrorMessage="1" sqref="P153:P376 P131 P126 O7:O376 P149 P143 G7:K376" xr:uid="{00000000-0002-0000-0F00-000000000000}"/>
    <dataValidation imeMode="off" allowBlank="1" showInputMessage="1" showErrorMessage="1" sqref="Q7:Q376 L161:L376 L111 L117 L121 M7:N376 L149" xr:uid="{00000000-0002-0000-0F00-000001000000}"/>
    <dataValidation type="list" imeMode="off" allowBlank="1" showInputMessage="1" showErrorMessage="1" sqref="L122:L148 L7:L110 L112:L116 L118:L120 L150:L160" xr:uid="{00000000-0002-0000-0F00-000002000000}">
      <formula1>$U$7:$U$15</formula1>
    </dataValidation>
    <dataValidation type="list" imeMode="on" allowBlank="1" showInputMessage="1" showErrorMessage="1" sqref="P7:P125 P127:P130 P150:P152 P132:P142 P144:P148" xr:uid="{00000000-0002-0000-0F00-000003000000}">
      <formula1>$Z$7:$Z$69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0070C0"/>
  </sheetPr>
  <dimension ref="A1:AA388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68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68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1228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99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600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600"/>
      <c r="P6" s="519"/>
      <c r="Q6" s="519"/>
    </row>
    <row r="7" spans="1:27" ht="15" customHeight="1">
      <c r="A7" s="87" t="str">
        <f t="shared" ref="A7:A74" si="0">IF(OR(B7="",C7="",D7=""),"",TEXT(Q7,"000")&amp;B7&amp;TEXT(C7,"00")&amp;TEXT(D7,"00"))</f>
        <v>027H0201</v>
      </c>
      <c r="B7" s="5" t="s">
        <v>303</v>
      </c>
      <c r="C7" s="21">
        <v>2</v>
      </c>
      <c r="D7" s="21">
        <v>1</v>
      </c>
      <c r="E7" s="6" t="s">
        <v>1383</v>
      </c>
      <c r="F7" s="7" t="s">
        <v>980</v>
      </c>
      <c r="G7" s="6" t="s">
        <v>847</v>
      </c>
      <c r="H7" s="6" t="s">
        <v>1784</v>
      </c>
      <c r="I7" s="6" t="s">
        <v>727</v>
      </c>
      <c r="J7" s="6" t="s">
        <v>2583</v>
      </c>
      <c r="K7" s="6"/>
      <c r="L7" s="12" t="s">
        <v>241</v>
      </c>
      <c r="M7" s="13"/>
      <c r="N7" s="14"/>
      <c r="O7" s="7"/>
      <c r="P7" s="6" t="s">
        <v>1227</v>
      </c>
      <c r="Q7" s="63">
        <f t="shared" ref="Q7:Q70" si="1">IF(P7="","",VLOOKUP(P7,$Z$7:$AA$68,2,FALSE))</f>
        <v>27</v>
      </c>
      <c r="R7" s="1" t="str">
        <f>A7</f>
        <v>027H0201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1" t="s">
        <v>4039</v>
      </c>
      <c r="AA7" s="69" t="s">
        <v>4040</v>
      </c>
    </row>
    <row r="8" spans="1:27" ht="15" customHeight="1">
      <c r="A8" s="87" t="str">
        <f t="shared" si="0"/>
        <v>027H0202</v>
      </c>
      <c r="B8" s="5" t="s">
        <v>2800</v>
      </c>
      <c r="C8" s="21">
        <v>2</v>
      </c>
      <c r="D8" s="21">
        <v>2</v>
      </c>
      <c r="E8" s="6" t="s">
        <v>1383</v>
      </c>
      <c r="F8" s="7" t="s">
        <v>980</v>
      </c>
      <c r="G8" s="6" t="s">
        <v>2757</v>
      </c>
      <c r="H8" s="6" t="s">
        <v>2836</v>
      </c>
      <c r="I8" s="6" t="s">
        <v>2837</v>
      </c>
      <c r="J8" s="6" t="s">
        <v>2583</v>
      </c>
      <c r="K8" s="6"/>
      <c r="L8" s="12" t="s">
        <v>241</v>
      </c>
      <c r="M8" s="13"/>
      <c r="N8" s="14"/>
      <c r="O8" s="7"/>
      <c r="P8" s="6" t="s">
        <v>1227</v>
      </c>
      <c r="Q8" s="63">
        <f t="shared" si="1"/>
        <v>27</v>
      </c>
      <c r="R8" s="1" t="str">
        <f t="shared" ref="R8:R56" si="2">A8</f>
        <v>027H0202</v>
      </c>
      <c r="S8" s="1" t="str">
        <f t="shared" ref="S8:S2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2838</v>
      </c>
      <c r="V8" s="2">
        <v>2</v>
      </c>
      <c r="W8" s="1" t="s">
        <v>11</v>
      </c>
      <c r="X8" s="1" t="s">
        <v>19</v>
      </c>
      <c r="Z8" s="1" t="s">
        <v>2012</v>
      </c>
      <c r="AA8" s="67">
        <v>26</v>
      </c>
    </row>
    <row r="9" spans="1:27" ht="15" customHeight="1">
      <c r="A9" s="87" t="str">
        <f t="shared" si="0"/>
        <v>027H0203</v>
      </c>
      <c r="B9" s="5" t="s">
        <v>2800</v>
      </c>
      <c r="C9" s="21">
        <v>2</v>
      </c>
      <c r="D9" s="21">
        <v>3</v>
      </c>
      <c r="E9" s="6" t="s">
        <v>1383</v>
      </c>
      <c r="F9" s="7" t="s">
        <v>980</v>
      </c>
      <c r="G9" s="6" t="s">
        <v>849</v>
      </c>
      <c r="H9" s="6" t="s">
        <v>2839</v>
      </c>
      <c r="I9" s="6" t="s">
        <v>2804</v>
      </c>
      <c r="J9" s="6" t="s">
        <v>2583</v>
      </c>
      <c r="K9" s="6"/>
      <c r="L9" s="12" t="s">
        <v>241</v>
      </c>
      <c r="M9" s="13"/>
      <c r="N9" s="14"/>
      <c r="O9" s="7"/>
      <c r="P9" s="6" t="s">
        <v>1227</v>
      </c>
      <c r="Q9" s="63">
        <f t="shared" si="1"/>
        <v>27</v>
      </c>
      <c r="R9" s="1" t="str">
        <f t="shared" si="2"/>
        <v>027H0203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2840</v>
      </c>
      <c r="V9" s="2">
        <v>3</v>
      </c>
      <c r="W9" s="1" t="s">
        <v>12</v>
      </c>
      <c r="X9" s="1" t="s">
        <v>27</v>
      </c>
      <c r="Z9" s="1" t="s">
        <v>1733</v>
      </c>
      <c r="AA9" s="67">
        <v>20</v>
      </c>
    </row>
    <row r="10" spans="1:27" ht="15" customHeight="1">
      <c r="A10" s="87" t="str">
        <f t="shared" si="0"/>
        <v>027H0204</v>
      </c>
      <c r="B10" s="5" t="s">
        <v>2800</v>
      </c>
      <c r="C10" s="21">
        <v>2</v>
      </c>
      <c r="D10" s="21">
        <v>4</v>
      </c>
      <c r="E10" s="6" t="s">
        <v>1383</v>
      </c>
      <c r="F10" s="7" t="s">
        <v>980</v>
      </c>
      <c r="G10" s="6" t="s">
        <v>853</v>
      </c>
      <c r="H10" s="6" t="s">
        <v>1785</v>
      </c>
      <c r="I10" s="6" t="s">
        <v>2804</v>
      </c>
      <c r="J10" s="6" t="s">
        <v>2583</v>
      </c>
      <c r="K10" s="6"/>
      <c r="L10" s="12" t="s">
        <v>241</v>
      </c>
      <c r="M10" s="13"/>
      <c r="N10" s="14"/>
      <c r="O10" s="7"/>
      <c r="P10" s="6" t="s">
        <v>1227</v>
      </c>
      <c r="Q10" s="63">
        <f t="shared" si="1"/>
        <v>27</v>
      </c>
      <c r="R10" s="1" t="str">
        <f t="shared" si="2"/>
        <v>027H0204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2841</v>
      </c>
      <c r="V10" s="2">
        <v>4</v>
      </c>
      <c r="W10" s="1" t="s">
        <v>13</v>
      </c>
      <c r="X10" s="1" t="s">
        <v>28</v>
      </c>
      <c r="Z10" s="1" t="s">
        <v>566</v>
      </c>
      <c r="AA10" s="67">
        <v>30</v>
      </c>
    </row>
    <row r="11" spans="1:27" ht="15" customHeight="1">
      <c r="A11" s="87" t="str">
        <f t="shared" si="0"/>
        <v>027H0205</v>
      </c>
      <c r="B11" s="5" t="s">
        <v>2800</v>
      </c>
      <c r="C11" s="21">
        <v>2</v>
      </c>
      <c r="D11" s="21">
        <v>5</v>
      </c>
      <c r="E11" s="6" t="s">
        <v>1383</v>
      </c>
      <c r="F11" s="7" t="s">
        <v>980</v>
      </c>
      <c r="G11" s="6" t="s">
        <v>2308</v>
      </c>
      <c r="H11" s="6" t="s">
        <v>2307</v>
      </c>
      <c r="I11" s="6" t="s">
        <v>2804</v>
      </c>
      <c r="J11" s="6" t="s">
        <v>2583</v>
      </c>
      <c r="K11" s="6"/>
      <c r="L11" s="12" t="s">
        <v>241</v>
      </c>
      <c r="M11" s="13"/>
      <c r="N11" s="14"/>
      <c r="O11" s="7"/>
      <c r="P11" s="6" t="s">
        <v>1227</v>
      </c>
      <c r="Q11" s="63">
        <f t="shared" si="1"/>
        <v>27</v>
      </c>
      <c r="R11" s="1" t="str">
        <f t="shared" si="2"/>
        <v>027H0205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2842</v>
      </c>
      <c r="V11" s="2">
        <v>5</v>
      </c>
      <c r="W11" s="1" t="s">
        <v>14</v>
      </c>
      <c r="X11" s="1" t="s">
        <v>29</v>
      </c>
      <c r="Z11" s="1" t="s">
        <v>4015</v>
      </c>
      <c r="AA11" s="67">
        <v>0</v>
      </c>
    </row>
    <row r="12" spans="1:27" ht="15" customHeight="1">
      <c r="A12" s="87" t="str">
        <f t="shared" si="0"/>
        <v>027H0206</v>
      </c>
      <c r="B12" s="5" t="s">
        <v>2800</v>
      </c>
      <c r="C12" s="21">
        <v>2</v>
      </c>
      <c r="D12" s="21">
        <v>6</v>
      </c>
      <c r="E12" s="6" t="s">
        <v>1383</v>
      </c>
      <c r="F12" s="7" t="s">
        <v>980</v>
      </c>
      <c r="G12" s="6" t="s">
        <v>2309</v>
      </c>
      <c r="H12" s="6" t="s">
        <v>2843</v>
      </c>
      <c r="I12" s="6" t="s">
        <v>2804</v>
      </c>
      <c r="J12" s="6" t="s">
        <v>2583</v>
      </c>
      <c r="K12" s="6"/>
      <c r="L12" s="12" t="s">
        <v>241</v>
      </c>
      <c r="M12" s="13"/>
      <c r="N12" s="14"/>
      <c r="O12" s="7"/>
      <c r="P12" s="6" t="s">
        <v>1227</v>
      </c>
      <c r="Q12" s="63">
        <f t="shared" si="1"/>
        <v>27</v>
      </c>
      <c r="R12" s="1" t="str">
        <f t="shared" si="2"/>
        <v>027H0206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2844</v>
      </c>
      <c r="V12" s="2">
        <v>6</v>
      </c>
      <c r="W12" s="1" t="s">
        <v>56</v>
      </c>
      <c r="X12" s="1" t="s">
        <v>30</v>
      </c>
      <c r="Z12" s="1" t="s">
        <v>4016</v>
      </c>
      <c r="AA12" s="67">
        <v>10</v>
      </c>
    </row>
    <row r="13" spans="1:27" ht="15" customHeight="1">
      <c r="A13" s="87" t="str">
        <f t="shared" si="0"/>
        <v>027H0207</v>
      </c>
      <c r="B13" s="5" t="s">
        <v>2800</v>
      </c>
      <c r="C13" s="21">
        <v>2</v>
      </c>
      <c r="D13" s="21">
        <v>7</v>
      </c>
      <c r="E13" s="6" t="s">
        <v>1383</v>
      </c>
      <c r="F13" s="7" t="s">
        <v>980</v>
      </c>
      <c r="G13" s="6" t="s">
        <v>2311</v>
      </c>
      <c r="H13" s="6" t="s">
        <v>2310</v>
      </c>
      <c r="I13" s="6" t="s">
        <v>2806</v>
      </c>
      <c r="J13" s="6" t="s">
        <v>2583</v>
      </c>
      <c r="K13" s="6"/>
      <c r="L13" s="12" t="s">
        <v>241</v>
      </c>
      <c r="M13" s="13"/>
      <c r="N13" s="14"/>
      <c r="O13" s="7"/>
      <c r="P13" s="6" t="s">
        <v>1227</v>
      </c>
      <c r="Q13" s="63">
        <f t="shared" si="1"/>
        <v>27</v>
      </c>
      <c r="R13" s="1" t="str">
        <f t="shared" si="2"/>
        <v>027H0207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1" t="s">
        <v>430</v>
      </c>
      <c r="AA13" s="67">
        <v>9</v>
      </c>
    </row>
    <row r="14" spans="1:27" ht="15" customHeight="1">
      <c r="A14" s="87" t="str">
        <f t="shared" si="0"/>
        <v>027H0208</v>
      </c>
      <c r="B14" s="5" t="s">
        <v>2800</v>
      </c>
      <c r="C14" s="21">
        <v>2</v>
      </c>
      <c r="D14" s="21">
        <v>8</v>
      </c>
      <c r="E14" s="6" t="s">
        <v>1383</v>
      </c>
      <c r="F14" s="7" t="s">
        <v>980</v>
      </c>
      <c r="G14" s="6" t="s">
        <v>2312</v>
      </c>
      <c r="H14" s="6" t="s">
        <v>2313</v>
      </c>
      <c r="I14" s="6" t="s">
        <v>2806</v>
      </c>
      <c r="J14" s="6" t="s">
        <v>2583</v>
      </c>
      <c r="K14" s="6"/>
      <c r="L14" s="12" t="s">
        <v>241</v>
      </c>
      <c r="M14" s="13"/>
      <c r="N14" s="14"/>
      <c r="O14" s="7"/>
      <c r="P14" s="6" t="s">
        <v>1227</v>
      </c>
      <c r="Q14" s="63">
        <f t="shared" si="1"/>
        <v>27</v>
      </c>
      <c r="R14" s="1" t="str">
        <f t="shared" si="2"/>
        <v>027H0208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1" t="s">
        <v>1202</v>
      </c>
      <c r="AA14" s="67">
        <v>19</v>
      </c>
    </row>
    <row r="15" spans="1:27" ht="15" customHeight="1">
      <c r="A15" s="87" t="str">
        <f t="shared" si="0"/>
        <v>027H0209</v>
      </c>
      <c r="B15" s="5" t="s">
        <v>2800</v>
      </c>
      <c r="C15" s="21">
        <v>2</v>
      </c>
      <c r="D15" s="21">
        <v>9</v>
      </c>
      <c r="E15" s="6" t="s">
        <v>1383</v>
      </c>
      <c r="F15" s="7" t="s">
        <v>980</v>
      </c>
      <c r="G15" s="6" t="s">
        <v>845</v>
      </c>
      <c r="H15" s="6" t="s">
        <v>2845</v>
      </c>
      <c r="I15" s="6" t="s">
        <v>2804</v>
      </c>
      <c r="J15" s="6" t="s">
        <v>2583</v>
      </c>
      <c r="K15" s="6"/>
      <c r="L15" s="12" t="s">
        <v>241</v>
      </c>
      <c r="M15" s="13"/>
      <c r="N15" s="14"/>
      <c r="O15" s="7"/>
      <c r="P15" s="6" t="s">
        <v>1227</v>
      </c>
      <c r="Q15" s="63">
        <f t="shared" si="1"/>
        <v>27</v>
      </c>
      <c r="R15" s="1" t="str">
        <f t="shared" si="2"/>
        <v>027H0209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1" t="s">
        <v>2140</v>
      </c>
      <c r="AA15" s="67">
        <v>11</v>
      </c>
    </row>
    <row r="16" spans="1:27" ht="15" customHeight="1">
      <c r="A16" s="87" t="str">
        <f t="shared" si="0"/>
        <v>027H0210</v>
      </c>
      <c r="B16" s="5" t="s">
        <v>2800</v>
      </c>
      <c r="C16" s="21">
        <v>2</v>
      </c>
      <c r="D16" s="21">
        <v>10</v>
      </c>
      <c r="E16" s="6" t="s">
        <v>1383</v>
      </c>
      <c r="F16" s="7" t="s">
        <v>980</v>
      </c>
      <c r="G16" s="6" t="s">
        <v>842</v>
      </c>
      <c r="H16" s="6" t="s">
        <v>2846</v>
      </c>
      <c r="I16" s="6" t="s">
        <v>2804</v>
      </c>
      <c r="J16" s="6" t="s">
        <v>2583</v>
      </c>
      <c r="K16" s="6"/>
      <c r="L16" s="12" t="s">
        <v>241</v>
      </c>
      <c r="M16" s="13"/>
      <c r="N16" s="14"/>
      <c r="O16" s="7"/>
      <c r="P16" s="6" t="s">
        <v>1227</v>
      </c>
      <c r="Q16" s="63">
        <f t="shared" si="1"/>
        <v>27</v>
      </c>
      <c r="R16" s="1" t="str">
        <f t="shared" si="2"/>
        <v>027H0210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1" t="s">
        <v>1338</v>
      </c>
      <c r="AA16" s="67">
        <v>16</v>
      </c>
    </row>
    <row r="17" spans="1:27" ht="15" customHeight="1">
      <c r="A17" s="87" t="str">
        <f t="shared" si="0"/>
        <v>027H0211</v>
      </c>
      <c r="B17" s="5" t="s">
        <v>2800</v>
      </c>
      <c r="C17" s="21">
        <v>2</v>
      </c>
      <c r="D17" s="21">
        <v>11</v>
      </c>
      <c r="E17" s="6" t="s">
        <v>1383</v>
      </c>
      <c r="F17" s="7" t="s">
        <v>980</v>
      </c>
      <c r="G17" s="6" t="s">
        <v>844</v>
      </c>
      <c r="H17" s="6" t="s">
        <v>2847</v>
      </c>
      <c r="I17" s="6" t="s">
        <v>2804</v>
      </c>
      <c r="J17" s="6" t="s">
        <v>2583</v>
      </c>
      <c r="K17" s="6"/>
      <c r="L17" s="12" t="s">
        <v>241</v>
      </c>
      <c r="M17" s="13"/>
      <c r="N17" s="14"/>
      <c r="O17" s="7"/>
      <c r="P17" s="6" t="s">
        <v>1227</v>
      </c>
      <c r="Q17" s="63">
        <f t="shared" si="1"/>
        <v>27</v>
      </c>
      <c r="R17" s="1" t="str">
        <f t="shared" si="2"/>
        <v>027H0211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1" t="s">
        <v>528</v>
      </c>
      <c r="AA17" s="67">
        <v>1</v>
      </c>
    </row>
    <row r="18" spans="1:27" ht="15" customHeight="1">
      <c r="A18" s="87" t="str">
        <f t="shared" si="0"/>
        <v>027H0212</v>
      </c>
      <c r="B18" s="5" t="s">
        <v>303</v>
      </c>
      <c r="C18" s="21">
        <v>2</v>
      </c>
      <c r="D18" s="21">
        <v>12</v>
      </c>
      <c r="E18" s="6" t="s">
        <v>1383</v>
      </c>
      <c r="F18" s="7" t="s">
        <v>980</v>
      </c>
      <c r="G18" s="6" t="s">
        <v>2586</v>
      </c>
      <c r="H18" s="6" t="s">
        <v>1786</v>
      </c>
      <c r="I18" s="6" t="s">
        <v>763</v>
      </c>
      <c r="J18" s="6" t="s">
        <v>2583</v>
      </c>
      <c r="K18" s="6"/>
      <c r="L18" s="12" t="s">
        <v>241</v>
      </c>
      <c r="M18" s="13"/>
      <c r="N18" s="14"/>
      <c r="O18" s="7"/>
      <c r="P18" s="6" t="s">
        <v>1227</v>
      </c>
      <c r="Q18" s="63">
        <f t="shared" si="1"/>
        <v>27</v>
      </c>
      <c r="R18" s="1" t="str">
        <f t="shared" si="2"/>
        <v>027H0212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1" t="s">
        <v>4017</v>
      </c>
      <c r="AA18" s="67">
        <v>0</v>
      </c>
    </row>
    <row r="19" spans="1:27" ht="15" customHeight="1">
      <c r="A19" s="87" t="str">
        <f t="shared" si="0"/>
        <v>027H0213</v>
      </c>
      <c r="B19" s="5" t="s">
        <v>303</v>
      </c>
      <c r="C19" s="21">
        <v>2</v>
      </c>
      <c r="D19" s="21">
        <v>13</v>
      </c>
      <c r="E19" s="6" t="s">
        <v>1383</v>
      </c>
      <c r="F19" s="7" t="s">
        <v>980</v>
      </c>
      <c r="G19" s="6" t="s">
        <v>2585</v>
      </c>
      <c r="H19" s="6" t="s">
        <v>1787</v>
      </c>
      <c r="I19" s="6" t="s">
        <v>2603</v>
      </c>
      <c r="J19" s="6" t="s">
        <v>2583</v>
      </c>
      <c r="K19" s="6"/>
      <c r="L19" s="12" t="s">
        <v>241</v>
      </c>
      <c r="M19" s="13"/>
      <c r="N19" s="14"/>
      <c r="O19" s="7"/>
      <c r="P19" s="6" t="s">
        <v>1227</v>
      </c>
      <c r="Q19" s="63">
        <f t="shared" si="1"/>
        <v>27</v>
      </c>
      <c r="R19" s="1" t="str">
        <f t="shared" si="2"/>
        <v>027H0213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1" t="s">
        <v>542</v>
      </c>
      <c r="AA19" s="67">
        <v>39</v>
      </c>
    </row>
    <row r="20" spans="1:27" ht="15" customHeight="1">
      <c r="A20" s="87" t="str">
        <f t="shared" si="0"/>
        <v>027H0214</v>
      </c>
      <c r="B20" s="5" t="s">
        <v>303</v>
      </c>
      <c r="C20" s="21">
        <v>2</v>
      </c>
      <c r="D20" s="21">
        <v>14</v>
      </c>
      <c r="E20" s="6" t="s">
        <v>709</v>
      </c>
      <c r="F20" s="7" t="s">
        <v>27</v>
      </c>
      <c r="G20" s="6" t="s">
        <v>847</v>
      </c>
      <c r="H20" s="6" t="s">
        <v>1788</v>
      </c>
      <c r="I20" s="6" t="s">
        <v>727</v>
      </c>
      <c r="J20" s="6" t="s">
        <v>859</v>
      </c>
      <c r="K20" s="6"/>
      <c r="L20" s="12" t="s">
        <v>241</v>
      </c>
      <c r="M20" s="13"/>
      <c r="N20" s="14"/>
      <c r="O20" s="7"/>
      <c r="P20" s="6" t="s">
        <v>1227</v>
      </c>
      <c r="Q20" s="63">
        <f t="shared" si="1"/>
        <v>27</v>
      </c>
      <c r="R20" s="1" t="str">
        <f t="shared" si="2"/>
        <v>027H0214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1" t="s">
        <v>1229</v>
      </c>
      <c r="AA20" s="67">
        <v>7</v>
      </c>
    </row>
    <row r="21" spans="1:27" ht="15" customHeight="1">
      <c r="A21" s="87" t="str">
        <f t="shared" si="0"/>
        <v>027H0215</v>
      </c>
      <c r="B21" s="5" t="s">
        <v>303</v>
      </c>
      <c r="C21" s="21">
        <v>2</v>
      </c>
      <c r="D21" s="21">
        <v>15</v>
      </c>
      <c r="E21" s="6" t="s">
        <v>709</v>
      </c>
      <c r="F21" s="7" t="s">
        <v>27</v>
      </c>
      <c r="G21" s="6" t="s">
        <v>2757</v>
      </c>
      <c r="H21" s="6" t="s">
        <v>2848</v>
      </c>
      <c r="I21" s="6" t="s">
        <v>1122</v>
      </c>
      <c r="J21" s="6" t="s">
        <v>859</v>
      </c>
      <c r="K21" s="6"/>
      <c r="L21" s="12" t="s">
        <v>241</v>
      </c>
      <c r="M21" s="13"/>
      <c r="N21" s="14"/>
      <c r="O21" s="7"/>
      <c r="P21" s="6" t="s">
        <v>1227</v>
      </c>
      <c r="Q21" s="63">
        <f t="shared" si="1"/>
        <v>27</v>
      </c>
      <c r="R21" s="1" t="str">
        <f t="shared" si="2"/>
        <v>027H0215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1" t="s">
        <v>997</v>
      </c>
      <c r="AA21" s="67">
        <v>38</v>
      </c>
    </row>
    <row r="22" spans="1:27" ht="15" customHeight="1">
      <c r="A22" s="87" t="str">
        <f t="shared" si="0"/>
        <v>027H0216</v>
      </c>
      <c r="B22" s="5" t="s">
        <v>303</v>
      </c>
      <c r="C22" s="21">
        <v>2</v>
      </c>
      <c r="D22" s="21">
        <v>16</v>
      </c>
      <c r="E22" s="6" t="s">
        <v>709</v>
      </c>
      <c r="F22" s="7" t="s">
        <v>27</v>
      </c>
      <c r="G22" s="6" t="s">
        <v>849</v>
      </c>
      <c r="H22" s="6" t="s">
        <v>1789</v>
      </c>
      <c r="I22" s="6" t="s">
        <v>727</v>
      </c>
      <c r="J22" s="6" t="s">
        <v>859</v>
      </c>
      <c r="K22" s="6"/>
      <c r="L22" s="12" t="s">
        <v>241</v>
      </c>
      <c r="M22" s="13"/>
      <c r="N22" s="14"/>
      <c r="O22" s="7"/>
      <c r="P22" s="6" t="s">
        <v>1227</v>
      </c>
      <c r="Q22" s="63">
        <f t="shared" si="1"/>
        <v>27</v>
      </c>
      <c r="R22" s="1" t="str">
        <f t="shared" si="2"/>
        <v>027H0216</v>
      </c>
      <c r="S22" s="1" t="str">
        <f>""&amp;L22&amp;"  "&amp;M22&amp;"  "&amp;N22&amp;""</f>
        <v xml:space="preserve">JWWA認証    </v>
      </c>
      <c r="T22" s="1" t="str">
        <f t="shared" si="4"/>
        <v xml:space="preserve">JWWA認証    </v>
      </c>
      <c r="Z22" s="1" t="s">
        <v>1857</v>
      </c>
      <c r="AA22" s="67">
        <v>45</v>
      </c>
    </row>
    <row r="23" spans="1:27" ht="15" customHeight="1">
      <c r="A23" s="87" t="str">
        <f t="shared" si="0"/>
        <v>027H0217</v>
      </c>
      <c r="B23" s="5" t="s">
        <v>303</v>
      </c>
      <c r="C23" s="21">
        <v>2</v>
      </c>
      <c r="D23" s="21">
        <v>17</v>
      </c>
      <c r="E23" s="6" t="s">
        <v>709</v>
      </c>
      <c r="F23" s="7" t="s">
        <v>27</v>
      </c>
      <c r="G23" s="6" t="s">
        <v>2314</v>
      </c>
      <c r="H23" s="6" t="s">
        <v>2315</v>
      </c>
      <c r="I23" s="6" t="s">
        <v>727</v>
      </c>
      <c r="J23" s="6" t="s">
        <v>859</v>
      </c>
      <c r="K23" s="6"/>
      <c r="L23" s="12" t="s">
        <v>241</v>
      </c>
      <c r="M23" s="13"/>
      <c r="N23" s="14"/>
      <c r="O23" s="7"/>
      <c r="P23" s="6" t="s">
        <v>1227</v>
      </c>
      <c r="Q23" s="63">
        <f t="shared" si="1"/>
        <v>27</v>
      </c>
      <c r="R23" s="1" t="str">
        <f t="shared" si="2"/>
        <v>027H0217</v>
      </c>
      <c r="S23" s="1" t="str">
        <f>""&amp;L23&amp;"  "&amp;M23&amp;"  "&amp;N23&amp;""</f>
        <v xml:space="preserve">JWWA認証    </v>
      </c>
      <c r="T23" s="1" t="str">
        <f t="shared" si="4"/>
        <v xml:space="preserve">JWWA認証    </v>
      </c>
      <c r="Z23" s="1" t="s">
        <v>1862</v>
      </c>
      <c r="AA23" s="67">
        <v>35</v>
      </c>
    </row>
    <row r="24" spans="1:27" ht="15" customHeight="1">
      <c r="A24" s="87" t="str">
        <f t="shared" si="0"/>
        <v>027H0218</v>
      </c>
      <c r="B24" s="5" t="s">
        <v>303</v>
      </c>
      <c r="C24" s="21">
        <v>2</v>
      </c>
      <c r="D24" s="21">
        <v>18</v>
      </c>
      <c r="E24" s="6" t="s">
        <v>709</v>
      </c>
      <c r="F24" s="7" t="s">
        <v>27</v>
      </c>
      <c r="G24" s="6" t="s">
        <v>2849</v>
      </c>
      <c r="H24" s="6" t="s">
        <v>2850</v>
      </c>
      <c r="I24" s="6" t="s">
        <v>1120</v>
      </c>
      <c r="J24" s="6" t="s">
        <v>859</v>
      </c>
      <c r="K24" s="6"/>
      <c r="L24" s="12" t="s">
        <v>241</v>
      </c>
      <c r="M24" s="13"/>
      <c r="N24" s="14"/>
      <c r="O24" s="7"/>
      <c r="P24" s="6" t="s">
        <v>1227</v>
      </c>
      <c r="Q24" s="63">
        <f t="shared" si="1"/>
        <v>27</v>
      </c>
      <c r="R24" s="1" t="str">
        <f t="shared" si="2"/>
        <v>027H0218</v>
      </c>
      <c r="S24" s="1" t="str">
        <f>""&amp;L24&amp;"  "&amp;M24&amp;"  "&amp;N24&amp;""</f>
        <v xml:space="preserve">JWWA認証    </v>
      </c>
      <c r="T24" s="1" t="str">
        <f t="shared" si="4"/>
        <v xml:space="preserve">JWWA認証    </v>
      </c>
      <c r="Z24" s="1" t="s">
        <v>4018</v>
      </c>
      <c r="AA24" s="67">
        <v>0</v>
      </c>
    </row>
    <row r="25" spans="1:27" ht="15" customHeight="1">
      <c r="A25" s="87" t="str">
        <f t="shared" si="0"/>
        <v>027H0219</v>
      </c>
      <c r="B25" s="5" t="s">
        <v>303</v>
      </c>
      <c r="C25" s="21">
        <v>2</v>
      </c>
      <c r="D25" s="21">
        <v>19</v>
      </c>
      <c r="E25" s="6" t="s">
        <v>709</v>
      </c>
      <c r="F25" s="7" t="s">
        <v>27</v>
      </c>
      <c r="G25" s="6" t="s">
        <v>845</v>
      </c>
      <c r="H25" s="6" t="s">
        <v>1790</v>
      </c>
      <c r="I25" s="6" t="s">
        <v>727</v>
      </c>
      <c r="J25" s="6" t="s">
        <v>859</v>
      </c>
      <c r="K25" s="6"/>
      <c r="L25" s="12" t="s">
        <v>241</v>
      </c>
      <c r="M25" s="13"/>
      <c r="N25" s="14"/>
      <c r="O25" s="7"/>
      <c r="P25" s="6" t="s">
        <v>1227</v>
      </c>
      <c r="Q25" s="63">
        <f t="shared" si="1"/>
        <v>27</v>
      </c>
      <c r="R25" s="1" t="str">
        <f t="shared" si="2"/>
        <v>027H0219</v>
      </c>
      <c r="S25" s="1" t="str">
        <f>""&amp;L25&amp;"  "&amp;M25&amp;"  "&amp;N25&amp;""</f>
        <v xml:space="preserve">JWWA認証    </v>
      </c>
      <c r="T25" s="1" t="str">
        <f t="shared" si="4"/>
        <v xml:space="preserve">JWWA認証    </v>
      </c>
      <c r="Z25" s="1" t="s">
        <v>4019</v>
      </c>
      <c r="AA25" s="67">
        <v>0</v>
      </c>
    </row>
    <row r="26" spans="1:27" ht="15" customHeight="1">
      <c r="A26" s="87" t="str">
        <f t="shared" si="0"/>
        <v>027H0220</v>
      </c>
      <c r="B26" s="5" t="s">
        <v>303</v>
      </c>
      <c r="C26" s="21">
        <v>2</v>
      </c>
      <c r="D26" s="21">
        <v>20</v>
      </c>
      <c r="E26" s="6" t="s">
        <v>709</v>
      </c>
      <c r="F26" s="7" t="s">
        <v>27</v>
      </c>
      <c r="G26" s="6" t="s">
        <v>855</v>
      </c>
      <c r="H26" s="6" t="s">
        <v>2851</v>
      </c>
      <c r="I26" s="6" t="s">
        <v>856</v>
      </c>
      <c r="J26" s="6" t="s">
        <v>859</v>
      </c>
      <c r="K26" s="6"/>
      <c r="L26" s="12" t="s">
        <v>241</v>
      </c>
      <c r="M26" s="13"/>
      <c r="N26" s="14"/>
      <c r="O26" s="7"/>
      <c r="P26" s="6" t="s">
        <v>1227</v>
      </c>
      <c r="Q26" s="63">
        <f t="shared" si="1"/>
        <v>27</v>
      </c>
      <c r="R26" s="1" t="str">
        <f t="shared" si="2"/>
        <v>027H0220</v>
      </c>
      <c r="S26" s="1" t="str">
        <f t="shared" ref="S26:S44" si="5">""&amp;L26&amp;"  "&amp;M26&amp;"  "&amp;N26&amp;""</f>
        <v xml:space="preserve">JWWA認証    </v>
      </c>
      <c r="T26" s="1" t="str">
        <f t="shared" si="4"/>
        <v xml:space="preserve">JWWA認証    </v>
      </c>
      <c r="Z26" s="1" t="s">
        <v>4020</v>
      </c>
      <c r="AA26" s="67">
        <v>0</v>
      </c>
    </row>
    <row r="27" spans="1:27" ht="15" customHeight="1">
      <c r="A27" s="87" t="str">
        <f t="shared" si="0"/>
        <v>027H0221</v>
      </c>
      <c r="B27" s="5" t="s">
        <v>303</v>
      </c>
      <c r="C27" s="21">
        <v>2</v>
      </c>
      <c r="D27" s="21">
        <v>21</v>
      </c>
      <c r="E27" s="6" t="s">
        <v>709</v>
      </c>
      <c r="F27" s="7" t="s">
        <v>27</v>
      </c>
      <c r="G27" s="6" t="s">
        <v>842</v>
      </c>
      <c r="H27" s="6" t="s">
        <v>1791</v>
      </c>
      <c r="I27" s="6" t="s">
        <v>727</v>
      </c>
      <c r="J27" s="6" t="s">
        <v>859</v>
      </c>
      <c r="K27" s="6"/>
      <c r="L27" s="12" t="s">
        <v>241</v>
      </c>
      <c r="M27" s="13"/>
      <c r="N27" s="14"/>
      <c r="O27" s="7"/>
      <c r="P27" s="6" t="s">
        <v>1227</v>
      </c>
      <c r="Q27" s="63">
        <f t="shared" si="1"/>
        <v>27</v>
      </c>
      <c r="R27" s="1" t="str">
        <f t="shared" si="2"/>
        <v>027H0221</v>
      </c>
      <c r="S27" s="1" t="str">
        <f t="shared" si="5"/>
        <v xml:space="preserve">JWWA認証    </v>
      </c>
      <c r="T27" s="1" t="str">
        <f t="shared" si="4"/>
        <v xml:space="preserve">JWWA認証    </v>
      </c>
      <c r="Z27" s="1" t="s">
        <v>3093</v>
      </c>
      <c r="AA27" s="67">
        <v>0</v>
      </c>
    </row>
    <row r="28" spans="1:27" ht="15" customHeight="1">
      <c r="A28" s="87" t="str">
        <f t="shared" si="0"/>
        <v>027H0222</v>
      </c>
      <c r="B28" s="5" t="s">
        <v>303</v>
      </c>
      <c r="C28" s="21">
        <v>2</v>
      </c>
      <c r="D28" s="21">
        <v>22</v>
      </c>
      <c r="E28" s="6" t="s">
        <v>709</v>
      </c>
      <c r="F28" s="7" t="s">
        <v>27</v>
      </c>
      <c r="G28" s="6" t="s">
        <v>2309</v>
      </c>
      <c r="H28" s="6" t="s">
        <v>2316</v>
      </c>
      <c r="I28" s="6" t="s">
        <v>727</v>
      </c>
      <c r="J28" s="6" t="s">
        <v>859</v>
      </c>
      <c r="K28" s="6"/>
      <c r="L28" s="12" t="s">
        <v>241</v>
      </c>
      <c r="M28" s="13"/>
      <c r="N28" s="14"/>
      <c r="O28" s="7"/>
      <c r="P28" s="6" t="s">
        <v>1227</v>
      </c>
      <c r="Q28" s="63">
        <f t="shared" si="1"/>
        <v>27</v>
      </c>
      <c r="R28" s="1" t="str">
        <f t="shared" si="2"/>
        <v>027H0222</v>
      </c>
      <c r="S28" s="1" t="str">
        <f t="shared" si="5"/>
        <v xml:space="preserve">JWWA認証    </v>
      </c>
      <c r="T28" s="1" t="str">
        <f t="shared" si="4"/>
        <v xml:space="preserve">JWWA認証    </v>
      </c>
      <c r="Z28" s="1" t="s">
        <v>4021</v>
      </c>
      <c r="AA28" s="67">
        <v>0</v>
      </c>
    </row>
    <row r="29" spans="1:27" ht="15" customHeight="1">
      <c r="A29" s="87" t="str">
        <f t="shared" si="0"/>
        <v>027H0223</v>
      </c>
      <c r="B29" s="5" t="s">
        <v>303</v>
      </c>
      <c r="C29" s="21">
        <v>2</v>
      </c>
      <c r="D29" s="21">
        <v>23</v>
      </c>
      <c r="E29" s="6" t="s">
        <v>709</v>
      </c>
      <c r="F29" s="7" t="s">
        <v>27</v>
      </c>
      <c r="G29" s="6" t="s">
        <v>2852</v>
      </c>
      <c r="H29" s="6" t="s">
        <v>2853</v>
      </c>
      <c r="I29" s="6" t="s">
        <v>856</v>
      </c>
      <c r="J29" s="6" t="s">
        <v>859</v>
      </c>
      <c r="K29" s="6"/>
      <c r="L29" s="12" t="s">
        <v>241</v>
      </c>
      <c r="M29" s="13"/>
      <c r="N29" s="14"/>
      <c r="O29" s="7"/>
      <c r="P29" s="6" t="s">
        <v>1227</v>
      </c>
      <c r="Q29" s="63">
        <f t="shared" si="1"/>
        <v>27</v>
      </c>
      <c r="R29" s="1" t="str">
        <f t="shared" si="2"/>
        <v>027H0223</v>
      </c>
      <c r="S29" s="1" t="str">
        <f t="shared" si="5"/>
        <v xml:space="preserve">JWWA認証    </v>
      </c>
      <c r="T29" s="1" t="str">
        <f t="shared" si="4"/>
        <v xml:space="preserve">JWWA認証    </v>
      </c>
      <c r="Z29" s="1" t="s">
        <v>4022</v>
      </c>
      <c r="AA29" s="67">
        <v>0</v>
      </c>
    </row>
    <row r="30" spans="1:27" ht="15" customHeight="1">
      <c r="A30" s="87" t="str">
        <f t="shared" si="0"/>
        <v>027H0224</v>
      </c>
      <c r="B30" s="5" t="s">
        <v>303</v>
      </c>
      <c r="C30" s="21">
        <v>2</v>
      </c>
      <c r="D30" s="21">
        <v>24</v>
      </c>
      <c r="E30" s="6" t="s">
        <v>709</v>
      </c>
      <c r="F30" s="7" t="s">
        <v>27</v>
      </c>
      <c r="G30" s="6" t="s">
        <v>853</v>
      </c>
      <c r="H30" s="6" t="s">
        <v>1792</v>
      </c>
      <c r="I30" s="6" t="s">
        <v>727</v>
      </c>
      <c r="J30" s="6" t="s">
        <v>859</v>
      </c>
      <c r="K30" s="6"/>
      <c r="L30" s="12" t="s">
        <v>241</v>
      </c>
      <c r="M30" s="13"/>
      <c r="N30" s="14"/>
      <c r="O30" s="7"/>
      <c r="P30" s="6" t="s">
        <v>1227</v>
      </c>
      <c r="Q30" s="63">
        <f t="shared" si="1"/>
        <v>27</v>
      </c>
      <c r="R30" s="1" t="str">
        <f t="shared" si="2"/>
        <v>027H0224</v>
      </c>
      <c r="S30" s="1" t="str">
        <f t="shared" si="5"/>
        <v xml:space="preserve">JWWA認証    </v>
      </c>
      <c r="T30" s="1" t="str">
        <f t="shared" si="4"/>
        <v xml:space="preserve">JWWA認証    </v>
      </c>
      <c r="Z30" s="1" t="s">
        <v>4023</v>
      </c>
      <c r="AA30" s="67">
        <v>42</v>
      </c>
    </row>
    <row r="31" spans="1:27" ht="15" customHeight="1">
      <c r="A31" s="87" t="str">
        <f t="shared" si="0"/>
        <v>027H0225</v>
      </c>
      <c r="B31" s="5" t="s">
        <v>303</v>
      </c>
      <c r="C31" s="21">
        <v>2</v>
      </c>
      <c r="D31" s="21">
        <v>25</v>
      </c>
      <c r="E31" s="6" t="s">
        <v>709</v>
      </c>
      <c r="F31" s="7" t="s">
        <v>27</v>
      </c>
      <c r="G31" s="6" t="s">
        <v>860</v>
      </c>
      <c r="H31" s="6" t="s">
        <v>1793</v>
      </c>
      <c r="I31" s="6" t="s">
        <v>727</v>
      </c>
      <c r="J31" s="6" t="s">
        <v>859</v>
      </c>
      <c r="K31" s="6"/>
      <c r="L31" s="12" t="s">
        <v>241</v>
      </c>
      <c r="M31" s="13"/>
      <c r="N31" s="14"/>
      <c r="O31" s="7"/>
      <c r="P31" s="6" t="s">
        <v>1227</v>
      </c>
      <c r="Q31" s="63">
        <f t="shared" si="1"/>
        <v>27</v>
      </c>
      <c r="R31" s="1" t="str">
        <f t="shared" si="2"/>
        <v>027H0225</v>
      </c>
      <c r="S31" s="1" t="str">
        <f t="shared" si="5"/>
        <v xml:space="preserve">JWWA認証    </v>
      </c>
      <c r="T31" s="1" t="str">
        <f t="shared" si="4"/>
        <v xml:space="preserve">JWWA認証    </v>
      </c>
      <c r="Z31" s="1" t="s">
        <v>4024</v>
      </c>
      <c r="AA31" s="67"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6"/>
      <c r="J32" s="6"/>
      <c r="K32" s="6"/>
      <c r="L32" s="12"/>
      <c r="M32" s="13"/>
      <c r="N32" s="14"/>
      <c r="O32" s="7"/>
      <c r="P32" s="6"/>
      <c r="Q32" s="63" t="str">
        <f t="shared" si="1"/>
        <v/>
      </c>
      <c r="R32" s="1" t="str">
        <f t="shared" si="2"/>
        <v/>
      </c>
      <c r="S32" s="1" t="str">
        <f t="shared" si="5"/>
        <v xml:space="preserve">    </v>
      </c>
      <c r="T32" s="1" t="str">
        <f t="shared" si="4"/>
        <v xml:space="preserve">    </v>
      </c>
      <c r="Z32" s="1" t="s">
        <v>876</v>
      </c>
      <c r="AA32" s="67">
        <v>17</v>
      </c>
    </row>
    <row r="33" spans="1:27" ht="15" customHeight="1">
      <c r="A33" s="25" t="str">
        <f t="shared" si="0"/>
        <v>027Q0101</v>
      </c>
      <c r="B33" s="5" t="s">
        <v>752</v>
      </c>
      <c r="C33" s="21">
        <v>1</v>
      </c>
      <c r="D33" s="21">
        <v>1</v>
      </c>
      <c r="E33" s="6" t="s">
        <v>756</v>
      </c>
      <c r="F33" s="7" t="s">
        <v>963</v>
      </c>
      <c r="G33" s="6" t="s">
        <v>1074</v>
      </c>
      <c r="H33" s="6" t="s">
        <v>1794</v>
      </c>
      <c r="I33" s="6" t="s">
        <v>1710</v>
      </c>
      <c r="J33" s="6" t="s">
        <v>965</v>
      </c>
      <c r="K33" s="6" t="s">
        <v>966</v>
      </c>
      <c r="L33" s="12" t="s">
        <v>6</v>
      </c>
      <c r="M33" s="13" t="s">
        <v>164</v>
      </c>
      <c r="N33" s="14">
        <v>117</v>
      </c>
      <c r="O33" s="7"/>
      <c r="P33" s="6" t="s">
        <v>1227</v>
      </c>
      <c r="Q33" s="63">
        <f t="shared" si="1"/>
        <v>27</v>
      </c>
      <c r="R33" s="1" t="str">
        <f t="shared" si="2"/>
        <v>027Q0101</v>
      </c>
      <c r="S33" s="1" t="str">
        <f t="shared" si="5"/>
        <v>JWWA  B  117</v>
      </c>
      <c r="T33" s="1" t="str">
        <f t="shared" si="4"/>
        <v>JWWA  B  117</v>
      </c>
      <c r="Z33" s="1" t="s">
        <v>801</v>
      </c>
      <c r="AA33" s="67">
        <v>23</v>
      </c>
    </row>
    <row r="34" spans="1:27" ht="15" customHeight="1">
      <c r="A34" s="25" t="str">
        <f t="shared" si="0"/>
        <v>027Q0102</v>
      </c>
      <c r="B34" s="5" t="s">
        <v>752</v>
      </c>
      <c r="C34" s="21">
        <v>1</v>
      </c>
      <c r="D34" s="21">
        <v>2</v>
      </c>
      <c r="E34" s="6" t="s">
        <v>756</v>
      </c>
      <c r="F34" s="7" t="s">
        <v>963</v>
      </c>
      <c r="G34" s="6" t="s">
        <v>1074</v>
      </c>
      <c r="H34" s="6" t="s">
        <v>1795</v>
      </c>
      <c r="I34" s="6" t="s">
        <v>973</v>
      </c>
      <c r="J34" s="6" t="s">
        <v>965</v>
      </c>
      <c r="K34" s="6" t="s">
        <v>966</v>
      </c>
      <c r="L34" s="12" t="s">
        <v>57</v>
      </c>
      <c r="M34" s="13"/>
      <c r="N34" s="14"/>
      <c r="O34" s="7"/>
      <c r="P34" s="6" t="s">
        <v>1227</v>
      </c>
      <c r="Q34" s="63">
        <f t="shared" si="1"/>
        <v>27</v>
      </c>
      <c r="R34" s="1" t="str">
        <f t="shared" si="2"/>
        <v>027Q0102</v>
      </c>
      <c r="S34" s="1" t="str">
        <f t="shared" si="5"/>
        <v xml:space="preserve">指定承認    </v>
      </c>
      <c r="T34" s="1" t="str">
        <f t="shared" si="4"/>
        <v xml:space="preserve">指定承認    </v>
      </c>
      <c r="Z34" s="1" t="s">
        <v>819</v>
      </c>
      <c r="AA34" s="67">
        <v>4</v>
      </c>
    </row>
    <row r="35" spans="1:27" ht="15" customHeight="1">
      <c r="A35" s="25" t="str">
        <f t="shared" si="0"/>
        <v>027Q0103</v>
      </c>
      <c r="B35" s="5" t="s">
        <v>752</v>
      </c>
      <c r="C35" s="21">
        <v>1</v>
      </c>
      <c r="D35" s="21">
        <v>3</v>
      </c>
      <c r="E35" s="6" t="s">
        <v>756</v>
      </c>
      <c r="F35" s="7" t="s">
        <v>963</v>
      </c>
      <c r="G35" s="6" t="s">
        <v>1074</v>
      </c>
      <c r="H35" s="6" t="s">
        <v>1795</v>
      </c>
      <c r="I35" s="6" t="s">
        <v>1671</v>
      </c>
      <c r="J35" s="6" t="s">
        <v>965</v>
      </c>
      <c r="K35" s="6" t="s">
        <v>966</v>
      </c>
      <c r="L35" s="12" t="s">
        <v>6</v>
      </c>
      <c r="M35" s="13" t="s">
        <v>164</v>
      </c>
      <c r="N35" s="14">
        <v>117</v>
      </c>
      <c r="O35" s="7"/>
      <c r="P35" s="6" t="s">
        <v>1227</v>
      </c>
      <c r="Q35" s="63">
        <f t="shared" si="1"/>
        <v>27</v>
      </c>
      <c r="R35" s="1" t="str">
        <f t="shared" si="2"/>
        <v>027Q0103</v>
      </c>
      <c r="S35" s="1" t="str">
        <f t="shared" si="5"/>
        <v>JWWA  B  117</v>
      </c>
      <c r="T35" s="1" t="str">
        <f t="shared" si="4"/>
        <v>JWWA  B  117</v>
      </c>
      <c r="Z35" s="1" t="s">
        <v>922</v>
      </c>
      <c r="AA35" s="67">
        <v>25</v>
      </c>
    </row>
    <row r="36" spans="1:27" ht="15" customHeight="1">
      <c r="A36" s="25" t="str">
        <f t="shared" si="0"/>
        <v>027Q0104</v>
      </c>
      <c r="B36" s="5" t="s">
        <v>752</v>
      </c>
      <c r="C36" s="21">
        <v>1</v>
      </c>
      <c r="D36" s="21">
        <v>4</v>
      </c>
      <c r="E36" s="6" t="s">
        <v>756</v>
      </c>
      <c r="F36" s="7" t="s">
        <v>963</v>
      </c>
      <c r="G36" s="6" t="s">
        <v>1074</v>
      </c>
      <c r="H36" s="6" t="s">
        <v>1796</v>
      </c>
      <c r="I36" s="6" t="s">
        <v>1073</v>
      </c>
      <c r="J36" s="6" t="s">
        <v>965</v>
      </c>
      <c r="K36" s="6" t="s">
        <v>966</v>
      </c>
      <c r="L36" s="12" t="s">
        <v>57</v>
      </c>
      <c r="M36" s="13"/>
      <c r="N36" s="14"/>
      <c r="O36" s="7"/>
      <c r="P36" s="6" t="s">
        <v>1227</v>
      </c>
      <c r="Q36" s="63">
        <f t="shared" si="1"/>
        <v>27</v>
      </c>
      <c r="R36" s="1" t="str">
        <f t="shared" si="2"/>
        <v>027Q0104</v>
      </c>
      <c r="S36" s="1" t="str">
        <f t="shared" si="5"/>
        <v xml:space="preserve">指定承認    </v>
      </c>
      <c r="T36" s="1" t="str">
        <f t="shared" si="4"/>
        <v xml:space="preserve">指定承認    </v>
      </c>
      <c r="Z36" s="1" t="s">
        <v>944</v>
      </c>
      <c r="AA36" s="67">
        <v>18</v>
      </c>
    </row>
    <row r="37" spans="1:27" ht="15" customHeight="1">
      <c r="A37" s="25" t="str">
        <f t="shared" si="0"/>
        <v>027Q0105</v>
      </c>
      <c r="B37" s="5" t="s">
        <v>752</v>
      </c>
      <c r="C37" s="21">
        <v>1</v>
      </c>
      <c r="D37" s="21">
        <v>5</v>
      </c>
      <c r="E37" s="6" t="s">
        <v>756</v>
      </c>
      <c r="F37" s="7" t="s">
        <v>963</v>
      </c>
      <c r="G37" s="6" t="s">
        <v>1077</v>
      </c>
      <c r="H37" s="6" t="s">
        <v>1797</v>
      </c>
      <c r="I37" s="6" t="s">
        <v>2613</v>
      </c>
      <c r="J37" s="6" t="s">
        <v>965</v>
      </c>
      <c r="K37" s="6" t="s">
        <v>969</v>
      </c>
      <c r="L37" s="12" t="s">
        <v>828</v>
      </c>
      <c r="M37" s="13" t="s">
        <v>164</v>
      </c>
      <c r="N37" s="14">
        <v>20</v>
      </c>
      <c r="O37" s="7"/>
      <c r="P37" s="6" t="s">
        <v>1227</v>
      </c>
      <c r="Q37" s="63">
        <f t="shared" si="1"/>
        <v>27</v>
      </c>
      <c r="R37" s="1" t="str">
        <f t="shared" si="2"/>
        <v>027Q0105</v>
      </c>
      <c r="S37" s="1" t="str">
        <f t="shared" si="5"/>
        <v>PTC  B  20</v>
      </c>
      <c r="T37" s="1" t="str">
        <f t="shared" si="4"/>
        <v>PTC  B  20</v>
      </c>
      <c r="Z37" s="1" t="s">
        <v>383</v>
      </c>
      <c r="AA37" s="67">
        <v>3</v>
      </c>
    </row>
    <row r="38" spans="1:27" ht="15" customHeight="1">
      <c r="A38" s="25" t="str">
        <f t="shared" si="0"/>
        <v>027Q0106</v>
      </c>
      <c r="B38" s="5" t="s">
        <v>752</v>
      </c>
      <c r="C38" s="21">
        <v>1</v>
      </c>
      <c r="D38" s="21">
        <v>6</v>
      </c>
      <c r="E38" s="6" t="s">
        <v>756</v>
      </c>
      <c r="F38" s="7" t="s">
        <v>963</v>
      </c>
      <c r="G38" s="6" t="s">
        <v>1078</v>
      </c>
      <c r="H38" s="6" t="s">
        <v>1795</v>
      </c>
      <c r="I38" s="6" t="s">
        <v>1672</v>
      </c>
      <c r="J38" s="6" t="s">
        <v>965</v>
      </c>
      <c r="K38" s="6" t="s">
        <v>970</v>
      </c>
      <c r="L38" s="12" t="s">
        <v>6</v>
      </c>
      <c r="M38" s="13" t="s">
        <v>164</v>
      </c>
      <c r="N38" s="14">
        <v>117</v>
      </c>
      <c r="O38" s="7"/>
      <c r="P38" s="6" t="s">
        <v>1227</v>
      </c>
      <c r="Q38" s="63">
        <f t="shared" si="1"/>
        <v>27</v>
      </c>
      <c r="R38" s="1" t="str">
        <f t="shared" si="2"/>
        <v>027Q0106</v>
      </c>
      <c r="S38" s="1" t="str">
        <f t="shared" si="5"/>
        <v>JWWA  B  117</v>
      </c>
      <c r="T38" s="1" t="str">
        <f t="shared" si="4"/>
        <v>JWWA  B  117</v>
      </c>
      <c r="Z38" s="1" t="s">
        <v>1717</v>
      </c>
      <c r="AA38" s="67">
        <v>2</v>
      </c>
    </row>
    <row r="39" spans="1:27" ht="15" customHeight="1">
      <c r="A39" s="25" t="str">
        <f t="shared" si="0"/>
        <v>027Q0109</v>
      </c>
      <c r="B39" s="5" t="s">
        <v>752</v>
      </c>
      <c r="C39" s="21">
        <v>1</v>
      </c>
      <c r="D39" s="21">
        <v>9</v>
      </c>
      <c r="E39" s="6" t="s">
        <v>756</v>
      </c>
      <c r="F39" s="7" t="s">
        <v>963</v>
      </c>
      <c r="G39" s="6" t="s">
        <v>1078</v>
      </c>
      <c r="H39" s="6" t="s">
        <v>1795</v>
      </c>
      <c r="I39" s="6" t="s">
        <v>974</v>
      </c>
      <c r="J39" s="6" t="s">
        <v>965</v>
      </c>
      <c r="K39" s="6" t="s">
        <v>970</v>
      </c>
      <c r="L39" s="12" t="s">
        <v>57</v>
      </c>
      <c r="M39" s="13"/>
      <c r="N39" s="14"/>
      <c r="O39" s="7"/>
      <c r="P39" s="6" t="s">
        <v>1227</v>
      </c>
      <c r="Q39" s="63">
        <f t="shared" si="1"/>
        <v>27</v>
      </c>
      <c r="R39" s="1" t="str">
        <f t="shared" si="2"/>
        <v>027Q0109</v>
      </c>
      <c r="S39" s="1" t="str">
        <f t="shared" si="5"/>
        <v xml:space="preserve">指定承認    </v>
      </c>
      <c r="T39" s="1" t="str">
        <f t="shared" si="4"/>
        <v xml:space="preserve">指定承認    </v>
      </c>
      <c r="Z39" s="1" t="s">
        <v>1606</v>
      </c>
      <c r="AA39" s="67">
        <v>15</v>
      </c>
    </row>
    <row r="40" spans="1:27" ht="15" customHeight="1">
      <c r="A40" s="25" t="str">
        <f t="shared" si="0"/>
        <v>027Q0110</v>
      </c>
      <c r="B40" s="5" t="s">
        <v>752</v>
      </c>
      <c r="C40" s="21">
        <v>1</v>
      </c>
      <c r="D40" s="21">
        <v>10</v>
      </c>
      <c r="E40" s="6" t="s">
        <v>756</v>
      </c>
      <c r="F40" s="7" t="s">
        <v>963</v>
      </c>
      <c r="G40" s="6" t="s">
        <v>1078</v>
      </c>
      <c r="H40" s="6" t="s">
        <v>1795</v>
      </c>
      <c r="I40" s="6" t="s">
        <v>1803</v>
      </c>
      <c r="J40" s="6" t="s">
        <v>965</v>
      </c>
      <c r="K40" s="6" t="s">
        <v>970</v>
      </c>
      <c r="L40" s="12" t="s">
        <v>6</v>
      </c>
      <c r="M40" s="13" t="s">
        <v>164</v>
      </c>
      <c r="N40" s="14">
        <v>117</v>
      </c>
      <c r="O40" s="7"/>
      <c r="P40" s="6" t="s">
        <v>1227</v>
      </c>
      <c r="Q40" s="63">
        <f t="shared" si="1"/>
        <v>27</v>
      </c>
      <c r="R40" s="1" t="str">
        <f t="shared" si="2"/>
        <v>027Q0110</v>
      </c>
      <c r="S40" s="1" t="str">
        <f t="shared" si="5"/>
        <v>JWWA  B  117</v>
      </c>
      <c r="T40" s="1" t="str">
        <f t="shared" si="4"/>
        <v>JWWA  B  117</v>
      </c>
      <c r="Z40" s="1" t="s">
        <v>1227</v>
      </c>
      <c r="AA40" s="67">
        <v>27</v>
      </c>
    </row>
    <row r="41" spans="1:27" ht="15" customHeight="1">
      <c r="A41" s="25" t="str">
        <f t="shared" si="0"/>
        <v>027Q0111</v>
      </c>
      <c r="B41" s="5" t="s">
        <v>752</v>
      </c>
      <c r="C41" s="21">
        <v>1</v>
      </c>
      <c r="D41" s="21">
        <v>11</v>
      </c>
      <c r="E41" s="6" t="s">
        <v>756</v>
      </c>
      <c r="F41" s="7" t="s">
        <v>963</v>
      </c>
      <c r="G41" s="6" t="s">
        <v>1078</v>
      </c>
      <c r="H41" s="6" t="s">
        <v>1795</v>
      </c>
      <c r="I41" s="6" t="s">
        <v>973</v>
      </c>
      <c r="J41" s="6" t="s">
        <v>965</v>
      </c>
      <c r="K41" s="6" t="s">
        <v>970</v>
      </c>
      <c r="L41" s="12" t="s">
        <v>57</v>
      </c>
      <c r="M41" s="13"/>
      <c r="N41" s="14"/>
      <c r="O41" s="7"/>
      <c r="P41" s="6" t="s">
        <v>1227</v>
      </c>
      <c r="Q41" s="63">
        <f t="shared" si="1"/>
        <v>27</v>
      </c>
      <c r="R41" s="1" t="str">
        <f t="shared" si="2"/>
        <v>027Q0111</v>
      </c>
      <c r="S41" s="1" t="str">
        <f t="shared" si="5"/>
        <v xml:space="preserve">指定承認    </v>
      </c>
      <c r="T41" s="1" t="str">
        <f t="shared" si="4"/>
        <v xml:space="preserve">指定承認    </v>
      </c>
      <c r="Z41" s="1" t="s">
        <v>1354</v>
      </c>
      <c r="AA41" s="67">
        <v>34</v>
      </c>
    </row>
    <row r="42" spans="1:27" ht="15" customHeight="1">
      <c r="A42" s="25" t="str">
        <f t="shared" si="0"/>
        <v>027Q0112</v>
      </c>
      <c r="B42" s="5" t="s">
        <v>752</v>
      </c>
      <c r="C42" s="21">
        <v>1</v>
      </c>
      <c r="D42" s="21">
        <v>12</v>
      </c>
      <c r="E42" s="6" t="s">
        <v>756</v>
      </c>
      <c r="F42" s="7" t="s">
        <v>963</v>
      </c>
      <c r="G42" s="6" t="s">
        <v>1078</v>
      </c>
      <c r="H42" s="6" t="s">
        <v>1795</v>
      </c>
      <c r="I42" s="6" t="s">
        <v>1674</v>
      </c>
      <c r="J42" s="6" t="s">
        <v>965</v>
      </c>
      <c r="K42" s="6" t="s">
        <v>970</v>
      </c>
      <c r="L42" s="12" t="s">
        <v>6</v>
      </c>
      <c r="M42" s="13" t="s">
        <v>164</v>
      </c>
      <c r="N42" s="14">
        <v>117</v>
      </c>
      <c r="O42" s="7"/>
      <c r="P42" s="6" t="s">
        <v>1227</v>
      </c>
      <c r="Q42" s="63">
        <f t="shared" si="1"/>
        <v>27</v>
      </c>
      <c r="R42" s="1" t="str">
        <f t="shared" si="2"/>
        <v>027Q0112</v>
      </c>
      <c r="S42" s="1" t="str">
        <f t="shared" si="5"/>
        <v>JWWA  B  117</v>
      </c>
      <c r="T42" s="1" t="str">
        <f t="shared" si="4"/>
        <v>JWWA  B  117</v>
      </c>
      <c r="Z42" s="1" t="s">
        <v>843</v>
      </c>
      <c r="AA42" s="67"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6"/>
      <c r="J43" s="6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5"/>
        <v xml:space="preserve">    </v>
      </c>
      <c r="T43" s="1" t="str">
        <f t="shared" si="4"/>
        <v xml:space="preserve">    </v>
      </c>
      <c r="Z43" s="1" t="s">
        <v>2224</v>
      </c>
      <c r="AA43" s="67">
        <v>46</v>
      </c>
    </row>
    <row r="44" spans="1:27" ht="15" customHeight="1">
      <c r="A44" s="87" t="str">
        <f t="shared" si="0"/>
        <v>027Q0201</v>
      </c>
      <c r="B44" s="5" t="s">
        <v>2854</v>
      </c>
      <c r="C44" s="21">
        <v>2</v>
      </c>
      <c r="D44" s="21">
        <v>1</v>
      </c>
      <c r="E44" s="6" t="s">
        <v>756</v>
      </c>
      <c r="F44" s="7" t="s">
        <v>963</v>
      </c>
      <c r="G44" s="6" t="s">
        <v>1076</v>
      </c>
      <c r="H44" s="6" t="s">
        <v>1076</v>
      </c>
      <c r="I44" s="6" t="s">
        <v>2855</v>
      </c>
      <c r="J44" s="6"/>
      <c r="K44" s="6"/>
      <c r="L44" s="12" t="s">
        <v>57</v>
      </c>
      <c r="M44" s="13"/>
      <c r="N44" s="14"/>
      <c r="O44" s="7"/>
      <c r="P44" s="6" t="s">
        <v>1227</v>
      </c>
      <c r="Q44" s="63">
        <f t="shared" si="1"/>
        <v>27</v>
      </c>
      <c r="R44" s="1" t="str">
        <f t="shared" si="2"/>
        <v>027Q0201</v>
      </c>
      <c r="S44" s="1" t="str">
        <f t="shared" si="5"/>
        <v xml:space="preserve">指定承認    </v>
      </c>
      <c r="T44" s="1" t="str">
        <f t="shared" si="4"/>
        <v xml:space="preserve">指定承認    </v>
      </c>
      <c r="Z44" s="1" t="s">
        <v>1813</v>
      </c>
      <c r="AA44" s="67"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6"/>
      <c r="J45" s="6"/>
      <c r="K45" s="6"/>
      <c r="L45" s="12"/>
      <c r="M45" s="13"/>
      <c r="N45" s="14"/>
      <c r="O45" s="7"/>
      <c r="P45" s="6"/>
      <c r="Q45" s="63" t="str">
        <f t="shared" si="1"/>
        <v/>
      </c>
      <c r="R45" s="1" t="str">
        <f t="shared" si="2"/>
        <v/>
      </c>
      <c r="S45" s="1" t="str">
        <f t="shared" ref="S45:S108" si="6">""&amp;L48&amp;"  "&amp;M48&amp;"  "&amp;N48&amp;""</f>
        <v xml:space="preserve">JWWA認証    </v>
      </c>
      <c r="T45" s="1" t="str">
        <f t="shared" si="4"/>
        <v xml:space="preserve">JWWA認証    </v>
      </c>
      <c r="Z45" s="1" t="s">
        <v>1694</v>
      </c>
      <c r="AA45" s="67">
        <v>41</v>
      </c>
    </row>
    <row r="46" spans="1:27" ht="15" customHeight="1">
      <c r="A46" s="25" t="str">
        <f t="shared" si="0"/>
        <v>027Q0301</v>
      </c>
      <c r="B46" s="5" t="s">
        <v>2854</v>
      </c>
      <c r="C46" s="21">
        <v>3</v>
      </c>
      <c r="D46" s="21">
        <v>1</v>
      </c>
      <c r="E46" s="6" t="s">
        <v>756</v>
      </c>
      <c r="F46" s="7" t="s">
        <v>963</v>
      </c>
      <c r="G46" s="6" t="s">
        <v>1075</v>
      </c>
      <c r="H46" s="6" t="s">
        <v>2856</v>
      </c>
      <c r="I46" s="6" t="s">
        <v>2857</v>
      </c>
      <c r="J46" s="6" t="s">
        <v>975</v>
      </c>
      <c r="K46" s="6"/>
      <c r="L46" s="12" t="s">
        <v>57</v>
      </c>
      <c r="M46" s="13"/>
      <c r="N46" s="14"/>
      <c r="O46" s="7"/>
      <c r="P46" s="6" t="s">
        <v>1227</v>
      </c>
      <c r="Q46" s="63">
        <f t="shared" si="1"/>
        <v>27</v>
      </c>
      <c r="R46" s="1" t="str">
        <f t="shared" si="2"/>
        <v>027Q0301</v>
      </c>
      <c r="S46" s="1" t="str">
        <f t="shared" si="6"/>
        <v xml:space="preserve">JWWA認証    </v>
      </c>
      <c r="T46" s="1" t="str">
        <f t="shared" si="4"/>
        <v xml:space="preserve">JWWA認証    </v>
      </c>
      <c r="Z46" s="1" t="s">
        <v>4025</v>
      </c>
      <c r="AA46" s="67"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6"/>
      <c r="J47" s="6"/>
      <c r="K47" s="6"/>
      <c r="L47" s="12"/>
      <c r="M47" s="13"/>
      <c r="N47" s="14"/>
      <c r="O47" s="7"/>
      <c r="P47" s="6"/>
      <c r="Q47" s="63" t="str">
        <f t="shared" si="1"/>
        <v/>
      </c>
      <c r="R47" s="1" t="str">
        <f t="shared" si="2"/>
        <v/>
      </c>
      <c r="S47" s="1" t="str">
        <f t="shared" si="6"/>
        <v xml:space="preserve">JWWA認証    </v>
      </c>
      <c r="T47" s="1" t="str">
        <f t="shared" si="4"/>
        <v xml:space="preserve">JWWA認証    </v>
      </c>
      <c r="Z47" s="1" t="s">
        <v>313</v>
      </c>
      <c r="AA47" s="67">
        <v>8</v>
      </c>
    </row>
    <row r="48" spans="1:27" ht="15" customHeight="1">
      <c r="A48" s="25" t="str">
        <f t="shared" si="0"/>
        <v>027Q0401</v>
      </c>
      <c r="B48" s="5" t="s">
        <v>2854</v>
      </c>
      <c r="C48" s="21">
        <v>4</v>
      </c>
      <c r="D48" s="21">
        <v>1</v>
      </c>
      <c r="E48" s="6" t="s">
        <v>756</v>
      </c>
      <c r="F48" s="7" t="s">
        <v>933</v>
      </c>
      <c r="G48" s="6" t="s">
        <v>1079</v>
      </c>
      <c r="H48" s="6" t="s">
        <v>1798</v>
      </c>
      <c r="I48" s="6" t="s">
        <v>2858</v>
      </c>
      <c r="J48" s="6" t="s">
        <v>934</v>
      </c>
      <c r="K48" s="6"/>
      <c r="L48" s="12" t="s">
        <v>241</v>
      </c>
      <c r="M48" s="13"/>
      <c r="N48" s="14"/>
      <c r="O48" s="7"/>
      <c r="P48" s="6" t="s">
        <v>1227</v>
      </c>
      <c r="Q48" s="63">
        <f t="shared" si="1"/>
        <v>27</v>
      </c>
      <c r="R48" s="1" t="str">
        <f t="shared" si="2"/>
        <v>027Q0401</v>
      </c>
      <c r="S48" s="1" t="str">
        <f t="shared" si="6"/>
        <v xml:space="preserve">JWWA認証    </v>
      </c>
      <c r="T48" s="1" t="str">
        <f t="shared" si="4"/>
        <v xml:space="preserve">JWWA認証    </v>
      </c>
      <c r="Z48" s="1" t="s">
        <v>1225</v>
      </c>
      <c r="AA48" s="67">
        <v>37</v>
      </c>
    </row>
    <row r="49" spans="1:27" ht="15" customHeight="1">
      <c r="A49" s="25" t="str">
        <f t="shared" si="0"/>
        <v>027Q0402</v>
      </c>
      <c r="B49" s="5" t="s">
        <v>2854</v>
      </c>
      <c r="C49" s="21">
        <v>4</v>
      </c>
      <c r="D49" s="21">
        <v>2</v>
      </c>
      <c r="E49" s="6" t="s">
        <v>756</v>
      </c>
      <c r="F49" s="7" t="s">
        <v>933</v>
      </c>
      <c r="G49" s="6" t="s">
        <v>1079</v>
      </c>
      <c r="H49" s="6" t="s">
        <v>1799</v>
      </c>
      <c r="I49" s="6" t="s">
        <v>2859</v>
      </c>
      <c r="J49" s="6" t="s">
        <v>978</v>
      </c>
      <c r="K49" s="6"/>
      <c r="L49" s="12" t="s">
        <v>241</v>
      </c>
      <c r="M49" s="13"/>
      <c r="N49" s="14"/>
      <c r="O49" s="7"/>
      <c r="P49" s="6" t="s">
        <v>1227</v>
      </c>
      <c r="Q49" s="63">
        <f t="shared" si="1"/>
        <v>27</v>
      </c>
      <c r="R49" s="1" t="str">
        <f t="shared" si="2"/>
        <v>027Q0402</v>
      </c>
      <c r="S49" s="1" t="str">
        <f t="shared" si="6"/>
        <v xml:space="preserve">JWWA認証    </v>
      </c>
      <c r="T49" s="1" t="str">
        <f t="shared" si="4"/>
        <v xml:space="preserve">JWWA認証    </v>
      </c>
      <c r="Z49" s="1" t="s">
        <v>1214</v>
      </c>
      <c r="AA49" s="67">
        <v>32</v>
      </c>
    </row>
    <row r="50" spans="1:27" ht="15" customHeight="1">
      <c r="A50" s="25" t="str">
        <f t="shared" si="0"/>
        <v>027Q0403</v>
      </c>
      <c r="B50" s="5" t="s">
        <v>2854</v>
      </c>
      <c r="C50" s="21">
        <v>4</v>
      </c>
      <c r="D50" s="21">
        <v>3</v>
      </c>
      <c r="E50" s="6" t="s">
        <v>756</v>
      </c>
      <c r="F50" s="7" t="s">
        <v>933</v>
      </c>
      <c r="G50" s="6" t="s">
        <v>2604</v>
      </c>
      <c r="H50" s="6" t="s">
        <v>2621</v>
      </c>
      <c r="I50" s="6" t="s">
        <v>2859</v>
      </c>
      <c r="J50" s="6" t="s">
        <v>2606</v>
      </c>
      <c r="K50" s="6" t="s">
        <v>937</v>
      </c>
      <c r="L50" s="12" t="s">
        <v>241</v>
      </c>
      <c r="M50" s="13"/>
      <c r="N50" s="14"/>
      <c r="O50" s="7"/>
      <c r="P50" s="6" t="s">
        <v>1227</v>
      </c>
      <c r="Q50" s="63">
        <f t="shared" si="1"/>
        <v>27</v>
      </c>
      <c r="R50" s="1" t="str">
        <f t="shared" si="2"/>
        <v>027Q0403</v>
      </c>
      <c r="S50" s="1" t="str">
        <f t="shared" si="6"/>
        <v xml:space="preserve">    </v>
      </c>
      <c r="T50" s="1" t="str">
        <f t="shared" si="4"/>
        <v xml:space="preserve">    </v>
      </c>
      <c r="Z50" s="1" t="s">
        <v>1634</v>
      </c>
      <c r="AA50" s="67">
        <v>31</v>
      </c>
    </row>
    <row r="51" spans="1:27" ht="15" customHeight="1">
      <c r="A51" s="25" t="str">
        <f t="shared" si="0"/>
        <v>027Q0404</v>
      </c>
      <c r="B51" s="5" t="s">
        <v>2854</v>
      </c>
      <c r="C51" s="21">
        <v>4</v>
      </c>
      <c r="D51" s="21">
        <v>4</v>
      </c>
      <c r="E51" s="6" t="s">
        <v>756</v>
      </c>
      <c r="F51" s="7" t="s">
        <v>938</v>
      </c>
      <c r="G51" s="6" t="s">
        <v>2607</v>
      </c>
      <c r="H51" s="6" t="s">
        <v>2622</v>
      </c>
      <c r="I51" s="6" t="s">
        <v>2859</v>
      </c>
      <c r="J51" s="6" t="s">
        <v>2606</v>
      </c>
      <c r="K51" s="6"/>
      <c r="L51" s="12" t="s">
        <v>241</v>
      </c>
      <c r="M51" s="13"/>
      <c r="N51" s="14"/>
      <c r="O51" s="7"/>
      <c r="P51" s="6" t="s">
        <v>1227</v>
      </c>
      <c r="Q51" s="63">
        <f t="shared" si="1"/>
        <v>27</v>
      </c>
      <c r="R51" s="1" t="str">
        <f t="shared" si="2"/>
        <v>027Q0404</v>
      </c>
      <c r="S51" s="1" t="str">
        <f t="shared" si="6"/>
        <v xml:space="preserve">JWWA認証    </v>
      </c>
      <c r="T51" s="1" t="str">
        <f t="shared" si="4"/>
        <v xml:space="preserve">JWWA認証    </v>
      </c>
      <c r="Z51" s="1" t="s">
        <v>2072</v>
      </c>
      <c r="AA51" s="67">
        <v>44</v>
      </c>
    </row>
    <row r="52" spans="1:27" ht="15" customHeight="1">
      <c r="A52" s="25" t="str">
        <f t="shared" si="0"/>
        <v>Q0405</v>
      </c>
      <c r="B52" s="5" t="s">
        <v>752</v>
      </c>
      <c r="C52" s="21">
        <v>4</v>
      </c>
      <c r="D52" s="21">
        <v>5</v>
      </c>
      <c r="E52" s="6" t="s">
        <v>756</v>
      </c>
      <c r="F52" s="7" t="s">
        <v>938</v>
      </c>
      <c r="G52" s="6" t="s">
        <v>2607</v>
      </c>
      <c r="H52" s="6" t="s">
        <v>2623</v>
      </c>
      <c r="I52" s="6" t="s">
        <v>122</v>
      </c>
      <c r="J52" s="6"/>
      <c r="K52" s="6"/>
      <c r="L52" s="12" t="s">
        <v>241</v>
      </c>
      <c r="M52" s="13"/>
      <c r="N52" s="14"/>
      <c r="O52" s="7"/>
      <c r="P52" s="6"/>
      <c r="Q52" s="63" t="str">
        <f t="shared" si="1"/>
        <v/>
      </c>
      <c r="R52" s="1" t="str">
        <f t="shared" si="2"/>
        <v>Q0405</v>
      </c>
      <c r="S52" s="1" t="str">
        <f t="shared" si="6"/>
        <v xml:space="preserve">    </v>
      </c>
      <c r="T52" s="1" t="str">
        <f t="shared" si="4"/>
        <v xml:space="preserve">    </v>
      </c>
      <c r="Z52" s="1" t="s">
        <v>4026</v>
      </c>
      <c r="AA52" s="67"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6"/>
      <c r="J53" s="6"/>
      <c r="K53" s="6"/>
      <c r="L53" s="12"/>
      <c r="M53" s="13"/>
      <c r="N53" s="14"/>
      <c r="O53" s="7"/>
      <c r="P53" s="6"/>
      <c r="Q53" s="63" t="str">
        <f t="shared" si="1"/>
        <v/>
      </c>
      <c r="R53" s="1" t="str">
        <f t="shared" si="2"/>
        <v/>
      </c>
      <c r="S53" s="1" t="str">
        <f t="shared" si="6"/>
        <v xml:space="preserve">JWWA認証    </v>
      </c>
      <c r="T53" s="1" t="str">
        <f t="shared" si="4"/>
        <v xml:space="preserve">JWWA認証    </v>
      </c>
      <c r="Z53" s="1" t="s">
        <v>4027</v>
      </c>
      <c r="AA53" s="67">
        <v>0</v>
      </c>
    </row>
    <row r="54" spans="1:27" ht="15" customHeight="1">
      <c r="A54" s="25" t="str">
        <f t="shared" si="0"/>
        <v>027Q0501</v>
      </c>
      <c r="B54" s="5" t="s">
        <v>752</v>
      </c>
      <c r="C54" s="21">
        <v>5</v>
      </c>
      <c r="D54" s="21">
        <v>1</v>
      </c>
      <c r="E54" s="6" t="s">
        <v>756</v>
      </c>
      <c r="F54" s="7" t="s">
        <v>980</v>
      </c>
      <c r="G54" s="6" t="s">
        <v>1680</v>
      </c>
      <c r="H54" s="6" t="s">
        <v>1800</v>
      </c>
      <c r="I54" s="6" t="s">
        <v>727</v>
      </c>
      <c r="J54" s="6" t="s">
        <v>1681</v>
      </c>
      <c r="K54" s="6"/>
      <c r="L54" s="12" t="s">
        <v>241</v>
      </c>
      <c r="M54" s="13"/>
      <c r="N54" s="14"/>
      <c r="O54" s="7"/>
      <c r="P54" s="6" t="s">
        <v>1227</v>
      </c>
      <c r="Q54" s="63">
        <f t="shared" si="1"/>
        <v>27</v>
      </c>
      <c r="R54" s="1" t="str">
        <f t="shared" si="2"/>
        <v>027Q0501</v>
      </c>
      <c r="S54" s="1" t="str">
        <f t="shared" si="6"/>
        <v xml:space="preserve">JWWA認証    </v>
      </c>
      <c r="T54" s="1" t="str">
        <f t="shared" si="4"/>
        <v xml:space="preserve">JWWA認証    </v>
      </c>
      <c r="Z54" s="1" t="s">
        <v>605</v>
      </c>
      <c r="AA54" s="67"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6"/>
      <c r="J55" s="6"/>
      <c r="K55" s="6"/>
      <c r="L55" s="12"/>
      <c r="M55" s="13"/>
      <c r="N55" s="14"/>
      <c r="O55" s="7"/>
      <c r="P55" s="6"/>
      <c r="Q55" s="63" t="str">
        <f t="shared" si="1"/>
        <v/>
      </c>
      <c r="R55" s="1" t="str">
        <f t="shared" si="2"/>
        <v/>
      </c>
      <c r="S55" s="1" t="str">
        <f t="shared" si="6"/>
        <v xml:space="preserve">JWWA認証    </v>
      </c>
      <c r="T55" s="1" t="str">
        <f t="shared" si="4"/>
        <v xml:space="preserve">JWWA認証    </v>
      </c>
      <c r="Z55" s="1" t="s">
        <v>4028</v>
      </c>
      <c r="AA55" s="67">
        <v>0</v>
      </c>
    </row>
    <row r="56" spans="1:27" ht="15" customHeight="1">
      <c r="A56" s="25" t="str">
        <f t="shared" si="0"/>
        <v>027Q0701</v>
      </c>
      <c r="B56" s="5" t="s">
        <v>752</v>
      </c>
      <c r="C56" s="21">
        <v>7</v>
      </c>
      <c r="D56" s="21">
        <v>1</v>
      </c>
      <c r="E56" s="6" t="s">
        <v>756</v>
      </c>
      <c r="F56" s="7" t="s">
        <v>938</v>
      </c>
      <c r="G56" s="6" t="s">
        <v>981</v>
      </c>
      <c r="H56" s="6" t="s">
        <v>1801</v>
      </c>
      <c r="I56" s="6" t="s">
        <v>940</v>
      </c>
      <c r="J56" s="6" t="s">
        <v>941</v>
      </c>
      <c r="K56" s="6"/>
      <c r="L56" s="12" t="s">
        <v>241</v>
      </c>
      <c r="M56" s="13"/>
      <c r="N56" s="14"/>
      <c r="O56" s="7"/>
      <c r="P56" s="6" t="s">
        <v>1227</v>
      </c>
      <c r="Q56" s="63">
        <f t="shared" si="1"/>
        <v>27</v>
      </c>
      <c r="R56" s="1" t="str">
        <f t="shared" si="2"/>
        <v>027Q0701</v>
      </c>
      <c r="S56" s="1" t="str">
        <f t="shared" si="6"/>
        <v xml:space="preserve">    </v>
      </c>
      <c r="T56" s="1" t="str">
        <f t="shared" si="4"/>
        <v xml:space="preserve">    </v>
      </c>
      <c r="Z56" s="1" t="s">
        <v>4029</v>
      </c>
      <c r="AA56" s="67">
        <v>0</v>
      </c>
    </row>
    <row r="57" spans="1:27" ht="15" customHeight="1">
      <c r="A57" s="25" t="str">
        <f t="shared" si="0"/>
        <v>027Q0702</v>
      </c>
      <c r="B57" s="5" t="s">
        <v>752</v>
      </c>
      <c r="C57" s="21">
        <v>7</v>
      </c>
      <c r="D57" s="21">
        <v>2</v>
      </c>
      <c r="E57" s="6" t="s">
        <v>756</v>
      </c>
      <c r="F57" s="7" t="s">
        <v>938</v>
      </c>
      <c r="G57" s="6" t="s">
        <v>2618</v>
      </c>
      <c r="H57" s="6" t="s">
        <v>2624</v>
      </c>
      <c r="I57" s="6" t="s">
        <v>1685</v>
      </c>
      <c r="J57" s="6" t="s">
        <v>941</v>
      </c>
      <c r="K57" s="6"/>
      <c r="L57" s="12" t="s">
        <v>241</v>
      </c>
      <c r="M57" s="13"/>
      <c r="N57" s="14"/>
      <c r="O57" s="7"/>
      <c r="P57" s="6" t="s">
        <v>1227</v>
      </c>
      <c r="Q57" s="63">
        <f t="shared" si="1"/>
        <v>27</v>
      </c>
      <c r="R57" s="1" t="str">
        <f t="shared" ref="R57:R120" si="7">A60</f>
        <v>027R0201</v>
      </c>
      <c r="S57" s="1" t="str">
        <f t="shared" si="6"/>
        <v xml:space="preserve">JWWA認証    </v>
      </c>
      <c r="T57" s="1" t="str">
        <f t="shared" si="4"/>
        <v xml:space="preserve">JWWA認証    </v>
      </c>
      <c r="Z57" s="1" t="s">
        <v>1592</v>
      </c>
      <c r="AA57" s="67">
        <v>24</v>
      </c>
    </row>
    <row r="58" spans="1:27" ht="15" customHeight="1">
      <c r="A58" s="25" t="str">
        <f t="shared" si="0"/>
        <v>027Q0703</v>
      </c>
      <c r="B58" s="5" t="s">
        <v>752</v>
      </c>
      <c r="C58" s="21">
        <v>7</v>
      </c>
      <c r="D58" s="21">
        <v>3</v>
      </c>
      <c r="E58" s="6" t="s">
        <v>756</v>
      </c>
      <c r="F58" s="7" t="s">
        <v>938</v>
      </c>
      <c r="G58" s="6" t="s">
        <v>2618</v>
      </c>
      <c r="H58" s="6" t="s">
        <v>2625</v>
      </c>
      <c r="I58" s="6" t="s">
        <v>953</v>
      </c>
      <c r="J58" s="6" t="s">
        <v>941</v>
      </c>
      <c r="K58" s="6"/>
      <c r="L58" s="12" t="s">
        <v>241</v>
      </c>
      <c r="M58" s="13"/>
      <c r="N58" s="14"/>
      <c r="O58" s="7"/>
      <c r="P58" s="6" t="s">
        <v>1227</v>
      </c>
      <c r="Q58" s="63">
        <f t="shared" si="1"/>
        <v>27</v>
      </c>
      <c r="R58" s="1" t="str">
        <f t="shared" si="7"/>
        <v>027R0202</v>
      </c>
      <c r="S58" s="1" t="str">
        <f t="shared" si="6"/>
        <v xml:space="preserve">JWWA認証    </v>
      </c>
      <c r="T58" s="1" t="str">
        <f t="shared" si="4"/>
        <v xml:space="preserve">JWWA認証    </v>
      </c>
      <c r="Z58" s="1" t="s">
        <v>4030</v>
      </c>
      <c r="AA58" s="67"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11"/>
      <c r="J59" s="11"/>
      <c r="K59" s="6"/>
      <c r="L59" s="12"/>
      <c r="M59" s="13"/>
      <c r="N59" s="14"/>
      <c r="O59" s="7"/>
      <c r="P59" s="6"/>
      <c r="Q59" s="63" t="str">
        <f t="shared" si="1"/>
        <v/>
      </c>
      <c r="R59" s="1" t="str">
        <f t="shared" si="7"/>
        <v>027R0203</v>
      </c>
      <c r="S59" s="1" t="str">
        <f t="shared" si="6"/>
        <v xml:space="preserve">JWWA認証    </v>
      </c>
      <c r="T59" s="1" t="str">
        <f t="shared" si="4"/>
        <v xml:space="preserve">JWWA認証    </v>
      </c>
      <c r="Z59" s="1" t="s">
        <v>4031</v>
      </c>
      <c r="AA59" s="67">
        <v>0</v>
      </c>
    </row>
    <row r="60" spans="1:27" ht="15" customHeight="1">
      <c r="A60" s="25" t="str">
        <f t="shared" si="0"/>
        <v>027R0201</v>
      </c>
      <c r="B60" s="5" t="s">
        <v>1274</v>
      </c>
      <c r="C60" s="21">
        <v>2</v>
      </c>
      <c r="D60" s="21">
        <v>1</v>
      </c>
      <c r="E60" s="6" t="s">
        <v>1275</v>
      </c>
      <c r="F60" s="7" t="s">
        <v>39</v>
      </c>
      <c r="G60" s="6" t="s">
        <v>1722</v>
      </c>
      <c r="H60" s="6" t="s">
        <v>1798</v>
      </c>
      <c r="I60" s="6" t="s">
        <v>2626</v>
      </c>
      <c r="J60" s="6" t="s">
        <v>1729</v>
      </c>
      <c r="K60" s="6"/>
      <c r="L60" s="12" t="s">
        <v>241</v>
      </c>
      <c r="M60" s="13"/>
      <c r="N60" s="14"/>
      <c r="O60" s="7"/>
      <c r="P60" s="6" t="s">
        <v>1227</v>
      </c>
      <c r="Q60" s="63">
        <f t="shared" si="1"/>
        <v>27</v>
      </c>
      <c r="R60" s="1" t="str">
        <f t="shared" si="7"/>
        <v/>
      </c>
      <c r="S60" s="1" t="str">
        <f t="shared" si="6"/>
        <v xml:space="preserve">    </v>
      </c>
      <c r="T60" s="1" t="str">
        <f t="shared" si="4"/>
        <v xml:space="preserve">    </v>
      </c>
      <c r="Z60" s="1" t="s">
        <v>560</v>
      </c>
      <c r="AA60" s="67">
        <v>36</v>
      </c>
    </row>
    <row r="61" spans="1:27" ht="15" customHeight="1">
      <c r="A61" s="25" t="str">
        <f t="shared" si="0"/>
        <v>027R0202</v>
      </c>
      <c r="B61" s="5" t="s">
        <v>1274</v>
      </c>
      <c r="C61" s="21">
        <v>2</v>
      </c>
      <c r="D61" s="21">
        <v>2</v>
      </c>
      <c r="E61" s="6" t="s">
        <v>1275</v>
      </c>
      <c r="F61" s="7" t="s">
        <v>39</v>
      </c>
      <c r="G61" s="6" t="s">
        <v>1730</v>
      </c>
      <c r="H61" s="6" t="s">
        <v>1799</v>
      </c>
      <c r="I61" s="6" t="s">
        <v>1617</v>
      </c>
      <c r="J61" s="6" t="s">
        <v>1729</v>
      </c>
      <c r="K61" s="6"/>
      <c r="L61" s="12" t="s">
        <v>241</v>
      </c>
      <c r="M61" s="13"/>
      <c r="N61" s="14"/>
      <c r="O61" s="7"/>
      <c r="P61" s="6" t="s">
        <v>1227</v>
      </c>
      <c r="Q61" s="63">
        <f t="shared" si="1"/>
        <v>27</v>
      </c>
      <c r="R61" s="1" t="str">
        <f t="shared" si="7"/>
        <v/>
      </c>
      <c r="S61" s="1" t="str">
        <f t="shared" si="6"/>
        <v xml:space="preserve">    </v>
      </c>
      <c r="T61" s="1" t="str">
        <f t="shared" si="4"/>
        <v xml:space="preserve">    </v>
      </c>
      <c r="V61" s="2"/>
      <c r="Z61" s="1" t="s">
        <v>4032</v>
      </c>
      <c r="AA61" s="67">
        <v>0</v>
      </c>
    </row>
    <row r="62" spans="1:27" ht="15" customHeight="1">
      <c r="A62" s="87" t="str">
        <f t="shared" si="0"/>
        <v>027R0203</v>
      </c>
      <c r="B62" s="5" t="s">
        <v>1274</v>
      </c>
      <c r="C62" s="21">
        <v>2</v>
      </c>
      <c r="D62" s="21">
        <v>3</v>
      </c>
      <c r="E62" s="6" t="s">
        <v>1275</v>
      </c>
      <c r="F62" s="7" t="s">
        <v>39</v>
      </c>
      <c r="G62" s="6" t="s">
        <v>1730</v>
      </c>
      <c r="H62" s="6" t="s">
        <v>1802</v>
      </c>
      <c r="I62" s="6" t="s">
        <v>1723</v>
      </c>
      <c r="J62" s="6" t="s">
        <v>1729</v>
      </c>
      <c r="K62" s="6" t="s">
        <v>937</v>
      </c>
      <c r="L62" s="12" t="s">
        <v>241</v>
      </c>
      <c r="M62" s="13"/>
      <c r="N62" s="14"/>
      <c r="O62" s="7"/>
      <c r="P62" s="6" t="s">
        <v>1227</v>
      </c>
      <c r="Q62" s="63">
        <f t="shared" si="1"/>
        <v>27</v>
      </c>
      <c r="R62" s="1" t="str">
        <f t="shared" si="7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1" t="s">
        <v>1279</v>
      </c>
      <c r="AA62" s="67"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6"/>
      <c r="J63" s="6"/>
      <c r="K63" s="6"/>
      <c r="L63" s="12"/>
      <c r="M63" s="13"/>
      <c r="N63" s="14"/>
      <c r="O63" s="7"/>
      <c r="P63" s="6"/>
      <c r="Q63" s="63" t="str">
        <f t="shared" si="1"/>
        <v/>
      </c>
      <c r="R63" s="1" t="str">
        <f t="shared" si="7"/>
        <v/>
      </c>
      <c r="S63" s="1" t="str">
        <f t="shared" si="6"/>
        <v xml:space="preserve">    </v>
      </c>
      <c r="T63" s="1" t="str">
        <f t="shared" si="4"/>
        <v xml:space="preserve">    </v>
      </c>
      <c r="U63" s="2"/>
      <c r="V63" s="2"/>
      <c r="Z63" s="1" t="s">
        <v>4033</v>
      </c>
      <c r="AA63" s="67"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11"/>
      <c r="J64" s="11"/>
      <c r="K64" s="11"/>
      <c r="L64" s="12"/>
      <c r="M64" s="13"/>
      <c r="N64" s="14"/>
      <c r="O64" s="7"/>
      <c r="P64" s="11"/>
      <c r="Q64" s="63" t="str">
        <f t="shared" si="1"/>
        <v/>
      </c>
      <c r="R64" s="1" t="str">
        <f t="shared" si="7"/>
        <v/>
      </c>
      <c r="S64" s="1" t="str">
        <f t="shared" si="6"/>
        <v xml:space="preserve">    </v>
      </c>
      <c r="T64" s="1" t="str">
        <f t="shared" si="4"/>
        <v xml:space="preserve">    </v>
      </c>
      <c r="U64" s="2"/>
      <c r="V64" s="2"/>
      <c r="Z64" s="1" t="s">
        <v>4034</v>
      </c>
      <c r="AA64" s="67"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8"/>
      <c r="G65" s="6"/>
      <c r="H65" s="6"/>
      <c r="I65" s="6"/>
      <c r="J65" s="6"/>
      <c r="K65" s="6"/>
      <c r="L65" s="5"/>
      <c r="M65" s="9"/>
      <c r="N65" s="10"/>
      <c r="O65" s="7"/>
      <c r="P65" s="6"/>
      <c r="Q65" s="63" t="str">
        <f t="shared" si="1"/>
        <v/>
      </c>
      <c r="R65" s="1" t="str">
        <f t="shared" si="7"/>
        <v/>
      </c>
      <c r="S65" s="1" t="str">
        <f t="shared" si="6"/>
        <v xml:space="preserve">    </v>
      </c>
      <c r="T65" s="1" t="str">
        <f t="shared" si="4"/>
        <v xml:space="preserve">    </v>
      </c>
      <c r="U65" s="2"/>
      <c r="V65" s="2"/>
      <c r="Z65" s="1" t="s">
        <v>4035</v>
      </c>
      <c r="AA65" s="67"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11"/>
      <c r="K66" s="11"/>
      <c r="L66" s="12"/>
      <c r="M66" s="13"/>
      <c r="N66" s="14"/>
      <c r="O66" s="7"/>
      <c r="P66" s="11"/>
      <c r="Q66" s="63" t="str">
        <f t="shared" si="1"/>
        <v/>
      </c>
      <c r="R66" s="1" t="str">
        <f t="shared" si="7"/>
        <v/>
      </c>
      <c r="S66" s="1" t="str">
        <f t="shared" si="6"/>
        <v xml:space="preserve">    </v>
      </c>
      <c r="T66" s="1" t="str">
        <f t="shared" si="4"/>
        <v xml:space="preserve">    </v>
      </c>
      <c r="U66" s="2"/>
      <c r="V66" s="2"/>
      <c r="Z66" s="1" t="s">
        <v>4036</v>
      </c>
      <c r="AA66" s="67"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11"/>
      <c r="K67" s="11"/>
      <c r="L67" s="12"/>
      <c r="M67" s="13"/>
      <c r="N67" s="14"/>
      <c r="O67" s="7"/>
      <c r="P67" s="11"/>
      <c r="Q67" s="63" t="str">
        <f t="shared" si="1"/>
        <v/>
      </c>
      <c r="R67" s="1" t="str">
        <f t="shared" si="7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1" t="s">
        <v>923</v>
      </c>
      <c r="AA67" s="67"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11"/>
      <c r="K68" s="11"/>
      <c r="L68" s="12"/>
      <c r="M68" s="13"/>
      <c r="N68" s="14"/>
      <c r="O68" s="7"/>
      <c r="P68" s="11"/>
      <c r="Q68" s="63" t="str">
        <f t="shared" si="1"/>
        <v/>
      </c>
      <c r="R68" s="1" t="str">
        <f t="shared" si="7"/>
        <v/>
      </c>
      <c r="S68" s="1" t="str">
        <f t="shared" si="6"/>
        <v xml:space="preserve">    </v>
      </c>
      <c r="T68" s="1" t="str">
        <f t="shared" si="4"/>
        <v xml:space="preserve">    </v>
      </c>
      <c r="U68" s="2"/>
      <c r="V68" s="2"/>
      <c r="Z68" s="1" t="s">
        <v>2077</v>
      </c>
      <c r="AA68" s="67"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11"/>
      <c r="K69" s="11"/>
      <c r="L69" s="12"/>
      <c r="M69" s="13"/>
      <c r="N69" s="14"/>
      <c r="O69" s="7"/>
      <c r="P69" s="11"/>
      <c r="Q69" s="63" t="str">
        <f t="shared" si="1"/>
        <v/>
      </c>
      <c r="R69" s="1" t="str">
        <f t="shared" si="7"/>
        <v/>
      </c>
      <c r="S69" s="1" t="str">
        <f t="shared" si="6"/>
        <v xml:space="preserve">    </v>
      </c>
      <c r="T69" s="1" t="str">
        <f t="shared" si="4"/>
        <v xml:space="preserve">    </v>
      </c>
      <c r="U69" s="2"/>
      <c r="V69" s="2"/>
      <c r="Z69" s="1" t="s">
        <v>2118</v>
      </c>
      <c r="AA69" s="67"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1"/>
        <v/>
      </c>
      <c r="R70" s="1" t="str">
        <f t="shared" si="7"/>
        <v/>
      </c>
      <c r="S70" s="1" t="str">
        <f t="shared" si="6"/>
        <v xml:space="preserve">    </v>
      </c>
      <c r="T70" s="1" t="str">
        <f t="shared" si="4"/>
        <v xml:space="preserve">    </v>
      </c>
      <c r="U70" s="2"/>
      <c r="V70" s="2"/>
      <c r="Z70" s="1" t="s">
        <v>1212</v>
      </c>
      <c r="AA70" s="67">
        <v>28</v>
      </c>
    </row>
    <row r="71" spans="1:27" ht="15" customHeight="1">
      <c r="A71" s="25" t="str">
        <f t="shared" si="0"/>
        <v/>
      </c>
      <c r="B71" s="5"/>
      <c r="C71" s="21"/>
      <c r="D71" s="21"/>
      <c r="E71" s="6"/>
      <c r="F71" s="7"/>
      <c r="G71" s="6"/>
      <c r="H71" s="6"/>
      <c r="I71" s="11"/>
      <c r="J71" s="11"/>
      <c r="K71" s="11"/>
      <c r="L71" s="12"/>
      <c r="M71" s="13"/>
      <c r="N71" s="14"/>
      <c r="O71" s="7"/>
      <c r="P71" s="11"/>
      <c r="Q71" s="63" t="str">
        <f t="shared" ref="Q71:Q134" si="8">IF(P71="","",VLOOKUP(P71,$Z$7:$AA$68,2,FALSE))</f>
        <v/>
      </c>
      <c r="R71" s="1" t="str">
        <f t="shared" si="7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1" t="s">
        <v>1591</v>
      </c>
      <c r="AA71" s="67">
        <v>40</v>
      </c>
    </row>
    <row r="72" spans="1:27" ht="15" customHeight="1">
      <c r="A72" s="25" t="str">
        <f t="shared" si="0"/>
        <v/>
      </c>
      <c r="B72" s="5"/>
      <c r="C72" s="21"/>
      <c r="D72" s="21"/>
      <c r="E72" s="6"/>
      <c r="F72" s="7"/>
      <c r="G72" s="6"/>
      <c r="H72" s="6"/>
      <c r="I72" s="11"/>
      <c r="J72" s="11"/>
      <c r="K72" s="11"/>
      <c r="L72" s="12"/>
      <c r="M72" s="13"/>
      <c r="N72" s="14"/>
      <c r="O72" s="7"/>
      <c r="P72" s="11"/>
      <c r="Q72" s="63" t="str">
        <f t="shared" si="8"/>
        <v/>
      </c>
      <c r="R72" s="1" t="str">
        <f t="shared" si="7"/>
        <v/>
      </c>
      <c r="S72" s="1" t="str">
        <f t="shared" si="6"/>
        <v xml:space="preserve">    </v>
      </c>
      <c r="T72" s="1" t="str">
        <f t="shared" ref="T72:T297" si="9">S72</f>
        <v xml:space="preserve">    </v>
      </c>
      <c r="V72" s="2"/>
    </row>
    <row r="73" spans="1:27" ht="15" customHeight="1">
      <c r="A73" s="25" t="str">
        <f t="shared" si="0"/>
        <v/>
      </c>
      <c r="B73" s="5"/>
      <c r="C73" s="21"/>
      <c r="D73" s="21"/>
      <c r="E73" s="6"/>
      <c r="F73" s="7"/>
      <c r="G73" s="6"/>
      <c r="H73" s="6"/>
      <c r="I73" s="11"/>
      <c r="J73" s="11"/>
      <c r="K73" s="11"/>
      <c r="L73" s="12"/>
      <c r="M73" s="13"/>
      <c r="N73" s="14"/>
      <c r="O73" s="7"/>
      <c r="P73" s="11"/>
      <c r="Q73" s="63" t="str">
        <f t="shared" si="8"/>
        <v/>
      </c>
      <c r="R73" s="1" t="str">
        <f t="shared" si="7"/>
        <v/>
      </c>
      <c r="S73" s="1" t="str">
        <f t="shared" si="6"/>
        <v xml:space="preserve">    </v>
      </c>
      <c r="T73" s="1" t="str">
        <f t="shared" si="9"/>
        <v xml:space="preserve">    </v>
      </c>
      <c r="V73" s="2"/>
    </row>
    <row r="74" spans="1:27" ht="15" customHeight="1">
      <c r="A74" s="25" t="str">
        <f t="shared" si="0"/>
        <v/>
      </c>
      <c r="B74" s="5"/>
      <c r="C74" s="21"/>
      <c r="D74" s="21"/>
      <c r="E74" s="6"/>
      <c r="F74" s="7"/>
      <c r="G74" s="6"/>
      <c r="H74" s="6"/>
      <c r="I74" s="11"/>
      <c r="J74" s="11"/>
      <c r="K74" s="11"/>
      <c r="L74" s="12"/>
      <c r="M74" s="13"/>
      <c r="N74" s="14"/>
      <c r="O74" s="7"/>
      <c r="P74" s="11"/>
      <c r="Q74" s="63" t="str">
        <f t="shared" si="8"/>
        <v/>
      </c>
      <c r="R74" s="1" t="str">
        <f t="shared" si="7"/>
        <v/>
      </c>
      <c r="S74" s="1" t="str">
        <f t="shared" si="6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25" t="str">
        <f t="shared" ref="A75:A138" si="10">IF(OR(B75="",C75="",D75=""),"",TEXT(Q75,"000")&amp;B75&amp;TEXT(C75,"00")&amp;TEXT(D75,"00"))</f>
        <v/>
      </c>
      <c r="B75" s="5"/>
      <c r="C75" s="21"/>
      <c r="D75" s="21"/>
      <c r="E75" s="6"/>
      <c r="F75" s="7"/>
      <c r="G75" s="6"/>
      <c r="H75" s="6"/>
      <c r="I75" s="11"/>
      <c r="J75" s="11"/>
      <c r="K75" s="11"/>
      <c r="L75" s="12"/>
      <c r="M75" s="13"/>
      <c r="N75" s="14"/>
      <c r="O75" s="7"/>
      <c r="P75" s="11"/>
      <c r="Q75" s="63" t="str">
        <f t="shared" si="8"/>
        <v/>
      </c>
      <c r="R75" s="1" t="str">
        <f t="shared" si="7"/>
        <v/>
      </c>
      <c r="S75" s="1" t="str">
        <f t="shared" si="6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25" t="str">
        <f t="shared" si="10"/>
        <v/>
      </c>
      <c r="B76" s="5"/>
      <c r="C76" s="21"/>
      <c r="D76" s="21"/>
      <c r="E76" s="6"/>
      <c r="F76" s="7"/>
      <c r="G76" s="6"/>
      <c r="H76" s="6"/>
      <c r="I76" s="11"/>
      <c r="J76" s="11"/>
      <c r="K76" s="11"/>
      <c r="L76" s="12"/>
      <c r="M76" s="13"/>
      <c r="N76" s="14"/>
      <c r="O76" s="7"/>
      <c r="P76" s="11"/>
      <c r="Q76" s="63" t="str">
        <f t="shared" si="8"/>
        <v/>
      </c>
      <c r="R76" s="1" t="str">
        <f t="shared" si="7"/>
        <v/>
      </c>
      <c r="S76" s="1" t="str">
        <f t="shared" si="6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25" t="str">
        <f t="shared" si="10"/>
        <v/>
      </c>
      <c r="B77" s="5"/>
      <c r="C77" s="21"/>
      <c r="D77" s="21"/>
      <c r="E77" s="6"/>
      <c r="F77" s="7"/>
      <c r="G77" s="6"/>
      <c r="H77" s="6"/>
      <c r="I77" s="11"/>
      <c r="J77" s="11"/>
      <c r="K77" s="11"/>
      <c r="L77" s="12"/>
      <c r="M77" s="13"/>
      <c r="N77" s="14"/>
      <c r="O77" s="7"/>
      <c r="P77" s="11"/>
      <c r="Q77" s="63" t="str">
        <f t="shared" si="8"/>
        <v/>
      </c>
      <c r="R77" s="1" t="str">
        <f t="shared" si="7"/>
        <v/>
      </c>
      <c r="S77" s="1" t="str">
        <f t="shared" si="6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25" t="str">
        <f t="shared" si="10"/>
        <v/>
      </c>
      <c r="B78" s="5"/>
      <c r="C78" s="21"/>
      <c r="D78" s="21"/>
      <c r="E78" s="6"/>
      <c r="F78" s="7"/>
      <c r="G78" s="6"/>
      <c r="H78" s="6"/>
      <c r="I78" s="11"/>
      <c r="J78" s="11"/>
      <c r="K78" s="11"/>
      <c r="L78" s="12"/>
      <c r="M78" s="13"/>
      <c r="N78" s="14"/>
      <c r="O78" s="7"/>
      <c r="P78" s="11"/>
      <c r="Q78" s="63" t="str">
        <f t="shared" si="8"/>
        <v/>
      </c>
      <c r="R78" s="1" t="str">
        <f t="shared" si="7"/>
        <v/>
      </c>
      <c r="S78" s="1" t="str">
        <f t="shared" si="6"/>
        <v xml:space="preserve">    </v>
      </c>
      <c r="T78" s="1" t="str">
        <f t="shared" si="9"/>
        <v xml:space="preserve">    </v>
      </c>
    </row>
    <row r="79" spans="1:27" ht="15" customHeight="1">
      <c r="A79" s="25" t="str">
        <f t="shared" si="10"/>
        <v/>
      </c>
      <c r="B79" s="5"/>
      <c r="C79" s="21"/>
      <c r="D79" s="21"/>
      <c r="E79" s="6"/>
      <c r="F79" s="7"/>
      <c r="G79" s="6"/>
      <c r="H79" s="6"/>
      <c r="I79" s="11"/>
      <c r="J79" s="11"/>
      <c r="K79" s="11"/>
      <c r="L79" s="12"/>
      <c r="M79" s="13"/>
      <c r="N79" s="14"/>
      <c r="O79" s="7"/>
      <c r="P79" s="11"/>
      <c r="Q79" s="63" t="str">
        <f t="shared" si="8"/>
        <v/>
      </c>
      <c r="R79" s="1" t="str">
        <f t="shared" si="7"/>
        <v/>
      </c>
      <c r="S79" s="1" t="str">
        <f t="shared" si="6"/>
        <v xml:space="preserve">    </v>
      </c>
      <c r="T79" s="1" t="str">
        <f t="shared" si="9"/>
        <v xml:space="preserve">    </v>
      </c>
    </row>
    <row r="80" spans="1:27" ht="15" customHeight="1">
      <c r="A80" s="25" t="str">
        <f t="shared" si="10"/>
        <v/>
      </c>
      <c r="B80" s="5"/>
      <c r="C80" s="21"/>
      <c r="D80" s="21"/>
      <c r="E80" s="6"/>
      <c r="F80" s="7"/>
      <c r="G80" s="6"/>
      <c r="H80" s="6"/>
      <c r="I80" s="11"/>
      <c r="J80" s="11"/>
      <c r="K80" s="11"/>
      <c r="L80" s="12"/>
      <c r="M80" s="13"/>
      <c r="N80" s="14"/>
      <c r="O80" s="7"/>
      <c r="P80" s="11"/>
      <c r="Q80" s="63" t="str">
        <f t="shared" si="8"/>
        <v/>
      </c>
      <c r="R80" s="1" t="str">
        <f t="shared" si="7"/>
        <v/>
      </c>
      <c r="S80" s="1" t="str">
        <f t="shared" si="6"/>
        <v xml:space="preserve">    </v>
      </c>
      <c r="T80" s="1" t="str">
        <f t="shared" si="9"/>
        <v xml:space="preserve">    </v>
      </c>
    </row>
    <row r="81" spans="1:20" ht="15" customHeight="1">
      <c r="A81" s="25" t="str">
        <f t="shared" si="10"/>
        <v/>
      </c>
      <c r="B81" s="5"/>
      <c r="C81" s="21"/>
      <c r="D81" s="21"/>
      <c r="E81" s="6"/>
      <c r="F81" s="7"/>
      <c r="G81" s="6"/>
      <c r="H81" s="6"/>
      <c r="I81" s="11"/>
      <c r="J81" s="11"/>
      <c r="K81" s="11"/>
      <c r="L81" s="12"/>
      <c r="M81" s="13"/>
      <c r="N81" s="14"/>
      <c r="O81" s="7"/>
      <c r="P81" s="11"/>
      <c r="Q81" s="63" t="str">
        <f t="shared" si="8"/>
        <v/>
      </c>
      <c r="R81" s="1" t="str">
        <f t="shared" si="7"/>
        <v/>
      </c>
      <c r="S81" s="1" t="str">
        <f t="shared" si="6"/>
        <v xml:space="preserve">    </v>
      </c>
      <c r="T81" s="1" t="str">
        <f t="shared" si="9"/>
        <v xml:space="preserve">    </v>
      </c>
    </row>
    <row r="82" spans="1:20" ht="15" customHeight="1">
      <c r="A82" s="25" t="str">
        <f t="shared" si="10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8"/>
        <v/>
      </c>
      <c r="R82" s="1" t="str">
        <f t="shared" si="7"/>
        <v/>
      </c>
      <c r="S82" s="1" t="str">
        <f t="shared" si="6"/>
        <v xml:space="preserve">    </v>
      </c>
      <c r="T82" s="1" t="str">
        <f t="shared" si="9"/>
        <v xml:space="preserve">    </v>
      </c>
    </row>
    <row r="83" spans="1:20" ht="15" customHeight="1">
      <c r="A83" s="25" t="str">
        <f t="shared" si="10"/>
        <v/>
      </c>
      <c r="B83" s="5"/>
      <c r="C83" s="21"/>
      <c r="D83" s="21"/>
      <c r="E83" s="6"/>
      <c r="F83" s="7"/>
      <c r="G83" s="6"/>
      <c r="H83" s="6"/>
      <c r="I83" s="11"/>
      <c r="J83" s="11"/>
      <c r="K83" s="11"/>
      <c r="L83" s="12"/>
      <c r="M83" s="13"/>
      <c r="N83" s="14"/>
      <c r="O83" s="7"/>
      <c r="P83" s="11"/>
      <c r="Q83" s="63" t="str">
        <f t="shared" si="8"/>
        <v/>
      </c>
      <c r="R83" s="1" t="str">
        <f t="shared" si="7"/>
        <v/>
      </c>
      <c r="S83" s="1" t="str">
        <f t="shared" si="6"/>
        <v xml:space="preserve">    </v>
      </c>
      <c r="T83" s="1" t="str">
        <f t="shared" si="9"/>
        <v xml:space="preserve">    </v>
      </c>
    </row>
    <row r="84" spans="1:20" ht="15" customHeight="1">
      <c r="A84" s="25" t="str">
        <f t="shared" si="10"/>
        <v/>
      </c>
      <c r="B84" s="5"/>
      <c r="C84" s="21"/>
      <c r="D84" s="21"/>
      <c r="E84" s="6"/>
      <c r="F84" s="7"/>
      <c r="G84" s="6"/>
      <c r="H84" s="6"/>
      <c r="I84" s="11"/>
      <c r="J84" s="11"/>
      <c r="K84" s="11"/>
      <c r="L84" s="12"/>
      <c r="M84" s="13"/>
      <c r="N84" s="14"/>
      <c r="O84" s="7"/>
      <c r="P84" s="11"/>
      <c r="Q84" s="63" t="str">
        <f t="shared" si="8"/>
        <v/>
      </c>
      <c r="R84" s="1" t="str">
        <f t="shared" si="7"/>
        <v/>
      </c>
      <c r="S84" s="1" t="str">
        <f t="shared" si="6"/>
        <v xml:space="preserve">    </v>
      </c>
      <c r="T84" s="1" t="str">
        <f t="shared" si="9"/>
        <v xml:space="preserve">    </v>
      </c>
    </row>
    <row r="85" spans="1:20" ht="15" customHeight="1">
      <c r="A85" s="25" t="str">
        <f t="shared" si="10"/>
        <v/>
      </c>
      <c r="B85" s="5"/>
      <c r="C85" s="21"/>
      <c r="D85" s="21"/>
      <c r="E85" s="6"/>
      <c r="F85" s="7"/>
      <c r="G85" s="6"/>
      <c r="H85" s="6"/>
      <c r="I85" s="11"/>
      <c r="J85" s="11"/>
      <c r="K85" s="11"/>
      <c r="L85" s="12"/>
      <c r="M85" s="13"/>
      <c r="N85" s="14"/>
      <c r="O85" s="7"/>
      <c r="P85" s="11"/>
      <c r="Q85" s="63" t="str">
        <f t="shared" si="8"/>
        <v/>
      </c>
      <c r="R85" s="1" t="str">
        <f t="shared" si="7"/>
        <v/>
      </c>
      <c r="S85" s="1" t="str">
        <f t="shared" si="6"/>
        <v xml:space="preserve">    </v>
      </c>
      <c r="T85" s="1" t="str">
        <f t="shared" si="9"/>
        <v xml:space="preserve">    </v>
      </c>
    </row>
    <row r="86" spans="1:20" ht="15" customHeight="1">
      <c r="A86" s="25" t="str">
        <f t="shared" si="10"/>
        <v/>
      </c>
      <c r="B86" s="5"/>
      <c r="C86" s="21"/>
      <c r="D86" s="21"/>
      <c r="E86" s="6"/>
      <c r="F86" s="7"/>
      <c r="G86" s="6"/>
      <c r="H86" s="6"/>
      <c r="I86" s="11"/>
      <c r="J86" s="11"/>
      <c r="K86" s="11"/>
      <c r="L86" s="12"/>
      <c r="M86" s="13"/>
      <c r="N86" s="14"/>
      <c r="O86" s="7"/>
      <c r="P86" s="11"/>
      <c r="Q86" s="63" t="str">
        <f t="shared" si="8"/>
        <v/>
      </c>
      <c r="R86" s="1" t="str">
        <f t="shared" si="7"/>
        <v/>
      </c>
      <c r="S86" s="1" t="str">
        <f t="shared" si="6"/>
        <v xml:space="preserve">    </v>
      </c>
      <c r="T86" s="1" t="str">
        <f t="shared" si="9"/>
        <v xml:space="preserve">    </v>
      </c>
    </row>
    <row r="87" spans="1:20" ht="15" customHeight="1">
      <c r="A87" s="25" t="str">
        <f t="shared" si="10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8"/>
        <v/>
      </c>
      <c r="R87" s="1" t="str">
        <f t="shared" si="7"/>
        <v/>
      </c>
      <c r="S87" s="1" t="str">
        <f t="shared" si="6"/>
        <v xml:space="preserve">    </v>
      </c>
      <c r="T87" s="1" t="str">
        <f t="shared" si="9"/>
        <v xml:space="preserve">    </v>
      </c>
    </row>
    <row r="88" spans="1:20" ht="15" customHeight="1">
      <c r="A88" s="25" t="str">
        <f t="shared" si="10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8"/>
        <v/>
      </c>
      <c r="R88" s="1" t="str">
        <f t="shared" si="7"/>
        <v/>
      </c>
      <c r="S88" s="1" t="str">
        <f t="shared" si="6"/>
        <v xml:space="preserve">    </v>
      </c>
      <c r="T88" s="1" t="str">
        <f t="shared" si="9"/>
        <v xml:space="preserve">    </v>
      </c>
    </row>
    <row r="89" spans="1:20" ht="15" customHeight="1">
      <c r="A89" s="25" t="str">
        <f t="shared" si="10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8"/>
        <v/>
      </c>
      <c r="R89" s="1" t="str">
        <f t="shared" si="7"/>
        <v/>
      </c>
      <c r="S89" s="1" t="str">
        <f t="shared" si="6"/>
        <v xml:space="preserve">    </v>
      </c>
      <c r="T89" s="1" t="str">
        <f t="shared" si="9"/>
        <v xml:space="preserve">    </v>
      </c>
    </row>
    <row r="90" spans="1:20" ht="15" customHeight="1">
      <c r="A90" s="25" t="str">
        <f t="shared" si="10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8"/>
        <v/>
      </c>
      <c r="R90" s="1" t="str">
        <f t="shared" si="7"/>
        <v/>
      </c>
      <c r="S90" s="1" t="str">
        <f t="shared" si="6"/>
        <v xml:space="preserve">    </v>
      </c>
      <c r="T90" s="1" t="str">
        <f t="shared" si="9"/>
        <v xml:space="preserve">    </v>
      </c>
    </row>
    <row r="91" spans="1:20" ht="15" customHeight="1">
      <c r="A91" s="25" t="str">
        <f t="shared" si="10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8"/>
        <v/>
      </c>
      <c r="R91" s="1" t="str">
        <f t="shared" si="7"/>
        <v/>
      </c>
      <c r="S91" s="1" t="str">
        <f t="shared" si="6"/>
        <v xml:space="preserve">    </v>
      </c>
      <c r="T91" s="1" t="str">
        <f t="shared" si="9"/>
        <v xml:space="preserve">    </v>
      </c>
    </row>
    <row r="92" spans="1:20" ht="15" customHeight="1">
      <c r="A92" s="25" t="str">
        <f t="shared" si="10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8"/>
        <v/>
      </c>
      <c r="R92" s="1" t="str">
        <f t="shared" si="7"/>
        <v/>
      </c>
      <c r="S92" s="1" t="str">
        <f t="shared" si="6"/>
        <v xml:space="preserve">    </v>
      </c>
      <c r="T92" s="1" t="str">
        <f t="shared" si="9"/>
        <v xml:space="preserve">    </v>
      </c>
    </row>
    <row r="93" spans="1:20" ht="15" customHeight="1">
      <c r="A93" s="25" t="str">
        <f t="shared" si="10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8"/>
        <v/>
      </c>
      <c r="R93" s="1" t="str">
        <f t="shared" si="7"/>
        <v/>
      </c>
      <c r="S93" s="1" t="str">
        <f t="shared" si="6"/>
        <v xml:space="preserve">    </v>
      </c>
      <c r="T93" s="1" t="str">
        <f t="shared" si="9"/>
        <v xml:space="preserve">    </v>
      </c>
    </row>
    <row r="94" spans="1:20" ht="15" customHeight="1">
      <c r="A94" s="25" t="str">
        <f t="shared" si="10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8"/>
        <v/>
      </c>
      <c r="R94" s="1" t="str">
        <f t="shared" si="7"/>
        <v/>
      </c>
      <c r="S94" s="1" t="str">
        <f t="shared" si="6"/>
        <v xml:space="preserve">    </v>
      </c>
      <c r="T94" s="1" t="str">
        <f t="shared" si="9"/>
        <v xml:space="preserve">    </v>
      </c>
    </row>
    <row r="95" spans="1:20" ht="15" customHeight="1">
      <c r="A95" s="25" t="str">
        <f t="shared" si="10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8"/>
        <v/>
      </c>
      <c r="R95" s="1" t="str">
        <f t="shared" si="7"/>
        <v/>
      </c>
      <c r="S95" s="1" t="str">
        <f t="shared" si="6"/>
        <v xml:space="preserve">    </v>
      </c>
      <c r="T95" s="1" t="str">
        <f t="shared" si="9"/>
        <v xml:space="preserve">    </v>
      </c>
    </row>
    <row r="96" spans="1:20" ht="15" customHeight="1">
      <c r="A96" s="25" t="str">
        <f t="shared" si="10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8"/>
        <v/>
      </c>
      <c r="R96" s="1" t="str">
        <f t="shared" si="7"/>
        <v/>
      </c>
      <c r="S96" s="1" t="str">
        <f t="shared" si="6"/>
        <v xml:space="preserve">    </v>
      </c>
      <c r="T96" s="1" t="str">
        <f t="shared" si="9"/>
        <v xml:space="preserve">    </v>
      </c>
    </row>
    <row r="97" spans="1:20" ht="15" customHeight="1">
      <c r="A97" s="25" t="str">
        <f t="shared" si="10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8"/>
        <v/>
      </c>
      <c r="R97" s="1" t="str">
        <f t="shared" si="7"/>
        <v/>
      </c>
      <c r="S97" s="1" t="str">
        <f t="shared" si="6"/>
        <v xml:space="preserve">    </v>
      </c>
      <c r="T97" s="1" t="str">
        <f t="shared" si="9"/>
        <v xml:space="preserve">    </v>
      </c>
    </row>
    <row r="98" spans="1:20" ht="15" customHeight="1">
      <c r="A98" s="25" t="str">
        <f t="shared" si="10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8"/>
        <v/>
      </c>
      <c r="R98" s="1" t="str">
        <f t="shared" si="7"/>
        <v/>
      </c>
      <c r="S98" s="1" t="str">
        <f t="shared" si="6"/>
        <v xml:space="preserve">    </v>
      </c>
      <c r="T98" s="1" t="str">
        <f t="shared" si="9"/>
        <v xml:space="preserve">    </v>
      </c>
    </row>
    <row r="99" spans="1:20" ht="15" customHeight="1">
      <c r="A99" s="25" t="str">
        <f t="shared" si="10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8"/>
        <v/>
      </c>
      <c r="R99" s="1" t="str">
        <f t="shared" si="7"/>
        <v/>
      </c>
      <c r="S99" s="1" t="str">
        <f t="shared" si="6"/>
        <v xml:space="preserve">    </v>
      </c>
      <c r="T99" s="1" t="str">
        <f t="shared" si="9"/>
        <v xml:space="preserve">    </v>
      </c>
    </row>
    <row r="100" spans="1:20" ht="15" customHeight="1">
      <c r="A100" s="25" t="str">
        <f t="shared" si="10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8"/>
        <v/>
      </c>
      <c r="R100" s="1" t="str">
        <f t="shared" si="7"/>
        <v/>
      </c>
      <c r="S100" s="1" t="str">
        <f t="shared" si="6"/>
        <v xml:space="preserve">    </v>
      </c>
      <c r="T100" s="1" t="str">
        <f t="shared" si="9"/>
        <v xml:space="preserve">    </v>
      </c>
    </row>
    <row r="101" spans="1:20" ht="15" customHeight="1">
      <c r="A101" s="25" t="str">
        <f t="shared" si="10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8"/>
        <v/>
      </c>
      <c r="R101" s="1" t="str">
        <f t="shared" si="7"/>
        <v/>
      </c>
      <c r="S101" s="1" t="str">
        <f t="shared" si="6"/>
        <v xml:space="preserve">    </v>
      </c>
      <c r="T101" s="1" t="str">
        <f t="shared" si="9"/>
        <v xml:space="preserve">    </v>
      </c>
    </row>
    <row r="102" spans="1:20" ht="15" customHeight="1">
      <c r="A102" s="25" t="str">
        <f t="shared" si="10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8"/>
        <v/>
      </c>
      <c r="R102" s="1" t="str">
        <f t="shared" si="7"/>
        <v/>
      </c>
      <c r="S102" s="1" t="str">
        <f t="shared" si="6"/>
        <v xml:space="preserve">    </v>
      </c>
      <c r="T102" s="1" t="str">
        <f t="shared" si="9"/>
        <v xml:space="preserve">    </v>
      </c>
    </row>
    <row r="103" spans="1:20" ht="15" customHeight="1">
      <c r="A103" s="25" t="str">
        <f t="shared" si="10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8"/>
        <v/>
      </c>
      <c r="R103" s="1" t="str">
        <f t="shared" si="7"/>
        <v/>
      </c>
      <c r="S103" s="1" t="str">
        <f t="shared" si="6"/>
        <v xml:space="preserve">    </v>
      </c>
      <c r="T103" s="1" t="str">
        <f t="shared" si="9"/>
        <v xml:space="preserve">    </v>
      </c>
    </row>
    <row r="104" spans="1:20" ht="15" customHeight="1">
      <c r="A104" s="25" t="str">
        <f t="shared" si="10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8"/>
        <v/>
      </c>
      <c r="R104" s="1" t="str">
        <f t="shared" si="7"/>
        <v/>
      </c>
      <c r="S104" s="1" t="str">
        <f t="shared" si="6"/>
        <v xml:space="preserve">    </v>
      </c>
      <c r="T104" s="1" t="str">
        <f t="shared" si="9"/>
        <v xml:space="preserve">    </v>
      </c>
    </row>
    <row r="105" spans="1:20" ht="15" customHeight="1">
      <c r="A105" s="25" t="str">
        <f t="shared" si="10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8"/>
        <v/>
      </c>
      <c r="R105" s="1" t="str">
        <f t="shared" si="7"/>
        <v/>
      </c>
      <c r="S105" s="1" t="str">
        <f t="shared" si="6"/>
        <v xml:space="preserve">    </v>
      </c>
      <c r="T105" s="1" t="str">
        <f t="shared" si="9"/>
        <v xml:space="preserve">    </v>
      </c>
    </row>
    <row r="106" spans="1:20" ht="15" customHeight="1">
      <c r="A106" s="25" t="str">
        <f t="shared" si="10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8"/>
        <v/>
      </c>
      <c r="R106" s="1" t="str">
        <f t="shared" si="7"/>
        <v/>
      </c>
      <c r="S106" s="1" t="str">
        <f t="shared" si="6"/>
        <v xml:space="preserve">    </v>
      </c>
      <c r="T106" s="1" t="str">
        <f t="shared" si="9"/>
        <v xml:space="preserve">    </v>
      </c>
    </row>
    <row r="107" spans="1:20" ht="15" customHeight="1">
      <c r="A107" s="25" t="str">
        <f t="shared" si="10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8"/>
        <v/>
      </c>
      <c r="R107" s="1" t="str">
        <f t="shared" si="7"/>
        <v/>
      </c>
      <c r="S107" s="1" t="str">
        <f t="shared" si="6"/>
        <v xml:space="preserve">    </v>
      </c>
      <c r="T107" s="1" t="str">
        <f t="shared" si="9"/>
        <v xml:space="preserve">    </v>
      </c>
    </row>
    <row r="108" spans="1:20" ht="15" customHeight="1">
      <c r="A108" s="25" t="str">
        <f t="shared" si="10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8"/>
        <v/>
      </c>
      <c r="R108" s="1" t="str">
        <f t="shared" si="7"/>
        <v/>
      </c>
      <c r="S108" s="1" t="str">
        <f t="shared" si="6"/>
        <v xml:space="preserve">    </v>
      </c>
      <c r="T108" s="1" t="str">
        <f t="shared" si="9"/>
        <v xml:space="preserve">    </v>
      </c>
    </row>
    <row r="109" spans="1:20" ht="15" customHeight="1">
      <c r="A109" s="25" t="str">
        <f t="shared" si="10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8"/>
        <v/>
      </c>
      <c r="R109" s="1" t="str">
        <f t="shared" si="7"/>
        <v/>
      </c>
      <c r="S109" s="1" t="str">
        <f t="shared" ref="S109:S334" si="11">""&amp;L112&amp;"  "&amp;M112&amp;"  "&amp;N112&amp;""</f>
        <v xml:space="preserve">    </v>
      </c>
      <c r="T109" s="1" t="str">
        <f t="shared" si="9"/>
        <v xml:space="preserve">    </v>
      </c>
    </row>
    <row r="110" spans="1:20" ht="15" customHeight="1">
      <c r="A110" s="25" t="str">
        <f t="shared" si="10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8"/>
        <v/>
      </c>
      <c r="R110" s="1" t="str">
        <f t="shared" si="7"/>
        <v/>
      </c>
      <c r="S110" s="1" t="str">
        <f t="shared" si="11"/>
        <v xml:space="preserve">    </v>
      </c>
      <c r="T110" s="1" t="str">
        <f t="shared" si="9"/>
        <v xml:space="preserve">    </v>
      </c>
    </row>
    <row r="111" spans="1:20" ht="15" customHeight="1">
      <c r="A111" s="25" t="str">
        <f t="shared" si="10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8"/>
        <v/>
      </c>
      <c r="R111" s="1" t="str">
        <f t="shared" si="7"/>
        <v/>
      </c>
      <c r="S111" s="1" t="str">
        <f t="shared" si="11"/>
        <v xml:space="preserve">    </v>
      </c>
      <c r="T111" s="1" t="str">
        <f t="shared" si="9"/>
        <v xml:space="preserve">    </v>
      </c>
    </row>
    <row r="112" spans="1:20" ht="15" customHeight="1">
      <c r="A112" s="25" t="str">
        <f t="shared" si="10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8"/>
        <v/>
      </c>
      <c r="R112" s="1" t="str">
        <f t="shared" si="7"/>
        <v/>
      </c>
      <c r="S112" s="1" t="str">
        <f t="shared" si="11"/>
        <v xml:space="preserve">    </v>
      </c>
      <c r="T112" s="1" t="str">
        <f t="shared" si="9"/>
        <v xml:space="preserve">    </v>
      </c>
    </row>
    <row r="113" spans="1:20" ht="15" customHeight="1">
      <c r="A113" s="25" t="str">
        <f t="shared" si="10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8"/>
        <v/>
      </c>
      <c r="R113" s="1" t="str">
        <f t="shared" si="7"/>
        <v/>
      </c>
      <c r="S113" s="1" t="str">
        <f t="shared" si="11"/>
        <v xml:space="preserve">    </v>
      </c>
      <c r="T113" s="1" t="str">
        <f t="shared" si="9"/>
        <v xml:space="preserve">    </v>
      </c>
    </row>
    <row r="114" spans="1:20" ht="15" customHeight="1">
      <c r="A114" s="25" t="str">
        <f t="shared" si="10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8"/>
        <v/>
      </c>
      <c r="R114" s="1" t="str">
        <f t="shared" si="7"/>
        <v/>
      </c>
      <c r="S114" s="1" t="str">
        <f t="shared" si="11"/>
        <v xml:space="preserve">    </v>
      </c>
      <c r="T114" s="1" t="str">
        <f t="shared" si="9"/>
        <v xml:space="preserve">    </v>
      </c>
    </row>
    <row r="115" spans="1:20" ht="15" customHeight="1">
      <c r="A115" s="25" t="str">
        <f t="shared" si="10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8"/>
        <v/>
      </c>
      <c r="R115" s="1" t="str">
        <f t="shared" si="7"/>
        <v/>
      </c>
      <c r="S115" s="1" t="str">
        <f t="shared" si="11"/>
        <v xml:space="preserve">    </v>
      </c>
      <c r="T115" s="1" t="str">
        <f t="shared" si="9"/>
        <v xml:space="preserve">    </v>
      </c>
    </row>
    <row r="116" spans="1:20" ht="15" customHeight="1">
      <c r="A116" s="25" t="str">
        <f t="shared" si="10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8"/>
        <v/>
      </c>
      <c r="R116" s="1" t="str">
        <f t="shared" si="7"/>
        <v/>
      </c>
      <c r="S116" s="1" t="str">
        <f t="shared" si="11"/>
        <v xml:space="preserve">    </v>
      </c>
      <c r="T116" s="1" t="str">
        <f t="shared" si="9"/>
        <v xml:space="preserve">    </v>
      </c>
    </row>
    <row r="117" spans="1:20" ht="15" customHeight="1">
      <c r="A117" s="25" t="str">
        <f t="shared" si="10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8"/>
        <v/>
      </c>
      <c r="R117" s="1" t="str">
        <f t="shared" si="7"/>
        <v/>
      </c>
      <c r="S117" s="1" t="str">
        <f t="shared" si="11"/>
        <v xml:space="preserve">    </v>
      </c>
      <c r="T117" s="1" t="str">
        <f t="shared" si="9"/>
        <v xml:space="preserve">    </v>
      </c>
    </row>
    <row r="118" spans="1:20" ht="15" customHeight="1">
      <c r="A118" s="25" t="str">
        <f t="shared" si="10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8"/>
        <v/>
      </c>
      <c r="R118" s="1" t="str">
        <f t="shared" si="7"/>
        <v/>
      </c>
      <c r="S118" s="1" t="str">
        <f t="shared" si="11"/>
        <v xml:space="preserve">    </v>
      </c>
      <c r="T118" s="1" t="str">
        <f t="shared" si="9"/>
        <v xml:space="preserve">    </v>
      </c>
    </row>
    <row r="119" spans="1:20" ht="15" customHeight="1">
      <c r="A119" s="25" t="str">
        <f t="shared" si="10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8"/>
        <v/>
      </c>
      <c r="R119" s="1" t="str">
        <f t="shared" si="7"/>
        <v/>
      </c>
      <c r="S119" s="1" t="str">
        <f t="shared" si="11"/>
        <v xml:space="preserve">    </v>
      </c>
      <c r="T119" s="1" t="str">
        <f t="shared" si="9"/>
        <v xml:space="preserve">    </v>
      </c>
    </row>
    <row r="120" spans="1:20" ht="15" customHeight="1">
      <c r="A120" s="25" t="str">
        <f t="shared" si="10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8"/>
        <v/>
      </c>
      <c r="R120" s="1" t="str">
        <f t="shared" si="7"/>
        <v/>
      </c>
      <c r="S120" s="1" t="str">
        <f t="shared" si="11"/>
        <v xml:space="preserve">    </v>
      </c>
      <c r="T120" s="1" t="str">
        <f t="shared" si="9"/>
        <v xml:space="preserve">    </v>
      </c>
    </row>
    <row r="121" spans="1:20" ht="15" customHeight="1">
      <c r="A121" s="25" t="str">
        <f t="shared" si="10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8"/>
        <v/>
      </c>
      <c r="R121" s="1" t="str">
        <f t="shared" ref="R121:R344" si="12">A124</f>
        <v/>
      </c>
      <c r="S121" s="1" t="str">
        <f t="shared" si="11"/>
        <v xml:space="preserve">    </v>
      </c>
      <c r="T121" s="1" t="str">
        <f t="shared" si="9"/>
        <v xml:space="preserve">    </v>
      </c>
    </row>
    <row r="122" spans="1:20" ht="15" customHeight="1">
      <c r="A122" s="25" t="str">
        <f t="shared" si="10"/>
        <v/>
      </c>
      <c r="B122" s="5"/>
      <c r="C122" s="21"/>
      <c r="D122" s="21"/>
      <c r="E122" s="6"/>
      <c r="F122" s="7"/>
      <c r="G122" s="6"/>
      <c r="H122" s="6"/>
      <c r="I122" s="11"/>
      <c r="J122" s="11"/>
      <c r="K122" s="11"/>
      <c r="L122" s="12"/>
      <c r="M122" s="13"/>
      <c r="N122" s="14"/>
      <c r="O122" s="7"/>
      <c r="P122" s="11"/>
      <c r="Q122" s="63" t="str">
        <f t="shared" si="8"/>
        <v/>
      </c>
      <c r="R122" s="1" t="str">
        <f t="shared" si="12"/>
        <v/>
      </c>
      <c r="S122" s="1" t="str">
        <f t="shared" si="11"/>
        <v xml:space="preserve">    </v>
      </c>
      <c r="T122" s="1" t="str">
        <f t="shared" si="9"/>
        <v xml:space="preserve">    </v>
      </c>
    </row>
    <row r="123" spans="1:20" ht="15" customHeight="1">
      <c r="A123" s="25" t="str">
        <f t="shared" si="10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8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9"/>
        <v xml:space="preserve">    </v>
      </c>
    </row>
    <row r="124" spans="1:20" ht="15" customHeight="1">
      <c r="A124" s="25" t="str">
        <f t="shared" si="10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8"/>
        <v/>
      </c>
      <c r="R124" s="1" t="str">
        <f t="shared" si="12"/>
        <v/>
      </c>
      <c r="S124" s="1" t="str">
        <f t="shared" si="11"/>
        <v xml:space="preserve">    </v>
      </c>
      <c r="T124" s="1" t="str">
        <f t="shared" si="9"/>
        <v xml:space="preserve">    </v>
      </c>
    </row>
    <row r="125" spans="1:20" ht="15" customHeight="1">
      <c r="A125" s="25" t="str">
        <f t="shared" si="10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8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9"/>
        <v xml:space="preserve">    </v>
      </c>
    </row>
    <row r="126" spans="1:20" ht="15" customHeight="1">
      <c r="A126" s="25" t="str">
        <f t="shared" si="10"/>
        <v/>
      </c>
      <c r="B126" s="16"/>
      <c r="C126" s="22"/>
      <c r="D126" s="22"/>
      <c r="E126" s="6"/>
      <c r="F126" s="7"/>
      <c r="G126" s="17"/>
      <c r="H126" s="17"/>
      <c r="I126" s="15"/>
      <c r="J126" s="15"/>
      <c r="K126" s="15"/>
      <c r="L126" s="12"/>
      <c r="M126" s="18"/>
      <c r="N126" s="19"/>
      <c r="O126" s="20"/>
      <c r="P126" s="15"/>
      <c r="Q126" s="63" t="str">
        <f t="shared" si="8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9"/>
        <v xml:space="preserve">    </v>
      </c>
    </row>
    <row r="127" spans="1:20" ht="15" customHeight="1">
      <c r="A127" s="25" t="str">
        <f t="shared" si="10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8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9"/>
        <v xml:space="preserve">    </v>
      </c>
    </row>
    <row r="128" spans="1:20" ht="15" customHeight="1">
      <c r="A128" s="25" t="str">
        <f t="shared" si="10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8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9"/>
        <v xml:space="preserve">    </v>
      </c>
    </row>
    <row r="129" spans="1:20" ht="15" customHeight="1">
      <c r="A129" s="25" t="str">
        <f t="shared" si="10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8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9"/>
        <v xml:space="preserve">    </v>
      </c>
    </row>
    <row r="130" spans="1:20" ht="15" customHeight="1">
      <c r="A130" s="25" t="str">
        <f t="shared" si="10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8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9"/>
        <v xml:space="preserve">    </v>
      </c>
    </row>
    <row r="131" spans="1:20" ht="15" customHeight="1">
      <c r="A131" s="25" t="str">
        <f t="shared" si="10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8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9"/>
        <v xml:space="preserve">    </v>
      </c>
    </row>
    <row r="132" spans="1:20" ht="15" customHeight="1">
      <c r="A132" s="25" t="str">
        <f t="shared" si="10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8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9"/>
        <v xml:space="preserve">    </v>
      </c>
    </row>
    <row r="133" spans="1:20" ht="15" customHeight="1">
      <c r="A133" s="25" t="str">
        <f t="shared" si="10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8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9"/>
        <v xml:space="preserve">    </v>
      </c>
    </row>
    <row r="134" spans="1:20" ht="15" customHeight="1">
      <c r="A134" s="25" t="str">
        <f t="shared" si="10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8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9"/>
        <v xml:space="preserve">    </v>
      </c>
    </row>
    <row r="135" spans="1:20" ht="15" customHeight="1">
      <c r="A135" s="25" t="str">
        <f t="shared" si="10"/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9"/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9"/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9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9"/>
        <v xml:space="preserve">    </v>
      </c>
    </row>
    <row r="139" spans="1:20" ht="15" customHeight="1">
      <c r="A139" s="25" t="str">
        <f t="shared" ref="A139:A364" si="14">IF(OR(B139="",C139="",D139=""),"",TEXT(Q139,"000")&amp;B139&amp;TEXT(C139,"00")&amp;TEXT(D139,"00"))</f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9"/>
        <v xml:space="preserve">    </v>
      </c>
    </row>
    <row r="140" spans="1:20" ht="15" customHeight="1">
      <c r="A140" s="25" t="str">
        <f t="shared" si="14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9"/>
        <v xml:space="preserve">    </v>
      </c>
    </row>
    <row r="141" spans="1:20" ht="15" customHeight="1">
      <c r="A141" s="25" t="str">
        <f t="shared" si="14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9"/>
        <v xml:space="preserve">    </v>
      </c>
    </row>
    <row r="142" spans="1:20" ht="15" customHeight="1">
      <c r="A142" s="25" t="str">
        <f t="shared" si="14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9"/>
        <v xml:space="preserve">    </v>
      </c>
    </row>
    <row r="143" spans="1:20" ht="15" customHeight="1">
      <c r="A143" s="25" t="str">
        <f t="shared" si="14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9"/>
        <v xml:space="preserve">    </v>
      </c>
    </row>
    <row r="144" spans="1:20" ht="15" customHeight="1">
      <c r="A144" s="25" t="str">
        <f t="shared" si="14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9"/>
        <v xml:space="preserve">    </v>
      </c>
    </row>
    <row r="145" spans="1:20" ht="15" customHeight="1">
      <c r="A145" s="25" t="str">
        <f t="shared" si="14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9"/>
        <v xml:space="preserve">    </v>
      </c>
    </row>
    <row r="146" spans="1:20" ht="15" customHeight="1">
      <c r="A146" s="25" t="str">
        <f t="shared" si="14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9"/>
        <v xml:space="preserve">    </v>
      </c>
    </row>
    <row r="147" spans="1:20" ht="15" customHeight="1">
      <c r="A147" s="25" t="str">
        <f t="shared" si="14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9"/>
        <v xml:space="preserve">    </v>
      </c>
    </row>
    <row r="148" spans="1:20" ht="15" customHeight="1">
      <c r="A148" s="25" t="str">
        <f t="shared" si="14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9"/>
        <v xml:space="preserve">    </v>
      </c>
    </row>
    <row r="149" spans="1:20" ht="15" customHeight="1">
      <c r="A149" s="25" t="str">
        <f t="shared" si="14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9"/>
        <v xml:space="preserve">    </v>
      </c>
    </row>
    <row r="150" spans="1:20" ht="15" customHeight="1">
      <c r="A150" s="25" t="str">
        <f t="shared" si="14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9"/>
        <v xml:space="preserve">    </v>
      </c>
    </row>
    <row r="151" spans="1:20" ht="15" customHeight="1">
      <c r="A151" s="25" t="str">
        <f t="shared" si="14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9"/>
        <v xml:space="preserve">    </v>
      </c>
    </row>
    <row r="152" spans="1:20" ht="15" customHeight="1">
      <c r="A152" s="25" t="str">
        <f t="shared" si="14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9"/>
        <v xml:space="preserve">    </v>
      </c>
    </row>
    <row r="153" spans="1:20" ht="15" customHeight="1">
      <c r="A153" s="25" t="str">
        <f t="shared" si="14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9"/>
        <v xml:space="preserve">    </v>
      </c>
    </row>
    <row r="154" spans="1:20" ht="15" customHeight="1">
      <c r="A154" s="25" t="str">
        <f t="shared" si="14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9"/>
        <v xml:space="preserve">    </v>
      </c>
    </row>
    <row r="155" spans="1:20" ht="15" customHeight="1">
      <c r="A155" s="25" t="str">
        <f t="shared" si="14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9"/>
        <v xml:space="preserve">    </v>
      </c>
    </row>
    <row r="156" spans="1:20" ht="15" customHeight="1">
      <c r="A156" s="25" t="str">
        <f t="shared" si="14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9"/>
        <v xml:space="preserve">    </v>
      </c>
    </row>
    <row r="157" spans="1:20" ht="15" customHeight="1">
      <c r="A157" s="25" t="str">
        <f t="shared" si="14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9"/>
        <v xml:space="preserve">    </v>
      </c>
    </row>
    <row r="158" spans="1:20" ht="15" customHeight="1">
      <c r="A158" s="25" t="str">
        <f t="shared" si="14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9"/>
        <v xml:space="preserve">    </v>
      </c>
    </row>
    <row r="159" spans="1:20" ht="15" customHeight="1">
      <c r="A159" s="25" t="str">
        <f t="shared" si="14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9"/>
        <v xml:space="preserve">    </v>
      </c>
    </row>
    <row r="160" spans="1:20" ht="15" customHeight="1">
      <c r="A160" s="25" t="str">
        <f t="shared" si="14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9"/>
        <v xml:space="preserve">    </v>
      </c>
    </row>
    <row r="161" spans="1:20" ht="15" customHeight="1">
      <c r="A161" s="25" t="str">
        <f t="shared" si="14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9"/>
        <v xml:space="preserve">    </v>
      </c>
    </row>
    <row r="162" spans="1:20" ht="15" customHeight="1">
      <c r="A162" s="25" t="str">
        <f t="shared" si="14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9"/>
        <v xml:space="preserve">    </v>
      </c>
    </row>
    <row r="163" spans="1:20" ht="15" customHeight="1">
      <c r="A163" s="25" t="str">
        <f t="shared" si="14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9"/>
        <v xml:space="preserve">    </v>
      </c>
    </row>
    <row r="164" spans="1:20" ht="15" customHeight="1">
      <c r="A164" s="25" t="str">
        <f t="shared" si="14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9"/>
        <v xml:space="preserve">    </v>
      </c>
    </row>
    <row r="165" spans="1:20" ht="15" customHeight="1">
      <c r="A165" s="25" t="str">
        <f t="shared" si="14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9"/>
        <v xml:space="preserve">    </v>
      </c>
    </row>
    <row r="166" spans="1:20" ht="15" customHeight="1">
      <c r="A166" s="25" t="str">
        <f t="shared" si="14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9"/>
        <v xml:space="preserve">    </v>
      </c>
    </row>
    <row r="167" spans="1:20" ht="15" customHeight="1">
      <c r="A167" s="25" t="str">
        <f t="shared" si="14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9"/>
        <v xml:space="preserve">    </v>
      </c>
    </row>
    <row r="168" spans="1:20" ht="15" customHeight="1">
      <c r="A168" s="25" t="str">
        <f t="shared" si="14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9"/>
        <v xml:space="preserve">    </v>
      </c>
    </row>
    <row r="169" spans="1:20" ht="15" customHeight="1">
      <c r="A169" s="25" t="str">
        <f t="shared" si="14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9"/>
        <v xml:space="preserve">    </v>
      </c>
    </row>
    <row r="170" spans="1:20" ht="15" customHeight="1">
      <c r="A170" s="25" t="str">
        <f t="shared" si="14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9"/>
        <v xml:space="preserve">    </v>
      </c>
    </row>
    <row r="171" spans="1:20" ht="15" customHeight="1">
      <c r="A171" s="25" t="str">
        <f t="shared" si="14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9"/>
        <v xml:space="preserve">    </v>
      </c>
    </row>
    <row r="172" spans="1:20" ht="15" customHeight="1">
      <c r="A172" s="25" t="str">
        <f t="shared" si="14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9"/>
        <v xml:space="preserve">    </v>
      </c>
    </row>
    <row r="173" spans="1:20" ht="15" customHeight="1">
      <c r="A173" s="25" t="str">
        <f t="shared" si="14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9"/>
        <v xml:space="preserve">    </v>
      </c>
    </row>
    <row r="174" spans="1:20" ht="15" customHeight="1">
      <c r="A174" s="25" t="str">
        <f t="shared" si="14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9"/>
        <v xml:space="preserve">    </v>
      </c>
    </row>
    <row r="175" spans="1:20" ht="15" customHeight="1">
      <c r="A175" s="25" t="str">
        <f t="shared" si="14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9"/>
        <v xml:space="preserve">    </v>
      </c>
    </row>
    <row r="176" spans="1:20" ht="15" customHeight="1">
      <c r="A176" s="25" t="str">
        <f t="shared" si="14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9"/>
        <v xml:space="preserve">    </v>
      </c>
    </row>
    <row r="177" spans="1:20" ht="15" customHeight="1">
      <c r="A177" s="25" t="str">
        <f t="shared" si="14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9"/>
        <v xml:space="preserve">    </v>
      </c>
    </row>
    <row r="178" spans="1:20" ht="15" customHeight="1">
      <c r="A178" s="25" t="str">
        <f t="shared" si="14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9"/>
        <v xml:space="preserve">    </v>
      </c>
    </row>
    <row r="179" spans="1:20" ht="15" customHeight="1">
      <c r="A179" s="25" t="str">
        <f t="shared" si="14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9"/>
        <v xml:space="preserve">    </v>
      </c>
    </row>
    <row r="180" spans="1:20" ht="15" customHeight="1">
      <c r="A180" s="25" t="str">
        <f t="shared" si="14"/>
        <v/>
      </c>
      <c r="B180" s="16"/>
      <c r="C180" s="22"/>
      <c r="D180" s="22"/>
      <c r="E180" s="6"/>
      <c r="F180" s="7"/>
      <c r="G180" s="17"/>
      <c r="H180" s="17"/>
      <c r="I180" s="15"/>
      <c r="J180" s="15"/>
      <c r="K180" s="15"/>
      <c r="L180" s="12"/>
      <c r="M180" s="18"/>
      <c r="N180" s="19"/>
      <c r="O180" s="20"/>
      <c r="P180" s="15"/>
      <c r="Q180" s="63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9"/>
        <v xml:space="preserve">    </v>
      </c>
    </row>
    <row r="181" spans="1:20" ht="15" customHeight="1">
      <c r="A181" s="25" t="str">
        <f t="shared" si="14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9"/>
        <v xml:space="preserve">    </v>
      </c>
    </row>
    <row r="182" spans="1:20" ht="15" customHeight="1">
      <c r="A182" s="25" t="str">
        <f t="shared" si="14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9"/>
        <v xml:space="preserve">    </v>
      </c>
    </row>
    <row r="183" spans="1:20" ht="15" customHeight="1">
      <c r="A183" s="25" t="str">
        <f t="shared" si="14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9"/>
        <v xml:space="preserve">    </v>
      </c>
    </row>
    <row r="184" spans="1:20" ht="15" customHeight="1">
      <c r="A184" s="25" t="str">
        <f t="shared" si="14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9"/>
        <v xml:space="preserve">    </v>
      </c>
    </row>
    <row r="185" spans="1:20" ht="15" customHeight="1">
      <c r="A185" s="25" t="str">
        <f t="shared" si="14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9"/>
        <v xml:space="preserve">    </v>
      </c>
    </row>
    <row r="186" spans="1:20" ht="15" customHeight="1">
      <c r="A186" s="25" t="str">
        <f t="shared" si="14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9"/>
        <v xml:space="preserve">    </v>
      </c>
    </row>
    <row r="187" spans="1:20" ht="15" customHeight="1">
      <c r="A187" s="25" t="str">
        <f t="shared" si="14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9"/>
        <v xml:space="preserve">    </v>
      </c>
    </row>
    <row r="188" spans="1:20" ht="15" customHeight="1">
      <c r="A188" s="25" t="str">
        <f t="shared" si="14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9"/>
        <v xml:space="preserve">    </v>
      </c>
    </row>
    <row r="189" spans="1:20" ht="15" customHeight="1">
      <c r="A189" s="25" t="str">
        <f t="shared" si="14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9"/>
        <v xml:space="preserve">    </v>
      </c>
    </row>
    <row r="190" spans="1:20" ht="15" customHeight="1">
      <c r="A190" s="25" t="str">
        <f t="shared" si="14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9"/>
        <v xml:space="preserve">    </v>
      </c>
    </row>
    <row r="191" spans="1:20" ht="15" customHeight="1">
      <c r="A191" s="25" t="str">
        <f t="shared" si="14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9"/>
        <v xml:space="preserve">    </v>
      </c>
    </row>
    <row r="192" spans="1:20" ht="15" customHeight="1">
      <c r="A192" s="25" t="str">
        <f t="shared" si="14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9"/>
        <v xml:space="preserve">    </v>
      </c>
    </row>
    <row r="193" spans="1:20" ht="15" customHeight="1">
      <c r="A193" s="25" t="str">
        <f t="shared" si="14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9"/>
        <v xml:space="preserve">    </v>
      </c>
    </row>
    <row r="194" spans="1:20" ht="15" customHeight="1">
      <c r="A194" s="25" t="str">
        <f t="shared" si="14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9"/>
        <v xml:space="preserve">    </v>
      </c>
    </row>
    <row r="195" spans="1:20" ht="15" customHeight="1">
      <c r="A195" s="25" t="str">
        <f t="shared" si="14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9"/>
        <v xml:space="preserve">    </v>
      </c>
    </row>
    <row r="196" spans="1:20" ht="15" customHeight="1">
      <c r="A196" s="25" t="str">
        <f t="shared" si="14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9"/>
        <v xml:space="preserve">    </v>
      </c>
    </row>
    <row r="197" spans="1:20" ht="15" customHeight="1">
      <c r="A197" s="25" t="str">
        <f t="shared" si="14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9"/>
        <v xml:space="preserve">    </v>
      </c>
    </row>
    <row r="198" spans="1:20" ht="15" customHeight="1">
      <c r="A198" s="25" t="str">
        <f t="shared" si="14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9"/>
        <v xml:space="preserve">    </v>
      </c>
    </row>
    <row r="199" spans="1:20" ht="15" customHeight="1">
      <c r="A199" s="25" t="str">
        <f t="shared" si="14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9"/>
        <v xml:space="preserve">    </v>
      </c>
    </row>
    <row r="200" spans="1:20" ht="15" customHeight="1">
      <c r="A200" s="25" t="str">
        <f t="shared" si="14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9"/>
        <v xml:space="preserve">    </v>
      </c>
    </row>
    <row r="201" spans="1:20" ht="15" customHeight="1">
      <c r="A201" s="25" t="str">
        <f t="shared" si="14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9"/>
        <v xml:space="preserve">    </v>
      </c>
    </row>
    <row r="202" spans="1:20" ht="15" customHeight="1">
      <c r="A202" s="25" t="str">
        <f t="shared" si="14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9"/>
        <v xml:space="preserve">    </v>
      </c>
    </row>
    <row r="203" spans="1:20" ht="15" customHeight="1">
      <c r="A203" s="25" t="str">
        <f t="shared" si="14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9"/>
        <v xml:space="preserve">    </v>
      </c>
    </row>
    <row r="204" spans="1:20" ht="15" customHeight="1">
      <c r="A204" s="25" t="str">
        <f t="shared" si="14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9"/>
        <v xml:space="preserve">    </v>
      </c>
    </row>
    <row r="205" spans="1:20" ht="15" customHeight="1">
      <c r="A205" s="25" t="str">
        <f t="shared" si="14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9"/>
        <v xml:space="preserve">    </v>
      </c>
    </row>
    <row r="206" spans="1:20" ht="15" customHeight="1">
      <c r="A206" s="25" t="str">
        <f t="shared" si="14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9"/>
        <v xml:space="preserve">    </v>
      </c>
    </row>
    <row r="207" spans="1:20" ht="15" customHeight="1">
      <c r="A207" s="25" t="str">
        <f t="shared" si="14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9"/>
        <v xml:space="preserve">    </v>
      </c>
    </row>
    <row r="208" spans="1:20" ht="15" customHeight="1">
      <c r="A208" s="25" t="str">
        <f t="shared" si="14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9"/>
        <v xml:space="preserve">    </v>
      </c>
    </row>
    <row r="209" spans="1:20" ht="15" customHeight="1">
      <c r="A209" s="25" t="str">
        <f t="shared" si="14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9"/>
        <v xml:space="preserve">    </v>
      </c>
    </row>
    <row r="210" spans="1:20" ht="15" customHeight="1">
      <c r="A210" s="25" t="str">
        <f t="shared" si="14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9"/>
        <v xml:space="preserve">    </v>
      </c>
    </row>
    <row r="211" spans="1:20" ht="15" customHeight="1">
      <c r="A211" s="25" t="str">
        <f t="shared" si="14"/>
        <v/>
      </c>
      <c r="B211" s="16"/>
      <c r="C211" s="22"/>
      <c r="D211" s="22"/>
      <c r="E211" s="6"/>
      <c r="F211" s="7"/>
      <c r="G211" s="17"/>
      <c r="H211" s="17"/>
      <c r="I211" s="15"/>
      <c r="J211" s="15"/>
      <c r="K211" s="15"/>
      <c r="L211" s="12"/>
      <c r="M211" s="18"/>
      <c r="N211" s="19"/>
      <c r="O211" s="20"/>
      <c r="P211" s="15"/>
      <c r="Q211" s="63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9"/>
        <v xml:space="preserve">    </v>
      </c>
    </row>
    <row r="212" spans="1:20" ht="15" customHeight="1">
      <c r="A212" s="25" t="str">
        <f t="shared" si="14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9"/>
        <v xml:space="preserve">    </v>
      </c>
    </row>
    <row r="213" spans="1:20" ht="15" customHeight="1">
      <c r="A213" s="25" t="str">
        <f t="shared" si="14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9"/>
        <v xml:space="preserve">    </v>
      </c>
    </row>
    <row r="214" spans="1:20" ht="15" customHeight="1">
      <c r="A214" s="25" t="str">
        <f t="shared" si="14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9"/>
        <v xml:space="preserve">    </v>
      </c>
    </row>
    <row r="215" spans="1:20" ht="15" customHeight="1">
      <c r="A215" s="25" t="str">
        <f t="shared" si="14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9"/>
        <v xml:space="preserve">    </v>
      </c>
    </row>
    <row r="216" spans="1:20" ht="15" customHeight="1">
      <c r="A216" s="25" t="str">
        <f t="shared" si="14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9"/>
        <v xml:space="preserve">    </v>
      </c>
    </row>
    <row r="217" spans="1:20" ht="15" customHeight="1">
      <c r="A217" s="25" t="str">
        <f t="shared" si="14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9"/>
        <v xml:space="preserve">    </v>
      </c>
    </row>
    <row r="218" spans="1:20" ht="15" customHeight="1">
      <c r="A218" s="25" t="str">
        <f t="shared" si="14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9"/>
        <v xml:space="preserve">    </v>
      </c>
    </row>
    <row r="219" spans="1:20" ht="15" customHeight="1">
      <c r="A219" s="25" t="str">
        <f t="shared" si="14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9"/>
        <v xml:space="preserve">    </v>
      </c>
    </row>
    <row r="220" spans="1:20" ht="15" customHeight="1">
      <c r="A220" s="25" t="str">
        <f t="shared" si="14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9"/>
        <v xml:space="preserve">    </v>
      </c>
    </row>
    <row r="221" spans="1:20" ht="15" customHeight="1">
      <c r="A221" s="25" t="str">
        <f t="shared" si="14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9"/>
        <v xml:space="preserve">    </v>
      </c>
    </row>
    <row r="222" spans="1:20" ht="15" customHeight="1">
      <c r="A222" s="25" t="str">
        <f t="shared" si="14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9"/>
        <v xml:space="preserve">    </v>
      </c>
    </row>
    <row r="223" spans="1:20" ht="15" customHeight="1">
      <c r="A223" s="25" t="str">
        <f t="shared" si="14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9"/>
        <v xml:space="preserve">    </v>
      </c>
    </row>
    <row r="224" spans="1:20" ht="15" customHeight="1">
      <c r="A224" s="25" t="str">
        <f t="shared" si="14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5"/>
        <v/>
      </c>
      <c r="R224" s="1" t="str">
        <f t="shared" si="12"/>
        <v/>
      </c>
      <c r="S224" s="1" t="str">
        <f t="shared" si="11"/>
        <v xml:space="preserve">    </v>
      </c>
      <c r="T224" s="1" t="str">
        <f t="shared" si="9"/>
        <v xml:space="preserve">    </v>
      </c>
    </row>
    <row r="225" spans="1:20" ht="15" customHeight="1">
      <c r="A225" s="25" t="str">
        <f t="shared" si="14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5"/>
        <v/>
      </c>
      <c r="R225" s="1" t="str">
        <f t="shared" si="12"/>
        <v/>
      </c>
      <c r="S225" s="1" t="str">
        <f t="shared" si="11"/>
        <v xml:space="preserve">    </v>
      </c>
      <c r="T225" s="1" t="str">
        <f t="shared" si="9"/>
        <v xml:space="preserve">    </v>
      </c>
    </row>
    <row r="226" spans="1:20" ht="15" customHeight="1">
      <c r="A226" s="25" t="str">
        <f t="shared" si="14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5"/>
        <v/>
      </c>
      <c r="R226" s="1" t="str">
        <f t="shared" si="12"/>
        <v/>
      </c>
      <c r="S226" s="1" t="str">
        <f t="shared" si="11"/>
        <v xml:space="preserve">    </v>
      </c>
      <c r="T226" s="1" t="str">
        <f t="shared" si="9"/>
        <v xml:space="preserve">    </v>
      </c>
    </row>
    <row r="227" spans="1:20" ht="15" customHeight="1">
      <c r="A227" s="25" t="str">
        <f t="shared" si="14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5"/>
        <v/>
      </c>
      <c r="R227" s="1" t="str">
        <f t="shared" si="12"/>
        <v/>
      </c>
      <c r="S227" s="1" t="str">
        <f t="shared" si="11"/>
        <v xml:space="preserve">    </v>
      </c>
      <c r="T227" s="1" t="str">
        <f t="shared" si="9"/>
        <v xml:space="preserve">    </v>
      </c>
    </row>
    <row r="228" spans="1:20" ht="15" customHeight="1">
      <c r="A228" s="25" t="str">
        <f t="shared" si="14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5"/>
        <v/>
      </c>
      <c r="R228" s="1" t="str">
        <f t="shared" si="12"/>
        <v/>
      </c>
      <c r="S228" s="1" t="str">
        <f t="shared" si="11"/>
        <v xml:space="preserve">    </v>
      </c>
      <c r="T228" s="1" t="str">
        <f t="shared" si="9"/>
        <v xml:space="preserve">    </v>
      </c>
    </row>
    <row r="229" spans="1:20" ht="15" customHeight="1">
      <c r="A229" s="25" t="str">
        <f t="shared" si="14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5"/>
        <v/>
      </c>
      <c r="R229" s="1" t="str">
        <f t="shared" si="12"/>
        <v/>
      </c>
      <c r="S229" s="1" t="str">
        <f t="shared" si="11"/>
        <v xml:space="preserve">    </v>
      </c>
      <c r="T229" s="1" t="str">
        <f t="shared" si="9"/>
        <v xml:space="preserve">    </v>
      </c>
    </row>
    <row r="230" spans="1:20" ht="15" customHeight="1">
      <c r="A230" s="25" t="str">
        <f t="shared" si="14"/>
        <v/>
      </c>
      <c r="B230" s="5"/>
      <c r="C230" s="21"/>
      <c r="D230" s="21"/>
      <c r="E230" s="6"/>
      <c r="F230" s="7"/>
      <c r="G230" s="6"/>
      <c r="H230" s="6"/>
      <c r="I230" s="11"/>
      <c r="J230" s="11"/>
      <c r="K230" s="11"/>
      <c r="L230" s="12"/>
      <c r="M230" s="13"/>
      <c r="N230" s="14"/>
      <c r="O230" s="7"/>
      <c r="P230" s="11"/>
      <c r="Q230" s="63" t="str">
        <f t="shared" si="15"/>
        <v/>
      </c>
      <c r="R230" s="1" t="str">
        <f t="shared" si="12"/>
        <v/>
      </c>
      <c r="S230" s="1" t="str">
        <f t="shared" si="11"/>
        <v xml:space="preserve">    </v>
      </c>
      <c r="T230" s="1" t="str">
        <f t="shared" si="9"/>
        <v xml:space="preserve">    </v>
      </c>
    </row>
    <row r="231" spans="1:20" ht="15" customHeight="1">
      <c r="A231" s="25" t="str">
        <f t="shared" si="14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5"/>
        <v/>
      </c>
      <c r="R231" s="1" t="str">
        <f t="shared" si="12"/>
        <v/>
      </c>
      <c r="S231" s="1" t="str">
        <f t="shared" si="11"/>
        <v xml:space="preserve">    </v>
      </c>
      <c r="T231" s="1" t="str">
        <f t="shared" si="9"/>
        <v xml:space="preserve">    </v>
      </c>
    </row>
    <row r="232" spans="1:20" ht="15" customHeight="1">
      <c r="A232" s="25" t="str">
        <f t="shared" si="14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5"/>
        <v/>
      </c>
      <c r="R232" s="1" t="str">
        <f t="shared" si="12"/>
        <v/>
      </c>
      <c r="S232" s="1" t="str">
        <f t="shared" si="11"/>
        <v xml:space="preserve">    </v>
      </c>
      <c r="T232" s="1" t="str">
        <f t="shared" si="9"/>
        <v xml:space="preserve">    </v>
      </c>
    </row>
    <row r="233" spans="1:20" ht="15" customHeight="1">
      <c r="A233" s="25" t="str">
        <f t="shared" si="14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5"/>
        <v/>
      </c>
      <c r="R233" s="1" t="str">
        <f t="shared" si="12"/>
        <v/>
      </c>
      <c r="S233" s="1" t="str">
        <f t="shared" si="11"/>
        <v xml:space="preserve">    </v>
      </c>
      <c r="T233" s="1" t="str">
        <f t="shared" si="9"/>
        <v xml:space="preserve">    </v>
      </c>
    </row>
    <row r="234" spans="1:20" ht="15" customHeight="1">
      <c r="A234" s="25" t="str">
        <f t="shared" si="14"/>
        <v/>
      </c>
      <c r="B234" s="16"/>
      <c r="C234" s="22"/>
      <c r="D234" s="22"/>
      <c r="E234" s="6"/>
      <c r="F234" s="7"/>
      <c r="G234" s="17"/>
      <c r="H234" s="17"/>
      <c r="I234" s="15"/>
      <c r="J234" s="15"/>
      <c r="K234" s="15"/>
      <c r="L234" s="12"/>
      <c r="M234" s="18"/>
      <c r="N234" s="19"/>
      <c r="O234" s="20"/>
      <c r="P234" s="15"/>
      <c r="Q234" s="63" t="str">
        <f t="shared" si="15"/>
        <v/>
      </c>
      <c r="R234" s="1" t="str">
        <f t="shared" si="12"/>
        <v/>
      </c>
      <c r="S234" s="1" t="str">
        <f t="shared" si="11"/>
        <v xml:space="preserve">    </v>
      </c>
      <c r="T234" s="1" t="str">
        <f t="shared" si="9"/>
        <v xml:space="preserve">    </v>
      </c>
    </row>
    <row r="235" spans="1:20" ht="15" customHeight="1">
      <c r="A235" s="25" t="str">
        <f t="shared" si="14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5"/>
        <v/>
      </c>
      <c r="R235" s="1" t="str">
        <f t="shared" si="12"/>
        <v/>
      </c>
      <c r="S235" s="1" t="str">
        <f t="shared" si="11"/>
        <v xml:space="preserve">    </v>
      </c>
      <c r="T235" s="1" t="str">
        <f t="shared" si="9"/>
        <v xml:space="preserve">    </v>
      </c>
    </row>
    <row r="236" spans="1:20" ht="15" customHeight="1">
      <c r="A236" s="25" t="str">
        <f t="shared" si="14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5"/>
        <v/>
      </c>
      <c r="R236" s="1" t="str">
        <f t="shared" si="12"/>
        <v/>
      </c>
      <c r="S236" s="1" t="str">
        <f t="shared" si="11"/>
        <v xml:space="preserve">    </v>
      </c>
      <c r="T236" s="1" t="str">
        <f t="shared" si="9"/>
        <v xml:space="preserve">    </v>
      </c>
    </row>
    <row r="237" spans="1:20" ht="15" customHeight="1">
      <c r="A237" s="25" t="str">
        <f t="shared" si="14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5"/>
        <v/>
      </c>
      <c r="R237" s="1" t="str">
        <f t="shared" si="12"/>
        <v/>
      </c>
      <c r="S237" s="1" t="str">
        <f t="shared" si="11"/>
        <v xml:space="preserve">    </v>
      </c>
      <c r="T237" s="1" t="str">
        <f t="shared" si="9"/>
        <v xml:space="preserve">    </v>
      </c>
    </row>
    <row r="238" spans="1:20" ht="15" customHeight="1">
      <c r="A238" s="25" t="str">
        <f t="shared" si="14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5"/>
        <v/>
      </c>
      <c r="R238" s="1" t="str">
        <f t="shared" si="12"/>
        <v/>
      </c>
      <c r="S238" s="1" t="str">
        <f t="shared" si="11"/>
        <v xml:space="preserve">    </v>
      </c>
      <c r="T238" s="1" t="str">
        <f t="shared" si="9"/>
        <v xml:space="preserve">    </v>
      </c>
    </row>
    <row r="239" spans="1:20" ht="15" customHeight="1">
      <c r="A239" s="25" t="str">
        <f t="shared" si="14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5"/>
        <v/>
      </c>
      <c r="R239" s="1" t="str">
        <f t="shared" si="12"/>
        <v/>
      </c>
      <c r="S239" s="1" t="str">
        <f t="shared" si="11"/>
        <v xml:space="preserve">    </v>
      </c>
      <c r="T239" s="1" t="str">
        <f t="shared" si="9"/>
        <v xml:space="preserve">    </v>
      </c>
    </row>
    <row r="240" spans="1:20" ht="15" customHeight="1">
      <c r="A240" s="25" t="str">
        <f t="shared" si="14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5"/>
        <v/>
      </c>
      <c r="R240" s="1" t="str">
        <f t="shared" si="12"/>
        <v/>
      </c>
      <c r="S240" s="1" t="str">
        <f t="shared" si="11"/>
        <v xml:space="preserve">    </v>
      </c>
      <c r="T240" s="1" t="str">
        <f t="shared" si="9"/>
        <v xml:space="preserve">    </v>
      </c>
    </row>
    <row r="241" spans="1:20" ht="15" customHeight="1">
      <c r="A241" s="25" t="str">
        <f t="shared" si="14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5"/>
        <v/>
      </c>
      <c r="R241" s="1" t="str">
        <f t="shared" si="12"/>
        <v/>
      </c>
      <c r="S241" s="1" t="str">
        <f t="shared" si="11"/>
        <v xml:space="preserve">    </v>
      </c>
      <c r="T241" s="1" t="str">
        <f t="shared" si="9"/>
        <v xml:space="preserve">    </v>
      </c>
    </row>
    <row r="242" spans="1:20" ht="15" customHeight="1">
      <c r="A242" s="25" t="str">
        <f t="shared" si="14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5"/>
        <v/>
      </c>
      <c r="R242" s="1" t="str">
        <f t="shared" si="12"/>
        <v/>
      </c>
      <c r="S242" s="1" t="str">
        <f t="shared" si="11"/>
        <v xml:space="preserve">    </v>
      </c>
      <c r="T242" s="1" t="str">
        <f t="shared" si="9"/>
        <v xml:space="preserve">    </v>
      </c>
    </row>
    <row r="243" spans="1:20" ht="15" customHeight="1">
      <c r="A243" s="25" t="str">
        <f t="shared" si="14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5"/>
        <v/>
      </c>
      <c r="R243" s="1" t="str">
        <f t="shared" si="12"/>
        <v/>
      </c>
      <c r="S243" s="1" t="str">
        <f t="shared" si="11"/>
        <v xml:space="preserve">    </v>
      </c>
      <c r="T243" s="1" t="str">
        <f t="shared" si="9"/>
        <v xml:space="preserve">    </v>
      </c>
    </row>
    <row r="244" spans="1:20" ht="15" customHeight="1">
      <c r="A244" s="25" t="str">
        <f t="shared" si="14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5"/>
        <v/>
      </c>
      <c r="R244" s="1" t="str">
        <f t="shared" si="12"/>
        <v/>
      </c>
      <c r="S244" s="1" t="str">
        <f t="shared" si="11"/>
        <v xml:space="preserve">    </v>
      </c>
      <c r="T244" s="1" t="str">
        <f t="shared" si="9"/>
        <v xml:space="preserve">    </v>
      </c>
    </row>
    <row r="245" spans="1:20" ht="15" customHeight="1">
      <c r="A245" s="25" t="str">
        <f t="shared" si="14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5"/>
        <v/>
      </c>
      <c r="R245" s="1" t="str">
        <f t="shared" si="12"/>
        <v/>
      </c>
      <c r="S245" s="1" t="str">
        <f t="shared" si="11"/>
        <v xml:space="preserve">    </v>
      </c>
      <c r="T245" s="1" t="str">
        <f t="shared" si="9"/>
        <v xml:space="preserve">    </v>
      </c>
    </row>
    <row r="246" spans="1:20" ht="15" customHeight="1">
      <c r="A246" s="25" t="str">
        <f t="shared" si="14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5"/>
        <v/>
      </c>
      <c r="R246" s="1" t="str">
        <f t="shared" si="12"/>
        <v/>
      </c>
      <c r="S246" s="1" t="str">
        <f t="shared" si="11"/>
        <v xml:space="preserve">    </v>
      </c>
      <c r="T246" s="1" t="str">
        <f t="shared" si="9"/>
        <v xml:space="preserve">    </v>
      </c>
    </row>
    <row r="247" spans="1:20" ht="15" customHeight="1">
      <c r="A247" s="25" t="str">
        <f t="shared" si="14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5"/>
        <v/>
      </c>
      <c r="R247" s="1" t="str">
        <f t="shared" si="12"/>
        <v/>
      </c>
      <c r="S247" s="1" t="str">
        <f t="shared" si="11"/>
        <v xml:space="preserve">    </v>
      </c>
      <c r="T247" s="1" t="str">
        <f t="shared" si="9"/>
        <v xml:space="preserve">    </v>
      </c>
    </row>
    <row r="248" spans="1:20" ht="15" customHeight="1">
      <c r="A248" s="25" t="str">
        <f t="shared" si="14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5"/>
        <v/>
      </c>
      <c r="R248" s="1" t="str">
        <f t="shared" si="12"/>
        <v/>
      </c>
      <c r="S248" s="1" t="str">
        <f t="shared" si="11"/>
        <v xml:space="preserve">    </v>
      </c>
      <c r="T248" s="1" t="str">
        <f t="shared" si="9"/>
        <v xml:space="preserve">    </v>
      </c>
    </row>
    <row r="249" spans="1:20" ht="15" customHeight="1">
      <c r="A249" s="25" t="str">
        <f t="shared" si="14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5"/>
        <v/>
      </c>
      <c r="R249" s="1" t="str">
        <f t="shared" si="12"/>
        <v/>
      </c>
      <c r="S249" s="1" t="str">
        <f t="shared" si="11"/>
        <v xml:space="preserve">    </v>
      </c>
      <c r="T249" s="1" t="str">
        <f t="shared" si="9"/>
        <v xml:space="preserve">    </v>
      </c>
    </row>
    <row r="250" spans="1:20" ht="15" customHeight="1">
      <c r="A250" s="25" t="str">
        <f t="shared" si="14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5"/>
        <v/>
      </c>
      <c r="R250" s="1" t="str">
        <f t="shared" si="12"/>
        <v/>
      </c>
      <c r="S250" s="1" t="str">
        <f t="shared" si="11"/>
        <v xml:space="preserve">    </v>
      </c>
      <c r="T250" s="1" t="str">
        <f t="shared" si="9"/>
        <v xml:space="preserve">    </v>
      </c>
    </row>
    <row r="251" spans="1:20" ht="15" customHeight="1">
      <c r="A251" s="25" t="str">
        <f t="shared" si="14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5"/>
        <v/>
      </c>
      <c r="R251" s="1" t="str">
        <f t="shared" si="12"/>
        <v/>
      </c>
      <c r="S251" s="1" t="str">
        <f t="shared" si="11"/>
        <v xml:space="preserve">    </v>
      </c>
      <c r="T251" s="1" t="str">
        <f t="shared" si="9"/>
        <v xml:space="preserve">    </v>
      </c>
    </row>
    <row r="252" spans="1:20" ht="15" customHeight="1">
      <c r="A252" s="25" t="str">
        <f t="shared" si="14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5"/>
        <v/>
      </c>
      <c r="R252" s="1" t="str">
        <f t="shared" si="12"/>
        <v/>
      </c>
      <c r="S252" s="1" t="str">
        <f t="shared" si="11"/>
        <v xml:space="preserve">    </v>
      </c>
      <c r="T252" s="1" t="str">
        <f t="shared" si="9"/>
        <v xml:space="preserve">    </v>
      </c>
    </row>
    <row r="253" spans="1:20" ht="15" customHeight="1">
      <c r="A253" s="25" t="str">
        <f t="shared" si="14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5"/>
        <v/>
      </c>
      <c r="R253" s="1" t="str">
        <f t="shared" si="12"/>
        <v/>
      </c>
      <c r="S253" s="1" t="str">
        <f t="shared" si="11"/>
        <v xml:space="preserve">    </v>
      </c>
      <c r="T253" s="1" t="str">
        <f t="shared" si="9"/>
        <v xml:space="preserve">    </v>
      </c>
    </row>
    <row r="254" spans="1:20" ht="15" customHeight="1">
      <c r="A254" s="25" t="str">
        <f t="shared" si="14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5"/>
        <v/>
      </c>
      <c r="R254" s="1" t="str">
        <f t="shared" si="12"/>
        <v/>
      </c>
      <c r="S254" s="1" t="str">
        <f t="shared" si="11"/>
        <v xml:space="preserve">    </v>
      </c>
      <c r="T254" s="1" t="str">
        <f t="shared" si="9"/>
        <v xml:space="preserve">    </v>
      </c>
    </row>
    <row r="255" spans="1:20" ht="15" customHeight="1">
      <c r="A255" s="25" t="str">
        <f t="shared" si="14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5"/>
        <v/>
      </c>
      <c r="R255" s="1" t="str">
        <f t="shared" si="12"/>
        <v/>
      </c>
      <c r="S255" s="1" t="str">
        <f t="shared" si="11"/>
        <v xml:space="preserve">    </v>
      </c>
      <c r="T255" s="1" t="str">
        <f t="shared" si="9"/>
        <v xml:space="preserve">    </v>
      </c>
    </row>
    <row r="256" spans="1:20" ht="15" customHeight="1">
      <c r="A256" s="25" t="str">
        <f t="shared" si="14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5"/>
        <v/>
      </c>
      <c r="R256" s="1" t="str">
        <f t="shared" si="12"/>
        <v/>
      </c>
      <c r="S256" s="1" t="str">
        <f t="shared" si="11"/>
        <v xml:space="preserve">    </v>
      </c>
      <c r="T256" s="1" t="str">
        <f t="shared" si="9"/>
        <v xml:space="preserve">    </v>
      </c>
    </row>
    <row r="257" spans="1:20" ht="15" customHeight="1">
      <c r="A257" s="25" t="str">
        <f t="shared" si="14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5"/>
        <v/>
      </c>
      <c r="R257" s="1" t="str">
        <f t="shared" si="12"/>
        <v/>
      </c>
      <c r="S257" s="1" t="str">
        <f t="shared" si="11"/>
        <v xml:space="preserve">    </v>
      </c>
      <c r="T257" s="1" t="str">
        <f t="shared" si="9"/>
        <v xml:space="preserve">    </v>
      </c>
    </row>
    <row r="258" spans="1:20" ht="15" customHeight="1">
      <c r="A258" s="25" t="str">
        <f t="shared" si="14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5"/>
        <v/>
      </c>
      <c r="R258" s="1" t="str">
        <f t="shared" si="12"/>
        <v/>
      </c>
      <c r="S258" s="1" t="str">
        <f t="shared" si="11"/>
        <v xml:space="preserve">    </v>
      </c>
      <c r="T258" s="1" t="str">
        <f t="shared" si="9"/>
        <v xml:space="preserve">    </v>
      </c>
    </row>
    <row r="259" spans="1:20" ht="15" customHeight="1">
      <c r="A259" s="25" t="str">
        <f t="shared" si="14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5"/>
        <v/>
      </c>
      <c r="R259" s="1" t="str">
        <f t="shared" si="12"/>
        <v/>
      </c>
      <c r="S259" s="1" t="str">
        <f t="shared" si="11"/>
        <v xml:space="preserve">    </v>
      </c>
      <c r="T259" s="1" t="str">
        <f t="shared" si="9"/>
        <v xml:space="preserve">    </v>
      </c>
    </row>
    <row r="260" spans="1:20" ht="15" customHeight="1">
      <c r="A260" s="25" t="str">
        <f t="shared" si="14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5"/>
        <v/>
      </c>
      <c r="R260" s="1" t="str">
        <f t="shared" si="12"/>
        <v/>
      </c>
      <c r="S260" s="1" t="str">
        <f t="shared" si="11"/>
        <v xml:space="preserve">    </v>
      </c>
      <c r="T260" s="1" t="str">
        <f t="shared" si="9"/>
        <v xml:space="preserve">    </v>
      </c>
    </row>
    <row r="261" spans="1:20" ht="15" customHeight="1">
      <c r="A261" s="25" t="str">
        <f t="shared" si="14"/>
        <v/>
      </c>
      <c r="B261" s="5"/>
      <c r="C261" s="21"/>
      <c r="D261" s="21"/>
      <c r="E261" s="6"/>
      <c r="F261" s="7"/>
      <c r="G261" s="6"/>
      <c r="H261" s="6"/>
      <c r="I261" s="11"/>
      <c r="J261" s="11"/>
      <c r="K261" s="11"/>
      <c r="L261" s="12"/>
      <c r="M261" s="13"/>
      <c r="N261" s="14"/>
      <c r="O261" s="7"/>
      <c r="P261" s="11"/>
      <c r="Q261" s="63" t="str">
        <f t="shared" si="15"/>
        <v/>
      </c>
      <c r="R261" s="1" t="str">
        <f t="shared" si="12"/>
        <v/>
      </c>
      <c r="S261" s="1" t="str">
        <f t="shared" si="11"/>
        <v xml:space="preserve">    </v>
      </c>
      <c r="T261" s="1" t="str">
        <f t="shared" si="9"/>
        <v xml:space="preserve">    </v>
      </c>
    </row>
    <row r="262" spans="1:20" ht="15" customHeight="1">
      <c r="A262" s="25" t="str">
        <f t="shared" si="14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5"/>
        <v/>
      </c>
      <c r="R262" s="1" t="str">
        <f t="shared" si="12"/>
        <v/>
      </c>
      <c r="S262" s="1" t="str">
        <f t="shared" si="11"/>
        <v xml:space="preserve">    </v>
      </c>
      <c r="T262" s="1" t="str">
        <f t="shared" si="9"/>
        <v xml:space="preserve">    </v>
      </c>
    </row>
    <row r="263" spans="1:20" ht="15" customHeight="1">
      <c r="A263" s="25" t="str">
        <f t="shared" si="14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6">IF(P263="","",VLOOKUP(P263,$Z$7:$AA$68,2,FALSE))</f>
        <v/>
      </c>
      <c r="R263" s="1" t="str">
        <f t="shared" si="12"/>
        <v/>
      </c>
      <c r="S263" s="1" t="str">
        <f t="shared" si="11"/>
        <v xml:space="preserve">    </v>
      </c>
      <c r="T263" s="1" t="str">
        <f t="shared" si="9"/>
        <v xml:space="preserve">    </v>
      </c>
    </row>
    <row r="264" spans="1:20" ht="15" customHeight="1">
      <c r="A264" s="25" t="str">
        <f t="shared" si="14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6"/>
        <v/>
      </c>
      <c r="R264" s="1" t="str">
        <f t="shared" si="12"/>
        <v/>
      </c>
      <c r="S264" s="1" t="str">
        <f t="shared" si="11"/>
        <v xml:space="preserve">    </v>
      </c>
      <c r="T264" s="1" t="str">
        <f t="shared" si="9"/>
        <v xml:space="preserve">    </v>
      </c>
    </row>
    <row r="265" spans="1:20" ht="15" customHeight="1">
      <c r="A265" s="25" t="str">
        <f t="shared" si="14"/>
        <v/>
      </c>
      <c r="B265" s="16"/>
      <c r="C265" s="22"/>
      <c r="D265" s="22"/>
      <c r="E265" s="6"/>
      <c r="F265" s="7"/>
      <c r="G265" s="17"/>
      <c r="H265" s="17"/>
      <c r="I265" s="15"/>
      <c r="J265" s="15"/>
      <c r="K265" s="15"/>
      <c r="L265" s="12"/>
      <c r="M265" s="18"/>
      <c r="N265" s="19"/>
      <c r="O265" s="20"/>
      <c r="P265" s="15"/>
      <c r="Q265" s="63" t="str">
        <f t="shared" si="16"/>
        <v/>
      </c>
      <c r="R265" s="1" t="str">
        <f t="shared" si="12"/>
        <v/>
      </c>
      <c r="S265" s="1" t="str">
        <f t="shared" si="11"/>
        <v xml:space="preserve">    </v>
      </c>
      <c r="T265" s="1" t="str">
        <f t="shared" si="9"/>
        <v xml:space="preserve">    </v>
      </c>
    </row>
    <row r="266" spans="1:20" ht="15" customHeight="1">
      <c r="A266" s="25" t="str">
        <f t="shared" si="14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6"/>
        <v/>
      </c>
      <c r="R266" s="1" t="str">
        <f t="shared" si="12"/>
        <v/>
      </c>
      <c r="S266" s="1" t="str">
        <f t="shared" si="11"/>
        <v xml:space="preserve">    </v>
      </c>
      <c r="T266" s="1" t="str">
        <f t="shared" si="9"/>
        <v xml:space="preserve">    </v>
      </c>
    </row>
    <row r="267" spans="1:20" ht="15" customHeight="1">
      <c r="A267" s="25" t="str">
        <f t="shared" si="14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6"/>
        <v/>
      </c>
      <c r="R267" s="1" t="str">
        <f t="shared" si="12"/>
        <v/>
      </c>
      <c r="S267" s="1" t="str">
        <f t="shared" si="11"/>
        <v xml:space="preserve">    </v>
      </c>
      <c r="T267" s="1" t="str">
        <f t="shared" si="9"/>
        <v xml:space="preserve">    </v>
      </c>
    </row>
    <row r="268" spans="1:20" ht="15" customHeight="1">
      <c r="A268" s="25" t="str">
        <f t="shared" si="14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6"/>
        <v/>
      </c>
      <c r="R268" s="1" t="str">
        <f t="shared" si="12"/>
        <v/>
      </c>
      <c r="S268" s="1" t="str">
        <f t="shared" si="11"/>
        <v xml:space="preserve">    </v>
      </c>
      <c r="T268" s="1" t="str">
        <f t="shared" si="9"/>
        <v xml:space="preserve">    </v>
      </c>
    </row>
    <row r="269" spans="1:20" ht="15" customHeight="1">
      <c r="A269" s="25" t="str">
        <f t="shared" si="14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6"/>
        <v/>
      </c>
      <c r="R269" s="1" t="str">
        <f t="shared" si="12"/>
        <v/>
      </c>
      <c r="S269" s="1" t="str">
        <f t="shared" si="11"/>
        <v xml:space="preserve">    </v>
      </c>
      <c r="T269" s="1" t="str">
        <f t="shared" si="9"/>
        <v xml:space="preserve">    </v>
      </c>
    </row>
    <row r="270" spans="1:20" ht="15" customHeight="1">
      <c r="A270" s="25" t="str">
        <f t="shared" si="14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6"/>
        <v/>
      </c>
      <c r="R270" s="1" t="str">
        <f t="shared" si="12"/>
        <v/>
      </c>
      <c r="S270" s="1" t="str">
        <f t="shared" si="11"/>
        <v xml:space="preserve">    </v>
      </c>
      <c r="T270" s="1" t="str">
        <f t="shared" si="9"/>
        <v xml:space="preserve">    </v>
      </c>
    </row>
    <row r="271" spans="1:20" ht="15" customHeight="1">
      <c r="A271" s="25" t="str">
        <f t="shared" si="14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6"/>
        <v/>
      </c>
      <c r="R271" s="1" t="str">
        <f t="shared" si="12"/>
        <v/>
      </c>
      <c r="S271" s="1" t="str">
        <f t="shared" si="11"/>
        <v xml:space="preserve">    </v>
      </c>
      <c r="T271" s="1" t="str">
        <f t="shared" si="9"/>
        <v xml:space="preserve">    </v>
      </c>
    </row>
    <row r="272" spans="1:20" ht="15" customHeight="1">
      <c r="A272" s="25" t="str">
        <f t="shared" si="14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6"/>
        <v/>
      </c>
      <c r="R272" s="1" t="str">
        <f t="shared" si="12"/>
        <v/>
      </c>
      <c r="S272" s="1" t="str">
        <f t="shared" si="11"/>
        <v xml:space="preserve">    </v>
      </c>
      <c r="T272" s="1" t="str">
        <f t="shared" si="9"/>
        <v xml:space="preserve">    </v>
      </c>
    </row>
    <row r="273" spans="1:20" ht="15" customHeight="1">
      <c r="A273" s="25" t="str">
        <f t="shared" si="14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6"/>
        <v/>
      </c>
      <c r="R273" s="1" t="str">
        <f t="shared" si="12"/>
        <v/>
      </c>
      <c r="S273" s="1" t="str">
        <f t="shared" si="11"/>
        <v xml:space="preserve">    </v>
      </c>
      <c r="T273" s="1" t="str">
        <f t="shared" si="9"/>
        <v xml:space="preserve">    </v>
      </c>
    </row>
    <row r="274" spans="1:20" ht="15" customHeight="1">
      <c r="A274" s="25" t="str">
        <f t="shared" si="14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6"/>
        <v/>
      </c>
      <c r="R274" s="1" t="str">
        <f t="shared" si="12"/>
        <v/>
      </c>
      <c r="S274" s="1" t="str">
        <f t="shared" si="11"/>
        <v xml:space="preserve">    </v>
      </c>
      <c r="T274" s="1" t="str">
        <f t="shared" si="9"/>
        <v xml:space="preserve">    </v>
      </c>
    </row>
    <row r="275" spans="1:20" ht="15" customHeight="1">
      <c r="A275" s="25" t="str">
        <f t="shared" si="14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6"/>
        <v/>
      </c>
      <c r="R275" s="1" t="str">
        <f t="shared" si="12"/>
        <v/>
      </c>
      <c r="S275" s="1" t="str">
        <f t="shared" si="11"/>
        <v xml:space="preserve">    </v>
      </c>
      <c r="T275" s="1" t="str">
        <f t="shared" si="9"/>
        <v xml:space="preserve">    </v>
      </c>
    </row>
    <row r="276" spans="1:20" ht="15" customHeight="1">
      <c r="A276" s="25" t="str">
        <f t="shared" si="14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6"/>
        <v/>
      </c>
      <c r="R276" s="1" t="str">
        <f t="shared" si="12"/>
        <v/>
      </c>
      <c r="S276" s="1" t="str">
        <f t="shared" si="11"/>
        <v xml:space="preserve">    </v>
      </c>
      <c r="T276" s="1" t="str">
        <f t="shared" si="9"/>
        <v xml:space="preserve">    </v>
      </c>
    </row>
    <row r="277" spans="1:20" ht="15" customHeight="1">
      <c r="A277" s="25" t="str">
        <f t="shared" si="14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11"/>
      <c r="Q277" s="63" t="str">
        <f t="shared" si="16"/>
        <v/>
      </c>
      <c r="R277" s="1" t="str">
        <f t="shared" si="12"/>
        <v/>
      </c>
      <c r="S277" s="1" t="str">
        <f t="shared" si="11"/>
        <v xml:space="preserve">    </v>
      </c>
      <c r="T277" s="1" t="str">
        <f t="shared" si="9"/>
        <v xml:space="preserve">    </v>
      </c>
    </row>
    <row r="278" spans="1:20" ht="15" customHeight="1">
      <c r="A278" s="25" t="str">
        <f t="shared" si="14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6"/>
        <v/>
      </c>
      <c r="R278" s="1" t="str">
        <f t="shared" si="12"/>
        <v/>
      </c>
      <c r="S278" s="1" t="str">
        <f t="shared" si="11"/>
        <v xml:space="preserve">    </v>
      </c>
      <c r="T278" s="1" t="str">
        <f t="shared" si="9"/>
        <v xml:space="preserve">    </v>
      </c>
    </row>
    <row r="279" spans="1:20" ht="15" customHeight="1">
      <c r="A279" s="25" t="str">
        <f t="shared" si="14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6"/>
        <v/>
      </c>
      <c r="R279" s="1" t="str">
        <f t="shared" si="12"/>
        <v/>
      </c>
      <c r="S279" s="1" t="str">
        <f t="shared" si="11"/>
        <v xml:space="preserve">    </v>
      </c>
      <c r="T279" s="1" t="str">
        <f t="shared" si="9"/>
        <v xml:space="preserve">    </v>
      </c>
    </row>
    <row r="280" spans="1:20" ht="15" customHeight="1">
      <c r="A280" s="25" t="str">
        <f t="shared" si="14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6"/>
        <v/>
      </c>
      <c r="R280" s="1" t="str">
        <f t="shared" si="12"/>
        <v/>
      </c>
      <c r="S280" s="1" t="str">
        <f t="shared" si="11"/>
        <v xml:space="preserve">    </v>
      </c>
      <c r="T280" s="1" t="str">
        <f t="shared" si="9"/>
        <v xml:space="preserve">    </v>
      </c>
    </row>
    <row r="281" spans="1:20" ht="15" customHeight="1">
      <c r="A281" s="25" t="str">
        <f t="shared" si="14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6"/>
      <c r="Q281" s="63" t="str">
        <f t="shared" si="16"/>
        <v/>
      </c>
      <c r="R281" s="1" t="str">
        <f t="shared" si="12"/>
        <v/>
      </c>
      <c r="S281" s="1" t="str">
        <f t="shared" si="11"/>
        <v xml:space="preserve">    </v>
      </c>
      <c r="T281" s="1" t="str">
        <f t="shared" si="9"/>
        <v xml:space="preserve">    </v>
      </c>
    </row>
    <row r="282" spans="1:20" ht="15" customHeight="1">
      <c r="A282" s="25" t="str">
        <f t="shared" si="14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11"/>
      <c r="Q282" s="63" t="str">
        <f t="shared" si="16"/>
        <v/>
      </c>
      <c r="R282" s="1" t="str">
        <f t="shared" si="12"/>
        <v/>
      </c>
      <c r="S282" s="1" t="str">
        <f t="shared" si="11"/>
        <v xml:space="preserve">    </v>
      </c>
      <c r="T282" s="1" t="str">
        <f t="shared" si="9"/>
        <v xml:space="preserve">    </v>
      </c>
    </row>
    <row r="283" spans="1:20" ht="15" customHeight="1">
      <c r="A283" s="25" t="str">
        <f t="shared" si="14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6"/>
        <v/>
      </c>
      <c r="R283" s="1" t="str">
        <f t="shared" si="12"/>
        <v/>
      </c>
      <c r="S283" s="1" t="str">
        <f t="shared" si="11"/>
        <v xml:space="preserve">    </v>
      </c>
      <c r="T283" s="1" t="str">
        <f t="shared" si="9"/>
        <v xml:space="preserve">    </v>
      </c>
    </row>
    <row r="284" spans="1:20" ht="15" customHeight="1">
      <c r="A284" s="25" t="str">
        <f t="shared" si="14"/>
        <v/>
      </c>
      <c r="B284" s="5"/>
      <c r="C284" s="21"/>
      <c r="D284" s="21"/>
      <c r="E284" s="6"/>
      <c r="F284" s="7"/>
      <c r="G284" s="6"/>
      <c r="H284" s="6"/>
      <c r="I284" s="11"/>
      <c r="J284" s="11"/>
      <c r="K284" s="11"/>
      <c r="L284" s="12"/>
      <c r="M284" s="13"/>
      <c r="N284" s="14"/>
      <c r="O284" s="7"/>
      <c r="P284" s="11"/>
      <c r="Q284" s="63" t="str">
        <f t="shared" si="16"/>
        <v/>
      </c>
      <c r="R284" s="1" t="str">
        <f t="shared" si="12"/>
        <v/>
      </c>
      <c r="S284" s="1" t="str">
        <f t="shared" si="11"/>
        <v xml:space="preserve">    </v>
      </c>
      <c r="T284" s="1" t="str">
        <f t="shared" si="9"/>
        <v xml:space="preserve">    </v>
      </c>
    </row>
    <row r="285" spans="1:20" ht="15" customHeight="1">
      <c r="A285" s="25" t="str">
        <f t="shared" si="14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6"/>
        <v/>
      </c>
      <c r="R285" s="1" t="str">
        <f t="shared" si="12"/>
        <v/>
      </c>
      <c r="S285" s="1" t="str">
        <f t="shared" si="11"/>
        <v xml:space="preserve">    </v>
      </c>
      <c r="T285" s="1" t="str">
        <f t="shared" si="9"/>
        <v xml:space="preserve">    </v>
      </c>
    </row>
    <row r="286" spans="1:20" ht="15" customHeight="1">
      <c r="A286" s="25" t="str">
        <f t="shared" si="14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6"/>
      <c r="Q286" s="63" t="str">
        <f t="shared" si="16"/>
        <v/>
      </c>
      <c r="R286" s="1" t="str">
        <f t="shared" si="12"/>
        <v/>
      </c>
      <c r="S286" s="1" t="str">
        <f t="shared" si="11"/>
        <v xml:space="preserve">    </v>
      </c>
      <c r="T286" s="1" t="str">
        <f t="shared" si="9"/>
        <v xml:space="preserve">    </v>
      </c>
    </row>
    <row r="287" spans="1:20" ht="15" customHeight="1">
      <c r="A287" s="25" t="str">
        <f t="shared" si="14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6"/>
        <v/>
      </c>
      <c r="R287" s="1" t="str">
        <f t="shared" si="12"/>
        <v/>
      </c>
      <c r="S287" s="1" t="str">
        <f t="shared" si="11"/>
        <v xml:space="preserve">    </v>
      </c>
      <c r="T287" s="1" t="str">
        <f t="shared" si="9"/>
        <v xml:space="preserve">    </v>
      </c>
    </row>
    <row r="288" spans="1:20" ht="15" customHeight="1">
      <c r="A288" s="25" t="str">
        <f t="shared" si="14"/>
        <v/>
      </c>
      <c r="B288" s="16"/>
      <c r="C288" s="22"/>
      <c r="D288" s="22"/>
      <c r="E288" s="6"/>
      <c r="F288" s="7"/>
      <c r="G288" s="17"/>
      <c r="H288" s="17"/>
      <c r="I288" s="15"/>
      <c r="J288" s="15"/>
      <c r="K288" s="15"/>
      <c r="L288" s="12"/>
      <c r="M288" s="18"/>
      <c r="N288" s="19"/>
      <c r="O288" s="20"/>
      <c r="P288" s="15"/>
      <c r="Q288" s="63" t="str">
        <f t="shared" si="16"/>
        <v/>
      </c>
      <c r="R288" s="1" t="str">
        <f t="shared" si="12"/>
        <v/>
      </c>
      <c r="S288" s="1" t="str">
        <f t="shared" si="11"/>
        <v xml:space="preserve">    </v>
      </c>
      <c r="T288" s="1" t="str">
        <f t="shared" si="9"/>
        <v xml:space="preserve">    </v>
      </c>
    </row>
    <row r="289" spans="1:20" ht="15" customHeight="1">
      <c r="A289" s="25" t="str">
        <f t="shared" si="14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6"/>
        <v/>
      </c>
      <c r="R289" s="1" t="str">
        <f t="shared" si="12"/>
        <v/>
      </c>
      <c r="S289" s="1" t="str">
        <f t="shared" si="11"/>
        <v xml:space="preserve">    </v>
      </c>
      <c r="T289" s="1" t="str">
        <f t="shared" si="9"/>
        <v xml:space="preserve">    </v>
      </c>
    </row>
    <row r="290" spans="1:20" ht="15" customHeight="1">
      <c r="A290" s="25" t="str">
        <f t="shared" si="14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6"/>
        <v/>
      </c>
      <c r="R290" s="1" t="str">
        <f t="shared" si="12"/>
        <v/>
      </c>
      <c r="S290" s="1" t="str">
        <f t="shared" si="11"/>
        <v xml:space="preserve">    </v>
      </c>
      <c r="T290" s="1" t="str">
        <f t="shared" si="9"/>
        <v xml:space="preserve">    </v>
      </c>
    </row>
    <row r="291" spans="1:20" ht="15" customHeight="1">
      <c r="A291" s="25" t="str">
        <f t="shared" si="14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6"/>
        <v/>
      </c>
      <c r="R291" s="1" t="str">
        <f t="shared" si="12"/>
        <v/>
      </c>
      <c r="S291" s="1" t="str">
        <f t="shared" si="11"/>
        <v xml:space="preserve">    </v>
      </c>
      <c r="T291" s="1" t="str">
        <f t="shared" si="9"/>
        <v xml:space="preserve">    </v>
      </c>
    </row>
    <row r="292" spans="1:20" ht="15" customHeight="1">
      <c r="A292" s="25" t="str">
        <f t="shared" si="14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6"/>
        <v/>
      </c>
      <c r="R292" s="1" t="str">
        <f t="shared" si="12"/>
        <v/>
      </c>
      <c r="S292" s="1" t="str">
        <f t="shared" si="11"/>
        <v xml:space="preserve">    </v>
      </c>
      <c r="T292" s="1" t="str">
        <f t="shared" si="9"/>
        <v xml:space="preserve">    </v>
      </c>
    </row>
    <row r="293" spans="1:20" ht="15" customHeight="1">
      <c r="A293" s="25" t="str">
        <f t="shared" si="14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6"/>
        <v/>
      </c>
      <c r="R293" s="1" t="str">
        <f t="shared" si="12"/>
        <v/>
      </c>
      <c r="S293" s="1" t="str">
        <f t="shared" si="11"/>
        <v xml:space="preserve">    </v>
      </c>
      <c r="T293" s="1" t="str">
        <f t="shared" si="9"/>
        <v xml:space="preserve">    </v>
      </c>
    </row>
    <row r="294" spans="1:20" ht="15" customHeight="1">
      <c r="A294" s="25" t="str">
        <f t="shared" si="14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6"/>
        <v/>
      </c>
      <c r="R294" s="1" t="str">
        <f t="shared" si="12"/>
        <v/>
      </c>
      <c r="S294" s="1" t="str">
        <f t="shared" si="11"/>
        <v xml:space="preserve">    </v>
      </c>
      <c r="T294" s="1" t="str">
        <f t="shared" si="9"/>
        <v xml:space="preserve">    </v>
      </c>
    </row>
    <row r="295" spans="1:20" ht="15" customHeight="1">
      <c r="A295" s="25" t="str">
        <f t="shared" si="14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6"/>
        <v/>
      </c>
      <c r="R295" s="1" t="str">
        <f t="shared" si="12"/>
        <v/>
      </c>
      <c r="S295" s="1" t="str">
        <f t="shared" si="11"/>
        <v xml:space="preserve">    </v>
      </c>
      <c r="T295" s="1" t="str">
        <f t="shared" si="9"/>
        <v xml:space="preserve">    </v>
      </c>
    </row>
    <row r="296" spans="1:20" ht="15" customHeight="1">
      <c r="A296" s="25" t="str">
        <f t="shared" si="14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6"/>
        <v/>
      </c>
      <c r="R296" s="1" t="str">
        <f t="shared" si="12"/>
        <v/>
      </c>
      <c r="S296" s="1" t="str">
        <f t="shared" si="11"/>
        <v xml:space="preserve">    </v>
      </c>
      <c r="T296" s="1" t="str">
        <f t="shared" si="9"/>
        <v xml:space="preserve">    </v>
      </c>
    </row>
    <row r="297" spans="1:20" ht="15" customHeight="1">
      <c r="A297" s="25" t="str">
        <f t="shared" si="14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6"/>
        <v/>
      </c>
      <c r="R297" s="1" t="str">
        <f t="shared" si="12"/>
        <v/>
      </c>
      <c r="S297" s="1" t="str">
        <f t="shared" si="11"/>
        <v xml:space="preserve">    </v>
      </c>
      <c r="T297" s="1" t="str">
        <f t="shared" si="9"/>
        <v xml:space="preserve">    </v>
      </c>
    </row>
    <row r="298" spans="1:20" ht="15" customHeight="1">
      <c r="A298" s="25" t="str">
        <f t="shared" si="14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6"/>
        <v/>
      </c>
      <c r="R298" s="1" t="str">
        <f t="shared" si="12"/>
        <v/>
      </c>
      <c r="S298" s="1" t="str">
        <f t="shared" si="11"/>
        <v xml:space="preserve">    </v>
      </c>
      <c r="T298" s="1" t="str">
        <f t="shared" ref="T298:T382" si="17">S298</f>
        <v xml:space="preserve">    </v>
      </c>
    </row>
    <row r="299" spans="1:20" ht="15" customHeight="1">
      <c r="A299" s="25" t="str">
        <f t="shared" si="14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6"/>
        <v/>
      </c>
      <c r="R299" s="1" t="str">
        <f t="shared" si="12"/>
        <v/>
      </c>
      <c r="S299" s="1" t="str">
        <f t="shared" si="11"/>
        <v xml:space="preserve">    </v>
      </c>
      <c r="T299" s="1" t="str">
        <f t="shared" si="17"/>
        <v xml:space="preserve">    </v>
      </c>
    </row>
    <row r="300" spans="1:20" ht="15" customHeight="1">
      <c r="A300" s="25" t="str">
        <f t="shared" si="14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6"/>
        <v/>
      </c>
      <c r="R300" s="1" t="str">
        <f t="shared" si="12"/>
        <v/>
      </c>
      <c r="S300" s="1" t="str">
        <f t="shared" si="11"/>
        <v xml:space="preserve">    </v>
      </c>
      <c r="T300" s="1" t="str">
        <f t="shared" si="17"/>
        <v xml:space="preserve">    </v>
      </c>
    </row>
    <row r="301" spans="1:20" ht="15" customHeight="1">
      <c r="A301" s="25" t="str">
        <f t="shared" si="14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6"/>
        <v/>
      </c>
      <c r="R301" s="1" t="str">
        <f t="shared" si="12"/>
        <v/>
      </c>
      <c r="S301" s="1" t="str">
        <f t="shared" si="11"/>
        <v xml:space="preserve">    </v>
      </c>
      <c r="T301" s="1" t="str">
        <f t="shared" si="17"/>
        <v xml:space="preserve">    </v>
      </c>
    </row>
    <row r="302" spans="1:20" ht="15" customHeight="1">
      <c r="A302" s="25" t="str">
        <f t="shared" si="14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6"/>
        <v/>
      </c>
      <c r="R302" s="1" t="str">
        <f t="shared" si="12"/>
        <v/>
      </c>
      <c r="S302" s="1" t="str">
        <f t="shared" si="11"/>
        <v xml:space="preserve">    </v>
      </c>
      <c r="T302" s="1" t="str">
        <f t="shared" si="17"/>
        <v xml:space="preserve">    </v>
      </c>
    </row>
    <row r="303" spans="1:20" ht="15" customHeight="1">
      <c r="A303" s="25" t="str">
        <f t="shared" si="14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6"/>
        <v/>
      </c>
      <c r="R303" s="1" t="str">
        <f t="shared" si="12"/>
        <v/>
      </c>
      <c r="S303" s="1" t="str">
        <f t="shared" si="11"/>
        <v xml:space="preserve">    </v>
      </c>
      <c r="T303" s="1" t="str">
        <f t="shared" si="17"/>
        <v xml:space="preserve">    </v>
      </c>
    </row>
    <row r="304" spans="1:20" ht="15" customHeight="1">
      <c r="A304" s="25" t="str">
        <f t="shared" si="14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6"/>
        <v/>
      </c>
      <c r="R304" s="1" t="str">
        <f t="shared" si="12"/>
        <v/>
      </c>
      <c r="S304" s="1" t="str">
        <f t="shared" si="11"/>
        <v xml:space="preserve">    </v>
      </c>
      <c r="T304" s="1" t="str">
        <f t="shared" si="17"/>
        <v xml:space="preserve">    </v>
      </c>
    </row>
    <row r="305" spans="1:20" ht="15" customHeight="1">
      <c r="A305" s="25" t="str">
        <f t="shared" si="14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6"/>
        <v/>
      </c>
      <c r="R305" s="1" t="str">
        <f t="shared" si="12"/>
        <v/>
      </c>
      <c r="S305" s="1" t="str">
        <f t="shared" si="11"/>
        <v xml:space="preserve">    </v>
      </c>
      <c r="T305" s="1" t="str">
        <f t="shared" si="17"/>
        <v xml:space="preserve">    </v>
      </c>
    </row>
    <row r="306" spans="1:20" ht="15" customHeight="1">
      <c r="A306" s="25" t="str">
        <f t="shared" si="14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6"/>
        <v/>
      </c>
      <c r="R306" s="1" t="str">
        <f t="shared" si="12"/>
        <v/>
      </c>
      <c r="S306" s="1" t="str">
        <f t="shared" si="11"/>
        <v xml:space="preserve">    </v>
      </c>
      <c r="T306" s="1" t="str">
        <f t="shared" si="17"/>
        <v xml:space="preserve">    </v>
      </c>
    </row>
    <row r="307" spans="1:20" ht="15" customHeight="1">
      <c r="A307" s="25" t="str">
        <f t="shared" si="14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6"/>
        <v/>
      </c>
      <c r="R307" s="1" t="str">
        <f t="shared" si="12"/>
        <v/>
      </c>
      <c r="S307" s="1" t="str">
        <f t="shared" si="11"/>
        <v xml:space="preserve">    </v>
      </c>
      <c r="T307" s="1" t="str">
        <f t="shared" si="17"/>
        <v xml:space="preserve">    </v>
      </c>
    </row>
    <row r="308" spans="1:20" ht="15" customHeight="1">
      <c r="A308" s="25" t="str">
        <f t="shared" si="14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6"/>
        <v/>
      </c>
      <c r="R308" s="1" t="str">
        <f t="shared" si="12"/>
        <v/>
      </c>
      <c r="S308" s="1" t="str">
        <f t="shared" si="11"/>
        <v xml:space="preserve">    </v>
      </c>
      <c r="T308" s="1" t="str">
        <f t="shared" si="17"/>
        <v xml:space="preserve">    </v>
      </c>
    </row>
    <row r="309" spans="1:20" ht="15" customHeight="1">
      <c r="A309" s="25" t="str">
        <f t="shared" si="14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6"/>
        <v/>
      </c>
      <c r="R309" s="1" t="str">
        <f t="shared" si="12"/>
        <v/>
      </c>
      <c r="S309" s="1" t="str">
        <f t="shared" si="11"/>
        <v xml:space="preserve">    </v>
      </c>
      <c r="T309" s="1" t="str">
        <f t="shared" si="17"/>
        <v xml:space="preserve">    </v>
      </c>
    </row>
    <row r="310" spans="1:20" ht="15" customHeight="1">
      <c r="A310" s="25" t="str">
        <f t="shared" si="14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6"/>
        <v/>
      </c>
      <c r="R310" s="1" t="str">
        <f t="shared" si="12"/>
        <v/>
      </c>
      <c r="S310" s="1" t="str">
        <f t="shared" si="11"/>
        <v xml:space="preserve">    </v>
      </c>
      <c r="T310" s="1" t="str">
        <f t="shared" si="17"/>
        <v xml:space="preserve">    </v>
      </c>
    </row>
    <row r="311" spans="1:20" ht="15" customHeight="1">
      <c r="A311" s="25" t="str">
        <f t="shared" si="14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6"/>
        <v/>
      </c>
      <c r="R311" s="1" t="str">
        <f t="shared" si="12"/>
        <v/>
      </c>
      <c r="S311" s="1" t="str">
        <f t="shared" si="11"/>
        <v xml:space="preserve">    </v>
      </c>
      <c r="T311" s="1" t="str">
        <f t="shared" si="17"/>
        <v xml:space="preserve">    </v>
      </c>
    </row>
    <row r="312" spans="1:20" ht="15" customHeight="1">
      <c r="A312" s="25" t="str">
        <f t="shared" si="14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6"/>
        <v/>
      </c>
      <c r="R312" s="1" t="str">
        <f t="shared" si="12"/>
        <v/>
      </c>
      <c r="S312" s="1" t="str">
        <f t="shared" si="11"/>
        <v xml:space="preserve">    </v>
      </c>
      <c r="T312" s="1" t="str">
        <f t="shared" si="17"/>
        <v xml:space="preserve">    </v>
      </c>
    </row>
    <row r="313" spans="1:20" ht="15" customHeight="1">
      <c r="A313" s="25" t="str">
        <f t="shared" si="14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6"/>
        <v/>
      </c>
      <c r="R313" s="1" t="str">
        <f t="shared" si="12"/>
        <v/>
      </c>
      <c r="S313" s="1" t="str">
        <f t="shared" si="11"/>
        <v xml:space="preserve">    </v>
      </c>
      <c r="T313" s="1" t="str">
        <f t="shared" si="17"/>
        <v xml:space="preserve">    </v>
      </c>
    </row>
    <row r="314" spans="1:20" ht="15" customHeight="1">
      <c r="A314" s="25" t="str">
        <f t="shared" si="14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6"/>
        <v/>
      </c>
      <c r="R314" s="1" t="str">
        <f t="shared" si="12"/>
        <v/>
      </c>
      <c r="S314" s="1" t="str">
        <f t="shared" si="11"/>
        <v xml:space="preserve">    </v>
      </c>
      <c r="T314" s="1" t="str">
        <f t="shared" si="17"/>
        <v xml:space="preserve">    </v>
      </c>
    </row>
    <row r="315" spans="1:20" ht="15" customHeight="1">
      <c r="A315" s="25" t="str">
        <f t="shared" si="14"/>
        <v/>
      </c>
      <c r="B315" s="5"/>
      <c r="C315" s="21"/>
      <c r="D315" s="21"/>
      <c r="E315" s="6"/>
      <c r="F315" s="7"/>
      <c r="G315" s="6"/>
      <c r="H315" s="6"/>
      <c r="I315" s="11"/>
      <c r="J315" s="11"/>
      <c r="K315" s="11"/>
      <c r="L315" s="12"/>
      <c r="M315" s="13"/>
      <c r="N315" s="14"/>
      <c r="O315" s="7"/>
      <c r="P315" s="11"/>
      <c r="Q315" s="63" t="str">
        <f t="shared" si="16"/>
        <v/>
      </c>
      <c r="R315" s="1" t="str">
        <f t="shared" si="12"/>
        <v/>
      </c>
      <c r="S315" s="1" t="str">
        <f t="shared" si="11"/>
        <v xml:space="preserve">    </v>
      </c>
      <c r="T315" s="1" t="str">
        <f t="shared" si="17"/>
        <v xml:space="preserve">    </v>
      </c>
    </row>
    <row r="316" spans="1:20" ht="15" customHeight="1">
      <c r="A316" s="25" t="str">
        <f t="shared" si="14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6"/>
        <v/>
      </c>
      <c r="R316" s="1" t="str">
        <f t="shared" si="12"/>
        <v/>
      </c>
      <c r="S316" s="1" t="str">
        <f t="shared" si="11"/>
        <v xml:space="preserve">    </v>
      </c>
      <c r="T316" s="1" t="str">
        <f t="shared" si="17"/>
        <v xml:space="preserve">    </v>
      </c>
    </row>
    <row r="317" spans="1:20" ht="15" customHeight="1">
      <c r="A317" s="25" t="str">
        <f t="shared" si="14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6"/>
        <v/>
      </c>
      <c r="R317" s="1" t="str">
        <f t="shared" si="12"/>
        <v/>
      </c>
      <c r="S317" s="1" t="str">
        <f t="shared" si="11"/>
        <v xml:space="preserve">    </v>
      </c>
      <c r="T317" s="1" t="str">
        <f t="shared" si="17"/>
        <v xml:space="preserve">    </v>
      </c>
    </row>
    <row r="318" spans="1:20" ht="15" customHeight="1">
      <c r="A318" s="25" t="str">
        <f t="shared" si="14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6"/>
        <v/>
      </c>
      <c r="R318" s="1" t="str">
        <f t="shared" si="12"/>
        <v/>
      </c>
      <c r="S318" s="1" t="str">
        <f t="shared" si="11"/>
        <v xml:space="preserve">    </v>
      </c>
      <c r="T318" s="1" t="str">
        <f t="shared" si="17"/>
        <v xml:space="preserve">    </v>
      </c>
    </row>
    <row r="319" spans="1:20" ht="15" customHeight="1">
      <c r="A319" s="25" t="str">
        <f t="shared" si="14"/>
        <v/>
      </c>
      <c r="B319" s="16"/>
      <c r="C319" s="22"/>
      <c r="D319" s="22"/>
      <c r="E319" s="6"/>
      <c r="F319" s="7"/>
      <c r="G319" s="17"/>
      <c r="H319" s="17"/>
      <c r="I319" s="15"/>
      <c r="J319" s="15"/>
      <c r="K319" s="15"/>
      <c r="L319" s="12"/>
      <c r="M319" s="18"/>
      <c r="N319" s="19"/>
      <c r="O319" s="20"/>
      <c r="P319" s="15"/>
      <c r="Q319" s="63" t="str">
        <f t="shared" si="16"/>
        <v/>
      </c>
      <c r="R319" s="1" t="str">
        <f t="shared" si="12"/>
        <v/>
      </c>
      <c r="S319" s="1" t="str">
        <f t="shared" si="11"/>
        <v xml:space="preserve">    </v>
      </c>
      <c r="T319" s="1" t="str">
        <f t="shared" si="17"/>
        <v xml:space="preserve">    </v>
      </c>
    </row>
    <row r="320" spans="1:20" ht="15" customHeight="1">
      <c r="A320" s="25" t="str">
        <f t="shared" si="14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6"/>
        <v/>
      </c>
      <c r="R320" s="1" t="str">
        <f t="shared" si="12"/>
        <v/>
      </c>
      <c r="S320" s="1" t="str">
        <f t="shared" si="11"/>
        <v xml:space="preserve">    </v>
      </c>
      <c r="T320" s="1" t="str">
        <f t="shared" si="17"/>
        <v xml:space="preserve">    </v>
      </c>
    </row>
    <row r="321" spans="1:20" ht="15" customHeight="1">
      <c r="A321" s="25" t="str">
        <f t="shared" si="14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6"/>
        <v/>
      </c>
      <c r="R321" s="1" t="str">
        <f t="shared" si="12"/>
        <v/>
      </c>
      <c r="S321" s="1" t="str">
        <f t="shared" si="11"/>
        <v xml:space="preserve">    </v>
      </c>
      <c r="T321" s="1" t="str">
        <f t="shared" si="17"/>
        <v xml:space="preserve">    </v>
      </c>
    </row>
    <row r="322" spans="1:20" ht="15" customHeight="1">
      <c r="A322" s="25" t="str">
        <f t="shared" si="14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6"/>
        <v/>
      </c>
      <c r="R322" s="1" t="str">
        <f t="shared" si="12"/>
        <v/>
      </c>
      <c r="S322" s="1" t="str">
        <f t="shared" si="11"/>
        <v xml:space="preserve">    </v>
      </c>
      <c r="T322" s="1" t="str">
        <f t="shared" si="17"/>
        <v xml:space="preserve">    </v>
      </c>
    </row>
    <row r="323" spans="1:20" ht="15" customHeight="1">
      <c r="A323" s="25" t="str">
        <f t="shared" si="14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6"/>
        <v/>
      </c>
      <c r="R323" s="1" t="str">
        <f t="shared" si="12"/>
        <v/>
      </c>
      <c r="S323" s="1" t="str">
        <f t="shared" si="11"/>
        <v xml:space="preserve">    </v>
      </c>
      <c r="T323" s="1" t="str">
        <f t="shared" si="17"/>
        <v xml:space="preserve">    </v>
      </c>
    </row>
    <row r="324" spans="1:20" ht="15" customHeight="1">
      <c r="A324" s="25" t="str">
        <f t="shared" si="14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6"/>
        <v/>
      </c>
      <c r="R324" s="1" t="str">
        <f t="shared" si="12"/>
        <v/>
      </c>
      <c r="S324" s="1" t="str">
        <f t="shared" si="11"/>
        <v xml:space="preserve">    </v>
      </c>
      <c r="T324" s="1" t="str">
        <f t="shared" si="17"/>
        <v xml:space="preserve">    </v>
      </c>
    </row>
    <row r="325" spans="1:20" ht="15" customHeight="1">
      <c r="A325" s="25" t="str">
        <f t="shared" si="14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6"/>
        <v/>
      </c>
      <c r="R325" s="1" t="str">
        <f t="shared" si="12"/>
        <v/>
      </c>
      <c r="S325" s="1" t="str">
        <f t="shared" si="11"/>
        <v xml:space="preserve">    </v>
      </c>
      <c r="T325" s="1" t="str">
        <f t="shared" si="17"/>
        <v xml:space="preserve">    </v>
      </c>
    </row>
    <row r="326" spans="1:20" ht="15" customHeight="1">
      <c r="A326" s="25" t="str">
        <f t="shared" si="14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6"/>
        <v/>
      </c>
      <c r="R326" s="1" t="str">
        <f t="shared" si="12"/>
        <v/>
      </c>
      <c r="S326" s="1" t="str">
        <f t="shared" si="11"/>
        <v xml:space="preserve">    </v>
      </c>
      <c r="T326" s="1" t="str">
        <f t="shared" si="17"/>
        <v xml:space="preserve">    </v>
      </c>
    </row>
    <row r="327" spans="1:20" ht="15" customHeight="1">
      <c r="A327" s="25" t="str">
        <f t="shared" si="14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4" si="18">IF(P327="","",VLOOKUP(P327,$Z$7:$AA$68,2,FALSE))</f>
        <v/>
      </c>
      <c r="R327" s="1" t="str">
        <f t="shared" si="12"/>
        <v/>
      </c>
      <c r="S327" s="1" t="str">
        <f t="shared" si="11"/>
        <v xml:space="preserve">    </v>
      </c>
      <c r="T327" s="1" t="str">
        <f t="shared" si="17"/>
        <v xml:space="preserve">    </v>
      </c>
    </row>
    <row r="328" spans="1:20" ht="15" customHeight="1">
      <c r="A328" s="25" t="str">
        <f t="shared" si="14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8"/>
        <v/>
      </c>
      <c r="R328" s="1" t="str">
        <f t="shared" si="12"/>
        <v/>
      </c>
      <c r="S328" s="1" t="str">
        <f t="shared" si="11"/>
        <v xml:space="preserve">    </v>
      </c>
      <c r="T328" s="1" t="str">
        <f t="shared" si="17"/>
        <v xml:space="preserve">    </v>
      </c>
    </row>
    <row r="329" spans="1:20" ht="15" customHeight="1">
      <c r="A329" s="25" t="str">
        <f t="shared" si="14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8"/>
        <v/>
      </c>
      <c r="R329" s="1" t="str">
        <f t="shared" si="12"/>
        <v/>
      </c>
      <c r="S329" s="1" t="str">
        <f t="shared" si="11"/>
        <v xml:space="preserve">    </v>
      </c>
      <c r="T329" s="1" t="str">
        <f t="shared" si="17"/>
        <v xml:space="preserve">    </v>
      </c>
    </row>
    <row r="330" spans="1:20" ht="15" customHeight="1">
      <c r="A330" s="25" t="str">
        <f t="shared" si="14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8"/>
        <v/>
      </c>
      <c r="R330" s="1" t="str">
        <f t="shared" si="12"/>
        <v/>
      </c>
      <c r="S330" s="1" t="str">
        <f t="shared" si="11"/>
        <v xml:space="preserve">    </v>
      </c>
      <c r="T330" s="1" t="str">
        <f t="shared" si="17"/>
        <v xml:space="preserve">    </v>
      </c>
    </row>
    <row r="331" spans="1:20" ht="15" customHeight="1">
      <c r="A331" s="25" t="str">
        <f t="shared" si="14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 t="str">
        <f t="shared" si="18"/>
        <v/>
      </c>
      <c r="R331" s="1" t="str">
        <f t="shared" si="12"/>
        <v/>
      </c>
      <c r="S331" s="1" t="str">
        <f t="shared" si="11"/>
        <v xml:space="preserve">    </v>
      </c>
      <c r="T331" s="1" t="str">
        <f t="shared" si="17"/>
        <v xml:space="preserve">    </v>
      </c>
    </row>
    <row r="332" spans="1:20" ht="15" customHeight="1">
      <c r="A332" s="25" t="str">
        <f t="shared" si="14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 t="str">
        <f t="shared" si="18"/>
        <v/>
      </c>
      <c r="R332" s="1" t="str">
        <f t="shared" si="12"/>
        <v/>
      </c>
      <c r="S332" s="1" t="str">
        <f t="shared" si="11"/>
        <v xml:space="preserve">    </v>
      </c>
      <c r="T332" s="1" t="str">
        <f t="shared" si="17"/>
        <v xml:space="preserve">    </v>
      </c>
    </row>
    <row r="333" spans="1:20" ht="15" customHeight="1">
      <c r="A333" s="25" t="str">
        <f t="shared" si="14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 t="str">
        <f t="shared" si="18"/>
        <v/>
      </c>
      <c r="R333" s="1" t="str">
        <f t="shared" si="12"/>
        <v/>
      </c>
      <c r="S333" s="1" t="str">
        <f t="shared" si="11"/>
        <v xml:space="preserve">    </v>
      </c>
      <c r="T333" s="1" t="str">
        <f t="shared" si="17"/>
        <v xml:space="preserve">    </v>
      </c>
    </row>
    <row r="334" spans="1:20" ht="15" customHeight="1">
      <c r="A334" s="25" t="str">
        <f t="shared" si="14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 t="str">
        <f t="shared" si="18"/>
        <v/>
      </c>
      <c r="R334" s="1" t="str">
        <f t="shared" si="12"/>
        <v/>
      </c>
      <c r="S334" s="1" t="str">
        <f t="shared" si="11"/>
        <v xml:space="preserve">    </v>
      </c>
      <c r="T334" s="1" t="str">
        <f t="shared" si="17"/>
        <v xml:space="preserve">    </v>
      </c>
    </row>
    <row r="335" spans="1:20" ht="15" customHeight="1">
      <c r="A335" s="25" t="str">
        <f t="shared" si="14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2"/>
        <v/>
      </c>
      <c r="S335" s="1" t="str">
        <f t="shared" ref="S335:S385" si="19">""&amp;L338&amp;"  "&amp;M338&amp;"  "&amp;N338&amp;""</f>
        <v xml:space="preserve">    </v>
      </c>
      <c r="T335" s="1" t="str">
        <f t="shared" si="17"/>
        <v xml:space="preserve">    </v>
      </c>
    </row>
    <row r="336" spans="1:20" ht="15" customHeight="1">
      <c r="A336" s="25" t="str">
        <f t="shared" si="14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2"/>
        <v/>
      </c>
      <c r="S336" s="1" t="str">
        <f t="shared" si="19"/>
        <v xml:space="preserve">    </v>
      </c>
      <c r="T336" s="1" t="str">
        <f t="shared" si="17"/>
        <v xml:space="preserve">    </v>
      </c>
    </row>
    <row r="337" spans="1:20" ht="15" customHeight="1">
      <c r="A337" s="25" t="str">
        <f t="shared" si="14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2"/>
        <v/>
      </c>
      <c r="S337" s="1" t="str">
        <f t="shared" si="19"/>
        <v xml:space="preserve">    </v>
      </c>
      <c r="T337" s="1" t="str">
        <f t="shared" si="17"/>
        <v xml:space="preserve">    </v>
      </c>
    </row>
    <row r="338" spans="1:20" ht="15" customHeight="1">
      <c r="A338" s="25" t="str">
        <f t="shared" si="14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2"/>
        <v/>
      </c>
      <c r="S338" s="1" t="str">
        <f t="shared" si="19"/>
        <v xml:space="preserve">    </v>
      </c>
      <c r="T338" s="1" t="str">
        <f t="shared" si="17"/>
        <v xml:space="preserve">    </v>
      </c>
    </row>
    <row r="339" spans="1:20" ht="15" customHeight="1">
      <c r="A339" s="25" t="str">
        <f t="shared" si="14"/>
        <v/>
      </c>
      <c r="B339" s="5"/>
      <c r="C339" s="21"/>
      <c r="D339" s="21"/>
      <c r="E339" s="6"/>
      <c r="F339" s="7"/>
      <c r="G339" s="6"/>
      <c r="H339" s="6"/>
      <c r="I339" s="11"/>
      <c r="J339" s="11"/>
      <c r="K339" s="11"/>
      <c r="L339" s="12"/>
      <c r="M339" s="13"/>
      <c r="N339" s="14"/>
      <c r="O339" s="7"/>
      <c r="P339" s="11"/>
      <c r="Q339" s="63"/>
      <c r="R339" s="1" t="str">
        <f t="shared" si="12"/>
        <v/>
      </c>
      <c r="S339" s="1" t="str">
        <f t="shared" si="19"/>
        <v xml:space="preserve">    </v>
      </c>
      <c r="T339" s="1" t="str">
        <f t="shared" si="17"/>
        <v xml:space="preserve">    </v>
      </c>
    </row>
    <row r="340" spans="1:20" ht="15" customHeight="1">
      <c r="A340" s="25" t="str">
        <f t="shared" si="14"/>
        <v/>
      </c>
      <c r="B340" s="5"/>
      <c r="C340" s="21"/>
      <c r="D340" s="21"/>
      <c r="E340" s="6"/>
      <c r="F340" s="7"/>
      <c r="G340" s="6"/>
      <c r="H340" s="6"/>
      <c r="I340" s="11"/>
      <c r="J340" s="11"/>
      <c r="K340" s="11"/>
      <c r="L340" s="12"/>
      <c r="M340" s="13"/>
      <c r="N340" s="14"/>
      <c r="O340" s="7"/>
      <c r="P340" s="11"/>
      <c r="Q340" s="63"/>
      <c r="R340" s="1" t="str">
        <f t="shared" si="12"/>
        <v/>
      </c>
      <c r="S340" s="1" t="str">
        <f t="shared" si="19"/>
        <v xml:space="preserve">    </v>
      </c>
      <c r="T340" s="1" t="str">
        <f t="shared" si="17"/>
        <v xml:space="preserve">    </v>
      </c>
    </row>
    <row r="341" spans="1:20" ht="15" customHeight="1">
      <c r="A341" s="25" t="str">
        <f t="shared" si="14"/>
        <v/>
      </c>
      <c r="B341" s="5"/>
      <c r="C341" s="21"/>
      <c r="D341" s="21"/>
      <c r="E341" s="6"/>
      <c r="F341" s="7"/>
      <c r="G341" s="6"/>
      <c r="H341" s="6"/>
      <c r="I341" s="11"/>
      <c r="J341" s="11"/>
      <c r="K341" s="11"/>
      <c r="L341" s="12"/>
      <c r="M341" s="13"/>
      <c r="N341" s="14"/>
      <c r="O341" s="7"/>
      <c r="P341" s="11"/>
      <c r="Q341" s="63"/>
    </row>
    <row r="342" spans="1:20" ht="15" customHeight="1">
      <c r="A342" s="25" t="str">
        <f t="shared" si="14"/>
        <v/>
      </c>
      <c r="B342" s="5"/>
      <c r="C342" s="21"/>
      <c r="D342" s="21"/>
      <c r="E342" s="6"/>
      <c r="F342" s="7"/>
      <c r="G342" s="6"/>
      <c r="H342" s="6"/>
      <c r="I342" s="11"/>
      <c r="J342" s="11"/>
      <c r="K342" s="11"/>
      <c r="L342" s="12"/>
      <c r="M342" s="13"/>
      <c r="N342" s="14"/>
      <c r="O342" s="7"/>
      <c r="P342" s="11"/>
      <c r="Q342" s="63"/>
    </row>
    <row r="343" spans="1:20" ht="15" customHeight="1">
      <c r="A343" s="25" t="str">
        <f t="shared" si="14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</row>
    <row r="344" spans="1:20" ht="15" customHeight="1">
      <c r="A344" s="25" t="str">
        <f t="shared" si="14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  <c r="R344" s="1" t="str">
        <f t="shared" si="12"/>
        <v/>
      </c>
      <c r="S344" s="1" t="str">
        <f t="shared" si="19"/>
        <v xml:space="preserve">    </v>
      </c>
      <c r="T344" s="1" t="str">
        <f t="shared" si="17"/>
        <v xml:space="preserve">    </v>
      </c>
    </row>
    <row r="345" spans="1:20" ht="15" customHeight="1">
      <c r="A345" s="25" t="str">
        <f t="shared" si="14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4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4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4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4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4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4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4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4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4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4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4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4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4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4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4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si="14"/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4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</row>
    <row r="363" spans="1:20" ht="15" customHeight="1">
      <c r="A363" s="25" t="str">
        <f t="shared" si="14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ref="R363:R385" si="20">A366</f>
        <v/>
      </c>
      <c r="S363" s="1" t="str">
        <f t="shared" si="19"/>
        <v xml:space="preserve">    </v>
      </c>
      <c r="T363" s="1" t="str">
        <f t="shared" si="17"/>
        <v xml:space="preserve">    </v>
      </c>
    </row>
    <row r="364" spans="1:20" ht="15" customHeight="1">
      <c r="A364" s="25" t="str">
        <f t="shared" si="14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20"/>
        <v/>
      </c>
      <c r="S364" s="1" t="str">
        <f t="shared" si="19"/>
        <v xml:space="preserve">    </v>
      </c>
      <c r="T364" s="1" t="str">
        <f t="shared" si="17"/>
        <v xml:space="preserve">    </v>
      </c>
    </row>
    <row r="365" spans="1:20" ht="15" customHeight="1">
      <c r="A365" s="25" t="str">
        <f t="shared" ref="A365:A388" si="21">IF(OR(B365="",C365="",D365=""),"",TEXT(Q365,"000")&amp;B365&amp;TEXT(C365,"00")&amp;TEXT(D365,"00"))</f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20"/>
        <v/>
      </c>
      <c r="S365" s="1" t="str">
        <f t="shared" si="19"/>
        <v xml:space="preserve">    </v>
      </c>
      <c r="T365" s="1" t="str">
        <f t="shared" si="17"/>
        <v xml:space="preserve">    </v>
      </c>
    </row>
    <row r="366" spans="1:20" ht="15" customHeight="1">
      <c r="A366" s="25" t="str">
        <f t="shared" si="21"/>
        <v/>
      </c>
      <c r="B366" s="16"/>
      <c r="C366" s="22"/>
      <c r="D366" s="22"/>
      <c r="E366" s="6"/>
      <c r="F366" s="7"/>
      <c r="G366" s="17"/>
      <c r="H366" s="17"/>
      <c r="I366" s="15"/>
      <c r="J366" s="15"/>
      <c r="K366" s="15"/>
      <c r="L366" s="12"/>
      <c r="M366" s="18"/>
      <c r="N366" s="19"/>
      <c r="O366" s="20"/>
      <c r="P366" s="15"/>
      <c r="Q366" s="64"/>
      <c r="R366" s="1" t="str">
        <f t="shared" si="20"/>
        <v/>
      </c>
      <c r="S366" s="1" t="str">
        <f t="shared" si="19"/>
        <v xml:space="preserve">    </v>
      </c>
      <c r="T366" s="1" t="str">
        <f t="shared" si="17"/>
        <v xml:space="preserve">    </v>
      </c>
    </row>
    <row r="367" spans="1:20" ht="15" customHeight="1">
      <c r="A367" s="25" t="str">
        <f t="shared" si="21"/>
        <v/>
      </c>
      <c r="B367" s="16"/>
      <c r="C367" s="22"/>
      <c r="D367" s="22"/>
      <c r="E367" s="6"/>
      <c r="F367" s="7"/>
      <c r="G367" s="17"/>
      <c r="H367" s="17"/>
      <c r="I367" s="15"/>
      <c r="J367" s="15"/>
      <c r="K367" s="15"/>
      <c r="L367" s="12"/>
      <c r="M367" s="18"/>
      <c r="N367" s="19"/>
      <c r="O367" s="20"/>
      <c r="P367" s="15"/>
      <c r="Q367" s="64"/>
      <c r="R367" s="1" t="str">
        <f t="shared" si="20"/>
        <v/>
      </c>
      <c r="S367" s="1" t="str">
        <f t="shared" si="19"/>
        <v xml:space="preserve">    </v>
      </c>
      <c r="T367" s="1" t="str">
        <f t="shared" si="17"/>
        <v xml:space="preserve">    </v>
      </c>
    </row>
    <row r="368" spans="1:20" ht="15" customHeight="1">
      <c r="A368" s="25" t="str">
        <f t="shared" si="21"/>
        <v/>
      </c>
      <c r="B368" s="16"/>
      <c r="C368" s="22"/>
      <c r="D368" s="22"/>
      <c r="E368" s="6"/>
      <c r="F368" s="7"/>
      <c r="G368" s="17"/>
      <c r="H368" s="17"/>
      <c r="I368" s="15"/>
      <c r="J368" s="15"/>
      <c r="K368" s="15"/>
      <c r="L368" s="12"/>
      <c r="M368" s="18"/>
      <c r="N368" s="19"/>
      <c r="O368" s="20"/>
      <c r="P368" s="15"/>
      <c r="Q368" s="64"/>
      <c r="R368" s="1" t="str">
        <f t="shared" si="20"/>
        <v/>
      </c>
      <c r="S368" s="1" t="str">
        <f t="shared" si="19"/>
        <v xml:space="preserve">    </v>
      </c>
      <c r="T368" s="1" t="str">
        <f t="shared" si="17"/>
        <v xml:space="preserve">    </v>
      </c>
    </row>
    <row r="369" spans="1:20" ht="15" customHeight="1">
      <c r="A369" s="25" t="str">
        <f t="shared" si="21"/>
        <v/>
      </c>
      <c r="B369" s="16"/>
      <c r="C369" s="22"/>
      <c r="D369" s="22"/>
      <c r="E369" s="6"/>
      <c r="F369" s="7"/>
      <c r="G369" s="17"/>
      <c r="H369" s="17"/>
      <c r="I369" s="15"/>
      <c r="J369" s="15"/>
      <c r="K369" s="15"/>
      <c r="L369" s="12"/>
      <c r="M369" s="18"/>
      <c r="N369" s="19"/>
      <c r="O369" s="20"/>
      <c r="P369" s="15"/>
      <c r="Q369" s="64"/>
      <c r="R369" s="1" t="str">
        <f t="shared" si="20"/>
        <v/>
      </c>
      <c r="S369" s="1" t="str">
        <f t="shared" si="19"/>
        <v xml:space="preserve">    </v>
      </c>
      <c r="T369" s="1" t="str">
        <f t="shared" si="17"/>
        <v xml:space="preserve">    </v>
      </c>
    </row>
    <row r="370" spans="1:20" ht="15" customHeight="1">
      <c r="A370" s="25" t="str">
        <f t="shared" si="21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20"/>
        <v/>
      </c>
      <c r="S370" s="1" t="str">
        <f t="shared" si="19"/>
        <v xml:space="preserve">    </v>
      </c>
      <c r="T370" s="1" t="str">
        <f t="shared" si="17"/>
        <v xml:space="preserve">    </v>
      </c>
    </row>
    <row r="371" spans="1:20" ht="15" customHeight="1">
      <c r="A371" s="25" t="str">
        <f t="shared" si="21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20"/>
        <v/>
      </c>
      <c r="S371" s="1" t="str">
        <f t="shared" si="19"/>
        <v xml:space="preserve">    </v>
      </c>
      <c r="T371" s="1" t="str">
        <f t="shared" si="17"/>
        <v xml:space="preserve">    </v>
      </c>
    </row>
    <row r="372" spans="1:20" ht="15" customHeight="1">
      <c r="A372" s="25" t="str">
        <f t="shared" si="21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20"/>
        <v/>
      </c>
      <c r="S372" s="1" t="str">
        <f t="shared" si="19"/>
        <v xml:space="preserve">    </v>
      </c>
      <c r="T372" s="1" t="str">
        <f t="shared" si="17"/>
        <v xml:space="preserve">    </v>
      </c>
    </row>
    <row r="373" spans="1:20" ht="15" customHeight="1">
      <c r="A373" s="25" t="str">
        <f t="shared" si="21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si="20"/>
        <v/>
      </c>
      <c r="S373" s="1" t="str">
        <f t="shared" si="19"/>
        <v xml:space="preserve">    </v>
      </c>
      <c r="T373" s="1" t="str">
        <f t="shared" si="17"/>
        <v xml:space="preserve">    </v>
      </c>
    </row>
    <row r="374" spans="1:20" ht="15" customHeight="1">
      <c r="A374" s="25" t="str">
        <f t="shared" si="21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20"/>
        <v/>
      </c>
      <c r="S374" s="1" t="str">
        <f t="shared" si="19"/>
        <v xml:space="preserve">    </v>
      </c>
      <c r="T374" s="1" t="str">
        <f t="shared" si="17"/>
        <v xml:space="preserve">    </v>
      </c>
    </row>
    <row r="375" spans="1:20" ht="15" customHeight="1">
      <c r="A375" s="25" t="str">
        <f t="shared" si="21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20"/>
        <v/>
      </c>
      <c r="S375" s="1" t="str">
        <f t="shared" si="19"/>
        <v xml:space="preserve">    </v>
      </c>
      <c r="T375" s="1" t="str">
        <f t="shared" si="17"/>
        <v xml:space="preserve">    </v>
      </c>
    </row>
    <row r="376" spans="1:20" ht="15" customHeight="1">
      <c r="A376" s="25" t="str">
        <f t="shared" si="21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20"/>
        <v/>
      </c>
    </row>
    <row r="377" spans="1:20" ht="15" customHeight="1">
      <c r="A377" s="25" t="str">
        <f t="shared" si="21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20"/>
        <v/>
      </c>
      <c r="S377" s="1" t="str">
        <f t="shared" si="19"/>
        <v xml:space="preserve">    </v>
      </c>
      <c r="T377" s="1" t="str">
        <f t="shared" si="17"/>
        <v xml:space="preserve">    </v>
      </c>
    </row>
    <row r="378" spans="1:20" ht="15" customHeight="1">
      <c r="A378" s="25" t="str">
        <f t="shared" si="21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20"/>
        <v/>
      </c>
      <c r="S378" s="1" t="str">
        <f t="shared" si="19"/>
        <v xml:space="preserve">    </v>
      </c>
      <c r="T378" s="1" t="str">
        <f t="shared" si="17"/>
        <v xml:space="preserve">    </v>
      </c>
    </row>
    <row r="379" spans="1:20" ht="15" customHeight="1">
      <c r="A379" s="25" t="str">
        <f t="shared" si="21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20"/>
        <v/>
      </c>
      <c r="S379" s="1" t="str">
        <f t="shared" si="19"/>
        <v xml:space="preserve">    </v>
      </c>
      <c r="T379" s="1" t="str">
        <f t="shared" si="17"/>
        <v xml:space="preserve">    </v>
      </c>
    </row>
    <row r="380" spans="1:20" ht="15" customHeight="1">
      <c r="A380" s="25" t="str">
        <f t="shared" si="21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20"/>
        <v/>
      </c>
      <c r="S380" s="1" t="str">
        <f t="shared" si="19"/>
        <v xml:space="preserve">    </v>
      </c>
      <c r="T380" s="1" t="str">
        <f t="shared" si="17"/>
        <v xml:space="preserve">    </v>
      </c>
    </row>
    <row r="381" spans="1:20" ht="15" customHeight="1">
      <c r="A381" s="25" t="str">
        <f t="shared" si="21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20"/>
        <v/>
      </c>
      <c r="S381" s="1" t="str">
        <f t="shared" si="19"/>
        <v xml:space="preserve">    </v>
      </c>
      <c r="T381" s="1" t="str">
        <f t="shared" si="17"/>
        <v xml:space="preserve">    </v>
      </c>
    </row>
    <row r="382" spans="1:20" ht="15" customHeight="1">
      <c r="A382" s="25" t="str">
        <f t="shared" si="21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20"/>
        <v/>
      </c>
      <c r="S382" s="1" t="str">
        <f t="shared" si="19"/>
        <v xml:space="preserve">    </v>
      </c>
      <c r="T382" s="1" t="str">
        <f t="shared" si="17"/>
        <v xml:space="preserve">    </v>
      </c>
    </row>
    <row r="383" spans="1:20" ht="15" customHeight="1">
      <c r="A383" s="25" t="str">
        <f t="shared" si="21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20"/>
        <v/>
      </c>
      <c r="S383" s="1" t="str">
        <f t="shared" si="19"/>
        <v xml:space="preserve">    </v>
      </c>
      <c r="T383" s="1" t="str">
        <f t="shared" ref="T383:T385" si="22">S383</f>
        <v xml:space="preserve">    </v>
      </c>
    </row>
    <row r="384" spans="1:20" ht="15" customHeight="1">
      <c r="A384" s="25" t="str">
        <f t="shared" si="21"/>
        <v/>
      </c>
      <c r="B384" s="5"/>
      <c r="C384" s="21"/>
      <c r="D384" s="21"/>
      <c r="E384" s="6"/>
      <c r="F384" s="7"/>
      <c r="G384" s="6"/>
      <c r="H384" s="6"/>
      <c r="I384" s="11"/>
      <c r="J384" s="11"/>
      <c r="K384" s="11"/>
      <c r="L384" s="12"/>
      <c r="M384" s="13"/>
      <c r="N384" s="14"/>
      <c r="O384" s="7"/>
      <c r="P384" s="11"/>
      <c r="Q384" s="63"/>
      <c r="R384" s="1" t="str">
        <f t="shared" si="20"/>
        <v/>
      </c>
      <c r="S384" s="1" t="str">
        <f t="shared" si="19"/>
        <v xml:space="preserve">    </v>
      </c>
      <c r="T384" s="1" t="str">
        <f t="shared" si="22"/>
        <v xml:space="preserve">    </v>
      </c>
    </row>
    <row r="385" spans="1:20">
      <c r="A385" s="25" t="str">
        <f t="shared" si="21"/>
        <v/>
      </c>
      <c r="B385" s="5"/>
      <c r="C385" s="21"/>
      <c r="D385" s="21"/>
      <c r="E385" s="6"/>
      <c r="F385" s="7"/>
      <c r="G385" s="6"/>
      <c r="H385" s="6"/>
      <c r="I385" s="11"/>
      <c r="J385" s="11"/>
      <c r="K385" s="11"/>
      <c r="L385" s="12"/>
      <c r="M385" s="13"/>
      <c r="N385" s="14"/>
      <c r="O385" s="7"/>
      <c r="P385" s="11"/>
      <c r="Q385" s="63"/>
      <c r="R385" s="1" t="str">
        <f t="shared" si="20"/>
        <v/>
      </c>
      <c r="S385" s="1" t="str">
        <f t="shared" si="19"/>
        <v xml:space="preserve">    </v>
      </c>
      <c r="T385" s="1" t="str">
        <f t="shared" si="22"/>
        <v xml:space="preserve">    </v>
      </c>
    </row>
    <row r="386" spans="1:20">
      <c r="A386" s="25" t="str">
        <f t="shared" si="21"/>
        <v/>
      </c>
      <c r="B386" s="5"/>
      <c r="C386" s="21"/>
      <c r="D386" s="21"/>
      <c r="E386" s="6"/>
      <c r="F386" s="7"/>
      <c r="G386" s="6"/>
      <c r="H386" s="6"/>
      <c r="I386" s="11"/>
      <c r="J386" s="11"/>
      <c r="K386" s="11"/>
      <c r="L386" s="12"/>
      <c r="M386" s="13"/>
      <c r="N386" s="14"/>
      <c r="O386" s="7"/>
      <c r="P386" s="11"/>
      <c r="Q386" s="63"/>
    </row>
    <row r="387" spans="1:20">
      <c r="A387" s="25" t="str">
        <f t="shared" si="21"/>
        <v/>
      </c>
      <c r="B387" s="5"/>
      <c r="C387" s="21"/>
      <c r="D387" s="21"/>
      <c r="E387" s="6"/>
      <c r="F387" s="7"/>
      <c r="G387" s="6"/>
      <c r="H387" s="6"/>
      <c r="I387" s="11"/>
      <c r="J387" s="11"/>
      <c r="K387" s="11"/>
      <c r="L387" s="12"/>
      <c r="M387" s="13"/>
      <c r="N387" s="14"/>
      <c r="O387" s="7"/>
      <c r="P387" s="11"/>
      <c r="Q387" s="63"/>
    </row>
    <row r="388" spans="1:20">
      <c r="A388" s="25" t="str">
        <f t="shared" si="21"/>
        <v/>
      </c>
      <c r="B388" s="16"/>
      <c r="C388" s="22"/>
      <c r="D388" s="22"/>
      <c r="E388" s="6"/>
      <c r="F388" s="7"/>
      <c r="G388" s="17"/>
      <c r="H388" s="17"/>
      <c r="I388" s="15"/>
      <c r="J388" s="15"/>
      <c r="K388" s="15"/>
      <c r="L388" s="12"/>
      <c r="M388" s="18"/>
      <c r="N388" s="19"/>
      <c r="O388" s="20"/>
      <c r="P388" s="15"/>
      <c r="Q388" s="64"/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8">
    <cfRule type="duplicateValues" dxfId="8" priority="1"/>
  </conditionalFormatting>
  <dataValidations count="4">
    <dataValidation type="list" imeMode="off" allowBlank="1" showInputMessage="1" showErrorMessage="1" sqref="L7:L63" xr:uid="{00000000-0002-0000-1000-000000000000}">
      <formula1>$U$7:$U$15</formula1>
    </dataValidation>
    <dataValidation type="list" imeMode="on" allowBlank="1" showInputMessage="1" showErrorMessage="1" sqref="P7:P63" xr:uid="{00000000-0002-0000-1000-000001000000}">
      <formula1>$Z$7:$Z$91</formula1>
    </dataValidation>
    <dataValidation imeMode="off" allowBlank="1" showInputMessage="1" showErrorMessage="1" sqref="Q7:Q388 L64:L388 M7:N388" xr:uid="{00000000-0002-0000-1000-000002000000}"/>
    <dataValidation imeMode="on" allowBlank="1" showInputMessage="1" showErrorMessage="1" sqref="P64:P388 G48:G50 O7:O388 G59:K388 G56:G58 H33:K58 G7:K32" xr:uid="{00000000-0002-0000-10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1211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25" t="str">
        <f t="shared" ref="A7:A70" si="0">IF(OR(B7="",C7="",D7=""),"",TEXT(Q7,"000")&amp;B7&amp;TEXT(C7,"00")&amp;TEXT(D7,"00"))</f>
        <v>028Q0701</v>
      </c>
      <c r="B7" s="5" t="s">
        <v>752</v>
      </c>
      <c r="C7" s="21">
        <v>7</v>
      </c>
      <c r="D7" s="21">
        <v>1</v>
      </c>
      <c r="E7" s="6" t="s">
        <v>756</v>
      </c>
      <c r="F7" s="7" t="s">
        <v>938</v>
      </c>
      <c r="G7" s="6" t="s">
        <v>981</v>
      </c>
      <c r="H7" s="6" t="s">
        <v>1213</v>
      </c>
      <c r="I7" s="11" t="s">
        <v>940</v>
      </c>
      <c r="J7" s="6" t="s">
        <v>941</v>
      </c>
      <c r="K7" s="6" t="s">
        <v>942</v>
      </c>
      <c r="L7" s="12" t="s">
        <v>241</v>
      </c>
      <c r="M7" s="13"/>
      <c r="N7" s="14"/>
      <c r="O7" s="7"/>
      <c r="P7" s="6" t="s">
        <v>1212</v>
      </c>
      <c r="Q7" s="63">
        <f>IF(P7="","",VLOOKUP(P7,$Z$7:$AA$71,2,FALSE))</f>
        <v>28</v>
      </c>
      <c r="R7" s="1" t="str">
        <f>A7</f>
        <v>028Q0701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25" t="str">
        <f t="shared" si="0"/>
        <v/>
      </c>
      <c r="B8" s="5"/>
      <c r="C8" s="21"/>
      <c r="D8" s="21"/>
      <c r="E8" s="6"/>
      <c r="F8" s="7"/>
      <c r="G8" s="6"/>
      <c r="H8" s="6"/>
      <c r="I8" s="6"/>
      <c r="J8" s="6"/>
      <c r="K8" s="6"/>
      <c r="L8" s="12"/>
      <c r="M8" s="13"/>
      <c r="N8" s="14"/>
      <c r="O8" s="7"/>
      <c r="P8" s="6"/>
      <c r="Q8" s="63" t="str">
        <f t="shared" ref="Q8:Q25" si="1">IF(P8="","",VLOOKUP(P8,$Z$7:$AA$71,2,FALSE))</f>
        <v/>
      </c>
      <c r="R8" s="1" t="str">
        <f t="shared" ref="R8:R60" si="2">A8</f>
        <v/>
      </c>
      <c r="S8" s="1" t="str">
        <f t="shared" ref="S8:S60" si="3">""&amp;L8&amp;"  "&amp;M8&amp;"  "&amp;N8&amp;""</f>
        <v xml:space="preserve">    </v>
      </c>
      <c r="T8" s="1" t="str">
        <f t="shared" ref="T8:T60" si="4">S8</f>
        <v xml:space="preserve">    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25" t="str">
        <f t="shared" si="0"/>
        <v/>
      </c>
      <c r="B9" s="5"/>
      <c r="C9" s="21"/>
      <c r="D9" s="21"/>
      <c r="E9" s="6"/>
      <c r="F9" s="7"/>
      <c r="G9" s="6"/>
      <c r="H9" s="6"/>
      <c r="I9" s="6"/>
      <c r="J9" s="6"/>
      <c r="K9" s="6"/>
      <c r="L9" s="12"/>
      <c r="M9" s="13"/>
      <c r="N9" s="14"/>
      <c r="O9" s="7"/>
      <c r="P9" s="6"/>
      <c r="Q9" s="63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25" t="str">
        <f t="shared" si="0"/>
        <v/>
      </c>
      <c r="B10" s="5"/>
      <c r="C10" s="21"/>
      <c r="D10" s="21"/>
      <c r="E10" s="6"/>
      <c r="F10" s="7"/>
      <c r="G10" s="6"/>
      <c r="H10" s="6"/>
      <c r="I10" s="6"/>
      <c r="J10" s="6"/>
      <c r="K10" s="6"/>
      <c r="L10" s="12"/>
      <c r="M10" s="13"/>
      <c r="N10" s="14"/>
      <c r="O10" s="7"/>
      <c r="P10" s="6"/>
      <c r="Q10" s="63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25" t="str">
        <f t="shared" si="0"/>
        <v/>
      </c>
      <c r="B11" s="5"/>
      <c r="C11" s="21"/>
      <c r="D11" s="21"/>
      <c r="E11" s="6"/>
      <c r="F11" s="7"/>
      <c r="G11" s="6"/>
      <c r="H11" s="6"/>
      <c r="I11" s="6"/>
      <c r="J11" s="6"/>
      <c r="K11" s="6"/>
      <c r="L11" s="12"/>
      <c r="M11" s="13"/>
      <c r="N11" s="14"/>
      <c r="O11" s="7"/>
      <c r="P11" s="6"/>
      <c r="Q11" s="63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25" t="str">
        <f t="shared" si="0"/>
        <v/>
      </c>
      <c r="B12" s="5"/>
      <c r="C12" s="21"/>
      <c r="D12" s="21"/>
      <c r="E12" s="6"/>
      <c r="F12" s="7"/>
      <c r="G12" s="6"/>
      <c r="H12" s="6"/>
      <c r="I12" s="6"/>
      <c r="J12" s="6"/>
      <c r="K12" s="6"/>
      <c r="L12" s="12"/>
      <c r="M12" s="13"/>
      <c r="N12" s="14"/>
      <c r="O12" s="7"/>
      <c r="P12" s="6"/>
      <c r="Q12" s="63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25" t="str">
        <f t="shared" si="0"/>
        <v/>
      </c>
      <c r="B13" s="5"/>
      <c r="C13" s="21"/>
      <c r="D13" s="21"/>
      <c r="E13" s="6"/>
      <c r="F13" s="7"/>
      <c r="G13" s="6"/>
      <c r="H13" s="6"/>
      <c r="I13" s="6"/>
      <c r="J13" s="6"/>
      <c r="K13" s="6"/>
      <c r="L13" s="12"/>
      <c r="M13" s="13"/>
      <c r="N13" s="14"/>
      <c r="O13" s="7"/>
      <c r="P13" s="6"/>
      <c r="Q13" s="63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25" t="str">
        <f t="shared" si="0"/>
        <v/>
      </c>
      <c r="B14" s="5"/>
      <c r="C14" s="21"/>
      <c r="D14" s="21"/>
      <c r="E14" s="6"/>
      <c r="F14" s="7"/>
      <c r="G14" s="6"/>
      <c r="H14" s="6"/>
      <c r="I14" s="6"/>
      <c r="J14" s="6"/>
      <c r="K14" s="6"/>
      <c r="L14" s="12"/>
      <c r="M14" s="13"/>
      <c r="N14" s="14"/>
      <c r="O14" s="7"/>
      <c r="P14" s="6"/>
      <c r="Q14" s="63" t="str">
        <f t="shared" si="1"/>
        <v/>
      </c>
      <c r="R14" s="1" t="str">
        <f t="shared" si="2"/>
        <v/>
      </c>
      <c r="S14" s="1" t="str">
        <f t="shared" si="3"/>
        <v xml:space="preserve">    </v>
      </c>
      <c r="T14" s="1" t="str">
        <f t="shared" si="4"/>
        <v xml:space="preserve">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/>
      </c>
      <c r="B15" s="5"/>
      <c r="C15" s="21"/>
      <c r="D15" s="21"/>
      <c r="E15" s="6"/>
      <c r="F15" s="7"/>
      <c r="G15" s="6"/>
      <c r="H15" s="6"/>
      <c r="I15" s="6"/>
      <c r="J15" s="6"/>
      <c r="K15" s="6"/>
      <c r="L15" s="12"/>
      <c r="M15" s="13"/>
      <c r="N15" s="14"/>
      <c r="O15" s="7"/>
      <c r="P15" s="6"/>
      <c r="Q15" s="63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25" t="str">
        <f t="shared" si="0"/>
        <v/>
      </c>
      <c r="B16" s="5"/>
      <c r="C16" s="21"/>
      <c r="D16" s="21"/>
      <c r="E16" s="6"/>
      <c r="F16" s="7"/>
      <c r="G16" s="6"/>
      <c r="H16" s="6"/>
      <c r="I16" s="6"/>
      <c r="J16" s="6"/>
      <c r="K16" s="6"/>
      <c r="L16" s="12"/>
      <c r="M16" s="13"/>
      <c r="N16" s="14"/>
      <c r="O16" s="7"/>
      <c r="P16" s="6"/>
      <c r="Q16" s="63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25" t="str">
        <f t="shared" si="0"/>
        <v/>
      </c>
      <c r="B17" s="5"/>
      <c r="C17" s="21"/>
      <c r="D17" s="21"/>
      <c r="E17" s="6"/>
      <c r="F17" s="7"/>
      <c r="G17" s="6"/>
      <c r="H17" s="6"/>
      <c r="I17" s="6"/>
      <c r="J17" s="6"/>
      <c r="K17" s="6"/>
      <c r="L17" s="12"/>
      <c r="M17" s="13"/>
      <c r="N17" s="14"/>
      <c r="O17" s="7"/>
      <c r="P17" s="6"/>
      <c r="Q17" s="63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25" t="str">
        <f t="shared" si="0"/>
        <v/>
      </c>
      <c r="B18" s="5"/>
      <c r="C18" s="21"/>
      <c r="D18" s="21"/>
      <c r="E18" s="6"/>
      <c r="F18" s="7"/>
      <c r="G18" s="6"/>
      <c r="H18" s="6"/>
      <c r="I18" s="6"/>
      <c r="J18" s="6"/>
      <c r="K18" s="6"/>
      <c r="L18" s="12"/>
      <c r="M18" s="13"/>
      <c r="N18" s="14"/>
      <c r="O18" s="7"/>
      <c r="P18" s="6"/>
      <c r="Q18" s="63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25" t="str">
        <f t="shared" si="0"/>
        <v/>
      </c>
      <c r="B19" s="5"/>
      <c r="C19" s="21"/>
      <c r="D19" s="21"/>
      <c r="E19" s="6"/>
      <c r="F19" s="7"/>
      <c r="G19" s="6"/>
      <c r="H19" s="6"/>
      <c r="I19" s="6"/>
      <c r="J19" s="6"/>
      <c r="K19" s="6"/>
      <c r="L19" s="12"/>
      <c r="M19" s="13"/>
      <c r="N19" s="14"/>
      <c r="O19" s="7"/>
      <c r="P19" s="6"/>
      <c r="Q19" s="63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25" t="str">
        <f t="shared" si="0"/>
        <v/>
      </c>
      <c r="B20" s="5"/>
      <c r="C20" s="21"/>
      <c r="D20" s="21"/>
      <c r="E20" s="6"/>
      <c r="F20" s="7"/>
      <c r="G20" s="6"/>
      <c r="H20" s="6"/>
      <c r="I20" s="6"/>
      <c r="J20" s="6"/>
      <c r="K20" s="6"/>
      <c r="L20" s="12"/>
      <c r="M20" s="13"/>
      <c r="N20" s="14"/>
      <c r="O20" s="7"/>
      <c r="P20" s="6"/>
      <c r="Q20" s="63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25" t="str">
        <f t="shared" si="0"/>
        <v/>
      </c>
      <c r="B21" s="5"/>
      <c r="C21" s="21"/>
      <c r="D21" s="21"/>
      <c r="E21" s="6"/>
      <c r="F21" s="7"/>
      <c r="G21" s="6"/>
      <c r="H21" s="6"/>
      <c r="I21" s="6"/>
      <c r="J21" s="6"/>
      <c r="K21" s="6"/>
      <c r="L21" s="12"/>
      <c r="M21" s="13"/>
      <c r="N21" s="14"/>
      <c r="O21" s="7"/>
      <c r="P21" s="6"/>
      <c r="Q21" s="63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25" t="str">
        <f t="shared" si="0"/>
        <v/>
      </c>
      <c r="B22" s="5"/>
      <c r="C22" s="21"/>
      <c r="D22" s="21"/>
      <c r="E22" s="6"/>
      <c r="F22" s="7"/>
      <c r="G22" s="6"/>
      <c r="H22" s="6"/>
      <c r="I22" s="11"/>
      <c r="J22" s="6"/>
      <c r="K22" s="6"/>
      <c r="L22" s="12"/>
      <c r="M22" s="13"/>
      <c r="N22" s="14"/>
      <c r="O22" s="7"/>
      <c r="P22" s="6"/>
      <c r="Q22" s="63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25" t="str">
        <f t="shared" si="0"/>
        <v/>
      </c>
      <c r="B23" s="5"/>
      <c r="C23" s="21"/>
      <c r="D23" s="21"/>
      <c r="E23" s="6"/>
      <c r="F23" s="7"/>
      <c r="G23" s="6"/>
      <c r="H23" s="6"/>
      <c r="I23" s="11"/>
      <c r="J23" s="6"/>
      <c r="K23" s="6"/>
      <c r="L23" s="12"/>
      <c r="M23" s="13"/>
      <c r="N23" s="14"/>
      <c r="O23" s="7"/>
      <c r="P23" s="6"/>
      <c r="Q23" s="63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/>
      <c r="F24" s="7"/>
      <c r="G24" s="6"/>
      <c r="H24" s="6"/>
      <c r="I24" s="11"/>
      <c r="J24" s="11"/>
      <c r="K24" s="6"/>
      <c r="L24" s="12"/>
      <c r="M24" s="13"/>
      <c r="N24" s="14"/>
      <c r="O24" s="7"/>
      <c r="P24" s="6"/>
      <c r="Q24" s="63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25" t="str">
        <f t="shared" si="0"/>
        <v/>
      </c>
      <c r="B25" s="5"/>
      <c r="C25" s="21"/>
      <c r="D25" s="21"/>
      <c r="E25" s="6"/>
      <c r="F25" s="7"/>
      <c r="G25" s="6"/>
      <c r="H25" s="6"/>
      <c r="I25" s="11"/>
      <c r="J25" s="11"/>
      <c r="K25" s="6"/>
      <c r="L25" s="12"/>
      <c r="M25" s="13"/>
      <c r="N25" s="14"/>
      <c r="O25" s="7"/>
      <c r="P25" s="6"/>
      <c r="Q25" s="63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25" t="str">
        <f t="shared" si="0"/>
        <v/>
      </c>
      <c r="B26" s="5"/>
      <c r="C26" s="21"/>
      <c r="D26" s="21"/>
      <c r="E26" s="6"/>
      <c r="F26" s="7"/>
      <c r="G26" s="6"/>
      <c r="H26" s="6"/>
      <c r="I26" s="11"/>
      <c r="J26" s="11"/>
      <c r="K26" s="6"/>
      <c r="L26" s="12"/>
      <c r="M26" s="13"/>
      <c r="N26" s="14"/>
      <c r="O26" s="7"/>
      <c r="P26" s="6"/>
      <c r="Q26" s="63" t="str">
        <f t="shared" ref="Q26:Q70" si="5">IF(P26="","",VLOOKUP(P26,$Z$7:$AA$68,2,FALSE))</f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25" t="str">
        <f t="shared" si="0"/>
        <v/>
      </c>
      <c r="B27" s="5"/>
      <c r="C27" s="21"/>
      <c r="D27" s="21"/>
      <c r="E27" s="6"/>
      <c r="F27" s="7"/>
      <c r="G27" s="6"/>
      <c r="H27" s="6"/>
      <c r="I27" s="11"/>
      <c r="J27" s="11"/>
      <c r="K27" s="6"/>
      <c r="L27" s="12"/>
      <c r="M27" s="13"/>
      <c r="N27" s="14"/>
      <c r="O27" s="7"/>
      <c r="P27" s="6"/>
      <c r="Q27" s="63" t="str">
        <f t="shared" si="5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25" t="str">
        <f t="shared" si="0"/>
        <v/>
      </c>
      <c r="B28" s="5"/>
      <c r="C28" s="21"/>
      <c r="D28" s="21"/>
      <c r="E28" s="6"/>
      <c r="F28" s="7"/>
      <c r="G28" s="6"/>
      <c r="H28" s="6"/>
      <c r="I28" s="11"/>
      <c r="J28" s="11"/>
      <c r="K28" s="6"/>
      <c r="L28" s="12"/>
      <c r="M28" s="13"/>
      <c r="N28" s="14"/>
      <c r="O28" s="7"/>
      <c r="P28" s="6"/>
      <c r="Q28" s="63" t="str">
        <f t="shared" si="5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25" t="str">
        <f t="shared" si="0"/>
        <v/>
      </c>
      <c r="B29" s="5"/>
      <c r="C29" s="21"/>
      <c r="D29" s="21"/>
      <c r="E29" s="6"/>
      <c r="F29" s="7"/>
      <c r="G29" s="6"/>
      <c r="H29" s="6"/>
      <c r="I29" s="11"/>
      <c r="J29" s="11"/>
      <c r="K29" s="6"/>
      <c r="L29" s="12"/>
      <c r="M29" s="13"/>
      <c r="N29" s="14"/>
      <c r="O29" s="7"/>
      <c r="P29" s="6"/>
      <c r="Q29" s="63" t="str">
        <f t="shared" si="5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25" t="str">
        <f t="shared" si="0"/>
        <v/>
      </c>
      <c r="B30" s="5"/>
      <c r="C30" s="21"/>
      <c r="D30" s="21"/>
      <c r="E30" s="6"/>
      <c r="F30" s="7"/>
      <c r="G30" s="6"/>
      <c r="H30" s="6"/>
      <c r="I30" s="11"/>
      <c r="J30" s="11"/>
      <c r="K30" s="6"/>
      <c r="L30" s="12"/>
      <c r="M30" s="13"/>
      <c r="N30" s="14"/>
      <c r="O30" s="7"/>
      <c r="P30" s="6"/>
      <c r="Q30" s="63" t="str">
        <f t="shared" si="5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25" t="str">
        <f t="shared" si="0"/>
        <v/>
      </c>
      <c r="B31" s="5"/>
      <c r="C31" s="21"/>
      <c r="D31" s="21"/>
      <c r="E31" s="6"/>
      <c r="F31" s="7"/>
      <c r="G31" s="6"/>
      <c r="H31" s="6"/>
      <c r="I31" s="11"/>
      <c r="J31" s="11"/>
      <c r="K31" s="6"/>
      <c r="L31" s="12"/>
      <c r="M31" s="13"/>
      <c r="N31" s="14"/>
      <c r="O31" s="7"/>
      <c r="P31" s="6"/>
      <c r="Q31" s="63" t="str">
        <f t="shared" si="5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11"/>
      <c r="J32" s="11"/>
      <c r="K32" s="6"/>
      <c r="L32" s="12"/>
      <c r="M32" s="13"/>
      <c r="N32" s="14"/>
      <c r="O32" s="7"/>
      <c r="P32" s="6"/>
      <c r="Q32" s="63" t="str">
        <f t="shared" si="5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11"/>
      <c r="J33" s="11"/>
      <c r="K33" s="6"/>
      <c r="L33" s="12"/>
      <c r="M33" s="13"/>
      <c r="N33" s="14"/>
      <c r="O33" s="7"/>
      <c r="P33" s="6"/>
      <c r="Q33" s="63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25" t="str">
        <f t="shared" si="0"/>
        <v/>
      </c>
      <c r="B34" s="5"/>
      <c r="C34" s="21"/>
      <c r="D34" s="21"/>
      <c r="E34" s="6"/>
      <c r="F34" s="7"/>
      <c r="G34" s="6"/>
      <c r="H34" s="6"/>
      <c r="I34" s="11"/>
      <c r="J34" s="11"/>
      <c r="K34" s="6"/>
      <c r="L34" s="12"/>
      <c r="M34" s="13"/>
      <c r="N34" s="14"/>
      <c r="O34" s="7"/>
      <c r="P34" s="6"/>
      <c r="Q34" s="63" t="str">
        <f t="shared" si="5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11"/>
      <c r="J35" s="11"/>
      <c r="K35" s="11"/>
      <c r="L35" s="12"/>
      <c r="M35" s="13"/>
      <c r="N35" s="14"/>
      <c r="O35" s="7"/>
      <c r="P35" s="6"/>
      <c r="Q35" s="63" t="str">
        <f t="shared" si="5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25" t="str">
        <f t="shared" si="0"/>
        <v/>
      </c>
      <c r="B36" s="5"/>
      <c r="C36" s="21"/>
      <c r="D36" s="21"/>
      <c r="E36" s="6"/>
      <c r="F36" s="7"/>
      <c r="G36" s="6"/>
      <c r="H36" s="6"/>
      <c r="I36" s="11"/>
      <c r="J36" s="11"/>
      <c r="K36" s="6"/>
      <c r="L36" s="12"/>
      <c r="M36" s="13"/>
      <c r="N36" s="14"/>
      <c r="O36" s="7"/>
      <c r="P36" s="6"/>
      <c r="Q36" s="63" t="str">
        <f t="shared" si="5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25" t="str">
        <f t="shared" si="0"/>
        <v/>
      </c>
      <c r="B37" s="5"/>
      <c r="C37" s="21"/>
      <c r="D37" s="21"/>
      <c r="E37" s="6"/>
      <c r="F37" s="7"/>
      <c r="G37" s="6"/>
      <c r="H37" s="6"/>
      <c r="I37" s="11"/>
      <c r="J37" s="11"/>
      <c r="K37" s="6"/>
      <c r="L37" s="12"/>
      <c r="M37" s="13"/>
      <c r="N37" s="14"/>
      <c r="O37" s="7"/>
      <c r="P37" s="6"/>
      <c r="Q37" s="63" t="str">
        <f t="shared" si="5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25" t="str">
        <f t="shared" si="0"/>
        <v/>
      </c>
      <c r="B38" s="5"/>
      <c r="C38" s="21"/>
      <c r="D38" s="21"/>
      <c r="E38" s="6"/>
      <c r="F38" s="7"/>
      <c r="G38" s="6"/>
      <c r="H38" s="6"/>
      <c r="I38" s="11"/>
      <c r="J38" s="11"/>
      <c r="K38" s="6"/>
      <c r="L38" s="12"/>
      <c r="M38" s="13"/>
      <c r="N38" s="14"/>
      <c r="O38" s="7"/>
      <c r="P38" s="6"/>
      <c r="Q38" s="63" t="str">
        <f t="shared" si="5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25" t="str">
        <f t="shared" si="0"/>
        <v/>
      </c>
      <c r="B39" s="5"/>
      <c r="C39" s="21"/>
      <c r="D39" s="21"/>
      <c r="E39" s="6"/>
      <c r="F39" s="7"/>
      <c r="G39" s="6"/>
      <c r="H39" s="6"/>
      <c r="I39" s="11"/>
      <c r="J39" s="11"/>
      <c r="K39" s="6"/>
      <c r="L39" s="12"/>
      <c r="M39" s="13"/>
      <c r="N39" s="14"/>
      <c r="O39" s="7"/>
      <c r="P39" s="6"/>
      <c r="Q39" s="63" t="str">
        <f t="shared" si="5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25" t="str">
        <f t="shared" si="0"/>
        <v/>
      </c>
      <c r="B40" s="5"/>
      <c r="C40" s="21"/>
      <c r="D40" s="21"/>
      <c r="E40" s="6"/>
      <c r="F40" s="7"/>
      <c r="G40" s="6"/>
      <c r="H40" s="6"/>
      <c r="I40" s="11"/>
      <c r="J40" s="11"/>
      <c r="K40" s="6"/>
      <c r="L40" s="12"/>
      <c r="M40" s="13"/>
      <c r="N40" s="14"/>
      <c r="O40" s="7"/>
      <c r="P40" s="6"/>
      <c r="Q40" s="63" t="str">
        <f t="shared" si="5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25" t="str">
        <f t="shared" si="0"/>
        <v/>
      </c>
      <c r="B41" s="5"/>
      <c r="C41" s="21"/>
      <c r="D41" s="21"/>
      <c r="E41" s="6"/>
      <c r="F41" s="7"/>
      <c r="G41" s="6"/>
      <c r="H41" s="6"/>
      <c r="I41" s="11"/>
      <c r="J41" s="11"/>
      <c r="K41" s="6"/>
      <c r="L41" s="12"/>
      <c r="M41" s="13"/>
      <c r="N41" s="14"/>
      <c r="O41" s="7"/>
      <c r="P41" s="6"/>
      <c r="Q41" s="63" t="str">
        <f t="shared" si="5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25" t="str">
        <f t="shared" si="0"/>
        <v/>
      </c>
      <c r="B42" s="5"/>
      <c r="C42" s="21"/>
      <c r="D42" s="21"/>
      <c r="E42" s="6"/>
      <c r="F42" s="7"/>
      <c r="G42" s="6"/>
      <c r="H42" s="6"/>
      <c r="I42" s="11"/>
      <c r="J42" s="11"/>
      <c r="K42" s="11"/>
      <c r="L42" s="12"/>
      <c r="M42" s="13"/>
      <c r="N42" s="14"/>
      <c r="O42" s="7"/>
      <c r="P42" s="6"/>
      <c r="Q42" s="63" t="str">
        <f t="shared" si="5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11"/>
      <c r="J43" s="11"/>
      <c r="K43" s="6"/>
      <c r="L43" s="12"/>
      <c r="M43" s="13"/>
      <c r="N43" s="14"/>
      <c r="O43" s="7"/>
      <c r="P43" s="6"/>
      <c r="Q43" s="63" t="str">
        <f t="shared" si="5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25" t="str">
        <f t="shared" si="0"/>
        <v/>
      </c>
      <c r="B44" s="5"/>
      <c r="C44" s="21"/>
      <c r="D44" s="21"/>
      <c r="E44" s="6"/>
      <c r="F44" s="7"/>
      <c r="G44" s="6"/>
      <c r="H44" s="6"/>
      <c r="I44" s="11"/>
      <c r="J44" s="11"/>
      <c r="K44" s="6"/>
      <c r="L44" s="12"/>
      <c r="M44" s="13"/>
      <c r="N44" s="14"/>
      <c r="O44" s="7"/>
      <c r="P44" s="6"/>
      <c r="Q44" s="63" t="str">
        <f t="shared" si="5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11"/>
      <c r="J45" s="11"/>
      <c r="K45" s="6"/>
      <c r="L45" s="12"/>
      <c r="M45" s="13"/>
      <c r="N45" s="14"/>
      <c r="O45" s="7"/>
      <c r="P45" s="6"/>
      <c r="Q45" s="63" t="str">
        <f t="shared" si="5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11"/>
      <c r="J46" s="11"/>
      <c r="K46" s="6"/>
      <c r="L46" s="12"/>
      <c r="M46" s="13"/>
      <c r="N46" s="14"/>
      <c r="O46" s="7"/>
      <c r="P46" s="6"/>
      <c r="Q46" s="63" t="str">
        <f t="shared" si="5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11"/>
      <c r="J47" s="11"/>
      <c r="K47" s="6"/>
      <c r="L47" s="12"/>
      <c r="M47" s="13"/>
      <c r="N47" s="14"/>
      <c r="O47" s="7"/>
      <c r="P47" s="6"/>
      <c r="Q47" s="63" t="str">
        <f t="shared" si="5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11"/>
      <c r="J48" s="11"/>
      <c r="K48" s="6"/>
      <c r="L48" s="12"/>
      <c r="M48" s="13"/>
      <c r="N48" s="14"/>
      <c r="O48" s="7"/>
      <c r="P48" s="6"/>
      <c r="Q48" s="63" t="str">
        <f t="shared" si="5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11"/>
      <c r="J49" s="11"/>
      <c r="K49" s="6"/>
      <c r="L49" s="12"/>
      <c r="M49" s="13"/>
      <c r="N49" s="14"/>
      <c r="O49" s="7"/>
      <c r="P49" s="6"/>
      <c r="Q49" s="63" t="str">
        <f t="shared" si="5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25" t="str">
        <f t="shared" si="0"/>
        <v/>
      </c>
      <c r="B50" s="5"/>
      <c r="C50" s="21"/>
      <c r="D50" s="21"/>
      <c r="E50" s="6"/>
      <c r="F50" s="7"/>
      <c r="G50" s="6"/>
      <c r="H50" s="6"/>
      <c r="I50" s="11"/>
      <c r="J50" s="11"/>
      <c r="K50" s="6"/>
      <c r="L50" s="12"/>
      <c r="M50" s="13"/>
      <c r="N50" s="14"/>
      <c r="O50" s="7"/>
      <c r="P50" s="6"/>
      <c r="Q50" s="63" t="str">
        <f t="shared" si="5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25" t="str">
        <f t="shared" si="0"/>
        <v/>
      </c>
      <c r="B51" s="5"/>
      <c r="C51" s="21"/>
      <c r="D51" s="21"/>
      <c r="E51" s="6"/>
      <c r="F51" s="7"/>
      <c r="G51" s="6"/>
      <c r="H51" s="6"/>
      <c r="I51" s="11"/>
      <c r="J51" s="11"/>
      <c r="K51" s="11"/>
      <c r="L51" s="12"/>
      <c r="M51" s="13"/>
      <c r="N51" s="14"/>
      <c r="O51" s="7"/>
      <c r="P51" s="6"/>
      <c r="Q51" s="63" t="str">
        <f t="shared" si="5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11"/>
      <c r="J52" s="11"/>
      <c r="K52" s="11"/>
      <c r="L52" s="12"/>
      <c r="M52" s="13"/>
      <c r="N52" s="14"/>
      <c r="O52" s="7"/>
      <c r="P52" s="6"/>
      <c r="Q52" s="63" t="str">
        <f t="shared" si="5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11"/>
      <c r="J53" s="11"/>
      <c r="K53" s="11"/>
      <c r="L53" s="12"/>
      <c r="M53" s="13"/>
      <c r="N53" s="14"/>
      <c r="O53" s="7"/>
      <c r="P53" s="11"/>
      <c r="Q53" s="63" t="str">
        <f t="shared" si="5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11"/>
      <c r="J54" s="11"/>
      <c r="K54" s="11"/>
      <c r="L54" s="12"/>
      <c r="M54" s="13"/>
      <c r="N54" s="14"/>
      <c r="O54" s="7"/>
      <c r="P54" s="11"/>
      <c r="Q54" s="63" t="str">
        <f t="shared" si="5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11"/>
      <c r="J55" s="11"/>
      <c r="K55" s="11"/>
      <c r="L55" s="12"/>
      <c r="M55" s="13"/>
      <c r="N55" s="14"/>
      <c r="O55" s="7"/>
      <c r="P55" s="11"/>
      <c r="Q55" s="63" t="str">
        <f t="shared" si="5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25" t="str">
        <f t="shared" si="0"/>
        <v/>
      </c>
      <c r="B56" s="5"/>
      <c r="C56" s="21"/>
      <c r="D56" s="21"/>
      <c r="E56" s="6"/>
      <c r="F56" s="7"/>
      <c r="G56" s="6"/>
      <c r="H56" s="6"/>
      <c r="I56" s="11"/>
      <c r="J56" s="11"/>
      <c r="K56" s="11"/>
      <c r="L56" s="12"/>
      <c r="M56" s="13"/>
      <c r="N56" s="14"/>
      <c r="O56" s="7"/>
      <c r="P56" s="11"/>
      <c r="Q56" s="63" t="str">
        <f t="shared" si="5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11"/>
      <c r="J57" s="11"/>
      <c r="K57" s="11"/>
      <c r="L57" s="12"/>
      <c r="M57" s="13"/>
      <c r="N57" s="14"/>
      <c r="O57" s="7"/>
      <c r="P57" s="11"/>
      <c r="Q57" s="63" t="str">
        <f t="shared" si="5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11"/>
      <c r="J58" s="11"/>
      <c r="K58" s="11"/>
      <c r="L58" s="12"/>
      <c r="M58" s="13"/>
      <c r="N58" s="14"/>
      <c r="O58" s="7"/>
      <c r="P58" s="11"/>
      <c r="Q58" s="63" t="str">
        <f t="shared" si="5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11"/>
      <c r="J59" s="11"/>
      <c r="K59" s="11"/>
      <c r="L59" s="12"/>
      <c r="M59" s="13"/>
      <c r="N59" s="14"/>
      <c r="O59" s="7"/>
      <c r="P59" s="11"/>
      <c r="Q59" s="63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11"/>
      <c r="J60" s="11"/>
      <c r="K60" s="11"/>
      <c r="L60" s="12"/>
      <c r="M60" s="13"/>
      <c r="N60" s="14"/>
      <c r="O60" s="7"/>
      <c r="P60" s="11"/>
      <c r="Q60" s="63" t="str">
        <f t="shared" si="5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8"/>
      <c r="G61" s="6"/>
      <c r="H61" s="6"/>
      <c r="I61" s="6"/>
      <c r="J61" s="6"/>
      <c r="K61" s="6"/>
      <c r="L61" s="5"/>
      <c r="M61" s="9"/>
      <c r="N61" s="10"/>
      <c r="O61" s="7"/>
      <c r="P61" s="6"/>
      <c r="Q61" s="63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11"/>
      <c r="J62" s="11"/>
      <c r="K62" s="11"/>
      <c r="L62" s="12"/>
      <c r="M62" s="13"/>
      <c r="N62" s="14"/>
      <c r="O62" s="7"/>
      <c r="P62" s="11"/>
      <c r="Q62" s="63" t="str">
        <f t="shared" si="5"/>
        <v/>
      </c>
      <c r="R62" s="1" t="str">
        <f t="shared" ref="R62:R287" si="6">A62</f>
        <v/>
      </c>
      <c r="S62" s="1" t="str">
        <f t="shared" ref="S62:S287" si="7">""&amp;L62&amp;"  "&amp;M62&amp;"  "&amp;N62&amp;""</f>
        <v xml:space="preserve">    </v>
      </c>
      <c r="T62" s="1" t="str">
        <f t="shared" ref="T62:T287" si="8">S62</f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11"/>
      <c r="J63" s="11"/>
      <c r="K63" s="11"/>
      <c r="L63" s="12"/>
      <c r="M63" s="13"/>
      <c r="N63" s="14"/>
      <c r="O63" s="7"/>
      <c r="P63" s="11"/>
      <c r="Q63" s="63" t="str">
        <f t="shared" si="5"/>
        <v/>
      </c>
      <c r="R63" s="1" t="str">
        <f t="shared" si="6"/>
        <v/>
      </c>
      <c r="S63" s="1" t="str">
        <f t="shared" si="7"/>
        <v xml:space="preserve">    </v>
      </c>
      <c r="T63" s="1" t="str">
        <f t="shared" si="8"/>
        <v xml:space="preserve">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11"/>
      <c r="J64" s="11"/>
      <c r="K64" s="11"/>
      <c r="L64" s="12"/>
      <c r="M64" s="13"/>
      <c r="N64" s="14"/>
      <c r="O64" s="7"/>
      <c r="P64" s="11"/>
      <c r="Q64" s="63" t="str">
        <f t="shared" si="5"/>
        <v/>
      </c>
      <c r="R64" s="1" t="str">
        <f t="shared" si="6"/>
        <v/>
      </c>
      <c r="S64" s="1" t="str">
        <f t="shared" si="7"/>
        <v xml:space="preserve">    </v>
      </c>
      <c r="T64" s="1" t="str">
        <f t="shared" si="8"/>
        <v xml:space="preserve">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11"/>
      <c r="J65" s="11"/>
      <c r="K65" s="11"/>
      <c r="L65" s="12"/>
      <c r="M65" s="13"/>
      <c r="N65" s="14"/>
      <c r="O65" s="7"/>
      <c r="P65" s="11"/>
      <c r="Q65" s="63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11"/>
      <c r="K66" s="11"/>
      <c r="L66" s="12"/>
      <c r="M66" s="13"/>
      <c r="N66" s="14"/>
      <c r="O66" s="7"/>
      <c r="P66" s="11"/>
      <c r="Q66" s="63" t="str">
        <f t="shared" si="5"/>
        <v/>
      </c>
      <c r="R66" s="1" t="str">
        <f t="shared" si="6"/>
        <v/>
      </c>
      <c r="S66" s="1" t="str">
        <f t="shared" si="7"/>
        <v xml:space="preserve">    </v>
      </c>
      <c r="T66" s="1" t="str">
        <f t="shared" si="8"/>
        <v xml:space="preserve">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11"/>
      <c r="K67" s="11"/>
      <c r="L67" s="12"/>
      <c r="M67" s="13"/>
      <c r="N67" s="14"/>
      <c r="O67" s="7"/>
      <c r="P67" s="11"/>
      <c r="Q67" s="63" t="str">
        <f t="shared" si="5"/>
        <v/>
      </c>
      <c r="R67" s="1" t="str">
        <f t="shared" si="6"/>
        <v/>
      </c>
      <c r="S67" s="1" t="str">
        <f t="shared" si="7"/>
        <v xml:space="preserve">    </v>
      </c>
      <c r="T67" s="1" t="str">
        <f t="shared" si="8"/>
        <v xml:space="preserve">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11"/>
      <c r="K68" s="11"/>
      <c r="L68" s="12"/>
      <c r="M68" s="13"/>
      <c r="N68" s="14"/>
      <c r="O68" s="7"/>
      <c r="P68" s="11"/>
      <c r="Q68" s="63" t="str">
        <f t="shared" si="5"/>
        <v/>
      </c>
      <c r="R68" s="1" t="str">
        <f t="shared" si="6"/>
        <v/>
      </c>
      <c r="S68" s="1" t="str">
        <f t="shared" si="7"/>
        <v xml:space="preserve">    </v>
      </c>
      <c r="T68" s="1" t="str">
        <f t="shared" si="8"/>
        <v xml:space="preserve">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11"/>
      <c r="K69" s="11"/>
      <c r="L69" s="12"/>
      <c r="M69" s="13"/>
      <c r="N69" s="14"/>
      <c r="O69" s="7"/>
      <c r="P69" s="11"/>
      <c r="Q69" s="63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25" t="str">
        <f t="shared" ref="A71:A134" si="9">IF(OR(B71="",C71="",D71=""),"",TEXT(Q71,"000")&amp;B71&amp;TEXT(C71,"00")&amp;TEXT(D71,"00"))</f>
        <v/>
      </c>
      <c r="B71" s="5"/>
      <c r="C71" s="21"/>
      <c r="D71" s="21"/>
      <c r="E71" s="6"/>
      <c r="F71" s="7"/>
      <c r="G71" s="6"/>
      <c r="H71" s="6"/>
      <c r="I71" s="11"/>
      <c r="J71" s="11"/>
      <c r="K71" s="11"/>
      <c r="L71" s="12"/>
      <c r="M71" s="13"/>
      <c r="N71" s="14"/>
      <c r="O71" s="7"/>
      <c r="P71" s="11"/>
      <c r="Q71" s="63" t="str">
        <f t="shared" ref="Q71:Q134" si="10">IF(P71="","",VLOOKUP(P71,$Z$7:$AA$68,2,FALSE))</f>
        <v/>
      </c>
      <c r="R71" s="1" t="str">
        <f t="shared" si="6"/>
        <v/>
      </c>
      <c r="S71" s="1" t="str">
        <f t="shared" si="7"/>
        <v xml:space="preserve">    </v>
      </c>
      <c r="T71" s="1" t="str">
        <f t="shared" si="8"/>
        <v xml:space="preserve">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25" t="str">
        <f t="shared" si="9"/>
        <v/>
      </c>
      <c r="B72" s="5"/>
      <c r="C72" s="21"/>
      <c r="D72" s="21"/>
      <c r="E72" s="6"/>
      <c r="F72" s="7"/>
      <c r="G72" s="6"/>
      <c r="H72" s="6"/>
      <c r="I72" s="11"/>
      <c r="J72" s="11"/>
      <c r="K72" s="11"/>
      <c r="L72" s="12"/>
      <c r="M72" s="13"/>
      <c r="N72" s="14"/>
      <c r="O72" s="7"/>
      <c r="P72" s="11"/>
      <c r="Q72" s="63" t="str">
        <f t="shared" si="10"/>
        <v/>
      </c>
      <c r="R72" s="1" t="str">
        <f t="shared" si="6"/>
        <v/>
      </c>
      <c r="S72" s="1" t="str">
        <f t="shared" si="7"/>
        <v xml:space="preserve">    </v>
      </c>
      <c r="T72" s="1" t="str">
        <f t="shared" si="8"/>
        <v xml:space="preserve">    </v>
      </c>
      <c r="V72" s="2"/>
    </row>
    <row r="73" spans="1:27" ht="15" customHeight="1">
      <c r="A73" s="25" t="str">
        <f t="shared" si="9"/>
        <v/>
      </c>
      <c r="B73" s="5"/>
      <c r="C73" s="21"/>
      <c r="D73" s="21"/>
      <c r="E73" s="6"/>
      <c r="F73" s="7"/>
      <c r="G73" s="6"/>
      <c r="H73" s="6"/>
      <c r="I73" s="11"/>
      <c r="J73" s="11"/>
      <c r="K73" s="11"/>
      <c r="L73" s="12"/>
      <c r="M73" s="13"/>
      <c r="N73" s="14"/>
      <c r="O73" s="7"/>
      <c r="P73" s="11"/>
      <c r="Q73" s="63" t="str">
        <f t="shared" si="10"/>
        <v/>
      </c>
      <c r="R73" s="1" t="str">
        <f t="shared" si="6"/>
        <v/>
      </c>
      <c r="S73" s="1" t="str">
        <f t="shared" si="7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25" t="str">
        <f t="shared" si="9"/>
        <v/>
      </c>
      <c r="B74" s="5"/>
      <c r="C74" s="21"/>
      <c r="D74" s="21"/>
      <c r="E74" s="6"/>
      <c r="F74" s="7"/>
      <c r="G74" s="6"/>
      <c r="H74" s="6"/>
      <c r="I74" s="11"/>
      <c r="J74" s="11"/>
      <c r="K74" s="11"/>
      <c r="L74" s="12"/>
      <c r="M74" s="13"/>
      <c r="N74" s="14"/>
      <c r="O74" s="7"/>
      <c r="P74" s="11"/>
      <c r="Q74" s="63" t="str">
        <f t="shared" si="10"/>
        <v/>
      </c>
      <c r="R74" s="1" t="str">
        <f t="shared" si="6"/>
        <v/>
      </c>
      <c r="S74" s="1" t="str">
        <f t="shared" si="7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25" t="str">
        <f t="shared" si="9"/>
        <v/>
      </c>
      <c r="B75" s="5"/>
      <c r="C75" s="21"/>
      <c r="D75" s="21"/>
      <c r="E75" s="6"/>
      <c r="F75" s="7"/>
      <c r="G75" s="6"/>
      <c r="H75" s="6"/>
      <c r="I75" s="11"/>
      <c r="J75" s="11"/>
      <c r="K75" s="11"/>
      <c r="L75" s="12"/>
      <c r="M75" s="13"/>
      <c r="N75" s="14"/>
      <c r="O75" s="7"/>
      <c r="P75" s="11"/>
      <c r="Q75" s="63" t="str">
        <f t="shared" si="10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25" t="str">
        <f t="shared" si="9"/>
        <v/>
      </c>
      <c r="B76" s="5"/>
      <c r="C76" s="21"/>
      <c r="D76" s="21"/>
      <c r="E76" s="6"/>
      <c r="F76" s="7"/>
      <c r="G76" s="6"/>
      <c r="H76" s="6"/>
      <c r="I76" s="11"/>
      <c r="J76" s="11"/>
      <c r="K76" s="11"/>
      <c r="L76" s="12"/>
      <c r="M76" s="13"/>
      <c r="N76" s="14"/>
      <c r="O76" s="7"/>
      <c r="P76" s="11"/>
      <c r="Q76" s="63" t="str">
        <f t="shared" si="10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25" t="str">
        <f t="shared" si="9"/>
        <v/>
      </c>
      <c r="B77" s="5"/>
      <c r="C77" s="21"/>
      <c r="D77" s="21"/>
      <c r="E77" s="6"/>
      <c r="F77" s="7"/>
      <c r="G77" s="6"/>
      <c r="H77" s="6"/>
      <c r="I77" s="11"/>
      <c r="J77" s="11"/>
      <c r="K77" s="11"/>
      <c r="L77" s="12"/>
      <c r="M77" s="13"/>
      <c r="N77" s="14"/>
      <c r="O77" s="7"/>
      <c r="P77" s="11"/>
      <c r="Q77" s="63" t="str">
        <f t="shared" si="10"/>
        <v/>
      </c>
      <c r="R77" s="1" t="str">
        <f t="shared" si="6"/>
        <v/>
      </c>
      <c r="S77" s="1" t="str">
        <f t="shared" si="7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25" t="str">
        <f t="shared" si="9"/>
        <v/>
      </c>
      <c r="B78" s="5"/>
      <c r="C78" s="21"/>
      <c r="D78" s="21"/>
      <c r="E78" s="6"/>
      <c r="F78" s="7"/>
      <c r="G78" s="6"/>
      <c r="H78" s="6"/>
      <c r="I78" s="11"/>
      <c r="J78" s="11"/>
      <c r="K78" s="11"/>
      <c r="L78" s="12"/>
      <c r="M78" s="13"/>
      <c r="N78" s="14"/>
      <c r="O78" s="7"/>
      <c r="P78" s="11"/>
      <c r="Q78" s="63" t="str">
        <f t="shared" si="10"/>
        <v/>
      </c>
      <c r="R78" s="1" t="str">
        <f t="shared" si="6"/>
        <v/>
      </c>
      <c r="S78" s="1" t="str">
        <f t="shared" si="7"/>
        <v xml:space="preserve">    </v>
      </c>
      <c r="T78" s="1" t="str">
        <f t="shared" si="8"/>
        <v xml:space="preserve">    </v>
      </c>
    </row>
    <row r="79" spans="1:27" ht="15" customHeight="1">
      <c r="A79" s="25" t="str">
        <f t="shared" si="9"/>
        <v/>
      </c>
      <c r="B79" s="5"/>
      <c r="C79" s="21"/>
      <c r="D79" s="21"/>
      <c r="E79" s="6"/>
      <c r="F79" s="7"/>
      <c r="G79" s="6"/>
      <c r="H79" s="6"/>
      <c r="I79" s="11"/>
      <c r="J79" s="11"/>
      <c r="K79" s="11"/>
      <c r="L79" s="12"/>
      <c r="M79" s="13"/>
      <c r="N79" s="14"/>
      <c r="O79" s="7"/>
      <c r="P79" s="11"/>
      <c r="Q79" s="63" t="str">
        <f t="shared" si="10"/>
        <v/>
      </c>
      <c r="R79" s="1" t="str">
        <f t="shared" si="6"/>
        <v/>
      </c>
      <c r="S79" s="1" t="str">
        <f t="shared" si="7"/>
        <v xml:space="preserve">    </v>
      </c>
      <c r="T79" s="1" t="str">
        <f t="shared" si="8"/>
        <v xml:space="preserve">    </v>
      </c>
    </row>
    <row r="80" spans="1:27" ht="15" customHeight="1">
      <c r="A80" s="25" t="str">
        <f t="shared" si="9"/>
        <v/>
      </c>
      <c r="B80" s="5"/>
      <c r="C80" s="21"/>
      <c r="D80" s="21"/>
      <c r="E80" s="6"/>
      <c r="F80" s="7"/>
      <c r="G80" s="6"/>
      <c r="H80" s="6"/>
      <c r="I80" s="11"/>
      <c r="J80" s="11"/>
      <c r="K80" s="11"/>
      <c r="L80" s="12"/>
      <c r="M80" s="13"/>
      <c r="N80" s="14"/>
      <c r="O80" s="7"/>
      <c r="P80" s="11"/>
      <c r="Q80" s="63" t="str">
        <f t="shared" si="10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25" t="str">
        <f t="shared" si="9"/>
        <v/>
      </c>
      <c r="B81" s="5"/>
      <c r="C81" s="21"/>
      <c r="D81" s="21"/>
      <c r="E81" s="6"/>
      <c r="F81" s="7"/>
      <c r="G81" s="6"/>
      <c r="H81" s="6"/>
      <c r="I81" s="11"/>
      <c r="J81" s="11"/>
      <c r="K81" s="11"/>
      <c r="L81" s="12"/>
      <c r="M81" s="13"/>
      <c r="N81" s="14"/>
      <c r="O81" s="7"/>
      <c r="P81" s="11"/>
      <c r="Q81" s="63" t="str">
        <f t="shared" si="10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25" t="str">
        <f t="shared" si="9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10"/>
        <v/>
      </c>
      <c r="R82" s="1" t="str">
        <f t="shared" si="6"/>
        <v/>
      </c>
      <c r="S82" s="1" t="str">
        <f t="shared" si="7"/>
        <v xml:space="preserve">    </v>
      </c>
      <c r="T82" s="1" t="str">
        <f t="shared" si="8"/>
        <v xml:space="preserve">    </v>
      </c>
    </row>
    <row r="83" spans="1:20" ht="15" customHeight="1">
      <c r="A83" s="25" t="str">
        <f t="shared" si="9"/>
        <v/>
      </c>
      <c r="B83" s="5"/>
      <c r="C83" s="21"/>
      <c r="D83" s="21"/>
      <c r="E83" s="6"/>
      <c r="F83" s="7"/>
      <c r="G83" s="6"/>
      <c r="H83" s="6"/>
      <c r="I83" s="11"/>
      <c r="J83" s="11"/>
      <c r="K83" s="11"/>
      <c r="L83" s="12"/>
      <c r="M83" s="13"/>
      <c r="N83" s="14"/>
      <c r="O83" s="7"/>
      <c r="P83" s="11"/>
      <c r="Q83" s="63" t="str">
        <f t="shared" si="10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25" t="str">
        <f t="shared" si="9"/>
        <v/>
      </c>
      <c r="B84" s="5"/>
      <c r="C84" s="21"/>
      <c r="D84" s="21"/>
      <c r="E84" s="6"/>
      <c r="F84" s="7"/>
      <c r="G84" s="6"/>
      <c r="H84" s="6"/>
      <c r="I84" s="11"/>
      <c r="J84" s="11"/>
      <c r="K84" s="11"/>
      <c r="L84" s="12"/>
      <c r="M84" s="13"/>
      <c r="N84" s="14"/>
      <c r="O84" s="7"/>
      <c r="P84" s="11"/>
      <c r="Q84" s="63" t="str">
        <f t="shared" si="10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25" t="str">
        <f t="shared" si="9"/>
        <v/>
      </c>
      <c r="B85" s="5"/>
      <c r="C85" s="21"/>
      <c r="D85" s="21"/>
      <c r="E85" s="6"/>
      <c r="F85" s="7"/>
      <c r="G85" s="6"/>
      <c r="H85" s="6"/>
      <c r="I85" s="11"/>
      <c r="J85" s="11"/>
      <c r="K85" s="11"/>
      <c r="L85" s="12"/>
      <c r="M85" s="13"/>
      <c r="N85" s="14"/>
      <c r="O85" s="7"/>
      <c r="P85" s="11"/>
      <c r="Q85" s="63" t="str">
        <f t="shared" si="10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25" t="str">
        <f t="shared" si="9"/>
        <v/>
      </c>
      <c r="B86" s="5"/>
      <c r="C86" s="21"/>
      <c r="D86" s="21"/>
      <c r="E86" s="6"/>
      <c r="F86" s="7"/>
      <c r="G86" s="6"/>
      <c r="H86" s="6"/>
      <c r="I86" s="11"/>
      <c r="J86" s="11"/>
      <c r="K86" s="11"/>
      <c r="L86" s="12"/>
      <c r="M86" s="13"/>
      <c r="N86" s="14"/>
      <c r="O86" s="7"/>
      <c r="P86" s="11"/>
      <c r="Q86" s="63" t="str">
        <f t="shared" si="10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25" t="str">
        <f t="shared" si="9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10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25" t="str">
        <f t="shared" si="9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10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25" t="str">
        <f t="shared" si="9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10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25" t="str">
        <f t="shared" si="9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10"/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25" t="str">
        <f t="shared" si="9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25" t="str">
        <f t="shared" si="9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25" t="str">
        <f t="shared" si="9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25" t="str">
        <f t="shared" si="9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25" t="str">
        <f t="shared" si="9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25" t="str">
        <f t="shared" si="9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25" t="str">
        <f t="shared" si="9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25" t="str">
        <f t="shared" si="9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25" t="str">
        <f t="shared" si="9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25" t="str">
        <f t="shared" si="9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25" t="str">
        <f t="shared" si="9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25" t="str">
        <f t="shared" si="9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25" t="str">
        <f t="shared" si="9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25" t="str">
        <f t="shared" si="9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25" t="str">
        <f t="shared" si="9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25" t="str">
        <f t="shared" si="9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25" t="str">
        <f t="shared" si="9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25" t="str">
        <f t="shared" si="9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25" t="str">
        <f t="shared" si="9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25" t="str">
        <f t="shared" si="9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25" t="str">
        <f t="shared" si="9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25" t="str">
        <f t="shared" si="9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25" t="str">
        <f t="shared" si="9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25" t="str">
        <f t="shared" si="9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25" t="str">
        <f t="shared" si="9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25" t="str">
        <f t="shared" si="9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25" t="str">
        <f t="shared" si="9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25" t="str">
        <f t="shared" si="9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25" t="str">
        <f t="shared" si="9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25" t="str">
        <f t="shared" si="9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25" t="str">
        <f t="shared" si="9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25" t="str">
        <f t="shared" si="9"/>
        <v/>
      </c>
      <c r="B122" s="16"/>
      <c r="C122" s="22"/>
      <c r="D122" s="22"/>
      <c r="E122" s="6"/>
      <c r="F122" s="7"/>
      <c r="G122" s="17"/>
      <c r="H122" s="17"/>
      <c r="I122" s="15"/>
      <c r="J122" s="15"/>
      <c r="K122" s="15"/>
      <c r="L122" s="12"/>
      <c r="M122" s="18"/>
      <c r="N122" s="19"/>
      <c r="O122" s="20"/>
      <c r="P122" s="15"/>
      <c r="Q122" s="63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25" t="str">
        <f t="shared" si="9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25" t="str">
        <f t="shared" si="9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25" t="str">
        <f t="shared" si="9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25" t="str">
        <f t="shared" si="9"/>
        <v/>
      </c>
      <c r="B126" s="5"/>
      <c r="C126" s="21"/>
      <c r="D126" s="21"/>
      <c r="E126" s="6"/>
      <c r="F126" s="7"/>
      <c r="G126" s="6"/>
      <c r="H126" s="6"/>
      <c r="I126" s="11"/>
      <c r="J126" s="11"/>
      <c r="K126" s="11"/>
      <c r="L126" s="12"/>
      <c r="M126" s="13"/>
      <c r="N126" s="14"/>
      <c r="O126" s="7"/>
      <c r="P126" s="11"/>
      <c r="Q126" s="63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25" t="str">
        <f t="shared" si="9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25" t="str">
        <f t="shared" si="9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25" t="str">
        <f t="shared" si="9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25" t="str">
        <f t="shared" si="9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25" t="str">
        <f t="shared" si="9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25" t="str">
        <f t="shared" si="9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25" t="str">
        <f t="shared" si="9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25" t="str">
        <f t="shared" si="9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25" t="str">
        <f t="shared" ref="A135:A360" si="11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2">IF(P135="","",VLOOKUP(P135,$Z$7:$AA$68,2,FALSE))</f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25" t="str">
        <f t="shared" si="11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2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25" t="str">
        <f t="shared" si="11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2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25" t="str">
        <f t="shared" si="11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2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25" t="str">
        <f t="shared" si="11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2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25" t="str">
        <f t="shared" si="11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2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25" t="str">
        <f t="shared" si="11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2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25" t="str">
        <f t="shared" si="11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2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25" t="str">
        <f t="shared" si="11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2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25" t="str">
        <f t="shared" si="11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2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25" t="str">
        <f t="shared" si="11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2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25" t="str">
        <f t="shared" si="11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2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25" t="str">
        <f t="shared" si="11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2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25" t="str">
        <f t="shared" si="11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2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25" t="str">
        <f t="shared" si="11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2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25" t="str">
        <f t="shared" si="11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2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25" t="str">
        <f t="shared" si="11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2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25" t="str">
        <f t="shared" si="11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2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25" t="str">
        <f t="shared" si="11"/>
        <v/>
      </c>
      <c r="B153" s="16"/>
      <c r="C153" s="22"/>
      <c r="D153" s="22"/>
      <c r="E153" s="6"/>
      <c r="F153" s="7"/>
      <c r="G153" s="17"/>
      <c r="H153" s="17"/>
      <c r="I153" s="15"/>
      <c r="J153" s="15"/>
      <c r="K153" s="15"/>
      <c r="L153" s="12"/>
      <c r="M153" s="18"/>
      <c r="N153" s="19"/>
      <c r="O153" s="20"/>
      <c r="P153" s="15"/>
      <c r="Q153" s="63" t="str">
        <f t="shared" si="12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25" t="str">
        <f t="shared" si="11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2"/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25" t="str">
        <f t="shared" si="11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25" t="str">
        <f t="shared" si="11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25" t="str">
        <f t="shared" si="11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25" t="str">
        <f t="shared" si="11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25" t="str">
        <f t="shared" si="11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25" t="str">
        <f t="shared" si="11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25" t="str">
        <f t="shared" si="11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25" t="str">
        <f t="shared" si="11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25" t="str">
        <f t="shared" si="11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25" t="str">
        <f t="shared" si="11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25" t="str">
        <f t="shared" si="11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25" t="str">
        <f t="shared" si="11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25" t="str">
        <f t="shared" si="11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25" t="str">
        <f t="shared" si="11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25" t="str">
        <f t="shared" si="11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25" t="str">
        <f t="shared" si="11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25" t="str">
        <f t="shared" si="11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25" t="str">
        <f t="shared" si="11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25" t="str">
        <f t="shared" si="11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25" t="str">
        <f t="shared" si="11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25" t="str">
        <f t="shared" si="11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25" t="str">
        <f t="shared" si="11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25" t="str">
        <f t="shared" si="11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25" t="str">
        <f t="shared" si="11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25" t="str">
        <f t="shared" si="11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25" t="str">
        <f t="shared" si="11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25" t="str">
        <f t="shared" si="11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25" t="str">
        <f t="shared" si="11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25" t="str">
        <f t="shared" si="11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25" t="str">
        <f t="shared" si="11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25" t="str">
        <f t="shared" si="11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25" t="str">
        <f t="shared" si="11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25" t="str">
        <f t="shared" si="11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25" t="str">
        <f t="shared" si="11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25" t="str">
        <f t="shared" si="11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25" t="str">
        <f t="shared" si="11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25" t="str">
        <f t="shared" si="11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25" t="str">
        <f t="shared" si="11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25" t="str">
        <f t="shared" si="11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25" t="str">
        <f t="shared" si="11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25" t="str">
        <f t="shared" si="11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25" t="str">
        <f t="shared" si="11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25" t="str">
        <f t="shared" si="11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25" t="str">
        <f t="shared" si="11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25" t="str">
        <f t="shared" si="11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3">IF(P199="","",VLOOKUP(P199,$Z$7:$AA$68,2,FALSE))</f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25" t="str">
        <f t="shared" si="11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3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25" t="str">
        <f t="shared" si="11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3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25" t="str">
        <f t="shared" si="11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3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25" t="str">
        <f t="shared" si="11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3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25" t="str">
        <f t="shared" si="11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3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25" t="str">
        <f t="shared" si="11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3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25" t="str">
        <f t="shared" si="11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3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25" t="str">
        <f t="shared" si="11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3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25" t="str">
        <f t="shared" si="11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3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25" t="str">
        <f t="shared" si="11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3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25" t="str">
        <f t="shared" si="11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3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25" t="str">
        <f t="shared" si="11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3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25" t="str">
        <f t="shared" si="11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3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25" t="str">
        <f t="shared" si="11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3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25" t="str">
        <f t="shared" si="11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3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25" t="str">
        <f t="shared" si="11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3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25" t="str">
        <f t="shared" si="11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3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25" t="str">
        <f t="shared" si="11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3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25" t="str">
        <f t="shared" si="11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3"/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25" t="str">
        <f t="shared" si="11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25" t="str">
        <f t="shared" si="11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25" t="str">
        <f t="shared" si="11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25" t="str">
        <f t="shared" si="11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25" t="str">
        <f t="shared" si="11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25" t="str">
        <f t="shared" si="11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25" t="str">
        <f t="shared" si="11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25" t="str">
        <f t="shared" si="11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25" t="str">
        <f t="shared" si="11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25" t="str">
        <f t="shared" si="11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25" t="str">
        <f t="shared" si="11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25" t="str">
        <f t="shared" si="11"/>
        <v/>
      </c>
      <c r="B230" s="16"/>
      <c r="C230" s="22"/>
      <c r="D230" s="22"/>
      <c r="E230" s="6"/>
      <c r="F230" s="7"/>
      <c r="G230" s="17"/>
      <c r="H230" s="17"/>
      <c r="I230" s="15"/>
      <c r="J230" s="15"/>
      <c r="K230" s="15"/>
      <c r="L230" s="12"/>
      <c r="M230" s="18"/>
      <c r="N230" s="19"/>
      <c r="O230" s="20"/>
      <c r="P230" s="15"/>
      <c r="Q230" s="63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25" t="str">
        <f t="shared" si="11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25" t="str">
        <f t="shared" si="11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25" t="str">
        <f t="shared" si="11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25" t="str">
        <f t="shared" si="11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25" t="str">
        <f t="shared" si="11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25" t="str">
        <f t="shared" si="11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25" t="str">
        <f t="shared" si="11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25" t="str">
        <f t="shared" si="11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25" t="str">
        <f t="shared" si="11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25" t="str">
        <f t="shared" si="11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25" t="str">
        <f t="shared" si="11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25" t="str">
        <f t="shared" si="11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25" t="str">
        <f t="shared" si="11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25" t="str">
        <f t="shared" si="11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25" t="str">
        <f t="shared" si="11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25" t="str">
        <f t="shared" si="11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25" t="str">
        <f t="shared" si="11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25" t="str">
        <f t="shared" si="11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25" t="str">
        <f t="shared" si="11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25" t="str">
        <f t="shared" si="11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25" t="str">
        <f t="shared" si="11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25" t="str">
        <f t="shared" si="11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25" t="str">
        <f t="shared" si="11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25" t="str">
        <f t="shared" si="11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25" t="str">
        <f t="shared" si="11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25" t="str">
        <f t="shared" si="11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25" t="str">
        <f t="shared" si="11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25" t="str">
        <f t="shared" si="11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25" t="str">
        <f t="shared" si="11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25" t="str">
        <f t="shared" si="11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25" t="str">
        <f t="shared" si="11"/>
        <v/>
      </c>
      <c r="B261" s="16"/>
      <c r="C261" s="22"/>
      <c r="D261" s="22"/>
      <c r="E261" s="6"/>
      <c r="F261" s="7"/>
      <c r="G261" s="17"/>
      <c r="H261" s="17"/>
      <c r="I261" s="15"/>
      <c r="J261" s="15"/>
      <c r="K261" s="15"/>
      <c r="L261" s="12"/>
      <c r="M261" s="18"/>
      <c r="N261" s="19"/>
      <c r="O261" s="20"/>
      <c r="P261" s="15"/>
      <c r="Q261" s="63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25" t="str">
        <f t="shared" si="11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25" t="str">
        <f t="shared" si="11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4">IF(P263="","",VLOOKUP(P263,$Z$7:$AA$68,2,FALSE))</f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25" t="str">
        <f t="shared" si="11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4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25" t="str">
        <f t="shared" si="11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14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25" t="str">
        <f t="shared" si="11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4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25" t="str">
        <f t="shared" si="11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4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25" t="str">
        <f t="shared" si="11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4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25" t="str">
        <f t="shared" si="11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4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25" t="str">
        <f t="shared" si="11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4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25" t="str">
        <f t="shared" si="11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4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25" t="str">
        <f t="shared" si="11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4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25" t="str">
        <f t="shared" si="11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4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25" t="str">
        <f t="shared" si="11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4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25" t="str">
        <f t="shared" si="11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4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25" t="str">
        <f t="shared" si="11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4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25" t="str">
        <f t="shared" si="11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6"/>
      <c r="Q277" s="63" t="str">
        <f t="shared" si="14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25" t="str">
        <f t="shared" si="11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4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25" t="str">
        <f t="shared" si="11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4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25" t="str">
        <f t="shared" si="11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4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25" t="str">
        <f t="shared" si="11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14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25" t="str">
        <f t="shared" si="11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6"/>
      <c r="Q282" s="63" t="str">
        <f t="shared" si="14"/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25" t="str">
        <f t="shared" si="11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25" t="str">
        <f t="shared" si="11"/>
        <v/>
      </c>
      <c r="B284" s="16"/>
      <c r="C284" s="22"/>
      <c r="D284" s="22"/>
      <c r="E284" s="6"/>
      <c r="F284" s="7"/>
      <c r="G284" s="17"/>
      <c r="H284" s="17"/>
      <c r="I284" s="15"/>
      <c r="J284" s="15"/>
      <c r="K284" s="15"/>
      <c r="L284" s="12"/>
      <c r="M284" s="18"/>
      <c r="N284" s="19"/>
      <c r="O284" s="20"/>
      <c r="P284" s="15"/>
      <c r="Q284" s="63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25" t="str">
        <f t="shared" si="11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25" t="str">
        <f t="shared" si="11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25" t="str">
        <f t="shared" si="11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25" t="str">
        <f t="shared" si="11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25" t="str">
        <f t="shared" si="11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25" t="str">
        <f t="shared" si="11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25" t="str">
        <f t="shared" si="11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25" t="str">
        <f t="shared" si="11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25" t="str">
        <f t="shared" si="11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25" t="str">
        <f t="shared" si="11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25" t="str">
        <f t="shared" si="11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25" t="str">
        <f t="shared" si="11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25" t="str">
        <f t="shared" si="11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25" t="str">
        <f t="shared" si="11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25" t="str">
        <f t="shared" si="11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25" t="str">
        <f t="shared" si="11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25" t="str">
        <f t="shared" si="11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25" t="str">
        <f t="shared" si="11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25" t="str">
        <f t="shared" si="11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25" t="str">
        <f t="shared" si="11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25" t="str">
        <f t="shared" si="11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25" t="str">
        <f t="shared" si="11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25" t="str">
        <f t="shared" si="11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25" t="str">
        <f t="shared" si="11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25" t="str">
        <f t="shared" si="11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25" t="str">
        <f t="shared" si="11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25" t="str">
        <f t="shared" si="11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25" t="str">
        <f t="shared" si="11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25" t="str">
        <f t="shared" si="11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25" t="str">
        <f t="shared" si="11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25" t="str">
        <f t="shared" si="11"/>
        <v/>
      </c>
      <c r="B315" s="16"/>
      <c r="C315" s="22"/>
      <c r="D315" s="22"/>
      <c r="E315" s="6"/>
      <c r="F315" s="7"/>
      <c r="G315" s="17"/>
      <c r="H315" s="17"/>
      <c r="I315" s="15"/>
      <c r="J315" s="15"/>
      <c r="K315" s="15"/>
      <c r="L315" s="12"/>
      <c r="M315" s="18"/>
      <c r="N315" s="19"/>
      <c r="O315" s="20"/>
      <c r="P315" s="15"/>
      <c r="Q315" s="63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25" t="str">
        <f t="shared" si="11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25" t="str">
        <f t="shared" si="11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25" t="str">
        <f t="shared" si="11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25" t="str">
        <f t="shared" si="11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25" t="str">
        <f t="shared" si="11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25" t="str">
        <f t="shared" si="11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25" t="str">
        <f t="shared" si="11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25" t="str">
        <f t="shared" si="11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25" t="str">
        <f t="shared" si="11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25" t="str">
        <f t="shared" si="11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25" t="str">
        <f t="shared" si="11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25" t="str">
        <f t="shared" si="11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0" si="18">IF(P327="","",VLOOKUP(P327,$Z$7:$AA$68,2,FALSE))</f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25" t="str">
        <f t="shared" si="11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8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25" t="str">
        <f t="shared" si="11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8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25" t="str">
        <f t="shared" si="11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8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25" t="str">
        <f t="shared" si="11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25" t="str">
        <f t="shared" si="11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25" t="str">
        <f t="shared" si="11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25" t="str">
        <f t="shared" si="11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25" t="str">
        <f t="shared" si="11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25" t="str">
        <f t="shared" si="11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25" t="str">
        <f t="shared" si="11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25" t="str">
        <f t="shared" si="11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25" t="str">
        <f t="shared" si="11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25" t="str">
        <f t="shared" si="11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1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1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1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25" t="str">
        <f t="shared" si="11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1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1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1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1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1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1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1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1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1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1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1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1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1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1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1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1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ref="A361:A384" si="19">IF(OR(B361="",C361="",D361=""),"",TEXT(Q361,"000")&amp;B361&amp;TEXT(C361,"00")&amp;TEXT(D361,"00"))</f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9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25" t="str">
        <f t="shared" si="19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25" t="str">
        <f t="shared" si="19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25" t="str">
        <f t="shared" si="19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25" t="str">
        <f t="shared" si="19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25" t="str">
        <f t="shared" si="19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25" t="str">
        <f t="shared" si="19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25" t="str">
        <f t="shared" si="19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25" t="str">
        <f t="shared" si="19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25" t="str">
        <f t="shared" si="19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25" t="str">
        <f t="shared" si="19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25" t="str">
        <f t="shared" si="19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ref="R373:R384" si="20">A373</f>
        <v/>
      </c>
      <c r="S373" s="1" t="str">
        <f t="shared" ref="S373:S384" si="21">""&amp;L373&amp;"  "&amp;M373&amp;"  "&amp;N373&amp;""</f>
        <v xml:space="preserve">    </v>
      </c>
      <c r="T373" s="1" t="str">
        <f t="shared" ref="T373:T384" si="22">S373</f>
        <v xml:space="preserve">    </v>
      </c>
    </row>
    <row r="374" spans="1:20" ht="15" customHeight="1">
      <c r="A374" s="25" t="str">
        <f t="shared" si="19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20"/>
        <v/>
      </c>
      <c r="S374" s="1" t="str">
        <f t="shared" si="21"/>
        <v xml:space="preserve">    </v>
      </c>
      <c r="T374" s="1" t="str">
        <f t="shared" si="22"/>
        <v xml:space="preserve">    </v>
      </c>
    </row>
    <row r="375" spans="1:20" ht="15" customHeight="1">
      <c r="A375" s="25" t="str">
        <f t="shared" si="19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20"/>
        <v/>
      </c>
    </row>
    <row r="376" spans="1:20" ht="15" customHeight="1">
      <c r="A376" s="25" t="str">
        <f t="shared" si="19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20"/>
        <v/>
      </c>
      <c r="S376" s="1" t="str">
        <f t="shared" si="21"/>
        <v xml:space="preserve">    </v>
      </c>
      <c r="T376" s="1" t="str">
        <f t="shared" si="22"/>
        <v xml:space="preserve">    </v>
      </c>
    </row>
    <row r="377" spans="1:20" ht="15" customHeight="1">
      <c r="A377" s="25" t="str">
        <f t="shared" si="19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20"/>
        <v/>
      </c>
      <c r="S377" s="1" t="str">
        <f t="shared" si="21"/>
        <v xml:space="preserve">    </v>
      </c>
      <c r="T377" s="1" t="str">
        <f t="shared" si="22"/>
        <v xml:space="preserve">    </v>
      </c>
    </row>
    <row r="378" spans="1:20" ht="15" customHeight="1">
      <c r="A378" s="25" t="str">
        <f t="shared" si="19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20"/>
        <v/>
      </c>
      <c r="S378" s="1" t="str">
        <f t="shared" si="21"/>
        <v xml:space="preserve">    </v>
      </c>
      <c r="T378" s="1" t="str">
        <f t="shared" si="22"/>
        <v xml:space="preserve">    </v>
      </c>
    </row>
    <row r="379" spans="1:20" ht="15" customHeight="1">
      <c r="A379" s="25" t="str">
        <f t="shared" si="19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20"/>
        <v/>
      </c>
      <c r="S379" s="1" t="str">
        <f t="shared" si="21"/>
        <v xml:space="preserve">    </v>
      </c>
      <c r="T379" s="1" t="str">
        <f t="shared" si="22"/>
        <v xml:space="preserve">    </v>
      </c>
    </row>
    <row r="380" spans="1:20" ht="15" customHeight="1">
      <c r="A380" s="25" t="str">
        <f t="shared" si="19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20"/>
        <v/>
      </c>
      <c r="S380" s="1" t="str">
        <f t="shared" si="21"/>
        <v xml:space="preserve">    </v>
      </c>
      <c r="T380" s="1" t="str">
        <f t="shared" si="22"/>
        <v xml:space="preserve">    </v>
      </c>
    </row>
    <row r="381" spans="1:20" ht="15" customHeight="1">
      <c r="A381" s="25" t="str">
        <f t="shared" si="19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20"/>
        <v/>
      </c>
      <c r="S381" s="1" t="str">
        <f t="shared" si="21"/>
        <v xml:space="preserve">    </v>
      </c>
      <c r="T381" s="1" t="str">
        <f t="shared" si="22"/>
        <v xml:space="preserve">    </v>
      </c>
    </row>
    <row r="382" spans="1:20" ht="15" customHeight="1">
      <c r="A382" s="25" t="str">
        <f t="shared" si="19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20"/>
        <v/>
      </c>
      <c r="S382" s="1" t="str">
        <f t="shared" si="21"/>
        <v xml:space="preserve">    </v>
      </c>
      <c r="T382" s="1" t="str">
        <f t="shared" si="22"/>
        <v xml:space="preserve">    </v>
      </c>
    </row>
    <row r="383" spans="1:20" ht="15" customHeight="1">
      <c r="A383" s="25" t="str">
        <f t="shared" si="19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20"/>
        <v/>
      </c>
      <c r="S383" s="1" t="str">
        <f t="shared" si="21"/>
        <v xml:space="preserve">    </v>
      </c>
      <c r="T383" s="1" t="str">
        <f t="shared" si="22"/>
        <v xml:space="preserve">    </v>
      </c>
    </row>
    <row r="384" spans="1:20" ht="15" customHeight="1">
      <c r="A384" s="25" t="str">
        <f t="shared" si="19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  <c r="R384" s="1" t="str">
        <f t="shared" si="20"/>
        <v/>
      </c>
      <c r="S384" s="1" t="str">
        <f t="shared" si="21"/>
        <v xml:space="preserve">    </v>
      </c>
      <c r="T384" s="1" t="str">
        <f t="shared" si="22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7" priority="1"/>
  </conditionalFormatting>
  <dataValidations count="5">
    <dataValidation imeMode="on" allowBlank="1" showInputMessage="1" showErrorMessage="1" sqref="P53:P384 O7:O384 G7:K384" xr:uid="{00000000-0002-0000-1100-000000000000}"/>
    <dataValidation imeMode="off" allowBlank="1" showInputMessage="1" showErrorMessage="1" sqref="M7:N384 L53:L384 Q7:Q384" xr:uid="{00000000-0002-0000-1100-000001000000}"/>
    <dataValidation type="list" imeMode="on" allowBlank="1" showInputMessage="1" showErrorMessage="1" sqref="P8:P52" xr:uid="{00000000-0002-0000-1100-000002000000}">
      <formula1>$Z$7:$Z$69</formula1>
    </dataValidation>
    <dataValidation type="list" imeMode="off" allowBlank="1" showInputMessage="1" showErrorMessage="1" sqref="L7:L52" xr:uid="{00000000-0002-0000-1100-000003000000}">
      <formula1>$U$7:$U$15</formula1>
    </dataValidation>
    <dataValidation type="list" imeMode="on" allowBlank="1" showInputMessage="1" showErrorMessage="1" sqref="P7" xr:uid="{00000000-0002-0000-1100-000004000000}">
      <formula1>$Z$7:$Z$72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rgb="FF0070C0"/>
  </sheetPr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2093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029H0201</v>
      </c>
      <c r="B7" s="5" t="s">
        <v>303</v>
      </c>
      <c r="C7" s="21">
        <v>2</v>
      </c>
      <c r="D7" s="21">
        <v>1</v>
      </c>
      <c r="E7" s="6" t="s">
        <v>709</v>
      </c>
      <c r="F7" s="7" t="s">
        <v>27</v>
      </c>
      <c r="G7" s="6" t="s">
        <v>847</v>
      </c>
      <c r="H7" s="6" t="s">
        <v>2092</v>
      </c>
      <c r="I7" s="6" t="s">
        <v>727</v>
      </c>
      <c r="J7" s="6" t="s">
        <v>2582</v>
      </c>
      <c r="K7" s="6"/>
      <c r="L7" s="12" t="s">
        <v>6</v>
      </c>
      <c r="M7" s="13" t="s">
        <v>164</v>
      </c>
      <c r="N7" s="14">
        <v>116</v>
      </c>
      <c r="O7" s="7"/>
      <c r="P7" s="6" t="s">
        <v>2077</v>
      </c>
      <c r="Q7" s="63">
        <f t="shared" ref="Q7:Q70" si="1">IF(P7="","",VLOOKUP(P7,$Z$7:$AA$68,2,FALSE))</f>
        <v>29</v>
      </c>
      <c r="R7" s="1" t="str">
        <f t="shared" ref="R7:R70" si="2">A7</f>
        <v>029H0201</v>
      </c>
      <c r="S7" s="1" t="str">
        <f t="shared" ref="S7:S70" si="3">""&amp;L7&amp;"  "&amp;M7&amp;"  "&amp;N7&amp;""</f>
        <v>JWWA  B  116</v>
      </c>
      <c r="T7" s="1" t="str">
        <f t="shared" ref="T7:T70" si="4">S7</f>
        <v>JWWA  B  116</v>
      </c>
      <c r="U7" s="2" t="s">
        <v>82</v>
      </c>
      <c r="V7" s="2">
        <v>1</v>
      </c>
      <c r="W7" s="1" t="s">
        <v>2</v>
      </c>
      <c r="X7" s="1" t="s">
        <v>3</v>
      </c>
      <c r="Z7" s="1" t="s">
        <v>4039</v>
      </c>
      <c r="AA7" s="69" t="s">
        <v>4040</v>
      </c>
    </row>
    <row r="8" spans="1:27" ht="15" customHeight="1">
      <c r="A8" s="87" t="str">
        <f t="shared" si="0"/>
        <v>029H0202</v>
      </c>
      <c r="B8" s="5" t="s">
        <v>2874</v>
      </c>
      <c r="C8" s="21">
        <v>2</v>
      </c>
      <c r="D8" s="21">
        <v>2</v>
      </c>
      <c r="E8" s="6" t="s">
        <v>709</v>
      </c>
      <c r="F8" s="7" t="s">
        <v>27</v>
      </c>
      <c r="G8" s="6" t="s">
        <v>849</v>
      </c>
      <c r="H8" s="6" t="s">
        <v>2875</v>
      </c>
      <c r="I8" s="6" t="s">
        <v>2876</v>
      </c>
      <c r="J8" s="6" t="s">
        <v>2582</v>
      </c>
      <c r="K8" s="6"/>
      <c r="L8" s="12" t="s">
        <v>6</v>
      </c>
      <c r="M8" s="13" t="s">
        <v>2877</v>
      </c>
      <c r="N8" s="14">
        <v>116</v>
      </c>
      <c r="O8" s="7"/>
      <c r="P8" s="6" t="s">
        <v>2077</v>
      </c>
      <c r="Q8" s="63">
        <f t="shared" si="1"/>
        <v>29</v>
      </c>
      <c r="R8" s="1" t="str">
        <f t="shared" si="2"/>
        <v>029H0202</v>
      </c>
      <c r="S8" s="1" t="str">
        <f t="shared" si="3"/>
        <v>JWWA  B  116</v>
      </c>
      <c r="T8" s="1" t="str">
        <f t="shared" si="4"/>
        <v>JWWA  B  116</v>
      </c>
      <c r="U8" s="2" t="s">
        <v>2878</v>
      </c>
      <c r="V8" s="2">
        <v>2</v>
      </c>
      <c r="W8" s="1" t="s">
        <v>11</v>
      </c>
      <c r="X8" s="1" t="s">
        <v>19</v>
      </c>
      <c r="Z8" s="1" t="s">
        <v>2012</v>
      </c>
      <c r="AA8" s="67">
        <v>26</v>
      </c>
    </row>
    <row r="9" spans="1:27" ht="15" customHeight="1">
      <c r="A9" s="87" t="str">
        <f t="shared" si="0"/>
        <v>029H0203</v>
      </c>
      <c r="B9" s="5" t="s">
        <v>2874</v>
      </c>
      <c r="C9" s="21">
        <v>2</v>
      </c>
      <c r="D9" s="21">
        <v>3</v>
      </c>
      <c r="E9" s="6" t="s">
        <v>709</v>
      </c>
      <c r="F9" s="7" t="s">
        <v>27</v>
      </c>
      <c r="G9" s="6" t="s">
        <v>853</v>
      </c>
      <c r="H9" s="6" t="s">
        <v>2091</v>
      </c>
      <c r="I9" s="6" t="s">
        <v>2876</v>
      </c>
      <c r="J9" s="6" t="s">
        <v>2582</v>
      </c>
      <c r="K9" s="6"/>
      <c r="L9" s="12" t="s">
        <v>6</v>
      </c>
      <c r="M9" s="13" t="s">
        <v>2877</v>
      </c>
      <c r="N9" s="14">
        <v>116</v>
      </c>
      <c r="O9" s="7"/>
      <c r="P9" s="6" t="s">
        <v>2077</v>
      </c>
      <c r="Q9" s="63">
        <f t="shared" si="1"/>
        <v>29</v>
      </c>
      <c r="R9" s="1" t="str">
        <f t="shared" si="2"/>
        <v>029H0203</v>
      </c>
      <c r="S9" s="1" t="str">
        <f t="shared" si="3"/>
        <v>JWWA  B  116</v>
      </c>
      <c r="T9" s="1" t="str">
        <f t="shared" si="4"/>
        <v>JWWA  B  116</v>
      </c>
      <c r="U9" s="2" t="s">
        <v>2879</v>
      </c>
      <c r="V9" s="2">
        <v>3</v>
      </c>
      <c r="W9" s="1" t="s">
        <v>12</v>
      </c>
      <c r="X9" s="1" t="s">
        <v>27</v>
      </c>
      <c r="Z9" s="1" t="s">
        <v>1733</v>
      </c>
      <c r="AA9" s="67">
        <v>20</v>
      </c>
    </row>
    <row r="10" spans="1:27" ht="15" customHeight="1">
      <c r="A10" s="87" t="str">
        <f t="shared" si="0"/>
        <v>029H0204</v>
      </c>
      <c r="B10" s="5" t="s">
        <v>2874</v>
      </c>
      <c r="C10" s="21">
        <v>2</v>
      </c>
      <c r="D10" s="21">
        <v>4</v>
      </c>
      <c r="E10" s="6" t="s">
        <v>709</v>
      </c>
      <c r="F10" s="7" t="s">
        <v>27</v>
      </c>
      <c r="G10" s="6" t="s">
        <v>851</v>
      </c>
      <c r="H10" s="6" t="s">
        <v>2090</v>
      </c>
      <c r="I10" s="6" t="s">
        <v>2876</v>
      </c>
      <c r="J10" s="6" t="s">
        <v>2582</v>
      </c>
      <c r="K10" s="6"/>
      <c r="L10" s="12" t="s">
        <v>6</v>
      </c>
      <c r="M10" s="13" t="s">
        <v>2877</v>
      </c>
      <c r="N10" s="14">
        <v>116</v>
      </c>
      <c r="O10" s="7"/>
      <c r="P10" s="6" t="s">
        <v>2077</v>
      </c>
      <c r="Q10" s="63">
        <f t="shared" si="1"/>
        <v>29</v>
      </c>
      <c r="R10" s="1" t="str">
        <f t="shared" si="2"/>
        <v>029H0204</v>
      </c>
      <c r="S10" s="1" t="str">
        <f t="shared" si="3"/>
        <v>JWWA  B  116</v>
      </c>
      <c r="T10" s="1" t="str">
        <f t="shared" si="4"/>
        <v>JWWA  B  116</v>
      </c>
      <c r="U10" s="2" t="s">
        <v>2880</v>
      </c>
      <c r="V10" s="2">
        <v>4</v>
      </c>
      <c r="W10" s="1" t="s">
        <v>13</v>
      </c>
      <c r="X10" s="1" t="s">
        <v>28</v>
      </c>
      <c r="Z10" s="1" t="s">
        <v>566</v>
      </c>
      <c r="AA10" s="67">
        <v>30</v>
      </c>
    </row>
    <row r="11" spans="1:27" ht="15" customHeight="1">
      <c r="A11" s="87" t="str">
        <f t="shared" si="0"/>
        <v>029H0205</v>
      </c>
      <c r="B11" s="5" t="s">
        <v>2874</v>
      </c>
      <c r="C11" s="21">
        <v>2</v>
      </c>
      <c r="D11" s="21">
        <v>5</v>
      </c>
      <c r="E11" s="6" t="s">
        <v>709</v>
      </c>
      <c r="F11" s="7" t="s">
        <v>27</v>
      </c>
      <c r="G11" s="6" t="s">
        <v>845</v>
      </c>
      <c r="H11" s="6" t="s">
        <v>2881</v>
      </c>
      <c r="I11" s="6" t="s">
        <v>2876</v>
      </c>
      <c r="J11" s="6" t="s">
        <v>2582</v>
      </c>
      <c r="K11" s="6"/>
      <c r="L11" s="12" t="s">
        <v>6</v>
      </c>
      <c r="M11" s="13" t="s">
        <v>2877</v>
      </c>
      <c r="N11" s="14">
        <v>116</v>
      </c>
      <c r="O11" s="7"/>
      <c r="P11" s="6" t="s">
        <v>2077</v>
      </c>
      <c r="Q11" s="63">
        <f t="shared" si="1"/>
        <v>29</v>
      </c>
      <c r="R11" s="1" t="str">
        <f t="shared" si="2"/>
        <v>029H0205</v>
      </c>
      <c r="S11" s="1" t="str">
        <f t="shared" si="3"/>
        <v>JWWA  B  116</v>
      </c>
      <c r="T11" s="1" t="str">
        <f t="shared" si="4"/>
        <v>JWWA  B  116</v>
      </c>
      <c r="U11" s="2" t="s">
        <v>2882</v>
      </c>
      <c r="V11" s="2">
        <v>5</v>
      </c>
      <c r="W11" s="1" t="s">
        <v>14</v>
      </c>
      <c r="X11" s="1" t="s">
        <v>29</v>
      </c>
      <c r="Z11" s="1" t="s">
        <v>4015</v>
      </c>
      <c r="AA11" s="67">
        <v>0</v>
      </c>
    </row>
    <row r="12" spans="1:27" ht="15" customHeight="1">
      <c r="A12" s="87" t="str">
        <f t="shared" si="0"/>
        <v>029H0206</v>
      </c>
      <c r="B12" s="5" t="s">
        <v>2874</v>
      </c>
      <c r="C12" s="21">
        <v>2</v>
      </c>
      <c r="D12" s="21">
        <v>6</v>
      </c>
      <c r="E12" s="6" t="s">
        <v>709</v>
      </c>
      <c r="F12" s="7" t="s">
        <v>27</v>
      </c>
      <c r="G12" s="6" t="s">
        <v>846</v>
      </c>
      <c r="H12" s="6" t="s">
        <v>2883</v>
      </c>
      <c r="I12" s="6" t="s">
        <v>2876</v>
      </c>
      <c r="J12" s="6" t="s">
        <v>2582</v>
      </c>
      <c r="K12" s="6"/>
      <c r="L12" s="12" t="s">
        <v>6</v>
      </c>
      <c r="M12" s="13" t="s">
        <v>2877</v>
      </c>
      <c r="N12" s="14">
        <v>116</v>
      </c>
      <c r="O12" s="7"/>
      <c r="P12" s="6" t="s">
        <v>2077</v>
      </c>
      <c r="Q12" s="63">
        <f t="shared" si="1"/>
        <v>29</v>
      </c>
      <c r="R12" s="1" t="str">
        <f t="shared" si="2"/>
        <v>029H0206</v>
      </c>
      <c r="S12" s="1" t="str">
        <f t="shared" si="3"/>
        <v>JWWA  B  116</v>
      </c>
      <c r="T12" s="1" t="str">
        <f t="shared" si="4"/>
        <v>JWWA  B  116</v>
      </c>
      <c r="U12" s="2" t="s">
        <v>2884</v>
      </c>
      <c r="V12" s="2">
        <v>6</v>
      </c>
      <c r="W12" s="1" t="s">
        <v>56</v>
      </c>
      <c r="X12" s="1" t="s">
        <v>30</v>
      </c>
      <c r="Z12" s="1" t="s">
        <v>4016</v>
      </c>
      <c r="AA12" s="67">
        <v>10</v>
      </c>
    </row>
    <row r="13" spans="1:27" ht="15" customHeight="1">
      <c r="A13" s="87" t="str">
        <f t="shared" si="0"/>
        <v>029H0207</v>
      </c>
      <c r="B13" s="5" t="s">
        <v>2874</v>
      </c>
      <c r="C13" s="21">
        <v>2</v>
      </c>
      <c r="D13" s="21">
        <v>7</v>
      </c>
      <c r="E13" s="6" t="s">
        <v>709</v>
      </c>
      <c r="F13" s="7" t="s">
        <v>27</v>
      </c>
      <c r="G13" s="6" t="s">
        <v>857</v>
      </c>
      <c r="H13" s="6" t="s">
        <v>2885</v>
      </c>
      <c r="I13" s="6" t="s">
        <v>2887</v>
      </c>
      <c r="J13" s="6" t="s">
        <v>2582</v>
      </c>
      <c r="K13" s="6"/>
      <c r="L13" s="12" t="s">
        <v>6</v>
      </c>
      <c r="M13" s="13" t="s">
        <v>2877</v>
      </c>
      <c r="N13" s="14">
        <v>116</v>
      </c>
      <c r="O13" s="7"/>
      <c r="P13" s="6" t="s">
        <v>2077</v>
      </c>
      <c r="Q13" s="63">
        <f t="shared" si="1"/>
        <v>29</v>
      </c>
      <c r="R13" s="1" t="str">
        <f t="shared" si="2"/>
        <v>029H0207</v>
      </c>
      <c r="S13" s="1" t="str">
        <f t="shared" si="3"/>
        <v>JWWA  B  116</v>
      </c>
      <c r="T13" s="1" t="str">
        <f t="shared" si="4"/>
        <v>JWWA  B  116</v>
      </c>
      <c r="U13" s="2" t="s">
        <v>241</v>
      </c>
      <c r="V13" s="2">
        <v>7</v>
      </c>
      <c r="W13" s="1" t="s">
        <v>15</v>
      </c>
      <c r="X13" s="1" t="s">
        <v>31</v>
      </c>
      <c r="Z13" s="1" t="s">
        <v>430</v>
      </c>
      <c r="AA13" s="67">
        <v>9</v>
      </c>
    </row>
    <row r="14" spans="1:27" ht="15" customHeight="1">
      <c r="A14" s="87" t="str">
        <f t="shared" si="0"/>
        <v>029H0208</v>
      </c>
      <c r="B14" s="5" t="s">
        <v>2874</v>
      </c>
      <c r="C14" s="21">
        <v>2</v>
      </c>
      <c r="D14" s="21">
        <v>8</v>
      </c>
      <c r="E14" s="6" t="s">
        <v>709</v>
      </c>
      <c r="F14" s="7" t="s">
        <v>27</v>
      </c>
      <c r="G14" s="6" t="s">
        <v>842</v>
      </c>
      <c r="H14" s="6" t="s">
        <v>2886</v>
      </c>
      <c r="I14" s="6" t="s">
        <v>2876</v>
      </c>
      <c r="J14" s="6" t="s">
        <v>2582</v>
      </c>
      <c r="K14" s="6"/>
      <c r="L14" s="12" t="s">
        <v>6</v>
      </c>
      <c r="M14" s="13" t="s">
        <v>2877</v>
      </c>
      <c r="N14" s="14">
        <v>116</v>
      </c>
      <c r="O14" s="7"/>
      <c r="P14" s="6" t="s">
        <v>2077</v>
      </c>
      <c r="Q14" s="63">
        <f t="shared" si="1"/>
        <v>29</v>
      </c>
      <c r="R14" s="1" t="str">
        <f t="shared" si="2"/>
        <v>029H0208</v>
      </c>
      <c r="S14" s="1" t="str">
        <f t="shared" si="3"/>
        <v>JWWA  B  116</v>
      </c>
      <c r="T14" s="1" t="str">
        <f t="shared" si="4"/>
        <v>JWWA  B  116</v>
      </c>
      <c r="U14" s="2" t="s">
        <v>57</v>
      </c>
      <c r="V14" s="2">
        <v>8</v>
      </c>
      <c r="W14" s="1" t="s">
        <v>16</v>
      </c>
      <c r="X14" s="1" t="s">
        <v>32</v>
      </c>
      <c r="Z14" s="1" t="s">
        <v>1202</v>
      </c>
      <c r="AA14" s="67">
        <v>19</v>
      </c>
    </row>
    <row r="15" spans="1:27" ht="15" customHeight="1">
      <c r="A15" s="87" t="str">
        <f t="shared" si="0"/>
        <v>029H0209</v>
      </c>
      <c r="B15" s="5" t="s">
        <v>2874</v>
      </c>
      <c r="C15" s="21">
        <v>2</v>
      </c>
      <c r="D15" s="21">
        <v>9</v>
      </c>
      <c r="E15" s="6" t="s">
        <v>709</v>
      </c>
      <c r="F15" s="7" t="s">
        <v>27</v>
      </c>
      <c r="G15" s="6" t="s">
        <v>855</v>
      </c>
      <c r="H15" s="6" t="s">
        <v>2089</v>
      </c>
      <c r="I15" s="6" t="s">
        <v>2887</v>
      </c>
      <c r="J15" s="6" t="s">
        <v>2582</v>
      </c>
      <c r="K15" s="6"/>
      <c r="L15" s="12" t="s">
        <v>6</v>
      </c>
      <c r="M15" s="13" t="s">
        <v>2877</v>
      </c>
      <c r="N15" s="14">
        <v>116</v>
      </c>
      <c r="O15" s="7"/>
      <c r="P15" s="6" t="s">
        <v>2077</v>
      </c>
      <c r="Q15" s="63">
        <f t="shared" si="1"/>
        <v>29</v>
      </c>
      <c r="R15" s="1" t="str">
        <f t="shared" si="2"/>
        <v>029H0209</v>
      </c>
      <c r="S15" s="1" t="str">
        <f t="shared" si="3"/>
        <v>JWWA  B  116</v>
      </c>
      <c r="T15" s="1" t="str">
        <f t="shared" si="4"/>
        <v>JWWA  B  116</v>
      </c>
      <c r="V15" s="2">
        <v>9</v>
      </c>
      <c r="W15" s="1" t="s">
        <v>34</v>
      </c>
      <c r="X15" s="1" t="s">
        <v>33</v>
      </c>
      <c r="Z15" s="1" t="s">
        <v>2140</v>
      </c>
      <c r="AA15" s="67">
        <v>11</v>
      </c>
    </row>
    <row r="16" spans="1:27" ht="15" customHeight="1">
      <c r="A16" s="87" t="str">
        <f t="shared" si="0"/>
        <v>029H0210</v>
      </c>
      <c r="B16" s="5" t="s">
        <v>2874</v>
      </c>
      <c r="C16" s="21">
        <v>2</v>
      </c>
      <c r="D16" s="21">
        <v>10</v>
      </c>
      <c r="E16" s="6" t="s">
        <v>709</v>
      </c>
      <c r="F16" s="7" t="s">
        <v>27</v>
      </c>
      <c r="G16" s="6" t="s">
        <v>2849</v>
      </c>
      <c r="H16" s="6" t="s">
        <v>2088</v>
      </c>
      <c r="I16" s="6" t="s">
        <v>2928</v>
      </c>
      <c r="J16" s="6" t="s">
        <v>2582</v>
      </c>
      <c r="K16" s="6"/>
      <c r="L16" s="12" t="s">
        <v>6</v>
      </c>
      <c r="M16" s="13" t="s">
        <v>2877</v>
      </c>
      <c r="N16" s="14">
        <v>116</v>
      </c>
      <c r="O16" s="7"/>
      <c r="P16" s="6" t="s">
        <v>2077</v>
      </c>
      <c r="Q16" s="63">
        <f t="shared" si="1"/>
        <v>29</v>
      </c>
      <c r="R16" s="1" t="str">
        <f t="shared" si="2"/>
        <v>029H0210</v>
      </c>
      <c r="S16" s="1" t="str">
        <f t="shared" si="3"/>
        <v>JWWA  B  116</v>
      </c>
      <c r="T16" s="1" t="str">
        <f t="shared" si="4"/>
        <v>JWWA  B  116</v>
      </c>
      <c r="V16" s="2">
        <v>10</v>
      </c>
      <c r="W16" s="1" t="s">
        <v>58</v>
      </c>
      <c r="X16" s="1" t="s">
        <v>35</v>
      </c>
      <c r="Z16" s="1" t="s">
        <v>1338</v>
      </c>
      <c r="AA16" s="67">
        <v>16</v>
      </c>
    </row>
    <row r="17" spans="1:27" ht="15" customHeight="1">
      <c r="A17" s="25" t="str">
        <f t="shared" si="0"/>
        <v/>
      </c>
      <c r="B17" s="5"/>
      <c r="C17" s="21"/>
      <c r="D17" s="21"/>
      <c r="E17" s="6"/>
      <c r="F17" s="7"/>
      <c r="G17" s="6"/>
      <c r="H17" s="6"/>
      <c r="I17" s="6"/>
      <c r="J17" s="6"/>
      <c r="K17" s="6"/>
      <c r="L17" s="12"/>
      <c r="M17" s="13"/>
      <c r="N17" s="14"/>
      <c r="O17" s="7"/>
      <c r="P17" s="6"/>
      <c r="Q17" s="63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1" t="s">
        <v>528</v>
      </c>
      <c r="AA17" s="67">
        <v>1</v>
      </c>
    </row>
    <row r="18" spans="1:27" ht="15" customHeight="1">
      <c r="A18" s="87" t="str">
        <f t="shared" si="0"/>
        <v>029H0211</v>
      </c>
      <c r="B18" s="5" t="s">
        <v>303</v>
      </c>
      <c r="C18" s="21">
        <v>2</v>
      </c>
      <c r="D18" s="21">
        <v>11</v>
      </c>
      <c r="E18" s="6" t="s">
        <v>709</v>
      </c>
      <c r="F18" s="7" t="s">
        <v>27</v>
      </c>
      <c r="G18" s="6" t="s">
        <v>847</v>
      </c>
      <c r="H18" s="6" t="s">
        <v>2087</v>
      </c>
      <c r="I18" s="6" t="s">
        <v>727</v>
      </c>
      <c r="J18" s="6" t="s">
        <v>859</v>
      </c>
      <c r="K18" s="6"/>
      <c r="L18" s="12" t="s">
        <v>241</v>
      </c>
      <c r="M18" s="13"/>
      <c r="N18" s="14"/>
      <c r="O18" s="7"/>
      <c r="P18" s="6" t="s">
        <v>2077</v>
      </c>
      <c r="Q18" s="63">
        <f t="shared" si="1"/>
        <v>29</v>
      </c>
      <c r="R18" s="1" t="str">
        <f t="shared" si="2"/>
        <v>029H0211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1" t="s">
        <v>4017</v>
      </c>
      <c r="AA18" s="67">
        <v>0</v>
      </c>
    </row>
    <row r="19" spans="1:27" ht="15" customHeight="1">
      <c r="A19" s="87" t="str">
        <f t="shared" si="0"/>
        <v>029H0212</v>
      </c>
      <c r="B19" s="5" t="s">
        <v>303</v>
      </c>
      <c r="C19" s="21">
        <v>2</v>
      </c>
      <c r="D19" s="21">
        <v>12</v>
      </c>
      <c r="E19" s="6" t="s">
        <v>709</v>
      </c>
      <c r="F19" s="7" t="s">
        <v>27</v>
      </c>
      <c r="G19" s="6" t="s">
        <v>849</v>
      </c>
      <c r="H19" s="6" t="s">
        <v>2086</v>
      </c>
      <c r="I19" s="6" t="s">
        <v>727</v>
      </c>
      <c r="J19" s="6" t="s">
        <v>859</v>
      </c>
      <c r="K19" s="6"/>
      <c r="L19" s="12" t="s">
        <v>241</v>
      </c>
      <c r="M19" s="13"/>
      <c r="N19" s="14"/>
      <c r="O19" s="7"/>
      <c r="P19" s="6" t="s">
        <v>2077</v>
      </c>
      <c r="Q19" s="63">
        <f t="shared" si="1"/>
        <v>29</v>
      </c>
      <c r="R19" s="1" t="str">
        <f t="shared" si="2"/>
        <v>029H0212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1" t="s">
        <v>542</v>
      </c>
      <c r="AA19" s="67">
        <v>39</v>
      </c>
    </row>
    <row r="20" spans="1:27" ht="15" customHeight="1">
      <c r="A20" s="87" t="str">
        <f t="shared" si="0"/>
        <v>029H0213</v>
      </c>
      <c r="B20" s="5" t="s">
        <v>303</v>
      </c>
      <c r="C20" s="21">
        <v>2</v>
      </c>
      <c r="D20" s="21">
        <v>13</v>
      </c>
      <c r="E20" s="6" t="s">
        <v>709</v>
      </c>
      <c r="F20" s="7" t="s">
        <v>27</v>
      </c>
      <c r="G20" s="6" t="s">
        <v>853</v>
      </c>
      <c r="H20" s="6" t="s">
        <v>2085</v>
      </c>
      <c r="I20" s="6" t="s">
        <v>727</v>
      </c>
      <c r="J20" s="6" t="s">
        <v>859</v>
      </c>
      <c r="K20" s="6"/>
      <c r="L20" s="12" t="s">
        <v>241</v>
      </c>
      <c r="M20" s="13"/>
      <c r="N20" s="14"/>
      <c r="O20" s="7"/>
      <c r="P20" s="6" t="s">
        <v>2077</v>
      </c>
      <c r="Q20" s="63">
        <f t="shared" si="1"/>
        <v>29</v>
      </c>
      <c r="R20" s="1" t="str">
        <f t="shared" si="2"/>
        <v>029H0213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1" t="s">
        <v>1229</v>
      </c>
      <c r="AA20" s="67">
        <v>7</v>
      </c>
    </row>
    <row r="21" spans="1:27" ht="15" customHeight="1">
      <c r="A21" s="87" t="str">
        <f t="shared" si="0"/>
        <v>029H0214</v>
      </c>
      <c r="B21" s="5" t="s">
        <v>303</v>
      </c>
      <c r="C21" s="21">
        <v>2</v>
      </c>
      <c r="D21" s="21">
        <v>14</v>
      </c>
      <c r="E21" s="6" t="s">
        <v>709</v>
      </c>
      <c r="F21" s="7" t="s">
        <v>27</v>
      </c>
      <c r="G21" s="6" t="s">
        <v>851</v>
      </c>
      <c r="H21" s="6" t="s">
        <v>2084</v>
      </c>
      <c r="I21" s="6" t="s">
        <v>727</v>
      </c>
      <c r="J21" s="6" t="s">
        <v>859</v>
      </c>
      <c r="K21" s="6"/>
      <c r="L21" s="12" t="s">
        <v>241</v>
      </c>
      <c r="M21" s="13"/>
      <c r="N21" s="14"/>
      <c r="O21" s="7"/>
      <c r="P21" s="6" t="s">
        <v>2077</v>
      </c>
      <c r="Q21" s="63">
        <f t="shared" si="1"/>
        <v>29</v>
      </c>
      <c r="R21" s="1" t="str">
        <f t="shared" si="2"/>
        <v>029H0214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1" t="s">
        <v>997</v>
      </c>
      <c r="AA21" s="67">
        <v>38</v>
      </c>
    </row>
    <row r="22" spans="1:27" ht="15" customHeight="1">
      <c r="A22" s="87" t="str">
        <f t="shared" si="0"/>
        <v>029H0215</v>
      </c>
      <c r="B22" s="5" t="s">
        <v>303</v>
      </c>
      <c r="C22" s="21">
        <v>2</v>
      </c>
      <c r="D22" s="21">
        <v>15</v>
      </c>
      <c r="E22" s="6" t="s">
        <v>709</v>
      </c>
      <c r="F22" s="7" t="s">
        <v>27</v>
      </c>
      <c r="G22" s="6" t="s">
        <v>2761</v>
      </c>
      <c r="H22" s="6" t="s">
        <v>2888</v>
      </c>
      <c r="I22" s="6" t="s">
        <v>1120</v>
      </c>
      <c r="J22" s="6" t="s">
        <v>859</v>
      </c>
      <c r="K22" s="6"/>
      <c r="L22" s="12" t="s">
        <v>241</v>
      </c>
      <c r="M22" s="13"/>
      <c r="N22" s="14"/>
      <c r="O22" s="7"/>
      <c r="P22" s="6" t="s">
        <v>2077</v>
      </c>
      <c r="Q22" s="63">
        <f t="shared" si="1"/>
        <v>29</v>
      </c>
      <c r="R22" s="1" t="str">
        <f t="shared" si="2"/>
        <v>029H0215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1" t="s">
        <v>1857</v>
      </c>
      <c r="AA22" s="67">
        <v>45</v>
      </c>
    </row>
    <row r="23" spans="1:27" ht="15" customHeight="1">
      <c r="A23" s="87" t="str">
        <f t="shared" si="0"/>
        <v>029H0216</v>
      </c>
      <c r="B23" s="5" t="s">
        <v>303</v>
      </c>
      <c r="C23" s="21">
        <v>2</v>
      </c>
      <c r="D23" s="21">
        <v>16</v>
      </c>
      <c r="E23" s="6" t="s">
        <v>709</v>
      </c>
      <c r="F23" s="7" t="s">
        <v>27</v>
      </c>
      <c r="G23" s="6" t="s">
        <v>845</v>
      </c>
      <c r="H23" s="6" t="s">
        <v>2083</v>
      </c>
      <c r="I23" s="6" t="s">
        <v>727</v>
      </c>
      <c r="J23" s="6" t="s">
        <v>859</v>
      </c>
      <c r="K23" s="6"/>
      <c r="L23" s="12" t="s">
        <v>241</v>
      </c>
      <c r="M23" s="13"/>
      <c r="N23" s="14"/>
      <c r="O23" s="7"/>
      <c r="P23" s="6" t="s">
        <v>2077</v>
      </c>
      <c r="Q23" s="63">
        <f t="shared" si="1"/>
        <v>29</v>
      </c>
      <c r="R23" s="1" t="str">
        <f t="shared" si="2"/>
        <v>029H0216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1" t="s">
        <v>1862</v>
      </c>
      <c r="AA23" s="67">
        <v>35</v>
      </c>
    </row>
    <row r="24" spans="1:27" ht="15" customHeight="1">
      <c r="A24" s="87" t="str">
        <f t="shared" si="0"/>
        <v>029H0217</v>
      </c>
      <c r="B24" s="5" t="s">
        <v>303</v>
      </c>
      <c r="C24" s="21">
        <v>2</v>
      </c>
      <c r="D24" s="21">
        <v>17</v>
      </c>
      <c r="E24" s="6" t="s">
        <v>709</v>
      </c>
      <c r="F24" s="7" t="s">
        <v>27</v>
      </c>
      <c r="G24" s="6" t="s">
        <v>855</v>
      </c>
      <c r="H24" s="6" t="s">
        <v>2889</v>
      </c>
      <c r="I24" s="6" t="s">
        <v>856</v>
      </c>
      <c r="J24" s="6" t="s">
        <v>859</v>
      </c>
      <c r="K24" s="6"/>
      <c r="L24" s="12" t="s">
        <v>241</v>
      </c>
      <c r="M24" s="13"/>
      <c r="N24" s="14"/>
      <c r="O24" s="7"/>
      <c r="P24" s="6" t="s">
        <v>2077</v>
      </c>
      <c r="Q24" s="63">
        <f t="shared" si="1"/>
        <v>29</v>
      </c>
      <c r="R24" s="1" t="str">
        <f t="shared" si="2"/>
        <v>029H0217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1" t="s">
        <v>4018</v>
      </c>
      <c r="AA24" s="67">
        <v>0</v>
      </c>
    </row>
    <row r="25" spans="1:27" ht="15" customHeight="1">
      <c r="A25" s="87" t="str">
        <f t="shared" si="0"/>
        <v>029H0218</v>
      </c>
      <c r="B25" s="5" t="s">
        <v>303</v>
      </c>
      <c r="C25" s="21">
        <v>2</v>
      </c>
      <c r="D25" s="21">
        <v>18</v>
      </c>
      <c r="E25" s="6" t="s">
        <v>709</v>
      </c>
      <c r="F25" s="7" t="s">
        <v>27</v>
      </c>
      <c r="G25" s="6" t="s">
        <v>846</v>
      </c>
      <c r="H25" s="6" t="s">
        <v>2082</v>
      </c>
      <c r="I25" s="6" t="s">
        <v>727</v>
      </c>
      <c r="J25" s="6" t="s">
        <v>859</v>
      </c>
      <c r="K25" s="6"/>
      <c r="L25" s="12" t="s">
        <v>241</v>
      </c>
      <c r="M25" s="13"/>
      <c r="N25" s="14"/>
      <c r="O25" s="7"/>
      <c r="P25" s="6" t="s">
        <v>2077</v>
      </c>
      <c r="Q25" s="63">
        <f t="shared" si="1"/>
        <v>29</v>
      </c>
      <c r="R25" s="1" t="str">
        <f t="shared" si="2"/>
        <v>029H0218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1" t="s">
        <v>4019</v>
      </c>
      <c r="AA25" s="67">
        <v>0</v>
      </c>
    </row>
    <row r="26" spans="1:27" ht="15" customHeight="1">
      <c r="A26" s="87" t="str">
        <f t="shared" si="0"/>
        <v>029H0219</v>
      </c>
      <c r="B26" s="5" t="s">
        <v>303</v>
      </c>
      <c r="C26" s="21">
        <v>2</v>
      </c>
      <c r="D26" s="21">
        <v>19</v>
      </c>
      <c r="E26" s="6" t="s">
        <v>709</v>
      </c>
      <c r="F26" s="7" t="s">
        <v>27</v>
      </c>
      <c r="G26" s="6" t="s">
        <v>2890</v>
      </c>
      <c r="H26" s="6" t="s">
        <v>2891</v>
      </c>
      <c r="I26" s="6" t="s">
        <v>856</v>
      </c>
      <c r="J26" s="6" t="s">
        <v>859</v>
      </c>
      <c r="K26" s="6"/>
      <c r="L26" s="12" t="s">
        <v>241</v>
      </c>
      <c r="M26" s="13"/>
      <c r="N26" s="14"/>
      <c r="O26" s="7"/>
      <c r="P26" s="6" t="s">
        <v>2077</v>
      </c>
      <c r="Q26" s="63">
        <f t="shared" si="1"/>
        <v>29</v>
      </c>
      <c r="R26" s="1" t="str">
        <f t="shared" si="2"/>
        <v>029H0219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1" t="s">
        <v>4020</v>
      </c>
      <c r="AA26" s="67">
        <v>0</v>
      </c>
    </row>
    <row r="27" spans="1:27" ht="15" customHeight="1">
      <c r="A27" s="87" t="str">
        <f t="shared" si="0"/>
        <v>029H0220</v>
      </c>
      <c r="B27" s="5" t="s">
        <v>303</v>
      </c>
      <c r="C27" s="21">
        <v>2</v>
      </c>
      <c r="D27" s="21">
        <v>20</v>
      </c>
      <c r="E27" s="6" t="s">
        <v>709</v>
      </c>
      <c r="F27" s="7" t="s">
        <v>27</v>
      </c>
      <c r="G27" s="6" t="s">
        <v>842</v>
      </c>
      <c r="H27" s="6" t="s">
        <v>2081</v>
      </c>
      <c r="I27" s="6" t="s">
        <v>727</v>
      </c>
      <c r="J27" s="6" t="s">
        <v>859</v>
      </c>
      <c r="K27" s="6"/>
      <c r="L27" s="12" t="s">
        <v>241</v>
      </c>
      <c r="M27" s="13"/>
      <c r="N27" s="14"/>
      <c r="O27" s="7"/>
      <c r="P27" s="6" t="s">
        <v>2077</v>
      </c>
      <c r="Q27" s="63">
        <f t="shared" si="1"/>
        <v>29</v>
      </c>
      <c r="R27" s="1" t="str">
        <f t="shared" si="2"/>
        <v>029H0220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1" t="s">
        <v>3093</v>
      </c>
      <c r="AA27" s="67">
        <v>0</v>
      </c>
    </row>
    <row r="28" spans="1:27" ht="15" customHeight="1">
      <c r="A28" s="25" t="str">
        <f t="shared" si="0"/>
        <v/>
      </c>
      <c r="B28" s="5"/>
      <c r="C28" s="21"/>
      <c r="D28" s="21"/>
      <c r="E28" s="6"/>
      <c r="F28" s="7"/>
      <c r="G28" s="6"/>
      <c r="H28" s="6"/>
      <c r="I28" s="6"/>
      <c r="J28" s="6"/>
      <c r="K28" s="6"/>
      <c r="L28" s="12"/>
      <c r="M28" s="13"/>
      <c r="N28" s="14"/>
      <c r="O28" s="7"/>
      <c r="P28" s="6"/>
      <c r="Q28" s="63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1" t="s">
        <v>4021</v>
      </c>
      <c r="AA28" s="67">
        <v>0</v>
      </c>
    </row>
    <row r="29" spans="1:27" ht="15" customHeight="1">
      <c r="A29" s="25" t="str">
        <f t="shared" si="0"/>
        <v>029Q0101</v>
      </c>
      <c r="B29" s="5" t="s">
        <v>2892</v>
      </c>
      <c r="C29" s="21">
        <v>1</v>
      </c>
      <c r="D29" s="21">
        <v>1</v>
      </c>
      <c r="E29" s="6" t="s">
        <v>756</v>
      </c>
      <c r="F29" s="7" t="s">
        <v>963</v>
      </c>
      <c r="G29" s="6" t="s">
        <v>1074</v>
      </c>
      <c r="H29" s="6" t="s">
        <v>2080</v>
      </c>
      <c r="I29" s="6" t="s">
        <v>2893</v>
      </c>
      <c r="J29" s="6" t="s">
        <v>965</v>
      </c>
      <c r="K29" s="6" t="s">
        <v>966</v>
      </c>
      <c r="L29" s="12" t="s">
        <v>6</v>
      </c>
      <c r="M29" s="13" t="s">
        <v>2894</v>
      </c>
      <c r="N29" s="14">
        <v>117</v>
      </c>
      <c r="O29" s="7"/>
      <c r="P29" s="6" t="s">
        <v>2077</v>
      </c>
      <c r="Q29" s="63">
        <f t="shared" si="1"/>
        <v>29</v>
      </c>
      <c r="R29" s="1" t="str">
        <f t="shared" si="2"/>
        <v>029Q0101</v>
      </c>
      <c r="S29" s="1" t="str">
        <f t="shared" si="3"/>
        <v>JWWA  B  117</v>
      </c>
      <c r="T29" s="1" t="str">
        <f t="shared" si="4"/>
        <v>JWWA  B  117</v>
      </c>
      <c r="Z29" s="1" t="s">
        <v>4022</v>
      </c>
      <c r="AA29" s="67">
        <v>0</v>
      </c>
    </row>
    <row r="30" spans="1:27" ht="15" customHeight="1">
      <c r="A30" s="25" t="str">
        <f t="shared" si="0"/>
        <v>029Q0102</v>
      </c>
      <c r="B30" s="5" t="s">
        <v>2892</v>
      </c>
      <c r="C30" s="21">
        <v>1</v>
      </c>
      <c r="D30" s="21">
        <v>2</v>
      </c>
      <c r="E30" s="6" t="s">
        <v>756</v>
      </c>
      <c r="F30" s="7" t="s">
        <v>963</v>
      </c>
      <c r="G30" s="6" t="s">
        <v>1074</v>
      </c>
      <c r="H30" s="6" t="s">
        <v>2079</v>
      </c>
      <c r="I30" s="6" t="s">
        <v>2895</v>
      </c>
      <c r="J30" s="6" t="s">
        <v>965</v>
      </c>
      <c r="K30" s="6" t="s">
        <v>966</v>
      </c>
      <c r="L30" s="12" t="s">
        <v>2896</v>
      </c>
      <c r="M30" s="13" t="s">
        <v>2894</v>
      </c>
      <c r="N30" s="14">
        <v>117</v>
      </c>
      <c r="O30" s="7"/>
      <c r="P30" s="6" t="s">
        <v>2077</v>
      </c>
      <c r="Q30" s="85">
        <f t="shared" si="1"/>
        <v>29</v>
      </c>
      <c r="R30" s="1" t="str">
        <f t="shared" si="2"/>
        <v>029Q0102</v>
      </c>
      <c r="S30" s="1" t="str">
        <f t="shared" si="3"/>
        <v>JWWA  B  117</v>
      </c>
      <c r="T30" s="1" t="str">
        <f t="shared" si="4"/>
        <v>JWWA  B  117</v>
      </c>
      <c r="Z30" s="1" t="s">
        <v>4023</v>
      </c>
      <c r="AA30" s="67">
        <v>42</v>
      </c>
    </row>
    <row r="31" spans="1:27" ht="15" customHeight="1">
      <c r="A31" s="25" t="str">
        <f t="shared" si="0"/>
        <v>029Q0103</v>
      </c>
      <c r="B31" s="5" t="s">
        <v>2892</v>
      </c>
      <c r="C31" s="21">
        <v>1</v>
      </c>
      <c r="D31" s="21">
        <v>3</v>
      </c>
      <c r="E31" s="6" t="s">
        <v>756</v>
      </c>
      <c r="F31" s="7" t="s">
        <v>963</v>
      </c>
      <c r="G31" s="6" t="s">
        <v>1074</v>
      </c>
      <c r="H31" s="6" t="s">
        <v>2079</v>
      </c>
      <c r="I31" s="6" t="s">
        <v>2897</v>
      </c>
      <c r="J31" s="6" t="s">
        <v>965</v>
      </c>
      <c r="K31" s="6" t="s">
        <v>966</v>
      </c>
      <c r="L31" s="12" t="s">
        <v>57</v>
      </c>
      <c r="M31" s="13"/>
      <c r="N31" s="14"/>
      <c r="O31" s="7"/>
      <c r="P31" s="6" t="s">
        <v>2077</v>
      </c>
      <c r="Q31" s="63">
        <f t="shared" si="1"/>
        <v>29</v>
      </c>
      <c r="R31" s="1" t="str">
        <f t="shared" si="2"/>
        <v>029Q0103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1" t="s">
        <v>4024</v>
      </c>
      <c r="AA31" s="67">
        <v>6</v>
      </c>
    </row>
    <row r="32" spans="1:27" ht="15" customHeight="1">
      <c r="A32" s="25" t="str">
        <f t="shared" si="0"/>
        <v>029Q0104</v>
      </c>
      <c r="B32" s="5" t="s">
        <v>2892</v>
      </c>
      <c r="C32" s="21">
        <v>1</v>
      </c>
      <c r="D32" s="21">
        <v>4</v>
      </c>
      <c r="E32" s="6" t="s">
        <v>756</v>
      </c>
      <c r="F32" s="7" t="s">
        <v>963</v>
      </c>
      <c r="G32" s="6" t="s">
        <v>1074</v>
      </c>
      <c r="H32" s="6" t="s">
        <v>2079</v>
      </c>
      <c r="I32" s="6" t="s">
        <v>2898</v>
      </c>
      <c r="J32" s="6" t="s">
        <v>965</v>
      </c>
      <c r="K32" s="6" t="s">
        <v>966</v>
      </c>
      <c r="L32" s="12" t="s">
        <v>2896</v>
      </c>
      <c r="M32" s="13" t="s">
        <v>2894</v>
      </c>
      <c r="N32" s="14">
        <v>117</v>
      </c>
      <c r="O32" s="7"/>
      <c r="P32" s="6" t="s">
        <v>2077</v>
      </c>
      <c r="Q32" s="63">
        <f t="shared" si="1"/>
        <v>29</v>
      </c>
      <c r="R32" s="1" t="str">
        <f t="shared" si="2"/>
        <v>029Q0104</v>
      </c>
      <c r="S32" s="1" t="str">
        <f t="shared" si="3"/>
        <v>JWWA  B  117</v>
      </c>
      <c r="T32" s="1" t="str">
        <f t="shared" si="4"/>
        <v>JWWA  B  117</v>
      </c>
      <c r="Z32" s="1" t="s">
        <v>876</v>
      </c>
      <c r="AA32" s="67">
        <v>17</v>
      </c>
    </row>
    <row r="33" spans="1:27" ht="15" customHeight="1">
      <c r="A33" s="25" t="str">
        <f t="shared" si="0"/>
        <v>029Q0105</v>
      </c>
      <c r="B33" s="5" t="s">
        <v>2892</v>
      </c>
      <c r="C33" s="21">
        <v>1</v>
      </c>
      <c r="D33" s="21">
        <v>5</v>
      </c>
      <c r="E33" s="6" t="s">
        <v>756</v>
      </c>
      <c r="F33" s="7" t="s">
        <v>963</v>
      </c>
      <c r="G33" s="6" t="s">
        <v>1074</v>
      </c>
      <c r="H33" s="6" t="s">
        <v>2078</v>
      </c>
      <c r="I33" s="6" t="s">
        <v>2899</v>
      </c>
      <c r="J33" s="6" t="s">
        <v>965</v>
      </c>
      <c r="K33" s="6" t="s">
        <v>966</v>
      </c>
      <c r="L33" s="12" t="s">
        <v>57</v>
      </c>
      <c r="M33" s="13"/>
      <c r="N33" s="14"/>
      <c r="O33" s="7"/>
      <c r="P33" s="6" t="s">
        <v>2077</v>
      </c>
      <c r="Q33" s="63">
        <f t="shared" si="1"/>
        <v>29</v>
      </c>
      <c r="R33" s="1" t="str">
        <f t="shared" si="2"/>
        <v>029Q0105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1" t="s">
        <v>801</v>
      </c>
      <c r="AA33" s="67">
        <v>23</v>
      </c>
    </row>
    <row r="34" spans="1:27" ht="15" customHeight="1">
      <c r="A34" s="25" t="str">
        <f t="shared" si="0"/>
        <v>029Q0106</v>
      </c>
      <c r="B34" s="5" t="s">
        <v>2892</v>
      </c>
      <c r="C34" s="21">
        <v>1</v>
      </c>
      <c r="D34" s="21">
        <v>6</v>
      </c>
      <c r="E34" s="6" t="s">
        <v>756</v>
      </c>
      <c r="F34" s="7" t="s">
        <v>963</v>
      </c>
      <c r="G34" s="6" t="s">
        <v>1077</v>
      </c>
      <c r="H34" s="6" t="s">
        <v>2095</v>
      </c>
      <c r="I34" s="6" t="s">
        <v>2900</v>
      </c>
      <c r="J34" s="6" t="s">
        <v>965</v>
      </c>
      <c r="K34" s="6" t="s">
        <v>2901</v>
      </c>
      <c r="L34" s="12" t="s">
        <v>828</v>
      </c>
      <c r="M34" s="13" t="s">
        <v>2894</v>
      </c>
      <c r="N34" s="14">
        <v>20</v>
      </c>
      <c r="O34" s="7"/>
      <c r="P34" s="6" t="s">
        <v>2077</v>
      </c>
      <c r="Q34" s="85">
        <f t="shared" si="1"/>
        <v>29</v>
      </c>
      <c r="R34" s="1" t="str">
        <f t="shared" si="2"/>
        <v>029Q0106</v>
      </c>
      <c r="S34" s="1" t="str">
        <f t="shared" si="3"/>
        <v>PTC  B  20</v>
      </c>
      <c r="T34" s="1" t="str">
        <f t="shared" si="4"/>
        <v>PTC  B  20</v>
      </c>
      <c r="Z34" s="1" t="s">
        <v>819</v>
      </c>
      <c r="AA34" s="67">
        <v>4</v>
      </c>
    </row>
    <row r="35" spans="1:27" ht="15" customHeight="1">
      <c r="A35" s="25" t="str">
        <f t="shared" si="0"/>
        <v>029Q0107</v>
      </c>
      <c r="B35" s="5" t="s">
        <v>2892</v>
      </c>
      <c r="C35" s="21">
        <v>1</v>
      </c>
      <c r="D35" s="21">
        <v>7</v>
      </c>
      <c r="E35" s="6" t="s">
        <v>756</v>
      </c>
      <c r="F35" s="7" t="s">
        <v>963</v>
      </c>
      <c r="G35" s="6" t="s">
        <v>1077</v>
      </c>
      <c r="H35" s="6" t="s">
        <v>2094</v>
      </c>
      <c r="I35" s="6" t="s">
        <v>2902</v>
      </c>
      <c r="J35" s="6" t="s">
        <v>965</v>
      </c>
      <c r="K35" s="6" t="s">
        <v>2901</v>
      </c>
      <c r="L35" s="12" t="s">
        <v>828</v>
      </c>
      <c r="M35" s="13" t="s">
        <v>2894</v>
      </c>
      <c r="N35" s="14">
        <v>20</v>
      </c>
      <c r="O35" s="7"/>
      <c r="P35" s="6" t="s">
        <v>2077</v>
      </c>
      <c r="Q35" s="63">
        <f t="shared" si="1"/>
        <v>29</v>
      </c>
      <c r="R35" s="1" t="str">
        <f t="shared" si="2"/>
        <v>029Q0107</v>
      </c>
      <c r="S35" s="1" t="str">
        <f t="shared" si="3"/>
        <v>PTC  B  20</v>
      </c>
      <c r="T35" s="1" t="str">
        <f t="shared" si="4"/>
        <v>PTC  B  20</v>
      </c>
      <c r="Z35" s="1" t="s">
        <v>922</v>
      </c>
      <c r="AA35" s="67">
        <v>25</v>
      </c>
    </row>
    <row r="36" spans="1:27" ht="15" customHeight="1">
      <c r="A36" s="25" t="str">
        <f t="shared" si="0"/>
        <v>029Q0108</v>
      </c>
      <c r="B36" s="5" t="s">
        <v>2892</v>
      </c>
      <c r="C36" s="21">
        <v>1</v>
      </c>
      <c r="D36" s="21">
        <v>8</v>
      </c>
      <c r="E36" s="6" t="s">
        <v>756</v>
      </c>
      <c r="F36" s="7" t="s">
        <v>963</v>
      </c>
      <c r="G36" s="6" t="s">
        <v>1078</v>
      </c>
      <c r="H36" s="6" t="s">
        <v>2638</v>
      </c>
      <c r="I36" s="6" t="s">
        <v>2903</v>
      </c>
      <c r="J36" s="6" t="s">
        <v>965</v>
      </c>
      <c r="K36" s="6" t="s">
        <v>970</v>
      </c>
      <c r="L36" s="12" t="s">
        <v>6</v>
      </c>
      <c r="M36" s="13" t="s">
        <v>2894</v>
      </c>
      <c r="N36" s="14">
        <v>117</v>
      </c>
      <c r="O36" s="7"/>
      <c r="P36" s="6" t="s">
        <v>2077</v>
      </c>
      <c r="Q36" s="63">
        <f t="shared" si="1"/>
        <v>29</v>
      </c>
      <c r="R36" s="1" t="str">
        <f t="shared" si="2"/>
        <v>029Q0108</v>
      </c>
      <c r="S36" s="1" t="str">
        <f t="shared" si="3"/>
        <v>JWWA  B  117</v>
      </c>
      <c r="T36" s="1" t="str">
        <f t="shared" si="4"/>
        <v>JWWA  B  117</v>
      </c>
      <c r="Z36" s="1" t="s">
        <v>944</v>
      </c>
      <c r="AA36" s="67">
        <v>18</v>
      </c>
    </row>
    <row r="37" spans="1:27" ht="15" customHeight="1">
      <c r="A37" s="25" t="str">
        <f t="shared" si="0"/>
        <v>029Q0109</v>
      </c>
      <c r="B37" s="5" t="s">
        <v>2892</v>
      </c>
      <c r="C37" s="21">
        <v>1</v>
      </c>
      <c r="D37" s="21">
        <v>9</v>
      </c>
      <c r="E37" s="6" t="s">
        <v>756</v>
      </c>
      <c r="F37" s="7" t="s">
        <v>963</v>
      </c>
      <c r="G37" s="6" t="s">
        <v>1078</v>
      </c>
      <c r="H37" s="6" t="s">
        <v>2638</v>
      </c>
      <c r="I37" s="6" t="s">
        <v>2904</v>
      </c>
      <c r="J37" s="6" t="s">
        <v>965</v>
      </c>
      <c r="K37" s="6" t="s">
        <v>970</v>
      </c>
      <c r="L37" s="12" t="s">
        <v>6</v>
      </c>
      <c r="M37" s="13" t="s">
        <v>2894</v>
      </c>
      <c r="N37" s="14">
        <v>117</v>
      </c>
      <c r="O37" s="7"/>
      <c r="P37" s="6" t="s">
        <v>2077</v>
      </c>
      <c r="Q37" s="63">
        <f t="shared" si="1"/>
        <v>29</v>
      </c>
      <c r="R37" s="1" t="str">
        <f t="shared" si="2"/>
        <v>029Q0109</v>
      </c>
      <c r="S37" s="1" t="str">
        <f t="shared" si="3"/>
        <v>JWWA  B  117</v>
      </c>
      <c r="T37" s="1" t="str">
        <f t="shared" si="4"/>
        <v>JWWA  B  117</v>
      </c>
      <c r="Z37" s="1" t="s">
        <v>383</v>
      </c>
      <c r="AA37" s="67">
        <v>3</v>
      </c>
    </row>
    <row r="38" spans="1:27" ht="15" customHeight="1">
      <c r="A38" s="25" t="str">
        <f t="shared" si="0"/>
        <v>029Q0110</v>
      </c>
      <c r="B38" s="5" t="s">
        <v>2892</v>
      </c>
      <c r="C38" s="21">
        <v>1</v>
      </c>
      <c r="D38" s="21">
        <v>10</v>
      </c>
      <c r="E38" s="6" t="s">
        <v>756</v>
      </c>
      <c r="F38" s="7" t="s">
        <v>963</v>
      </c>
      <c r="G38" s="6" t="s">
        <v>1078</v>
      </c>
      <c r="H38" s="6" t="s">
        <v>2639</v>
      </c>
      <c r="I38" s="6" t="s">
        <v>2905</v>
      </c>
      <c r="J38" s="6" t="s">
        <v>965</v>
      </c>
      <c r="K38" s="6" t="s">
        <v>970</v>
      </c>
      <c r="L38" s="12" t="s">
        <v>6</v>
      </c>
      <c r="M38" s="13" t="s">
        <v>2894</v>
      </c>
      <c r="N38" s="14">
        <v>117</v>
      </c>
      <c r="O38" s="7"/>
      <c r="P38" s="6" t="s">
        <v>2077</v>
      </c>
      <c r="Q38" s="85">
        <f t="shared" si="1"/>
        <v>29</v>
      </c>
      <c r="R38" s="1" t="str">
        <f t="shared" si="2"/>
        <v>029Q0110</v>
      </c>
      <c r="S38" s="1" t="str">
        <f t="shared" si="3"/>
        <v>JWWA  B  117</v>
      </c>
      <c r="T38" s="1" t="str">
        <f t="shared" si="4"/>
        <v>JWWA  B  117</v>
      </c>
      <c r="Z38" s="1" t="s">
        <v>1717</v>
      </c>
      <c r="AA38" s="67">
        <v>2</v>
      </c>
    </row>
    <row r="39" spans="1:27" ht="15" customHeight="1">
      <c r="A39" s="25" t="str">
        <f t="shared" si="0"/>
        <v>029Q0111</v>
      </c>
      <c r="B39" s="5" t="s">
        <v>2892</v>
      </c>
      <c r="C39" s="21">
        <v>1</v>
      </c>
      <c r="D39" s="21">
        <v>11</v>
      </c>
      <c r="E39" s="6" t="s">
        <v>756</v>
      </c>
      <c r="F39" s="7" t="s">
        <v>963</v>
      </c>
      <c r="G39" s="6" t="s">
        <v>1078</v>
      </c>
      <c r="H39" s="6" t="s">
        <v>2639</v>
      </c>
      <c r="I39" s="6" t="s">
        <v>2897</v>
      </c>
      <c r="J39" s="6" t="s">
        <v>965</v>
      </c>
      <c r="K39" s="6" t="s">
        <v>970</v>
      </c>
      <c r="L39" s="12" t="s">
        <v>57</v>
      </c>
      <c r="M39" s="13"/>
      <c r="N39" s="14"/>
      <c r="O39" s="7"/>
      <c r="P39" s="6" t="s">
        <v>2077</v>
      </c>
      <c r="Q39" s="63">
        <f t="shared" si="1"/>
        <v>29</v>
      </c>
      <c r="R39" s="1" t="str">
        <f t="shared" si="2"/>
        <v>029Q0111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1" t="s">
        <v>1606</v>
      </c>
      <c r="AA39" s="67">
        <v>15</v>
      </c>
    </row>
    <row r="40" spans="1:27" ht="15" customHeight="1">
      <c r="A40" s="25" t="str">
        <f t="shared" si="0"/>
        <v>029Q0112</v>
      </c>
      <c r="B40" s="5" t="s">
        <v>2892</v>
      </c>
      <c r="C40" s="21">
        <v>1</v>
      </c>
      <c r="D40" s="21">
        <v>12</v>
      </c>
      <c r="E40" s="6" t="s">
        <v>756</v>
      </c>
      <c r="F40" s="7" t="s">
        <v>963</v>
      </c>
      <c r="G40" s="6" t="s">
        <v>1078</v>
      </c>
      <c r="H40" s="6" t="s">
        <v>2639</v>
      </c>
      <c r="I40" s="6" t="s">
        <v>2906</v>
      </c>
      <c r="J40" s="6" t="s">
        <v>965</v>
      </c>
      <c r="K40" s="6" t="s">
        <v>970</v>
      </c>
      <c r="L40" s="12" t="s">
        <v>6</v>
      </c>
      <c r="M40" s="13" t="s">
        <v>2894</v>
      </c>
      <c r="N40" s="14">
        <v>117</v>
      </c>
      <c r="O40" s="7"/>
      <c r="P40" s="6" t="s">
        <v>2077</v>
      </c>
      <c r="Q40" s="63">
        <f t="shared" si="1"/>
        <v>29</v>
      </c>
      <c r="R40" s="1" t="str">
        <f t="shared" si="2"/>
        <v>029Q0112</v>
      </c>
      <c r="S40" s="1" t="str">
        <f t="shared" si="3"/>
        <v>JWWA  B  117</v>
      </c>
      <c r="T40" s="1" t="str">
        <f t="shared" si="4"/>
        <v>JWWA  B  117</v>
      </c>
      <c r="Z40" s="1" t="s">
        <v>1227</v>
      </c>
      <c r="AA40" s="67">
        <v>27</v>
      </c>
    </row>
    <row r="41" spans="1:27" ht="15" customHeight="1">
      <c r="A41" s="25" t="str">
        <f t="shared" si="0"/>
        <v/>
      </c>
      <c r="B41" s="5"/>
      <c r="C41" s="21"/>
      <c r="D41" s="21"/>
      <c r="E41" s="6"/>
      <c r="F41" s="7"/>
      <c r="G41" s="6"/>
      <c r="H41" s="6"/>
      <c r="I41" s="6"/>
      <c r="J41" s="6"/>
      <c r="K41" s="6"/>
      <c r="L41" s="12"/>
      <c r="M41" s="13"/>
      <c r="N41" s="14"/>
      <c r="O41" s="7"/>
      <c r="P41" s="6"/>
      <c r="Q41" s="63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1" t="s">
        <v>1354</v>
      </c>
      <c r="AA41" s="67">
        <v>34</v>
      </c>
    </row>
    <row r="42" spans="1:27" ht="15" customHeight="1">
      <c r="A42" s="87" t="str">
        <f t="shared" si="0"/>
        <v>029Q0201</v>
      </c>
      <c r="B42" s="5" t="s">
        <v>2892</v>
      </c>
      <c r="C42" s="21">
        <v>2</v>
      </c>
      <c r="D42" s="21">
        <v>1</v>
      </c>
      <c r="E42" s="6" t="s">
        <v>756</v>
      </c>
      <c r="F42" s="7" t="s">
        <v>963</v>
      </c>
      <c r="G42" s="6" t="s">
        <v>1076</v>
      </c>
      <c r="H42" s="6" t="s">
        <v>2907</v>
      </c>
      <c r="I42" s="6" t="s">
        <v>2908</v>
      </c>
      <c r="J42" s="6"/>
      <c r="K42" s="6"/>
      <c r="L42" s="12" t="s">
        <v>57</v>
      </c>
      <c r="M42" s="13"/>
      <c r="N42" s="14"/>
      <c r="O42" s="7"/>
      <c r="P42" s="6" t="s">
        <v>2077</v>
      </c>
      <c r="Q42" s="63">
        <f t="shared" si="1"/>
        <v>29</v>
      </c>
      <c r="R42" s="1" t="str">
        <f t="shared" si="2"/>
        <v>029Q0201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1" t="s">
        <v>843</v>
      </c>
      <c r="AA42" s="67"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6"/>
      <c r="J43" s="6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">
        <v>2224</v>
      </c>
      <c r="AA43" s="67">
        <v>46</v>
      </c>
    </row>
    <row r="44" spans="1:27" ht="15" customHeight="1">
      <c r="A44" s="25" t="str">
        <f t="shared" si="0"/>
        <v>029Q0301</v>
      </c>
      <c r="B44" s="5" t="s">
        <v>752</v>
      </c>
      <c r="C44" s="21">
        <v>3</v>
      </c>
      <c r="D44" s="21">
        <v>1</v>
      </c>
      <c r="E44" s="6" t="s">
        <v>756</v>
      </c>
      <c r="F44" s="7" t="s">
        <v>963</v>
      </c>
      <c r="G44" s="6" t="s">
        <v>1075</v>
      </c>
      <c r="H44" s="6" t="s">
        <v>2096</v>
      </c>
      <c r="I44" s="6" t="s">
        <v>727</v>
      </c>
      <c r="J44" s="6" t="s">
        <v>975</v>
      </c>
      <c r="K44" s="6"/>
      <c r="L44" s="12" t="s">
        <v>57</v>
      </c>
      <c r="M44" s="13"/>
      <c r="N44" s="14"/>
      <c r="O44" s="7"/>
      <c r="P44" s="6" t="s">
        <v>2077</v>
      </c>
      <c r="Q44" s="63">
        <f t="shared" si="1"/>
        <v>29</v>
      </c>
      <c r="R44" s="1" t="str">
        <f t="shared" si="2"/>
        <v>029Q0301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1" t="s">
        <v>1813</v>
      </c>
      <c r="AA44" s="67"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6"/>
      <c r="J45" s="6"/>
      <c r="K45" s="6"/>
      <c r="L45" s="12"/>
      <c r="M45" s="13"/>
      <c r="N45" s="14"/>
      <c r="O45" s="7"/>
      <c r="P45" s="6"/>
      <c r="Q45" s="63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1" t="s">
        <v>1694</v>
      </c>
      <c r="AA45" s="67">
        <v>41</v>
      </c>
    </row>
    <row r="46" spans="1:27" ht="15" customHeight="1">
      <c r="A46" s="25" t="str">
        <f t="shared" si="0"/>
        <v>029Q0401</v>
      </c>
      <c r="B46" s="5" t="s">
        <v>752</v>
      </c>
      <c r="C46" s="21">
        <v>4</v>
      </c>
      <c r="D46" s="21">
        <v>1</v>
      </c>
      <c r="E46" s="6" t="s">
        <v>756</v>
      </c>
      <c r="F46" s="7" t="s">
        <v>933</v>
      </c>
      <c r="G46" s="6" t="s">
        <v>2640</v>
      </c>
      <c r="H46" s="6" t="s">
        <v>2097</v>
      </c>
      <c r="I46" s="6" t="s">
        <v>763</v>
      </c>
      <c r="J46" s="6" t="s">
        <v>934</v>
      </c>
      <c r="K46" s="6"/>
      <c r="L46" s="12" t="s">
        <v>241</v>
      </c>
      <c r="M46" s="13"/>
      <c r="N46" s="14"/>
      <c r="O46" s="7"/>
      <c r="P46" s="6" t="s">
        <v>2077</v>
      </c>
      <c r="Q46" s="63">
        <f t="shared" si="1"/>
        <v>29</v>
      </c>
      <c r="R46" s="1" t="str">
        <f t="shared" si="2"/>
        <v>029Q0401</v>
      </c>
      <c r="S46" s="1" t="str">
        <f t="shared" si="3"/>
        <v xml:space="preserve">JWWA認証    </v>
      </c>
      <c r="T46" s="1" t="str">
        <f t="shared" si="4"/>
        <v xml:space="preserve">JWWA認証    </v>
      </c>
      <c r="Z46" s="1" t="s">
        <v>4025</v>
      </c>
      <c r="AA46" s="67">
        <v>0</v>
      </c>
    </row>
    <row r="47" spans="1:27" ht="15" customHeight="1">
      <c r="A47" s="25" t="str">
        <f t="shared" si="0"/>
        <v>029Q0402</v>
      </c>
      <c r="B47" s="5" t="s">
        <v>752</v>
      </c>
      <c r="C47" s="21">
        <v>4</v>
      </c>
      <c r="D47" s="21">
        <v>2</v>
      </c>
      <c r="E47" s="6" t="s">
        <v>756</v>
      </c>
      <c r="F47" s="7" t="s">
        <v>933</v>
      </c>
      <c r="G47" s="6" t="s">
        <v>2604</v>
      </c>
      <c r="H47" s="6" t="s">
        <v>2641</v>
      </c>
      <c r="I47" s="6" t="s">
        <v>936</v>
      </c>
      <c r="J47" s="6" t="s">
        <v>2606</v>
      </c>
      <c r="K47" s="6" t="s">
        <v>937</v>
      </c>
      <c r="L47" s="12" t="s">
        <v>241</v>
      </c>
      <c r="M47" s="13"/>
      <c r="N47" s="14"/>
      <c r="O47" s="7"/>
      <c r="P47" s="6" t="s">
        <v>2077</v>
      </c>
      <c r="Q47" s="63">
        <f t="shared" si="1"/>
        <v>29</v>
      </c>
      <c r="R47" s="1" t="str">
        <f t="shared" si="2"/>
        <v>029Q0402</v>
      </c>
      <c r="S47" s="1" t="str">
        <f t="shared" si="3"/>
        <v xml:space="preserve">JWWA認証    </v>
      </c>
      <c r="T47" s="1" t="str">
        <f t="shared" si="4"/>
        <v xml:space="preserve">JWWA認証    </v>
      </c>
      <c r="Z47" s="1" t="s">
        <v>313</v>
      </c>
      <c r="AA47" s="67">
        <v>8</v>
      </c>
    </row>
    <row r="48" spans="1:27" ht="15" customHeight="1">
      <c r="A48" s="25" t="str">
        <f t="shared" si="0"/>
        <v>029Q0403</v>
      </c>
      <c r="B48" s="5" t="s">
        <v>752</v>
      </c>
      <c r="C48" s="21">
        <v>4</v>
      </c>
      <c r="D48" s="21">
        <v>3</v>
      </c>
      <c r="E48" s="6" t="s">
        <v>756</v>
      </c>
      <c r="F48" s="7" t="s">
        <v>933</v>
      </c>
      <c r="G48" s="6" t="s">
        <v>2604</v>
      </c>
      <c r="H48" s="6" t="s">
        <v>2642</v>
      </c>
      <c r="I48" s="6" t="s">
        <v>87</v>
      </c>
      <c r="J48" s="6" t="s">
        <v>2617</v>
      </c>
      <c r="K48" s="6" t="s">
        <v>937</v>
      </c>
      <c r="L48" s="12" t="s">
        <v>241</v>
      </c>
      <c r="M48" s="13"/>
      <c r="N48" s="14"/>
      <c r="O48" s="7"/>
      <c r="P48" s="6" t="s">
        <v>2077</v>
      </c>
      <c r="Q48" s="63">
        <f t="shared" si="1"/>
        <v>29</v>
      </c>
      <c r="R48" s="1" t="str">
        <f t="shared" si="2"/>
        <v>029Q0403</v>
      </c>
      <c r="S48" s="1" t="str">
        <f t="shared" si="3"/>
        <v xml:space="preserve">JWWA認証    </v>
      </c>
      <c r="T48" s="1" t="str">
        <f t="shared" si="4"/>
        <v xml:space="preserve">JWWA認証    </v>
      </c>
      <c r="Z48" s="1" t="s">
        <v>1225</v>
      </c>
      <c r="AA48" s="67"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6"/>
      <c r="J49" s="6"/>
      <c r="K49" s="6"/>
      <c r="L49" s="12"/>
      <c r="M49" s="13"/>
      <c r="N49" s="14"/>
      <c r="O49" s="7"/>
      <c r="P49" s="6"/>
      <c r="Q49" s="63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1" t="s">
        <v>1214</v>
      </c>
      <c r="AA49" s="67">
        <v>32</v>
      </c>
    </row>
    <row r="50" spans="1:27" ht="15" customHeight="1">
      <c r="A50" s="87" t="str">
        <f t="shared" si="0"/>
        <v>029R0201</v>
      </c>
      <c r="B50" s="5" t="s">
        <v>1274</v>
      </c>
      <c r="C50" s="21">
        <v>2</v>
      </c>
      <c r="D50" s="21">
        <v>1</v>
      </c>
      <c r="E50" s="6" t="s">
        <v>1275</v>
      </c>
      <c r="F50" s="7" t="s">
        <v>39</v>
      </c>
      <c r="G50" s="6" t="s">
        <v>1730</v>
      </c>
      <c r="H50" s="6" t="s">
        <v>2098</v>
      </c>
      <c r="I50" s="6" t="s">
        <v>1723</v>
      </c>
      <c r="J50" s="6" t="s">
        <v>1729</v>
      </c>
      <c r="K50" s="6"/>
      <c r="L50" s="12" t="s">
        <v>241</v>
      </c>
      <c r="M50" s="13"/>
      <c r="N50" s="14"/>
      <c r="O50" s="7"/>
      <c r="P50" s="6" t="s">
        <v>2077</v>
      </c>
      <c r="Q50" s="63">
        <f t="shared" si="1"/>
        <v>29</v>
      </c>
      <c r="R50" s="1" t="str">
        <f t="shared" si="2"/>
        <v>029R0201</v>
      </c>
      <c r="S50" s="1" t="str">
        <f t="shared" si="3"/>
        <v xml:space="preserve">JWWA認証    </v>
      </c>
      <c r="T50" s="1" t="str">
        <f t="shared" si="4"/>
        <v xml:space="preserve">JWWA認証    </v>
      </c>
      <c r="Z50" s="1" t="s">
        <v>1634</v>
      </c>
      <c r="AA50" s="67">
        <v>31</v>
      </c>
    </row>
    <row r="51" spans="1:27" ht="15" customHeight="1">
      <c r="A51" s="25" t="str">
        <f t="shared" si="0"/>
        <v/>
      </c>
      <c r="B51" s="5"/>
      <c r="C51" s="21"/>
      <c r="D51" s="21"/>
      <c r="E51" s="6"/>
      <c r="F51" s="7"/>
      <c r="G51" s="6"/>
      <c r="H51" s="6"/>
      <c r="I51" s="6"/>
      <c r="J51" s="6"/>
      <c r="K51" s="6"/>
      <c r="L51" s="12"/>
      <c r="M51" s="13"/>
      <c r="N51" s="14"/>
      <c r="O51" s="7"/>
      <c r="P51" s="6"/>
      <c r="Q51" s="63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1" t="s">
        <v>2072</v>
      </c>
      <c r="AA51" s="67"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6"/>
      <c r="J52" s="6"/>
      <c r="K52" s="6"/>
      <c r="L52" s="12"/>
      <c r="M52" s="13"/>
      <c r="N52" s="14"/>
      <c r="O52" s="7"/>
      <c r="P52" s="6"/>
      <c r="Q52" s="63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">
        <v>4026</v>
      </c>
      <c r="AA52" s="67"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6"/>
      <c r="J53" s="6"/>
      <c r="K53" s="6"/>
      <c r="L53" s="12"/>
      <c r="M53" s="13"/>
      <c r="N53" s="14"/>
      <c r="O53" s="7"/>
      <c r="P53" s="6"/>
      <c r="Q53" s="63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1" t="s">
        <v>4027</v>
      </c>
      <c r="AA53" s="67"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6"/>
      <c r="J54" s="6"/>
      <c r="K54" s="6"/>
      <c r="L54" s="12"/>
      <c r="M54" s="13"/>
      <c r="N54" s="14"/>
      <c r="O54" s="7"/>
      <c r="P54" s="6"/>
      <c r="Q54" s="63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">
        <v>605</v>
      </c>
      <c r="AA54" s="67"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6"/>
      <c r="J55" s="6"/>
      <c r="K55" s="6"/>
      <c r="L55" s="12"/>
      <c r="M55" s="13"/>
      <c r="N55" s="14"/>
      <c r="O55" s="7"/>
      <c r="P55" s="6"/>
      <c r="Q55" s="63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1" t="s">
        <v>4028</v>
      </c>
      <c r="AA55" s="67">
        <v>0</v>
      </c>
    </row>
    <row r="56" spans="1:27" ht="15" customHeight="1">
      <c r="A56" s="25" t="str">
        <f t="shared" si="0"/>
        <v/>
      </c>
      <c r="B56" s="5"/>
      <c r="C56" s="21"/>
      <c r="D56" s="21"/>
      <c r="E56" s="6"/>
      <c r="F56" s="7"/>
      <c r="G56" s="6"/>
      <c r="H56" s="6"/>
      <c r="I56" s="6"/>
      <c r="J56" s="6"/>
      <c r="K56" s="6"/>
      <c r="L56" s="12"/>
      <c r="M56" s="13"/>
      <c r="N56" s="14"/>
      <c r="O56" s="7"/>
      <c r="P56" s="6"/>
      <c r="Q56" s="63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1" t="s">
        <v>4029</v>
      </c>
      <c r="AA56" s="67"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6"/>
      <c r="J57" s="6"/>
      <c r="K57" s="6"/>
      <c r="L57" s="12"/>
      <c r="M57" s="13"/>
      <c r="N57" s="14"/>
      <c r="O57" s="7"/>
      <c r="P57" s="6"/>
      <c r="Q57" s="63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1" t="s">
        <v>1592</v>
      </c>
      <c r="AA57" s="67"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6"/>
      <c r="J58" s="6"/>
      <c r="K58" s="6"/>
      <c r="L58" s="12"/>
      <c r="M58" s="13"/>
      <c r="N58" s="14"/>
      <c r="O58" s="7"/>
      <c r="P58" s="6"/>
      <c r="Q58" s="63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1" t="s">
        <v>4030</v>
      </c>
      <c r="AA58" s="67"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6"/>
      <c r="J59" s="6"/>
      <c r="K59" s="6"/>
      <c r="L59" s="12"/>
      <c r="M59" s="13"/>
      <c r="N59" s="14"/>
      <c r="O59" s="7"/>
      <c r="P59" s="6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">
        <v>4031</v>
      </c>
      <c r="AA59" s="67"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6"/>
      <c r="J60" s="6"/>
      <c r="K60" s="6"/>
      <c r="L60" s="12"/>
      <c r="M60" s="13"/>
      <c r="N60" s="14"/>
      <c r="O60" s="7"/>
      <c r="P60" s="6"/>
      <c r="Q60" s="63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">
        <v>560</v>
      </c>
      <c r="AA60" s="67"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7"/>
      <c r="G61" s="6"/>
      <c r="H61" s="6"/>
      <c r="I61" s="6"/>
      <c r="J61" s="6"/>
      <c r="K61" s="6"/>
      <c r="L61" s="12"/>
      <c r="M61" s="13"/>
      <c r="N61" s="14"/>
      <c r="O61" s="7"/>
      <c r="P61" s="6"/>
      <c r="Q61" s="63" t="str">
        <f t="shared" si="1"/>
        <v/>
      </c>
      <c r="R61" s="1" t="str">
        <f t="shared" si="2"/>
        <v/>
      </c>
      <c r="S61" s="1" t="str">
        <f t="shared" si="3"/>
        <v xml:space="preserve">    </v>
      </c>
      <c r="T61" s="1" t="str">
        <f t="shared" si="4"/>
        <v xml:space="preserve">    </v>
      </c>
      <c r="V61" s="2"/>
      <c r="Z61" s="1" t="s">
        <v>4032</v>
      </c>
      <c r="AA61" s="67"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6"/>
      <c r="J62" s="6"/>
      <c r="K62" s="6"/>
      <c r="L62" s="12"/>
      <c r="M62" s="13"/>
      <c r="N62" s="14"/>
      <c r="O62" s="7"/>
      <c r="P62" s="6"/>
      <c r="Q62" s="63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1" t="s">
        <v>1279</v>
      </c>
      <c r="AA62" s="67">
        <v>33</v>
      </c>
    </row>
    <row r="63" spans="1:27" ht="15" customHeight="1">
      <c r="A63" s="25" t="str">
        <f t="shared" si="0"/>
        <v/>
      </c>
      <c r="B63" s="82"/>
      <c r="C63" s="81"/>
      <c r="D63" s="81"/>
      <c r="E63" s="76"/>
      <c r="F63" s="77"/>
      <c r="G63" s="76"/>
      <c r="H63" s="76"/>
      <c r="I63" s="76"/>
      <c r="J63" s="76"/>
      <c r="K63" s="76"/>
      <c r="L63" s="80"/>
      <c r="M63" s="79"/>
      <c r="N63" s="78"/>
      <c r="O63" s="77"/>
      <c r="P63" s="6"/>
      <c r="Q63" s="63" t="str">
        <f t="shared" si="1"/>
        <v/>
      </c>
      <c r="R63" s="1" t="str">
        <f t="shared" si="2"/>
        <v/>
      </c>
      <c r="S63" s="1" t="str">
        <f t="shared" si="3"/>
        <v xml:space="preserve">    </v>
      </c>
      <c r="T63" s="1" t="str">
        <f t="shared" si="4"/>
        <v xml:space="preserve">    </v>
      </c>
      <c r="U63" s="2"/>
      <c r="V63" s="2"/>
      <c r="Z63" s="1" t="s">
        <v>4033</v>
      </c>
      <c r="AA63" s="67">
        <v>0</v>
      </c>
    </row>
    <row r="64" spans="1:27" ht="15" customHeight="1">
      <c r="A64" s="25" t="str">
        <f t="shared" si="0"/>
        <v/>
      </c>
      <c r="B64" s="82"/>
      <c r="C64" s="81"/>
      <c r="D64" s="81"/>
      <c r="E64" s="76"/>
      <c r="F64" s="77"/>
      <c r="G64" s="76"/>
      <c r="H64" s="76"/>
      <c r="I64" s="76"/>
      <c r="J64" s="76"/>
      <c r="K64" s="76"/>
      <c r="L64" s="80"/>
      <c r="M64" s="79"/>
      <c r="N64" s="78"/>
      <c r="O64" s="77"/>
      <c r="P64" s="6"/>
      <c r="Q64" s="63" t="str">
        <f t="shared" si="1"/>
        <v/>
      </c>
      <c r="R64" s="1" t="str">
        <f t="shared" si="2"/>
        <v/>
      </c>
      <c r="S64" s="1" t="str">
        <f t="shared" si="3"/>
        <v xml:space="preserve">    </v>
      </c>
      <c r="T64" s="1" t="str">
        <f t="shared" si="4"/>
        <v xml:space="preserve">    </v>
      </c>
      <c r="U64" s="2"/>
      <c r="V64" s="2"/>
      <c r="Z64" s="1" t="s">
        <v>4034</v>
      </c>
      <c r="AA64" s="67">
        <v>0</v>
      </c>
    </row>
    <row r="65" spans="1:27" ht="15" customHeight="1">
      <c r="A65" s="25" t="str">
        <f t="shared" si="0"/>
        <v/>
      </c>
      <c r="B65" s="82"/>
      <c r="C65" s="81"/>
      <c r="D65" s="81"/>
      <c r="E65" s="76"/>
      <c r="F65" s="77"/>
      <c r="G65" s="76"/>
      <c r="H65" s="76"/>
      <c r="I65" s="76"/>
      <c r="J65" s="76"/>
      <c r="K65" s="76"/>
      <c r="L65" s="80"/>
      <c r="M65" s="79"/>
      <c r="N65" s="78"/>
      <c r="O65" s="77"/>
      <c r="P65" s="6"/>
      <c r="Q65" s="63" t="str">
        <f t="shared" si="1"/>
        <v/>
      </c>
      <c r="R65" s="1" t="str">
        <f t="shared" si="2"/>
        <v/>
      </c>
      <c r="S65" s="1" t="str">
        <f t="shared" si="3"/>
        <v xml:space="preserve">    </v>
      </c>
      <c r="T65" s="1" t="str">
        <f t="shared" si="4"/>
        <v xml:space="preserve">    </v>
      </c>
      <c r="U65" s="2"/>
      <c r="V65" s="2"/>
      <c r="Z65" s="1" t="s">
        <v>4035</v>
      </c>
      <c r="AA65" s="67">
        <v>5</v>
      </c>
    </row>
    <row r="66" spans="1:27" ht="15" customHeight="1">
      <c r="A66" s="25" t="str">
        <f t="shared" si="0"/>
        <v/>
      </c>
      <c r="B66" s="82"/>
      <c r="C66" s="81"/>
      <c r="D66" s="81"/>
      <c r="E66" s="76"/>
      <c r="F66" s="77"/>
      <c r="G66" s="76"/>
      <c r="H66" s="76"/>
      <c r="I66" s="76"/>
      <c r="J66" s="76"/>
      <c r="K66" s="76"/>
      <c r="L66" s="80"/>
      <c r="M66" s="79"/>
      <c r="N66" s="78"/>
      <c r="O66" s="77"/>
      <c r="P66" s="6"/>
      <c r="Q66" s="63" t="str">
        <f t="shared" si="1"/>
        <v/>
      </c>
      <c r="R66" s="1" t="str">
        <f t="shared" si="2"/>
        <v/>
      </c>
      <c r="S66" s="1" t="str">
        <f t="shared" si="3"/>
        <v xml:space="preserve">    </v>
      </c>
      <c r="T66" s="1" t="str">
        <f t="shared" si="4"/>
        <v xml:space="preserve">    </v>
      </c>
      <c r="U66" s="2"/>
      <c r="V66" s="2"/>
      <c r="Z66" s="1" t="s">
        <v>4036</v>
      </c>
      <c r="AA66" s="67"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6"/>
      <c r="J67" s="6"/>
      <c r="K67" s="6"/>
      <c r="L67" s="12"/>
      <c r="M67" s="13"/>
      <c r="N67" s="14"/>
      <c r="O67" s="7"/>
      <c r="P67" s="6"/>
      <c r="Q67" s="63" t="str">
        <f t="shared" si="1"/>
        <v/>
      </c>
      <c r="R67" s="1" t="str">
        <f t="shared" si="2"/>
        <v/>
      </c>
      <c r="S67" s="1" t="str">
        <f t="shared" si="3"/>
        <v xml:space="preserve">    </v>
      </c>
      <c r="T67" s="1" t="str">
        <f t="shared" si="4"/>
        <v xml:space="preserve">    </v>
      </c>
      <c r="U67" s="2"/>
      <c r="V67" s="2"/>
      <c r="Z67" s="1" t="s">
        <v>923</v>
      </c>
      <c r="AA67" s="67"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6"/>
      <c r="J68" s="6"/>
      <c r="K68" s="6"/>
      <c r="L68" s="12"/>
      <c r="M68" s="13"/>
      <c r="N68" s="14"/>
      <c r="O68" s="7"/>
      <c r="P68" s="6"/>
      <c r="Q68" s="63" t="str">
        <f t="shared" si="1"/>
        <v/>
      </c>
      <c r="R68" s="1" t="str">
        <f t="shared" si="2"/>
        <v/>
      </c>
      <c r="S68" s="1" t="str">
        <f t="shared" si="3"/>
        <v xml:space="preserve">    </v>
      </c>
      <c r="T68" s="1" t="str">
        <f t="shared" si="4"/>
        <v xml:space="preserve">    </v>
      </c>
      <c r="U68" s="2"/>
      <c r="V68" s="2"/>
      <c r="Z68" s="1" t="s">
        <v>2077</v>
      </c>
      <c r="AA68" s="67"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6"/>
      <c r="J69" s="6"/>
      <c r="K69" s="6"/>
      <c r="L69" s="12"/>
      <c r="M69" s="13"/>
      <c r="N69" s="14"/>
      <c r="O69" s="7"/>
      <c r="P69" s="6"/>
      <c r="Q69" s="63" t="str">
        <f t="shared" si="1"/>
        <v/>
      </c>
      <c r="R69" s="1" t="str">
        <f t="shared" si="2"/>
        <v/>
      </c>
      <c r="S69" s="1" t="str">
        <f t="shared" si="3"/>
        <v xml:space="preserve">    </v>
      </c>
      <c r="T69" s="1" t="str">
        <f t="shared" si="4"/>
        <v xml:space="preserve">    </v>
      </c>
      <c r="U69" s="2"/>
      <c r="V69" s="2"/>
      <c r="Z69" s="1" t="s">
        <v>2118</v>
      </c>
      <c r="AA69" s="67"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6"/>
      <c r="J70" s="6"/>
      <c r="K70" s="6"/>
      <c r="L70" s="12"/>
      <c r="M70" s="13"/>
      <c r="N70" s="14"/>
      <c r="O70" s="7"/>
      <c r="P70" s="6"/>
      <c r="Q70" s="63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U70" s="2"/>
      <c r="V70" s="2"/>
      <c r="Z70" s="1" t="s">
        <v>1212</v>
      </c>
      <c r="AA70" s="67">
        <v>28</v>
      </c>
    </row>
    <row r="71" spans="1:27" ht="15" customHeight="1">
      <c r="A71" s="25" t="str">
        <f t="shared" ref="A71:A134" si="5">IF(OR(B71="",C71="",D71=""),"",TEXT(Q71,"000")&amp;B71&amp;TEXT(C71,"00")&amp;TEXT(D71,"00"))</f>
        <v/>
      </c>
      <c r="B71" s="5"/>
      <c r="C71" s="21"/>
      <c r="D71" s="21"/>
      <c r="E71" s="6"/>
      <c r="F71" s="7"/>
      <c r="G71" s="6"/>
      <c r="H71" s="6"/>
      <c r="I71" s="6"/>
      <c r="J71" s="6"/>
      <c r="K71" s="6"/>
      <c r="L71" s="12"/>
      <c r="M71" s="13"/>
      <c r="N71" s="14"/>
      <c r="O71" s="7"/>
      <c r="P71" s="6"/>
      <c r="Q71" s="63" t="str">
        <f t="shared" ref="Q71:Q134" si="6">IF(P71="","",VLOOKUP(P71,$Z$7:$AA$68,2,FALSE))</f>
        <v/>
      </c>
      <c r="R71" s="1" t="str">
        <f t="shared" ref="R71:R134" si="7">A71</f>
        <v/>
      </c>
      <c r="S71" s="1" t="str">
        <f t="shared" ref="S71:S134" si="8">""&amp;L71&amp;"  "&amp;M71&amp;"  "&amp;N71&amp;""</f>
        <v xml:space="preserve">    </v>
      </c>
      <c r="T71" s="1" t="str">
        <f t="shared" ref="T71:T134" si="9">S71</f>
        <v xml:space="preserve">    </v>
      </c>
      <c r="U71" s="2"/>
      <c r="V71" s="2"/>
      <c r="Z71" s="1" t="s">
        <v>1591</v>
      </c>
      <c r="AA71" s="67">
        <v>40</v>
      </c>
    </row>
    <row r="72" spans="1:27" ht="15" customHeight="1">
      <c r="A72" s="25" t="str">
        <f t="shared" si="5"/>
        <v/>
      </c>
      <c r="B72" s="82"/>
      <c r="C72" s="81"/>
      <c r="D72" s="81"/>
      <c r="E72" s="76"/>
      <c r="F72" s="77"/>
      <c r="G72" s="76"/>
      <c r="H72" s="76"/>
      <c r="I72" s="76"/>
      <c r="J72" s="76"/>
      <c r="K72" s="76"/>
      <c r="L72" s="80"/>
      <c r="M72" s="79"/>
      <c r="N72" s="78"/>
      <c r="O72" s="77"/>
      <c r="P72" s="6"/>
      <c r="Q72" s="63" t="str">
        <f t="shared" si="6"/>
        <v/>
      </c>
      <c r="R72" s="1" t="str">
        <f t="shared" si="7"/>
        <v/>
      </c>
      <c r="S72" s="1" t="str">
        <f t="shared" si="8"/>
        <v xml:space="preserve">    </v>
      </c>
      <c r="T72" s="1" t="str">
        <f t="shared" si="9"/>
        <v xml:space="preserve">    </v>
      </c>
      <c r="V72" s="2"/>
    </row>
    <row r="73" spans="1:27" ht="15" customHeight="1">
      <c r="A73" s="25" t="str">
        <f t="shared" si="5"/>
        <v/>
      </c>
      <c r="B73" s="82"/>
      <c r="C73" s="81"/>
      <c r="D73" s="81"/>
      <c r="E73" s="76"/>
      <c r="F73" s="77"/>
      <c r="G73" s="76"/>
      <c r="H73" s="76"/>
      <c r="I73" s="76"/>
      <c r="J73" s="76"/>
      <c r="K73" s="76"/>
      <c r="L73" s="80"/>
      <c r="M73" s="79"/>
      <c r="N73" s="78"/>
      <c r="O73" s="77"/>
      <c r="P73" s="6"/>
      <c r="Q73" s="63" t="str">
        <f t="shared" si="6"/>
        <v/>
      </c>
      <c r="R73" s="1" t="str">
        <f t="shared" si="7"/>
        <v/>
      </c>
      <c r="S73" s="1" t="str">
        <f t="shared" si="8"/>
        <v xml:space="preserve">    </v>
      </c>
      <c r="T73" s="1" t="str">
        <f t="shared" si="9"/>
        <v xml:space="preserve">    </v>
      </c>
      <c r="V73" s="2"/>
    </row>
    <row r="74" spans="1:27" ht="15" customHeight="1">
      <c r="A74" s="25" t="str">
        <f t="shared" si="5"/>
        <v/>
      </c>
      <c r="B74" s="82"/>
      <c r="C74" s="81"/>
      <c r="D74" s="81"/>
      <c r="E74" s="76"/>
      <c r="F74" s="77"/>
      <c r="G74" s="76"/>
      <c r="H74" s="76"/>
      <c r="I74" s="76"/>
      <c r="J74" s="76"/>
      <c r="K74" s="76"/>
      <c r="L74" s="80"/>
      <c r="M74" s="79"/>
      <c r="N74" s="78"/>
      <c r="O74" s="77"/>
      <c r="P74" s="6"/>
      <c r="Q74" s="63" t="str">
        <f t="shared" si="6"/>
        <v/>
      </c>
      <c r="R74" s="1" t="str">
        <f t="shared" si="7"/>
        <v/>
      </c>
      <c r="S74" s="1" t="str">
        <f t="shared" si="8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25" t="str">
        <f t="shared" si="5"/>
        <v/>
      </c>
      <c r="B75" s="5"/>
      <c r="C75" s="21"/>
      <c r="D75" s="21"/>
      <c r="E75" s="6"/>
      <c r="F75" s="7"/>
      <c r="G75" s="6"/>
      <c r="H75" s="6"/>
      <c r="I75" s="6"/>
      <c r="J75" s="6"/>
      <c r="K75" s="6"/>
      <c r="L75" s="12"/>
      <c r="M75" s="13"/>
      <c r="N75" s="14"/>
      <c r="O75" s="7"/>
      <c r="P75" s="6"/>
      <c r="Q75" s="63" t="str">
        <f t="shared" si="6"/>
        <v/>
      </c>
      <c r="R75" s="1" t="str">
        <f t="shared" si="7"/>
        <v/>
      </c>
      <c r="S75" s="1" t="str">
        <f t="shared" si="8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25" t="str">
        <f t="shared" si="5"/>
        <v/>
      </c>
      <c r="B76" s="5"/>
      <c r="C76" s="21"/>
      <c r="D76" s="21"/>
      <c r="E76" s="6"/>
      <c r="F76" s="7"/>
      <c r="G76" s="6"/>
      <c r="H76" s="6"/>
      <c r="I76" s="6"/>
      <c r="J76" s="6"/>
      <c r="K76" s="6"/>
      <c r="L76" s="12"/>
      <c r="M76" s="13"/>
      <c r="N76" s="14"/>
      <c r="O76" s="7"/>
      <c r="P76" s="6"/>
      <c r="Q76" s="63" t="str">
        <f t="shared" si="6"/>
        <v/>
      </c>
      <c r="R76" s="1" t="str">
        <f t="shared" si="7"/>
        <v/>
      </c>
      <c r="S76" s="1" t="str">
        <f t="shared" si="8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25" t="str">
        <f t="shared" si="5"/>
        <v/>
      </c>
      <c r="B77" s="5"/>
      <c r="C77" s="21"/>
      <c r="D77" s="21"/>
      <c r="E77" s="6"/>
      <c r="F77" s="7"/>
      <c r="G77" s="6"/>
      <c r="H77" s="6"/>
      <c r="I77" s="6"/>
      <c r="J77" s="6"/>
      <c r="K77" s="6"/>
      <c r="L77" s="12"/>
      <c r="M77" s="13"/>
      <c r="N77" s="14"/>
      <c r="O77" s="7"/>
      <c r="P77" s="6"/>
      <c r="Q77" s="63" t="str">
        <f t="shared" si="6"/>
        <v/>
      </c>
      <c r="R77" s="1" t="str">
        <f t="shared" si="7"/>
        <v/>
      </c>
      <c r="S77" s="1" t="str">
        <f t="shared" si="8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25" t="str">
        <f t="shared" si="5"/>
        <v/>
      </c>
      <c r="B78" s="5"/>
      <c r="C78" s="21"/>
      <c r="D78" s="21"/>
      <c r="E78" s="6"/>
      <c r="F78" s="7"/>
      <c r="G78" s="6"/>
      <c r="H78" s="6"/>
      <c r="I78" s="6"/>
      <c r="J78" s="6"/>
      <c r="K78" s="6"/>
      <c r="L78" s="12"/>
      <c r="M78" s="13"/>
      <c r="N78" s="14"/>
      <c r="O78" s="7"/>
      <c r="P78" s="6"/>
      <c r="Q78" s="63" t="str">
        <f t="shared" si="6"/>
        <v/>
      </c>
      <c r="R78" s="1" t="str">
        <f t="shared" si="7"/>
        <v/>
      </c>
      <c r="S78" s="1" t="str">
        <f t="shared" si="8"/>
        <v xml:space="preserve">    </v>
      </c>
      <c r="T78" s="1" t="str">
        <f t="shared" si="9"/>
        <v xml:space="preserve">    </v>
      </c>
    </row>
    <row r="79" spans="1:27" ht="15" customHeight="1">
      <c r="A79" s="25" t="str">
        <f t="shared" si="5"/>
        <v/>
      </c>
      <c r="B79" s="5"/>
      <c r="C79" s="21"/>
      <c r="D79" s="21"/>
      <c r="E79" s="6"/>
      <c r="F79" s="7"/>
      <c r="G79" s="6"/>
      <c r="H79" s="6"/>
      <c r="I79" s="6"/>
      <c r="J79" s="6"/>
      <c r="K79" s="6"/>
      <c r="L79" s="12"/>
      <c r="M79" s="13"/>
      <c r="N79" s="14"/>
      <c r="O79" s="7"/>
      <c r="P79" s="6"/>
      <c r="Q79" s="63" t="str">
        <f t="shared" si="6"/>
        <v/>
      </c>
      <c r="R79" s="1" t="str">
        <f t="shared" si="7"/>
        <v/>
      </c>
      <c r="S79" s="1" t="str">
        <f t="shared" si="8"/>
        <v xml:space="preserve">    </v>
      </c>
      <c r="T79" s="1" t="str">
        <f t="shared" si="9"/>
        <v xml:space="preserve">    </v>
      </c>
    </row>
    <row r="80" spans="1:27" ht="15" customHeight="1">
      <c r="A80" s="25" t="str">
        <f t="shared" si="5"/>
        <v/>
      </c>
      <c r="B80" s="5"/>
      <c r="C80" s="21"/>
      <c r="D80" s="21"/>
      <c r="E80" s="6"/>
      <c r="F80" s="7"/>
      <c r="G80" s="6"/>
      <c r="H80" s="6"/>
      <c r="I80" s="6"/>
      <c r="J80" s="6"/>
      <c r="K80" s="6"/>
      <c r="L80" s="12"/>
      <c r="M80" s="13"/>
      <c r="N80" s="14"/>
      <c r="O80" s="7"/>
      <c r="P80" s="6"/>
      <c r="Q80" s="63" t="str">
        <f t="shared" si="6"/>
        <v/>
      </c>
      <c r="R80" s="1" t="str">
        <f t="shared" si="7"/>
        <v/>
      </c>
      <c r="S80" s="1" t="str">
        <f t="shared" si="8"/>
        <v xml:space="preserve">    </v>
      </c>
      <c r="T80" s="1" t="str">
        <f t="shared" si="9"/>
        <v xml:space="preserve">    </v>
      </c>
    </row>
    <row r="81" spans="1:20" ht="15" customHeight="1">
      <c r="A81" s="25" t="str">
        <f t="shared" si="5"/>
        <v/>
      </c>
      <c r="B81" s="5"/>
      <c r="C81" s="21"/>
      <c r="D81" s="21"/>
      <c r="E81" s="6"/>
      <c r="F81" s="7"/>
      <c r="G81" s="6"/>
      <c r="H81" s="6"/>
      <c r="I81" s="6"/>
      <c r="J81" s="6"/>
      <c r="K81" s="6"/>
      <c r="L81" s="12"/>
      <c r="M81" s="13"/>
      <c r="N81" s="14"/>
      <c r="O81" s="7"/>
      <c r="P81" s="6"/>
      <c r="Q81" s="63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25" t="str">
        <f t="shared" si="5"/>
        <v/>
      </c>
      <c r="B82" s="5"/>
      <c r="C82" s="21"/>
      <c r="D82" s="21"/>
      <c r="E82" s="6"/>
      <c r="F82" s="7"/>
      <c r="G82" s="6"/>
      <c r="H82" s="6"/>
      <c r="I82" s="6"/>
      <c r="J82" s="6"/>
      <c r="K82" s="6"/>
      <c r="L82" s="12"/>
      <c r="M82" s="13"/>
      <c r="N82" s="14"/>
      <c r="O82" s="7"/>
      <c r="P82" s="6"/>
      <c r="Q82" s="63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25" t="str">
        <f t="shared" si="5"/>
        <v/>
      </c>
      <c r="B83" s="5"/>
      <c r="C83" s="21"/>
      <c r="D83" s="21"/>
      <c r="E83" s="6"/>
      <c r="F83" s="7"/>
      <c r="G83" s="6"/>
      <c r="H83" s="6"/>
      <c r="I83" s="6"/>
      <c r="J83" s="6"/>
      <c r="K83" s="6"/>
      <c r="L83" s="12"/>
      <c r="M83" s="13"/>
      <c r="N83" s="14"/>
      <c r="O83" s="7"/>
      <c r="P83" s="6"/>
      <c r="Q83" s="63" t="str">
        <f t="shared" si="6"/>
        <v/>
      </c>
      <c r="R83" s="1" t="str">
        <f t="shared" si="7"/>
        <v/>
      </c>
      <c r="S83" s="1" t="str">
        <f t="shared" si="8"/>
        <v xml:space="preserve">    </v>
      </c>
      <c r="T83" s="1" t="str">
        <f t="shared" si="9"/>
        <v xml:space="preserve">    </v>
      </c>
    </row>
    <row r="84" spans="1:20" ht="15" customHeight="1">
      <c r="A84" s="25" t="str">
        <f t="shared" si="5"/>
        <v/>
      </c>
      <c r="B84" s="5"/>
      <c r="C84" s="21"/>
      <c r="D84" s="21"/>
      <c r="E84" s="6"/>
      <c r="F84" s="7"/>
      <c r="G84" s="6"/>
      <c r="H84" s="6"/>
      <c r="I84" s="6"/>
      <c r="J84" s="6"/>
      <c r="K84" s="6"/>
      <c r="L84" s="12"/>
      <c r="M84" s="13"/>
      <c r="N84" s="14"/>
      <c r="O84" s="7"/>
      <c r="P84" s="6"/>
      <c r="Q84" s="63" t="str">
        <f t="shared" si="6"/>
        <v/>
      </c>
      <c r="R84" s="1" t="str">
        <f t="shared" si="7"/>
        <v/>
      </c>
      <c r="S84" s="1" t="str">
        <f t="shared" si="8"/>
        <v xml:space="preserve">    </v>
      </c>
      <c r="T84" s="1" t="str">
        <f t="shared" si="9"/>
        <v xml:space="preserve">    </v>
      </c>
    </row>
    <row r="85" spans="1:20" ht="15" customHeight="1">
      <c r="A85" s="25" t="str">
        <f t="shared" si="5"/>
        <v/>
      </c>
      <c r="B85" s="5"/>
      <c r="C85" s="21"/>
      <c r="D85" s="21"/>
      <c r="E85" s="6"/>
      <c r="F85" s="7"/>
      <c r="G85" s="6"/>
      <c r="H85" s="6"/>
      <c r="I85" s="6"/>
      <c r="J85" s="6"/>
      <c r="K85" s="6"/>
      <c r="L85" s="12"/>
      <c r="M85" s="13"/>
      <c r="N85" s="14"/>
      <c r="O85" s="7"/>
      <c r="P85" s="6"/>
      <c r="Q85" s="63" t="str">
        <f t="shared" si="6"/>
        <v/>
      </c>
      <c r="R85" s="1" t="str">
        <f t="shared" si="7"/>
        <v/>
      </c>
      <c r="S85" s="1" t="str">
        <f t="shared" si="8"/>
        <v xml:space="preserve">    </v>
      </c>
      <c r="T85" s="1" t="str">
        <f t="shared" si="9"/>
        <v xml:space="preserve">    </v>
      </c>
    </row>
    <row r="86" spans="1:20" ht="15" customHeight="1">
      <c r="A86" s="25" t="str">
        <f t="shared" si="5"/>
        <v/>
      </c>
      <c r="B86" s="5"/>
      <c r="C86" s="21"/>
      <c r="D86" s="21"/>
      <c r="E86" s="6"/>
      <c r="F86" s="7"/>
      <c r="G86" s="6"/>
      <c r="H86" s="6"/>
      <c r="I86" s="6"/>
      <c r="J86" s="6"/>
      <c r="K86" s="6"/>
      <c r="L86" s="12"/>
      <c r="M86" s="13"/>
      <c r="N86" s="14"/>
      <c r="O86" s="7"/>
      <c r="P86" s="11"/>
      <c r="Q86" s="63" t="str">
        <f t="shared" si="6"/>
        <v/>
      </c>
      <c r="R86" s="1" t="str">
        <f t="shared" si="7"/>
        <v/>
      </c>
      <c r="S86" s="1" t="str">
        <f t="shared" si="8"/>
        <v xml:space="preserve">    </v>
      </c>
      <c r="T86" s="1" t="str">
        <f t="shared" si="9"/>
        <v xml:space="preserve">    </v>
      </c>
    </row>
    <row r="87" spans="1:20" ht="15" customHeight="1">
      <c r="A87" s="25" t="str">
        <f t="shared" si="5"/>
        <v/>
      </c>
      <c r="B87" s="82"/>
      <c r="C87" s="81"/>
      <c r="D87" s="81"/>
      <c r="E87" s="76"/>
      <c r="F87" s="77"/>
      <c r="G87" s="76"/>
      <c r="H87" s="76"/>
      <c r="I87" s="76"/>
      <c r="J87" s="76"/>
      <c r="K87" s="76"/>
      <c r="L87" s="80"/>
      <c r="M87" s="79"/>
      <c r="N87" s="78"/>
      <c r="O87" s="77"/>
      <c r="P87" s="11"/>
      <c r="Q87" s="63" t="str">
        <f t="shared" si="6"/>
        <v/>
      </c>
      <c r="R87" s="1" t="str">
        <f t="shared" si="7"/>
        <v/>
      </c>
      <c r="S87" s="1" t="str">
        <f t="shared" si="8"/>
        <v xml:space="preserve">    </v>
      </c>
      <c r="T87" s="1" t="str">
        <f t="shared" si="9"/>
        <v xml:space="preserve">    </v>
      </c>
    </row>
    <row r="88" spans="1:20" ht="15" customHeight="1">
      <c r="A88" s="25" t="str">
        <f t="shared" si="5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6"/>
        <v/>
      </c>
      <c r="R88" s="1" t="str">
        <f t="shared" si="7"/>
        <v/>
      </c>
      <c r="S88" s="1" t="str">
        <f t="shared" si="8"/>
        <v xml:space="preserve">    </v>
      </c>
      <c r="T88" s="1" t="str">
        <f t="shared" si="9"/>
        <v xml:space="preserve">    </v>
      </c>
    </row>
    <row r="89" spans="1:20" ht="15" customHeight="1">
      <c r="A89" s="25" t="str">
        <f t="shared" si="5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6"/>
        <v/>
      </c>
      <c r="R89" s="1" t="str">
        <f t="shared" si="7"/>
        <v/>
      </c>
      <c r="S89" s="1" t="str">
        <f t="shared" si="8"/>
        <v xml:space="preserve">    </v>
      </c>
      <c r="T89" s="1" t="str">
        <f t="shared" si="9"/>
        <v xml:space="preserve">    </v>
      </c>
    </row>
    <row r="90" spans="1:20" ht="15" customHeight="1">
      <c r="A90" s="25" t="str">
        <f t="shared" si="5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6"/>
        <v/>
      </c>
      <c r="R90" s="1" t="str">
        <f t="shared" si="7"/>
        <v/>
      </c>
      <c r="S90" s="1" t="str">
        <f t="shared" si="8"/>
        <v xml:space="preserve">    </v>
      </c>
      <c r="T90" s="1" t="str">
        <f t="shared" si="9"/>
        <v xml:space="preserve">    </v>
      </c>
    </row>
    <row r="91" spans="1:20" ht="15" customHeight="1">
      <c r="A91" s="25" t="str">
        <f t="shared" si="5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6"/>
        <v/>
      </c>
      <c r="R91" s="1" t="str">
        <f t="shared" si="7"/>
        <v/>
      </c>
      <c r="S91" s="1" t="str">
        <f t="shared" si="8"/>
        <v xml:space="preserve">    </v>
      </c>
      <c r="T91" s="1" t="str">
        <f t="shared" si="9"/>
        <v xml:space="preserve">    </v>
      </c>
    </row>
    <row r="92" spans="1:20" ht="15" customHeight="1">
      <c r="A92" s="25" t="str">
        <f t="shared" si="5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6"/>
        <v/>
      </c>
      <c r="R92" s="1" t="str">
        <f t="shared" si="7"/>
        <v/>
      </c>
      <c r="S92" s="1" t="str">
        <f t="shared" si="8"/>
        <v xml:space="preserve">    </v>
      </c>
      <c r="T92" s="1" t="str">
        <f t="shared" si="9"/>
        <v xml:space="preserve">    </v>
      </c>
    </row>
    <row r="93" spans="1:20" ht="15" customHeight="1">
      <c r="A93" s="25" t="str">
        <f t="shared" si="5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6"/>
        <v/>
      </c>
      <c r="R93" s="1" t="str">
        <f t="shared" si="7"/>
        <v/>
      </c>
      <c r="S93" s="1" t="str">
        <f t="shared" si="8"/>
        <v xml:space="preserve">    </v>
      </c>
      <c r="T93" s="1" t="str">
        <f t="shared" si="9"/>
        <v xml:space="preserve">    </v>
      </c>
    </row>
    <row r="94" spans="1:20" ht="15" customHeight="1">
      <c r="A94" s="25" t="str">
        <f t="shared" si="5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6"/>
        <v/>
      </c>
      <c r="R94" s="1" t="str">
        <f t="shared" si="7"/>
        <v/>
      </c>
      <c r="S94" s="1" t="str">
        <f t="shared" si="8"/>
        <v xml:space="preserve">    </v>
      </c>
      <c r="T94" s="1" t="str">
        <f t="shared" si="9"/>
        <v xml:space="preserve">    </v>
      </c>
    </row>
    <row r="95" spans="1:20" ht="15" customHeight="1">
      <c r="A95" s="25" t="str">
        <f t="shared" si="5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25" t="str">
        <f t="shared" si="5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25" t="str">
        <f t="shared" si="5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6"/>
        <v/>
      </c>
      <c r="R97" s="1" t="str">
        <f t="shared" si="7"/>
        <v/>
      </c>
      <c r="S97" s="1" t="str">
        <f t="shared" si="8"/>
        <v xml:space="preserve">    </v>
      </c>
      <c r="T97" s="1" t="str">
        <f t="shared" si="9"/>
        <v xml:space="preserve">    </v>
      </c>
    </row>
    <row r="98" spans="1:20" ht="15" customHeight="1">
      <c r="A98" s="25" t="str">
        <f t="shared" si="5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6"/>
        <v/>
      </c>
      <c r="R98" s="1" t="str">
        <f t="shared" si="7"/>
        <v/>
      </c>
      <c r="S98" s="1" t="str">
        <f t="shared" si="8"/>
        <v xml:space="preserve">    </v>
      </c>
      <c r="T98" s="1" t="str">
        <f t="shared" si="9"/>
        <v xml:space="preserve">    </v>
      </c>
    </row>
    <row r="99" spans="1:20" ht="15" customHeight="1">
      <c r="A99" s="25" t="str">
        <f t="shared" si="5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6"/>
        <v/>
      </c>
      <c r="R99" s="1" t="str">
        <f t="shared" si="7"/>
        <v/>
      </c>
      <c r="S99" s="1" t="str">
        <f t="shared" si="8"/>
        <v xml:space="preserve">    </v>
      </c>
      <c r="T99" s="1" t="str">
        <f t="shared" si="9"/>
        <v xml:space="preserve">    </v>
      </c>
    </row>
    <row r="100" spans="1:20" ht="15" customHeight="1">
      <c r="A100" s="25" t="str">
        <f t="shared" si="5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6"/>
        <v/>
      </c>
      <c r="R100" s="1" t="str">
        <f t="shared" si="7"/>
        <v/>
      </c>
      <c r="S100" s="1" t="str">
        <f t="shared" si="8"/>
        <v xml:space="preserve">    </v>
      </c>
      <c r="T100" s="1" t="str">
        <f t="shared" si="9"/>
        <v xml:space="preserve">    </v>
      </c>
    </row>
    <row r="101" spans="1:20" ht="15" customHeight="1">
      <c r="A101" s="25" t="str">
        <f t="shared" si="5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6"/>
        <v/>
      </c>
      <c r="R101" s="1" t="str">
        <f t="shared" si="7"/>
        <v/>
      </c>
      <c r="S101" s="1" t="str">
        <f t="shared" si="8"/>
        <v xml:space="preserve">    </v>
      </c>
      <c r="T101" s="1" t="str">
        <f t="shared" si="9"/>
        <v xml:space="preserve">    </v>
      </c>
    </row>
    <row r="102" spans="1:20" ht="15" customHeight="1">
      <c r="A102" s="25" t="str">
        <f t="shared" si="5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6"/>
        <v/>
      </c>
      <c r="R102" s="1" t="str">
        <f t="shared" si="7"/>
        <v/>
      </c>
      <c r="S102" s="1" t="str">
        <f t="shared" si="8"/>
        <v xml:space="preserve">    </v>
      </c>
      <c r="T102" s="1" t="str">
        <f t="shared" si="9"/>
        <v xml:space="preserve">    </v>
      </c>
    </row>
    <row r="103" spans="1:20" ht="15" customHeight="1">
      <c r="A103" s="25" t="str">
        <f t="shared" si="5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6"/>
        <v/>
      </c>
      <c r="R103" s="1" t="str">
        <f t="shared" si="7"/>
        <v/>
      </c>
      <c r="S103" s="1" t="str">
        <f t="shared" si="8"/>
        <v xml:space="preserve">    </v>
      </c>
      <c r="T103" s="1" t="str">
        <f t="shared" si="9"/>
        <v xml:space="preserve">    </v>
      </c>
    </row>
    <row r="104" spans="1:20" ht="15" customHeight="1">
      <c r="A104" s="25" t="str">
        <f t="shared" si="5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6"/>
        <v/>
      </c>
      <c r="R104" s="1" t="str">
        <f t="shared" si="7"/>
        <v/>
      </c>
      <c r="S104" s="1" t="str">
        <f t="shared" si="8"/>
        <v xml:space="preserve">    </v>
      </c>
      <c r="T104" s="1" t="str">
        <f t="shared" si="9"/>
        <v xml:space="preserve">    </v>
      </c>
    </row>
    <row r="105" spans="1:20" ht="15" customHeight="1">
      <c r="A105" s="25" t="str">
        <f t="shared" si="5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6"/>
        <v/>
      </c>
      <c r="R105" s="1" t="str">
        <f t="shared" si="7"/>
        <v/>
      </c>
      <c r="S105" s="1" t="str">
        <f t="shared" si="8"/>
        <v xml:space="preserve">    </v>
      </c>
      <c r="T105" s="1" t="str">
        <f t="shared" si="9"/>
        <v xml:space="preserve">    </v>
      </c>
    </row>
    <row r="106" spans="1:20" ht="15" customHeight="1">
      <c r="A106" s="25" t="str">
        <f t="shared" si="5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6"/>
        <v/>
      </c>
      <c r="R106" s="1" t="str">
        <f t="shared" si="7"/>
        <v/>
      </c>
      <c r="S106" s="1" t="str">
        <f t="shared" si="8"/>
        <v xml:space="preserve">    </v>
      </c>
      <c r="T106" s="1" t="str">
        <f t="shared" si="9"/>
        <v xml:space="preserve">    </v>
      </c>
    </row>
    <row r="107" spans="1:20" ht="15" customHeight="1">
      <c r="A107" s="25" t="str">
        <f t="shared" si="5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6"/>
        <v/>
      </c>
      <c r="R107" s="1" t="str">
        <f t="shared" si="7"/>
        <v/>
      </c>
      <c r="S107" s="1" t="str">
        <f t="shared" si="8"/>
        <v xml:space="preserve">    </v>
      </c>
      <c r="T107" s="1" t="str">
        <f t="shared" si="9"/>
        <v xml:space="preserve">    </v>
      </c>
    </row>
    <row r="108" spans="1:20" ht="15" customHeight="1">
      <c r="A108" s="25" t="str">
        <f t="shared" si="5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25" t="str">
        <f t="shared" si="5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6"/>
        <v/>
      </c>
      <c r="R109" s="1" t="str">
        <f t="shared" si="7"/>
        <v/>
      </c>
      <c r="S109" s="1" t="str">
        <f t="shared" si="8"/>
        <v xml:space="preserve">    </v>
      </c>
      <c r="T109" s="1" t="str">
        <f t="shared" si="9"/>
        <v xml:space="preserve">    </v>
      </c>
    </row>
    <row r="110" spans="1:20" ht="15" customHeight="1">
      <c r="A110" s="25" t="str">
        <f t="shared" si="5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6"/>
        <v/>
      </c>
      <c r="R110" s="1" t="str">
        <f t="shared" si="7"/>
        <v/>
      </c>
      <c r="S110" s="1" t="str">
        <f t="shared" si="8"/>
        <v xml:space="preserve">    </v>
      </c>
      <c r="T110" s="1" t="str">
        <f t="shared" si="9"/>
        <v xml:space="preserve">    </v>
      </c>
    </row>
    <row r="111" spans="1:20" ht="15" customHeight="1">
      <c r="A111" s="25" t="str">
        <f t="shared" si="5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25" t="str">
        <f t="shared" si="5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6"/>
        <v/>
      </c>
      <c r="R112" s="1" t="str">
        <f t="shared" si="7"/>
        <v/>
      </c>
      <c r="S112" s="1" t="str">
        <f t="shared" si="8"/>
        <v xml:space="preserve">    </v>
      </c>
      <c r="T112" s="1" t="str">
        <f t="shared" si="9"/>
        <v xml:space="preserve">    </v>
      </c>
    </row>
    <row r="113" spans="1:20" ht="15" customHeight="1">
      <c r="A113" s="25" t="str">
        <f t="shared" si="5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25" t="str">
        <f t="shared" si="5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6"/>
        <v/>
      </c>
      <c r="R114" s="1" t="str">
        <f t="shared" si="7"/>
        <v/>
      </c>
      <c r="S114" s="1" t="str">
        <f t="shared" si="8"/>
        <v xml:space="preserve">    </v>
      </c>
      <c r="T114" s="1" t="str">
        <f t="shared" si="9"/>
        <v xml:space="preserve">    </v>
      </c>
    </row>
    <row r="115" spans="1:20" ht="15" customHeight="1">
      <c r="A115" s="25" t="str">
        <f t="shared" si="5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6"/>
        <v/>
      </c>
      <c r="R115" s="1" t="str">
        <f t="shared" si="7"/>
        <v/>
      </c>
      <c r="S115" s="1" t="str">
        <f t="shared" si="8"/>
        <v xml:space="preserve">    </v>
      </c>
      <c r="T115" s="1" t="str">
        <f t="shared" si="9"/>
        <v xml:space="preserve">    </v>
      </c>
    </row>
    <row r="116" spans="1:20" ht="15" customHeight="1">
      <c r="A116" s="25" t="str">
        <f t="shared" si="5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6"/>
        <v/>
      </c>
      <c r="R116" s="1" t="str">
        <f t="shared" si="7"/>
        <v/>
      </c>
      <c r="S116" s="1" t="str">
        <f t="shared" si="8"/>
        <v xml:space="preserve">    </v>
      </c>
      <c r="T116" s="1" t="str">
        <f t="shared" si="9"/>
        <v xml:space="preserve">    </v>
      </c>
    </row>
    <row r="117" spans="1:20" ht="15" customHeight="1">
      <c r="A117" s="25" t="str">
        <f t="shared" si="5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25" t="str">
        <f t="shared" si="5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6"/>
        <v/>
      </c>
      <c r="R118" s="1" t="str">
        <f t="shared" si="7"/>
        <v/>
      </c>
      <c r="S118" s="1" t="str">
        <f t="shared" si="8"/>
        <v xml:space="preserve">    </v>
      </c>
      <c r="T118" s="1" t="str">
        <f t="shared" si="9"/>
        <v xml:space="preserve">    </v>
      </c>
    </row>
    <row r="119" spans="1:20" ht="15" customHeight="1">
      <c r="A119" s="25" t="str">
        <f t="shared" si="5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6"/>
        <v/>
      </c>
      <c r="R119" s="1" t="str">
        <f t="shared" si="7"/>
        <v/>
      </c>
      <c r="S119" s="1" t="str">
        <f t="shared" si="8"/>
        <v xml:space="preserve">    </v>
      </c>
      <c r="T119" s="1" t="str">
        <f t="shared" si="9"/>
        <v xml:space="preserve">    </v>
      </c>
    </row>
    <row r="120" spans="1:20" ht="15" customHeight="1">
      <c r="A120" s="25" t="str">
        <f t="shared" si="5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6"/>
        <v/>
      </c>
      <c r="R120" s="1" t="str">
        <f t="shared" si="7"/>
        <v/>
      </c>
      <c r="S120" s="1" t="str">
        <f t="shared" si="8"/>
        <v xml:space="preserve">    </v>
      </c>
      <c r="T120" s="1" t="str">
        <f t="shared" si="9"/>
        <v xml:space="preserve">    </v>
      </c>
    </row>
    <row r="121" spans="1:20" ht="15" customHeight="1">
      <c r="A121" s="25" t="str">
        <f t="shared" si="5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25" t="str">
        <f t="shared" si="5"/>
        <v/>
      </c>
      <c r="B122" s="16"/>
      <c r="C122" s="22"/>
      <c r="D122" s="22"/>
      <c r="E122" s="6"/>
      <c r="F122" s="7"/>
      <c r="G122" s="17"/>
      <c r="H122" s="17"/>
      <c r="I122" s="15"/>
      <c r="J122" s="15"/>
      <c r="K122" s="15"/>
      <c r="L122" s="12"/>
      <c r="M122" s="18"/>
      <c r="N122" s="19"/>
      <c r="O122" s="20"/>
      <c r="P122" s="15"/>
      <c r="Q122" s="63" t="str">
        <f t="shared" si="6"/>
        <v/>
      </c>
      <c r="R122" s="1" t="str">
        <f t="shared" si="7"/>
        <v/>
      </c>
      <c r="S122" s="1" t="str">
        <f t="shared" si="8"/>
        <v xml:space="preserve">    </v>
      </c>
      <c r="T122" s="1" t="str">
        <f t="shared" si="9"/>
        <v xml:space="preserve">    </v>
      </c>
    </row>
    <row r="123" spans="1:20" ht="15" customHeight="1">
      <c r="A123" s="25" t="str">
        <f t="shared" si="5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6"/>
        <v/>
      </c>
      <c r="R123" s="1" t="str">
        <f t="shared" si="7"/>
        <v/>
      </c>
      <c r="S123" s="1" t="str">
        <f t="shared" si="8"/>
        <v xml:space="preserve">    </v>
      </c>
      <c r="T123" s="1" t="str">
        <f t="shared" si="9"/>
        <v xml:space="preserve">    </v>
      </c>
    </row>
    <row r="124" spans="1:20" ht="15" customHeight="1">
      <c r="A124" s="25" t="str">
        <f t="shared" si="5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6"/>
        <v/>
      </c>
      <c r="R124" s="1" t="str">
        <f t="shared" si="7"/>
        <v/>
      </c>
      <c r="S124" s="1" t="str">
        <f t="shared" si="8"/>
        <v xml:space="preserve">    </v>
      </c>
      <c r="T124" s="1" t="str">
        <f t="shared" si="9"/>
        <v xml:space="preserve">    </v>
      </c>
    </row>
    <row r="125" spans="1:20" ht="15" customHeight="1">
      <c r="A125" s="25" t="str">
        <f t="shared" si="5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6"/>
        <v/>
      </c>
      <c r="R125" s="1" t="str">
        <f t="shared" si="7"/>
        <v/>
      </c>
      <c r="S125" s="1" t="str">
        <f t="shared" si="8"/>
        <v xml:space="preserve">    </v>
      </c>
      <c r="T125" s="1" t="str">
        <f t="shared" si="9"/>
        <v xml:space="preserve">    </v>
      </c>
    </row>
    <row r="126" spans="1:20" ht="15" customHeight="1">
      <c r="A126" s="25" t="str">
        <f t="shared" si="5"/>
        <v/>
      </c>
      <c r="B126" s="5"/>
      <c r="C126" s="21"/>
      <c r="D126" s="21"/>
      <c r="E126" s="6"/>
      <c r="F126" s="7"/>
      <c r="G126" s="6"/>
      <c r="H126" s="6"/>
      <c r="I126" s="11"/>
      <c r="J126" s="11"/>
      <c r="K126" s="11"/>
      <c r="L126" s="12"/>
      <c r="M126" s="13"/>
      <c r="N126" s="14"/>
      <c r="O126" s="7"/>
      <c r="P126" s="11"/>
      <c r="Q126" s="63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25" t="str">
        <f t="shared" si="5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25" t="str">
        <f t="shared" si="5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6"/>
        <v/>
      </c>
      <c r="R128" s="1" t="str">
        <f t="shared" si="7"/>
        <v/>
      </c>
      <c r="S128" s="1" t="str">
        <f t="shared" si="8"/>
        <v xml:space="preserve">    </v>
      </c>
      <c r="T128" s="1" t="str">
        <f t="shared" si="9"/>
        <v xml:space="preserve">    </v>
      </c>
    </row>
    <row r="129" spans="1:20" ht="15" customHeight="1">
      <c r="A129" s="25" t="str">
        <f t="shared" si="5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6"/>
        <v/>
      </c>
      <c r="R129" s="1" t="str">
        <f t="shared" si="7"/>
        <v/>
      </c>
      <c r="S129" s="1" t="str">
        <f t="shared" si="8"/>
        <v xml:space="preserve">    </v>
      </c>
      <c r="T129" s="1" t="str">
        <f t="shared" si="9"/>
        <v xml:space="preserve">    </v>
      </c>
    </row>
    <row r="130" spans="1:20" ht="15" customHeight="1">
      <c r="A130" s="25" t="str">
        <f t="shared" si="5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6"/>
        <v/>
      </c>
      <c r="R130" s="1" t="str">
        <f t="shared" si="7"/>
        <v/>
      </c>
      <c r="S130" s="1" t="str">
        <f t="shared" si="8"/>
        <v xml:space="preserve">    </v>
      </c>
      <c r="T130" s="1" t="str">
        <f t="shared" si="9"/>
        <v xml:space="preserve">    </v>
      </c>
    </row>
    <row r="131" spans="1:20" ht="15" customHeight="1">
      <c r="A131" s="25" t="str">
        <f t="shared" si="5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25" t="str">
        <f t="shared" si="5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25" t="str">
        <f t="shared" si="5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6"/>
        <v/>
      </c>
      <c r="R133" s="1" t="str">
        <f t="shared" si="7"/>
        <v/>
      </c>
      <c r="S133" s="1" t="str">
        <f t="shared" si="8"/>
        <v xml:space="preserve">    </v>
      </c>
      <c r="T133" s="1" t="str">
        <f t="shared" si="9"/>
        <v xml:space="preserve">    </v>
      </c>
    </row>
    <row r="134" spans="1:20" ht="15" customHeight="1">
      <c r="A134" s="25" t="str">
        <f t="shared" si="5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6"/>
        <v/>
      </c>
      <c r="R134" s="1" t="str">
        <f t="shared" si="7"/>
        <v/>
      </c>
      <c r="S134" s="1" t="str">
        <f t="shared" si="8"/>
        <v xml:space="preserve">    </v>
      </c>
      <c r="T134" s="1" t="str">
        <f t="shared" si="9"/>
        <v xml:space="preserve">    </v>
      </c>
    </row>
    <row r="135" spans="1:20" ht="15" customHeight="1">
      <c r="A135" s="25" t="str">
        <f t="shared" ref="A135:A198" si="10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1">IF(P135="","",VLOOKUP(P135,$Z$7:$AA$68,2,FALSE))</f>
        <v/>
      </c>
      <c r="R135" s="1" t="str">
        <f t="shared" ref="R135:R198" si="12">A135</f>
        <v/>
      </c>
      <c r="S135" s="1" t="str">
        <f t="shared" ref="S135:S198" si="13">""&amp;L135&amp;"  "&amp;M135&amp;"  "&amp;N135&amp;""</f>
        <v xml:space="preserve">    </v>
      </c>
      <c r="T135" s="1" t="str">
        <f t="shared" ref="T135:T198" si="14">S135</f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si="14"/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25" t="str">
        <f t="shared" si="10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25" t="str">
        <f t="shared" si="10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25" t="str">
        <f t="shared" si="10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25" t="str">
        <f t="shared" si="10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25" t="str">
        <f t="shared" si="10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25" t="str">
        <f t="shared" si="10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25" t="str">
        <f t="shared" si="10"/>
        <v/>
      </c>
      <c r="B153" s="16"/>
      <c r="C153" s="22"/>
      <c r="D153" s="22"/>
      <c r="E153" s="6"/>
      <c r="F153" s="7"/>
      <c r="G153" s="17"/>
      <c r="H153" s="17"/>
      <c r="I153" s="15"/>
      <c r="J153" s="15"/>
      <c r="K153" s="15"/>
      <c r="L153" s="12"/>
      <c r="M153" s="18"/>
      <c r="N153" s="19"/>
      <c r="O153" s="20"/>
      <c r="P153" s="15"/>
      <c r="Q153" s="63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25" t="str">
        <f t="shared" si="10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25" t="str">
        <f t="shared" si="10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25" t="str">
        <f t="shared" si="10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25" t="str">
        <f t="shared" si="10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25" t="str">
        <f t="shared" si="10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25" t="str">
        <f t="shared" si="10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25" t="str">
        <f t="shared" si="10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25" t="str">
        <f t="shared" si="10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25" t="str">
        <f t="shared" si="10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25" t="str">
        <f t="shared" si="10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25" t="str">
        <f t="shared" si="10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25" t="str">
        <f t="shared" si="10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25" t="str">
        <f t="shared" si="10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25" t="str">
        <f t="shared" si="10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25" t="str">
        <f t="shared" si="10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25" t="str">
        <f t="shared" si="10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25" t="str">
        <f t="shared" si="10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25" t="str">
        <f t="shared" si="10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25" t="str">
        <f t="shared" si="10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25" t="str">
        <f t="shared" si="10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25" t="str">
        <f t="shared" si="10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25" t="str">
        <f t="shared" si="10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25" t="str">
        <f t="shared" si="10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25" t="str">
        <f t="shared" si="10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25" t="str">
        <f t="shared" si="10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25" t="str">
        <f t="shared" si="10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25" t="str">
        <f t="shared" si="10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25" t="str">
        <f t="shared" si="10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25" t="str">
        <f t="shared" si="10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25" t="str">
        <f t="shared" ref="A199:A262" si="15">IF(OR(B199="",C199="",D199=""),"",TEXT(Q199,"000")&amp;B199&amp;TEXT(C199,"00")&amp;TEXT(D199,"00"))</f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6">IF(P199="","",VLOOKUP(P199,$Z$7:$AA$68,2,FALSE))</f>
        <v/>
      </c>
      <c r="R199" s="1" t="str">
        <f t="shared" ref="R199:R262" si="17">A199</f>
        <v/>
      </c>
      <c r="S199" s="1" t="str">
        <f t="shared" ref="S199:S262" si="18">""&amp;L199&amp;"  "&amp;M199&amp;"  "&amp;N199&amp;""</f>
        <v xml:space="preserve">    </v>
      </c>
      <c r="T199" s="1" t="str">
        <f t="shared" ref="T199:T262" si="19">S199</f>
        <v xml:space="preserve">    </v>
      </c>
    </row>
    <row r="200" spans="1:20" ht="15" customHeight="1">
      <c r="A200" s="25" t="str">
        <f t="shared" si="15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6"/>
        <v/>
      </c>
      <c r="R200" s="1" t="str">
        <f t="shared" si="17"/>
        <v/>
      </c>
      <c r="S200" s="1" t="str">
        <f t="shared" si="18"/>
        <v xml:space="preserve">    </v>
      </c>
      <c r="T200" s="1" t="str">
        <f t="shared" si="19"/>
        <v xml:space="preserve">    </v>
      </c>
    </row>
    <row r="201" spans="1:20" ht="15" customHeight="1">
      <c r="A201" s="25" t="str">
        <f t="shared" si="15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6"/>
        <v/>
      </c>
      <c r="R201" s="1" t="str">
        <f t="shared" si="17"/>
        <v/>
      </c>
      <c r="S201" s="1" t="str">
        <f t="shared" si="18"/>
        <v xml:space="preserve">    </v>
      </c>
      <c r="T201" s="1" t="str">
        <f t="shared" si="19"/>
        <v xml:space="preserve">    </v>
      </c>
    </row>
    <row r="202" spans="1:20" ht="15" customHeight="1">
      <c r="A202" s="25" t="str">
        <f t="shared" si="15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6"/>
        <v/>
      </c>
      <c r="R202" s="1" t="str">
        <f t="shared" si="17"/>
        <v/>
      </c>
      <c r="S202" s="1" t="str">
        <f t="shared" si="18"/>
        <v xml:space="preserve">    </v>
      </c>
      <c r="T202" s="1" t="str">
        <f t="shared" si="19"/>
        <v xml:space="preserve">    </v>
      </c>
    </row>
    <row r="203" spans="1:20" ht="15" customHeight="1">
      <c r="A203" s="25" t="str">
        <f t="shared" si="15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6"/>
        <v/>
      </c>
      <c r="R203" s="1" t="str">
        <f t="shared" si="17"/>
        <v/>
      </c>
      <c r="S203" s="1" t="str">
        <f t="shared" si="18"/>
        <v xml:space="preserve">    </v>
      </c>
      <c r="T203" s="1" t="str">
        <f t="shared" si="19"/>
        <v xml:space="preserve">    </v>
      </c>
    </row>
    <row r="204" spans="1:20" ht="15" customHeight="1">
      <c r="A204" s="25" t="str">
        <f t="shared" si="15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6"/>
        <v/>
      </c>
      <c r="R204" s="1" t="str">
        <f t="shared" si="17"/>
        <v/>
      </c>
      <c r="S204" s="1" t="str">
        <f t="shared" si="18"/>
        <v xml:space="preserve">    </v>
      </c>
      <c r="T204" s="1" t="str">
        <f t="shared" si="19"/>
        <v xml:space="preserve">    </v>
      </c>
    </row>
    <row r="205" spans="1:20" ht="15" customHeight="1">
      <c r="A205" s="25" t="str">
        <f t="shared" si="15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6"/>
        <v/>
      </c>
      <c r="R205" s="1" t="str">
        <f t="shared" si="17"/>
        <v/>
      </c>
      <c r="S205" s="1" t="str">
        <f t="shared" si="18"/>
        <v xml:space="preserve">    </v>
      </c>
      <c r="T205" s="1" t="str">
        <f t="shared" si="19"/>
        <v xml:space="preserve">    </v>
      </c>
    </row>
    <row r="206" spans="1:20" ht="15" customHeight="1">
      <c r="A206" s="25" t="str">
        <f t="shared" si="15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6"/>
        <v/>
      </c>
      <c r="R206" s="1" t="str">
        <f t="shared" si="17"/>
        <v/>
      </c>
      <c r="S206" s="1" t="str">
        <f t="shared" si="18"/>
        <v xml:space="preserve">    </v>
      </c>
      <c r="T206" s="1" t="str">
        <f t="shared" si="19"/>
        <v xml:space="preserve">    </v>
      </c>
    </row>
    <row r="207" spans="1:20" ht="15" customHeight="1">
      <c r="A207" s="25" t="str">
        <f t="shared" si="15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6"/>
        <v/>
      </c>
      <c r="R207" s="1" t="str">
        <f t="shared" si="17"/>
        <v/>
      </c>
      <c r="S207" s="1" t="str">
        <f t="shared" si="18"/>
        <v xml:space="preserve">    </v>
      </c>
      <c r="T207" s="1" t="str">
        <f t="shared" si="19"/>
        <v xml:space="preserve">    </v>
      </c>
    </row>
    <row r="208" spans="1:20" ht="15" customHeight="1">
      <c r="A208" s="25" t="str">
        <f t="shared" si="15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6"/>
        <v/>
      </c>
      <c r="R208" s="1" t="str">
        <f t="shared" si="17"/>
        <v/>
      </c>
      <c r="S208" s="1" t="str">
        <f t="shared" si="18"/>
        <v xml:space="preserve">    </v>
      </c>
      <c r="T208" s="1" t="str">
        <f t="shared" si="19"/>
        <v xml:space="preserve">    </v>
      </c>
    </row>
    <row r="209" spans="1:20" ht="15" customHeight="1">
      <c r="A209" s="25" t="str">
        <f t="shared" si="15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6"/>
        <v/>
      </c>
      <c r="R209" s="1" t="str">
        <f t="shared" si="17"/>
        <v/>
      </c>
      <c r="S209" s="1" t="str">
        <f t="shared" si="18"/>
        <v xml:space="preserve">    </v>
      </c>
      <c r="T209" s="1" t="str">
        <f t="shared" si="19"/>
        <v xml:space="preserve">    </v>
      </c>
    </row>
    <row r="210" spans="1:20" ht="15" customHeight="1">
      <c r="A210" s="25" t="str">
        <f t="shared" si="15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6"/>
        <v/>
      </c>
      <c r="R210" s="1" t="str">
        <f t="shared" si="17"/>
        <v/>
      </c>
      <c r="S210" s="1" t="str">
        <f t="shared" si="18"/>
        <v xml:space="preserve">    </v>
      </c>
      <c r="T210" s="1" t="str">
        <f t="shared" si="19"/>
        <v xml:space="preserve">    </v>
      </c>
    </row>
    <row r="211" spans="1:20" ht="15" customHeight="1">
      <c r="A211" s="25" t="str">
        <f t="shared" si="15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6"/>
        <v/>
      </c>
      <c r="R211" s="1" t="str">
        <f t="shared" si="17"/>
        <v/>
      </c>
      <c r="S211" s="1" t="str">
        <f t="shared" si="18"/>
        <v xml:space="preserve">    </v>
      </c>
      <c r="T211" s="1" t="str">
        <f t="shared" si="19"/>
        <v xml:space="preserve">    </v>
      </c>
    </row>
    <row r="212" spans="1:20" ht="15" customHeight="1">
      <c r="A212" s="25" t="str">
        <f t="shared" si="15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6"/>
        <v/>
      </c>
      <c r="R212" s="1" t="str">
        <f t="shared" si="17"/>
        <v/>
      </c>
      <c r="S212" s="1" t="str">
        <f t="shared" si="18"/>
        <v xml:space="preserve">    </v>
      </c>
      <c r="T212" s="1" t="str">
        <f t="shared" si="19"/>
        <v xml:space="preserve">    </v>
      </c>
    </row>
    <row r="213" spans="1:20" ht="15" customHeight="1">
      <c r="A213" s="25" t="str">
        <f t="shared" si="15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6"/>
        <v/>
      </c>
      <c r="R213" s="1" t="str">
        <f t="shared" si="17"/>
        <v/>
      </c>
      <c r="S213" s="1" t="str">
        <f t="shared" si="18"/>
        <v xml:space="preserve">    </v>
      </c>
      <c r="T213" s="1" t="str">
        <f t="shared" si="19"/>
        <v xml:space="preserve">    </v>
      </c>
    </row>
    <row r="214" spans="1:20" ht="15" customHeight="1">
      <c r="A214" s="25" t="str">
        <f t="shared" si="15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6"/>
        <v/>
      </c>
      <c r="R214" s="1" t="str">
        <f t="shared" si="17"/>
        <v/>
      </c>
      <c r="S214" s="1" t="str">
        <f t="shared" si="18"/>
        <v xml:space="preserve">    </v>
      </c>
      <c r="T214" s="1" t="str">
        <f t="shared" si="19"/>
        <v xml:space="preserve">    </v>
      </c>
    </row>
    <row r="215" spans="1:20" ht="15" customHeight="1">
      <c r="A215" s="25" t="str">
        <f t="shared" si="15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6"/>
        <v/>
      </c>
      <c r="R215" s="1" t="str">
        <f t="shared" si="17"/>
        <v/>
      </c>
      <c r="S215" s="1" t="str">
        <f t="shared" si="18"/>
        <v xml:space="preserve">    </v>
      </c>
      <c r="T215" s="1" t="str">
        <f t="shared" si="19"/>
        <v xml:space="preserve">    </v>
      </c>
    </row>
    <row r="216" spans="1:20" ht="15" customHeight="1">
      <c r="A216" s="25" t="str">
        <f t="shared" si="15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6"/>
        <v/>
      </c>
      <c r="R216" s="1" t="str">
        <f t="shared" si="17"/>
        <v/>
      </c>
      <c r="S216" s="1" t="str">
        <f t="shared" si="18"/>
        <v xml:space="preserve">    </v>
      </c>
      <c r="T216" s="1" t="str">
        <f t="shared" si="19"/>
        <v xml:space="preserve">    </v>
      </c>
    </row>
    <row r="217" spans="1:20" ht="15" customHeight="1">
      <c r="A217" s="25" t="str">
        <f t="shared" si="15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6"/>
        <v/>
      </c>
      <c r="R217" s="1" t="str">
        <f t="shared" si="17"/>
        <v/>
      </c>
      <c r="S217" s="1" t="str">
        <f t="shared" si="18"/>
        <v xml:space="preserve">    </v>
      </c>
      <c r="T217" s="1" t="str">
        <f t="shared" si="19"/>
        <v xml:space="preserve">    </v>
      </c>
    </row>
    <row r="218" spans="1:20" ht="15" customHeight="1">
      <c r="A218" s="25" t="str">
        <f t="shared" si="15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6"/>
        <v/>
      </c>
      <c r="R218" s="1" t="str">
        <f t="shared" si="17"/>
        <v/>
      </c>
      <c r="S218" s="1" t="str">
        <f t="shared" si="18"/>
        <v xml:space="preserve">    </v>
      </c>
      <c r="T218" s="1" t="str">
        <f t="shared" si="19"/>
        <v xml:space="preserve">    </v>
      </c>
    </row>
    <row r="219" spans="1:20" ht="15" customHeight="1">
      <c r="A219" s="25" t="str">
        <f t="shared" si="15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6"/>
        <v/>
      </c>
      <c r="R219" s="1" t="str">
        <f t="shared" si="17"/>
        <v/>
      </c>
      <c r="S219" s="1" t="str">
        <f t="shared" si="18"/>
        <v xml:space="preserve">    </v>
      </c>
      <c r="T219" s="1" t="str">
        <f t="shared" si="19"/>
        <v xml:space="preserve">    </v>
      </c>
    </row>
    <row r="220" spans="1:20" ht="15" customHeight="1">
      <c r="A220" s="25" t="str">
        <f t="shared" si="15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6"/>
        <v/>
      </c>
      <c r="R220" s="1" t="str">
        <f t="shared" si="17"/>
        <v/>
      </c>
      <c r="S220" s="1" t="str">
        <f t="shared" si="18"/>
        <v xml:space="preserve">    </v>
      </c>
      <c r="T220" s="1" t="str">
        <f t="shared" si="19"/>
        <v xml:space="preserve">    </v>
      </c>
    </row>
    <row r="221" spans="1:20" ht="15" customHeight="1">
      <c r="A221" s="25" t="str">
        <f t="shared" si="15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6"/>
        <v/>
      </c>
      <c r="R221" s="1" t="str">
        <f t="shared" si="17"/>
        <v/>
      </c>
      <c r="S221" s="1" t="str">
        <f t="shared" si="18"/>
        <v xml:space="preserve">    </v>
      </c>
      <c r="T221" s="1" t="str">
        <f t="shared" si="19"/>
        <v xml:space="preserve">    </v>
      </c>
    </row>
    <row r="222" spans="1:20" ht="15" customHeight="1">
      <c r="A222" s="25" t="str">
        <f t="shared" si="15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6"/>
        <v/>
      </c>
      <c r="R222" s="1" t="str">
        <f t="shared" si="17"/>
        <v/>
      </c>
      <c r="S222" s="1" t="str">
        <f t="shared" si="18"/>
        <v xml:space="preserve">    </v>
      </c>
      <c r="T222" s="1" t="str">
        <f t="shared" si="19"/>
        <v xml:space="preserve">    </v>
      </c>
    </row>
    <row r="223" spans="1:20" ht="15" customHeight="1">
      <c r="A223" s="25" t="str">
        <f t="shared" si="15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6"/>
        <v/>
      </c>
      <c r="R223" s="1" t="str">
        <f t="shared" si="17"/>
        <v/>
      </c>
      <c r="S223" s="1" t="str">
        <f t="shared" si="18"/>
        <v xml:space="preserve">    </v>
      </c>
      <c r="T223" s="1" t="str">
        <f t="shared" si="19"/>
        <v xml:space="preserve">    </v>
      </c>
    </row>
    <row r="224" spans="1:20" ht="15" customHeight="1">
      <c r="A224" s="25" t="str">
        <f t="shared" si="15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6"/>
        <v/>
      </c>
      <c r="R224" s="1" t="str">
        <f t="shared" si="17"/>
        <v/>
      </c>
      <c r="S224" s="1" t="str">
        <f t="shared" si="18"/>
        <v xml:space="preserve">    </v>
      </c>
      <c r="T224" s="1" t="str">
        <f t="shared" si="19"/>
        <v xml:space="preserve">    </v>
      </c>
    </row>
    <row r="225" spans="1:20" ht="15" customHeight="1">
      <c r="A225" s="25" t="str">
        <f t="shared" si="15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6"/>
        <v/>
      </c>
      <c r="R225" s="1" t="str">
        <f t="shared" si="17"/>
        <v/>
      </c>
      <c r="S225" s="1" t="str">
        <f t="shared" si="18"/>
        <v xml:space="preserve">    </v>
      </c>
      <c r="T225" s="1" t="str">
        <f t="shared" si="19"/>
        <v xml:space="preserve">    </v>
      </c>
    </row>
    <row r="226" spans="1:20" ht="15" customHeight="1">
      <c r="A226" s="25" t="str">
        <f t="shared" si="15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6"/>
        <v/>
      </c>
      <c r="R226" s="1" t="str">
        <f t="shared" si="17"/>
        <v/>
      </c>
      <c r="S226" s="1" t="str">
        <f t="shared" si="18"/>
        <v xml:space="preserve">    </v>
      </c>
      <c r="T226" s="1" t="str">
        <f t="shared" si="19"/>
        <v xml:space="preserve">    </v>
      </c>
    </row>
    <row r="227" spans="1:20" ht="15" customHeight="1">
      <c r="A227" s="25" t="str">
        <f t="shared" si="15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6"/>
        <v/>
      </c>
      <c r="R227" s="1" t="str">
        <f t="shared" si="17"/>
        <v/>
      </c>
      <c r="S227" s="1" t="str">
        <f t="shared" si="18"/>
        <v xml:space="preserve">    </v>
      </c>
      <c r="T227" s="1" t="str">
        <f t="shared" si="19"/>
        <v xml:space="preserve">    </v>
      </c>
    </row>
    <row r="228" spans="1:20" ht="15" customHeight="1">
      <c r="A228" s="25" t="str">
        <f t="shared" si="15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6"/>
        <v/>
      </c>
      <c r="R228" s="1" t="str">
        <f t="shared" si="17"/>
        <v/>
      </c>
      <c r="S228" s="1" t="str">
        <f t="shared" si="18"/>
        <v xml:space="preserve">    </v>
      </c>
      <c r="T228" s="1" t="str">
        <f t="shared" si="19"/>
        <v xml:space="preserve">    </v>
      </c>
    </row>
    <row r="229" spans="1:20" ht="15" customHeight="1">
      <c r="A229" s="25" t="str">
        <f t="shared" si="15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6"/>
        <v/>
      </c>
      <c r="R229" s="1" t="str">
        <f t="shared" si="17"/>
        <v/>
      </c>
      <c r="S229" s="1" t="str">
        <f t="shared" si="18"/>
        <v xml:space="preserve">    </v>
      </c>
      <c r="T229" s="1" t="str">
        <f t="shared" si="19"/>
        <v xml:space="preserve">    </v>
      </c>
    </row>
    <row r="230" spans="1:20" ht="15" customHeight="1">
      <c r="A230" s="25" t="str">
        <f t="shared" si="15"/>
        <v/>
      </c>
      <c r="B230" s="16"/>
      <c r="C230" s="22"/>
      <c r="D230" s="22"/>
      <c r="E230" s="6"/>
      <c r="F230" s="7"/>
      <c r="G230" s="17"/>
      <c r="H230" s="17"/>
      <c r="I230" s="15"/>
      <c r="J230" s="15"/>
      <c r="K230" s="15"/>
      <c r="L230" s="12"/>
      <c r="M230" s="18"/>
      <c r="N230" s="19"/>
      <c r="O230" s="20"/>
      <c r="P230" s="15"/>
      <c r="Q230" s="63" t="str">
        <f t="shared" si="16"/>
        <v/>
      </c>
      <c r="R230" s="1" t="str">
        <f t="shared" si="17"/>
        <v/>
      </c>
      <c r="S230" s="1" t="str">
        <f t="shared" si="18"/>
        <v xml:space="preserve">    </v>
      </c>
      <c r="T230" s="1" t="str">
        <f t="shared" si="19"/>
        <v xml:space="preserve">    </v>
      </c>
    </row>
    <row r="231" spans="1:20" ht="15" customHeight="1">
      <c r="A231" s="25" t="str">
        <f t="shared" si="15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6"/>
        <v/>
      </c>
      <c r="R231" s="1" t="str">
        <f t="shared" si="17"/>
        <v/>
      </c>
      <c r="S231" s="1" t="str">
        <f t="shared" si="18"/>
        <v xml:space="preserve">    </v>
      </c>
      <c r="T231" s="1" t="str">
        <f t="shared" si="19"/>
        <v xml:space="preserve">    </v>
      </c>
    </row>
    <row r="232" spans="1:20" ht="15" customHeight="1">
      <c r="A232" s="25" t="str">
        <f t="shared" si="15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6"/>
        <v/>
      </c>
      <c r="R232" s="1" t="str">
        <f t="shared" si="17"/>
        <v/>
      </c>
      <c r="S232" s="1" t="str">
        <f t="shared" si="18"/>
        <v xml:space="preserve">    </v>
      </c>
      <c r="T232" s="1" t="str">
        <f t="shared" si="19"/>
        <v xml:space="preserve">    </v>
      </c>
    </row>
    <row r="233" spans="1:20" ht="15" customHeight="1">
      <c r="A233" s="25" t="str">
        <f t="shared" si="15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6"/>
        <v/>
      </c>
      <c r="R233" s="1" t="str">
        <f t="shared" si="17"/>
        <v/>
      </c>
      <c r="S233" s="1" t="str">
        <f t="shared" si="18"/>
        <v xml:space="preserve">    </v>
      </c>
      <c r="T233" s="1" t="str">
        <f t="shared" si="19"/>
        <v xml:space="preserve">    </v>
      </c>
    </row>
    <row r="234" spans="1:20" ht="15" customHeight="1">
      <c r="A234" s="25" t="str">
        <f t="shared" si="15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6"/>
        <v/>
      </c>
      <c r="R234" s="1" t="str">
        <f t="shared" si="17"/>
        <v/>
      </c>
      <c r="S234" s="1" t="str">
        <f t="shared" si="18"/>
        <v xml:space="preserve">    </v>
      </c>
      <c r="T234" s="1" t="str">
        <f t="shared" si="19"/>
        <v xml:space="preserve">    </v>
      </c>
    </row>
    <row r="235" spans="1:20" ht="15" customHeight="1">
      <c r="A235" s="25" t="str">
        <f t="shared" si="15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6"/>
        <v/>
      </c>
      <c r="R235" s="1" t="str">
        <f t="shared" si="17"/>
        <v/>
      </c>
      <c r="S235" s="1" t="str">
        <f t="shared" si="18"/>
        <v xml:space="preserve">    </v>
      </c>
      <c r="T235" s="1" t="str">
        <f t="shared" si="19"/>
        <v xml:space="preserve">    </v>
      </c>
    </row>
    <row r="236" spans="1:20" ht="15" customHeight="1">
      <c r="A236" s="25" t="str">
        <f t="shared" si="15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6"/>
        <v/>
      </c>
      <c r="R236" s="1" t="str">
        <f t="shared" si="17"/>
        <v/>
      </c>
      <c r="S236" s="1" t="str">
        <f t="shared" si="18"/>
        <v xml:space="preserve">    </v>
      </c>
      <c r="T236" s="1" t="str">
        <f t="shared" si="19"/>
        <v xml:space="preserve">    </v>
      </c>
    </row>
    <row r="237" spans="1:20" ht="15" customHeight="1">
      <c r="A237" s="25" t="str">
        <f t="shared" si="15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6"/>
        <v/>
      </c>
      <c r="R237" s="1" t="str">
        <f t="shared" si="17"/>
        <v/>
      </c>
      <c r="S237" s="1" t="str">
        <f t="shared" si="18"/>
        <v xml:space="preserve">    </v>
      </c>
      <c r="T237" s="1" t="str">
        <f t="shared" si="19"/>
        <v xml:space="preserve">    </v>
      </c>
    </row>
    <row r="238" spans="1:20" ht="15" customHeight="1">
      <c r="A238" s="25" t="str">
        <f t="shared" si="15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6"/>
        <v/>
      </c>
      <c r="R238" s="1" t="str">
        <f t="shared" si="17"/>
        <v/>
      </c>
      <c r="S238" s="1" t="str">
        <f t="shared" si="18"/>
        <v xml:space="preserve">    </v>
      </c>
      <c r="T238" s="1" t="str">
        <f t="shared" si="19"/>
        <v xml:space="preserve">    </v>
      </c>
    </row>
    <row r="239" spans="1:20" ht="15" customHeight="1">
      <c r="A239" s="25" t="str">
        <f t="shared" si="15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6"/>
        <v/>
      </c>
      <c r="R239" s="1" t="str">
        <f t="shared" si="17"/>
        <v/>
      </c>
      <c r="S239" s="1" t="str">
        <f t="shared" si="18"/>
        <v xml:space="preserve">    </v>
      </c>
      <c r="T239" s="1" t="str">
        <f t="shared" si="19"/>
        <v xml:space="preserve">    </v>
      </c>
    </row>
    <row r="240" spans="1:20" ht="15" customHeight="1">
      <c r="A240" s="25" t="str">
        <f t="shared" si="15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6"/>
        <v/>
      </c>
      <c r="R240" s="1" t="str">
        <f t="shared" si="17"/>
        <v/>
      </c>
      <c r="S240" s="1" t="str">
        <f t="shared" si="18"/>
        <v xml:space="preserve">    </v>
      </c>
      <c r="T240" s="1" t="str">
        <f t="shared" si="19"/>
        <v xml:space="preserve">    </v>
      </c>
    </row>
    <row r="241" spans="1:20" ht="15" customHeight="1">
      <c r="A241" s="25" t="str">
        <f t="shared" si="15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6"/>
        <v/>
      </c>
      <c r="R241" s="1" t="str">
        <f t="shared" si="17"/>
        <v/>
      </c>
      <c r="S241" s="1" t="str">
        <f t="shared" si="18"/>
        <v xml:space="preserve">    </v>
      </c>
      <c r="T241" s="1" t="str">
        <f t="shared" si="19"/>
        <v xml:space="preserve">    </v>
      </c>
    </row>
    <row r="242" spans="1:20" ht="15" customHeight="1">
      <c r="A242" s="25" t="str">
        <f t="shared" si="15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6"/>
        <v/>
      </c>
      <c r="R242" s="1" t="str">
        <f t="shared" si="17"/>
        <v/>
      </c>
      <c r="S242" s="1" t="str">
        <f t="shared" si="18"/>
        <v xml:space="preserve">    </v>
      </c>
      <c r="T242" s="1" t="str">
        <f t="shared" si="19"/>
        <v xml:space="preserve">    </v>
      </c>
    </row>
    <row r="243" spans="1:20" ht="15" customHeight="1">
      <c r="A243" s="25" t="str">
        <f t="shared" si="15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6"/>
        <v/>
      </c>
      <c r="R243" s="1" t="str">
        <f t="shared" si="17"/>
        <v/>
      </c>
      <c r="S243" s="1" t="str">
        <f t="shared" si="18"/>
        <v xml:space="preserve">    </v>
      </c>
      <c r="T243" s="1" t="str">
        <f t="shared" si="19"/>
        <v xml:space="preserve">    </v>
      </c>
    </row>
    <row r="244" spans="1:20" ht="15" customHeight="1">
      <c r="A244" s="25" t="str">
        <f t="shared" si="15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6"/>
        <v/>
      </c>
      <c r="R244" s="1" t="str">
        <f t="shared" si="17"/>
        <v/>
      </c>
      <c r="S244" s="1" t="str">
        <f t="shared" si="18"/>
        <v xml:space="preserve">    </v>
      </c>
      <c r="T244" s="1" t="str">
        <f t="shared" si="19"/>
        <v xml:space="preserve">    </v>
      </c>
    </row>
    <row r="245" spans="1:20" ht="15" customHeight="1">
      <c r="A245" s="25" t="str">
        <f t="shared" si="15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6"/>
        <v/>
      </c>
      <c r="R245" s="1" t="str">
        <f t="shared" si="17"/>
        <v/>
      </c>
      <c r="S245" s="1" t="str">
        <f t="shared" si="18"/>
        <v xml:space="preserve">    </v>
      </c>
      <c r="T245" s="1" t="str">
        <f t="shared" si="19"/>
        <v xml:space="preserve">    </v>
      </c>
    </row>
    <row r="246" spans="1:20" ht="15" customHeight="1">
      <c r="A246" s="25" t="str">
        <f t="shared" si="15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6"/>
        <v/>
      </c>
      <c r="R246" s="1" t="str">
        <f t="shared" si="17"/>
        <v/>
      </c>
      <c r="S246" s="1" t="str">
        <f t="shared" si="18"/>
        <v xml:space="preserve">    </v>
      </c>
      <c r="T246" s="1" t="str">
        <f t="shared" si="19"/>
        <v xml:space="preserve">    </v>
      </c>
    </row>
    <row r="247" spans="1:20" ht="15" customHeight="1">
      <c r="A247" s="25" t="str">
        <f t="shared" si="15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6"/>
        <v/>
      </c>
      <c r="R247" s="1" t="str">
        <f t="shared" si="17"/>
        <v/>
      </c>
      <c r="S247" s="1" t="str">
        <f t="shared" si="18"/>
        <v xml:space="preserve">    </v>
      </c>
      <c r="T247" s="1" t="str">
        <f t="shared" si="19"/>
        <v xml:space="preserve">    </v>
      </c>
    </row>
    <row r="248" spans="1:20" ht="15" customHeight="1">
      <c r="A248" s="25" t="str">
        <f t="shared" si="15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6"/>
        <v/>
      </c>
      <c r="R248" s="1" t="str">
        <f t="shared" si="17"/>
        <v/>
      </c>
      <c r="S248" s="1" t="str">
        <f t="shared" si="18"/>
        <v xml:space="preserve">    </v>
      </c>
      <c r="T248" s="1" t="str">
        <f t="shared" si="19"/>
        <v xml:space="preserve">    </v>
      </c>
    </row>
    <row r="249" spans="1:20" ht="15" customHeight="1">
      <c r="A249" s="25" t="str">
        <f t="shared" si="15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6"/>
        <v/>
      </c>
      <c r="R249" s="1" t="str">
        <f t="shared" si="17"/>
        <v/>
      </c>
      <c r="S249" s="1" t="str">
        <f t="shared" si="18"/>
        <v xml:space="preserve">    </v>
      </c>
      <c r="T249" s="1" t="str">
        <f t="shared" si="19"/>
        <v xml:space="preserve">    </v>
      </c>
    </row>
    <row r="250" spans="1:20" ht="15" customHeight="1">
      <c r="A250" s="25" t="str">
        <f t="shared" si="15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6"/>
        <v/>
      </c>
      <c r="R250" s="1" t="str">
        <f t="shared" si="17"/>
        <v/>
      </c>
      <c r="S250" s="1" t="str">
        <f t="shared" si="18"/>
        <v xml:space="preserve">    </v>
      </c>
      <c r="T250" s="1" t="str">
        <f t="shared" si="19"/>
        <v xml:space="preserve">    </v>
      </c>
    </row>
    <row r="251" spans="1:20" ht="15" customHeight="1">
      <c r="A251" s="25" t="str">
        <f t="shared" si="15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6"/>
        <v/>
      </c>
      <c r="R251" s="1" t="str">
        <f t="shared" si="17"/>
        <v/>
      </c>
      <c r="S251" s="1" t="str">
        <f t="shared" si="18"/>
        <v xml:space="preserve">    </v>
      </c>
      <c r="T251" s="1" t="str">
        <f t="shared" si="19"/>
        <v xml:space="preserve">    </v>
      </c>
    </row>
    <row r="252" spans="1:20" ht="15" customHeight="1">
      <c r="A252" s="25" t="str">
        <f t="shared" si="15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6"/>
        <v/>
      </c>
      <c r="R252" s="1" t="str">
        <f t="shared" si="17"/>
        <v/>
      </c>
      <c r="S252" s="1" t="str">
        <f t="shared" si="18"/>
        <v xml:space="preserve">    </v>
      </c>
      <c r="T252" s="1" t="str">
        <f t="shared" si="19"/>
        <v xml:space="preserve">    </v>
      </c>
    </row>
    <row r="253" spans="1:20" ht="15" customHeight="1">
      <c r="A253" s="25" t="str">
        <f t="shared" si="15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6"/>
        <v/>
      </c>
      <c r="R253" s="1" t="str">
        <f t="shared" si="17"/>
        <v/>
      </c>
      <c r="S253" s="1" t="str">
        <f t="shared" si="18"/>
        <v xml:space="preserve">    </v>
      </c>
      <c r="T253" s="1" t="str">
        <f t="shared" si="19"/>
        <v xml:space="preserve">    </v>
      </c>
    </row>
    <row r="254" spans="1:20" ht="15" customHeight="1">
      <c r="A254" s="25" t="str">
        <f t="shared" si="15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6"/>
        <v/>
      </c>
      <c r="R254" s="1" t="str">
        <f t="shared" si="17"/>
        <v/>
      </c>
      <c r="S254" s="1" t="str">
        <f t="shared" si="18"/>
        <v xml:space="preserve">    </v>
      </c>
      <c r="T254" s="1" t="str">
        <f t="shared" si="19"/>
        <v xml:space="preserve">    </v>
      </c>
    </row>
    <row r="255" spans="1:20" ht="15" customHeight="1">
      <c r="A255" s="25" t="str">
        <f t="shared" si="15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6"/>
        <v/>
      </c>
      <c r="R255" s="1" t="str">
        <f t="shared" si="17"/>
        <v/>
      </c>
      <c r="S255" s="1" t="str">
        <f t="shared" si="18"/>
        <v xml:space="preserve">    </v>
      </c>
      <c r="T255" s="1" t="str">
        <f t="shared" si="19"/>
        <v xml:space="preserve">    </v>
      </c>
    </row>
    <row r="256" spans="1:20" ht="15" customHeight="1">
      <c r="A256" s="25" t="str">
        <f t="shared" si="15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6"/>
        <v/>
      </c>
      <c r="R256" s="1" t="str">
        <f t="shared" si="17"/>
        <v/>
      </c>
      <c r="S256" s="1" t="str">
        <f t="shared" si="18"/>
        <v xml:space="preserve">    </v>
      </c>
      <c r="T256" s="1" t="str">
        <f t="shared" si="19"/>
        <v xml:space="preserve">    </v>
      </c>
    </row>
    <row r="257" spans="1:20" ht="15" customHeight="1">
      <c r="A257" s="25" t="str">
        <f t="shared" si="15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6"/>
        <v/>
      </c>
      <c r="R257" s="1" t="str">
        <f t="shared" si="17"/>
        <v/>
      </c>
      <c r="S257" s="1" t="str">
        <f t="shared" si="18"/>
        <v xml:space="preserve">    </v>
      </c>
      <c r="T257" s="1" t="str">
        <f t="shared" si="19"/>
        <v xml:space="preserve">    </v>
      </c>
    </row>
    <row r="258" spans="1:20" ht="15" customHeight="1">
      <c r="A258" s="25" t="str">
        <f t="shared" si="15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6"/>
        <v/>
      </c>
      <c r="R258" s="1" t="str">
        <f t="shared" si="17"/>
        <v/>
      </c>
      <c r="S258" s="1" t="str">
        <f t="shared" si="18"/>
        <v xml:space="preserve">    </v>
      </c>
      <c r="T258" s="1" t="str">
        <f t="shared" si="19"/>
        <v xml:space="preserve">    </v>
      </c>
    </row>
    <row r="259" spans="1:20" ht="15" customHeight="1">
      <c r="A259" s="25" t="str">
        <f t="shared" si="15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6"/>
        <v/>
      </c>
      <c r="R259" s="1" t="str">
        <f t="shared" si="17"/>
        <v/>
      </c>
      <c r="S259" s="1" t="str">
        <f t="shared" si="18"/>
        <v xml:space="preserve">    </v>
      </c>
      <c r="T259" s="1" t="str">
        <f t="shared" si="19"/>
        <v xml:space="preserve">    </v>
      </c>
    </row>
    <row r="260" spans="1:20" ht="15" customHeight="1">
      <c r="A260" s="25" t="str">
        <f t="shared" si="15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6"/>
        <v/>
      </c>
      <c r="R260" s="1" t="str">
        <f t="shared" si="17"/>
        <v/>
      </c>
      <c r="S260" s="1" t="str">
        <f t="shared" si="18"/>
        <v xml:space="preserve">    </v>
      </c>
      <c r="T260" s="1" t="str">
        <f t="shared" si="19"/>
        <v xml:space="preserve">    </v>
      </c>
    </row>
    <row r="261" spans="1:20" ht="15" customHeight="1">
      <c r="A261" s="25" t="str">
        <f t="shared" si="15"/>
        <v/>
      </c>
      <c r="B261" s="16"/>
      <c r="C261" s="22"/>
      <c r="D261" s="22"/>
      <c r="E261" s="6"/>
      <c r="F261" s="7"/>
      <c r="G261" s="17"/>
      <c r="H261" s="17"/>
      <c r="I261" s="15"/>
      <c r="J261" s="15"/>
      <c r="K261" s="15"/>
      <c r="L261" s="12"/>
      <c r="M261" s="18"/>
      <c r="N261" s="19"/>
      <c r="O261" s="20"/>
      <c r="P261" s="15"/>
      <c r="Q261" s="63" t="str">
        <f t="shared" si="16"/>
        <v/>
      </c>
      <c r="R261" s="1" t="str">
        <f t="shared" si="17"/>
        <v/>
      </c>
      <c r="S261" s="1" t="str">
        <f t="shared" si="18"/>
        <v xml:space="preserve">    </v>
      </c>
      <c r="T261" s="1" t="str">
        <f t="shared" si="19"/>
        <v xml:space="preserve">    </v>
      </c>
    </row>
    <row r="262" spans="1:20" ht="15" customHeight="1">
      <c r="A262" s="25" t="str">
        <f t="shared" si="15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6"/>
        <v/>
      </c>
      <c r="R262" s="1" t="str">
        <f t="shared" si="17"/>
        <v/>
      </c>
      <c r="S262" s="1" t="str">
        <f t="shared" si="18"/>
        <v xml:space="preserve">    </v>
      </c>
      <c r="T262" s="1" t="str">
        <f t="shared" si="19"/>
        <v xml:space="preserve">    </v>
      </c>
    </row>
    <row r="263" spans="1:20" ht="15" customHeight="1">
      <c r="A263" s="25" t="str">
        <f t="shared" ref="A263:A326" si="20">IF(OR(B263="",C263="",D263=""),"",TEXT(Q263,"000")&amp;B263&amp;TEXT(C263,"00")&amp;TEXT(D263,"00"))</f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21">IF(P263="","",VLOOKUP(P263,$Z$7:$AA$68,2,FALSE))</f>
        <v/>
      </c>
      <c r="R263" s="1" t="str">
        <f t="shared" ref="R263:R326" si="22">A263</f>
        <v/>
      </c>
      <c r="S263" s="1" t="str">
        <f t="shared" ref="S263:S326" si="23">""&amp;L263&amp;"  "&amp;M263&amp;"  "&amp;N263&amp;""</f>
        <v xml:space="preserve">    </v>
      </c>
      <c r="T263" s="1" t="str">
        <f t="shared" ref="T263:T326" si="24">S263</f>
        <v xml:space="preserve">    </v>
      </c>
    </row>
    <row r="264" spans="1:20" ht="15" customHeight="1">
      <c r="A264" s="25" t="str">
        <f t="shared" si="20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21"/>
        <v/>
      </c>
      <c r="R264" s="1" t="str">
        <f t="shared" si="22"/>
        <v/>
      </c>
      <c r="S264" s="1" t="str">
        <f t="shared" si="23"/>
        <v xml:space="preserve">    </v>
      </c>
      <c r="T264" s="1" t="str">
        <f t="shared" si="24"/>
        <v xml:space="preserve">    </v>
      </c>
    </row>
    <row r="265" spans="1:20" ht="15" customHeight="1">
      <c r="A265" s="25" t="str">
        <f t="shared" si="20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21"/>
        <v/>
      </c>
      <c r="R265" s="1" t="str">
        <f t="shared" si="22"/>
        <v/>
      </c>
      <c r="S265" s="1" t="str">
        <f t="shared" si="23"/>
        <v xml:space="preserve">    </v>
      </c>
      <c r="T265" s="1" t="str">
        <f t="shared" si="24"/>
        <v xml:space="preserve">    </v>
      </c>
    </row>
    <row r="266" spans="1:20" ht="15" customHeight="1">
      <c r="A266" s="25" t="str">
        <f t="shared" si="20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21"/>
        <v/>
      </c>
      <c r="R266" s="1" t="str">
        <f t="shared" si="22"/>
        <v/>
      </c>
      <c r="S266" s="1" t="str">
        <f t="shared" si="23"/>
        <v xml:space="preserve">    </v>
      </c>
      <c r="T266" s="1" t="str">
        <f t="shared" si="24"/>
        <v xml:space="preserve">    </v>
      </c>
    </row>
    <row r="267" spans="1:20" ht="15" customHeight="1">
      <c r="A267" s="25" t="str">
        <f t="shared" si="20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21"/>
        <v/>
      </c>
      <c r="R267" s="1" t="str">
        <f t="shared" si="22"/>
        <v/>
      </c>
      <c r="S267" s="1" t="str">
        <f t="shared" si="23"/>
        <v xml:space="preserve">    </v>
      </c>
      <c r="T267" s="1" t="str">
        <f t="shared" si="24"/>
        <v xml:space="preserve">    </v>
      </c>
    </row>
    <row r="268" spans="1:20" ht="15" customHeight="1">
      <c r="A268" s="25" t="str">
        <f t="shared" si="20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21"/>
        <v/>
      </c>
      <c r="R268" s="1" t="str">
        <f t="shared" si="22"/>
        <v/>
      </c>
      <c r="S268" s="1" t="str">
        <f t="shared" si="23"/>
        <v xml:space="preserve">    </v>
      </c>
      <c r="T268" s="1" t="str">
        <f t="shared" si="24"/>
        <v xml:space="preserve">    </v>
      </c>
    </row>
    <row r="269" spans="1:20" ht="15" customHeight="1">
      <c r="A269" s="25" t="str">
        <f t="shared" si="20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21"/>
        <v/>
      </c>
      <c r="R269" s="1" t="str">
        <f t="shared" si="22"/>
        <v/>
      </c>
      <c r="S269" s="1" t="str">
        <f t="shared" si="23"/>
        <v xml:space="preserve">    </v>
      </c>
      <c r="T269" s="1" t="str">
        <f t="shared" si="24"/>
        <v xml:space="preserve">    </v>
      </c>
    </row>
    <row r="270" spans="1:20" ht="15" customHeight="1">
      <c r="A270" s="25" t="str">
        <f t="shared" si="20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21"/>
        <v/>
      </c>
      <c r="R270" s="1" t="str">
        <f t="shared" si="22"/>
        <v/>
      </c>
      <c r="S270" s="1" t="str">
        <f t="shared" si="23"/>
        <v xml:space="preserve">    </v>
      </c>
      <c r="T270" s="1" t="str">
        <f t="shared" si="24"/>
        <v xml:space="preserve">    </v>
      </c>
    </row>
    <row r="271" spans="1:20" ht="15" customHeight="1">
      <c r="A271" s="25" t="str">
        <f t="shared" si="20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21"/>
        <v/>
      </c>
      <c r="R271" s="1" t="str">
        <f t="shared" si="22"/>
        <v/>
      </c>
      <c r="S271" s="1" t="str">
        <f t="shared" si="23"/>
        <v xml:space="preserve">    </v>
      </c>
      <c r="T271" s="1" t="str">
        <f t="shared" si="24"/>
        <v xml:space="preserve">    </v>
      </c>
    </row>
    <row r="272" spans="1:20" ht="15" customHeight="1">
      <c r="A272" s="25" t="str">
        <f t="shared" si="20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21"/>
        <v/>
      </c>
      <c r="R272" s="1" t="str">
        <f t="shared" si="22"/>
        <v/>
      </c>
      <c r="S272" s="1" t="str">
        <f t="shared" si="23"/>
        <v xml:space="preserve">    </v>
      </c>
      <c r="T272" s="1" t="str">
        <f t="shared" si="24"/>
        <v xml:space="preserve">    </v>
      </c>
    </row>
    <row r="273" spans="1:20" ht="15" customHeight="1">
      <c r="A273" s="25" t="str">
        <f t="shared" si="20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21"/>
        <v/>
      </c>
      <c r="R273" s="1" t="str">
        <f t="shared" si="22"/>
        <v/>
      </c>
      <c r="S273" s="1" t="str">
        <f t="shared" si="23"/>
        <v xml:space="preserve">    </v>
      </c>
      <c r="T273" s="1" t="str">
        <f t="shared" si="24"/>
        <v xml:space="preserve">    </v>
      </c>
    </row>
    <row r="274" spans="1:20" ht="15" customHeight="1">
      <c r="A274" s="25" t="str">
        <f t="shared" si="20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21"/>
        <v/>
      </c>
      <c r="R274" s="1" t="str">
        <f t="shared" si="22"/>
        <v/>
      </c>
      <c r="S274" s="1" t="str">
        <f t="shared" si="23"/>
        <v xml:space="preserve">    </v>
      </c>
      <c r="T274" s="1" t="str">
        <f t="shared" si="24"/>
        <v xml:space="preserve">    </v>
      </c>
    </row>
    <row r="275" spans="1:20" ht="15" customHeight="1">
      <c r="A275" s="25" t="str">
        <f t="shared" si="20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21"/>
        <v/>
      </c>
      <c r="R275" s="1" t="str">
        <f t="shared" si="22"/>
        <v/>
      </c>
      <c r="S275" s="1" t="str">
        <f t="shared" si="23"/>
        <v xml:space="preserve">    </v>
      </c>
      <c r="T275" s="1" t="str">
        <f t="shared" si="24"/>
        <v xml:space="preserve">    </v>
      </c>
    </row>
    <row r="276" spans="1:20" ht="15" customHeight="1">
      <c r="A276" s="25" t="str">
        <f t="shared" si="20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21"/>
        <v/>
      </c>
      <c r="R276" s="1" t="str">
        <f t="shared" si="22"/>
        <v/>
      </c>
      <c r="S276" s="1" t="str">
        <f t="shared" si="23"/>
        <v xml:space="preserve">    </v>
      </c>
      <c r="T276" s="1" t="str">
        <f t="shared" si="24"/>
        <v xml:space="preserve">    </v>
      </c>
    </row>
    <row r="277" spans="1:20" ht="15" customHeight="1">
      <c r="A277" s="25" t="str">
        <f t="shared" si="20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6"/>
      <c r="Q277" s="63" t="str">
        <f t="shared" si="21"/>
        <v/>
      </c>
      <c r="R277" s="1" t="str">
        <f t="shared" si="22"/>
        <v/>
      </c>
      <c r="S277" s="1" t="str">
        <f t="shared" si="23"/>
        <v xml:space="preserve">    </v>
      </c>
      <c r="T277" s="1" t="str">
        <f t="shared" si="24"/>
        <v xml:space="preserve">    </v>
      </c>
    </row>
    <row r="278" spans="1:20" ht="15" customHeight="1">
      <c r="A278" s="25" t="str">
        <f t="shared" si="20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21"/>
        <v/>
      </c>
      <c r="R278" s="1" t="str">
        <f t="shared" si="22"/>
        <v/>
      </c>
      <c r="S278" s="1" t="str">
        <f t="shared" si="23"/>
        <v xml:space="preserve">    </v>
      </c>
      <c r="T278" s="1" t="str">
        <f t="shared" si="24"/>
        <v xml:space="preserve">    </v>
      </c>
    </row>
    <row r="279" spans="1:20" ht="15" customHeight="1">
      <c r="A279" s="25" t="str">
        <f t="shared" si="20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21"/>
        <v/>
      </c>
      <c r="R279" s="1" t="str">
        <f t="shared" si="22"/>
        <v/>
      </c>
      <c r="S279" s="1" t="str">
        <f t="shared" si="23"/>
        <v xml:space="preserve">    </v>
      </c>
      <c r="T279" s="1" t="str">
        <f t="shared" si="24"/>
        <v xml:space="preserve">    </v>
      </c>
    </row>
    <row r="280" spans="1:20" ht="15" customHeight="1">
      <c r="A280" s="25" t="str">
        <f t="shared" si="20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21"/>
        <v/>
      </c>
      <c r="R280" s="1" t="str">
        <f t="shared" si="22"/>
        <v/>
      </c>
      <c r="S280" s="1" t="str">
        <f t="shared" si="23"/>
        <v xml:space="preserve">    </v>
      </c>
      <c r="T280" s="1" t="str">
        <f t="shared" si="24"/>
        <v xml:space="preserve">    </v>
      </c>
    </row>
    <row r="281" spans="1:20" ht="15" customHeight="1">
      <c r="A281" s="25" t="str">
        <f t="shared" si="20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21"/>
        <v/>
      </c>
      <c r="R281" s="1" t="str">
        <f t="shared" si="22"/>
        <v/>
      </c>
      <c r="S281" s="1" t="str">
        <f t="shared" si="23"/>
        <v xml:space="preserve">    </v>
      </c>
      <c r="T281" s="1" t="str">
        <f t="shared" si="24"/>
        <v xml:space="preserve">    </v>
      </c>
    </row>
    <row r="282" spans="1:20" ht="15" customHeight="1">
      <c r="A282" s="25" t="str">
        <f t="shared" si="20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6"/>
      <c r="Q282" s="63" t="str">
        <f t="shared" si="21"/>
        <v/>
      </c>
      <c r="R282" s="1" t="str">
        <f t="shared" si="22"/>
        <v/>
      </c>
      <c r="S282" s="1" t="str">
        <f t="shared" si="23"/>
        <v xml:space="preserve">    </v>
      </c>
      <c r="T282" s="1" t="str">
        <f t="shared" si="24"/>
        <v xml:space="preserve">    </v>
      </c>
    </row>
    <row r="283" spans="1:20" ht="15" customHeight="1">
      <c r="A283" s="25" t="str">
        <f t="shared" si="20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21"/>
        <v/>
      </c>
      <c r="R283" s="1" t="str">
        <f t="shared" si="22"/>
        <v/>
      </c>
      <c r="S283" s="1" t="str">
        <f t="shared" si="23"/>
        <v xml:space="preserve">    </v>
      </c>
      <c r="T283" s="1" t="str">
        <f t="shared" si="24"/>
        <v xml:space="preserve">    </v>
      </c>
    </row>
    <row r="284" spans="1:20" ht="15" customHeight="1">
      <c r="A284" s="25" t="str">
        <f t="shared" si="20"/>
        <v/>
      </c>
      <c r="B284" s="16"/>
      <c r="C284" s="22"/>
      <c r="D284" s="22"/>
      <c r="E284" s="6"/>
      <c r="F284" s="7"/>
      <c r="G284" s="17"/>
      <c r="H284" s="17"/>
      <c r="I284" s="15"/>
      <c r="J284" s="15"/>
      <c r="K284" s="15"/>
      <c r="L284" s="12"/>
      <c r="M284" s="18"/>
      <c r="N284" s="19"/>
      <c r="O284" s="20"/>
      <c r="P284" s="15"/>
      <c r="Q284" s="63" t="str">
        <f t="shared" si="21"/>
        <v/>
      </c>
      <c r="R284" s="1" t="str">
        <f t="shared" si="22"/>
        <v/>
      </c>
      <c r="S284" s="1" t="str">
        <f t="shared" si="23"/>
        <v xml:space="preserve">    </v>
      </c>
      <c r="T284" s="1" t="str">
        <f t="shared" si="24"/>
        <v xml:space="preserve">    </v>
      </c>
    </row>
    <row r="285" spans="1:20" ht="15" customHeight="1">
      <c r="A285" s="25" t="str">
        <f t="shared" si="20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21"/>
        <v/>
      </c>
      <c r="R285" s="1" t="str">
        <f t="shared" si="22"/>
        <v/>
      </c>
      <c r="S285" s="1" t="str">
        <f t="shared" si="23"/>
        <v xml:space="preserve">    </v>
      </c>
      <c r="T285" s="1" t="str">
        <f t="shared" si="24"/>
        <v xml:space="preserve">    </v>
      </c>
    </row>
    <row r="286" spans="1:20" ht="15" customHeight="1">
      <c r="A286" s="25" t="str">
        <f t="shared" si="20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21"/>
        <v/>
      </c>
      <c r="R286" s="1" t="str">
        <f t="shared" si="22"/>
        <v/>
      </c>
      <c r="S286" s="1" t="str">
        <f t="shared" si="23"/>
        <v xml:space="preserve">    </v>
      </c>
      <c r="T286" s="1" t="str">
        <f t="shared" si="24"/>
        <v xml:space="preserve">    </v>
      </c>
    </row>
    <row r="287" spans="1:20" ht="15" customHeight="1">
      <c r="A287" s="25" t="str">
        <f t="shared" si="20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21"/>
        <v/>
      </c>
      <c r="R287" s="1" t="str">
        <f t="shared" si="22"/>
        <v/>
      </c>
      <c r="S287" s="1" t="str">
        <f t="shared" si="23"/>
        <v xml:space="preserve">    </v>
      </c>
      <c r="T287" s="1" t="str">
        <f t="shared" si="24"/>
        <v xml:space="preserve">    </v>
      </c>
    </row>
    <row r="288" spans="1:20" ht="15" customHeight="1">
      <c r="A288" s="25" t="str">
        <f t="shared" si="20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21"/>
        <v/>
      </c>
      <c r="R288" s="1" t="str">
        <f t="shared" si="22"/>
        <v/>
      </c>
      <c r="S288" s="1" t="str">
        <f t="shared" si="23"/>
        <v xml:space="preserve">    </v>
      </c>
      <c r="T288" s="1" t="str">
        <f t="shared" si="24"/>
        <v xml:space="preserve">    </v>
      </c>
    </row>
    <row r="289" spans="1:20" ht="15" customHeight="1">
      <c r="A289" s="25" t="str">
        <f t="shared" si="20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21"/>
        <v/>
      </c>
      <c r="R289" s="1" t="str">
        <f t="shared" si="22"/>
        <v/>
      </c>
      <c r="S289" s="1" t="str">
        <f t="shared" si="23"/>
        <v xml:space="preserve">    </v>
      </c>
      <c r="T289" s="1" t="str">
        <f t="shared" si="24"/>
        <v xml:space="preserve">    </v>
      </c>
    </row>
    <row r="290" spans="1:20" ht="15" customHeight="1">
      <c r="A290" s="25" t="str">
        <f t="shared" si="20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21"/>
        <v/>
      </c>
      <c r="R290" s="1" t="str">
        <f t="shared" si="22"/>
        <v/>
      </c>
      <c r="S290" s="1" t="str">
        <f t="shared" si="23"/>
        <v xml:space="preserve">    </v>
      </c>
      <c r="T290" s="1" t="str">
        <f t="shared" si="24"/>
        <v xml:space="preserve">    </v>
      </c>
    </row>
    <row r="291" spans="1:20" ht="15" customHeight="1">
      <c r="A291" s="25" t="str">
        <f t="shared" si="20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21"/>
        <v/>
      </c>
      <c r="R291" s="1" t="str">
        <f t="shared" si="22"/>
        <v/>
      </c>
      <c r="S291" s="1" t="str">
        <f t="shared" si="23"/>
        <v xml:space="preserve">    </v>
      </c>
      <c r="T291" s="1" t="str">
        <f t="shared" si="24"/>
        <v xml:space="preserve">    </v>
      </c>
    </row>
    <row r="292" spans="1:20" ht="15" customHeight="1">
      <c r="A292" s="25" t="str">
        <f t="shared" si="20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21"/>
        <v/>
      </c>
      <c r="R292" s="1" t="str">
        <f t="shared" si="22"/>
        <v/>
      </c>
      <c r="S292" s="1" t="str">
        <f t="shared" si="23"/>
        <v xml:space="preserve">    </v>
      </c>
      <c r="T292" s="1" t="str">
        <f t="shared" si="24"/>
        <v xml:space="preserve">    </v>
      </c>
    </row>
    <row r="293" spans="1:20" ht="15" customHeight="1">
      <c r="A293" s="25" t="str">
        <f t="shared" si="20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21"/>
        <v/>
      </c>
      <c r="R293" s="1" t="str">
        <f t="shared" si="22"/>
        <v/>
      </c>
      <c r="S293" s="1" t="str">
        <f t="shared" si="23"/>
        <v xml:space="preserve">    </v>
      </c>
      <c r="T293" s="1" t="str">
        <f t="shared" si="24"/>
        <v xml:space="preserve">    </v>
      </c>
    </row>
    <row r="294" spans="1:20" ht="15" customHeight="1">
      <c r="A294" s="25" t="str">
        <f t="shared" si="20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21"/>
        <v/>
      </c>
      <c r="R294" s="1" t="str">
        <f t="shared" si="22"/>
        <v/>
      </c>
      <c r="S294" s="1" t="str">
        <f t="shared" si="23"/>
        <v xml:space="preserve">    </v>
      </c>
      <c r="T294" s="1" t="str">
        <f t="shared" si="24"/>
        <v xml:space="preserve">    </v>
      </c>
    </row>
    <row r="295" spans="1:20" ht="15" customHeight="1">
      <c r="A295" s="25" t="str">
        <f t="shared" si="20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21"/>
        <v/>
      </c>
      <c r="R295" s="1" t="str">
        <f t="shared" si="22"/>
        <v/>
      </c>
      <c r="S295" s="1" t="str">
        <f t="shared" si="23"/>
        <v xml:space="preserve">    </v>
      </c>
      <c r="T295" s="1" t="str">
        <f t="shared" si="24"/>
        <v xml:space="preserve">    </v>
      </c>
    </row>
    <row r="296" spans="1:20" ht="15" customHeight="1">
      <c r="A296" s="25" t="str">
        <f t="shared" si="20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21"/>
        <v/>
      </c>
      <c r="R296" s="1" t="str">
        <f t="shared" si="22"/>
        <v/>
      </c>
      <c r="S296" s="1" t="str">
        <f t="shared" si="23"/>
        <v xml:space="preserve">    </v>
      </c>
      <c r="T296" s="1" t="str">
        <f t="shared" si="24"/>
        <v xml:space="preserve">    </v>
      </c>
    </row>
    <row r="297" spans="1:20" ht="15" customHeight="1">
      <c r="A297" s="25" t="str">
        <f t="shared" si="20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21"/>
        <v/>
      </c>
      <c r="R297" s="1" t="str">
        <f t="shared" si="22"/>
        <v/>
      </c>
      <c r="S297" s="1" t="str">
        <f t="shared" si="23"/>
        <v xml:space="preserve">    </v>
      </c>
      <c r="T297" s="1" t="str">
        <f t="shared" si="24"/>
        <v xml:space="preserve">    </v>
      </c>
    </row>
    <row r="298" spans="1:20" ht="15" customHeight="1">
      <c r="A298" s="25" t="str">
        <f t="shared" si="20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21"/>
        <v/>
      </c>
      <c r="R298" s="1" t="str">
        <f t="shared" si="22"/>
        <v/>
      </c>
      <c r="S298" s="1" t="str">
        <f t="shared" si="23"/>
        <v xml:space="preserve">    </v>
      </c>
      <c r="T298" s="1" t="str">
        <f t="shared" si="24"/>
        <v xml:space="preserve">    </v>
      </c>
    </row>
    <row r="299" spans="1:20" ht="15" customHeight="1">
      <c r="A299" s="25" t="str">
        <f t="shared" si="20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21"/>
        <v/>
      </c>
      <c r="R299" s="1" t="str">
        <f t="shared" si="22"/>
        <v/>
      </c>
      <c r="S299" s="1" t="str">
        <f t="shared" si="23"/>
        <v xml:space="preserve">    </v>
      </c>
      <c r="T299" s="1" t="str">
        <f t="shared" si="24"/>
        <v xml:space="preserve">    </v>
      </c>
    </row>
    <row r="300" spans="1:20" ht="15" customHeight="1">
      <c r="A300" s="25" t="str">
        <f t="shared" si="20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21"/>
        <v/>
      </c>
      <c r="R300" s="1" t="str">
        <f t="shared" si="22"/>
        <v/>
      </c>
      <c r="S300" s="1" t="str">
        <f t="shared" si="23"/>
        <v xml:space="preserve">    </v>
      </c>
      <c r="T300" s="1" t="str">
        <f t="shared" si="24"/>
        <v xml:space="preserve">    </v>
      </c>
    </row>
    <row r="301" spans="1:20" ht="15" customHeight="1">
      <c r="A301" s="25" t="str">
        <f t="shared" si="20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21"/>
        <v/>
      </c>
      <c r="R301" s="1" t="str">
        <f t="shared" si="22"/>
        <v/>
      </c>
      <c r="S301" s="1" t="str">
        <f t="shared" si="23"/>
        <v xml:space="preserve">    </v>
      </c>
      <c r="T301" s="1" t="str">
        <f t="shared" si="24"/>
        <v xml:space="preserve">    </v>
      </c>
    </row>
    <row r="302" spans="1:20" ht="15" customHeight="1">
      <c r="A302" s="25" t="str">
        <f t="shared" si="20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21"/>
        <v/>
      </c>
      <c r="R302" s="1" t="str">
        <f t="shared" si="22"/>
        <v/>
      </c>
      <c r="S302" s="1" t="str">
        <f t="shared" si="23"/>
        <v xml:space="preserve">    </v>
      </c>
      <c r="T302" s="1" t="str">
        <f t="shared" si="24"/>
        <v xml:space="preserve">    </v>
      </c>
    </row>
    <row r="303" spans="1:20" ht="15" customHeight="1">
      <c r="A303" s="25" t="str">
        <f t="shared" si="20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21"/>
        <v/>
      </c>
      <c r="R303" s="1" t="str">
        <f t="shared" si="22"/>
        <v/>
      </c>
      <c r="S303" s="1" t="str">
        <f t="shared" si="23"/>
        <v xml:space="preserve">    </v>
      </c>
      <c r="T303" s="1" t="str">
        <f t="shared" si="24"/>
        <v xml:space="preserve">    </v>
      </c>
    </row>
    <row r="304" spans="1:20" ht="15" customHeight="1">
      <c r="A304" s="25" t="str">
        <f t="shared" si="20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21"/>
        <v/>
      </c>
      <c r="R304" s="1" t="str">
        <f t="shared" si="22"/>
        <v/>
      </c>
      <c r="S304" s="1" t="str">
        <f t="shared" si="23"/>
        <v xml:space="preserve">    </v>
      </c>
      <c r="T304" s="1" t="str">
        <f t="shared" si="24"/>
        <v xml:space="preserve">    </v>
      </c>
    </row>
    <row r="305" spans="1:20" ht="15" customHeight="1">
      <c r="A305" s="25" t="str">
        <f t="shared" si="20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21"/>
        <v/>
      </c>
      <c r="R305" s="1" t="str">
        <f t="shared" si="22"/>
        <v/>
      </c>
      <c r="S305" s="1" t="str">
        <f t="shared" si="23"/>
        <v xml:space="preserve">    </v>
      </c>
      <c r="T305" s="1" t="str">
        <f t="shared" si="24"/>
        <v xml:space="preserve">    </v>
      </c>
    </row>
    <row r="306" spans="1:20" ht="15" customHeight="1">
      <c r="A306" s="25" t="str">
        <f t="shared" si="20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21"/>
        <v/>
      </c>
      <c r="R306" s="1" t="str">
        <f t="shared" si="22"/>
        <v/>
      </c>
      <c r="S306" s="1" t="str">
        <f t="shared" si="23"/>
        <v xml:space="preserve">    </v>
      </c>
      <c r="T306" s="1" t="str">
        <f t="shared" si="24"/>
        <v xml:space="preserve">    </v>
      </c>
    </row>
    <row r="307" spans="1:20" ht="15" customHeight="1">
      <c r="A307" s="25" t="str">
        <f t="shared" si="20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21"/>
        <v/>
      </c>
      <c r="R307" s="1" t="str">
        <f t="shared" si="22"/>
        <v/>
      </c>
      <c r="S307" s="1" t="str">
        <f t="shared" si="23"/>
        <v xml:space="preserve">    </v>
      </c>
      <c r="T307" s="1" t="str">
        <f t="shared" si="24"/>
        <v xml:space="preserve">    </v>
      </c>
    </row>
    <row r="308" spans="1:20" ht="15" customHeight="1">
      <c r="A308" s="25" t="str">
        <f t="shared" si="20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21"/>
        <v/>
      </c>
      <c r="R308" s="1" t="str">
        <f t="shared" si="22"/>
        <v/>
      </c>
      <c r="S308" s="1" t="str">
        <f t="shared" si="23"/>
        <v xml:space="preserve">    </v>
      </c>
      <c r="T308" s="1" t="str">
        <f t="shared" si="24"/>
        <v xml:space="preserve">    </v>
      </c>
    </row>
    <row r="309" spans="1:20" ht="15" customHeight="1">
      <c r="A309" s="25" t="str">
        <f t="shared" si="20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21"/>
        <v/>
      </c>
      <c r="R309" s="1" t="str">
        <f t="shared" si="22"/>
        <v/>
      </c>
      <c r="S309" s="1" t="str">
        <f t="shared" si="23"/>
        <v xml:space="preserve">    </v>
      </c>
      <c r="T309" s="1" t="str">
        <f t="shared" si="24"/>
        <v xml:space="preserve">    </v>
      </c>
    </row>
    <row r="310" spans="1:20" ht="15" customHeight="1">
      <c r="A310" s="25" t="str">
        <f t="shared" si="20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21"/>
        <v/>
      </c>
      <c r="R310" s="1" t="str">
        <f t="shared" si="22"/>
        <v/>
      </c>
      <c r="S310" s="1" t="str">
        <f t="shared" si="23"/>
        <v xml:space="preserve">    </v>
      </c>
      <c r="T310" s="1" t="str">
        <f t="shared" si="24"/>
        <v xml:space="preserve">    </v>
      </c>
    </row>
    <row r="311" spans="1:20" ht="15" customHeight="1">
      <c r="A311" s="25" t="str">
        <f t="shared" si="20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21"/>
        <v/>
      </c>
      <c r="R311" s="1" t="str">
        <f t="shared" si="22"/>
        <v/>
      </c>
      <c r="S311" s="1" t="str">
        <f t="shared" si="23"/>
        <v xml:space="preserve">    </v>
      </c>
      <c r="T311" s="1" t="str">
        <f t="shared" si="24"/>
        <v xml:space="preserve">    </v>
      </c>
    </row>
    <row r="312" spans="1:20" ht="15" customHeight="1">
      <c r="A312" s="25" t="str">
        <f t="shared" si="20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21"/>
        <v/>
      </c>
      <c r="R312" s="1" t="str">
        <f t="shared" si="22"/>
        <v/>
      </c>
      <c r="S312" s="1" t="str">
        <f t="shared" si="23"/>
        <v xml:space="preserve">    </v>
      </c>
      <c r="T312" s="1" t="str">
        <f t="shared" si="24"/>
        <v xml:space="preserve">    </v>
      </c>
    </row>
    <row r="313" spans="1:20" ht="15" customHeight="1">
      <c r="A313" s="25" t="str">
        <f t="shared" si="20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21"/>
        <v/>
      </c>
      <c r="R313" s="1" t="str">
        <f t="shared" si="22"/>
        <v/>
      </c>
      <c r="S313" s="1" t="str">
        <f t="shared" si="23"/>
        <v xml:space="preserve">    </v>
      </c>
      <c r="T313" s="1" t="str">
        <f t="shared" si="24"/>
        <v xml:space="preserve">    </v>
      </c>
    </row>
    <row r="314" spans="1:20" ht="15" customHeight="1">
      <c r="A314" s="25" t="str">
        <f t="shared" si="20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21"/>
        <v/>
      </c>
      <c r="R314" s="1" t="str">
        <f t="shared" si="22"/>
        <v/>
      </c>
      <c r="S314" s="1" t="str">
        <f t="shared" si="23"/>
        <v xml:space="preserve">    </v>
      </c>
      <c r="T314" s="1" t="str">
        <f t="shared" si="24"/>
        <v xml:space="preserve">    </v>
      </c>
    </row>
    <row r="315" spans="1:20" ht="15" customHeight="1">
      <c r="A315" s="25" t="str">
        <f t="shared" si="20"/>
        <v/>
      </c>
      <c r="B315" s="16"/>
      <c r="C315" s="22"/>
      <c r="D315" s="22"/>
      <c r="E315" s="6"/>
      <c r="F315" s="7"/>
      <c r="G315" s="17"/>
      <c r="H315" s="17"/>
      <c r="I315" s="15"/>
      <c r="J315" s="15"/>
      <c r="K315" s="15"/>
      <c r="L315" s="12"/>
      <c r="M315" s="18"/>
      <c r="N315" s="19"/>
      <c r="O315" s="20"/>
      <c r="P315" s="15"/>
      <c r="Q315" s="63" t="str">
        <f t="shared" si="21"/>
        <v/>
      </c>
      <c r="R315" s="1" t="str">
        <f t="shared" si="22"/>
        <v/>
      </c>
      <c r="S315" s="1" t="str">
        <f t="shared" si="23"/>
        <v xml:space="preserve">    </v>
      </c>
      <c r="T315" s="1" t="str">
        <f t="shared" si="24"/>
        <v xml:space="preserve">    </v>
      </c>
    </row>
    <row r="316" spans="1:20" ht="15" customHeight="1">
      <c r="A316" s="25" t="str">
        <f t="shared" si="20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21"/>
        <v/>
      </c>
      <c r="R316" s="1" t="str">
        <f t="shared" si="22"/>
        <v/>
      </c>
      <c r="S316" s="1" t="str">
        <f t="shared" si="23"/>
        <v xml:space="preserve">    </v>
      </c>
      <c r="T316" s="1" t="str">
        <f t="shared" si="24"/>
        <v xml:space="preserve">    </v>
      </c>
    </row>
    <row r="317" spans="1:20" ht="15" customHeight="1">
      <c r="A317" s="25" t="str">
        <f t="shared" si="20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21"/>
        <v/>
      </c>
      <c r="R317" s="1" t="str">
        <f t="shared" si="22"/>
        <v/>
      </c>
      <c r="S317" s="1" t="str">
        <f t="shared" si="23"/>
        <v xml:space="preserve">    </v>
      </c>
      <c r="T317" s="1" t="str">
        <f t="shared" si="24"/>
        <v xml:space="preserve">    </v>
      </c>
    </row>
    <row r="318" spans="1:20" ht="15" customHeight="1">
      <c r="A318" s="25" t="str">
        <f t="shared" si="20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21"/>
        <v/>
      </c>
      <c r="R318" s="1" t="str">
        <f t="shared" si="22"/>
        <v/>
      </c>
      <c r="S318" s="1" t="str">
        <f t="shared" si="23"/>
        <v xml:space="preserve">    </v>
      </c>
      <c r="T318" s="1" t="str">
        <f t="shared" si="24"/>
        <v xml:space="preserve">    </v>
      </c>
    </row>
    <row r="319" spans="1:20" ht="15" customHeight="1">
      <c r="A319" s="25" t="str">
        <f t="shared" si="20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21"/>
        <v/>
      </c>
      <c r="R319" s="1" t="str">
        <f t="shared" si="22"/>
        <v/>
      </c>
      <c r="S319" s="1" t="str">
        <f t="shared" si="23"/>
        <v xml:space="preserve">    </v>
      </c>
      <c r="T319" s="1" t="str">
        <f t="shared" si="24"/>
        <v xml:space="preserve">    </v>
      </c>
    </row>
    <row r="320" spans="1:20" ht="15" customHeight="1">
      <c r="A320" s="25" t="str">
        <f t="shared" si="20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21"/>
        <v/>
      </c>
      <c r="R320" s="1" t="str">
        <f t="shared" si="22"/>
        <v/>
      </c>
      <c r="S320" s="1" t="str">
        <f t="shared" si="23"/>
        <v xml:space="preserve">    </v>
      </c>
      <c r="T320" s="1" t="str">
        <f t="shared" si="24"/>
        <v xml:space="preserve">    </v>
      </c>
    </row>
    <row r="321" spans="1:20" ht="15" customHeight="1">
      <c r="A321" s="25" t="str">
        <f t="shared" si="20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21"/>
        <v/>
      </c>
      <c r="R321" s="1" t="str">
        <f t="shared" si="22"/>
        <v/>
      </c>
      <c r="S321" s="1" t="str">
        <f t="shared" si="23"/>
        <v xml:space="preserve">    </v>
      </c>
      <c r="T321" s="1" t="str">
        <f t="shared" si="24"/>
        <v xml:space="preserve">    </v>
      </c>
    </row>
    <row r="322" spans="1:20" ht="15" customHeight="1">
      <c r="A322" s="25" t="str">
        <f t="shared" si="20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21"/>
        <v/>
      </c>
      <c r="R322" s="1" t="str">
        <f t="shared" si="22"/>
        <v/>
      </c>
      <c r="S322" s="1" t="str">
        <f t="shared" si="23"/>
        <v xml:space="preserve">    </v>
      </c>
      <c r="T322" s="1" t="str">
        <f t="shared" si="24"/>
        <v xml:space="preserve">    </v>
      </c>
    </row>
    <row r="323" spans="1:20" ht="15" customHeight="1">
      <c r="A323" s="25" t="str">
        <f t="shared" si="20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21"/>
        <v/>
      </c>
      <c r="R323" s="1" t="str">
        <f t="shared" si="22"/>
        <v/>
      </c>
      <c r="S323" s="1" t="str">
        <f t="shared" si="23"/>
        <v xml:space="preserve">    </v>
      </c>
      <c r="T323" s="1" t="str">
        <f t="shared" si="24"/>
        <v xml:space="preserve">    </v>
      </c>
    </row>
    <row r="324" spans="1:20" ht="15" customHeight="1">
      <c r="A324" s="25" t="str">
        <f t="shared" si="20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21"/>
        <v/>
      </c>
      <c r="R324" s="1" t="str">
        <f t="shared" si="22"/>
        <v/>
      </c>
      <c r="S324" s="1" t="str">
        <f t="shared" si="23"/>
        <v xml:space="preserve">    </v>
      </c>
      <c r="T324" s="1" t="str">
        <f t="shared" si="24"/>
        <v xml:space="preserve">    </v>
      </c>
    </row>
    <row r="325" spans="1:20" ht="15" customHeight="1">
      <c r="A325" s="25" t="str">
        <f t="shared" si="20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21"/>
        <v/>
      </c>
      <c r="R325" s="1" t="str">
        <f t="shared" si="22"/>
        <v/>
      </c>
      <c r="S325" s="1" t="str">
        <f t="shared" si="23"/>
        <v xml:space="preserve">    </v>
      </c>
      <c r="T325" s="1" t="str">
        <f t="shared" si="24"/>
        <v xml:space="preserve">    </v>
      </c>
    </row>
    <row r="326" spans="1:20" ht="15" customHeight="1">
      <c r="A326" s="25" t="str">
        <f t="shared" si="20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21"/>
        <v/>
      </c>
      <c r="R326" s="1" t="str">
        <f t="shared" si="22"/>
        <v/>
      </c>
      <c r="S326" s="1" t="str">
        <f t="shared" si="23"/>
        <v xml:space="preserve">    </v>
      </c>
      <c r="T326" s="1" t="str">
        <f t="shared" si="24"/>
        <v xml:space="preserve">    </v>
      </c>
    </row>
    <row r="327" spans="1:20" ht="15" customHeight="1">
      <c r="A327" s="25" t="str">
        <f t="shared" ref="A327:A384" si="25">IF(OR(B327="",C327="",D327=""),"",TEXT(Q327,"000")&amp;B327&amp;TEXT(C327,"00")&amp;TEXT(D327,"00"))</f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0" si="26">IF(P327="","",VLOOKUP(P327,$Z$7:$AA$68,2,FALSE))</f>
        <v/>
      </c>
      <c r="R327" s="1" t="str">
        <f t="shared" ref="R327:R339" si="27">A327</f>
        <v/>
      </c>
      <c r="S327" s="1" t="str">
        <f t="shared" ref="S327:S339" si="28">""&amp;L327&amp;"  "&amp;M327&amp;"  "&amp;N327&amp;""</f>
        <v xml:space="preserve">    </v>
      </c>
      <c r="T327" s="1" t="str">
        <f t="shared" ref="T327:T339" si="29">S327</f>
        <v xml:space="preserve">    </v>
      </c>
    </row>
    <row r="328" spans="1:20" ht="15" customHeight="1">
      <c r="A328" s="25" t="str">
        <f t="shared" si="25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26"/>
        <v/>
      </c>
      <c r="R328" s="1" t="str">
        <f t="shared" si="27"/>
        <v/>
      </c>
      <c r="S328" s="1" t="str">
        <f t="shared" si="28"/>
        <v xml:space="preserve">    </v>
      </c>
      <c r="T328" s="1" t="str">
        <f t="shared" si="29"/>
        <v xml:space="preserve">    </v>
      </c>
    </row>
    <row r="329" spans="1:20" ht="15" customHeight="1">
      <c r="A329" s="25" t="str">
        <f t="shared" si="25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26"/>
        <v/>
      </c>
      <c r="R329" s="1" t="str">
        <f t="shared" si="27"/>
        <v/>
      </c>
      <c r="S329" s="1" t="str">
        <f t="shared" si="28"/>
        <v xml:space="preserve">    </v>
      </c>
      <c r="T329" s="1" t="str">
        <f t="shared" si="29"/>
        <v xml:space="preserve">    </v>
      </c>
    </row>
    <row r="330" spans="1:20" ht="15" customHeight="1">
      <c r="A330" s="25" t="str">
        <f t="shared" si="25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26"/>
        <v/>
      </c>
      <c r="R330" s="1" t="str">
        <f t="shared" si="27"/>
        <v/>
      </c>
      <c r="S330" s="1" t="str">
        <f t="shared" si="28"/>
        <v xml:space="preserve">    </v>
      </c>
      <c r="T330" s="1" t="str">
        <f t="shared" si="29"/>
        <v xml:space="preserve">    </v>
      </c>
    </row>
    <row r="331" spans="1:20" ht="15" customHeight="1">
      <c r="A331" s="25" t="str">
        <f t="shared" si="25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/>
      <c r="R331" s="1" t="str">
        <f t="shared" si="27"/>
        <v/>
      </c>
      <c r="S331" s="1" t="str">
        <f t="shared" si="28"/>
        <v xml:space="preserve">    </v>
      </c>
      <c r="T331" s="1" t="str">
        <f t="shared" si="29"/>
        <v xml:space="preserve">    </v>
      </c>
    </row>
    <row r="332" spans="1:20" ht="15" customHeight="1">
      <c r="A332" s="25" t="str">
        <f t="shared" si="25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/>
      <c r="R332" s="1" t="str">
        <f t="shared" si="27"/>
        <v/>
      </c>
      <c r="S332" s="1" t="str">
        <f t="shared" si="28"/>
        <v xml:space="preserve">    </v>
      </c>
      <c r="T332" s="1" t="str">
        <f t="shared" si="29"/>
        <v xml:space="preserve">    </v>
      </c>
    </row>
    <row r="333" spans="1:20" ht="15" customHeight="1">
      <c r="A333" s="25" t="str">
        <f t="shared" si="25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/>
      <c r="R333" s="1" t="str">
        <f t="shared" si="27"/>
        <v/>
      </c>
      <c r="S333" s="1" t="str">
        <f t="shared" si="28"/>
        <v xml:space="preserve">    </v>
      </c>
      <c r="T333" s="1" t="str">
        <f t="shared" si="29"/>
        <v xml:space="preserve">    </v>
      </c>
    </row>
    <row r="334" spans="1:20" ht="15" customHeight="1">
      <c r="A334" s="25" t="str">
        <f t="shared" si="25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/>
      <c r="R334" s="1" t="str">
        <f t="shared" si="27"/>
        <v/>
      </c>
      <c r="S334" s="1" t="str">
        <f t="shared" si="28"/>
        <v xml:space="preserve">    </v>
      </c>
      <c r="T334" s="1" t="str">
        <f t="shared" si="29"/>
        <v xml:space="preserve">    </v>
      </c>
    </row>
    <row r="335" spans="1:20" ht="15" customHeight="1">
      <c r="A335" s="25" t="str">
        <f t="shared" si="25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27"/>
        <v/>
      </c>
      <c r="S335" s="1" t="str">
        <f t="shared" si="28"/>
        <v xml:space="preserve">    </v>
      </c>
      <c r="T335" s="1" t="str">
        <f t="shared" si="29"/>
        <v xml:space="preserve">    </v>
      </c>
    </row>
    <row r="336" spans="1:20" ht="15" customHeight="1">
      <c r="A336" s="25" t="str">
        <f t="shared" si="25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27"/>
        <v/>
      </c>
      <c r="S336" s="1" t="str">
        <f t="shared" si="28"/>
        <v xml:space="preserve">    </v>
      </c>
      <c r="T336" s="1" t="str">
        <f t="shared" si="29"/>
        <v xml:space="preserve">    </v>
      </c>
    </row>
    <row r="337" spans="1:20" ht="15" customHeight="1">
      <c r="A337" s="25" t="str">
        <f t="shared" si="25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27"/>
        <v/>
      </c>
      <c r="S337" s="1" t="str">
        <f t="shared" si="28"/>
        <v xml:space="preserve">    </v>
      </c>
      <c r="T337" s="1" t="str">
        <f t="shared" si="29"/>
        <v xml:space="preserve">    </v>
      </c>
    </row>
    <row r="338" spans="1:20" ht="15" customHeight="1">
      <c r="A338" s="25" t="str">
        <f t="shared" si="25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27"/>
        <v/>
      </c>
      <c r="S338" s="1" t="str">
        <f t="shared" si="28"/>
        <v xml:space="preserve">    </v>
      </c>
      <c r="T338" s="1" t="str">
        <f t="shared" si="29"/>
        <v xml:space="preserve">    </v>
      </c>
    </row>
    <row r="339" spans="1:20" ht="15" customHeight="1">
      <c r="A339" s="25" t="str">
        <f t="shared" si="25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  <c r="R339" s="1" t="str">
        <f t="shared" si="27"/>
        <v/>
      </c>
      <c r="S339" s="1" t="str">
        <f t="shared" si="28"/>
        <v xml:space="preserve">    </v>
      </c>
      <c r="T339" s="1" t="str">
        <f t="shared" si="29"/>
        <v xml:space="preserve">    </v>
      </c>
    </row>
    <row r="340" spans="1:20" ht="15" customHeight="1">
      <c r="A340" s="25" t="str">
        <f t="shared" si="25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25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25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25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  <c r="R343" s="1" t="str">
        <f>A343</f>
        <v/>
      </c>
      <c r="S343" s="1" t="str">
        <f>""&amp;L343&amp;"  "&amp;M343&amp;"  "&amp;N343&amp;""</f>
        <v xml:space="preserve">    </v>
      </c>
      <c r="T343" s="1" t="str">
        <f>S343</f>
        <v xml:space="preserve">    </v>
      </c>
    </row>
    <row r="344" spans="1:20" ht="15" customHeight="1">
      <c r="A344" s="25" t="str">
        <f t="shared" si="25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25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25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25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25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25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25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25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25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25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25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25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25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25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25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25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25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si="25"/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25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  <c r="R362" s="1" t="str">
        <f t="shared" ref="R362:R384" si="30">A362</f>
        <v/>
      </c>
      <c r="S362" s="1" t="str">
        <f t="shared" ref="S362:S374" si="31">""&amp;L362&amp;"  "&amp;M362&amp;"  "&amp;N362&amp;""</f>
        <v xml:space="preserve">    </v>
      </c>
      <c r="T362" s="1" t="str">
        <f t="shared" ref="T362:T374" si="32">S362</f>
        <v xml:space="preserve">    </v>
      </c>
    </row>
    <row r="363" spans="1:20" ht="15" customHeight="1">
      <c r="A363" s="25" t="str">
        <f t="shared" si="25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si="30"/>
        <v/>
      </c>
      <c r="S363" s="1" t="str">
        <f t="shared" si="31"/>
        <v xml:space="preserve">    </v>
      </c>
      <c r="T363" s="1" t="str">
        <f t="shared" si="32"/>
        <v xml:space="preserve">    </v>
      </c>
    </row>
    <row r="364" spans="1:20" ht="15" customHeight="1">
      <c r="A364" s="25" t="str">
        <f t="shared" si="25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30"/>
        <v/>
      </c>
      <c r="S364" s="1" t="str">
        <f t="shared" si="31"/>
        <v xml:space="preserve">    </v>
      </c>
      <c r="T364" s="1" t="str">
        <f t="shared" si="32"/>
        <v xml:space="preserve">    </v>
      </c>
    </row>
    <row r="365" spans="1:20" ht="15" customHeight="1">
      <c r="A365" s="25" t="str">
        <f t="shared" si="25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30"/>
        <v/>
      </c>
      <c r="S365" s="1" t="str">
        <f t="shared" si="31"/>
        <v xml:space="preserve">    </v>
      </c>
      <c r="T365" s="1" t="str">
        <f t="shared" si="32"/>
        <v xml:space="preserve">    </v>
      </c>
    </row>
    <row r="366" spans="1:20" ht="15" customHeight="1">
      <c r="A366" s="25" t="str">
        <f t="shared" si="25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30"/>
        <v/>
      </c>
      <c r="S366" s="1" t="str">
        <f t="shared" si="31"/>
        <v xml:space="preserve">    </v>
      </c>
      <c r="T366" s="1" t="str">
        <f t="shared" si="32"/>
        <v xml:space="preserve">    </v>
      </c>
    </row>
    <row r="367" spans="1:20" ht="15" customHeight="1">
      <c r="A367" s="25" t="str">
        <f t="shared" si="25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30"/>
        <v/>
      </c>
      <c r="S367" s="1" t="str">
        <f t="shared" si="31"/>
        <v xml:space="preserve">    </v>
      </c>
      <c r="T367" s="1" t="str">
        <f t="shared" si="32"/>
        <v xml:space="preserve">    </v>
      </c>
    </row>
    <row r="368" spans="1:20" ht="15" customHeight="1">
      <c r="A368" s="25" t="str">
        <f t="shared" si="25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30"/>
        <v/>
      </c>
      <c r="S368" s="1" t="str">
        <f t="shared" si="31"/>
        <v xml:space="preserve">    </v>
      </c>
      <c r="T368" s="1" t="str">
        <f t="shared" si="32"/>
        <v xml:space="preserve">    </v>
      </c>
    </row>
    <row r="369" spans="1:20" ht="15" customHeight="1">
      <c r="A369" s="25" t="str">
        <f t="shared" si="25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30"/>
        <v/>
      </c>
      <c r="S369" s="1" t="str">
        <f t="shared" si="31"/>
        <v xml:space="preserve">    </v>
      </c>
      <c r="T369" s="1" t="str">
        <f t="shared" si="32"/>
        <v xml:space="preserve">    </v>
      </c>
    </row>
    <row r="370" spans="1:20" ht="15" customHeight="1">
      <c r="A370" s="25" t="str">
        <f t="shared" si="25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30"/>
        <v/>
      </c>
      <c r="S370" s="1" t="str">
        <f t="shared" si="31"/>
        <v xml:space="preserve">    </v>
      </c>
      <c r="T370" s="1" t="str">
        <f t="shared" si="32"/>
        <v xml:space="preserve">    </v>
      </c>
    </row>
    <row r="371" spans="1:20" ht="15" customHeight="1">
      <c r="A371" s="25" t="str">
        <f t="shared" si="25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30"/>
        <v/>
      </c>
      <c r="S371" s="1" t="str">
        <f t="shared" si="31"/>
        <v xml:space="preserve">    </v>
      </c>
      <c r="T371" s="1" t="str">
        <f t="shared" si="32"/>
        <v xml:space="preserve">    </v>
      </c>
    </row>
    <row r="372" spans="1:20" ht="15" customHeight="1">
      <c r="A372" s="25" t="str">
        <f t="shared" si="25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30"/>
        <v/>
      </c>
      <c r="S372" s="1" t="str">
        <f t="shared" si="31"/>
        <v xml:space="preserve">    </v>
      </c>
      <c r="T372" s="1" t="str">
        <f t="shared" si="32"/>
        <v xml:space="preserve">    </v>
      </c>
    </row>
    <row r="373" spans="1:20" ht="15" customHeight="1">
      <c r="A373" s="25" t="str">
        <f t="shared" si="25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si="30"/>
        <v/>
      </c>
      <c r="S373" s="1" t="str">
        <f t="shared" si="31"/>
        <v xml:space="preserve">    </v>
      </c>
      <c r="T373" s="1" t="str">
        <f t="shared" si="32"/>
        <v xml:space="preserve">    </v>
      </c>
    </row>
    <row r="374" spans="1:20" ht="15" customHeight="1">
      <c r="A374" s="25" t="str">
        <f t="shared" si="25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30"/>
        <v/>
      </c>
      <c r="S374" s="1" t="str">
        <f t="shared" si="31"/>
        <v xml:space="preserve">    </v>
      </c>
      <c r="T374" s="1" t="str">
        <f t="shared" si="32"/>
        <v xml:space="preserve">    </v>
      </c>
    </row>
    <row r="375" spans="1:20" ht="15" customHeight="1">
      <c r="A375" s="25" t="str">
        <f t="shared" si="25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30"/>
        <v/>
      </c>
    </row>
    <row r="376" spans="1:20" ht="15" customHeight="1">
      <c r="A376" s="25" t="str">
        <f t="shared" si="25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30"/>
        <v/>
      </c>
      <c r="S376" s="1" t="str">
        <f t="shared" ref="S376:S384" si="33">""&amp;L376&amp;"  "&amp;M376&amp;"  "&amp;N376&amp;""</f>
        <v xml:space="preserve">    </v>
      </c>
      <c r="T376" s="1" t="str">
        <f t="shared" ref="T376:T384" si="34">S376</f>
        <v xml:space="preserve">    </v>
      </c>
    </row>
    <row r="377" spans="1:20" ht="15" customHeight="1">
      <c r="A377" s="25" t="str">
        <f t="shared" si="25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30"/>
        <v/>
      </c>
      <c r="S377" s="1" t="str">
        <f t="shared" si="33"/>
        <v xml:space="preserve">    </v>
      </c>
      <c r="T377" s="1" t="str">
        <f t="shared" si="34"/>
        <v xml:space="preserve">    </v>
      </c>
    </row>
    <row r="378" spans="1:20" ht="15" customHeight="1">
      <c r="A378" s="25" t="str">
        <f t="shared" si="25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30"/>
        <v/>
      </c>
      <c r="S378" s="1" t="str">
        <f t="shared" si="33"/>
        <v xml:space="preserve">    </v>
      </c>
      <c r="T378" s="1" t="str">
        <f t="shared" si="34"/>
        <v xml:space="preserve">    </v>
      </c>
    </row>
    <row r="379" spans="1:20" ht="15" customHeight="1">
      <c r="A379" s="25" t="str">
        <f t="shared" si="25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30"/>
        <v/>
      </c>
      <c r="S379" s="1" t="str">
        <f t="shared" si="33"/>
        <v xml:space="preserve">    </v>
      </c>
      <c r="T379" s="1" t="str">
        <f t="shared" si="34"/>
        <v xml:space="preserve">    </v>
      </c>
    </row>
    <row r="380" spans="1:20" ht="15" customHeight="1">
      <c r="A380" s="25" t="str">
        <f t="shared" si="25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30"/>
        <v/>
      </c>
      <c r="S380" s="1" t="str">
        <f t="shared" si="33"/>
        <v xml:space="preserve">    </v>
      </c>
      <c r="T380" s="1" t="str">
        <f t="shared" si="34"/>
        <v xml:space="preserve">    </v>
      </c>
    </row>
    <row r="381" spans="1:20" ht="15" customHeight="1">
      <c r="A381" s="25" t="str">
        <f t="shared" si="25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30"/>
        <v/>
      </c>
      <c r="S381" s="1" t="str">
        <f t="shared" si="33"/>
        <v xml:space="preserve">    </v>
      </c>
      <c r="T381" s="1" t="str">
        <f t="shared" si="34"/>
        <v xml:space="preserve">    </v>
      </c>
    </row>
    <row r="382" spans="1:20" ht="15" customHeight="1">
      <c r="A382" s="25" t="str">
        <f t="shared" si="25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30"/>
        <v/>
      </c>
      <c r="S382" s="1" t="str">
        <f t="shared" si="33"/>
        <v xml:space="preserve">    </v>
      </c>
      <c r="T382" s="1" t="str">
        <f t="shared" si="34"/>
        <v xml:space="preserve">    </v>
      </c>
    </row>
    <row r="383" spans="1:20" ht="15" customHeight="1">
      <c r="A383" s="25" t="str">
        <f t="shared" si="25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30"/>
        <v/>
      </c>
      <c r="S383" s="1" t="str">
        <f t="shared" si="33"/>
        <v xml:space="preserve">    </v>
      </c>
      <c r="T383" s="1" t="str">
        <f t="shared" si="34"/>
        <v xml:space="preserve">    </v>
      </c>
    </row>
    <row r="384" spans="1:20" ht="15" customHeight="1">
      <c r="A384" s="25" t="str">
        <f t="shared" si="25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  <c r="R384" s="1" t="str">
        <f t="shared" si="30"/>
        <v/>
      </c>
      <c r="S384" s="1" t="str">
        <f t="shared" si="33"/>
        <v xml:space="preserve">    </v>
      </c>
      <c r="T384" s="1" t="str">
        <f t="shared" si="34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6" priority="1"/>
  </conditionalFormatting>
  <dataValidations count="4">
    <dataValidation imeMode="on" allowBlank="1" showInputMessage="1" showErrorMessage="1" sqref="P86:P384 G73:G74 G88:K384 G86:G87 G76:G84 G67:G71 G60:G64 G50:G53 H29:K87 O7:O384 G46:G48 G41 G7:K28" xr:uid="{00000000-0002-0000-1200-000000000000}"/>
    <dataValidation imeMode="off" allowBlank="1" showInputMessage="1" showErrorMessage="1" sqref="L88:L384 Q7:Q384 M7:N384" xr:uid="{00000000-0002-0000-1200-000001000000}"/>
    <dataValidation type="list" imeMode="on" allowBlank="1" showInputMessage="1" showErrorMessage="1" sqref="P7:P85" xr:uid="{00000000-0002-0000-1200-000002000000}">
      <formula1>$Z$7:$Z$69</formula1>
    </dataValidation>
    <dataValidation type="list" imeMode="off" allowBlank="1" showInputMessage="1" showErrorMessage="1" sqref="L7:L87" xr:uid="{00000000-0002-0000-12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C70"/>
  <sheetViews>
    <sheetView workbookViewId="0"/>
  </sheetViews>
  <sheetFormatPr defaultRowHeight="12"/>
  <cols>
    <col min="2" max="2" width="31.140625" style="1" customWidth="1"/>
    <col min="3" max="3" width="12.7109375" style="3" customWidth="1"/>
  </cols>
  <sheetData>
    <row r="2" spans="2:3">
      <c r="B2" s="1" t="s">
        <v>873</v>
      </c>
      <c r="C2" s="3" t="s">
        <v>874</v>
      </c>
    </row>
    <row r="3" spans="2:3">
      <c r="B3" s="1" t="s">
        <v>2012</v>
      </c>
      <c r="C3" s="69">
        <v>26</v>
      </c>
    </row>
    <row r="4" spans="2:3">
      <c r="B4" s="1" t="s">
        <v>1733</v>
      </c>
      <c r="C4" s="69">
        <v>20</v>
      </c>
    </row>
    <row r="5" spans="2:3">
      <c r="B5" s="1" t="s">
        <v>566</v>
      </c>
      <c r="C5" s="69">
        <v>30</v>
      </c>
    </row>
    <row r="6" spans="2:3">
      <c r="B6" s="1" t="s">
        <v>4015</v>
      </c>
      <c r="C6" s="69">
        <v>0</v>
      </c>
    </row>
    <row r="7" spans="2:3">
      <c r="B7" s="1" t="s">
        <v>4016</v>
      </c>
      <c r="C7" s="69">
        <v>10</v>
      </c>
    </row>
    <row r="8" spans="2:3">
      <c r="B8" s="1" t="s">
        <v>3837</v>
      </c>
      <c r="C8" s="69">
        <v>9</v>
      </c>
    </row>
    <row r="9" spans="2:3">
      <c r="B9" s="1" t="s">
        <v>1202</v>
      </c>
      <c r="C9" s="69">
        <v>19</v>
      </c>
    </row>
    <row r="10" spans="2:3">
      <c r="B10" s="1" t="s">
        <v>2140</v>
      </c>
      <c r="C10" s="69">
        <v>11</v>
      </c>
    </row>
    <row r="11" spans="2:3">
      <c r="B11" s="1" t="s">
        <v>1338</v>
      </c>
      <c r="C11" s="69">
        <v>16</v>
      </c>
    </row>
    <row r="12" spans="2:3">
      <c r="B12" s="1" t="s">
        <v>528</v>
      </c>
      <c r="C12" s="69">
        <v>1</v>
      </c>
    </row>
    <row r="13" spans="2:3">
      <c r="B13" s="1" t="s">
        <v>4017</v>
      </c>
      <c r="C13" s="69">
        <v>0</v>
      </c>
    </row>
    <row r="14" spans="2:3">
      <c r="B14" s="1" t="s">
        <v>542</v>
      </c>
      <c r="C14" s="69">
        <v>39</v>
      </c>
    </row>
    <row r="15" spans="2:3">
      <c r="B15" s="1" t="s">
        <v>1229</v>
      </c>
      <c r="C15" s="69">
        <v>7</v>
      </c>
    </row>
    <row r="16" spans="2:3">
      <c r="B16" s="1" t="s">
        <v>997</v>
      </c>
      <c r="C16" s="69">
        <v>38</v>
      </c>
    </row>
    <row r="17" spans="2:3">
      <c r="B17" s="1" t="s">
        <v>1857</v>
      </c>
      <c r="C17" s="69">
        <v>45</v>
      </c>
    </row>
    <row r="18" spans="2:3">
      <c r="B18" s="1" t="s">
        <v>1862</v>
      </c>
      <c r="C18" s="69">
        <v>35</v>
      </c>
    </row>
    <row r="19" spans="2:3">
      <c r="B19" s="1" t="s">
        <v>4018</v>
      </c>
      <c r="C19" s="69">
        <v>0</v>
      </c>
    </row>
    <row r="20" spans="2:3">
      <c r="B20" s="1" t="s">
        <v>4019</v>
      </c>
      <c r="C20" s="69">
        <v>0</v>
      </c>
    </row>
    <row r="21" spans="2:3">
      <c r="B21" s="1" t="s">
        <v>4020</v>
      </c>
      <c r="C21" s="69">
        <v>0</v>
      </c>
    </row>
    <row r="22" spans="2:3">
      <c r="B22" s="1" t="s">
        <v>3093</v>
      </c>
      <c r="C22" s="69">
        <v>47</v>
      </c>
    </row>
    <row r="23" spans="2:3">
      <c r="B23" s="1" t="s">
        <v>4021</v>
      </c>
      <c r="C23" s="69">
        <v>0</v>
      </c>
    </row>
    <row r="24" spans="2:3">
      <c r="B24" s="1" t="s">
        <v>4022</v>
      </c>
      <c r="C24" s="69">
        <v>0</v>
      </c>
    </row>
    <row r="25" spans="2:3">
      <c r="B25" s="1" t="s">
        <v>4023</v>
      </c>
      <c r="C25" s="69">
        <v>42</v>
      </c>
    </row>
    <row r="26" spans="2:3">
      <c r="B26" s="1" t="s">
        <v>4024</v>
      </c>
      <c r="C26" s="69">
        <v>6</v>
      </c>
    </row>
    <row r="27" spans="2:3">
      <c r="B27" s="1" t="s">
        <v>876</v>
      </c>
      <c r="C27" s="69">
        <v>17</v>
      </c>
    </row>
    <row r="28" spans="2:3">
      <c r="B28" s="1" t="s">
        <v>801</v>
      </c>
      <c r="C28" s="69">
        <v>23</v>
      </c>
    </row>
    <row r="29" spans="2:3">
      <c r="B29" s="1" t="s">
        <v>819</v>
      </c>
      <c r="C29" s="69">
        <v>4</v>
      </c>
    </row>
    <row r="30" spans="2:3">
      <c r="B30" s="1" t="s">
        <v>922</v>
      </c>
      <c r="C30" s="69">
        <v>25</v>
      </c>
    </row>
    <row r="31" spans="2:3">
      <c r="B31" s="1" t="s">
        <v>944</v>
      </c>
      <c r="C31" s="69">
        <v>18</v>
      </c>
    </row>
    <row r="32" spans="2:3">
      <c r="B32" s="1" t="s">
        <v>383</v>
      </c>
      <c r="C32" s="69">
        <v>3</v>
      </c>
    </row>
    <row r="33" spans="2:3">
      <c r="B33" s="1" t="s">
        <v>1717</v>
      </c>
      <c r="C33" s="69">
        <v>2</v>
      </c>
    </row>
    <row r="34" spans="2:3">
      <c r="B34" s="1" t="s">
        <v>1606</v>
      </c>
      <c r="C34" s="69">
        <v>15</v>
      </c>
    </row>
    <row r="35" spans="2:3">
      <c r="B35" s="1" t="s">
        <v>1227</v>
      </c>
      <c r="C35" s="69">
        <v>27</v>
      </c>
    </row>
    <row r="36" spans="2:3">
      <c r="B36" s="1" t="s">
        <v>1354</v>
      </c>
      <c r="C36" s="69">
        <v>34</v>
      </c>
    </row>
    <row r="37" spans="2:3">
      <c r="B37" s="1" t="s">
        <v>843</v>
      </c>
      <c r="C37" s="69">
        <v>13</v>
      </c>
    </row>
    <row r="38" spans="2:3">
      <c r="B38" s="1" t="s">
        <v>2224</v>
      </c>
      <c r="C38" s="69">
        <v>46</v>
      </c>
    </row>
    <row r="39" spans="2:3">
      <c r="B39" s="1" t="s">
        <v>1813</v>
      </c>
      <c r="C39" s="69">
        <v>21</v>
      </c>
    </row>
    <row r="40" spans="2:3">
      <c r="B40" s="1" t="s">
        <v>1694</v>
      </c>
      <c r="C40" s="69">
        <v>41</v>
      </c>
    </row>
    <row r="41" spans="2:3">
      <c r="B41" s="1" t="s">
        <v>4025</v>
      </c>
      <c r="C41" s="69">
        <v>0</v>
      </c>
    </row>
    <row r="42" spans="2:3">
      <c r="B42" s="1" t="s">
        <v>313</v>
      </c>
      <c r="C42" s="69">
        <v>8</v>
      </c>
    </row>
    <row r="43" spans="2:3">
      <c r="B43" s="1" t="s">
        <v>1225</v>
      </c>
      <c r="C43" s="69">
        <v>37</v>
      </c>
    </row>
    <row r="44" spans="2:3">
      <c r="B44" s="1" t="s">
        <v>1214</v>
      </c>
      <c r="C44" s="69">
        <v>32</v>
      </c>
    </row>
    <row r="45" spans="2:3">
      <c r="B45" s="1" t="s">
        <v>1634</v>
      </c>
      <c r="C45" s="69">
        <v>31</v>
      </c>
    </row>
    <row r="46" spans="2:3">
      <c r="B46" s="1" t="s">
        <v>2072</v>
      </c>
      <c r="C46" s="69">
        <v>44</v>
      </c>
    </row>
    <row r="47" spans="2:3">
      <c r="B47" s="1" t="s">
        <v>4026</v>
      </c>
      <c r="C47" s="69">
        <v>0</v>
      </c>
    </row>
    <row r="48" spans="2:3">
      <c r="B48" s="1" t="s">
        <v>4027</v>
      </c>
      <c r="C48" s="69">
        <v>0</v>
      </c>
    </row>
    <row r="49" spans="2:3">
      <c r="B49" s="1" t="s">
        <v>605</v>
      </c>
      <c r="C49" s="69">
        <v>14</v>
      </c>
    </row>
    <row r="50" spans="2:3">
      <c r="B50" s="1" t="s">
        <v>4028</v>
      </c>
      <c r="C50" s="69">
        <v>0</v>
      </c>
    </row>
    <row r="51" spans="2:3">
      <c r="B51" s="1" t="s">
        <v>4029</v>
      </c>
      <c r="C51" s="69">
        <v>0</v>
      </c>
    </row>
    <row r="52" spans="2:3">
      <c r="B52" s="1" t="s">
        <v>1592</v>
      </c>
      <c r="C52" s="69">
        <v>24</v>
      </c>
    </row>
    <row r="53" spans="2:3">
      <c r="B53" s="1" t="s">
        <v>4030</v>
      </c>
      <c r="C53" s="69">
        <v>0</v>
      </c>
    </row>
    <row r="54" spans="2:3">
      <c r="B54" s="1" t="s">
        <v>4031</v>
      </c>
      <c r="C54" s="69">
        <v>0</v>
      </c>
    </row>
    <row r="55" spans="2:3">
      <c r="B55" s="1" t="s">
        <v>560</v>
      </c>
      <c r="C55" s="69">
        <v>36</v>
      </c>
    </row>
    <row r="56" spans="2:3">
      <c r="B56" s="1" t="s">
        <v>4032</v>
      </c>
      <c r="C56" s="69">
        <v>0</v>
      </c>
    </row>
    <row r="57" spans="2:3">
      <c r="B57" s="1" t="s">
        <v>1279</v>
      </c>
      <c r="C57" s="69">
        <v>33</v>
      </c>
    </row>
    <row r="58" spans="2:3">
      <c r="B58" s="1" t="s">
        <v>4033</v>
      </c>
      <c r="C58" s="69">
        <v>0</v>
      </c>
    </row>
    <row r="59" spans="2:3">
      <c r="B59" s="1" t="s">
        <v>4034</v>
      </c>
      <c r="C59" s="69">
        <v>0</v>
      </c>
    </row>
    <row r="60" spans="2:3">
      <c r="B60" s="1" t="s">
        <v>4035</v>
      </c>
      <c r="C60" s="69">
        <v>5</v>
      </c>
    </row>
    <row r="61" spans="2:3">
      <c r="B61" s="1" t="s">
        <v>4036</v>
      </c>
      <c r="C61" s="69">
        <v>0</v>
      </c>
    </row>
    <row r="62" spans="2:3">
      <c r="B62" s="1" t="s">
        <v>923</v>
      </c>
      <c r="C62" s="69">
        <v>43</v>
      </c>
    </row>
    <row r="63" spans="2:3">
      <c r="B63" s="1" t="s">
        <v>2077</v>
      </c>
      <c r="C63" s="69">
        <v>29</v>
      </c>
    </row>
    <row r="64" spans="2:3">
      <c r="B64" s="1" t="s">
        <v>2118</v>
      </c>
      <c r="C64" s="69">
        <v>22</v>
      </c>
    </row>
    <row r="65" spans="2:3">
      <c r="B65" s="1" t="s">
        <v>1212</v>
      </c>
      <c r="C65" s="69">
        <v>28</v>
      </c>
    </row>
    <row r="66" spans="2:3">
      <c r="B66" s="1" t="s">
        <v>1591</v>
      </c>
      <c r="C66" s="69">
        <v>40</v>
      </c>
    </row>
    <row r="67" spans="2:3">
      <c r="B67" s="1" t="s">
        <v>2579</v>
      </c>
      <c r="C67" s="69">
        <v>12</v>
      </c>
    </row>
    <row r="68" spans="2:3">
      <c r="B68" s="1" t="s">
        <v>3787</v>
      </c>
      <c r="C68" s="69">
        <v>48</v>
      </c>
    </row>
    <row r="69" spans="2:3">
      <c r="B69" s="1">
        <v>0</v>
      </c>
      <c r="C69" s="69">
        <v>0</v>
      </c>
    </row>
    <row r="70" spans="2:3">
      <c r="B70" s="1">
        <v>0</v>
      </c>
      <c r="C70" s="69">
        <v>0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1630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031D0401</v>
      </c>
      <c r="B7" s="5" t="s">
        <v>21</v>
      </c>
      <c r="C7" s="21">
        <v>4</v>
      </c>
      <c r="D7" s="21">
        <v>1</v>
      </c>
      <c r="E7" s="6" t="s">
        <v>56</v>
      </c>
      <c r="F7" s="7" t="s">
        <v>125</v>
      </c>
      <c r="G7" s="6" t="s">
        <v>1631</v>
      </c>
      <c r="H7" s="6" t="s">
        <v>1632</v>
      </c>
      <c r="I7" s="6" t="s">
        <v>94</v>
      </c>
      <c r="J7" s="6" t="s">
        <v>949</v>
      </c>
      <c r="K7" s="6"/>
      <c r="L7" s="12" t="s">
        <v>81</v>
      </c>
      <c r="M7" s="13" t="s">
        <v>2165</v>
      </c>
      <c r="N7" s="86" t="s">
        <v>2166</v>
      </c>
      <c r="O7" s="7"/>
      <c r="P7" s="6" t="s">
        <v>1634</v>
      </c>
      <c r="Q7" s="63">
        <f t="shared" ref="Q7:Q70" si="1">IF(P7="","",VLOOKUP(P7,$Z$7:$AA$68,2,FALSE))</f>
        <v>31</v>
      </c>
      <c r="R7" s="1" t="str">
        <f>A7</f>
        <v>031D0401</v>
      </c>
      <c r="S7" s="1" t="str">
        <f>""&amp;L7&amp;"  "&amp;M7&amp;"  "&amp;N7&amp;""</f>
        <v>JIS  G  3443-2</v>
      </c>
      <c r="T7" s="1" t="str">
        <f>S7</f>
        <v>JIS  G  3443-2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031D0402</v>
      </c>
      <c r="B8" s="5" t="s">
        <v>21</v>
      </c>
      <c r="C8" s="21">
        <v>4</v>
      </c>
      <c r="D8" s="21">
        <v>2</v>
      </c>
      <c r="E8" s="6" t="s">
        <v>56</v>
      </c>
      <c r="F8" s="7" t="s">
        <v>125</v>
      </c>
      <c r="G8" s="6" t="s">
        <v>1631</v>
      </c>
      <c r="H8" s="6" t="s">
        <v>1633</v>
      </c>
      <c r="I8" s="6" t="s">
        <v>159</v>
      </c>
      <c r="J8" s="6" t="s">
        <v>1220</v>
      </c>
      <c r="K8" s="6"/>
      <c r="L8" s="12" t="s">
        <v>81</v>
      </c>
      <c r="M8" s="13" t="s">
        <v>2099</v>
      </c>
      <c r="N8" s="86" t="s">
        <v>2164</v>
      </c>
      <c r="O8" s="7"/>
      <c r="P8" s="6" t="s">
        <v>1634</v>
      </c>
      <c r="Q8" s="63">
        <f t="shared" si="1"/>
        <v>31</v>
      </c>
      <c r="R8" s="1" t="str">
        <f t="shared" ref="R8:R60" si="2">A8</f>
        <v>031D0402</v>
      </c>
      <c r="S8" s="1" t="str">
        <f t="shared" ref="S8:S60" si="3">""&amp;L8&amp;"  "&amp;M8&amp;"  "&amp;N8&amp;""</f>
        <v>JIS  B  2404</v>
      </c>
      <c r="T8" s="1" t="str">
        <f t="shared" ref="T8:T60" si="4">S8</f>
        <v>JIS  B  2404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87" t="str">
        <f t="shared" si="0"/>
        <v>031D0403</v>
      </c>
      <c r="B9" s="5" t="s">
        <v>21</v>
      </c>
      <c r="C9" s="21">
        <v>4</v>
      </c>
      <c r="D9" s="21">
        <v>3</v>
      </c>
      <c r="E9" s="6" t="s">
        <v>56</v>
      </c>
      <c r="F9" s="7" t="s">
        <v>125</v>
      </c>
      <c r="G9" s="6" t="s">
        <v>1635</v>
      </c>
      <c r="H9" s="6" t="s">
        <v>1636</v>
      </c>
      <c r="I9" s="6" t="s">
        <v>94</v>
      </c>
      <c r="J9" s="6" t="s">
        <v>949</v>
      </c>
      <c r="K9" s="6"/>
      <c r="L9" s="12" t="s">
        <v>57</v>
      </c>
      <c r="M9" s="13"/>
      <c r="N9" s="14"/>
      <c r="O9" s="7"/>
      <c r="P9" s="6" t="s">
        <v>1634</v>
      </c>
      <c r="Q9" s="63">
        <f t="shared" si="1"/>
        <v>31</v>
      </c>
      <c r="R9" s="1" t="str">
        <f t="shared" si="2"/>
        <v>031D0403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031D0404</v>
      </c>
      <c r="B10" s="5" t="s">
        <v>21</v>
      </c>
      <c r="C10" s="21">
        <v>4</v>
      </c>
      <c r="D10" s="21">
        <v>4</v>
      </c>
      <c r="E10" s="6" t="s">
        <v>56</v>
      </c>
      <c r="F10" s="7" t="s">
        <v>125</v>
      </c>
      <c r="G10" s="6" t="s">
        <v>1635</v>
      </c>
      <c r="H10" s="6" t="s">
        <v>1637</v>
      </c>
      <c r="I10" s="6" t="s">
        <v>159</v>
      </c>
      <c r="J10" s="6" t="s">
        <v>1220</v>
      </c>
      <c r="K10" s="6"/>
      <c r="L10" s="12" t="s">
        <v>57</v>
      </c>
      <c r="M10" s="13"/>
      <c r="N10" s="14"/>
      <c r="O10" s="7"/>
      <c r="P10" s="6" t="s">
        <v>1634</v>
      </c>
      <c r="Q10" s="63">
        <f t="shared" si="1"/>
        <v>31</v>
      </c>
      <c r="R10" s="1" t="str">
        <f t="shared" si="2"/>
        <v>031D0404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031D0405</v>
      </c>
      <c r="B11" s="5" t="s">
        <v>21</v>
      </c>
      <c r="C11" s="21">
        <v>4</v>
      </c>
      <c r="D11" s="21">
        <v>5</v>
      </c>
      <c r="E11" s="6" t="s">
        <v>56</v>
      </c>
      <c r="F11" s="7" t="s">
        <v>125</v>
      </c>
      <c r="G11" s="6" t="s">
        <v>1638</v>
      </c>
      <c r="H11" s="6" t="s">
        <v>1638</v>
      </c>
      <c r="I11" s="6" t="s">
        <v>233</v>
      </c>
      <c r="J11" s="6"/>
      <c r="K11" s="6"/>
      <c r="L11" s="12" t="s">
        <v>6</v>
      </c>
      <c r="M11" s="13" t="s">
        <v>24</v>
      </c>
      <c r="N11" s="14">
        <v>114</v>
      </c>
      <c r="O11" s="7"/>
      <c r="P11" s="6" t="s">
        <v>1634</v>
      </c>
      <c r="Q11" s="63">
        <f t="shared" si="1"/>
        <v>31</v>
      </c>
      <c r="R11" s="1" t="str">
        <f t="shared" si="2"/>
        <v>031D0405</v>
      </c>
      <c r="S11" s="1" t="str">
        <f t="shared" si="3"/>
        <v>JWWA  G  114</v>
      </c>
      <c r="T11" s="1" t="str">
        <f t="shared" si="4"/>
        <v>JWWA  G  114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87" t="str">
        <f t="shared" si="0"/>
        <v>031D0406</v>
      </c>
      <c r="B12" s="5" t="s">
        <v>21</v>
      </c>
      <c r="C12" s="21">
        <v>4</v>
      </c>
      <c r="D12" s="21">
        <v>6</v>
      </c>
      <c r="E12" s="6" t="s">
        <v>56</v>
      </c>
      <c r="F12" s="7" t="s">
        <v>125</v>
      </c>
      <c r="G12" s="6" t="s">
        <v>1639</v>
      </c>
      <c r="H12" s="6" t="s">
        <v>1639</v>
      </c>
      <c r="I12" s="6" t="s">
        <v>73</v>
      </c>
      <c r="J12" s="6"/>
      <c r="K12" s="6"/>
      <c r="L12" s="12" t="s">
        <v>6</v>
      </c>
      <c r="M12" s="13" t="s">
        <v>24</v>
      </c>
      <c r="N12" s="14">
        <v>114</v>
      </c>
      <c r="O12" s="7"/>
      <c r="P12" s="6" t="s">
        <v>1634</v>
      </c>
      <c r="Q12" s="63">
        <f t="shared" si="1"/>
        <v>31</v>
      </c>
      <c r="R12" s="1" t="str">
        <f t="shared" si="2"/>
        <v>031D0406</v>
      </c>
      <c r="S12" s="1" t="str">
        <f t="shared" si="3"/>
        <v>JWWA  G  114</v>
      </c>
      <c r="T12" s="1" t="str">
        <f t="shared" si="4"/>
        <v>JWWA  G  114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25" t="str">
        <f t="shared" si="0"/>
        <v/>
      </c>
      <c r="B13" s="5"/>
      <c r="C13" s="21"/>
      <c r="D13" s="21"/>
      <c r="E13" s="6"/>
      <c r="F13" s="7"/>
      <c r="G13" s="6"/>
      <c r="H13" s="6"/>
      <c r="I13" s="6"/>
      <c r="J13" s="6"/>
      <c r="K13" s="6"/>
      <c r="L13" s="12"/>
      <c r="M13" s="13"/>
      <c r="N13" s="14"/>
      <c r="O13" s="7"/>
      <c r="P13" s="6"/>
      <c r="Q13" s="63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031M0501</v>
      </c>
      <c r="B14" s="5" t="s">
        <v>228</v>
      </c>
      <c r="C14" s="21">
        <v>5</v>
      </c>
      <c r="D14" s="21">
        <v>1</v>
      </c>
      <c r="E14" s="6" t="s">
        <v>555</v>
      </c>
      <c r="F14" s="7" t="s">
        <v>125</v>
      </c>
      <c r="G14" s="6" t="s">
        <v>1585</v>
      </c>
      <c r="H14" s="6" t="s">
        <v>1641</v>
      </c>
      <c r="I14" s="6" t="s">
        <v>94</v>
      </c>
      <c r="J14" s="6"/>
      <c r="K14" s="6"/>
      <c r="L14" s="12" t="s">
        <v>6</v>
      </c>
      <c r="M14" s="13" t="s">
        <v>24</v>
      </c>
      <c r="N14" s="14">
        <v>114</v>
      </c>
      <c r="O14" s="7"/>
      <c r="P14" s="6" t="s">
        <v>1634</v>
      </c>
      <c r="Q14" s="63">
        <f t="shared" si="1"/>
        <v>31</v>
      </c>
      <c r="R14" s="1" t="str">
        <f t="shared" si="2"/>
        <v>031M0501</v>
      </c>
      <c r="S14" s="1" t="str">
        <f t="shared" si="3"/>
        <v>JWWA  G  114</v>
      </c>
      <c r="T14" s="1" t="str">
        <f t="shared" si="4"/>
        <v>JWWA  G  114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87" t="str">
        <f t="shared" si="0"/>
        <v>031M0502</v>
      </c>
      <c r="B15" s="5" t="s">
        <v>228</v>
      </c>
      <c r="C15" s="21">
        <v>5</v>
      </c>
      <c r="D15" s="21">
        <v>2</v>
      </c>
      <c r="E15" s="6" t="s">
        <v>555</v>
      </c>
      <c r="F15" s="7" t="s">
        <v>125</v>
      </c>
      <c r="G15" s="6" t="s">
        <v>1640</v>
      </c>
      <c r="H15" s="6" t="s">
        <v>1642</v>
      </c>
      <c r="I15" s="6" t="s">
        <v>94</v>
      </c>
      <c r="J15" s="6"/>
      <c r="K15" s="6"/>
      <c r="L15" s="12" t="s">
        <v>57</v>
      </c>
      <c r="M15" s="13"/>
      <c r="N15" s="14"/>
      <c r="O15" s="7"/>
      <c r="P15" s="6" t="s">
        <v>1634</v>
      </c>
      <c r="Q15" s="63">
        <f t="shared" si="1"/>
        <v>31</v>
      </c>
      <c r="R15" s="1" t="str">
        <f t="shared" si="2"/>
        <v>031M0502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25" t="str">
        <f t="shared" si="0"/>
        <v/>
      </c>
      <c r="B16" s="5"/>
      <c r="C16" s="21"/>
      <c r="D16" s="21"/>
      <c r="E16" s="6"/>
      <c r="F16" s="7"/>
      <c r="G16" s="6"/>
      <c r="H16" s="6"/>
      <c r="I16" s="6"/>
      <c r="J16" s="6"/>
      <c r="K16" s="6"/>
      <c r="L16" s="12"/>
      <c r="M16" s="13"/>
      <c r="N16" s="14"/>
      <c r="O16" s="7"/>
      <c r="P16" s="6"/>
      <c r="Q16" s="63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031E0101</v>
      </c>
      <c r="B17" s="5" t="s">
        <v>192</v>
      </c>
      <c r="C17" s="21">
        <v>1</v>
      </c>
      <c r="D17" s="21">
        <v>1</v>
      </c>
      <c r="E17" s="6" t="s">
        <v>17</v>
      </c>
      <c r="F17" s="7" t="s">
        <v>40</v>
      </c>
      <c r="G17" s="6" t="s">
        <v>1643</v>
      </c>
      <c r="H17" s="6" t="s">
        <v>1644</v>
      </c>
      <c r="I17" s="6" t="s">
        <v>87</v>
      </c>
      <c r="J17" s="6"/>
      <c r="K17" s="6"/>
      <c r="L17" s="12" t="s">
        <v>65</v>
      </c>
      <c r="M17" s="13" t="s">
        <v>24</v>
      </c>
      <c r="N17" s="14">
        <v>1052</v>
      </c>
      <c r="O17" s="7"/>
      <c r="P17" s="6" t="s">
        <v>1634</v>
      </c>
      <c r="Q17" s="63">
        <f t="shared" si="1"/>
        <v>31</v>
      </c>
      <c r="R17" s="1" t="str">
        <f t="shared" si="2"/>
        <v>031E0101</v>
      </c>
      <c r="S17" s="1" t="str">
        <f t="shared" si="3"/>
        <v>JDPA  G  1052</v>
      </c>
      <c r="T17" s="1" t="str">
        <f t="shared" si="4"/>
        <v>JDPA  G  1052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031E0102</v>
      </c>
      <c r="B18" s="5" t="s">
        <v>192</v>
      </c>
      <c r="C18" s="21">
        <v>1</v>
      </c>
      <c r="D18" s="21">
        <v>2</v>
      </c>
      <c r="E18" s="6" t="s">
        <v>17</v>
      </c>
      <c r="F18" s="7" t="s">
        <v>40</v>
      </c>
      <c r="G18" s="6" t="s">
        <v>1643</v>
      </c>
      <c r="H18" s="6" t="s">
        <v>1643</v>
      </c>
      <c r="I18" s="6" t="s">
        <v>73</v>
      </c>
      <c r="J18" s="6"/>
      <c r="K18" s="6"/>
      <c r="L18" s="12" t="s">
        <v>6</v>
      </c>
      <c r="M18" s="13" t="s">
        <v>194</v>
      </c>
      <c r="N18" s="14">
        <v>158</v>
      </c>
      <c r="O18" s="7"/>
      <c r="P18" s="6" t="s">
        <v>1634</v>
      </c>
      <c r="Q18" s="63">
        <f t="shared" si="1"/>
        <v>31</v>
      </c>
      <c r="R18" s="1" t="str">
        <f t="shared" si="2"/>
        <v>031E0102</v>
      </c>
      <c r="S18" s="1" t="str">
        <f t="shared" si="3"/>
        <v>JWWA  K  158</v>
      </c>
      <c r="T18" s="1" t="str">
        <f t="shared" si="4"/>
        <v>JWWA  K  158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031E0103</v>
      </c>
      <c r="B19" s="5" t="s">
        <v>192</v>
      </c>
      <c r="C19" s="21">
        <v>1</v>
      </c>
      <c r="D19" s="21">
        <v>3</v>
      </c>
      <c r="E19" s="6" t="s">
        <v>17</v>
      </c>
      <c r="F19" s="7" t="s">
        <v>40</v>
      </c>
      <c r="G19" s="6" t="s">
        <v>1645</v>
      </c>
      <c r="H19" s="6" t="s">
        <v>1646</v>
      </c>
      <c r="I19" s="6" t="s">
        <v>163</v>
      </c>
      <c r="J19" s="6"/>
      <c r="K19" s="6"/>
      <c r="L19" s="12" t="s">
        <v>828</v>
      </c>
      <c r="M19" s="13" t="s">
        <v>194</v>
      </c>
      <c r="N19" s="14">
        <v>20</v>
      </c>
      <c r="O19" s="7"/>
      <c r="P19" s="6" t="s">
        <v>1634</v>
      </c>
      <c r="Q19" s="63">
        <f t="shared" si="1"/>
        <v>31</v>
      </c>
      <c r="R19" s="1" t="str">
        <f t="shared" si="2"/>
        <v>031E0103</v>
      </c>
      <c r="S19" s="1" t="str">
        <f t="shared" si="3"/>
        <v>PTC  K  20</v>
      </c>
      <c r="T19" s="1" t="str">
        <f t="shared" si="4"/>
        <v>PTC  K  20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25" t="str">
        <f t="shared" si="0"/>
        <v/>
      </c>
      <c r="B20" s="5"/>
      <c r="C20" s="21"/>
      <c r="D20" s="21"/>
      <c r="E20" s="6"/>
      <c r="F20" s="7"/>
      <c r="G20" s="6"/>
      <c r="H20" s="6"/>
      <c r="I20" s="6"/>
      <c r="J20" s="6"/>
      <c r="K20" s="6"/>
      <c r="L20" s="12"/>
      <c r="M20" s="13"/>
      <c r="N20" s="14"/>
      <c r="O20" s="7"/>
      <c r="P20" s="6"/>
      <c r="Q20" s="63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031E0104</v>
      </c>
      <c r="B21" s="5" t="s">
        <v>192</v>
      </c>
      <c r="C21" s="21">
        <v>1</v>
      </c>
      <c r="D21" s="21">
        <v>4</v>
      </c>
      <c r="E21" s="6" t="s">
        <v>17</v>
      </c>
      <c r="F21" s="7" t="s">
        <v>40</v>
      </c>
      <c r="G21" s="6" t="s">
        <v>1647</v>
      </c>
      <c r="H21" s="6" t="s">
        <v>1648</v>
      </c>
      <c r="I21" s="6" t="s">
        <v>204</v>
      </c>
      <c r="J21" s="6"/>
      <c r="K21" s="6"/>
      <c r="L21" s="12" t="s">
        <v>6</v>
      </c>
      <c r="M21" s="13" t="s">
        <v>194</v>
      </c>
      <c r="N21" s="14">
        <v>158</v>
      </c>
      <c r="O21" s="7"/>
      <c r="P21" s="6" t="s">
        <v>1634</v>
      </c>
      <c r="Q21" s="63">
        <f t="shared" si="1"/>
        <v>31</v>
      </c>
      <c r="R21" s="1" t="str">
        <f t="shared" si="2"/>
        <v>031E0104</v>
      </c>
      <c r="S21" s="1" t="str">
        <f t="shared" si="3"/>
        <v>JWWA  K  158</v>
      </c>
      <c r="T21" s="1" t="str">
        <f t="shared" si="4"/>
        <v>JWWA  K  158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031E0105</v>
      </c>
      <c r="B22" s="5" t="s">
        <v>192</v>
      </c>
      <c r="C22" s="21">
        <v>1</v>
      </c>
      <c r="D22" s="21">
        <v>5</v>
      </c>
      <c r="E22" s="6" t="s">
        <v>17</v>
      </c>
      <c r="F22" s="7" t="s">
        <v>40</v>
      </c>
      <c r="G22" s="6" t="s">
        <v>1649</v>
      </c>
      <c r="H22" s="6" t="s">
        <v>1649</v>
      </c>
      <c r="I22" s="6" t="s">
        <v>1650</v>
      </c>
      <c r="J22" s="6"/>
      <c r="K22" s="6"/>
      <c r="L22" s="12" t="s">
        <v>57</v>
      </c>
      <c r="M22" s="13"/>
      <c r="N22" s="14"/>
      <c r="O22" s="7"/>
      <c r="P22" s="6" t="s">
        <v>1634</v>
      </c>
      <c r="Q22" s="63">
        <f t="shared" si="1"/>
        <v>31</v>
      </c>
      <c r="R22" s="1" t="str">
        <f t="shared" si="2"/>
        <v>031E0105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031E0106</v>
      </c>
      <c r="B23" s="5" t="s">
        <v>192</v>
      </c>
      <c r="C23" s="21">
        <v>1</v>
      </c>
      <c r="D23" s="21">
        <v>6</v>
      </c>
      <c r="E23" s="6" t="s">
        <v>17</v>
      </c>
      <c r="F23" s="7" t="s">
        <v>40</v>
      </c>
      <c r="G23" s="6" t="s">
        <v>199</v>
      </c>
      <c r="H23" s="6" t="s">
        <v>197</v>
      </c>
      <c r="I23" s="6" t="s">
        <v>1650</v>
      </c>
      <c r="J23" s="6"/>
      <c r="K23" s="6"/>
      <c r="L23" s="12" t="s">
        <v>81</v>
      </c>
      <c r="M23" s="13" t="s">
        <v>207</v>
      </c>
      <c r="N23" s="14">
        <v>2336</v>
      </c>
      <c r="O23" s="7"/>
      <c r="P23" s="6" t="s">
        <v>1634</v>
      </c>
      <c r="Q23" s="63">
        <f t="shared" si="1"/>
        <v>31</v>
      </c>
      <c r="R23" s="1" t="str">
        <f t="shared" si="2"/>
        <v>031E0106</v>
      </c>
      <c r="S23" s="1" t="str">
        <f t="shared" si="3"/>
        <v>JIS  C  2336</v>
      </c>
      <c r="T23" s="1" t="str">
        <f t="shared" si="4"/>
        <v>JIS  C  2336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87" t="str">
        <f t="shared" si="0"/>
        <v>031E0107</v>
      </c>
      <c r="B24" s="5" t="s">
        <v>192</v>
      </c>
      <c r="C24" s="21">
        <v>1</v>
      </c>
      <c r="D24" s="21">
        <v>7</v>
      </c>
      <c r="E24" s="6" t="s">
        <v>17</v>
      </c>
      <c r="F24" s="7" t="s">
        <v>40</v>
      </c>
      <c r="G24" s="6" t="s">
        <v>1651</v>
      </c>
      <c r="H24" s="6" t="s">
        <v>201</v>
      </c>
      <c r="I24" s="6" t="s">
        <v>1655</v>
      </c>
      <c r="J24" s="6"/>
      <c r="K24" s="6"/>
      <c r="L24" s="12" t="s">
        <v>81</v>
      </c>
      <c r="M24" s="13" t="s">
        <v>198</v>
      </c>
      <c r="N24" s="14">
        <v>1901</v>
      </c>
      <c r="O24" s="7"/>
      <c r="P24" s="6" t="s">
        <v>1634</v>
      </c>
      <c r="Q24" s="63">
        <f t="shared" si="1"/>
        <v>31</v>
      </c>
      <c r="R24" s="1" t="str">
        <f t="shared" si="2"/>
        <v>031E0107</v>
      </c>
      <c r="S24" s="1" t="str">
        <f t="shared" si="3"/>
        <v>JIS  Z  1901</v>
      </c>
      <c r="T24" s="1" t="str">
        <f t="shared" si="4"/>
        <v>JIS  Z  1901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031E0108</v>
      </c>
      <c r="B25" s="5" t="s">
        <v>192</v>
      </c>
      <c r="C25" s="21">
        <v>1</v>
      </c>
      <c r="D25" s="21">
        <v>8</v>
      </c>
      <c r="E25" s="6" t="s">
        <v>17</v>
      </c>
      <c r="F25" s="7" t="s">
        <v>40</v>
      </c>
      <c r="G25" s="6" t="s">
        <v>1653</v>
      </c>
      <c r="H25" s="6" t="s">
        <v>1652</v>
      </c>
      <c r="I25" s="6" t="s">
        <v>1650</v>
      </c>
      <c r="J25" s="6" t="s">
        <v>1654</v>
      </c>
      <c r="K25" s="6"/>
      <c r="L25" s="12" t="s">
        <v>57</v>
      </c>
      <c r="M25" s="13"/>
      <c r="N25" s="14"/>
      <c r="O25" s="7"/>
      <c r="P25" s="6" t="s">
        <v>1634</v>
      </c>
      <c r="Q25" s="63">
        <f t="shared" si="1"/>
        <v>31</v>
      </c>
      <c r="R25" s="1" t="str">
        <f t="shared" si="2"/>
        <v>031E0108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25" t="str">
        <f t="shared" si="0"/>
        <v/>
      </c>
      <c r="B26" s="5"/>
      <c r="C26" s="21"/>
      <c r="D26" s="21"/>
      <c r="E26" s="6"/>
      <c r="F26" s="7"/>
      <c r="G26" s="6"/>
      <c r="H26" s="6"/>
      <c r="I26" s="6"/>
      <c r="J26" s="6"/>
      <c r="K26" s="6"/>
      <c r="L26" s="12"/>
      <c r="M26" s="13"/>
      <c r="N26" s="14"/>
      <c r="O26" s="7"/>
      <c r="P26" s="6"/>
      <c r="Q26" s="63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87" t="str">
        <f t="shared" si="0"/>
        <v>031E0201</v>
      </c>
      <c r="B27" s="5" t="s">
        <v>192</v>
      </c>
      <c r="C27" s="21">
        <v>2</v>
      </c>
      <c r="D27" s="21">
        <v>1</v>
      </c>
      <c r="E27" s="6" t="s">
        <v>17</v>
      </c>
      <c r="F27" s="7" t="s">
        <v>40</v>
      </c>
      <c r="G27" s="6" t="s">
        <v>1656</v>
      </c>
      <c r="H27" s="6" t="s">
        <v>1657</v>
      </c>
      <c r="I27" s="6" t="s">
        <v>1658</v>
      </c>
      <c r="J27" s="6" t="s">
        <v>1659</v>
      </c>
      <c r="K27" s="6"/>
      <c r="L27" s="12" t="s">
        <v>57</v>
      </c>
      <c r="M27" s="13"/>
      <c r="N27" s="14"/>
      <c r="O27" s="7"/>
      <c r="P27" s="6" t="s">
        <v>1634</v>
      </c>
      <c r="Q27" s="63">
        <f t="shared" si="1"/>
        <v>31</v>
      </c>
      <c r="R27" s="1" t="str">
        <f t="shared" si="2"/>
        <v>031E0201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031E0202</v>
      </c>
      <c r="B28" s="5" t="s">
        <v>192</v>
      </c>
      <c r="C28" s="21">
        <v>2</v>
      </c>
      <c r="D28" s="21">
        <v>2</v>
      </c>
      <c r="E28" s="6" t="s">
        <v>17</v>
      </c>
      <c r="F28" s="7" t="s">
        <v>40</v>
      </c>
      <c r="G28" s="6" t="s">
        <v>1660</v>
      </c>
      <c r="H28" s="6" t="s">
        <v>1661</v>
      </c>
      <c r="I28" s="6" t="s">
        <v>1658</v>
      </c>
      <c r="J28" s="6" t="s">
        <v>1659</v>
      </c>
      <c r="K28" s="6"/>
      <c r="L28" s="12" t="s">
        <v>57</v>
      </c>
      <c r="M28" s="13"/>
      <c r="N28" s="14"/>
      <c r="O28" s="7"/>
      <c r="P28" s="6" t="s">
        <v>1634</v>
      </c>
      <c r="Q28" s="63">
        <f t="shared" si="1"/>
        <v>31</v>
      </c>
      <c r="R28" s="1" t="str">
        <f t="shared" si="2"/>
        <v>031E0202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25" t="str">
        <f t="shared" si="0"/>
        <v>031E0203</v>
      </c>
      <c r="B29" s="5" t="s">
        <v>192</v>
      </c>
      <c r="C29" s="21">
        <v>2</v>
      </c>
      <c r="D29" s="21">
        <v>3</v>
      </c>
      <c r="E29" s="6" t="s">
        <v>17</v>
      </c>
      <c r="F29" s="7" t="s">
        <v>40</v>
      </c>
      <c r="G29" s="6" t="s">
        <v>1662</v>
      </c>
      <c r="H29" s="6" t="s">
        <v>1664</v>
      </c>
      <c r="I29" s="6" t="s">
        <v>1658</v>
      </c>
      <c r="J29" s="6" t="s">
        <v>1659</v>
      </c>
      <c r="K29" s="6"/>
      <c r="L29" s="12" t="s">
        <v>57</v>
      </c>
      <c r="M29" s="13"/>
      <c r="N29" s="14"/>
      <c r="O29" s="7"/>
      <c r="P29" s="6" t="s">
        <v>1634</v>
      </c>
      <c r="Q29" s="63">
        <f t="shared" si="1"/>
        <v>31</v>
      </c>
      <c r="R29" s="1" t="str">
        <f t="shared" si="2"/>
        <v>031E0203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25" t="str">
        <f t="shared" si="0"/>
        <v>031E0204</v>
      </c>
      <c r="B30" s="5" t="s">
        <v>192</v>
      </c>
      <c r="C30" s="21">
        <v>2</v>
      </c>
      <c r="D30" s="21">
        <v>4</v>
      </c>
      <c r="E30" s="6" t="s">
        <v>17</v>
      </c>
      <c r="F30" s="7" t="s">
        <v>40</v>
      </c>
      <c r="G30" s="6" t="s">
        <v>1663</v>
      </c>
      <c r="H30" s="6" t="s">
        <v>1665</v>
      </c>
      <c r="I30" s="6" t="s">
        <v>1658</v>
      </c>
      <c r="J30" s="6" t="s">
        <v>1659</v>
      </c>
      <c r="K30" s="6"/>
      <c r="L30" s="12" t="s">
        <v>57</v>
      </c>
      <c r="M30" s="13"/>
      <c r="N30" s="14"/>
      <c r="O30" s="7"/>
      <c r="P30" s="6" t="s">
        <v>1634</v>
      </c>
      <c r="Q30" s="63">
        <f t="shared" si="1"/>
        <v>31</v>
      </c>
      <c r="R30" s="1" t="str">
        <f t="shared" si="2"/>
        <v>031E0204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25" t="str">
        <f t="shared" si="0"/>
        <v/>
      </c>
      <c r="B31" s="5"/>
      <c r="C31" s="21"/>
      <c r="D31" s="21"/>
      <c r="E31" s="6"/>
      <c r="F31" s="7"/>
      <c r="G31" s="6"/>
      <c r="H31" s="6"/>
      <c r="I31" s="6"/>
      <c r="J31" s="6"/>
      <c r="K31" s="6"/>
      <c r="L31" s="12"/>
      <c r="M31" s="13"/>
      <c r="N31" s="14"/>
      <c r="O31" s="7"/>
      <c r="P31" s="6"/>
      <c r="Q31" s="63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6"/>
      <c r="J32" s="6"/>
      <c r="K32" s="6"/>
      <c r="L32" s="12"/>
      <c r="M32" s="13"/>
      <c r="N32" s="14"/>
      <c r="O32" s="7"/>
      <c r="P32" s="6"/>
      <c r="Q32" s="63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6"/>
      <c r="J33" s="6"/>
      <c r="K33" s="6"/>
      <c r="L33" s="12"/>
      <c r="M33" s="13"/>
      <c r="N33" s="14"/>
      <c r="O33" s="7"/>
      <c r="P33" s="6"/>
      <c r="Q33" s="63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25" t="str">
        <f t="shared" si="0"/>
        <v/>
      </c>
      <c r="B34" s="5"/>
      <c r="C34" s="21"/>
      <c r="D34" s="21"/>
      <c r="E34" s="6"/>
      <c r="F34" s="7"/>
      <c r="G34" s="6"/>
      <c r="H34" s="6"/>
      <c r="I34" s="6"/>
      <c r="J34" s="6"/>
      <c r="K34" s="6"/>
      <c r="L34" s="12"/>
      <c r="M34" s="13"/>
      <c r="N34" s="14"/>
      <c r="O34" s="7"/>
      <c r="P34" s="6"/>
      <c r="Q34" s="63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6"/>
      <c r="J35" s="6"/>
      <c r="K35" s="6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25" t="str">
        <f t="shared" si="0"/>
        <v/>
      </c>
      <c r="B36" s="5"/>
      <c r="C36" s="21"/>
      <c r="D36" s="21"/>
      <c r="E36" s="6"/>
      <c r="F36" s="7"/>
      <c r="G36" s="6"/>
      <c r="H36" s="6"/>
      <c r="I36" s="6"/>
      <c r="J36" s="6"/>
      <c r="K36" s="6"/>
      <c r="L36" s="12"/>
      <c r="M36" s="13"/>
      <c r="N36" s="14"/>
      <c r="O36" s="7"/>
      <c r="P36" s="6"/>
      <c r="Q36" s="63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25" t="str">
        <f t="shared" si="0"/>
        <v/>
      </c>
      <c r="B37" s="5"/>
      <c r="C37" s="21"/>
      <c r="D37" s="21"/>
      <c r="E37" s="6"/>
      <c r="F37" s="7"/>
      <c r="G37" s="6"/>
      <c r="H37" s="6"/>
      <c r="I37" s="6"/>
      <c r="J37" s="6"/>
      <c r="K37" s="6"/>
      <c r="L37" s="12"/>
      <c r="M37" s="13"/>
      <c r="N37" s="14"/>
      <c r="O37" s="7"/>
      <c r="P37" s="6"/>
      <c r="Q37" s="63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25" t="str">
        <f t="shared" si="0"/>
        <v/>
      </c>
      <c r="B38" s="5"/>
      <c r="C38" s="21"/>
      <c r="D38" s="21"/>
      <c r="E38" s="6"/>
      <c r="F38" s="7"/>
      <c r="G38" s="6"/>
      <c r="H38" s="6"/>
      <c r="I38" s="6"/>
      <c r="J38" s="6"/>
      <c r="K38" s="6"/>
      <c r="L38" s="12"/>
      <c r="M38" s="13"/>
      <c r="N38" s="14"/>
      <c r="O38" s="7"/>
      <c r="P38" s="6"/>
      <c r="Q38" s="63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25" t="str">
        <f t="shared" si="0"/>
        <v/>
      </c>
      <c r="B39" s="5"/>
      <c r="C39" s="21"/>
      <c r="D39" s="21"/>
      <c r="E39" s="6"/>
      <c r="F39" s="7"/>
      <c r="G39" s="6"/>
      <c r="H39" s="6"/>
      <c r="I39" s="6"/>
      <c r="J39" s="6"/>
      <c r="K39" s="6"/>
      <c r="L39" s="12"/>
      <c r="M39" s="13"/>
      <c r="N39" s="14"/>
      <c r="O39" s="7"/>
      <c r="P39" s="6"/>
      <c r="Q39" s="63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25" t="str">
        <f t="shared" si="0"/>
        <v/>
      </c>
      <c r="B40" s="5"/>
      <c r="C40" s="21"/>
      <c r="D40" s="21"/>
      <c r="E40" s="6"/>
      <c r="F40" s="7"/>
      <c r="G40" s="6"/>
      <c r="H40" s="6"/>
      <c r="I40" s="6"/>
      <c r="J40" s="6"/>
      <c r="K40" s="6"/>
      <c r="L40" s="12"/>
      <c r="M40" s="13"/>
      <c r="N40" s="14"/>
      <c r="O40" s="7"/>
      <c r="P40" s="6"/>
      <c r="Q40" s="63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25" t="str">
        <f t="shared" si="0"/>
        <v/>
      </c>
      <c r="B41" s="5"/>
      <c r="C41" s="21"/>
      <c r="D41" s="21"/>
      <c r="E41" s="6"/>
      <c r="F41" s="7"/>
      <c r="G41" s="6"/>
      <c r="H41" s="6"/>
      <c r="I41" s="6"/>
      <c r="J41" s="6"/>
      <c r="K41" s="6"/>
      <c r="L41" s="12"/>
      <c r="M41" s="13"/>
      <c r="N41" s="14"/>
      <c r="O41" s="7"/>
      <c r="P41" s="6"/>
      <c r="Q41" s="63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25" t="str">
        <f t="shared" si="0"/>
        <v/>
      </c>
      <c r="B42" s="5"/>
      <c r="C42" s="21"/>
      <c r="D42" s="21"/>
      <c r="E42" s="6"/>
      <c r="F42" s="7"/>
      <c r="G42" s="6"/>
      <c r="H42" s="6"/>
      <c r="I42" s="6"/>
      <c r="J42" s="6"/>
      <c r="K42" s="6"/>
      <c r="L42" s="12"/>
      <c r="M42" s="13"/>
      <c r="N42" s="14"/>
      <c r="O42" s="7"/>
      <c r="P42" s="6"/>
      <c r="Q42" s="63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6"/>
      <c r="J43" s="6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25" t="str">
        <f t="shared" si="0"/>
        <v/>
      </c>
      <c r="B44" s="5"/>
      <c r="C44" s="21"/>
      <c r="D44" s="21"/>
      <c r="E44" s="6"/>
      <c r="F44" s="7"/>
      <c r="G44" s="6"/>
      <c r="H44" s="6"/>
      <c r="I44" s="6"/>
      <c r="J44" s="6"/>
      <c r="K44" s="6"/>
      <c r="L44" s="12"/>
      <c r="M44" s="13"/>
      <c r="N44" s="14"/>
      <c r="O44" s="7"/>
      <c r="P44" s="6"/>
      <c r="Q44" s="63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11"/>
      <c r="J45" s="11"/>
      <c r="K45" s="6"/>
      <c r="L45" s="12"/>
      <c r="M45" s="13"/>
      <c r="N45" s="14"/>
      <c r="O45" s="7"/>
      <c r="P45" s="6"/>
      <c r="Q45" s="63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11"/>
      <c r="J46" s="11"/>
      <c r="K46" s="6"/>
      <c r="L46" s="12"/>
      <c r="M46" s="13"/>
      <c r="N46" s="14"/>
      <c r="O46" s="7"/>
      <c r="P46" s="6"/>
      <c r="Q46" s="63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11"/>
      <c r="J47" s="11"/>
      <c r="K47" s="6"/>
      <c r="L47" s="12"/>
      <c r="M47" s="13"/>
      <c r="N47" s="14"/>
      <c r="O47" s="7"/>
      <c r="P47" s="6"/>
      <c r="Q47" s="63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11"/>
      <c r="J48" s="11"/>
      <c r="K48" s="6"/>
      <c r="L48" s="12"/>
      <c r="M48" s="13"/>
      <c r="N48" s="14"/>
      <c r="O48" s="7"/>
      <c r="P48" s="6"/>
      <c r="Q48" s="63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11"/>
      <c r="J49" s="11"/>
      <c r="K49" s="6"/>
      <c r="L49" s="12"/>
      <c r="M49" s="13"/>
      <c r="N49" s="14"/>
      <c r="O49" s="7"/>
      <c r="P49" s="6"/>
      <c r="Q49" s="63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25" t="str">
        <f t="shared" si="0"/>
        <v/>
      </c>
      <c r="B50" s="5"/>
      <c r="C50" s="21"/>
      <c r="D50" s="21"/>
      <c r="E50" s="6"/>
      <c r="F50" s="7"/>
      <c r="G50" s="6"/>
      <c r="H50" s="6"/>
      <c r="I50" s="11"/>
      <c r="J50" s="11"/>
      <c r="K50" s="6"/>
      <c r="L50" s="12"/>
      <c r="M50" s="13"/>
      <c r="N50" s="14"/>
      <c r="O50" s="7"/>
      <c r="P50" s="6"/>
      <c r="Q50" s="63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25" t="str">
        <f t="shared" si="0"/>
        <v/>
      </c>
      <c r="B51" s="5"/>
      <c r="C51" s="21"/>
      <c r="D51" s="21"/>
      <c r="E51" s="6"/>
      <c r="F51" s="7"/>
      <c r="G51" s="6"/>
      <c r="H51" s="6"/>
      <c r="I51" s="11"/>
      <c r="J51" s="11"/>
      <c r="K51" s="11"/>
      <c r="L51" s="12"/>
      <c r="M51" s="13"/>
      <c r="N51" s="14"/>
      <c r="O51" s="7"/>
      <c r="P51" s="6"/>
      <c r="Q51" s="63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11"/>
      <c r="J52" s="11"/>
      <c r="K52" s="11"/>
      <c r="L52" s="12"/>
      <c r="M52" s="13"/>
      <c r="N52" s="14"/>
      <c r="O52" s="7"/>
      <c r="P52" s="6"/>
      <c r="Q52" s="63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11"/>
      <c r="J53" s="11"/>
      <c r="K53" s="11"/>
      <c r="L53" s="12"/>
      <c r="M53" s="13"/>
      <c r="N53" s="14"/>
      <c r="O53" s="7"/>
      <c r="P53" s="11"/>
      <c r="Q53" s="63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11"/>
      <c r="J54" s="11"/>
      <c r="K54" s="11"/>
      <c r="L54" s="12"/>
      <c r="M54" s="13"/>
      <c r="N54" s="14"/>
      <c r="O54" s="7"/>
      <c r="P54" s="11"/>
      <c r="Q54" s="63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11"/>
      <c r="J55" s="11"/>
      <c r="K55" s="11"/>
      <c r="L55" s="12"/>
      <c r="M55" s="13"/>
      <c r="N55" s="14"/>
      <c r="O55" s="7"/>
      <c r="P55" s="11"/>
      <c r="Q55" s="63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25" t="str">
        <f t="shared" si="0"/>
        <v/>
      </c>
      <c r="B56" s="5"/>
      <c r="C56" s="21"/>
      <c r="D56" s="21"/>
      <c r="E56" s="6"/>
      <c r="F56" s="7"/>
      <c r="G56" s="6"/>
      <c r="H56" s="6"/>
      <c r="I56" s="11"/>
      <c r="J56" s="11"/>
      <c r="K56" s="11"/>
      <c r="L56" s="12"/>
      <c r="M56" s="13"/>
      <c r="N56" s="14"/>
      <c r="O56" s="7"/>
      <c r="P56" s="11"/>
      <c r="Q56" s="63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11"/>
      <c r="J57" s="11"/>
      <c r="K57" s="11"/>
      <c r="L57" s="12"/>
      <c r="M57" s="13"/>
      <c r="N57" s="14"/>
      <c r="O57" s="7"/>
      <c r="P57" s="11"/>
      <c r="Q57" s="63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11"/>
      <c r="J58" s="11"/>
      <c r="K58" s="11"/>
      <c r="L58" s="12"/>
      <c r="M58" s="13"/>
      <c r="N58" s="14"/>
      <c r="O58" s="7"/>
      <c r="P58" s="11"/>
      <c r="Q58" s="63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11"/>
      <c r="J59" s="11"/>
      <c r="K59" s="11"/>
      <c r="L59" s="12"/>
      <c r="M59" s="13"/>
      <c r="N59" s="14"/>
      <c r="O59" s="7"/>
      <c r="P59" s="11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11"/>
      <c r="J60" s="11"/>
      <c r="K60" s="11"/>
      <c r="L60" s="12"/>
      <c r="M60" s="13"/>
      <c r="N60" s="14"/>
      <c r="O60" s="7"/>
      <c r="P60" s="11"/>
      <c r="Q60" s="63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8"/>
      <c r="G61" s="6"/>
      <c r="H61" s="6"/>
      <c r="I61" s="6"/>
      <c r="J61" s="6"/>
      <c r="K61" s="6"/>
      <c r="L61" s="5"/>
      <c r="M61" s="9"/>
      <c r="N61" s="10"/>
      <c r="O61" s="7"/>
      <c r="P61" s="6"/>
      <c r="Q61" s="63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11"/>
      <c r="J62" s="11"/>
      <c r="K62" s="11"/>
      <c r="L62" s="12"/>
      <c r="M62" s="13"/>
      <c r="N62" s="14"/>
      <c r="O62" s="7"/>
      <c r="P62" s="11"/>
      <c r="Q62" s="63" t="str">
        <f t="shared" si="1"/>
        <v/>
      </c>
      <c r="R62" s="1" t="str">
        <f t="shared" ref="R62:R287" si="5">A62</f>
        <v/>
      </c>
      <c r="S62" s="1" t="str">
        <f t="shared" ref="S62:S287" si="6">""&amp;L62&amp;"  "&amp;M62&amp;"  "&amp;N62&amp;""</f>
        <v xml:space="preserve">    </v>
      </c>
      <c r="T62" s="1" t="str">
        <f t="shared" ref="T62:T287" si="7">S62</f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11"/>
      <c r="J63" s="11"/>
      <c r="K63" s="11"/>
      <c r="L63" s="12"/>
      <c r="M63" s="13"/>
      <c r="N63" s="14"/>
      <c r="O63" s="7"/>
      <c r="P63" s="11"/>
      <c r="Q63" s="63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11"/>
      <c r="J64" s="11"/>
      <c r="K64" s="11"/>
      <c r="L64" s="12"/>
      <c r="M64" s="13"/>
      <c r="N64" s="14"/>
      <c r="O64" s="7"/>
      <c r="P64" s="11"/>
      <c r="Q64" s="63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11"/>
      <c r="J65" s="11"/>
      <c r="K65" s="11"/>
      <c r="L65" s="12"/>
      <c r="M65" s="13"/>
      <c r="N65" s="14"/>
      <c r="O65" s="7"/>
      <c r="P65" s="11"/>
      <c r="Q65" s="63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11"/>
      <c r="K66" s="11"/>
      <c r="L66" s="12"/>
      <c r="M66" s="13"/>
      <c r="N66" s="14"/>
      <c r="O66" s="7"/>
      <c r="P66" s="11"/>
      <c r="Q66" s="63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11"/>
      <c r="K67" s="11"/>
      <c r="L67" s="12"/>
      <c r="M67" s="13"/>
      <c r="N67" s="14"/>
      <c r="O67" s="7"/>
      <c r="P67" s="11"/>
      <c r="Q67" s="63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11"/>
      <c r="K68" s="11"/>
      <c r="L68" s="12"/>
      <c r="M68" s="13"/>
      <c r="N68" s="14"/>
      <c r="O68" s="7"/>
      <c r="P68" s="11"/>
      <c r="Q68" s="63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11"/>
      <c r="K69" s="11"/>
      <c r="L69" s="12"/>
      <c r="M69" s="13"/>
      <c r="N69" s="14"/>
      <c r="O69" s="7"/>
      <c r="P69" s="11"/>
      <c r="Q69" s="63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25" t="str">
        <f t="shared" ref="A71:A134" si="8">IF(OR(B71="",C71="",D71=""),"",TEXT(Q71,"000")&amp;B71&amp;TEXT(C71,"00")&amp;TEXT(D71,"00"))</f>
        <v/>
      </c>
      <c r="B71" s="5"/>
      <c r="C71" s="21"/>
      <c r="D71" s="21"/>
      <c r="E71" s="6"/>
      <c r="F71" s="7"/>
      <c r="G71" s="6"/>
      <c r="H71" s="6"/>
      <c r="I71" s="11"/>
      <c r="J71" s="11"/>
      <c r="K71" s="11"/>
      <c r="L71" s="12"/>
      <c r="M71" s="13"/>
      <c r="N71" s="14"/>
      <c r="O71" s="7"/>
      <c r="P71" s="11"/>
      <c r="Q71" s="63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25" t="str">
        <f t="shared" si="8"/>
        <v/>
      </c>
      <c r="B72" s="5"/>
      <c r="C72" s="21"/>
      <c r="D72" s="21"/>
      <c r="E72" s="6"/>
      <c r="F72" s="7"/>
      <c r="G72" s="6"/>
      <c r="H72" s="6"/>
      <c r="I72" s="11"/>
      <c r="J72" s="11"/>
      <c r="K72" s="11"/>
      <c r="L72" s="12"/>
      <c r="M72" s="13"/>
      <c r="N72" s="14"/>
      <c r="O72" s="7"/>
      <c r="P72" s="11"/>
      <c r="Q72" s="63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25" t="str">
        <f t="shared" si="8"/>
        <v/>
      </c>
      <c r="B73" s="5"/>
      <c r="C73" s="21"/>
      <c r="D73" s="21"/>
      <c r="E73" s="6"/>
      <c r="F73" s="7"/>
      <c r="G73" s="6"/>
      <c r="H73" s="6"/>
      <c r="I73" s="11"/>
      <c r="J73" s="11"/>
      <c r="K73" s="11"/>
      <c r="L73" s="12"/>
      <c r="M73" s="13"/>
      <c r="N73" s="14"/>
      <c r="O73" s="7"/>
      <c r="P73" s="11"/>
      <c r="Q73" s="63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25" t="str">
        <f t="shared" si="8"/>
        <v/>
      </c>
      <c r="B74" s="5"/>
      <c r="C74" s="21"/>
      <c r="D74" s="21"/>
      <c r="E74" s="6"/>
      <c r="F74" s="7"/>
      <c r="G74" s="6"/>
      <c r="H74" s="6"/>
      <c r="I74" s="11"/>
      <c r="J74" s="11"/>
      <c r="K74" s="11"/>
      <c r="L74" s="12"/>
      <c r="M74" s="13"/>
      <c r="N74" s="14"/>
      <c r="O74" s="7"/>
      <c r="P74" s="11"/>
      <c r="Q74" s="63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25" t="str">
        <f t="shared" si="8"/>
        <v/>
      </c>
      <c r="B75" s="5"/>
      <c r="C75" s="21"/>
      <c r="D75" s="21"/>
      <c r="E75" s="6"/>
      <c r="F75" s="7"/>
      <c r="G75" s="6"/>
      <c r="H75" s="6"/>
      <c r="I75" s="11"/>
      <c r="J75" s="11"/>
      <c r="K75" s="11"/>
      <c r="L75" s="12"/>
      <c r="M75" s="13"/>
      <c r="N75" s="14"/>
      <c r="O75" s="7"/>
      <c r="P75" s="11"/>
      <c r="Q75" s="63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25" t="str">
        <f t="shared" si="8"/>
        <v/>
      </c>
      <c r="B76" s="5"/>
      <c r="C76" s="21"/>
      <c r="D76" s="21"/>
      <c r="E76" s="6"/>
      <c r="F76" s="7"/>
      <c r="G76" s="6"/>
      <c r="H76" s="6"/>
      <c r="I76" s="11"/>
      <c r="J76" s="11"/>
      <c r="K76" s="11"/>
      <c r="L76" s="12"/>
      <c r="M76" s="13"/>
      <c r="N76" s="14"/>
      <c r="O76" s="7"/>
      <c r="P76" s="11"/>
      <c r="Q76" s="63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25" t="str">
        <f t="shared" si="8"/>
        <v/>
      </c>
      <c r="B77" s="5"/>
      <c r="C77" s="21"/>
      <c r="D77" s="21"/>
      <c r="E77" s="6"/>
      <c r="F77" s="7"/>
      <c r="G77" s="6"/>
      <c r="H77" s="6"/>
      <c r="I77" s="11"/>
      <c r="J77" s="11"/>
      <c r="K77" s="11"/>
      <c r="L77" s="12"/>
      <c r="M77" s="13"/>
      <c r="N77" s="14"/>
      <c r="O77" s="7"/>
      <c r="P77" s="11"/>
      <c r="Q77" s="63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25" t="str">
        <f t="shared" si="8"/>
        <v/>
      </c>
      <c r="B78" s="5"/>
      <c r="C78" s="21"/>
      <c r="D78" s="21"/>
      <c r="E78" s="6"/>
      <c r="F78" s="7"/>
      <c r="G78" s="6"/>
      <c r="H78" s="6"/>
      <c r="I78" s="11"/>
      <c r="J78" s="11"/>
      <c r="K78" s="11"/>
      <c r="L78" s="12"/>
      <c r="M78" s="13"/>
      <c r="N78" s="14"/>
      <c r="O78" s="7"/>
      <c r="P78" s="11"/>
      <c r="Q78" s="63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25" t="str">
        <f t="shared" si="8"/>
        <v/>
      </c>
      <c r="B79" s="5"/>
      <c r="C79" s="21"/>
      <c r="D79" s="21"/>
      <c r="E79" s="6"/>
      <c r="F79" s="7"/>
      <c r="G79" s="6"/>
      <c r="H79" s="6"/>
      <c r="I79" s="11"/>
      <c r="J79" s="11"/>
      <c r="K79" s="11"/>
      <c r="L79" s="12"/>
      <c r="M79" s="13"/>
      <c r="N79" s="14"/>
      <c r="O79" s="7"/>
      <c r="P79" s="11"/>
      <c r="Q79" s="63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25" t="str">
        <f t="shared" si="8"/>
        <v/>
      </c>
      <c r="B80" s="5"/>
      <c r="C80" s="21"/>
      <c r="D80" s="21"/>
      <c r="E80" s="6"/>
      <c r="F80" s="7"/>
      <c r="G80" s="6"/>
      <c r="H80" s="6"/>
      <c r="I80" s="11"/>
      <c r="J80" s="11"/>
      <c r="K80" s="11"/>
      <c r="L80" s="12"/>
      <c r="M80" s="13"/>
      <c r="N80" s="14"/>
      <c r="O80" s="7"/>
      <c r="P80" s="11"/>
      <c r="Q80" s="63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25" t="str">
        <f t="shared" si="8"/>
        <v/>
      </c>
      <c r="B81" s="5"/>
      <c r="C81" s="21"/>
      <c r="D81" s="21"/>
      <c r="E81" s="6"/>
      <c r="F81" s="7"/>
      <c r="G81" s="6"/>
      <c r="H81" s="6"/>
      <c r="I81" s="11"/>
      <c r="J81" s="11"/>
      <c r="K81" s="11"/>
      <c r="L81" s="12"/>
      <c r="M81" s="13"/>
      <c r="N81" s="14"/>
      <c r="O81" s="7"/>
      <c r="P81" s="11"/>
      <c r="Q81" s="63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25" t="str">
        <f t="shared" si="8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25" t="str">
        <f t="shared" si="8"/>
        <v/>
      </c>
      <c r="B83" s="5"/>
      <c r="C83" s="21"/>
      <c r="D83" s="21"/>
      <c r="E83" s="6"/>
      <c r="F83" s="7"/>
      <c r="G83" s="6"/>
      <c r="H83" s="6"/>
      <c r="I83" s="11"/>
      <c r="J83" s="11"/>
      <c r="K83" s="11"/>
      <c r="L83" s="12"/>
      <c r="M83" s="13"/>
      <c r="N83" s="14"/>
      <c r="O83" s="7"/>
      <c r="P83" s="11"/>
      <c r="Q83" s="63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25" t="str">
        <f t="shared" si="8"/>
        <v/>
      </c>
      <c r="B84" s="5"/>
      <c r="C84" s="21"/>
      <c r="D84" s="21"/>
      <c r="E84" s="6"/>
      <c r="F84" s="7"/>
      <c r="G84" s="6"/>
      <c r="H84" s="6"/>
      <c r="I84" s="11"/>
      <c r="J84" s="11"/>
      <c r="K84" s="11"/>
      <c r="L84" s="12"/>
      <c r="M84" s="13"/>
      <c r="N84" s="14"/>
      <c r="O84" s="7"/>
      <c r="P84" s="11"/>
      <c r="Q84" s="63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25" t="str">
        <f t="shared" si="8"/>
        <v/>
      </c>
      <c r="B85" s="5"/>
      <c r="C85" s="21"/>
      <c r="D85" s="21"/>
      <c r="E85" s="6"/>
      <c r="F85" s="7"/>
      <c r="G85" s="6"/>
      <c r="H85" s="6"/>
      <c r="I85" s="11"/>
      <c r="J85" s="11"/>
      <c r="K85" s="11"/>
      <c r="L85" s="12"/>
      <c r="M85" s="13"/>
      <c r="N85" s="14"/>
      <c r="O85" s="7"/>
      <c r="P85" s="11"/>
      <c r="Q85" s="63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25" t="str">
        <f t="shared" si="8"/>
        <v/>
      </c>
      <c r="B86" s="5"/>
      <c r="C86" s="21"/>
      <c r="D86" s="21"/>
      <c r="E86" s="6"/>
      <c r="F86" s="7"/>
      <c r="G86" s="6"/>
      <c r="H86" s="6"/>
      <c r="I86" s="11"/>
      <c r="J86" s="11"/>
      <c r="K86" s="11"/>
      <c r="L86" s="12"/>
      <c r="M86" s="13"/>
      <c r="N86" s="14"/>
      <c r="O86" s="7"/>
      <c r="P86" s="11"/>
      <c r="Q86" s="63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25" t="str">
        <f t="shared" si="8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25" t="str">
        <f t="shared" si="8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25" t="str">
        <f t="shared" si="8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25" t="str">
        <f t="shared" si="8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25" t="str">
        <f t="shared" si="8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25" t="str">
        <f t="shared" si="8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25" t="str">
        <f t="shared" si="8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25" t="str">
        <f t="shared" si="8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25" t="str">
        <f t="shared" si="8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25" t="str">
        <f t="shared" si="8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25" t="str">
        <f t="shared" si="8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25" t="str">
        <f t="shared" si="8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25" t="str">
        <f t="shared" si="8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25" t="str">
        <f t="shared" si="8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25" t="str">
        <f t="shared" si="8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25" t="str">
        <f t="shared" si="8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25" t="str">
        <f t="shared" si="8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25" t="str">
        <f t="shared" si="8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25" t="str">
        <f t="shared" si="8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25" t="str">
        <f t="shared" si="8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25" t="str">
        <f t="shared" si="8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25" t="str">
        <f t="shared" si="8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25" t="str">
        <f t="shared" si="8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25" t="str">
        <f t="shared" si="8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25" t="str">
        <f t="shared" si="8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25" t="str">
        <f t="shared" si="8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25" t="str">
        <f t="shared" si="8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25" t="str">
        <f t="shared" si="8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25" t="str">
        <f t="shared" si="8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25" t="str">
        <f t="shared" si="8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25" t="str">
        <f t="shared" si="8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25" t="str">
        <f t="shared" si="8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25" t="str">
        <f t="shared" si="8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25" t="str">
        <f t="shared" si="8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25" t="str">
        <f t="shared" si="8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25" t="str">
        <f t="shared" si="8"/>
        <v/>
      </c>
      <c r="B122" s="16"/>
      <c r="C122" s="22"/>
      <c r="D122" s="22"/>
      <c r="E122" s="6"/>
      <c r="F122" s="7"/>
      <c r="G122" s="17"/>
      <c r="H122" s="17"/>
      <c r="I122" s="15"/>
      <c r="J122" s="15"/>
      <c r="K122" s="15"/>
      <c r="L122" s="12"/>
      <c r="M122" s="18"/>
      <c r="N122" s="19"/>
      <c r="O122" s="20"/>
      <c r="P122" s="15"/>
      <c r="Q122" s="63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25" t="str">
        <f t="shared" si="8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25" t="str">
        <f t="shared" si="8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25" t="str">
        <f t="shared" si="8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25" t="str">
        <f t="shared" si="8"/>
        <v/>
      </c>
      <c r="B126" s="5"/>
      <c r="C126" s="21"/>
      <c r="D126" s="21"/>
      <c r="E126" s="6"/>
      <c r="F126" s="7"/>
      <c r="G126" s="6"/>
      <c r="H126" s="6"/>
      <c r="I126" s="11"/>
      <c r="J126" s="11"/>
      <c r="K126" s="11"/>
      <c r="L126" s="12"/>
      <c r="M126" s="13"/>
      <c r="N126" s="14"/>
      <c r="O126" s="7"/>
      <c r="P126" s="11"/>
      <c r="Q126" s="63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25" t="str">
        <f t="shared" si="8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25" t="str">
        <f t="shared" si="8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25" t="str">
        <f t="shared" si="8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25" t="str">
        <f t="shared" si="8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25" t="str">
        <f t="shared" si="8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25" t="str">
        <f t="shared" si="8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25" t="str">
        <f t="shared" si="8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25" t="str">
        <f t="shared" si="8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25" t="str">
        <f t="shared" ref="A135:A360" si="10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25" t="str">
        <f t="shared" si="10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25" t="str">
        <f t="shared" si="10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25" t="str">
        <f t="shared" si="10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25" t="str">
        <f t="shared" si="10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25" t="str">
        <f t="shared" si="10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25" t="str">
        <f t="shared" si="10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25" t="str">
        <f t="shared" si="10"/>
        <v/>
      </c>
      <c r="B153" s="16"/>
      <c r="C153" s="22"/>
      <c r="D153" s="22"/>
      <c r="E153" s="6"/>
      <c r="F153" s="7"/>
      <c r="G153" s="17"/>
      <c r="H153" s="17"/>
      <c r="I153" s="15"/>
      <c r="J153" s="15"/>
      <c r="K153" s="15"/>
      <c r="L153" s="12"/>
      <c r="M153" s="18"/>
      <c r="N153" s="19"/>
      <c r="O153" s="20"/>
      <c r="P153" s="15"/>
      <c r="Q153" s="63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25" t="str">
        <f t="shared" si="10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25" t="str">
        <f t="shared" si="10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25" t="str">
        <f t="shared" si="10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25" t="str">
        <f t="shared" si="10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25" t="str">
        <f t="shared" si="10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25" t="str">
        <f t="shared" si="10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25" t="str">
        <f t="shared" si="10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25" t="str">
        <f t="shared" si="10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25" t="str">
        <f t="shared" si="10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25" t="str">
        <f t="shared" si="10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25" t="str">
        <f t="shared" si="10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25" t="str">
        <f t="shared" si="10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25" t="str">
        <f t="shared" si="10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25" t="str">
        <f t="shared" si="10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25" t="str">
        <f t="shared" si="10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25" t="str">
        <f t="shared" si="10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25" t="str">
        <f t="shared" si="10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25" t="str">
        <f t="shared" si="10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25" t="str">
        <f t="shared" si="10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25" t="str">
        <f t="shared" si="10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25" t="str">
        <f t="shared" si="10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25" t="str">
        <f t="shared" si="10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25" t="str">
        <f t="shared" si="10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25" t="str">
        <f t="shared" si="10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25" t="str">
        <f t="shared" si="10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25" t="str">
        <f t="shared" si="10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25" t="str">
        <f t="shared" si="10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25" t="str">
        <f t="shared" si="10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25" t="str">
        <f t="shared" si="10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25" t="str">
        <f t="shared" si="10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25" t="str">
        <f t="shared" si="10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25" t="str">
        <f t="shared" si="10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25" t="str">
        <f t="shared" si="10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25" t="str">
        <f t="shared" si="10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25" t="str">
        <f t="shared" si="10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25" t="str">
        <f t="shared" si="10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25" t="str">
        <f t="shared" si="10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25" t="str">
        <f t="shared" si="10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25" t="str">
        <f t="shared" si="10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25" t="str">
        <f t="shared" si="10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25" t="str">
        <f t="shared" si="10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25" t="str">
        <f t="shared" si="10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25" t="str">
        <f t="shared" si="10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25" t="str">
        <f t="shared" si="10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25" t="str">
        <f t="shared" si="10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25" t="str">
        <f t="shared" si="10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25" t="str">
        <f t="shared" si="10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25" t="str">
        <f t="shared" si="10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25" t="str">
        <f t="shared" si="10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25" t="str">
        <f t="shared" si="10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25" t="str">
        <f t="shared" si="10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25" t="str">
        <f t="shared" si="10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25" t="str">
        <f t="shared" si="10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25" t="str">
        <f t="shared" si="10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25" t="str">
        <f t="shared" si="10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25" t="str">
        <f t="shared" si="10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25" t="str">
        <f t="shared" si="10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25" t="str">
        <f t="shared" si="10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25" t="str">
        <f t="shared" si="10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25" t="str">
        <f t="shared" si="10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25" t="str">
        <f t="shared" si="10"/>
        <v/>
      </c>
      <c r="B230" s="16"/>
      <c r="C230" s="22"/>
      <c r="D230" s="22"/>
      <c r="E230" s="6"/>
      <c r="F230" s="7"/>
      <c r="G230" s="17"/>
      <c r="H230" s="17"/>
      <c r="I230" s="15"/>
      <c r="J230" s="15"/>
      <c r="K230" s="15"/>
      <c r="L230" s="12"/>
      <c r="M230" s="18"/>
      <c r="N230" s="19"/>
      <c r="O230" s="20"/>
      <c r="P230" s="15"/>
      <c r="Q230" s="63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25" t="str">
        <f t="shared" si="10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25" t="str">
        <f t="shared" si="10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25" t="str">
        <f t="shared" si="10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25" t="str">
        <f t="shared" si="10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25" t="str">
        <f t="shared" si="10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25" t="str">
        <f t="shared" si="10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25" t="str">
        <f t="shared" si="10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25" t="str">
        <f t="shared" si="10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25" t="str">
        <f t="shared" si="10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25" t="str">
        <f t="shared" si="10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25" t="str">
        <f t="shared" si="10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25" t="str">
        <f t="shared" si="10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25" t="str">
        <f t="shared" si="10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25" t="str">
        <f t="shared" si="10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25" t="str">
        <f t="shared" si="10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25" t="str">
        <f t="shared" si="10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25" t="str">
        <f t="shared" si="10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25" t="str">
        <f t="shared" si="10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25" t="str">
        <f t="shared" si="10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25" t="str">
        <f t="shared" si="10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25" t="str">
        <f t="shared" si="10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25" t="str">
        <f t="shared" si="10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25" t="str">
        <f t="shared" si="10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25" t="str">
        <f t="shared" si="10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25" t="str">
        <f t="shared" si="10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25" t="str">
        <f t="shared" si="10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25" t="str">
        <f t="shared" si="10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25" t="str">
        <f t="shared" si="10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25" t="str">
        <f t="shared" si="10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25" t="str">
        <f t="shared" si="10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25" t="str">
        <f t="shared" si="10"/>
        <v/>
      </c>
      <c r="B261" s="16"/>
      <c r="C261" s="22"/>
      <c r="D261" s="22"/>
      <c r="E261" s="6"/>
      <c r="F261" s="7"/>
      <c r="G261" s="17"/>
      <c r="H261" s="17"/>
      <c r="I261" s="15"/>
      <c r="J261" s="15"/>
      <c r="K261" s="15"/>
      <c r="L261" s="12"/>
      <c r="M261" s="18"/>
      <c r="N261" s="19"/>
      <c r="O261" s="20"/>
      <c r="P261" s="15"/>
      <c r="Q261" s="63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25" t="str">
        <f t="shared" si="10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25" t="str">
        <f t="shared" si="10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25" t="str">
        <f t="shared" si="10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25" t="str">
        <f t="shared" si="10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25" t="str">
        <f t="shared" si="10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25" t="str">
        <f t="shared" si="10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25" t="str">
        <f t="shared" si="10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25" t="str">
        <f t="shared" si="10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25" t="str">
        <f t="shared" si="10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25" t="str">
        <f t="shared" si="10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25" t="str">
        <f t="shared" si="10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25" t="str">
        <f t="shared" si="10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25" t="str">
        <f t="shared" si="10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25" t="str">
        <f t="shared" si="10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25" t="str">
        <f t="shared" si="10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25" t="str">
        <f t="shared" si="10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6"/>
      <c r="Q277" s="63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25" t="str">
        <f t="shared" si="10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25" t="str">
        <f t="shared" si="10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25" t="str">
        <f t="shared" si="10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25" t="str">
        <f t="shared" si="10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25" t="str">
        <f t="shared" si="10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6"/>
      <c r="Q282" s="63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25" t="str">
        <f t="shared" si="10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25" t="str">
        <f t="shared" si="10"/>
        <v/>
      </c>
      <c r="B284" s="16"/>
      <c r="C284" s="22"/>
      <c r="D284" s="22"/>
      <c r="E284" s="6"/>
      <c r="F284" s="7"/>
      <c r="G284" s="17"/>
      <c r="H284" s="17"/>
      <c r="I284" s="15"/>
      <c r="J284" s="15"/>
      <c r="K284" s="15"/>
      <c r="L284" s="12"/>
      <c r="M284" s="18"/>
      <c r="N284" s="19"/>
      <c r="O284" s="20"/>
      <c r="P284" s="15"/>
      <c r="Q284" s="63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25" t="str">
        <f t="shared" si="10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25" t="str">
        <f t="shared" si="10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25" t="str">
        <f t="shared" si="10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25" t="str">
        <f t="shared" si="10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25" t="str">
        <f t="shared" si="10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25" t="str">
        <f t="shared" si="10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25" t="str">
        <f t="shared" si="10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25" t="str">
        <f t="shared" si="10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25" t="str">
        <f t="shared" si="10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25" t="str">
        <f t="shared" si="10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25" t="str">
        <f t="shared" si="10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25" t="str">
        <f t="shared" si="10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25" t="str">
        <f t="shared" si="10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25" t="str">
        <f t="shared" si="10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25" t="str">
        <f t="shared" si="10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25" t="str">
        <f t="shared" si="10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25" t="str">
        <f t="shared" si="10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25" t="str">
        <f t="shared" si="10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25" t="str">
        <f t="shared" si="10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25" t="str">
        <f t="shared" si="10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25" t="str">
        <f t="shared" si="10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25" t="str">
        <f t="shared" si="10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25" t="str">
        <f t="shared" si="10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25" t="str">
        <f t="shared" si="10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25" t="str">
        <f t="shared" si="10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25" t="str">
        <f t="shared" si="10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25" t="str">
        <f t="shared" si="10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25" t="str">
        <f t="shared" si="10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25" t="str">
        <f t="shared" si="10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25" t="str">
        <f t="shared" si="10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25" t="str">
        <f t="shared" si="10"/>
        <v/>
      </c>
      <c r="B315" s="16"/>
      <c r="C315" s="22"/>
      <c r="D315" s="22"/>
      <c r="E315" s="6"/>
      <c r="F315" s="7"/>
      <c r="G315" s="17"/>
      <c r="H315" s="17"/>
      <c r="I315" s="15"/>
      <c r="J315" s="15"/>
      <c r="K315" s="15"/>
      <c r="L315" s="12"/>
      <c r="M315" s="18"/>
      <c r="N315" s="19"/>
      <c r="O315" s="20"/>
      <c r="P315" s="15"/>
      <c r="Q315" s="63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25" t="str">
        <f t="shared" si="10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25" t="str">
        <f t="shared" si="10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25" t="str">
        <f t="shared" si="10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25" t="str">
        <f t="shared" si="10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25" t="str">
        <f t="shared" si="10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25" t="str">
        <f t="shared" si="10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25" t="str">
        <f t="shared" si="10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25" t="str">
        <f t="shared" si="10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25" t="str">
        <f t="shared" si="10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25" t="str">
        <f t="shared" si="10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25" t="str">
        <f t="shared" si="10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25" t="str">
        <f t="shared" si="10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25" t="str">
        <f t="shared" si="10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25" t="str">
        <f t="shared" si="10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25" t="str">
        <f t="shared" si="10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25" t="str">
        <f t="shared" si="10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25" t="str">
        <f t="shared" si="10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25" t="str">
        <f t="shared" si="10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25" t="str">
        <f t="shared" si="10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25" t="str">
        <f t="shared" si="10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25" t="str">
        <f t="shared" si="10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25" t="str">
        <f t="shared" si="10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25" t="str">
        <f t="shared" si="10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25" t="str">
        <f t="shared" si="10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25" t="str">
        <f t="shared" si="10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0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0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0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25" t="str">
        <f t="shared" si="10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0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0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0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0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0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0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0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0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0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0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0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0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0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0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0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0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ref="A361:A384" si="18">IF(OR(B361="",C361="",D361=""),"",TEXT(Q361,"000")&amp;B361&amp;TEXT(C361,"00")&amp;TEXT(D361,"00"))</f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8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25" t="str">
        <f t="shared" si="18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25" t="str">
        <f t="shared" si="18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25" t="str">
        <f t="shared" si="18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25" t="str">
        <f t="shared" si="18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25" t="str">
        <f t="shared" si="18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25" t="str">
        <f t="shared" si="18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25" t="str">
        <f t="shared" si="18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25" t="str">
        <f t="shared" si="18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25" t="str">
        <f t="shared" si="18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25" t="str">
        <f t="shared" si="18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25" t="str">
        <f t="shared" si="18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25" t="str">
        <f t="shared" si="18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25" t="str">
        <f t="shared" si="18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19"/>
        <v/>
      </c>
    </row>
    <row r="376" spans="1:20" ht="15" customHeight="1">
      <c r="A376" s="25" t="str">
        <f t="shared" si="18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25" t="str">
        <f t="shared" si="18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25" t="str">
        <f t="shared" si="18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25" t="str">
        <f t="shared" si="18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25" t="str">
        <f t="shared" si="18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25" t="str">
        <f t="shared" si="18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25" t="str">
        <f t="shared" si="18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25" t="str">
        <f t="shared" si="18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25" t="str">
        <f t="shared" si="18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5" priority="1"/>
  </conditionalFormatting>
  <dataValidations count="4">
    <dataValidation type="list" imeMode="off" allowBlank="1" showInputMessage="1" showErrorMessage="1" sqref="L7:L52" xr:uid="{00000000-0002-0000-1300-000000000000}">
      <formula1>$U$7:$U$15</formula1>
    </dataValidation>
    <dataValidation type="list" imeMode="on" allowBlank="1" showInputMessage="1" showErrorMessage="1" sqref="P7:P52" xr:uid="{00000000-0002-0000-1300-000001000000}">
      <formula1>$Z$7:$Z$69</formula1>
    </dataValidation>
    <dataValidation imeMode="off" allowBlank="1" showInputMessage="1" showErrorMessage="1" sqref="Q7:Q384 L53:L384 M7:N384" xr:uid="{00000000-0002-0000-1300-000002000000}"/>
    <dataValidation imeMode="on" allowBlank="1" showInputMessage="1" showErrorMessage="1" sqref="P53:P384 O7:O384 G7:K384" xr:uid="{00000000-0002-0000-13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70C0"/>
  </sheetPr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1353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034D0201</v>
      </c>
      <c r="B7" s="5" t="s">
        <v>21</v>
      </c>
      <c r="C7" s="21">
        <v>2</v>
      </c>
      <c r="D7" s="21">
        <v>1</v>
      </c>
      <c r="E7" s="6" t="s">
        <v>2</v>
      </c>
      <c r="F7" s="7" t="s">
        <v>19</v>
      </c>
      <c r="G7" s="6" t="s">
        <v>2065</v>
      </c>
      <c r="H7" s="6" t="s">
        <v>2068</v>
      </c>
      <c r="I7" s="6" t="s">
        <v>2069</v>
      </c>
      <c r="J7" s="6" t="s">
        <v>1220</v>
      </c>
      <c r="K7" s="6"/>
      <c r="L7" s="12" t="s">
        <v>241</v>
      </c>
      <c r="M7" s="13"/>
      <c r="N7" s="14"/>
      <c r="O7" s="7"/>
      <c r="P7" s="6" t="s">
        <v>1354</v>
      </c>
      <c r="Q7" s="63">
        <f t="shared" ref="Q7:Q70" si="1">IF(P7="","",VLOOKUP(P7,$Z$7:$AA$68,2,FALSE))</f>
        <v>34</v>
      </c>
      <c r="R7" s="1" t="str">
        <f>A7</f>
        <v>034D0201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1" t="s">
        <v>4039</v>
      </c>
      <c r="AA7" s="69" t="s">
        <v>4040</v>
      </c>
    </row>
    <row r="8" spans="1:27" ht="15" customHeight="1">
      <c r="A8" s="87" t="str">
        <f t="shared" si="0"/>
        <v>034D0202</v>
      </c>
      <c r="B8" s="5" t="s">
        <v>21</v>
      </c>
      <c r="C8" s="21">
        <v>2</v>
      </c>
      <c r="D8" s="21">
        <v>2</v>
      </c>
      <c r="E8" s="6" t="s">
        <v>2</v>
      </c>
      <c r="F8" s="7" t="s">
        <v>19</v>
      </c>
      <c r="G8" s="6" t="s">
        <v>2065</v>
      </c>
      <c r="H8" s="6" t="s">
        <v>2066</v>
      </c>
      <c r="I8" s="6" t="s">
        <v>87</v>
      </c>
      <c r="J8" s="6" t="s">
        <v>949</v>
      </c>
      <c r="K8" s="6"/>
      <c r="L8" s="12" t="s">
        <v>241</v>
      </c>
      <c r="M8" s="13"/>
      <c r="N8" s="14"/>
      <c r="O8" s="7"/>
      <c r="P8" s="6" t="s">
        <v>1354</v>
      </c>
      <c r="Q8" s="63">
        <f t="shared" si="1"/>
        <v>34</v>
      </c>
      <c r="R8" s="1" t="str">
        <f t="shared" ref="R8:R60" si="2">A8</f>
        <v>034D0202</v>
      </c>
      <c r="S8" s="1" t="str">
        <f t="shared" ref="S8:S60" si="3">""&amp;L8&amp;"  "&amp;M8&amp;"  "&amp;N8&amp;""</f>
        <v xml:space="preserve">JWWA認証    </v>
      </c>
      <c r="T8" s="1" t="str">
        <f t="shared" ref="T8:T60" si="4">S8</f>
        <v xml:space="preserve">JWWA認証    </v>
      </c>
      <c r="U8" s="2" t="s">
        <v>7</v>
      </c>
      <c r="V8" s="2">
        <v>2</v>
      </c>
      <c r="W8" s="1" t="s">
        <v>11</v>
      </c>
      <c r="X8" s="1" t="s">
        <v>19</v>
      </c>
      <c r="Z8" s="1" t="s">
        <v>2012</v>
      </c>
      <c r="AA8" s="67">
        <v>26</v>
      </c>
    </row>
    <row r="9" spans="1:27" ht="15" customHeight="1">
      <c r="A9" s="87" t="str">
        <f t="shared" si="0"/>
        <v>034D0203</v>
      </c>
      <c r="B9" s="5" t="s">
        <v>21</v>
      </c>
      <c r="C9" s="21">
        <v>2</v>
      </c>
      <c r="D9" s="21">
        <v>3</v>
      </c>
      <c r="E9" s="6" t="s">
        <v>2</v>
      </c>
      <c r="F9" s="7" t="s">
        <v>19</v>
      </c>
      <c r="G9" s="6" t="s">
        <v>2065</v>
      </c>
      <c r="H9" s="6" t="s">
        <v>2066</v>
      </c>
      <c r="I9" s="6" t="s">
        <v>515</v>
      </c>
      <c r="J9" s="6" t="s">
        <v>949</v>
      </c>
      <c r="K9" s="6"/>
      <c r="L9" s="12" t="s">
        <v>241</v>
      </c>
      <c r="M9" s="13"/>
      <c r="N9" s="14"/>
      <c r="O9" s="7"/>
      <c r="P9" s="6" t="s">
        <v>1354</v>
      </c>
      <c r="Q9" s="63">
        <f t="shared" si="1"/>
        <v>34</v>
      </c>
      <c r="R9" s="1" t="str">
        <f t="shared" si="2"/>
        <v>034D0203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8</v>
      </c>
      <c r="V9" s="2">
        <v>3</v>
      </c>
      <c r="W9" s="1" t="s">
        <v>12</v>
      </c>
      <c r="X9" s="1" t="s">
        <v>27</v>
      </c>
      <c r="Z9" s="1" t="s">
        <v>1733</v>
      </c>
      <c r="AA9" s="67">
        <v>20</v>
      </c>
    </row>
    <row r="10" spans="1:27" ht="15" customHeight="1">
      <c r="A10" s="25" t="str">
        <f t="shared" si="0"/>
        <v/>
      </c>
      <c r="B10" s="5"/>
      <c r="C10" s="21"/>
      <c r="D10" s="21"/>
      <c r="E10" s="6"/>
      <c r="F10" s="7"/>
      <c r="G10" s="6"/>
      <c r="H10" s="6"/>
      <c r="I10" s="6"/>
      <c r="J10" s="6"/>
      <c r="K10" s="6"/>
      <c r="L10" s="12"/>
      <c r="M10" s="13"/>
      <c r="N10" s="14"/>
      <c r="O10" s="7"/>
      <c r="P10" s="6"/>
      <c r="Q10" s="63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2860</v>
      </c>
      <c r="V10" s="2">
        <v>4</v>
      </c>
      <c r="W10" s="1" t="s">
        <v>13</v>
      </c>
      <c r="X10" s="1" t="s">
        <v>28</v>
      </c>
      <c r="Z10" s="1" t="s">
        <v>566</v>
      </c>
      <c r="AA10" s="67">
        <v>30</v>
      </c>
    </row>
    <row r="11" spans="1:27" ht="15" customHeight="1">
      <c r="A11" s="87" t="str">
        <f t="shared" si="0"/>
        <v>034H0201</v>
      </c>
      <c r="B11" s="5" t="s">
        <v>2861</v>
      </c>
      <c r="C11" s="21">
        <v>2</v>
      </c>
      <c r="D11" s="21">
        <v>1</v>
      </c>
      <c r="E11" s="6" t="s">
        <v>709</v>
      </c>
      <c r="F11" s="7" t="s">
        <v>980</v>
      </c>
      <c r="G11" s="6" t="s">
        <v>847</v>
      </c>
      <c r="H11" s="6" t="s">
        <v>1355</v>
      </c>
      <c r="I11" s="6" t="s">
        <v>2862</v>
      </c>
      <c r="J11" s="6" t="s">
        <v>2583</v>
      </c>
      <c r="K11" s="6"/>
      <c r="L11" s="12" t="s">
        <v>241</v>
      </c>
      <c r="M11" s="13"/>
      <c r="N11" s="14"/>
      <c r="O11" s="7"/>
      <c r="P11" s="6" t="s">
        <v>1354</v>
      </c>
      <c r="Q11" s="63">
        <f t="shared" si="1"/>
        <v>34</v>
      </c>
      <c r="R11" s="1" t="str">
        <f t="shared" si="2"/>
        <v>034H0201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2863</v>
      </c>
      <c r="V11" s="2">
        <v>5</v>
      </c>
      <c r="W11" s="1" t="s">
        <v>14</v>
      </c>
      <c r="X11" s="1" t="s">
        <v>29</v>
      </c>
      <c r="Z11" s="1" t="s">
        <v>4015</v>
      </c>
      <c r="AA11" s="67">
        <v>0</v>
      </c>
    </row>
    <row r="12" spans="1:27" ht="15" customHeight="1">
      <c r="A12" s="87" t="str">
        <f t="shared" si="0"/>
        <v>034H0202</v>
      </c>
      <c r="B12" s="5" t="s">
        <v>2861</v>
      </c>
      <c r="C12" s="21">
        <v>2</v>
      </c>
      <c r="D12" s="21">
        <v>2</v>
      </c>
      <c r="E12" s="6" t="s">
        <v>709</v>
      </c>
      <c r="F12" s="7" t="s">
        <v>980</v>
      </c>
      <c r="G12" s="6" t="s">
        <v>849</v>
      </c>
      <c r="H12" s="6" t="s">
        <v>1356</v>
      </c>
      <c r="I12" s="6" t="s">
        <v>2862</v>
      </c>
      <c r="J12" s="6" t="s">
        <v>2583</v>
      </c>
      <c r="K12" s="6"/>
      <c r="L12" s="12" t="s">
        <v>241</v>
      </c>
      <c r="M12" s="13"/>
      <c r="N12" s="14"/>
      <c r="O12" s="7"/>
      <c r="P12" s="6" t="s">
        <v>1354</v>
      </c>
      <c r="Q12" s="63">
        <f t="shared" si="1"/>
        <v>34</v>
      </c>
      <c r="R12" s="1" t="str">
        <f t="shared" si="2"/>
        <v>034H0202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2864</v>
      </c>
      <c r="V12" s="2">
        <v>6</v>
      </c>
      <c r="W12" s="1" t="s">
        <v>56</v>
      </c>
      <c r="X12" s="1" t="s">
        <v>30</v>
      </c>
      <c r="Z12" s="1" t="s">
        <v>4016</v>
      </c>
      <c r="AA12" s="67">
        <v>10</v>
      </c>
    </row>
    <row r="13" spans="1:27" ht="15" customHeight="1">
      <c r="A13" s="87" t="str">
        <f t="shared" si="0"/>
        <v>034H0203</v>
      </c>
      <c r="B13" s="5" t="s">
        <v>2861</v>
      </c>
      <c r="C13" s="21">
        <v>2</v>
      </c>
      <c r="D13" s="21">
        <v>3</v>
      </c>
      <c r="E13" s="6" t="s">
        <v>709</v>
      </c>
      <c r="F13" s="7" t="s">
        <v>980</v>
      </c>
      <c r="G13" s="6" t="s">
        <v>851</v>
      </c>
      <c r="H13" s="6" t="s">
        <v>2587</v>
      </c>
      <c r="I13" s="6" t="s">
        <v>2862</v>
      </c>
      <c r="J13" s="6" t="s">
        <v>2583</v>
      </c>
      <c r="K13" s="6"/>
      <c r="L13" s="12" t="s">
        <v>241</v>
      </c>
      <c r="M13" s="13"/>
      <c r="N13" s="14"/>
      <c r="O13" s="7"/>
      <c r="P13" s="6" t="s">
        <v>1354</v>
      </c>
      <c r="Q13" s="63">
        <f t="shared" si="1"/>
        <v>34</v>
      </c>
      <c r="R13" s="1" t="str">
        <f t="shared" si="2"/>
        <v>034H0203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1" t="s">
        <v>430</v>
      </c>
      <c r="AA13" s="67">
        <v>9</v>
      </c>
    </row>
    <row r="14" spans="1:27" ht="15" customHeight="1">
      <c r="A14" s="87" t="str">
        <f t="shared" si="0"/>
        <v>034H0204</v>
      </c>
      <c r="B14" s="5" t="s">
        <v>2861</v>
      </c>
      <c r="C14" s="21">
        <v>2</v>
      </c>
      <c r="D14" s="21">
        <v>4</v>
      </c>
      <c r="E14" s="6" t="s">
        <v>709</v>
      </c>
      <c r="F14" s="7" t="s">
        <v>980</v>
      </c>
      <c r="G14" s="6" t="s">
        <v>872</v>
      </c>
      <c r="H14" s="6" t="s">
        <v>2588</v>
      </c>
      <c r="I14" s="6" t="s">
        <v>2865</v>
      </c>
      <c r="J14" s="6" t="s">
        <v>2583</v>
      </c>
      <c r="K14" s="6"/>
      <c r="L14" s="12" t="s">
        <v>241</v>
      </c>
      <c r="M14" s="13"/>
      <c r="N14" s="14"/>
      <c r="O14" s="7"/>
      <c r="P14" s="6" t="s">
        <v>1354</v>
      </c>
      <c r="Q14" s="63">
        <f t="shared" si="1"/>
        <v>34</v>
      </c>
      <c r="R14" s="1" t="str">
        <f t="shared" si="2"/>
        <v>034H0204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1" t="s">
        <v>1202</v>
      </c>
      <c r="AA14" s="67">
        <v>19</v>
      </c>
    </row>
    <row r="15" spans="1:27" ht="15" customHeight="1">
      <c r="A15" s="87" t="str">
        <f t="shared" si="0"/>
        <v>034H0205</v>
      </c>
      <c r="B15" s="5" t="s">
        <v>303</v>
      </c>
      <c r="C15" s="21">
        <v>2</v>
      </c>
      <c r="D15" s="21">
        <v>5</v>
      </c>
      <c r="E15" s="6" t="s">
        <v>709</v>
      </c>
      <c r="F15" s="7" t="s">
        <v>980</v>
      </c>
      <c r="G15" s="6" t="s">
        <v>846</v>
      </c>
      <c r="H15" s="6" t="s">
        <v>2589</v>
      </c>
      <c r="I15" s="6" t="s">
        <v>727</v>
      </c>
      <c r="J15" s="6" t="s">
        <v>2583</v>
      </c>
      <c r="K15" s="6"/>
      <c r="L15" s="12" t="s">
        <v>241</v>
      </c>
      <c r="M15" s="13"/>
      <c r="N15" s="14"/>
      <c r="O15" s="7"/>
      <c r="P15" s="6" t="s">
        <v>1354</v>
      </c>
      <c r="Q15" s="63">
        <f t="shared" si="1"/>
        <v>34</v>
      </c>
      <c r="R15" s="1" t="str">
        <f t="shared" si="2"/>
        <v>034H0205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1" t="s">
        <v>2140</v>
      </c>
      <c r="AA15" s="67">
        <v>11</v>
      </c>
    </row>
    <row r="16" spans="1:27" ht="15" customHeight="1">
      <c r="A16" s="87" t="str">
        <f t="shared" si="0"/>
        <v>034H0206</v>
      </c>
      <c r="B16" s="5" t="s">
        <v>303</v>
      </c>
      <c r="C16" s="21">
        <v>2</v>
      </c>
      <c r="D16" s="21">
        <v>6</v>
      </c>
      <c r="E16" s="6" t="s">
        <v>709</v>
      </c>
      <c r="F16" s="7" t="s">
        <v>980</v>
      </c>
      <c r="G16" s="6" t="s">
        <v>857</v>
      </c>
      <c r="H16" s="6" t="s">
        <v>2590</v>
      </c>
      <c r="I16" s="6" t="s">
        <v>856</v>
      </c>
      <c r="J16" s="6" t="s">
        <v>2583</v>
      </c>
      <c r="K16" s="6"/>
      <c r="L16" s="12" t="s">
        <v>241</v>
      </c>
      <c r="M16" s="13"/>
      <c r="N16" s="14"/>
      <c r="O16" s="7"/>
      <c r="P16" s="6" t="s">
        <v>1354</v>
      </c>
      <c r="Q16" s="63">
        <f t="shared" si="1"/>
        <v>34</v>
      </c>
      <c r="R16" s="1" t="str">
        <f t="shared" si="2"/>
        <v>034H0206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1" t="s">
        <v>1338</v>
      </c>
      <c r="AA16" s="67">
        <v>16</v>
      </c>
    </row>
    <row r="17" spans="1:27" ht="15" customHeight="1">
      <c r="A17" s="87" t="str">
        <f t="shared" si="0"/>
        <v>034H0207</v>
      </c>
      <c r="B17" s="5" t="s">
        <v>303</v>
      </c>
      <c r="C17" s="21">
        <v>2</v>
      </c>
      <c r="D17" s="21">
        <v>7</v>
      </c>
      <c r="E17" s="6" t="s">
        <v>709</v>
      </c>
      <c r="F17" s="7" t="s">
        <v>980</v>
      </c>
      <c r="G17" s="6" t="s">
        <v>845</v>
      </c>
      <c r="H17" s="6" t="s">
        <v>2591</v>
      </c>
      <c r="I17" s="6" t="s">
        <v>727</v>
      </c>
      <c r="J17" s="6" t="s">
        <v>2583</v>
      </c>
      <c r="K17" s="6"/>
      <c r="L17" s="12" t="s">
        <v>241</v>
      </c>
      <c r="M17" s="13"/>
      <c r="N17" s="14"/>
      <c r="O17" s="7"/>
      <c r="P17" s="6" t="s">
        <v>1354</v>
      </c>
      <c r="Q17" s="63">
        <f t="shared" si="1"/>
        <v>34</v>
      </c>
      <c r="R17" s="1" t="str">
        <f t="shared" si="2"/>
        <v>034H0207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1" t="s">
        <v>528</v>
      </c>
      <c r="AA17" s="67">
        <v>1</v>
      </c>
    </row>
    <row r="18" spans="1:27" ht="15" customHeight="1">
      <c r="A18" s="87" t="str">
        <f t="shared" si="0"/>
        <v>034H0208</v>
      </c>
      <c r="B18" s="5" t="s">
        <v>2861</v>
      </c>
      <c r="C18" s="21">
        <v>2</v>
      </c>
      <c r="D18" s="21">
        <v>8</v>
      </c>
      <c r="E18" s="6" t="s">
        <v>709</v>
      </c>
      <c r="F18" s="7" t="s">
        <v>980</v>
      </c>
      <c r="G18" s="6" t="s">
        <v>855</v>
      </c>
      <c r="H18" s="6" t="s">
        <v>1357</v>
      </c>
      <c r="I18" s="6" t="s">
        <v>2866</v>
      </c>
      <c r="J18" s="6" t="s">
        <v>2583</v>
      </c>
      <c r="K18" s="6"/>
      <c r="L18" s="12" t="s">
        <v>241</v>
      </c>
      <c r="M18" s="13"/>
      <c r="N18" s="14"/>
      <c r="O18" s="7"/>
      <c r="P18" s="6" t="s">
        <v>1354</v>
      </c>
      <c r="Q18" s="63">
        <f t="shared" si="1"/>
        <v>34</v>
      </c>
      <c r="R18" s="1" t="str">
        <f t="shared" si="2"/>
        <v>034H0208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2867</v>
      </c>
      <c r="Z18" s="1" t="s">
        <v>4017</v>
      </c>
      <c r="AA18" s="67">
        <v>0</v>
      </c>
    </row>
    <row r="19" spans="1:27" ht="15" customHeight="1">
      <c r="A19" s="87" t="str">
        <f t="shared" si="0"/>
        <v>034H0209</v>
      </c>
      <c r="B19" s="5" t="s">
        <v>2861</v>
      </c>
      <c r="C19" s="21">
        <v>2</v>
      </c>
      <c r="D19" s="21">
        <v>9</v>
      </c>
      <c r="E19" s="6" t="s">
        <v>709</v>
      </c>
      <c r="F19" s="7" t="s">
        <v>980</v>
      </c>
      <c r="G19" s="6" t="s">
        <v>853</v>
      </c>
      <c r="H19" s="6" t="s">
        <v>1358</v>
      </c>
      <c r="I19" s="6" t="s">
        <v>2862</v>
      </c>
      <c r="J19" s="6" t="s">
        <v>2583</v>
      </c>
      <c r="K19" s="6"/>
      <c r="L19" s="12" t="s">
        <v>241</v>
      </c>
      <c r="M19" s="13"/>
      <c r="N19" s="14"/>
      <c r="O19" s="7"/>
      <c r="P19" s="6" t="s">
        <v>1354</v>
      </c>
      <c r="Q19" s="63">
        <f t="shared" si="1"/>
        <v>34</v>
      </c>
      <c r="R19" s="1" t="str">
        <f t="shared" si="2"/>
        <v>034H0209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1" t="s">
        <v>542</v>
      </c>
      <c r="AA19" s="67">
        <v>39</v>
      </c>
    </row>
    <row r="20" spans="1:27" ht="15" customHeight="1">
      <c r="A20" s="87" t="str">
        <f t="shared" si="0"/>
        <v>034H0210</v>
      </c>
      <c r="B20" s="5" t="s">
        <v>2861</v>
      </c>
      <c r="C20" s="21">
        <v>2</v>
      </c>
      <c r="D20" s="21">
        <v>10</v>
      </c>
      <c r="E20" s="6" t="s">
        <v>709</v>
      </c>
      <c r="F20" s="7" t="s">
        <v>980</v>
      </c>
      <c r="G20" s="6" t="s">
        <v>842</v>
      </c>
      <c r="H20" s="6" t="s">
        <v>2868</v>
      </c>
      <c r="I20" s="6" t="s">
        <v>2862</v>
      </c>
      <c r="J20" s="6" t="s">
        <v>2583</v>
      </c>
      <c r="K20" s="6"/>
      <c r="L20" s="12" t="s">
        <v>241</v>
      </c>
      <c r="M20" s="13"/>
      <c r="N20" s="14"/>
      <c r="O20" s="7"/>
      <c r="P20" s="6" t="s">
        <v>1354</v>
      </c>
      <c r="Q20" s="63">
        <f t="shared" si="1"/>
        <v>34</v>
      </c>
      <c r="R20" s="1" t="str">
        <f t="shared" si="2"/>
        <v>034H0210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1" t="s">
        <v>1229</v>
      </c>
      <c r="AA20" s="67">
        <v>7</v>
      </c>
    </row>
    <row r="21" spans="1:27" ht="15" customHeight="1">
      <c r="A21" s="87" t="str">
        <f t="shared" si="0"/>
        <v>034H0211</v>
      </c>
      <c r="B21" s="5" t="s">
        <v>2861</v>
      </c>
      <c r="C21" s="21">
        <v>2</v>
      </c>
      <c r="D21" s="21">
        <v>11</v>
      </c>
      <c r="E21" s="6" t="s">
        <v>709</v>
      </c>
      <c r="F21" s="7" t="s">
        <v>980</v>
      </c>
      <c r="G21" s="6" t="s">
        <v>844</v>
      </c>
      <c r="H21" s="6" t="s">
        <v>2869</v>
      </c>
      <c r="I21" s="6" t="s">
        <v>2862</v>
      </c>
      <c r="J21" s="6" t="s">
        <v>2583</v>
      </c>
      <c r="K21" s="6"/>
      <c r="L21" s="12" t="s">
        <v>241</v>
      </c>
      <c r="M21" s="13"/>
      <c r="N21" s="14"/>
      <c r="O21" s="7"/>
      <c r="P21" s="6" t="s">
        <v>1354</v>
      </c>
      <c r="Q21" s="63">
        <f t="shared" si="1"/>
        <v>34</v>
      </c>
      <c r="R21" s="1" t="str">
        <f t="shared" si="2"/>
        <v>034H0211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1" t="s">
        <v>997</v>
      </c>
      <c r="AA21" s="67">
        <v>38</v>
      </c>
    </row>
    <row r="22" spans="1:27" ht="15" customHeight="1">
      <c r="A22" s="87" t="str">
        <f t="shared" si="0"/>
        <v>034H0212</v>
      </c>
      <c r="B22" s="5" t="s">
        <v>2861</v>
      </c>
      <c r="C22" s="21">
        <v>2</v>
      </c>
      <c r="D22" s="21">
        <v>12</v>
      </c>
      <c r="E22" s="6" t="s">
        <v>709</v>
      </c>
      <c r="F22" s="7" t="s">
        <v>980</v>
      </c>
      <c r="G22" s="6" t="s">
        <v>2585</v>
      </c>
      <c r="H22" s="6" t="s">
        <v>1359</v>
      </c>
      <c r="I22" s="6" t="s">
        <v>2862</v>
      </c>
      <c r="J22" s="6" t="s">
        <v>2583</v>
      </c>
      <c r="K22" s="6"/>
      <c r="L22" s="12" t="s">
        <v>241</v>
      </c>
      <c r="M22" s="13"/>
      <c r="N22" s="14"/>
      <c r="O22" s="7"/>
      <c r="P22" s="6" t="s">
        <v>1354</v>
      </c>
      <c r="Q22" s="63">
        <f t="shared" si="1"/>
        <v>34</v>
      </c>
      <c r="R22" s="1" t="str">
        <f t="shared" si="2"/>
        <v>034H0212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1" t="s">
        <v>1857</v>
      </c>
      <c r="AA22" s="67">
        <v>45</v>
      </c>
    </row>
    <row r="23" spans="1:27" ht="15" customHeight="1">
      <c r="A23" s="87" t="str">
        <f t="shared" si="0"/>
        <v>034H0213</v>
      </c>
      <c r="B23" s="5" t="s">
        <v>2861</v>
      </c>
      <c r="C23" s="21">
        <v>2</v>
      </c>
      <c r="D23" s="21">
        <v>13</v>
      </c>
      <c r="E23" s="6" t="s">
        <v>709</v>
      </c>
      <c r="F23" s="7" t="s">
        <v>980</v>
      </c>
      <c r="G23" s="6" t="s">
        <v>2586</v>
      </c>
      <c r="H23" s="6" t="s">
        <v>1360</v>
      </c>
      <c r="I23" s="6" t="s">
        <v>2870</v>
      </c>
      <c r="J23" s="6" t="s">
        <v>2583</v>
      </c>
      <c r="K23" s="6"/>
      <c r="L23" s="12" t="s">
        <v>241</v>
      </c>
      <c r="M23" s="13"/>
      <c r="N23" s="14"/>
      <c r="O23" s="7"/>
      <c r="P23" s="6" t="s">
        <v>1354</v>
      </c>
      <c r="Q23" s="63">
        <f t="shared" si="1"/>
        <v>34</v>
      </c>
      <c r="R23" s="1" t="str">
        <f t="shared" si="2"/>
        <v>034H0213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1" t="s">
        <v>1862</v>
      </c>
      <c r="AA23" s="67"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/>
      <c r="F24" s="7"/>
      <c r="G24" s="6"/>
      <c r="H24" s="6"/>
      <c r="I24" s="6"/>
      <c r="J24" s="6"/>
      <c r="K24" s="6"/>
      <c r="L24" s="12"/>
      <c r="M24" s="13"/>
      <c r="N24" s="14"/>
      <c r="O24" s="7"/>
      <c r="P24" s="6"/>
      <c r="Q24" s="63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1" t="s">
        <v>4018</v>
      </c>
      <c r="AA24" s="67">
        <v>0</v>
      </c>
    </row>
    <row r="25" spans="1:27" ht="15" customHeight="1">
      <c r="A25" s="87" t="str">
        <f t="shared" si="0"/>
        <v>034H0214</v>
      </c>
      <c r="B25" s="5" t="s">
        <v>303</v>
      </c>
      <c r="C25" s="21">
        <v>2</v>
      </c>
      <c r="D25" s="21">
        <v>14</v>
      </c>
      <c r="E25" s="6" t="s">
        <v>709</v>
      </c>
      <c r="F25" s="7" t="s">
        <v>980</v>
      </c>
      <c r="G25" s="6" t="s">
        <v>847</v>
      </c>
      <c r="H25" s="6" t="s">
        <v>1361</v>
      </c>
      <c r="I25" s="6" t="s">
        <v>727</v>
      </c>
      <c r="J25" s="6" t="s">
        <v>2584</v>
      </c>
      <c r="K25" s="6"/>
      <c r="L25" s="12" t="s">
        <v>241</v>
      </c>
      <c r="M25" s="13"/>
      <c r="N25" s="14"/>
      <c r="O25" s="7"/>
      <c r="P25" s="6" t="s">
        <v>1354</v>
      </c>
      <c r="Q25" s="63">
        <f t="shared" si="1"/>
        <v>34</v>
      </c>
      <c r="R25" s="1" t="str">
        <f t="shared" si="2"/>
        <v>034H0214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1" t="s">
        <v>4019</v>
      </c>
      <c r="AA25" s="67">
        <v>0</v>
      </c>
    </row>
    <row r="26" spans="1:27" ht="15" customHeight="1">
      <c r="A26" s="87" t="str">
        <f t="shared" si="0"/>
        <v>034H0215</v>
      </c>
      <c r="B26" s="5" t="s">
        <v>303</v>
      </c>
      <c r="C26" s="21">
        <v>2</v>
      </c>
      <c r="D26" s="21">
        <v>15</v>
      </c>
      <c r="E26" s="6" t="s">
        <v>709</v>
      </c>
      <c r="F26" s="7" t="s">
        <v>980</v>
      </c>
      <c r="G26" s="6" t="s">
        <v>849</v>
      </c>
      <c r="H26" s="6" t="s">
        <v>1362</v>
      </c>
      <c r="I26" s="6" t="s">
        <v>763</v>
      </c>
      <c r="J26" s="6" t="s">
        <v>2584</v>
      </c>
      <c r="K26" s="6"/>
      <c r="L26" s="12" t="s">
        <v>241</v>
      </c>
      <c r="M26" s="13"/>
      <c r="N26" s="14"/>
      <c r="O26" s="7"/>
      <c r="P26" s="6" t="s">
        <v>1354</v>
      </c>
      <c r="Q26" s="63">
        <f t="shared" si="1"/>
        <v>34</v>
      </c>
      <c r="R26" s="1" t="str">
        <f t="shared" si="2"/>
        <v>034H0215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1" t="s">
        <v>4020</v>
      </c>
      <c r="AA26" s="67">
        <v>0</v>
      </c>
    </row>
    <row r="27" spans="1:27" ht="15" customHeight="1">
      <c r="A27" s="87" t="str">
        <f t="shared" si="0"/>
        <v>034H0216</v>
      </c>
      <c r="B27" s="5" t="s">
        <v>303</v>
      </c>
      <c r="C27" s="21">
        <v>2</v>
      </c>
      <c r="D27" s="21">
        <v>16</v>
      </c>
      <c r="E27" s="6" t="s">
        <v>709</v>
      </c>
      <c r="F27" s="7" t="s">
        <v>980</v>
      </c>
      <c r="G27" s="6" t="s">
        <v>851</v>
      </c>
      <c r="H27" s="6" t="s">
        <v>2592</v>
      </c>
      <c r="I27" s="6" t="s">
        <v>727</v>
      </c>
      <c r="J27" s="6" t="s">
        <v>2584</v>
      </c>
      <c r="K27" s="6"/>
      <c r="L27" s="12" t="s">
        <v>241</v>
      </c>
      <c r="M27" s="13"/>
      <c r="N27" s="14"/>
      <c r="O27" s="7"/>
      <c r="P27" s="6" t="s">
        <v>1354</v>
      </c>
      <c r="Q27" s="63">
        <f t="shared" si="1"/>
        <v>34</v>
      </c>
      <c r="R27" s="1" t="str">
        <f t="shared" si="2"/>
        <v>034H0216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1" t="s">
        <v>3093</v>
      </c>
      <c r="AA27" s="67">
        <v>0</v>
      </c>
    </row>
    <row r="28" spans="1:27" ht="15" customHeight="1">
      <c r="A28" s="87" t="str">
        <f t="shared" si="0"/>
        <v>034H0217</v>
      </c>
      <c r="B28" s="5" t="s">
        <v>303</v>
      </c>
      <c r="C28" s="21">
        <v>2</v>
      </c>
      <c r="D28" s="21">
        <v>17</v>
      </c>
      <c r="E28" s="6" t="s">
        <v>709</v>
      </c>
      <c r="F28" s="7" t="s">
        <v>980</v>
      </c>
      <c r="G28" s="6" t="s">
        <v>2761</v>
      </c>
      <c r="H28" s="6" t="s">
        <v>2871</v>
      </c>
      <c r="I28" s="6" t="s">
        <v>1120</v>
      </c>
      <c r="J28" s="6" t="s">
        <v>2584</v>
      </c>
      <c r="K28" s="6"/>
      <c r="L28" s="12" t="s">
        <v>241</v>
      </c>
      <c r="M28" s="13"/>
      <c r="N28" s="14"/>
      <c r="O28" s="7"/>
      <c r="P28" s="6" t="s">
        <v>1354</v>
      </c>
      <c r="Q28" s="63">
        <f t="shared" si="1"/>
        <v>34</v>
      </c>
      <c r="R28" s="1" t="str">
        <f t="shared" si="2"/>
        <v>034H0217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1" t="s">
        <v>4021</v>
      </c>
      <c r="AA28" s="67">
        <v>0</v>
      </c>
    </row>
    <row r="29" spans="1:27" ht="15" customHeight="1">
      <c r="A29" s="87" t="str">
        <f t="shared" si="0"/>
        <v>034H0218</v>
      </c>
      <c r="B29" s="5" t="s">
        <v>303</v>
      </c>
      <c r="C29" s="21">
        <v>2</v>
      </c>
      <c r="D29" s="21">
        <v>18</v>
      </c>
      <c r="E29" s="6" t="s">
        <v>709</v>
      </c>
      <c r="F29" s="7" t="s">
        <v>980</v>
      </c>
      <c r="G29" s="6" t="s">
        <v>846</v>
      </c>
      <c r="H29" s="6" t="s">
        <v>2593</v>
      </c>
      <c r="I29" s="6" t="s">
        <v>727</v>
      </c>
      <c r="J29" s="6" t="s">
        <v>2584</v>
      </c>
      <c r="K29" s="6"/>
      <c r="L29" s="12" t="s">
        <v>241</v>
      </c>
      <c r="M29" s="13"/>
      <c r="N29" s="14"/>
      <c r="O29" s="7"/>
      <c r="P29" s="6" t="s">
        <v>1354</v>
      </c>
      <c r="Q29" s="63">
        <f t="shared" si="1"/>
        <v>34</v>
      </c>
      <c r="R29" s="1" t="str">
        <f t="shared" si="2"/>
        <v>034H0218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1" t="s">
        <v>4022</v>
      </c>
      <c r="AA29" s="67">
        <v>0</v>
      </c>
    </row>
    <row r="30" spans="1:27" ht="15" customHeight="1">
      <c r="A30" s="87" t="str">
        <f t="shared" si="0"/>
        <v>034H0219</v>
      </c>
      <c r="B30" s="5" t="s">
        <v>303</v>
      </c>
      <c r="C30" s="21">
        <v>2</v>
      </c>
      <c r="D30" s="21">
        <v>19</v>
      </c>
      <c r="E30" s="6" t="s">
        <v>709</v>
      </c>
      <c r="F30" s="7" t="s">
        <v>980</v>
      </c>
      <c r="G30" s="6" t="s">
        <v>857</v>
      </c>
      <c r="H30" s="6" t="s">
        <v>2872</v>
      </c>
      <c r="I30" s="6" t="s">
        <v>856</v>
      </c>
      <c r="J30" s="6" t="s">
        <v>2584</v>
      </c>
      <c r="K30" s="6"/>
      <c r="L30" s="12" t="s">
        <v>241</v>
      </c>
      <c r="M30" s="13"/>
      <c r="N30" s="14"/>
      <c r="O30" s="7"/>
      <c r="P30" s="6" t="s">
        <v>1354</v>
      </c>
      <c r="Q30" s="63">
        <f t="shared" si="1"/>
        <v>34</v>
      </c>
      <c r="R30" s="1" t="str">
        <f t="shared" si="2"/>
        <v>034H0219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1" t="s">
        <v>4023</v>
      </c>
      <c r="AA30" s="67">
        <v>42</v>
      </c>
    </row>
    <row r="31" spans="1:27" ht="15" customHeight="1">
      <c r="A31" s="87" t="str">
        <f t="shared" si="0"/>
        <v>034H0220</v>
      </c>
      <c r="B31" s="5" t="s">
        <v>303</v>
      </c>
      <c r="C31" s="21">
        <v>2</v>
      </c>
      <c r="D31" s="21">
        <v>20</v>
      </c>
      <c r="E31" s="6" t="s">
        <v>709</v>
      </c>
      <c r="F31" s="7" t="s">
        <v>980</v>
      </c>
      <c r="G31" s="6" t="s">
        <v>845</v>
      </c>
      <c r="H31" s="6" t="s">
        <v>1363</v>
      </c>
      <c r="I31" s="6" t="s">
        <v>727</v>
      </c>
      <c r="J31" s="6" t="s">
        <v>2584</v>
      </c>
      <c r="K31" s="6"/>
      <c r="L31" s="12" t="s">
        <v>241</v>
      </c>
      <c r="M31" s="13"/>
      <c r="N31" s="14"/>
      <c r="O31" s="7"/>
      <c r="P31" s="6" t="s">
        <v>1354</v>
      </c>
      <c r="Q31" s="63">
        <f t="shared" si="1"/>
        <v>34</v>
      </c>
      <c r="R31" s="1" t="str">
        <f t="shared" si="2"/>
        <v>034H0220</v>
      </c>
      <c r="S31" s="1" t="str">
        <f t="shared" si="3"/>
        <v xml:space="preserve">JWWA認証    </v>
      </c>
      <c r="T31" s="1" t="str">
        <f t="shared" si="4"/>
        <v xml:space="preserve">JWWA認証    </v>
      </c>
      <c r="Z31" s="1" t="s">
        <v>4024</v>
      </c>
      <c r="AA31" s="67">
        <v>6</v>
      </c>
    </row>
    <row r="32" spans="1:27" ht="15" customHeight="1">
      <c r="A32" s="87" t="str">
        <f t="shared" si="0"/>
        <v>034H0221</v>
      </c>
      <c r="B32" s="5" t="s">
        <v>303</v>
      </c>
      <c r="C32" s="21">
        <v>2</v>
      </c>
      <c r="D32" s="21">
        <v>21</v>
      </c>
      <c r="E32" s="6" t="s">
        <v>709</v>
      </c>
      <c r="F32" s="7" t="s">
        <v>980</v>
      </c>
      <c r="G32" s="6" t="s">
        <v>855</v>
      </c>
      <c r="H32" s="6" t="s">
        <v>2873</v>
      </c>
      <c r="I32" s="6" t="s">
        <v>1120</v>
      </c>
      <c r="J32" s="6" t="s">
        <v>2584</v>
      </c>
      <c r="K32" s="6"/>
      <c r="L32" s="12" t="s">
        <v>241</v>
      </c>
      <c r="M32" s="13"/>
      <c r="N32" s="14"/>
      <c r="O32" s="7"/>
      <c r="P32" s="6" t="s">
        <v>1354</v>
      </c>
      <c r="Q32" s="63">
        <f t="shared" si="1"/>
        <v>34</v>
      </c>
      <c r="R32" s="1" t="str">
        <f t="shared" si="2"/>
        <v>034H0221</v>
      </c>
      <c r="S32" s="1" t="str">
        <f t="shared" si="3"/>
        <v xml:space="preserve">JWWA認証    </v>
      </c>
      <c r="T32" s="1" t="str">
        <f t="shared" si="4"/>
        <v xml:space="preserve">JWWA認証    </v>
      </c>
      <c r="Z32" s="1" t="s">
        <v>876</v>
      </c>
      <c r="AA32" s="67">
        <v>17</v>
      </c>
    </row>
    <row r="33" spans="1:27" ht="15" customHeight="1">
      <c r="A33" s="87" t="str">
        <f t="shared" si="0"/>
        <v>034H0222</v>
      </c>
      <c r="B33" s="5" t="s">
        <v>303</v>
      </c>
      <c r="C33" s="21">
        <v>2</v>
      </c>
      <c r="D33" s="21">
        <v>22</v>
      </c>
      <c r="E33" s="6" t="s">
        <v>709</v>
      </c>
      <c r="F33" s="7" t="s">
        <v>980</v>
      </c>
      <c r="G33" s="6" t="s">
        <v>853</v>
      </c>
      <c r="H33" s="6" t="s">
        <v>1364</v>
      </c>
      <c r="I33" s="6" t="s">
        <v>727</v>
      </c>
      <c r="J33" s="6" t="s">
        <v>2584</v>
      </c>
      <c r="K33" s="6"/>
      <c r="L33" s="12" t="s">
        <v>241</v>
      </c>
      <c r="M33" s="13"/>
      <c r="N33" s="14"/>
      <c r="O33" s="7"/>
      <c r="P33" s="6" t="s">
        <v>1354</v>
      </c>
      <c r="Q33" s="63">
        <f t="shared" si="1"/>
        <v>34</v>
      </c>
      <c r="R33" s="1" t="str">
        <f t="shared" si="2"/>
        <v>034H0222</v>
      </c>
      <c r="S33" s="1" t="str">
        <f t="shared" si="3"/>
        <v xml:space="preserve">JWWA認証    </v>
      </c>
      <c r="T33" s="1" t="str">
        <f t="shared" si="4"/>
        <v xml:space="preserve">JWWA認証    </v>
      </c>
      <c r="Z33" s="1" t="s">
        <v>801</v>
      </c>
      <c r="AA33" s="67">
        <v>23</v>
      </c>
    </row>
    <row r="34" spans="1:27" ht="15" customHeight="1">
      <c r="A34" s="87" t="str">
        <f t="shared" si="0"/>
        <v>034H0223</v>
      </c>
      <c r="B34" s="5" t="s">
        <v>303</v>
      </c>
      <c r="C34" s="21">
        <v>2</v>
      </c>
      <c r="D34" s="21">
        <v>23</v>
      </c>
      <c r="E34" s="6" t="s">
        <v>709</v>
      </c>
      <c r="F34" s="7" t="s">
        <v>980</v>
      </c>
      <c r="G34" s="6" t="s">
        <v>842</v>
      </c>
      <c r="H34" s="6" t="s">
        <v>1365</v>
      </c>
      <c r="I34" s="6" t="s">
        <v>727</v>
      </c>
      <c r="J34" s="6" t="s">
        <v>2584</v>
      </c>
      <c r="K34" s="6"/>
      <c r="L34" s="12" t="s">
        <v>241</v>
      </c>
      <c r="M34" s="13"/>
      <c r="N34" s="14"/>
      <c r="O34" s="7"/>
      <c r="P34" s="6" t="s">
        <v>1354</v>
      </c>
      <c r="Q34" s="63">
        <f t="shared" si="1"/>
        <v>34</v>
      </c>
      <c r="R34" s="1" t="str">
        <f t="shared" si="2"/>
        <v>034H0223</v>
      </c>
      <c r="S34" s="1" t="str">
        <f t="shared" si="3"/>
        <v xml:space="preserve">JWWA認証    </v>
      </c>
      <c r="T34" s="1" t="str">
        <f t="shared" si="4"/>
        <v xml:space="preserve">JWWA認証    </v>
      </c>
      <c r="Z34" s="1" t="s">
        <v>819</v>
      </c>
      <c r="AA34" s="67"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6"/>
      <c r="J35" s="6"/>
      <c r="K35" s="6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">
        <v>922</v>
      </c>
      <c r="AA35" s="67">
        <v>25</v>
      </c>
    </row>
    <row r="36" spans="1:27" ht="15" customHeight="1">
      <c r="A36" s="25" t="str">
        <f t="shared" si="0"/>
        <v>034Q0101</v>
      </c>
      <c r="B36" s="5" t="s">
        <v>752</v>
      </c>
      <c r="C36" s="21">
        <v>1</v>
      </c>
      <c r="D36" s="21">
        <v>1</v>
      </c>
      <c r="E36" s="6" t="s">
        <v>756</v>
      </c>
      <c r="F36" s="7" t="s">
        <v>1366</v>
      </c>
      <c r="G36" s="6" t="s">
        <v>1074</v>
      </c>
      <c r="H36" s="6" t="s">
        <v>1367</v>
      </c>
      <c r="I36" s="6" t="s">
        <v>2594</v>
      </c>
      <c r="J36" s="6" t="s">
        <v>965</v>
      </c>
      <c r="K36" s="6" t="s">
        <v>966</v>
      </c>
      <c r="L36" s="12" t="s">
        <v>6</v>
      </c>
      <c r="M36" s="13" t="s">
        <v>164</v>
      </c>
      <c r="N36" s="14">
        <v>117</v>
      </c>
      <c r="O36" s="7"/>
      <c r="P36" s="6" t="s">
        <v>1354</v>
      </c>
      <c r="Q36" s="63">
        <f t="shared" si="1"/>
        <v>34</v>
      </c>
      <c r="R36" s="1" t="str">
        <f t="shared" si="2"/>
        <v>034Q0101</v>
      </c>
      <c r="S36" s="1" t="str">
        <f t="shared" si="3"/>
        <v>JWWA  B  117</v>
      </c>
      <c r="T36" s="1" t="str">
        <f t="shared" si="4"/>
        <v>JWWA  B  117</v>
      </c>
      <c r="Z36" s="1" t="s">
        <v>944</v>
      </c>
      <c r="AA36" s="67">
        <v>18</v>
      </c>
    </row>
    <row r="37" spans="1:27" ht="15" customHeight="1">
      <c r="A37" s="25" t="str">
        <f t="shared" si="0"/>
        <v>034Q0102</v>
      </c>
      <c r="B37" s="5" t="s">
        <v>752</v>
      </c>
      <c r="C37" s="21">
        <v>1</v>
      </c>
      <c r="D37" s="21">
        <v>2</v>
      </c>
      <c r="E37" s="6" t="s">
        <v>756</v>
      </c>
      <c r="F37" s="7" t="s">
        <v>1366</v>
      </c>
      <c r="G37" s="6" t="s">
        <v>1074</v>
      </c>
      <c r="H37" s="6" t="s">
        <v>1367</v>
      </c>
      <c r="I37" s="6" t="s">
        <v>2595</v>
      </c>
      <c r="J37" s="6" t="s">
        <v>965</v>
      </c>
      <c r="K37" s="6" t="s">
        <v>966</v>
      </c>
      <c r="L37" s="12" t="s">
        <v>6</v>
      </c>
      <c r="M37" s="13" t="s">
        <v>164</v>
      </c>
      <c r="N37" s="14">
        <v>117</v>
      </c>
      <c r="O37" s="7"/>
      <c r="P37" s="6" t="s">
        <v>1354</v>
      </c>
      <c r="Q37" s="63">
        <f t="shared" si="1"/>
        <v>34</v>
      </c>
      <c r="R37" s="1" t="str">
        <f t="shared" si="2"/>
        <v>034Q0102</v>
      </c>
      <c r="S37" s="1" t="str">
        <f t="shared" si="3"/>
        <v>JWWA  B  117</v>
      </c>
      <c r="T37" s="1" t="str">
        <f t="shared" si="4"/>
        <v>JWWA  B  117</v>
      </c>
      <c r="Z37" s="1" t="s">
        <v>383</v>
      </c>
      <c r="AA37" s="67">
        <v>3</v>
      </c>
    </row>
    <row r="38" spans="1:27" ht="15" customHeight="1">
      <c r="A38" s="25" t="str">
        <f t="shared" si="0"/>
        <v>034Q0103</v>
      </c>
      <c r="B38" s="5" t="s">
        <v>752</v>
      </c>
      <c r="C38" s="21">
        <v>1</v>
      </c>
      <c r="D38" s="21">
        <v>3</v>
      </c>
      <c r="E38" s="6" t="s">
        <v>756</v>
      </c>
      <c r="F38" s="7" t="s">
        <v>1366</v>
      </c>
      <c r="G38" s="6" t="s">
        <v>1074</v>
      </c>
      <c r="H38" s="6" t="s">
        <v>1367</v>
      </c>
      <c r="I38" s="6" t="s">
        <v>973</v>
      </c>
      <c r="J38" s="6" t="s">
        <v>965</v>
      </c>
      <c r="K38" s="6" t="s">
        <v>966</v>
      </c>
      <c r="L38" s="12" t="s">
        <v>57</v>
      </c>
      <c r="M38" s="13"/>
      <c r="N38" s="14"/>
      <c r="O38" s="7"/>
      <c r="P38" s="6" t="s">
        <v>1354</v>
      </c>
      <c r="Q38" s="63">
        <f t="shared" si="1"/>
        <v>34</v>
      </c>
      <c r="R38" s="1" t="str">
        <f t="shared" si="2"/>
        <v>034Q0103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1" t="s">
        <v>1717</v>
      </c>
      <c r="AA38" s="67">
        <v>2</v>
      </c>
    </row>
    <row r="39" spans="1:27" ht="15" customHeight="1">
      <c r="A39" s="25" t="str">
        <f t="shared" si="0"/>
        <v>034Q0104</v>
      </c>
      <c r="B39" s="5" t="s">
        <v>752</v>
      </c>
      <c r="C39" s="21">
        <v>1</v>
      </c>
      <c r="D39" s="21">
        <v>4</v>
      </c>
      <c r="E39" s="6" t="s">
        <v>756</v>
      </c>
      <c r="F39" s="7" t="s">
        <v>1366</v>
      </c>
      <c r="G39" s="6" t="s">
        <v>1077</v>
      </c>
      <c r="H39" s="6" t="s">
        <v>1369</v>
      </c>
      <c r="I39" s="6" t="s">
        <v>2596</v>
      </c>
      <c r="J39" s="6" t="s">
        <v>965</v>
      </c>
      <c r="K39" s="6" t="s">
        <v>1368</v>
      </c>
      <c r="L39" s="12" t="s">
        <v>828</v>
      </c>
      <c r="M39" s="13" t="s">
        <v>164</v>
      </c>
      <c r="N39" s="14">
        <v>20</v>
      </c>
      <c r="O39" s="7"/>
      <c r="P39" s="6" t="s">
        <v>1354</v>
      </c>
      <c r="Q39" s="63">
        <f t="shared" si="1"/>
        <v>34</v>
      </c>
      <c r="R39" s="1" t="str">
        <f t="shared" si="2"/>
        <v>034Q0104</v>
      </c>
      <c r="S39" s="1" t="str">
        <f t="shared" si="3"/>
        <v>PTC  B  20</v>
      </c>
      <c r="T39" s="1" t="str">
        <f t="shared" si="4"/>
        <v>PTC  B  20</v>
      </c>
      <c r="Z39" s="1" t="s">
        <v>1606</v>
      </c>
      <c r="AA39" s="67">
        <v>15</v>
      </c>
    </row>
    <row r="40" spans="1:27" ht="15" customHeight="1">
      <c r="A40" s="25" t="str">
        <f t="shared" si="0"/>
        <v>034Q0105</v>
      </c>
      <c r="B40" s="5" t="s">
        <v>752</v>
      </c>
      <c r="C40" s="21">
        <v>1</v>
      </c>
      <c r="D40" s="21">
        <v>5</v>
      </c>
      <c r="E40" s="6" t="s">
        <v>756</v>
      </c>
      <c r="F40" s="7" t="s">
        <v>1366</v>
      </c>
      <c r="G40" s="6" t="s">
        <v>1078</v>
      </c>
      <c r="H40" s="6" t="s">
        <v>1370</v>
      </c>
      <c r="I40" s="6" t="s">
        <v>2597</v>
      </c>
      <c r="J40" s="6" t="s">
        <v>965</v>
      </c>
      <c r="K40" s="6" t="s">
        <v>1371</v>
      </c>
      <c r="L40" s="12" t="s">
        <v>6</v>
      </c>
      <c r="M40" s="13" t="s">
        <v>164</v>
      </c>
      <c r="N40" s="14">
        <v>117</v>
      </c>
      <c r="O40" s="7"/>
      <c r="P40" s="6" t="s">
        <v>1354</v>
      </c>
      <c r="Q40" s="63">
        <f t="shared" si="1"/>
        <v>34</v>
      </c>
      <c r="R40" s="1" t="str">
        <f t="shared" si="2"/>
        <v>034Q0105</v>
      </c>
      <c r="S40" s="1" t="str">
        <f t="shared" si="3"/>
        <v>JWWA  B  117</v>
      </c>
      <c r="T40" s="1" t="str">
        <f t="shared" si="4"/>
        <v>JWWA  B  117</v>
      </c>
      <c r="Z40" s="1" t="s">
        <v>1227</v>
      </c>
      <c r="AA40" s="67">
        <v>27</v>
      </c>
    </row>
    <row r="41" spans="1:27" ht="15" customHeight="1">
      <c r="A41" s="25" t="str">
        <f t="shared" si="0"/>
        <v>034Q0106</v>
      </c>
      <c r="B41" s="5" t="s">
        <v>752</v>
      </c>
      <c r="C41" s="21">
        <v>1</v>
      </c>
      <c r="D41" s="21">
        <v>6</v>
      </c>
      <c r="E41" s="6" t="s">
        <v>756</v>
      </c>
      <c r="F41" s="7" t="s">
        <v>1366</v>
      </c>
      <c r="G41" s="6" t="s">
        <v>1078</v>
      </c>
      <c r="H41" s="6" t="s">
        <v>1370</v>
      </c>
      <c r="I41" s="6" t="s">
        <v>2598</v>
      </c>
      <c r="J41" s="6" t="s">
        <v>965</v>
      </c>
      <c r="K41" s="6" t="s">
        <v>1371</v>
      </c>
      <c r="L41" s="12" t="s">
        <v>6</v>
      </c>
      <c r="M41" s="13" t="s">
        <v>164</v>
      </c>
      <c r="N41" s="14">
        <v>117</v>
      </c>
      <c r="O41" s="7"/>
      <c r="P41" s="6" t="s">
        <v>1354</v>
      </c>
      <c r="Q41" s="63">
        <f t="shared" si="1"/>
        <v>34</v>
      </c>
      <c r="R41" s="1" t="str">
        <f t="shared" si="2"/>
        <v>034Q0106</v>
      </c>
      <c r="S41" s="1" t="str">
        <f t="shared" si="3"/>
        <v>JWWA  B  117</v>
      </c>
      <c r="T41" s="1" t="str">
        <f t="shared" si="4"/>
        <v>JWWA  B  117</v>
      </c>
      <c r="Z41" s="1" t="s">
        <v>1354</v>
      </c>
      <c r="AA41" s="67">
        <v>34</v>
      </c>
    </row>
    <row r="42" spans="1:27" ht="15" customHeight="1">
      <c r="A42" s="25" t="str">
        <f t="shared" si="0"/>
        <v>034Q0107</v>
      </c>
      <c r="B42" s="5" t="s">
        <v>752</v>
      </c>
      <c r="C42" s="21">
        <v>1</v>
      </c>
      <c r="D42" s="21">
        <v>7</v>
      </c>
      <c r="E42" s="6" t="s">
        <v>756</v>
      </c>
      <c r="F42" s="7" t="s">
        <v>1366</v>
      </c>
      <c r="G42" s="6" t="s">
        <v>1078</v>
      </c>
      <c r="H42" s="6" t="s">
        <v>1370</v>
      </c>
      <c r="I42" s="6" t="s">
        <v>1372</v>
      </c>
      <c r="J42" s="6" t="s">
        <v>965</v>
      </c>
      <c r="K42" s="6" t="s">
        <v>1371</v>
      </c>
      <c r="L42" s="12" t="s">
        <v>6</v>
      </c>
      <c r="M42" s="13" t="s">
        <v>164</v>
      </c>
      <c r="N42" s="14">
        <v>117</v>
      </c>
      <c r="O42" s="7"/>
      <c r="P42" s="6" t="s">
        <v>1354</v>
      </c>
      <c r="Q42" s="63">
        <f t="shared" si="1"/>
        <v>34</v>
      </c>
      <c r="R42" s="1" t="str">
        <f t="shared" si="2"/>
        <v>034Q0107</v>
      </c>
      <c r="S42" s="1" t="str">
        <f t="shared" si="3"/>
        <v>JWWA  B  117</v>
      </c>
      <c r="T42" s="1" t="str">
        <f t="shared" si="4"/>
        <v>JWWA  B  117</v>
      </c>
      <c r="Z42" s="1" t="s">
        <v>843</v>
      </c>
      <c r="AA42" s="67">
        <v>13</v>
      </c>
    </row>
    <row r="43" spans="1:27" ht="15" customHeight="1">
      <c r="A43" s="25" t="str">
        <f t="shared" si="0"/>
        <v>034Q0108</v>
      </c>
      <c r="B43" s="5" t="s">
        <v>752</v>
      </c>
      <c r="C43" s="21">
        <v>1</v>
      </c>
      <c r="D43" s="21">
        <v>8</v>
      </c>
      <c r="E43" s="6" t="s">
        <v>756</v>
      </c>
      <c r="F43" s="7" t="s">
        <v>1366</v>
      </c>
      <c r="G43" s="6" t="s">
        <v>1078</v>
      </c>
      <c r="H43" s="6" t="s">
        <v>1370</v>
      </c>
      <c r="I43" s="6" t="s">
        <v>2599</v>
      </c>
      <c r="J43" s="6" t="s">
        <v>965</v>
      </c>
      <c r="K43" s="6" t="s">
        <v>1371</v>
      </c>
      <c r="L43" s="12" t="s">
        <v>6</v>
      </c>
      <c r="M43" s="13" t="s">
        <v>164</v>
      </c>
      <c r="N43" s="14">
        <v>117</v>
      </c>
      <c r="O43" s="7"/>
      <c r="P43" s="6" t="s">
        <v>1354</v>
      </c>
      <c r="Q43" s="63">
        <f t="shared" si="1"/>
        <v>34</v>
      </c>
      <c r="R43" s="1" t="str">
        <f t="shared" si="2"/>
        <v>034Q0108</v>
      </c>
      <c r="S43" s="1" t="str">
        <f t="shared" si="3"/>
        <v>JWWA  B  117</v>
      </c>
      <c r="T43" s="1" t="str">
        <f t="shared" si="4"/>
        <v>JWWA  B  117</v>
      </c>
      <c r="Z43" s="1" t="s">
        <v>2224</v>
      </c>
      <c r="AA43" s="67">
        <v>46</v>
      </c>
    </row>
    <row r="44" spans="1:27" ht="15" customHeight="1">
      <c r="A44" s="25" t="str">
        <f t="shared" si="0"/>
        <v>034Q0109</v>
      </c>
      <c r="B44" s="5" t="s">
        <v>752</v>
      </c>
      <c r="C44" s="21">
        <v>1</v>
      </c>
      <c r="D44" s="21">
        <v>9</v>
      </c>
      <c r="E44" s="6" t="s">
        <v>756</v>
      </c>
      <c r="F44" s="7" t="s">
        <v>1366</v>
      </c>
      <c r="G44" s="6" t="s">
        <v>1078</v>
      </c>
      <c r="H44" s="6" t="s">
        <v>1370</v>
      </c>
      <c r="I44" s="6" t="s">
        <v>974</v>
      </c>
      <c r="J44" s="6" t="s">
        <v>965</v>
      </c>
      <c r="K44" s="6" t="s">
        <v>1371</v>
      </c>
      <c r="L44" s="12" t="s">
        <v>57</v>
      </c>
      <c r="M44" s="13"/>
      <c r="N44" s="14"/>
      <c r="O44" s="7"/>
      <c r="P44" s="6" t="s">
        <v>1354</v>
      </c>
      <c r="Q44" s="63">
        <f t="shared" si="1"/>
        <v>34</v>
      </c>
      <c r="R44" s="1" t="str">
        <f t="shared" si="2"/>
        <v>034Q0109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1" t="s">
        <v>1813</v>
      </c>
      <c r="AA44" s="67">
        <v>21</v>
      </c>
    </row>
    <row r="45" spans="1:27" ht="15" customHeight="1">
      <c r="A45" s="25" t="str">
        <f t="shared" si="0"/>
        <v>034Q0110</v>
      </c>
      <c r="B45" s="5" t="s">
        <v>752</v>
      </c>
      <c r="C45" s="21">
        <v>1</v>
      </c>
      <c r="D45" s="21">
        <v>10</v>
      </c>
      <c r="E45" s="6" t="s">
        <v>756</v>
      </c>
      <c r="F45" s="7" t="s">
        <v>1366</v>
      </c>
      <c r="G45" s="6" t="s">
        <v>1078</v>
      </c>
      <c r="H45" s="6" t="s">
        <v>1370</v>
      </c>
      <c r="I45" s="6" t="s">
        <v>973</v>
      </c>
      <c r="J45" s="6" t="s">
        <v>965</v>
      </c>
      <c r="K45" s="6" t="s">
        <v>1371</v>
      </c>
      <c r="L45" s="12" t="s">
        <v>57</v>
      </c>
      <c r="M45" s="13"/>
      <c r="N45" s="14"/>
      <c r="O45" s="7"/>
      <c r="P45" s="6" t="s">
        <v>1354</v>
      </c>
      <c r="Q45" s="63">
        <f t="shared" si="1"/>
        <v>34</v>
      </c>
      <c r="R45" s="1" t="str">
        <f t="shared" si="2"/>
        <v>034Q0110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1" t="s">
        <v>1694</v>
      </c>
      <c r="AA45" s="67">
        <v>41</v>
      </c>
    </row>
    <row r="46" spans="1:27" ht="15" customHeight="1">
      <c r="A46" s="25" t="str">
        <f t="shared" si="0"/>
        <v>034Q0111</v>
      </c>
      <c r="B46" s="5" t="s">
        <v>752</v>
      </c>
      <c r="C46" s="21">
        <v>1</v>
      </c>
      <c r="D46" s="21">
        <v>11</v>
      </c>
      <c r="E46" s="6" t="s">
        <v>756</v>
      </c>
      <c r="F46" s="7" t="s">
        <v>1366</v>
      </c>
      <c r="G46" s="6" t="s">
        <v>1200</v>
      </c>
      <c r="H46" s="6" t="s">
        <v>1381</v>
      </c>
      <c r="I46" s="6" t="s">
        <v>2597</v>
      </c>
      <c r="J46" s="6" t="s">
        <v>965</v>
      </c>
      <c r="K46" s="6" t="s">
        <v>1382</v>
      </c>
      <c r="L46" s="12" t="s">
        <v>6</v>
      </c>
      <c r="M46" s="13" t="s">
        <v>164</v>
      </c>
      <c r="N46" s="14">
        <v>136</v>
      </c>
      <c r="O46" s="7"/>
      <c r="P46" s="6" t="s">
        <v>1354</v>
      </c>
      <c r="Q46" s="63">
        <f t="shared" si="1"/>
        <v>34</v>
      </c>
      <c r="R46" s="1" t="str">
        <f t="shared" si="2"/>
        <v>034Q0111</v>
      </c>
      <c r="S46" s="1" t="str">
        <f t="shared" si="3"/>
        <v>JWWA  B  136</v>
      </c>
      <c r="T46" s="1" t="str">
        <f t="shared" si="4"/>
        <v>JWWA  B  136</v>
      </c>
      <c r="Z46" s="1" t="s">
        <v>4025</v>
      </c>
      <c r="AA46" s="67">
        <v>0</v>
      </c>
    </row>
    <row r="47" spans="1:27" ht="15" customHeight="1">
      <c r="A47" s="25" t="str">
        <f t="shared" si="0"/>
        <v>034Q0112</v>
      </c>
      <c r="B47" s="5" t="s">
        <v>752</v>
      </c>
      <c r="C47" s="21">
        <v>1</v>
      </c>
      <c r="D47" s="21">
        <v>12</v>
      </c>
      <c r="E47" s="6" t="s">
        <v>756</v>
      </c>
      <c r="F47" s="7" t="s">
        <v>1366</v>
      </c>
      <c r="G47" s="6" t="s">
        <v>1200</v>
      </c>
      <c r="H47" s="6" t="s">
        <v>1381</v>
      </c>
      <c r="I47" s="6" t="s">
        <v>2600</v>
      </c>
      <c r="J47" s="6" t="s">
        <v>965</v>
      </c>
      <c r="K47" s="6" t="s">
        <v>1382</v>
      </c>
      <c r="L47" s="12" t="s">
        <v>6</v>
      </c>
      <c r="M47" s="13" t="s">
        <v>164</v>
      </c>
      <c r="N47" s="14">
        <v>136</v>
      </c>
      <c r="O47" s="7"/>
      <c r="P47" s="6" t="s">
        <v>1354</v>
      </c>
      <c r="Q47" s="63">
        <f t="shared" si="1"/>
        <v>34</v>
      </c>
      <c r="R47" s="1" t="str">
        <f t="shared" si="2"/>
        <v>034Q0112</v>
      </c>
      <c r="S47" s="1" t="str">
        <f t="shared" si="3"/>
        <v>JWWA  B  136</v>
      </c>
      <c r="T47" s="1" t="str">
        <f t="shared" si="4"/>
        <v>JWWA  B  136</v>
      </c>
      <c r="Z47" s="1" t="s">
        <v>313</v>
      </c>
      <c r="AA47" s="67">
        <v>8</v>
      </c>
    </row>
    <row r="48" spans="1:27" ht="15" customHeight="1">
      <c r="A48" s="25" t="str">
        <f t="shared" si="0"/>
        <v>034Q0113</v>
      </c>
      <c r="B48" s="5" t="s">
        <v>752</v>
      </c>
      <c r="C48" s="21">
        <v>1</v>
      </c>
      <c r="D48" s="21">
        <v>13</v>
      </c>
      <c r="E48" s="6" t="s">
        <v>756</v>
      </c>
      <c r="F48" s="7" t="s">
        <v>1366</v>
      </c>
      <c r="G48" s="6" t="s">
        <v>1200</v>
      </c>
      <c r="H48" s="6" t="s">
        <v>1381</v>
      </c>
      <c r="I48" s="6" t="s">
        <v>974</v>
      </c>
      <c r="J48" s="6" t="s">
        <v>965</v>
      </c>
      <c r="K48" s="6" t="s">
        <v>1382</v>
      </c>
      <c r="L48" s="12" t="s">
        <v>57</v>
      </c>
      <c r="M48" s="13"/>
      <c r="N48" s="14"/>
      <c r="O48" s="7"/>
      <c r="P48" s="6" t="s">
        <v>1354</v>
      </c>
      <c r="Q48" s="63">
        <f t="shared" si="1"/>
        <v>34</v>
      </c>
      <c r="R48" s="1" t="str">
        <f t="shared" si="2"/>
        <v>034Q0113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1" t="s">
        <v>1225</v>
      </c>
      <c r="AA48" s="67"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6"/>
      <c r="J49" s="6"/>
      <c r="K49" s="6"/>
      <c r="L49" s="12"/>
      <c r="M49" s="13"/>
      <c r="N49" s="14"/>
      <c r="O49" s="7"/>
      <c r="P49" s="6"/>
      <c r="Q49" s="63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1" t="s">
        <v>1214</v>
      </c>
      <c r="AA49" s="67">
        <v>32</v>
      </c>
    </row>
    <row r="50" spans="1:27" ht="15" customHeight="1">
      <c r="A50" s="87" t="str">
        <f t="shared" si="0"/>
        <v>034Q0201</v>
      </c>
      <c r="B50" s="5" t="s">
        <v>752</v>
      </c>
      <c r="C50" s="21">
        <v>2</v>
      </c>
      <c r="D50" s="21">
        <v>1</v>
      </c>
      <c r="E50" s="6" t="s">
        <v>756</v>
      </c>
      <c r="F50" s="7" t="s">
        <v>1366</v>
      </c>
      <c r="G50" s="6" t="s">
        <v>1076</v>
      </c>
      <c r="H50" s="6" t="s">
        <v>1373</v>
      </c>
      <c r="I50" s="6" t="s">
        <v>727</v>
      </c>
      <c r="J50" s="6"/>
      <c r="K50" s="6"/>
      <c r="L50" s="12" t="s">
        <v>57</v>
      </c>
      <c r="M50" s="13"/>
      <c r="N50" s="14"/>
      <c r="O50" s="7"/>
      <c r="P50" s="6" t="s">
        <v>1354</v>
      </c>
      <c r="Q50" s="63">
        <f t="shared" si="1"/>
        <v>34</v>
      </c>
      <c r="R50" s="1" t="str">
        <f t="shared" si="2"/>
        <v>034Q0201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1" t="s">
        <v>1634</v>
      </c>
      <c r="AA50" s="67">
        <v>31</v>
      </c>
    </row>
    <row r="51" spans="1:27" ht="15" customHeight="1">
      <c r="A51" s="87" t="str">
        <f t="shared" si="0"/>
        <v>034Q0202</v>
      </c>
      <c r="B51" s="5" t="s">
        <v>752</v>
      </c>
      <c r="C51" s="21">
        <v>2</v>
      </c>
      <c r="D51" s="21">
        <v>2</v>
      </c>
      <c r="E51" s="6" t="s">
        <v>756</v>
      </c>
      <c r="F51" s="7" t="s">
        <v>1366</v>
      </c>
      <c r="G51" s="6" t="s">
        <v>1535</v>
      </c>
      <c r="H51" s="6" t="s">
        <v>1374</v>
      </c>
      <c r="I51" s="6" t="s">
        <v>305</v>
      </c>
      <c r="J51" s="6"/>
      <c r="K51" s="6"/>
      <c r="L51" s="12" t="s">
        <v>57</v>
      </c>
      <c r="M51" s="13"/>
      <c r="N51" s="14"/>
      <c r="O51" s="7"/>
      <c r="P51" s="6" t="s">
        <v>1354</v>
      </c>
      <c r="Q51" s="63">
        <f t="shared" si="1"/>
        <v>34</v>
      </c>
      <c r="R51" s="1" t="str">
        <f t="shared" si="2"/>
        <v>034Q0202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1" t="s">
        <v>2072</v>
      </c>
      <c r="AA51" s="67"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6"/>
      <c r="J52" s="6"/>
      <c r="K52" s="6"/>
      <c r="L52" s="12"/>
      <c r="M52" s="13"/>
      <c r="N52" s="14"/>
      <c r="O52" s="7"/>
      <c r="P52" s="6"/>
      <c r="Q52" s="63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">
        <v>4026</v>
      </c>
      <c r="AA52" s="67">
        <v>0</v>
      </c>
    </row>
    <row r="53" spans="1:27" ht="15" customHeight="1">
      <c r="A53" s="25" t="str">
        <f t="shared" si="0"/>
        <v>034Q0301</v>
      </c>
      <c r="B53" s="5" t="s">
        <v>752</v>
      </c>
      <c r="C53" s="21">
        <v>3</v>
      </c>
      <c r="D53" s="21">
        <v>1</v>
      </c>
      <c r="E53" s="6" t="s">
        <v>756</v>
      </c>
      <c r="F53" s="7" t="s">
        <v>1366</v>
      </c>
      <c r="G53" s="6" t="s">
        <v>1375</v>
      </c>
      <c r="H53" s="6" t="s">
        <v>2602</v>
      </c>
      <c r="I53" s="6" t="s">
        <v>727</v>
      </c>
      <c r="J53" s="6" t="s">
        <v>975</v>
      </c>
      <c r="K53" s="6"/>
      <c r="L53" s="12" t="s">
        <v>57</v>
      </c>
      <c r="M53" s="13"/>
      <c r="N53" s="14"/>
      <c r="O53" s="7"/>
      <c r="P53" s="6" t="s">
        <v>1354</v>
      </c>
      <c r="Q53" s="63">
        <f t="shared" si="1"/>
        <v>34</v>
      </c>
      <c r="R53" s="1" t="str">
        <f t="shared" si="2"/>
        <v>034Q0301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1" t="s">
        <v>4027</v>
      </c>
      <c r="AA53" s="67"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6"/>
      <c r="J54" s="6"/>
      <c r="K54" s="6"/>
      <c r="L54" s="12"/>
      <c r="M54" s="13"/>
      <c r="N54" s="14"/>
      <c r="O54" s="7"/>
      <c r="P54" s="6"/>
      <c r="Q54" s="63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">
        <v>605</v>
      </c>
      <c r="AA54" s="67">
        <v>14</v>
      </c>
    </row>
    <row r="55" spans="1:27" ht="15" customHeight="1">
      <c r="A55" s="25" t="str">
        <f t="shared" si="0"/>
        <v>034Q0401</v>
      </c>
      <c r="B55" s="5" t="s">
        <v>752</v>
      </c>
      <c r="C55" s="21">
        <v>4</v>
      </c>
      <c r="D55" s="21">
        <v>1</v>
      </c>
      <c r="E55" s="6" t="s">
        <v>756</v>
      </c>
      <c r="F55" s="7" t="s">
        <v>933</v>
      </c>
      <c r="G55" s="6" t="s">
        <v>1074</v>
      </c>
      <c r="H55" s="6" t="s">
        <v>1376</v>
      </c>
      <c r="I55" s="6" t="s">
        <v>2603</v>
      </c>
      <c r="J55" s="6" t="s">
        <v>934</v>
      </c>
      <c r="K55" s="6" t="s">
        <v>937</v>
      </c>
      <c r="L55" s="12" t="s">
        <v>241</v>
      </c>
      <c r="M55" s="13"/>
      <c r="N55" s="14"/>
      <c r="O55" s="7"/>
      <c r="P55" s="6" t="s">
        <v>1354</v>
      </c>
      <c r="Q55" s="63">
        <f t="shared" si="1"/>
        <v>34</v>
      </c>
      <c r="R55" s="1" t="str">
        <f t="shared" si="2"/>
        <v>034Q0401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1" t="s">
        <v>4028</v>
      </c>
      <c r="AA55" s="67">
        <v>0</v>
      </c>
    </row>
    <row r="56" spans="1:27" ht="15" customHeight="1">
      <c r="A56" s="25" t="str">
        <f t="shared" si="0"/>
        <v>Q0402</v>
      </c>
      <c r="B56" s="5" t="s">
        <v>752</v>
      </c>
      <c r="C56" s="21">
        <v>4</v>
      </c>
      <c r="D56" s="21">
        <v>2</v>
      </c>
      <c r="E56" s="6" t="s">
        <v>756</v>
      </c>
      <c r="F56" s="7" t="s">
        <v>933</v>
      </c>
      <c r="G56" s="6" t="s">
        <v>2604</v>
      </c>
      <c r="H56" s="6" t="s">
        <v>2605</v>
      </c>
      <c r="I56" s="6" t="s">
        <v>936</v>
      </c>
      <c r="J56" s="6" t="s">
        <v>2606</v>
      </c>
      <c r="K56" s="6" t="s">
        <v>937</v>
      </c>
      <c r="L56" s="12" t="s">
        <v>241</v>
      </c>
      <c r="M56" s="13"/>
      <c r="N56" s="14"/>
      <c r="O56" s="7"/>
      <c r="P56" s="6"/>
      <c r="Q56" s="63" t="str">
        <f t="shared" si="1"/>
        <v/>
      </c>
      <c r="R56" s="1" t="str">
        <f t="shared" si="2"/>
        <v>Q0402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1" t="s">
        <v>4029</v>
      </c>
      <c r="AA56" s="67">
        <v>0</v>
      </c>
    </row>
    <row r="57" spans="1:27" ht="15" customHeight="1">
      <c r="A57" s="25" t="str">
        <f t="shared" si="0"/>
        <v>Q0405</v>
      </c>
      <c r="B57" s="5" t="s">
        <v>752</v>
      </c>
      <c r="C57" s="21">
        <v>4</v>
      </c>
      <c r="D57" s="21">
        <v>5</v>
      </c>
      <c r="E57" s="6" t="s">
        <v>756</v>
      </c>
      <c r="F57" s="7" t="s">
        <v>938</v>
      </c>
      <c r="G57" s="6" t="s">
        <v>2607</v>
      </c>
      <c r="H57" s="6" t="s">
        <v>2608</v>
      </c>
      <c r="I57" s="6" t="s">
        <v>936</v>
      </c>
      <c r="J57" s="6"/>
      <c r="K57" s="6"/>
      <c r="L57" s="12" t="s">
        <v>241</v>
      </c>
      <c r="M57" s="13"/>
      <c r="N57" s="14"/>
      <c r="O57" s="7"/>
      <c r="P57" s="6"/>
      <c r="Q57" s="63" t="str">
        <f t="shared" si="1"/>
        <v/>
      </c>
      <c r="R57" s="1" t="str">
        <f t="shared" si="2"/>
        <v>Q0405</v>
      </c>
      <c r="S57" s="1" t="str">
        <f t="shared" si="3"/>
        <v xml:space="preserve">JWWA認証    </v>
      </c>
      <c r="T57" s="1" t="str">
        <f t="shared" si="4"/>
        <v xml:space="preserve">JWWA認証    </v>
      </c>
      <c r="Z57" s="1" t="s">
        <v>1592</v>
      </c>
      <c r="AA57" s="67"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6"/>
      <c r="J58" s="6"/>
      <c r="K58" s="6"/>
      <c r="L58" s="12"/>
      <c r="M58" s="13"/>
      <c r="N58" s="14"/>
      <c r="O58" s="7"/>
      <c r="P58" s="6"/>
      <c r="Q58" s="63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1" t="s">
        <v>4030</v>
      </c>
      <c r="AA58" s="67">
        <v>0</v>
      </c>
    </row>
    <row r="59" spans="1:27" ht="15" customHeight="1">
      <c r="A59" s="25" t="str">
        <f t="shared" si="0"/>
        <v>034Q0701</v>
      </c>
      <c r="B59" s="5" t="s">
        <v>752</v>
      </c>
      <c r="C59" s="21">
        <v>7</v>
      </c>
      <c r="D59" s="21">
        <v>1</v>
      </c>
      <c r="E59" s="6" t="s">
        <v>756</v>
      </c>
      <c r="F59" s="7" t="s">
        <v>938</v>
      </c>
      <c r="G59" s="6" t="s">
        <v>981</v>
      </c>
      <c r="H59" s="6" t="s">
        <v>2609</v>
      </c>
      <c r="I59" s="6" t="s">
        <v>1377</v>
      </c>
      <c r="J59" s="6" t="s">
        <v>941</v>
      </c>
      <c r="K59" s="6"/>
      <c r="L59" s="12" t="s">
        <v>241</v>
      </c>
      <c r="M59" s="13"/>
      <c r="N59" s="14"/>
      <c r="O59" s="7"/>
      <c r="P59" s="6" t="s">
        <v>1354</v>
      </c>
      <c r="Q59" s="63">
        <f t="shared" si="1"/>
        <v>34</v>
      </c>
      <c r="R59" s="1" t="str">
        <f t="shared" si="2"/>
        <v>034Q0701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1" t="s">
        <v>4031</v>
      </c>
      <c r="AA59" s="67">
        <v>0</v>
      </c>
    </row>
    <row r="60" spans="1:27" ht="15" customHeight="1">
      <c r="A60" s="25" t="str">
        <f t="shared" si="0"/>
        <v>034Q0702</v>
      </c>
      <c r="B60" s="5" t="s">
        <v>752</v>
      </c>
      <c r="C60" s="21">
        <v>7</v>
      </c>
      <c r="D60" s="21">
        <v>2</v>
      </c>
      <c r="E60" s="6" t="s">
        <v>756</v>
      </c>
      <c r="F60" s="7" t="s">
        <v>938</v>
      </c>
      <c r="G60" s="6" t="s">
        <v>981</v>
      </c>
      <c r="H60" s="6" t="s">
        <v>1378</v>
      </c>
      <c r="I60" s="6" t="s">
        <v>1377</v>
      </c>
      <c r="J60" s="6" t="s">
        <v>941</v>
      </c>
      <c r="K60" s="6"/>
      <c r="L60" s="12" t="s">
        <v>241</v>
      </c>
      <c r="M60" s="13"/>
      <c r="N60" s="14"/>
      <c r="O60" s="7"/>
      <c r="P60" s="6" t="s">
        <v>1354</v>
      </c>
      <c r="Q60" s="63">
        <f t="shared" si="1"/>
        <v>34</v>
      </c>
      <c r="R60" s="1" t="str">
        <f t="shared" si="2"/>
        <v>034Q0702</v>
      </c>
      <c r="S60" s="1" t="str">
        <f t="shared" si="3"/>
        <v xml:space="preserve">JWWA認証    </v>
      </c>
      <c r="T60" s="1" t="str">
        <f t="shared" si="4"/>
        <v xml:space="preserve">JWWA認証    </v>
      </c>
      <c r="Z60" s="1" t="s">
        <v>560</v>
      </c>
      <c r="AA60" s="67">
        <v>36</v>
      </c>
    </row>
    <row r="61" spans="1:27" ht="15" customHeight="1">
      <c r="A61" s="25" t="str">
        <f t="shared" si="0"/>
        <v>034Q0703</v>
      </c>
      <c r="B61" s="5" t="s">
        <v>752</v>
      </c>
      <c r="C61" s="21">
        <v>7</v>
      </c>
      <c r="D61" s="21">
        <v>3</v>
      </c>
      <c r="E61" s="6" t="s">
        <v>756</v>
      </c>
      <c r="F61" s="7" t="s">
        <v>938</v>
      </c>
      <c r="G61" s="6" t="s">
        <v>981</v>
      </c>
      <c r="H61" s="6" t="s">
        <v>1379</v>
      </c>
      <c r="I61" s="6" t="s">
        <v>1377</v>
      </c>
      <c r="J61" s="6" t="s">
        <v>941</v>
      </c>
      <c r="K61" s="6"/>
      <c r="L61" s="12" t="s">
        <v>241</v>
      </c>
      <c r="M61" s="13"/>
      <c r="N61" s="14"/>
      <c r="O61" s="7"/>
      <c r="P61" s="6" t="s">
        <v>1354</v>
      </c>
      <c r="Q61" s="63">
        <f t="shared" si="1"/>
        <v>34</v>
      </c>
      <c r="R61" s="1" t="str">
        <f>A61</f>
        <v>034Q0703</v>
      </c>
      <c r="S61" s="1" t="str">
        <f>""&amp;L61&amp;"  "&amp;M61&amp;"  "&amp;N61&amp;""</f>
        <v xml:space="preserve">JWWA認証    </v>
      </c>
      <c r="T61" s="1" t="str">
        <f>S61</f>
        <v xml:space="preserve">JWWA認証    </v>
      </c>
      <c r="V61" s="2"/>
      <c r="Z61" s="1" t="s">
        <v>4032</v>
      </c>
      <c r="AA61" s="67">
        <v>0</v>
      </c>
    </row>
    <row r="62" spans="1:27" ht="15" customHeight="1">
      <c r="A62" s="25" t="str">
        <f t="shared" si="0"/>
        <v>034Q0704</v>
      </c>
      <c r="B62" s="5" t="s">
        <v>752</v>
      </c>
      <c r="C62" s="21">
        <v>7</v>
      </c>
      <c r="D62" s="21">
        <v>4</v>
      </c>
      <c r="E62" s="6" t="s">
        <v>756</v>
      </c>
      <c r="F62" s="7" t="s">
        <v>938</v>
      </c>
      <c r="G62" s="6" t="s">
        <v>981</v>
      </c>
      <c r="H62" s="6" t="s">
        <v>1380</v>
      </c>
      <c r="I62" s="6" t="s">
        <v>1377</v>
      </c>
      <c r="J62" s="6" t="s">
        <v>941</v>
      </c>
      <c r="K62" s="6"/>
      <c r="L62" s="12" t="s">
        <v>241</v>
      </c>
      <c r="M62" s="13"/>
      <c r="N62" s="14"/>
      <c r="O62" s="7"/>
      <c r="P62" s="6" t="s">
        <v>1354</v>
      </c>
      <c r="Q62" s="63">
        <f t="shared" si="1"/>
        <v>34</v>
      </c>
      <c r="R62" s="1" t="str">
        <f t="shared" ref="R62:R287" si="5">A62</f>
        <v>034Q0704</v>
      </c>
      <c r="S62" s="1" t="str">
        <f t="shared" ref="S62:S287" si="6">""&amp;L62&amp;"  "&amp;M62&amp;"  "&amp;N62&amp;""</f>
        <v xml:space="preserve">JWWA認証    </v>
      </c>
      <c r="T62" s="1" t="str">
        <f t="shared" ref="T62:T287" si="7">S62</f>
        <v xml:space="preserve">JWWA認証    </v>
      </c>
      <c r="U62" s="2"/>
      <c r="V62" s="2"/>
      <c r="Z62" s="1" t="s">
        <v>1279</v>
      </c>
      <c r="AA62" s="67">
        <v>33</v>
      </c>
    </row>
    <row r="63" spans="1:27" ht="15" customHeight="1">
      <c r="A63" s="25" t="str">
        <f t="shared" si="0"/>
        <v>034Q0704</v>
      </c>
      <c r="B63" s="5" t="s">
        <v>752</v>
      </c>
      <c r="C63" s="21">
        <v>7</v>
      </c>
      <c r="D63" s="21">
        <v>4</v>
      </c>
      <c r="E63" s="6" t="s">
        <v>756</v>
      </c>
      <c r="F63" s="7" t="s">
        <v>938</v>
      </c>
      <c r="G63" s="6" t="s">
        <v>981</v>
      </c>
      <c r="H63" s="6" t="s">
        <v>1380</v>
      </c>
      <c r="I63" s="6" t="s">
        <v>1377</v>
      </c>
      <c r="J63" s="6" t="s">
        <v>941</v>
      </c>
      <c r="K63" s="6"/>
      <c r="L63" s="12" t="s">
        <v>241</v>
      </c>
      <c r="M63" s="13"/>
      <c r="N63" s="14"/>
      <c r="O63" s="7"/>
      <c r="P63" s="6" t="s">
        <v>1354</v>
      </c>
      <c r="Q63" s="63">
        <f t="shared" si="1"/>
        <v>34</v>
      </c>
      <c r="R63" s="1" t="str">
        <f t="shared" si="5"/>
        <v>034Q0704</v>
      </c>
      <c r="S63" s="1" t="str">
        <f t="shared" si="6"/>
        <v xml:space="preserve">JWWA認証    </v>
      </c>
      <c r="T63" s="1" t="str">
        <f t="shared" si="7"/>
        <v xml:space="preserve">JWWA認証    </v>
      </c>
      <c r="U63" s="2"/>
      <c r="V63" s="2"/>
      <c r="Z63" s="1" t="s">
        <v>4033</v>
      </c>
      <c r="AA63" s="67"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11"/>
      <c r="J64" s="11"/>
      <c r="K64" s="11"/>
      <c r="L64" s="12"/>
      <c r="M64" s="13"/>
      <c r="N64" s="14"/>
      <c r="O64" s="7"/>
      <c r="P64" s="11"/>
      <c r="Q64" s="63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1" t="s">
        <v>4034</v>
      </c>
      <c r="AA64" s="67"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11"/>
      <c r="J65" s="11"/>
      <c r="K65" s="11"/>
      <c r="L65" s="12"/>
      <c r="M65" s="13"/>
      <c r="N65" s="14"/>
      <c r="O65" s="7"/>
      <c r="P65" s="11"/>
      <c r="Q65" s="63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1" t="s">
        <v>4035</v>
      </c>
      <c r="AA65" s="67"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11"/>
      <c r="K66" s="11"/>
      <c r="L66" s="12"/>
      <c r="M66" s="13"/>
      <c r="N66" s="14"/>
      <c r="O66" s="7"/>
      <c r="P66" s="11"/>
      <c r="Q66" s="63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1" t="s">
        <v>4036</v>
      </c>
      <c r="AA66" s="67"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11"/>
      <c r="K67" s="11"/>
      <c r="L67" s="12"/>
      <c r="M67" s="13"/>
      <c r="N67" s="14"/>
      <c r="O67" s="7"/>
      <c r="P67" s="11"/>
      <c r="Q67" s="63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1" t="s">
        <v>923</v>
      </c>
      <c r="AA67" s="67"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11"/>
      <c r="K68" s="11"/>
      <c r="L68" s="12"/>
      <c r="M68" s="13"/>
      <c r="N68" s="14"/>
      <c r="O68" s="7"/>
      <c r="P68" s="11"/>
      <c r="Q68" s="63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1" t="s">
        <v>2077</v>
      </c>
      <c r="AA68" s="67"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11"/>
      <c r="K69" s="11"/>
      <c r="L69" s="12"/>
      <c r="M69" s="13"/>
      <c r="N69" s="14"/>
      <c r="O69" s="7"/>
      <c r="P69" s="11"/>
      <c r="Q69" s="63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1" t="s">
        <v>2118</v>
      </c>
      <c r="AA69" s="67"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1" t="s">
        <v>1212</v>
      </c>
      <c r="AA70" s="67">
        <v>28</v>
      </c>
    </row>
    <row r="71" spans="1:27" ht="15" customHeight="1">
      <c r="A71" s="25" t="str">
        <f t="shared" ref="A71:A134" si="8">IF(OR(B71="",C71="",D71=""),"",TEXT(Q71,"000")&amp;B71&amp;TEXT(C71,"00")&amp;TEXT(D71,"00"))</f>
        <v/>
      </c>
      <c r="B71" s="5"/>
      <c r="C71" s="21"/>
      <c r="D71" s="21"/>
      <c r="E71" s="6"/>
      <c r="F71" s="7"/>
      <c r="G71" s="6"/>
      <c r="H71" s="6"/>
      <c r="I71" s="11"/>
      <c r="J71" s="11"/>
      <c r="K71" s="11"/>
      <c r="L71" s="12"/>
      <c r="M71" s="13"/>
      <c r="N71" s="14"/>
      <c r="O71" s="7"/>
      <c r="P71" s="11"/>
      <c r="Q71" s="63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1" t="s">
        <v>1591</v>
      </c>
      <c r="AA71" s="67">
        <v>40</v>
      </c>
    </row>
    <row r="72" spans="1:27" ht="15" customHeight="1">
      <c r="A72" s="25" t="str">
        <f t="shared" si="8"/>
        <v/>
      </c>
      <c r="B72" s="5"/>
      <c r="C72" s="21"/>
      <c r="D72" s="21"/>
      <c r="E72" s="6"/>
      <c r="F72" s="7"/>
      <c r="G72" s="6"/>
      <c r="H72" s="6"/>
      <c r="I72" s="11"/>
      <c r="J72" s="11"/>
      <c r="K72" s="11"/>
      <c r="L72" s="12"/>
      <c r="M72" s="13"/>
      <c r="N72" s="14"/>
      <c r="O72" s="7"/>
      <c r="P72" s="11"/>
      <c r="Q72" s="63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25" t="str">
        <f t="shared" si="8"/>
        <v/>
      </c>
      <c r="B73" s="5"/>
      <c r="C73" s="21"/>
      <c r="D73" s="21"/>
      <c r="E73" s="6"/>
      <c r="F73" s="7"/>
      <c r="G73" s="6"/>
      <c r="H73" s="6"/>
      <c r="I73" s="11"/>
      <c r="J73" s="11"/>
      <c r="K73" s="11"/>
      <c r="L73" s="12"/>
      <c r="M73" s="13"/>
      <c r="N73" s="14"/>
      <c r="O73" s="7"/>
      <c r="P73" s="11"/>
      <c r="Q73" s="63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25" t="str">
        <f t="shared" si="8"/>
        <v/>
      </c>
      <c r="B74" s="5"/>
      <c r="C74" s="21"/>
      <c r="D74" s="21"/>
      <c r="E74" s="6"/>
      <c r="F74" s="7"/>
      <c r="G74" s="6"/>
      <c r="H74" s="6"/>
      <c r="I74" s="11"/>
      <c r="J74" s="11"/>
      <c r="K74" s="11"/>
      <c r="L74" s="12"/>
      <c r="M74" s="13"/>
      <c r="N74" s="14"/>
      <c r="O74" s="7"/>
      <c r="P74" s="11"/>
      <c r="Q74" s="63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25" t="str">
        <f t="shared" si="8"/>
        <v/>
      </c>
      <c r="B75" s="5"/>
      <c r="C75" s="21"/>
      <c r="D75" s="21"/>
      <c r="E75" s="6"/>
      <c r="F75" s="7"/>
      <c r="G75" s="6"/>
      <c r="H75" s="6"/>
      <c r="I75" s="11"/>
      <c r="J75" s="11"/>
      <c r="K75" s="11"/>
      <c r="L75" s="12"/>
      <c r="M75" s="13"/>
      <c r="N75" s="14"/>
      <c r="O75" s="7"/>
      <c r="P75" s="11"/>
      <c r="Q75" s="63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25" t="str">
        <f t="shared" si="8"/>
        <v/>
      </c>
      <c r="B76" s="5"/>
      <c r="C76" s="21"/>
      <c r="D76" s="21"/>
      <c r="E76" s="6"/>
      <c r="F76" s="7"/>
      <c r="G76" s="6"/>
      <c r="H76" s="6"/>
      <c r="I76" s="11"/>
      <c r="J76" s="11"/>
      <c r="K76" s="11"/>
      <c r="L76" s="12"/>
      <c r="M76" s="13"/>
      <c r="N76" s="14"/>
      <c r="O76" s="7"/>
      <c r="P76" s="11"/>
      <c r="Q76" s="63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25" t="str">
        <f t="shared" si="8"/>
        <v/>
      </c>
      <c r="B77" s="5"/>
      <c r="C77" s="21"/>
      <c r="D77" s="21"/>
      <c r="E77" s="6"/>
      <c r="F77" s="7"/>
      <c r="G77" s="6"/>
      <c r="H77" s="6"/>
      <c r="I77" s="11"/>
      <c r="J77" s="11"/>
      <c r="K77" s="11"/>
      <c r="L77" s="12"/>
      <c r="M77" s="13"/>
      <c r="N77" s="14"/>
      <c r="O77" s="7"/>
      <c r="P77" s="11"/>
      <c r="Q77" s="63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25" t="str">
        <f t="shared" si="8"/>
        <v/>
      </c>
      <c r="B78" s="5"/>
      <c r="C78" s="21"/>
      <c r="D78" s="21"/>
      <c r="E78" s="6"/>
      <c r="F78" s="7"/>
      <c r="G78" s="6"/>
      <c r="H78" s="6"/>
      <c r="I78" s="11"/>
      <c r="J78" s="11"/>
      <c r="K78" s="11"/>
      <c r="L78" s="12"/>
      <c r="M78" s="13"/>
      <c r="N78" s="14"/>
      <c r="O78" s="7"/>
      <c r="P78" s="11"/>
      <c r="Q78" s="63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25" t="str">
        <f t="shared" si="8"/>
        <v/>
      </c>
      <c r="B79" s="5"/>
      <c r="C79" s="21"/>
      <c r="D79" s="21"/>
      <c r="E79" s="6"/>
      <c r="F79" s="7"/>
      <c r="G79" s="6"/>
      <c r="H79" s="6"/>
      <c r="I79" s="11"/>
      <c r="J79" s="11"/>
      <c r="K79" s="11"/>
      <c r="L79" s="12"/>
      <c r="M79" s="13"/>
      <c r="N79" s="14"/>
      <c r="O79" s="7"/>
      <c r="P79" s="11"/>
      <c r="Q79" s="63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25" t="str">
        <f t="shared" si="8"/>
        <v/>
      </c>
      <c r="B80" s="5"/>
      <c r="C80" s="21"/>
      <c r="D80" s="21"/>
      <c r="E80" s="6"/>
      <c r="F80" s="7"/>
      <c r="G80" s="6"/>
      <c r="H80" s="6"/>
      <c r="I80" s="11"/>
      <c r="J80" s="11"/>
      <c r="K80" s="11"/>
      <c r="L80" s="12"/>
      <c r="M80" s="13"/>
      <c r="N80" s="14"/>
      <c r="O80" s="7"/>
      <c r="P80" s="11"/>
      <c r="Q80" s="63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25" t="str">
        <f t="shared" si="8"/>
        <v/>
      </c>
      <c r="B81" s="5"/>
      <c r="C81" s="21"/>
      <c r="D81" s="21"/>
      <c r="E81" s="6"/>
      <c r="F81" s="7"/>
      <c r="G81" s="6"/>
      <c r="H81" s="6"/>
      <c r="I81" s="11"/>
      <c r="J81" s="11"/>
      <c r="K81" s="11"/>
      <c r="L81" s="12"/>
      <c r="M81" s="13"/>
      <c r="N81" s="14"/>
      <c r="O81" s="7"/>
      <c r="P81" s="11"/>
      <c r="Q81" s="63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25" t="str">
        <f t="shared" si="8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25" t="str">
        <f t="shared" si="8"/>
        <v/>
      </c>
      <c r="B83" s="5"/>
      <c r="C83" s="21"/>
      <c r="D83" s="21"/>
      <c r="E83" s="6"/>
      <c r="F83" s="7"/>
      <c r="G83" s="6"/>
      <c r="H83" s="6"/>
      <c r="I83" s="11"/>
      <c r="J83" s="11"/>
      <c r="K83" s="11"/>
      <c r="L83" s="12"/>
      <c r="M83" s="13"/>
      <c r="N83" s="14"/>
      <c r="O83" s="7"/>
      <c r="P83" s="11"/>
      <c r="Q83" s="63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25" t="str">
        <f t="shared" si="8"/>
        <v/>
      </c>
      <c r="B84" s="5"/>
      <c r="C84" s="21"/>
      <c r="D84" s="21"/>
      <c r="E84" s="6"/>
      <c r="F84" s="7"/>
      <c r="G84" s="6"/>
      <c r="H84" s="6"/>
      <c r="I84" s="11"/>
      <c r="J84" s="11"/>
      <c r="K84" s="11"/>
      <c r="L84" s="12"/>
      <c r="M84" s="13"/>
      <c r="N84" s="14"/>
      <c r="O84" s="7"/>
      <c r="P84" s="11"/>
      <c r="Q84" s="63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25" t="str">
        <f t="shared" si="8"/>
        <v/>
      </c>
      <c r="B85" s="5"/>
      <c r="C85" s="21"/>
      <c r="D85" s="21"/>
      <c r="E85" s="6"/>
      <c r="F85" s="7"/>
      <c r="G85" s="6"/>
      <c r="H85" s="6"/>
      <c r="I85" s="11"/>
      <c r="J85" s="11"/>
      <c r="K85" s="11"/>
      <c r="L85" s="12"/>
      <c r="M85" s="13"/>
      <c r="N85" s="14"/>
      <c r="O85" s="7"/>
      <c r="P85" s="11"/>
      <c r="Q85" s="63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25" t="str">
        <f t="shared" si="8"/>
        <v/>
      </c>
      <c r="B86" s="5"/>
      <c r="C86" s="21"/>
      <c r="D86" s="21"/>
      <c r="E86" s="6"/>
      <c r="F86" s="7"/>
      <c r="G86" s="6"/>
      <c r="H86" s="6"/>
      <c r="I86" s="11"/>
      <c r="J86" s="11"/>
      <c r="K86" s="11"/>
      <c r="L86" s="12"/>
      <c r="M86" s="13"/>
      <c r="N86" s="14"/>
      <c r="O86" s="7"/>
      <c r="P86" s="11"/>
      <c r="Q86" s="63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25" t="str">
        <f t="shared" si="8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25" t="str">
        <f t="shared" si="8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25" t="str">
        <f t="shared" si="8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25" t="str">
        <f t="shared" si="8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25" t="str">
        <f t="shared" si="8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25" t="str">
        <f t="shared" si="8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25" t="str">
        <f t="shared" si="8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25" t="str">
        <f t="shared" si="8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25" t="str">
        <f t="shared" si="8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25" t="str">
        <f t="shared" si="8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25" t="str">
        <f t="shared" si="8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25" t="str">
        <f t="shared" si="8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25" t="str">
        <f t="shared" si="8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25" t="str">
        <f t="shared" si="8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25" t="str">
        <f t="shared" si="8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25" t="str">
        <f t="shared" si="8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25" t="str">
        <f t="shared" si="8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25" t="str">
        <f t="shared" si="8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25" t="str">
        <f t="shared" si="8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25" t="str">
        <f t="shared" si="8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25" t="str">
        <f t="shared" si="8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25" t="str">
        <f t="shared" si="8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25" t="str">
        <f t="shared" si="8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25" t="str">
        <f t="shared" si="8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25" t="str">
        <f t="shared" si="8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25" t="str">
        <f t="shared" si="8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25" t="str">
        <f t="shared" si="8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25" t="str">
        <f t="shared" si="8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25" t="str">
        <f t="shared" si="8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25" t="str">
        <f t="shared" si="8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25" t="str">
        <f t="shared" si="8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25" t="str">
        <f t="shared" si="8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25" t="str">
        <f t="shared" si="8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25" t="str">
        <f t="shared" si="8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25" t="str">
        <f t="shared" si="8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25" t="str">
        <f t="shared" si="8"/>
        <v/>
      </c>
      <c r="B122" s="16"/>
      <c r="C122" s="22"/>
      <c r="D122" s="22"/>
      <c r="E122" s="6"/>
      <c r="F122" s="7"/>
      <c r="G122" s="17"/>
      <c r="H122" s="17"/>
      <c r="I122" s="15"/>
      <c r="J122" s="15"/>
      <c r="K122" s="15"/>
      <c r="L122" s="12"/>
      <c r="M122" s="18"/>
      <c r="N122" s="19"/>
      <c r="O122" s="20"/>
      <c r="P122" s="15"/>
      <c r="Q122" s="63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25" t="str">
        <f t="shared" si="8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25" t="str">
        <f t="shared" si="8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25" t="str">
        <f t="shared" si="8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25" t="str">
        <f t="shared" si="8"/>
        <v/>
      </c>
      <c r="B126" s="5"/>
      <c r="C126" s="21"/>
      <c r="D126" s="21"/>
      <c r="E126" s="6"/>
      <c r="F126" s="7"/>
      <c r="G126" s="6"/>
      <c r="H126" s="6"/>
      <c r="I126" s="11"/>
      <c r="J126" s="11"/>
      <c r="K126" s="11"/>
      <c r="L126" s="12"/>
      <c r="M126" s="13"/>
      <c r="N126" s="14"/>
      <c r="O126" s="7"/>
      <c r="P126" s="11"/>
      <c r="Q126" s="63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25" t="str">
        <f t="shared" si="8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25" t="str">
        <f t="shared" si="8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25" t="str">
        <f t="shared" si="8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25" t="str">
        <f t="shared" si="8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25" t="str">
        <f t="shared" si="8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25" t="str">
        <f t="shared" si="8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25" t="str">
        <f t="shared" si="8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25" t="str">
        <f t="shared" si="8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25" t="str">
        <f t="shared" ref="A135:A360" si="10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25" t="str">
        <f t="shared" si="10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25" t="str">
        <f t="shared" si="10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25" t="str">
        <f t="shared" si="10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25" t="str">
        <f t="shared" si="10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25" t="str">
        <f t="shared" si="10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25" t="str">
        <f t="shared" si="10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25" t="str">
        <f t="shared" si="10"/>
        <v/>
      </c>
      <c r="B153" s="16"/>
      <c r="C153" s="22"/>
      <c r="D153" s="22"/>
      <c r="E153" s="6"/>
      <c r="F153" s="7"/>
      <c r="G153" s="17"/>
      <c r="H153" s="17"/>
      <c r="I153" s="15"/>
      <c r="J153" s="15"/>
      <c r="K153" s="15"/>
      <c r="L153" s="12"/>
      <c r="M153" s="18"/>
      <c r="N153" s="19"/>
      <c r="O153" s="20"/>
      <c r="P153" s="15"/>
      <c r="Q153" s="63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25" t="str">
        <f t="shared" si="10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25" t="str">
        <f t="shared" si="10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25" t="str">
        <f t="shared" si="10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25" t="str">
        <f t="shared" si="10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25" t="str">
        <f t="shared" si="10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25" t="str">
        <f t="shared" si="10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25" t="str">
        <f t="shared" si="10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25" t="str">
        <f t="shared" si="10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25" t="str">
        <f t="shared" si="10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25" t="str">
        <f t="shared" si="10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25" t="str">
        <f t="shared" si="10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25" t="str">
        <f t="shared" si="10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25" t="str">
        <f t="shared" si="10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25" t="str">
        <f t="shared" si="10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25" t="str">
        <f t="shared" si="10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25" t="str">
        <f t="shared" si="10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25" t="str">
        <f t="shared" si="10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25" t="str">
        <f t="shared" si="10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25" t="str">
        <f t="shared" si="10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25" t="str">
        <f t="shared" si="10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25" t="str">
        <f t="shared" si="10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25" t="str">
        <f t="shared" si="10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25" t="str">
        <f t="shared" si="10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25" t="str">
        <f t="shared" si="10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25" t="str">
        <f t="shared" si="10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25" t="str">
        <f t="shared" si="10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25" t="str">
        <f t="shared" si="10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25" t="str">
        <f t="shared" si="10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25" t="str">
        <f t="shared" si="10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25" t="str">
        <f t="shared" si="10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25" t="str">
        <f t="shared" si="10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25" t="str">
        <f t="shared" si="10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25" t="str">
        <f t="shared" si="10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25" t="str">
        <f t="shared" si="10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25" t="str">
        <f t="shared" si="10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25" t="str">
        <f t="shared" si="10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25" t="str">
        <f t="shared" si="10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25" t="str">
        <f t="shared" si="10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25" t="str">
        <f t="shared" si="10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25" t="str">
        <f t="shared" si="10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25" t="str">
        <f t="shared" si="10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25" t="str">
        <f t="shared" si="10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25" t="str">
        <f t="shared" si="10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25" t="str">
        <f t="shared" si="10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25" t="str">
        <f t="shared" si="10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25" t="str">
        <f t="shared" si="10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25" t="str">
        <f t="shared" si="10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25" t="str">
        <f t="shared" si="10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25" t="str">
        <f t="shared" si="10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25" t="str">
        <f t="shared" si="10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25" t="str">
        <f t="shared" si="10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25" t="str">
        <f t="shared" si="10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25" t="str">
        <f t="shared" si="10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25" t="str">
        <f t="shared" si="10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25" t="str">
        <f t="shared" si="10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25" t="str">
        <f t="shared" si="10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25" t="str">
        <f t="shared" si="10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25" t="str">
        <f t="shared" si="10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25" t="str">
        <f t="shared" si="10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25" t="str">
        <f t="shared" si="10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25" t="str">
        <f t="shared" si="10"/>
        <v/>
      </c>
      <c r="B230" s="16"/>
      <c r="C230" s="22"/>
      <c r="D230" s="22"/>
      <c r="E230" s="6"/>
      <c r="F230" s="7"/>
      <c r="G230" s="17"/>
      <c r="H230" s="17"/>
      <c r="I230" s="15"/>
      <c r="J230" s="15"/>
      <c r="K230" s="15"/>
      <c r="L230" s="12"/>
      <c r="M230" s="18"/>
      <c r="N230" s="19"/>
      <c r="O230" s="20"/>
      <c r="P230" s="15"/>
      <c r="Q230" s="63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25" t="str">
        <f t="shared" si="10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25" t="str">
        <f t="shared" si="10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25" t="str">
        <f t="shared" si="10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25" t="str">
        <f t="shared" si="10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25" t="str">
        <f t="shared" si="10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25" t="str">
        <f t="shared" si="10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25" t="str">
        <f t="shared" si="10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25" t="str">
        <f t="shared" si="10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25" t="str">
        <f t="shared" si="10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25" t="str">
        <f t="shared" si="10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25" t="str">
        <f t="shared" si="10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25" t="str">
        <f t="shared" si="10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25" t="str">
        <f t="shared" si="10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25" t="str">
        <f t="shared" si="10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25" t="str">
        <f t="shared" si="10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25" t="str">
        <f t="shared" si="10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25" t="str">
        <f t="shared" si="10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25" t="str">
        <f t="shared" si="10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25" t="str">
        <f t="shared" si="10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25" t="str">
        <f t="shared" si="10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25" t="str">
        <f t="shared" si="10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25" t="str">
        <f t="shared" si="10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25" t="str">
        <f t="shared" si="10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25" t="str">
        <f t="shared" si="10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25" t="str">
        <f t="shared" si="10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25" t="str">
        <f t="shared" si="10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25" t="str">
        <f t="shared" si="10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25" t="str">
        <f t="shared" si="10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25" t="str">
        <f t="shared" si="10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25" t="str">
        <f t="shared" si="10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25" t="str">
        <f t="shared" si="10"/>
        <v/>
      </c>
      <c r="B261" s="16"/>
      <c r="C261" s="22"/>
      <c r="D261" s="22"/>
      <c r="E261" s="6"/>
      <c r="F261" s="7"/>
      <c r="G261" s="17"/>
      <c r="H261" s="17"/>
      <c r="I261" s="15"/>
      <c r="J261" s="15"/>
      <c r="K261" s="15"/>
      <c r="L261" s="12"/>
      <c r="M261" s="18"/>
      <c r="N261" s="19"/>
      <c r="O261" s="20"/>
      <c r="P261" s="15"/>
      <c r="Q261" s="63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25" t="str">
        <f t="shared" si="10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25" t="str">
        <f t="shared" si="10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25" t="str">
        <f t="shared" si="10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25" t="str">
        <f t="shared" si="10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25" t="str">
        <f t="shared" si="10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25" t="str">
        <f t="shared" si="10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25" t="str">
        <f t="shared" si="10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25" t="str">
        <f t="shared" si="10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25" t="str">
        <f t="shared" si="10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25" t="str">
        <f t="shared" si="10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25" t="str">
        <f t="shared" si="10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25" t="str">
        <f t="shared" si="10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25" t="str">
        <f t="shared" si="10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25" t="str">
        <f t="shared" si="10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25" t="str">
        <f t="shared" si="10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25" t="str">
        <f t="shared" si="10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6"/>
      <c r="Q277" s="63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25" t="str">
        <f t="shared" si="10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25" t="str">
        <f t="shared" si="10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25" t="str">
        <f t="shared" si="10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25" t="str">
        <f t="shared" si="10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25" t="str">
        <f t="shared" si="10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6"/>
      <c r="Q282" s="63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25" t="str">
        <f t="shared" si="10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25" t="str">
        <f t="shared" si="10"/>
        <v/>
      </c>
      <c r="B284" s="16"/>
      <c r="C284" s="22"/>
      <c r="D284" s="22"/>
      <c r="E284" s="6"/>
      <c r="F284" s="7"/>
      <c r="G284" s="17"/>
      <c r="H284" s="17"/>
      <c r="I284" s="15"/>
      <c r="J284" s="15"/>
      <c r="K284" s="15"/>
      <c r="L284" s="12"/>
      <c r="M284" s="18"/>
      <c r="N284" s="19"/>
      <c r="O284" s="20"/>
      <c r="P284" s="15"/>
      <c r="Q284" s="63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25" t="str">
        <f t="shared" si="10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25" t="str">
        <f t="shared" si="10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25" t="str">
        <f t="shared" si="10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25" t="str">
        <f t="shared" si="10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25" t="str">
        <f t="shared" si="10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25" t="str">
        <f t="shared" si="10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25" t="str">
        <f t="shared" si="10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25" t="str">
        <f t="shared" si="10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25" t="str">
        <f t="shared" si="10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25" t="str">
        <f t="shared" si="10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25" t="str">
        <f t="shared" si="10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25" t="str">
        <f t="shared" si="10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25" t="str">
        <f t="shared" si="10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25" t="str">
        <f t="shared" si="10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25" t="str">
        <f t="shared" si="10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25" t="str">
        <f t="shared" si="10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25" t="str">
        <f t="shared" si="10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25" t="str">
        <f t="shared" si="10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25" t="str">
        <f t="shared" si="10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25" t="str">
        <f t="shared" si="10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25" t="str">
        <f t="shared" si="10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25" t="str">
        <f t="shared" si="10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25" t="str">
        <f t="shared" si="10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25" t="str">
        <f t="shared" si="10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25" t="str">
        <f t="shared" si="10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25" t="str">
        <f t="shared" si="10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25" t="str">
        <f t="shared" si="10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25" t="str">
        <f t="shared" si="10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25" t="str">
        <f t="shared" si="10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25" t="str">
        <f t="shared" si="10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25" t="str">
        <f t="shared" si="10"/>
        <v/>
      </c>
      <c r="B315" s="16"/>
      <c r="C315" s="22"/>
      <c r="D315" s="22"/>
      <c r="E315" s="6"/>
      <c r="F315" s="7"/>
      <c r="G315" s="17"/>
      <c r="H315" s="17"/>
      <c r="I315" s="15"/>
      <c r="J315" s="15"/>
      <c r="K315" s="15"/>
      <c r="L315" s="12"/>
      <c r="M315" s="18"/>
      <c r="N315" s="19"/>
      <c r="O315" s="20"/>
      <c r="P315" s="15"/>
      <c r="Q315" s="63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25" t="str">
        <f t="shared" si="10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25" t="str">
        <f t="shared" si="10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25" t="str">
        <f t="shared" si="10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25" t="str">
        <f t="shared" si="10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25" t="str">
        <f t="shared" si="10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25" t="str">
        <f t="shared" si="10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25" t="str">
        <f t="shared" si="10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25" t="str">
        <f t="shared" si="10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25" t="str">
        <f t="shared" si="10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25" t="str">
        <f t="shared" si="10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25" t="str">
        <f t="shared" si="10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25" t="str">
        <f t="shared" si="10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25" t="str">
        <f t="shared" si="10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25" t="str">
        <f t="shared" si="10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25" t="str">
        <f t="shared" si="10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25" t="str">
        <f t="shared" si="10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25" t="str">
        <f t="shared" si="10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25" t="str">
        <f t="shared" si="10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25" t="str">
        <f t="shared" si="10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25" t="str">
        <f t="shared" si="10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25" t="str">
        <f t="shared" si="10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25" t="str">
        <f t="shared" si="10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25" t="str">
        <f t="shared" si="10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25" t="str">
        <f t="shared" si="10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25" t="str">
        <f t="shared" si="10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0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0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0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25" t="str">
        <f t="shared" si="10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0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0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0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0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0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0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0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0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0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0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0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0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0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0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0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0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ref="A361:A384" si="18">IF(OR(B361="",C361="",D361=""),"",TEXT(Q361,"000")&amp;B361&amp;TEXT(C361,"00")&amp;TEXT(D361,"00"))</f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8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25" t="str">
        <f t="shared" si="18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25" t="str">
        <f t="shared" si="18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25" t="str">
        <f t="shared" si="18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25" t="str">
        <f t="shared" si="18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25" t="str">
        <f t="shared" si="18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25" t="str">
        <f t="shared" si="18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25" t="str">
        <f t="shared" si="18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25" t="str">
        <f t="shared" si="18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25" t="str">
        <f t="shared" si="18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25" t="str">
        <f t="shared" si="18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25" t="str">
        <f t="shared" si="18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25" t="str">
        <f t="shared" si="18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25" t="str">
        <f t="shared" si="18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19"/>
        <v/>
      </c>
    </row>
    <row r="376" spans="1:20" ht="15" customHeight="1">
      <c r="A376" s="25" t="str">
        <f t="shared" si="18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25" t="str">
        <f t="shared" si="18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25" t="str">
        <f t="shared" si="18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25" t="str">
        <f t="shared" si="18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25" t="str">
        <f t="shared" si="18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25" t="str">
        <f t="shared" si="18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25" t="str">
        <f t="shared" si="18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25" t="str">
        <f t="shared" si="18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25" t="str">
        <f t="shared" si="18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4" priority="1"/>
  </conditionalFormatting>
  <dataValidations count="4">
    <dataValidation imeMode="on" allowBlank="1" showInputMessage="1" showErrorMessage="1" sqref="G73:G384 P64:P384 H7:K384 O7:O384 G7:G35 G56 G49:G53" xr:uid="{00000000-0002-0000-1400-000000000000}"/>
    <dataValidation imeMode="off" allowBlank="1" showInputMessage="1" showErrorMessage="1" sqref="Q7:Q384 L64:L384 M7:N384" xr:uid="{00000000-0002-0000-1400-000001000000}"/>
    <dataValidation type="list" imeMode="on" allowBlank="1" showInputMessage="1" showErrorMessage="1" sqref="P7:P63" xr:uid="{00000000-0002-0000-1400-000002000000}">
      <formula1>$Z$7:$Z$69</formula1>
    </dataValidation>
    <dataValidation type="list" imeMode="off" allowBlank="1" showInputMessage="1" showErrorMessage="1" sqref="L7:L63" xr:uid="{00000000-0002-0000-14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1872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035W0101</v>
      </c>
      <c r="B7" s="5" t="s">
        <v>1858</v>
      </c>
      <c r="C7" s="21">
        <v>1</v>
      </c>
      <c r="D7" s="21">
        <v>1</v>
      </c>
      <c r="E7" s="6" t="s">
        <v>670</v>
      </c>
      <c r="F7" s="7" t="s">
        <v>3</v>
      </c>
      <c r="G7" s="6" t="s">
        <v>1100</v>
      </c>
      <c r="H7" s="6" t="s">
        <v>1859</v>
      </c>
      <c r="I7" s="6" t="s">
        <v>1860</v>
      </c>
      <c r="J7" s="11"/>
      <c r="K7" s="11"/>
      <c r="L7" s="12" t="s">
        <v>81</v>
      </c>
      <c r="M7" s="13" t="s">
        <v>1861</v>
      </c>
      <c r="N7" s="14">
        <v>6742</v>
      </c>
      <c r="O7" s="7"/>
      <c r="P7" s="6" t="s">
        <v>1862</v>
      </c>
      <c r="Q7" s="63">
        <f t="shared" ref="Q7:Q70" si="1">IF(P7="","",VLOOKUP(P7,$Z$7:$AA$68,2,FALSE))</f>
        <v>35</v>
      </c>
      <c r="R7" s="1" t="str">
        <f>A7</f>
        <v>035W0101</v>
      </c>
      <c r="S7" s="1" t="str">
        <f>""&amp;L7&amp;"  "&amp;M7&amp;"  "&amp;N7&amp;""</f>
        <v>JIS  K  6742</v>
      </c>
      <c r="T7" s="1" t="str">
        <f>S7</f>
        <v>JIS  K  6742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035W0102</v>
      </c>
      <c r="B8" s="5" t="s">
        <v>1858</v>
      </c>
      <c r="C8" s="21">
        <v>1</v>
      </c>
      <c r="D8" s="21">
        <v>2</v>
      </c>
      <c r="E8" s="6" t="s">
        <v>670</v>
      </c>
      <c r="F8" s="7" t="s">
        <v>3</v>
      </c>
      <c r="G8" s="6" t="s">
        <v>1809</v>
      </c>
      <c r="H8" s="6" t="s">
        <v>1863</v>
      </c>
      <c r="I8" s="6" t="s">
        <v>1860</v>
      </c>
      <c r="J8" s="11"/>
      <c r="K8" s="11"/>
      <c r="L8" s="12" t="s">
        <v>81</v>
      </c>
      <c r="M8" s="13" t="s">
        <v>1861</v>
      </c>
      <c r="N8" s="14">
        <v>6742</v>
      </c>
      <c r="O8" s="7"/>
      <c r="P8" s="6" t="s">
        <v>1862</v>
      </c>
      <c r="Q8" s="63">
        <f t="shared" si="1"/>
        <v>35</v>
      </c>
      <c r="R8" s="1" t="str">
        <f t="shared" ref="R8:R60" si="2">A8</f>
        <v>035W0102</v>
      </c>
      <c r="S8" s="1" t="str">
        <f t="shared" ref="S8:S60" si="3">""&amp;L8&amp;"  "&amp;M8&amp;"  "&amp;N8&amp;""</f>
        <v>JIS  K  6742</v>
      </c>
      <c r="T8" s="1" t="str">
        <f t="shared" ref="T8:T60" si="4">S8</f>
        <v>JIS  K  6742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25" t="str">
        <f t="shared" si="0"/>
        <v/>
      </c>
      <c r="B9" s="5"/>
      <c r="C9" s="21"/>
      <c r="D9" s="21"/>
      <c r="E9" s="6"/>
      <c r="F9" s="7"/>
      <c r="G9" s="6"/>
      <c r="H9" s="6"/>
      <c r="I9" s="6"/>
      <c r="J9" s="6"/>
      <c r="K9" s="6"/>
      <c r="L9" s="12"/>
      <c r="M9" s="13"/>
      <c r="N9" s="14"/>
      <c r="O9" s="7"/>
      <c r="P9" s="6" t="s">
        <v>1862</v>
      </c>
      <c r="Q9" s="63">
        <f t="shared" si="1"/>
        <v>35</v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25" t="str">
        <f t="shared" si="0"/>
        <v>035Q0601</v>
      </c>
      <c r="B10" s="5" t="s">
        <v>1864</v>
      </c>
      <c r="C10" s="21">
        <v>6</v>
      </c>
      <c r="D10" s="21">
        <v>1</v>
      </c>
      <c r="E10" s="6" t="s">
        <v>756</v>
      </c>
      <c r="F10" s="7" t="s">
        <v>1599</v>
      </c>
      <c r="G10" s="6" t="s">
        <v>1600</v>
      </c>
      <c r="H10" s="6" t="s">
        <v>1865</v>
      </c>
      <c r="I10" s="6" t="s">
        <v>1873</v>
      </c>
      <c r="J10" s="6" t="s">
        <v>1866</v>
      </c>
      <c r="K10" s="6"/>
      <c r="L10" s="12" t="s">
        <v>57</v>
      </c>
      <c r="M10" s="13"/>
      <c r="N10" s="14"/>
      <c r="O10" s="7"/>
      <c r="P10" s="6" t="s">
        <v>1862</v>
      </c>
      <c r="Q10" s="63">
        <f t="shared" si="1"/>
        <v>35</v>
      </c>
      <c r="R10" s="1" t="str">
        <f t="shared" si="2"/>
        <v>035Q0601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25" t="str">
        <f t="shared" si="0"/>
        <v>035Q0602</v>
      </c>
      <c r="B11" s="5" t="s">
        <v>1864</v>
      </c>
      <c r="C11" s="21">
        <v>6</v>
      </c>
      <c r="D11" s="21">
        <v>2</v>
      </c>
      <c r="E11" s="6" t="s">
        <v>756</v>
      </c>
      <c r="F11" s="7" t="s">
        <v>1599</v>
      </c>
      <c r="G11" s="6" t="s">
        <v>1600</v>
      </c>
      <c r="H11" s="6" t="s">
        <v>1867</v>
      </c>
      <c r="I11" s="6" t="s">
        <v>1873</v>
      </c>
      <c r="J11" s="6" t="s">
        <v>1597</v>
      </c>
      <c r="K11" s="6" t="s">
        <v>1707</v>
      </c>
      <c r="L11" s="12" t="s">
        <v>57</v>
      </c>
      <c r="M11" s="13"/>
      <c r="N11" s="14"/>
      <c r="O11" s="7"/>
      <c r="P11" s="6" t="s">
        <v>1862</v>
      </c>
      <c r="Q11" s="63">
        <f t="shared" si="1"/>
        <v>35</v>
      </c>
      <c r="R11" s="1" t="str">
        <f t="shared" si="2"/>
        <v>035Q0602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25" t="str">
        <f t="shared" si="0"/>
        <v>035Q0701</v>
      </c>
      <c r="B12" s="5" t="s">
        <v>1864</v>
      </c>
      <c r="C12" s="21">
        <v>7</v>
      </c>
      <c r="D12" s="21">
        <v>1</v>
      </c>
      <c r="E12" s="6" t="s">
        <v>756</v>
      </c>
      <c r="F12" s="7" t="s">
        <v>1594</v>
      </c>
      <c r="G12" s="6" t="s">
        <v>1595</v>
      </c>
      <c r="H12" s="6" t="s">
        <v>1868</v>
      </c>
      <c r="I12" s="6" t="s">
        <v>1869</v>
      </c>
      <c r="J12" s="6" t="s">
        <v>1597</v>
      </c>
      <c r="K12" s="6"/>
      <c r="L12" s="12" t="s">
        <v>57</v>
      </c>
      <c r="M12" s="13"/>
      <c r="N12" s="70"/>
      <c r="O12" s="7"/>
      <c r="P12" s="6" t="s">
        <v>1862</v>
      </c>
      <c r="Q12" s="63">
        <f t="shared" si="1"/>
        <v>35</v>
      </c>
      <c r="R12" s="1" t="str">
        <f t="shared" si="2"/>
        <v>035Q0701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25" t="str">
        <f t="shared" si="0"/>
        <v>035Q0702</v>
      </c>
      <c r="B13" s="5" t="s">
        <v>1870</v>
      </c>
      <c r="C13" s="21">
        <v>7</v>
      </c>
      <c r="D13" s="21">
        <v>2</v>
      </c>
      <c r="E13" s="6" t="s">
        <v>756</v>
      </c>
      <c r="F13" s="7" t="s">
        <v>1594</v>
      </c>
      <c r="G13" s="6" t="s">
        <v>1595</v>
      </c>
      <c r="H13" s="6" t="s">
        <v>1868</v>
      </c>
      <c r="I13" s="6" t="s">
        <v>1869</v>
      </c>
      <c r="J13" s="6" t="s">
        <v>1597</v>
      </c>
      <c r="K13" s="6" t="s">
        <v>1707</v>
      </c>
      <c r="L13" s="12" t="s">
        <v>57</v>
      </c>
      <c r="M13" s="13"/>
      <c r="N13" s="14"/>
      <c r="O13" s="7"/>
      <c r="P13" s="6" t="s">
        <v>1862</v>
      </c>
      <c r="Q13" s="63">
        <f t="shared" si="1"/>
        <v>35</v>
      </c>
      <c r="R13" s="1" t="str">
        <f t="shared" si="2"/>
        <v>035Q0702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25" t="str">
        <f t="shared" si="0"/>
        <v>035Q0703</v>
      </c>
      <c r="B14" s="5" t="s">
        <v>1870</v>
      </c>
      <c r="C14" s="21">
        <v>7</v>
      </c>
      <c r="D14" s="21">
        <v>3</v>
      </c>
      <c r="E14" s="6" t="s">
        <v>756</v>
      </c>
      <c r="F14" s="7" t="s">
        <v>1594</v>
      </c>
      <c r="G14" s="6" t="s">
        <v>1595</v>
      </c>
      <c r="H14" s="6" t="s">
        <v>1871</v>
      </c>
      <c r="I14" s="6" t="s">
        <v>1869</v>
      </c>
      <c r="J14" s="6" t="s">
        <v>1597</v>
      </c>
      <c r="K14" s="6"/>
      <c r="L14" s="12" t="s">
        <v>57</v>
      </c>
      <c r="M14" s="13"/>
      <c r="N14" s="14"/>
      <c r="O14" s="7"/>
      <c r="P14" s="6" t="s">
        <v>1862</v>
      </c>
      <c r="Q14" s="63">
        <f t="shared" si="1"/>
        <v>35</v>
      </c>
      <c r="R14" s="1" t="str">
        <f t="shared" si="2"/>
        <v>035Q0703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>035Q0704</v>
      </c>
      <c r="B15" s="5" t="s">
        <v>1870</v>
      </c>
      <c r="C15" s="21">
        <v>7</v>
      </c>
      <c r="D15" s="21">
        <v>4</v>
      </c>
      <c r="E15" s="6" t="s">
        <v>756</v>
      </c>
      <c r="F15" s="7" t="s">
        <v>1594</v>
      </c>
      <c r="G15" s="6" t="s">
        <v>1595</v>
      </c>
      <c r="H15" s="6" t="s">
        <v>1871</v>
      </c>
      <c r="I15" s="6" t="s">
        <v>1869</v>
      </c>
      <c r="J15" s="6" t="s">
        <v>1597</v>
      </c>
      <c r="K15" s="6" t="s">
        <v>1707</v>
      </c>
      <c r="L15" s="12" t="s">
        <v>57</v>
      </c>
      <c r="M15" s="13"/>
      <c r="N15" s="14"/>
      <c r="O15" s="7"/>
      <c r="P15" s="6" t="s">
        <v>1862</v>
      </c>
      <c r="Q15" s="63">
        <f t="shared" si="1"/>
        <v>35</v>
      </c>
      <c r="R15" s="1" t="str">
        <f t="shared" si="2"/>
        <v>035Q0704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25" t="str">
        <f t="shared" si="0"/>
        <v/>
      </c>
      <c r="B16" s="5"/>
      <c r="C16" s="21"/>
      <c r="D16" s="21"/>
      <c r="E16" s="6"/>
      <c r="F16" s="7"/>
      <c r="G16" s="6"/>
      <c r="H16" s="6"/>
      <c r="I16" s="6"/>
      <c r="J16" s="6"/>
      <c r="K16" s="6"/>
      <c r="L16" s="12"/>
      <c r="M16" s="13"/>
      <c r="N16" s="14"/>
      <c r="O16" s="7"/>
      <c r="P16" s="6"/>
      <c r="Q16" s="63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25" t="str">
        <f t="shared" si="0"/>
        <v/>
      </c>
      <c r="B17" s="5"/>
      <c r="C17" s="21"/>
      <c r="D17" s="21"/>
      <c r="E17" s="6"/>
      <c r="F17" s="7"/>
      <c r="G17" s="6"/>
      <c r="H17" s="6"/>
      <c r="I17" s="6"/>
      <c r="J17" s="6"/>
      <c r="K17" s="6"/>
      <c r="L17" s="12"/>
      <c r="M17" s="13"/>
      <c r="N17" s="14"/>
      <c r="O17" s="7"/>
      <c r="P17" s="6"/>
      <c r="Q17" s="63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25" t="str">
        <f t="shared" si="0"/>
        <v/>
      </c>
      <c r="B18" s="5"/>
      <c r="C18" s="21"/>
      <c r="D18" s="21"/>
      <c r="E18" s="6"/>
      <c r="F18" s="7"/>
      <c r="G18" s="6"/>
      <c r="H18" s="6"/>
      <c r="I18" s="6"/>
      <c r="J18" s="6"/>
      <c r="K18" s="6"/>
      <c r="L18" s="12"/>
      <c r="M18" s="13"/>
      <c r="N18" s="14"/>
      <c r="O18" s="7"/>
      <c r="P18" s="6"/>
      <c r="Q18" s="63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25" t="str">
        <f t="shared" si="0"/>
        <v/>
      </c>
      <c r="B19" s="5"/>
      <c r="C19" s="21"/>
      <c r="D19" s="21"/>
      <c r="E19" s="6"/>
      <c r="F19" s="7"/>
      <c r="G19" s="6"/>
      <c r="H19" s="6"/>
      <c r="I19" s="6"/>
      <c r="J19" s="6"/>
      <c r="K19" s="6"/>
      <c r="L19" s="12"/>
      <c r="M19" s="13"/>
      <c r="N19" s="14"/>
      <c r="O19" s="7"/>
      <c r="P19" s="6"/>
      <c r="Q19" s="63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25" t="str">
        <f t="shared" si="0"/>
        <v/>
      </c>
      <c r="B20" s="5"/>
      <c r="C20" s="21"/>
      <c r="D20" s="21"/>
      <c r="E20" s="6"/>
      <c r="F20" s="7"/>
      <c r="G20" s="6"/>
      <c r="H20" s="6"/>
      <c r="I20" s="6"/>
      <c r="J20" s="6"/>
      <c r="K20" s="6"/>
      <c r="L20" s="12"/>
      <c r="M20" s="13"/>
      <c r="N20" s="14"/>
      <c r="O20" s="7"/>
      <c r="P20" s="6"/>
      <c r="Q20" s="63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25" t="str">
        <f t="shared" si="0"/>
        <v/>
      </c>
      <c r="B21" s="5"/>
      <c r="C21" s="21"/>
      <c r="D21" s="21"/>
      <c r="E21" s="6"/>
      <c r="F21" s="7"/>
      <c r="G21" s="6"/>
      <c r="H21" s="6"/>
      <c r="I21" s="6"/>
      <c r="J21" s="6"/>
      <c r="K21" s="6"/>
      <c r="L21" s="12"/>
      <c r="M21" s="13"/>
      <c r="N21" s="14"/>
      <c r="O21" s="7"/>
      <c r="P21" s="6"/>
      <c r="Q21" s="63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25" t="str">
        <f t="shared" si="0"/>
        <v/>
      </c>
      <c r="B22" s="5"/>
      <c r="C22" s="21"/>
      <c r="D22" s="21"/>
      <c r="E22" s="6"/>
      <c r="F22" s="7"/>
      <c r="G22" s="6"/>
      <c r="H22" s="6"/>
      <c r="I22" s="11"/>
      <c r="J22" s="6"/>
      <c r="K22" s="6"/>
      <c r="L22" s="12"/>
      <c r="M22" s="13"/>
      <c r="N22" s="14"/>
      <c r="O22" s="7"/>
      <c r="P22" s="6"/>
      <c r="Q22" s="63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25" t="str">
        <f t="shared" si="0"/>
        <v/>
      </c>
      <c r="B23" s="5"/>
      <c r="C23" s="21"/>
      <c r="D23" s="21"/>
      <c r="E23" s="6"/>
      <c r="F23" s="7"/>
      <c r="G23" s="6"/>
      <c r="H23" s="6"/>
      <c r="I23" s="11"/>
      <c r="J23" s="6"/>
      <c r="K23" s="6"/>
      <c r="L23" s="12"/>
      <c r="M23" s="13"/>
      <c r="N23" s="14"/>
      <c r="O23" s="7"/>
      <c r="P23" s="6"/>
      <c r="Q23" s="63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/>
      <c r="F24" s="7"/>
      <c r="G24" s="6"/>
      <c r="H24" s="6"/>
      <c r="I24" s="11"/>
      <c r="J24" s="11"/>
      <c r="K24" s="6"/>
      <c r="L24" s="12"/>
      <c r="M24" s="13"/>
      <c r="N24" s="14"/>
      <c r="O24" s="7"/>
      <c r="P24" s="6"/>
      <c r="Q24" s="63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25" t="str">
        <f t="shared" si="0"/>
        <v/>
      </c>
      <c r="B25" s="5"/>
      <c r="C25" s="21"/>
      <c r="D25" s="21"/>
      <c r="E25" s="6"/>
      <c r="F25" s="7"/>
      <c r="G25" s="6"/>
      <c r="H25" s="6"/>
      <c r="I25" s="11"/>
      <c r="J25" s="11"/>
      <c r="K25" s="6"/>
      <c r="L25" s="12"/>
      <c r="M25" s="13"/>
      <c r="N25" s="14"/>
      <c r="O25" s="7"/>
      <c r="P25" s="6"/>
      <c r="Q25" s="63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25" t="str">
        <f t="shared" si="0"/>
        <v/>
      </c>
      <c r="B26" s="5"/>
      <c r="C26" s="21"/>
      <c r="D26" s="21"/>
      <c r="E26" s="6"/>
      <c r="F26" s="7"/>
      <c r="G26" s="6"/>
      <c r="H26" s="6"/>
      <c r="I26" s="11"/>
      <c r="J26" s="11"/>
      <c r="K26" s="6"/>
      <c r="L26" s="12"/>
      <c r="M26" s="13"/>
      <c r="N26" s="14"/>
      <c r="O26" s="7"/>
      <c r="P26" s="6"/>
      <c r="Q26" s="63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25" t="str">
        <f t="shared" si="0"/>
        <v/>
      </c>
      <c r="B27" s="5"/>
      <c r="C27" s="21"/>
      <c r="D27" s="21"/>
      <c r="E27" s="6"/>
      <c r="F27" s="7"/>
      <c r="G27" s="6"/>
      <c r="H27" s="6"/>
      <c r="I27" s="11"/>
      <c r="J27" s="11"/>
      <c r="K27" s="6"/>
      <c r="L27" s="12"/>
      <c r="M27" s="13"/>
      <c r="N27" s="14"/>
      <c r="O27" s="7"/>
      <c r="P27" s="6"/>
      <c r="Q27" s="63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25" t="str">
        <f t="shared" si="0"/>
        <v/>
      </c>
      <c r="B28" s="5"/>
      <c r="C28" s="21"/>
      <c r="D28" s="21"/>
      <c r="E28" s="6"/>
      <c r="F28" s="7"/>
      <c r="G28" s="6"/>
      <c r="H28" s="6"/>
      <c r="I28" s="11"/>
      <c r="J28" s="11"/>
      <c r="K28" s="6"/>
      <c r="L28" s="12"/>
      <c r="M28" s="13"/>
      <c r="N28" s="14"/>
      <c r="O28" s="7"/>
      <c r="P28" s="6"/>
      <c r="Q28" s="63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25" t="str">
        <f t="shared" si="0"/>
        <v/>
      </c>
      <c r="B29" s="5"/>
      <c r="C29" s="21"/>
      <c r="D29" s="21"/>
      <c r="E29" s="6"/>
      <c r="F29" s="7"/>
      <c r="G29" s="6"/>
      <c r="H29" s="6"/>
      <c r="I29" s="11"/>
      <c r="J29" s="11"/>
      <c r="K29" s="6"/>
      <c r="L29" s="12"/>
      <c r="M29" s="13"/>
      <c r="N29" s="14"/>
      <c r="O29" s="7"/>
      <c r="P29" s="6"/>
      <c r="Q29" s="63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25" t="str">
        <f t="shared" si="0"/>
        <v/>
      </c>
      <c r="B30" s="5"/>
      <c r="C30" s="21"/>
      <c r="D30" s="21"/>
      <c r="E30" s="6"/>
      <c r="F30" s="7"/>
      <c r="G30" s="6"/>
      <c r="H30" s="6"/>
      <c r="I30" s="11"/>
      <c r="J30" s="11"/>
      <c r="K30" s="6"/>
      <c r="L30" s="12"/>
      <c r="M30" s="13"/>
      <c r="N30" s="14"/>
      <c r="O30" s="7"/>
      <c r="P30" s="6"/>
      <c r="Q30" s="63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25" t="str">
        <f t="shared" si="0"/>
        <v/>
      </c>
      <c r="B31" s="5"/>
      <c r="C31" s="21"/>
      <c r="D31" s="21"/>
      <c r="E31" s="6"/>
      <c r="F31" s="7"/>
      <c r="G31" s="6"/>
      <c r="H31" s="6"/>
      <c r="I31" s="11"/>
      <c r="J31" s="11"/>
      <c r="K31" s="6"/>
      <c r="L31" s="12"/>
      <c r="M31" s="13"/>
      <c r="N31" s="14"/>
      <c r="O31" s="7"/>
      <c r="P31" s="6"/>
      <c r="Q31" s="63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11"/>
      <c r="J32" s="11"/>
      <c r="K32" s="6"/>
      <c r="L32" s="12"/>
      <c r="M32" s="13"/>
      <c r="N32" s="14"/>
      <c r="O32" s="7"/>
      <c r="P32" s="6"/>
      <c r="Q32" s="63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11"/>
      <c r="J33" s="11"/>
      <c r="K33" s="6"/>
      <c r="L33" s="12"/>
      <c r="M33" s="13"/>
      <c r="N33" s="14"/>
      <c r="O33" s="7"/>
      <c r="P33" s="6"/>
      <c r="Q33" s="63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25" t="str">
        <f t="shared" si="0"/>
        <v/>
      </c>
      <c r="B34" s="5"/>
      <c r="C34" s="21"/>
      <c r="D34" s="21"/>
      <c r="E34" s="6"/>
      <c r="F34" s="7"/>
      <c r="G34" s="6"/>
      <c r="H34" s="6"/>
      <c r="I34" s="11"/>
      <c r="J34" s="11"/>
      <c r="K34" s="6"/>
      <c r="L34" s="12"/>
      <c r="M34" s="13"/>
      <c r="N34" s="14"/>
      <c r="O34" s="7"/>
      <c r="P34" s="6"/>
      <c r="Q34" s="63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11"/>
      <c r="J35" s="11"/>
      <c r="K35" s="11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25" t="str">
        <f t="shared" si="0"/>
        <v/>
      </c>
      <c r="B36" s="5"/>
      <c r="C36" s="21"/>
      <c r="D36" s="21"/>
      <c r="E36" s="6"/>
      <c r="F36" s="7"/>
      <c r="G36" s="6"/>
      <c r="H36" s="6"/>
      <c r="I36" s="11"/>
      <c r="J36" s="11"/>
      <c r="K36" s="6"/>
      <c r="L36" s="12"/>
      <c r="M36" s="13"/>
      <c r="N36" s="14"/>
      <c r="O36" s="7"/>
      <c r="P36" s="6"/>
      <c r="Q36" s="63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25" t="str">
        <f t="shared" si="0"/>
        <v/>
      </c>
      <c r="B37" s="5"/>
      <c r="C37" s="21"/>
      <c r="D37" s="21"/>
      <c r="E37" s="6"/>
      <c r="F37" s="7"/>
      <c r="G37" s="6"/>
      <c r="H37" s="6"/>
      <c r="I37" s="11"/>
      <c r="J37" s="11"/>
      <c r="K37" s="6"/>
      <c r="L37" s="12"/>
      <c r="M37" s="13"/>
      <c r="N37" s="14"/>
      <c r="O37" s="7"/>
      <c r="P37" s="6"/>
      <c r="Q37" s="63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25" t="str">
        <f t="shared" si="0"/>
        <v/>
      </c>
      <c r="B38" s="5"/>
      <c r="C38" s="21"/>
      <c r="D38" s="21"/>
      <c r="E38" s="6"/>
      <c r="F38" s="7"/>
      <c r="G38" s="6"/>
      <c r="H38" s="6"/>
      <c r="I38" s="11"/>
      <c r="J38" s="11"/>
      <c r="K38" s="6"/>
      <c r="L38" s="12"/>
      <c r="M38" s="13"/>
      <c r="N38" s="14"/>
      <c r="O38" s="7"/>
      <c r="P38" s="6"/>
      <c r="Q38" s="63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25" t="str">
        <f t="shared" si="0"/>
        <v/>
      </c>
      <c r="B39" s="5"/>
      <c r="C39" s="21"/>
      <c r="D39" s="21"/>
      <c r="E39" s="6"/>
      <c r="F39" s="7"/>
      <c r="G39" s="6"/>
      <c r="H39" s="6"/>
      <c r="I39" s="11"/>
      <c r="J39" s="11"/>
      <c r="K39" s="6"/>
      <c r="L39" s="12"/>
      <c r="M39" s="13"/>
      <c r="N39" s="14"/>
      <c r="O39" s="7"/>
      <c r="P39" s="6"/>
      <c r="Q39" s="63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25" t="str">
        <f t="shared" si="0"/>
        <v/>
      </c>
      <c r="B40" s="5"/>
      <c r="C40" s="21"/>
      <c r="D40" s="21"/>
      <c r="E40" s="6"/>
      <c r="F40" s="7"/>
      <c r="G40" s="6"/>
      <c r="H40" s="6"/>
      <c r="I40" s="11"/>
      <c r="J40" s="11"/>
      <c r="K40" s="6"/>
      <c r="L40" s="12"/>
      <c r="M40" s="13"/>
      <c r="N40" s="14"/>
      <c r="O40" s="7"/>
      <c r="P40" s="6"/>
      <c r="Q40" s="63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25" t="str">
        <f t="shared" si="0"/>
        <v/>
      </c>
      <c r="B41" s="5"/>
      <c r="C41" s="21"/>
      <c r="D41" s="21"/>
      <c r="E41" s="6"/>
      <c r="F41" s="7"/>
      <c r="G41" s="6"/>
      <c r="H41" s="6"/>
      <c r="I41" s="11"/>
      <c r="J41" s="11"/>
      <c r="K41" s="6"/>
      <c r="L41" s="12"/>
      <c r="M41" s="13"/>
      <c r="N41" s="14"/>
      <c r="O41" s="7"/>
      <c r="P41" s="6"/>
      <c r="Q41" s="63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25" t="str">
        <f t="shared" si="0"/>
        <v/>
      </c>
      <c r="B42" s="5"/>
      <c r="C42" s="21"/>
      <c r="D42" s="21"/>
      <c r="E42" s="6"/>
      <c r="F42" s="7"/>
      <c r="G42" s="6"/>
      <c r="H42" s="6"/>
      <c r="I42" s="11"/>
      <c r="J42" s="11"/>
      <c r="K42" s="11"/>
      <c r="L42" s="12"/>
      <c r="M42" s="13"/>
      <c r="N42" s="14"/>
      <c r="O42" s="7"/>
      <c r="P42" s="6"/>
      <c r="Q42" s="63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11"/>
      <c r="J43" s="11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25" t="str">
        <f t="shared" si="0"/>
        <v/>
      </c>
      <c r="B44" s="5"/>
      <c r="C44" s="21"/>
      <c r="D44" s="21"/>
      <c r="E44" s="6"/>
      <c r="F44" s="7"/>
      <c r="G44" s="6"/>
      <c r="H44" s="6"/>
      <c r="I44" s="11"/>
      <c r="J44" s="11"/>
      <c r="K44" s="6"/>
      <c r="L44" s="12"/>
      <c r="M44" s="13"/>
      <c r="N44" s="14"/>
      <c r="O44" s="7"/>
      <c r="P44" s="6"/>
      <c r="Q44" s="63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11"/>
      <c r="J45" s="11"/>
      <c r="K45" s="6"/>
      <c r="L45" s="12"/>
      <c r="M45" s="13"/>
      <c r="N45" s="14"/>
      <c r="O45" s="7"/>
      <c r="P45" s="6"/>
      <c r="Q45" s="63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11"/>
      <c r="J46" s="11"/>
      <c r="K46" s="6"/>
      <c r="L46" s="12"/>
      <c r="M46" s="13"/>
      <c r="N46" s="14"/>
      <c r="O46" s="7"/>
      <c r="P46" s="6"/>
      <c r="Q46" s="63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11"/>
      <c r="J47" s="11"/>
      <c r="K47" s="6"/>
      <c r="L47" s="12"/>
      <c r="M47" s="13"/>
      <c r="N47" s="14"/>
      <c r="O47" s="7"/>
      <c r="P47" s="6"/>
      <c r="Q47" s="63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11"/>
      <c r="J48" s="11"/>
      <c r="K48" s="6"/>
      <c r="L48" s="12"/>
      <c r="M48" s="13"/>
      <c r="N48" s="14"/>
      <c r="O48" s="7"/>
      <c r="P48" s="6"/>
      <c r="Q48" s="63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11"/>
      <c r="J49" s="11"/>
      <c r="K49" s="6"/>
      <c r="L49" s="12"/>
      <c r="M49" s="13"/>
      <c r="N49" s="14"/>
      <c r="O49" s="7"/>
      <c r="P49" s="6"/>
      <c r="Q49" s="63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25" t="str">
        <f t="shared" si="0"/>
        <v/>
      </c>
      <c r="B50" s="5"/>
      <c r="C50" s="21"/>
      <c r="D50" s="21"/>
      <c r="E50" s="6"/>
      <c r="F50" s="7"/>
      <c r="G50" s="6"/>
      <c r="H50" s="6"/>
      <c r="I50" s="11"/>
      <c r="J50" s="11"/>
      <c r="K50" s="6"/>
      <c r="L50" s="12"/>
      <c r="M50" s="13"/>
      <c r="N50" s="14"/>
      <c r="O50" s="7"/>
      <c r="P50" s="6"/>
      <c r="Q50" s="63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25" t="str">
        <f t="shared" si="0"/>
        <v/>
      </c>
      <c r="B51" s="5"/>
      <c r="C51" s="21"/>
      <c r="D51" s="21"/>
      <c r="E51" s="6"/>
      <c r="F51" s="7"/>
      <c r="G51" s="6"/>
      <c r="H51" s="6"/>
      <c r="I51" s="11"/>
      <c r="J51" s="11"/>
      <c r="K51" s="11"/>
      <c r="L51" s="12"/>
      <c r="M51" s="13"/>
      <c r="N51" s="14"/>
      <c r="O51" s="7"/>
      <c r="P51" s="6"/>
      <c r="Q51" s="63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11"/>
      <c r="J52" s="11"/>
      <c r="K52" s="11"/>
      <c r="L52" s="12"/>
      <c r="M52" s="13"/>
      <c r="N52" s="14"/>
      <c r="O52" s="7"/>
      <c r="P52" s="6"/>
      <c r="Q52" s="63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11"/>
      <c r="J53" s="11"/>
      <c r="K53" s="11"/>
      <c r="L53" s="12"/>
      <c r="M53" s="13"/>
      <c r="N53" s="14"/>
      <c r="O53" s="7"/>
      <c r="P53" s="11"/>
      <c r="Q53" s="63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11"/>
      <c r="J54" s="11"/>
      <c r="K54" s="11"/>
      <c r="L54" s="12"/>
      <c r="M54" s="13"/>
      <c r="N54" s="14"/>
      <c r="O54" s="7"/>
      <c r="P54" s="11"/>
      <c r="Q54" s="63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11"/>
      <c r="J55" s="11"/>
      <c r="K55" s="11"/>
      <c r="L55" s="12"/>
      <c r="M55" s="13"/>
      <c r="N55" s="14"/>
      <c r="O55" s="7"/>
      <c r="P55" s="11"/>
      <c r="Q55" s="63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25" t="str">
        <f t="shared" si="0"/>
        <v/>
      </c>
      <c r="B56" s="5"/>
      <c r="C56" s="21"/>
      <c r="D56" s="21"/>
      <c r="E56" s="6"/>
      <c r="F56" s="7"/>
      <c r="G56" s="6"/>
      <c r="H56" s="6"/>
      <c r="I56" s="11"/>
      <c r="J56" s="11"/>
      <c r="K56" s="11"/>
      <c r="L56" s="12"/>
      <c r="M56" s="13"/>
      <c r="N56" s="14"/>
      <c r="O56" s="7"/>
      <c r="P56" s="11"/>
      <c r="Q56" s="63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11"/>
      <c r="J57" s="11"/>
      <c r="K57" s="11"/>
      <c r="L57" s="12"/>
      <c r="M57" s="13"/>
      <c r="N57" s="14"/>
      <c r="O57" s="7"/>
      <c r="P57" s="11"/>
      <c r="Q57" s="63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11"/>
      <c r="J58" s="11"/>
      <c r="K58" s="11"/>
      <c r="L58" s="12"/>
      <c r="M58" s="13"/>
      <c r="N58" s="14"/>
      <c r="O58" s="7"/>
      <c r="P58" s="11"/>
      <c r="Q58" s="63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11"/>
      <c r="J59" s="11"/>
      <c r="K59" s="11"/>
      <c r="L59" s="12"/>
      <c r="M59" s="13"/>
      <c r="N59" s="14"/>
      <c r="O59" s="7"/>
      <c r="P59" s="11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11"/>
      <c r="J60" s="11"/>
      <c r="K60" s="11"/>
      <c r="L60" s="12"/>
      <c r="M60" s="13"/>
      <c r="N60" s="14"/>
      <c r="O60" s="7"/>
      <c r="P60" s="11"/>
      <c r="Q60" s="63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8"/>
      <c r="G61" s="6"/>
      <c r="H61" s="6"/>
      <c r="I61" s="6"/>
      <c r="J61" s="6"/>
      <c r="K61" s="6"/>
      <c r="L61" s="5"/>
      <c r="M61" s="9"/>
      <c r="N61" s="10"/>
      <c r="O61" s="7"/>
      <c r="P61" s="6"/>
      <c r="Q61" s="63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11"/>
      <c r="J62" s="11"/>
      <c r="K62" s="11"/>
      <c r="L62" s="12"/>
      <c r="M62" s="13"/>
      <c r="N62" s="14"/>
      <c r="O62" s="7"/>
      <c r="P62" s="11"/>
      <c r="Q62" s="63" t="str">
        <f t="shared" si="1"/>
        <v/>
      </c>
      <c r="R62" s="1" t="str">
        <f t="shared" ref="R62:R287" si="5">A62</f>
        <v/>
      </c>
      <c r="S62" s="1" t="str">
        <f t="shared" ref="S62:S287" si="6">""&amp;L62&amp;"  "&amp;M62&amp;"  "&amp;N62&amp;""</f>
        <v xml:space="preserve">    </v>
      </c>
      <c r="T62" s="1" t="str">
        <f t="shared" ref="T62:T287" si="7">S62</f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11"/>
      <c r="J63" s="11"/>
      <c r="K63" s="11"/>
      <c r="L63" s="12"/>
      <c r="M63" s="13"/>
      <c r="N63" s="14"/>
      <c r="O63" s="7"/>
      <c r="P63" s="11"/>
      <c r="Q63" s="63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11"/>
      <c r="J64" s="11"/>
      <c r="K64" s="11"/>
      <c r="L64" s="12"/>
      <c r="M64" s="13"/>
      <c r="N64" s="14"/>
      <c r="O64" s="7"/>
      <c r="P64" s="11"/>
      <c r="Q64" s="63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11"/>
      <c r="J65" s="11"/>
      <c r="K65" s="11"/>
      <c r="L65" s="12"/>
      <c r="M65" s="13"/>
      <c r="N65" s="14"/>
      <c r="O65" s="7"/>
      <c r="P65" s="11"/>
      <c r="Q65" s="63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11"/>
      <c r="K66" s="11"/>
      <c r="L66" s="12"/>
      <c r="M66" s="13"/>
      <c r="N66" s="14"/>
      <c r="O66" s="7"/>
      <c r="P66" s="11"/>
      <c r="Q66" s="63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11"/>
      <c r="K67" s="11"/>
      <c r="L67" s="12"/>
      <c r="M67" s="13"/>
      <c r="N67" s="14"/>
      <c r="O67" s="7"/>
      <c r="P67" s="11"/>
      <c r="Q67" s="63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11"/>
      <c r="K68" s="11"/>
      <c r="L68" s="12"/>
      <c r="M68" s="13"/>
      <c r="N68" s="14"/>
      <c r="O68" s="7"/>
      <c r="P68" s="11"/>
      <c r="Q68" s="63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11"/>
      <c r="K69" s="11"/>
      <c r="L69" s="12"/>
      <c r="M69" s="13"/>
      <c r="N69" s="14"/>
      <c r="O69" s="7"/>
      <c r="P69" s="11"/>
      <c r="Q69" s="63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25" t="str">
        <f t="shared" ref="A71:A134" si="8">IF(OR(B71="",C71="",D71=""),"",TEXT(Q71,"000")&amp;B71&amp;TEXT(C71,"00")&amp;TEXT(D71,"00"))</f>
        <v/>
      </c>
      <c r="B71" s="5"/>
      <c r="C71" s="21"/>
      <c r="D71" s="21"/>
      <c r="E71" s="6"/>
      <c r="F71" s="7"/>
      <c r="G71" s="6"/>
      <c r="H71" s="6"/>
      <c r="I71" s="11"/>
      <c r="J71" s="11"/>
      <c r="K71" s="11"/>
      <c r="L71" s="12"/>
      <c r="M71" s="13"/>
      <c r="N71" s="14"/>
      <c r="O71" s="7"/>
      <c r="P71" s="11"/>
      <c r="Q71" s="63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25" t="str">
        <f t="shared" si="8"/>
        <v/>
      </c>
      <c r="B72" s="5"/>
      <c r="C72" s="21"/>
      <c r="D72" s="21"/>
      <c r="E72" s="6"/>
      <c r="F72" s="7"/>
      <c r="G72" s="6"/>
      <c r="H72" s="6"/>
      <c r="I72" s="11"/>
      <c r="J72" s="11"/>
      <c r="K72" s="11"/>
      <c r="L72" s="12"/>
      <c r="M72" s="13"/>
      <c r="N72" s="14"/>
      <c r="O72" s="7"/>
      <c r="P72" s="11"/>
      <c r="Q72" s="63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25" t="str">
        <f t="shared" si="8"/>
        <v/>
      </c>
      <c r="B73" s="5"/>
      <c r="C73" s="21"/>
      <c r="D73" s="21"/>
      <c r="E73" s="6"/>
      <c r="F73" s="7"/>
      <c r="G73" s="6"/>
      <c r="H73" s="6"/>
      <c r="I73" s="11"/>
      <c r="J73" s="11"/>
      <c r="K73" s="11"/>
      <c r="L73" s="12"/>
      <c r="M73" s="13"/>
      <c r="N73" s="14"/>
      <c r="O73" s="7"/>
      <c r="P73" s="11"/>
      <c r="Q73" s="63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25" t="str">
        <f t="shared" si="8"/>
        <v/>
      </c>
      <c r="B74" s="5"/>
      <c r="C74" s="21"/>
      <c r="D74" s="21"/>
      <c r="E74" s="6"/>
      <c r="F74" s="7"/>
      <c r="G74" s="6"/>
      <c r="H74" s="6"/>
      <c r="I74" s="11"/>
      <c r="J74" s="11"/>
      <c r="K74" s="11"/>
      <c r="L74" s="12"/>
      <c r="M74" s="13"/>
      <c r="N74" s="14"/>
      <c r="O74" s="7"/>
      <c r="P74" s="11"/>
      <c r="Q74" s="63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25" t="str">
        <f t="shared" si="8"/>
        <v/>
      </c>
      <c r="B75" s="5"/>
      <c r="C75" s="21"/>
      <c r="D75" s="21"/>
      <c r="E75" s="6"/>
      <c r="F75" s="7"/>
      <c r="G75" s="6"/>
      <c r="H75" s="6"/>
      <c r="I75" s="11"/>
      <c r="J75" s="11"/>
      <c r="K75" s="11"/>
      <c r="L75" s="12"/>
      <c r="M75" s="13"/>
      <c r="N75" s="14"/>
      <c r="O75" s="7"/>
      <c r="P75" s="11"/>
      <c r="Q75" s="63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25" t="str">
        <f t="shared" si="8"/>
        <v/>
      </c>
      <c r="B76" s="5"/>
      <c r="C76" s="21"/>
      <c r="D76" s="21"/>
      <c r="E76" s="6"/>
      <c r="F76" s="7"/>
      <c r="G76" s="6"/>
      <c r="H76" s="6"/>
      <c r="I76" s="11"/>
      <c r="J76" s="11"/>
      <c r="K76" s="11"/>
      <c r="L76" s="12"/>
      <c r="M76" s="13"/>
      <c r="N76" s="14"/>
      <c r="O76" s="7"/>
      <c r="P76" s="11"/>
      <c r="Q76" s="63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25" t="str">
        <f t="shared" si="8"/>
        <v/>
      </c>
      <c r="B77" s="5"/>
      <c r="C77" s="21"/>
      <c r="D77" s="21"/>
      <c r="E77" s="6"/>
      <c r="F77" s="7"/>
      <c r="G77" s="6"/>
      <c r="H77" s="6"/>
      <c r="I77" s="11"/>
      <c r="J77" s="11"/>
      <c r="K77" s="11"/>
      <c r="L77" s="12"/>
      <c r="M77" s="13"/>
      <c r="N77" s="14"/>
      <c r="O77" s="7"/>
      <c r="P77" s="11"/>
      <c r="Q77" s="63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25" t="str">
        <f t="shared" si="8"/>
        <v/>
      </c>
      <c r="B78" s="5"/>
      <c r="C78" s="21"/>
      <c r="D78" s="21"/>
      <c r="E78" s="6"/>
      <c r="F78" s="7"/>
      <c r="G78" s="6"/>
      <c r="H78" s="6"/>
      <c r="I78" s="11"/>
      <c r="J78" s="11"/>
      <c r="K78" s="11"/>
      <c r="L78" s="12"/>
      <c r="M78" s="13"/>
      <c r="N78" s="14"/>
      <c r="O78" s="7"/>
      <c r="P78" s="11"/>
      <c r="Q78" s="63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25" t="str">
        <f t="shared" si="8"/>
        <v/>
      </c>
      <c r="B79" s="5"/>
      <c r="C79" s="21"/>
      <c r="D79" s="21"/>
      <c r="E79" s="6"/>
      <c r="F79" s="7"/>
      <c r="G79" s="6"/>
      <c r="H79" s="6"/>
      <c r="I79" s="11"/>
      <c r="J79" s="11"/>
      <c r="K79" s="11"/>
      <c r="L79" s="12"/>
      <c r="M79" s="13"/>
      <c r="N79" s="14"/>
      <c r="O79" s="7"/>
      <c r="P79" s="11"/>
      <c r="Q79" s="63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25" t="str">
        <f t="shared" si="8"/>
        <v/>
      </c>
      <c r="B80" s="5"/>
      <c r="C80" s="21"/>
      <c r="D80" s="21"/>
      <c r="E80" s="6"/>
      <c r="F80" s="7"/>
      <c r="G80" s="6"/>
      <c r="H80" s="6"/>
      <c r="I80" s="11"/>
      <c r="J80" s="11"/>
      <c r="K80" s="11"/>
      <c r="L80" s="12"/>
      <c r="M80" s="13"/>
      <c r="N80" s="14"/>
      <c r="O80" s="7"/>
      <c r="P80" s="11"/>
      <c r="Q80" s="63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25" t="str">
        <f t="shared" si="8"/>
        <v/>
      </c>
      <c r="B81" s="5"/>
      <c r="C81" s="21"/>
      <c r="D81" s="21"/>
      <c r="E81" s="6"/>
      <c r="F81" s="7"/>
      <c r="G81" s="6"/>
      <c r="H81" s="6"/>
      <c r="I81" s="11"/>
      <c r="J81" s="11"/>
      <c r="K81" s="11"/>
      <c r="L81" s="12"/>
      <c r="M81" s="13"/>
      <c r="N81" s="14"/>
      <c r="O81" s="7"/>
      <c r="P81" s="11"/>
      <c r="Q81" s="63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25" t="str">
        <f t="shared" si="8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25" t="str">
        <f t="shared" si="8"/>
        <v/>
      </c>
      <c r="B83" s="5"/>
      <c r="C83" s="21"/>
      <c r="D83" s="21"/>
      <c r="E83" s="6"/>
      <c r="F83" s="7"/>
      <c r="G83" s="6"/>
      <c r="H83" s="6"/>
      <c r="I83" s="11"/>
      <c r="J83" s="11"/>
      <c r="K83" s="11"/>
      <c r="L83" s="12"/>
      <c r="M83" s="13"/>
      <c r="N83" s="14"/>
      <c r="O83" s="7"/>
      <c r="P83" s="11"/>
      <c r="Q83" s="63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25" t="str">
        <f t="shared" si="8"/>
        <v/>
      </c>
      <c r="B84" s="5"/>
      <c r="C84" s="21"/>
      <c r="D84" s="21"/>
      <c r="E84" s="6"/>
      <c r="F84" s="7"/>
      <c r="G84" s="6"/>
      <c r="H84" s="6"/>
      <c r="I84" s="11"/>
      <c r="J84" s="11"/>
      <c r="K84" s="11"/>
      <c r="L84" s="12"/>
      <c r="M84" s="13"/>
      <c r="N84" s="14"/>
      <c r="O84" s="7"/>
      <c r="P84" s="11"/>
      <c r="Q84" s="63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25" t="str">
        <f t="shared" si="8"/>
        <v/>
      </c>
      <c r="B85" s="5"/>
      <c r="C85" s="21"/>
      <c r="D85" s="21"/>
      <c r="E85" s="6"/>
      <c r="F85" s="7"/>
      <c r="G85" s="6"/>
      <c r="H85" s="6"/>
      <c r="I85" s="11"/>
      <c r="J85" s="11"/>
      <c r="K85" s="11"/>
      <c r="L85" s="12"/>
      <c r="M85" s="13"/>
      <c r="N85" s="14"/>
      <c r="O85" s="7"/>
      <c r="P85" s="11"/>
      <c r="Q85" s="63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25" t="str">
        <f t="shared" si="8"/>
        <v/>
      </c>
      <c r="B86" s="5"/>
      <c r="C86" s="21"/>
      <c r="D86" s="21"/>
      <c r="E86" s="6"/>
      <c r="F86" s="7"/>
      <c r="G86" s="6"/>
      <c r="H86" s="6"/>
      <c r="I86" s="11"/>
      <c r="J86" s="11"/>
      <c r="K86" s="11"/>
      <c r="L86" s="12"/>
      <c r="M86" s="13"/>
      <c r="N86" s="14"/>
      <c r="O86" s="7"/>
      <c r="P86" s="11"/>
      <c r="Q86" s="63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25" t="str">
        <f t="shared" si="8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25" t="str">
        <f t="shared" si="8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25" t="str">
        <f t="shared" si="8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25" t="str">
        <f t="shared" si="8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25" t="str">
        <f t="shared" si="8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25" t="str">
        <f t="shared" si="8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25" t="str">
        <f t="shared" si="8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25" t="str">
        <f t="shared" si="8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25" t="str">
        <f t="shared" si="8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25" t="str">
        <f t="shared" si="8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25" t="str">
        <f t="shared" si="8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25" t="str">
        <f t="shared" si="8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25" t="str">
        <f t="shared" si="8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25" t="str">
        <f t="shared" si="8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25" t="str">
        <f t="shared" si="8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25" t="str">
        <f t="shared" si="8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25" t="str">
        <f t="shared" si="8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25" t="str">
        <f t="shared" si="8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25" t="str">
        <f t="shared" si="8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25" t="str">
        <f t="shared" si="8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25" t="str">
        <f t="shared" si="8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25" t="str">
        <f t="shared" si="8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25" t="str">
        <f t="shared" si="8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25" t="str">
        <f t="shared" si="8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25" t="str">
        <f t="shared" si="8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25" t="str">
        <f t="shared" si="8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25" t="str">
        <f t="shared" si="8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25" t="str">
        <f t="shared" si="8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25" t="str">
        <f t="shared" si="8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25" t="str">
        <f t="shared" si="8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25" t="str">
        <f t="shared" si="8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25" t="str">
        <f t="shared" si="8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25" t="str">
        <f t="shared" si="8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25" t="str">
        <f t="shared" si="8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25" t="str">
        <f t="shared" si="8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25" t="str">
        <f t="shared" si="8"/>
        <v/>
      </c>
      <c r="B122" s="16"/>
      <c r="C122" s="22"/>
      <c r="D122" s="22"/>
      <c r="E122" s="6"/>
      <c r="F122" s="7"/>
      <c r="G122" s="17"/>
      <c r="H122" s="17"/>
      <c r="I122" s="15"/>
      <c r="J122" s="15"/>
      <c r="K122" s="15"/>
      <c r="L122" s="12"/>
      <c r="M122" s="18"/>
      <c r="N122" s="19"/>
      <c r="O122" s="20"/>
      <c r="P122" s="15"/>
      <c r="Q122" s="63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25" t="str">
        <f t="shared" si="8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25" t="str">
        <f t="shared" si="8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25" t="str">
        <f t="shared" si="8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25" t="str">
        <f t="shared" si="8"/>
        <v/>
      </c>
      <c r="B126" s="5"/>
      <c r="C126" s="21"/>
      <c r="D126" s="21"/>
      <c r="E126" s="6"/>
      <c r="F126" s="7"/>
      <c r="G126" s="6"/>
      <c r="H126" s="6"/>
      <c r="I126" s="11"/>
      <c r="J126" s="11"/>
      <c r="K126" s="11"/>
      <c r="L126" s="12"/>
      <c r="M126" s="13"/>
      <c r="N126" s="14"/>
      <c r="O126" s="7"/>
      <c r="P126" s="11"/>
      <c r="Q126" s="63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25" t="str">
        <f t="shared" si="8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25" t="str">
        <f t="shared" si="8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25" t="str">
        <f t="shared" si="8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25" t="str">
        <f t="shared" si="8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25" t="str">
        <f t="shared" si="8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25" t="str">
        <f t="shared" si="8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25" t="str">
        <f t="shared" si="8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25" t="str">
        <f t="shared" si="8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25" t="str">
        <f t="shared" ref="A135:A360" si="10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25" t="str">
        <f t="shared" si="10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25" t="str">
        <f t="shared" si="10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25" t="str">
        <f t="shared" si="10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25" t="str">
        <f t="shared" si="10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25" t="str">
        <f t="shared" si="10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25" t="str">
        <f t="shared" si="10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25" t="str">
        <f t="shared" si="10"/>
        <v/>
      </c>
      <c r="B153" s="16"/>
      <c r="C153" s="22"/>
      <c r="D153" s="22"/>
      <c r="E153" s="6"/>
      <c r="F153" s="7"/>
      <c r="G153" s="17"/>
      <c r="H153" s="17"/>
      <c r="I153" s="15"/>
      <c r="J153" s="15"/>
      <c r="K153" s="15"/>
      <c r="L153" s="12"/>
      <c r="M153" s="18"/>
      <c r="N153" s="19"/>
      <c r="O153" s="20"/>
      <c r="P153" s="15"/>
      <c r="Q153" s="63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25" t="str">
        <f t="shared" si="10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25" t="str">
        <f t="shared" si="10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25" t="str">
        <f t="shared" si="10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25" t="str">
        <f t="shared" si="10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25" t="str">
        <f t="shared" si="10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25" t="str">
        <f t="shared" si="10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25" t="str">
        <f t="shared" si="10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25" t="str">
        <f t="shared" si="10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25" t="str">
        <f t="shared" si="10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25" t="str">
        <f t="shared" si="10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25" t="str">
        <f t="shared" si="10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25" t="str">
        <f t="shared" si="10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25" t="str">
        <f t="shared" si="10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25" t="str">
        <f t="shared" si="10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25" t="str">
        <f t="shared" si="10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25" t="str">
        <f t="shared" si="10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25" t="str">
        <f t="shared" si="10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25" t="str">
        <f t="shared" si="10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25" t="str">
        <f t="shared" si="10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25" t="str">
        <f t="shared" si="10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25" t="str">
        <f t="shared" si="10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25" t="str">
        <f t="shared" si="10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25" t="str">
        <f t="shared" si="10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25" t="str">
        <f t="shared" si="10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25" t="str">
        <f t="shared" si="10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25" t="str">
        <f t="shared" si="10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25" t="str">
        <f t="shared" si="10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25" t="str">
        <f t="shared" si="10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25" t="str">
        <f t="shared" si="10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25" t="str">
        <f t="shared" si="10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25" t="str">
        <f t="shared" si="10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25" t="str">
        <f t="shared" si="10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25" t="str">
        <f t="shared" si="10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25" t="str">
        <f t="shared" si="10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25" t="str">
        <f t="shared" si="10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25" t="str">
        <f t="shared" si="10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25" t="str">
        <f t="shared" si="10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25" t="str">
        <f t="shared" si="10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25" t="str">
        <f t="shared" si="10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25" t="str">
        <f t="shared" si="10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25" t="str">
        <f t="shared" si="10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25" t="str">
        <f t="shared" si="10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25" t="str">
        <f t="shared" si="10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25" t="str">
        <f t="shared" si="10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25" t="str">
        <f t="shared" si="10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25" t="str">
        <f t="shared" si="10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25" t="str">
        <f t="shared" si="10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25" t="str">
        <f t="shared" si="10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25" t="str">
        <f t="shared" si="10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25" t="str">
        <f t="shared" si="10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25" t="str">
        <f t="shared" si="10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25" t="str">
        <f t="shared" si="10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25" t="str">
        <f t="shared" si="10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25" t="str">
        <f t="shared" si="10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25" t="str">
        <f t="shared" si="10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25" t="str">
        <f t="shared" si="10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25" t="str">
        <f t="shared" si="10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25" t="str">
        <f t="shared" si="10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25" t="str">
        <f t="shared" si="10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25" t="str">
        <f t="shared" si="10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25" t="str">
        <f t="shared" si="10"/>
        <v/>
      </c>
      <c r="B230" s="16"/>
      <c r="C230" s="22"/>
      <c r="D230" s="22"/>
      <c r="E230" s="6"/>
      <c r="F230" s="7"/>
      <c r="G230" s="17"/>
      <c r="H230" s="17"/>
      <c r="I230" s="15"/>
      <c r="J230" s="15"/>
      <c r="K230" s="15"/>
      <c r="L230" s="12"/>
      <c r="M230" s="18"/>
      <c r="N230" s="19"/>
      <c r="O230" s="20"/>
      <c r="P230" s="15"/>
      <c r="Q230" s="63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25" t="str">
        <f t="shared" si="10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25" t="str">
        <f t="shared" si="10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25" t="str">
        <f t="shared" si="10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25" t="str">
        <f t="shared" si="10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25" t="str">
        <f t="shared" si="10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25" t="str">
        <f t="shared" si="10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25" t="str">
        <f t="shared" si="10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25" t="str">
        <f t="shared" si="10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25" t="str">
        <f t="shared" si="10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25" t="str">
        <f t="shared" si="10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25" t="str">
        <f t="shared" si="10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25" t="str">
        <f t="shared" si="10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25" t="str">
        <f t="shared" si="10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25" t="str">
        <f t="shared" si="10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25" t="str">
        <f t="shared" si="10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25" t="str">
        <f t="shared" si="10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25" t="str">
        <f t="shared" si="10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25" t="str">
        <f t="shared" si="10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25" t="str">
        <f t="shared" si="10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25" t="str">
        <f t="shared" si="10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25" t="str">
        <f t="shared" si="10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25" t="str">
        <f t="shared" si="10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25" t="str">
        <f t="shared" si="10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25" t="str">
        <f t="shared" si="10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25" t="str">
        <f t="shared" si="10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25" t="str">
        <f t="shared" si="10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25" t="str">
        <f t="shared" si="10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25" t="str">
        <f t="shared" si="10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25" t="str">
        <f t="shared" si="10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25" t="str">
        <f t="shared" si="10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25" t="str">
        <f t="shared" si="10"/>
        <v/>
      </c>
      <c r="B261" s="16"/>
      <c r="C261" s="22"/>
      <c r="D261" s="22"/>
      <c r="E261" s="6"/>
      <c r="F261" s="7"/>
      <c r="G261" s="17"/>
      <c r="H261" s="17"/>
      <c r="I261" s="15"/>
      <c r="J261" s="15"/>
      <c r="K261" s="15"/>
      <c r="L261" s="12"/>
      <c r="M261" s="18"/>
      <c r="N261" s="19"/>
      <c r="O261" s="20"/>
      <c r="P261" s="15"/>
      <c r="Q261" s="63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25" t="str">
        <f t="shared" si="10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25" t="str">
        <f t="shared" si="10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25" t="str">
        <f t="shared" si="10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25" t="str">
        <f t="shared" si="10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25" t="str">
        <f t="shared" si="10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25" t="str">
        <f t="shared" si="10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25" t="str">
        <f t="shared" si="10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25" t="str">
        <f t="shared" si="10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25" t="str">
        <f t="shared" si="10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25" t="str">
        <f t="shared" si="10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25" t="str">
        <f t="shared" si="10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25" t="str">
        <f t="shared" si="10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25" t="str">
        <f t="shared" si="10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25" t="str">
        <f t="shared" si="10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25" t="str">
        <f t="shared" si="10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25" t="str">
        <f t="shared" si="10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6"/>
      <c r="Q277" s="63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25" t="str">
        <f t="shared" si="10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25" t="str">
        <f t="shared" si="10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25" t="str">
        <f t="shared" si="10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25" t="str">
        <f t="shared" si="10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25" t="str">
        <f t="shared" si="10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6"/>
      <c r="Q282" s="63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25" t="str">
        <f t="shared" si="10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25" t="str">
        <f t="shared" si="10"/>
        <v/>
      </c>
      <c r="B284" s="16"/>
      <c r="C284" s="22"/>
      <c r="D284" s="22"/>
      <c r="E284" s="6"/>
      <c r="F284" s="7"/>
      <c r="G284" s="17"/>
      <c r="H284" s="17"/>
      <c r="I284" s="15"/>
      <c r="J284" s="15"/>
      <c r="K284" s="15"/>
      <c r="L284" s="12"/>
      <c r="M284" s="18"/>
      <c r="N284" s="19"/>
      <c r="O284" s="20"/>
      <c r="P284" s="15"/>
      <c r="Q284" s="63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25" t="str">
        <f t="shared" si="10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25" t="str">
        <f t="shared" si="10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25" t="str">
        <f t="shared" si="10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25" t="str">
        <f t="shared" si="10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25" t="str">
        <f t="shared" si="10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25" t="str">
        <f t="shared" si="10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25" t="str">
        <f t="shared" si="10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25" t="str">
        <f t="shared" si="10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25" t="str">
        <f t="shared" si="10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25" t="str">
        <f t="shared" si="10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25" t="str">
        <f t="shared" si="10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25" t="str">
        <f t="shared" si="10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25" t="str">
        <f t="shared" si="10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25" t="str">
        <f t="shared" si="10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25" t="str">
        <f t="shared" si="10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25" t="str">
        <f t="shared" si="10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25" t="str">
        <f t="shared" si="10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25" t="str">
        <f t="shared" si="10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25" t="str">
        <f t="shared" si="10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25" t="str">
        <f t="shared" si="10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25" t="str">
        <f t="shared" si="10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25" t="str">
        <f t="shared" si="10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25" t="str">
        <f t="shared" si="10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25" t="str">
        <f t="shared" si="10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25" t="str">
        <f t="shared" si="10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25" t="str">
        <f t="shared" si="10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25" t="str">
        <f t="shared" si="10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25" t="str">
        <f t="shared" si="10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25" t="str">
        <f t="shared" si="10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25" t="str">
        <f t="shared" si="10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25" t="str">
        <f t="shared" si="10"/>
        <v/>
      </c>
      <c r="B315" s="16"/>
      <c r="C315" s="22"/>
      <c r="D315" s="22"/>
      <c r="E315" s="6"/>
      <c r="F315" s="7"/>
      <c r="G315" s="17"/>
      <c r="H315" s="17"/>
      <c r="I315" s="15"/>
      <c r="J315" s="15"/>
      <c r="K315" s="15"/>
      <c r="L315" s="12"/>
      <c r="M315" s="18"/>
      <c r="N315" s="19"/>
      <c r="O315" s="20"/>
      <c r="P315" s="15"/>
      <c r="Q315" s="63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25" t="str">
        <f t="shared" si="10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25" t="str">
        <f t="shared" si="10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25" t="str">
        <f t="shared" si="10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25" t="str">
        <f t="shared" si="10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25" t="str">
        <f t="shared" si="10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25" t="str">
        <f t="shared" si="10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25" t="str">
        <f t="shared" si="10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25" t="str">
        <f t="shared" si="10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25" t="str">
        <f t="shared" si="10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25" t="str">
        <f t="shared" si="10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25" t="str">
        <f t="shared" si="10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25" t="str">
        <f t="shared" si="10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25" t="str">
        <f t="shared" si="10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25" t="str">
        <f t="shared" si="10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25" t="str">
        <f t="shared" si="10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25" t="str">
        <f t="shared" si="10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25" t="str">
        <f t="shared" si="10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25" t="str">
        <f t="shared" si="10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25" t="str">
        <f t="shared" si="10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25" t="str">
        <f t="shared" si="10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25" t="str">
        <f t="shared" si="10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25" t="str">
        <f t="shared" si="10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25" t="str">
        <f t="shared" si="10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25" t="str">
        <f t="shared" si="10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25" t="str">
        <f t="shared" si="10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0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0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0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25" t="str">
        <f t="shared" si="10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0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0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0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0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0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0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0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0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0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0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0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0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0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0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0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0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ref="A361:A384" si="18">IF(OR(B361="",C361="",D361=""),"",TEXT(Q361,"000")&amp;B361&amp;TEXT(C361,"00")&amp;TEXT(D361,"00"))</f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8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25" t="str">
        <f t="shared" si="18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25" t="str">
        <f t="shared" si="18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25" t="str">
        <f t="shared" si="18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25" t="str">
        <f t="shared" si="18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25" t="str">
        <f t="shared" si="18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25" t="str">
        <f t="shared" si="18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25" t="str">
        <f t="shared" si="18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25" t="str">
        <f t="shared" si="18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25" t="str">
        <f t="shared" si="18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25" t="str">
        <f t="shared" si="18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25" t="str">
        <f t="shared" si="18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25" t="str">
        <f t="shared" si="18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25" t="str">
        <f t="shared" si="18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19"/>
        <v/>
      </c>
    </row>
    <row r="376" spans="1:20" ht="15" customHeight="1">
      <c r="A376" s="25" t="str">
        <f t="shared" si="18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25" t="str">
        <f t="shared" si="18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25" t="str">
        <f t="shared" si="18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25" t="str">
        <f t="shared" si="18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25" t="str">
        <f t="shared" si="18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25" t="str">
        <f t="shared" si="18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25" t="str">
        <f t="shared" si="18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25" t="str">
        <f t="shared" si="18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25" t="str">
        <f t="shared" si="18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3" priority="1"/>
  </conditionalFormatting>
  <dataValidations count="4">
    <dataValidation imeMode="on" allowBlank="1" showInputMessage="1" showErrorMessage="1" sqref="P53:P384 O7:O384 G7:K384" xr:uid="{00000000-0002-0000-1500-000000000000}"/>
    <dataValidation imeMode="off" allowBlank="1" showInputMessage="1" showErrorMessage="1" sqref="Q7:Q384 L53:L384 M7:N384" xr:uid="{00000000-0002-0000-1500-000001000000}"/>
    <dataValidation type="list" imeMode="on" allowBlank="1" showInputMessage="1" showErrorMessage="1" sqref="P7:P52" xr:uid="{00000000-0002-0000-1500-000002000000}">
      <formula1>$Z$7:$Z$69</formula1>
    </dataValidation>
    <dataValidation type="list" imeMode="off" allowBlank="1" showInputMessage="1" showErrorMessage="1" sqref="L7:L52" xr:uid="{00000000-0002-0000-15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1590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040W0101</v>
      </c>
      <c r="B7" s="5" t="s">
        <v>1587</v>
      </c>
      <c r="C7" s="21">
        <v>1</v>
      </c>
      <c r="D7" s="21">
        <v>1</v>
      </c>
      <c r="E7" s="6" t="s">
        <v>670</v>
      </c>
      <c r="F7" s="7" t="s">
        <v>3</v>
      </c>
      <c r="G7" s="6" t="s">
        <v>1100</v>
      </c>
      <c r="H7" s="6" t="s">
        <v>1588</v>
      </c>
      <c r="I7" s="6" t="s">
        <v>1102</v>
      </c>
      <c r="J7" s="6"/>
      <c r="K7" s="6"/>
      <c r="L7" s="12" t="s">
        <v>81</v>
      </c>
      <c r="M7" s="13" t="s">
        <v>194</v>
      </c>
      <c r="N7" s="14">
        <v>6742</v>
      </c>
      <c r="O7" s="7"/>
      <c r="P7" s="6" t="s">
        <v>1591</v>
      </c>
      <c r="Q7" s="63">
        <f>IF(P7="","",VLOOKUP(P7,$Z$7:$AA$71,2,FALSE))</f>
        <v>40</v>
      </c>
      <c r="R7" s="1" t="str">
        <f>A7</f>
        <v>040W0101</v>
      </c>
      <c r="S7" s="1" t="str">
        <f>""&amp;L7&amp;"  "&amp;M7&amp;"  "&amp;N7&amp;""</f>
        <v>JIS  K  6742</v>
      </c>
      <c r="T7" s="1" t="str">
        <f>S7</f>
        <v>JIS  K  6742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040W0102</v>
      </c>
      <c r="B8" s="5" t="s">
        <v>1587</v>
      </c>
      <c r="C8" s="21">
        <v>1</v>
      </c>
      <c r="D8" s="21">
        <v>2</v>
      </c>
      <c r="E8" s="6" t="s">
        <v>670</v>
      </c>
      <c r="F8" s="7" t="s">
        <v>3</v>
      </c>
      <c r="G8" s="6" t="s">
        <v>1103</v>
      </c>
      <c r="H8" s="6" t="s">
        <v>1589</v>
      </c>
      <c r="I8" s="6" t="s">
        <v>1102</v>
      </c>
      <c r="J8" s="6"/>
      <c r="K8" s="6"/>
      <c r="L8" s="12" t="s">
        <v>81</v>
      </c>
      <c r="M8" s="13" t="s">
        <v>194</v>
      </c>
      <c r="N8" s="14">
        <v>6742</v>
      </c>
      <c r="O8" s="7"/>
      <c r="P8" s="6" t="s">
        <v>1591</v>
      </c>
      <c r="Q8" s="63">
        <f t="shared" ref="Q8:Q61" si="1">IF(P8="","",VLOOKUP(P8,$Z$7:$AA$71,2,FALSE))</f>
        <v>40</v>
      </c>
      <c r="R8" s="1" t="str">
        <f t="shared" ref="R8:R60" si="2">A8</f>
        <v>040W0102</v>
      </c>
      <c r="S8" s="1" t="str">
        <f t="shared" ref="S8:S60" si="3">""&amp;L8&amp;"  "&amp;M8&amp;"  "&amp;N8&amp;""</f>
        <v>JIS  K  6742</v>
      </c>
      <c r="T8" s="1" t="str">
        <f t="shared" ref="T8:T60" si="4">S8</f>
        <v>JIS  K  6742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25" t="str">
        <f t="shared" si="0"/>
        <v/>
      </c>
      <c r="B9" s="5"/>
      <c r="C9" s="21"/>
      <c r="D9" s="21"/>
      <c r="E9" s="6"/>
      <c r="F9" s="7"/>
      <c r="G9" s="6"/>
      <c r="H9" s="6"/>
      <c r="I9" s="6"/>
      <c r="J9" s="6"/>
      <c r="K9" s="6"/>
      <c r="L9" s="12"/>
      <c r="M9" s="13"/>
      <c r="N9" s="14"/>
      <c r="O9" s="7"/>
      <c r="P9" s="6"/>
      <c r="Q9" s="63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25" t="str">
        <f t="shared" si="0"/>
        <v>040Q0701</v>
      </c>
      <c r="B10" s="5" t="s">
        <v>1593</v>
      </c>
      <c r="C10" s="21">
        <v>7</v>
      </c>
      <c r="D10" s="21">
        <v>1</v>
      </c>
      <c r="E10" s="6" t="s">
        <v>756</v>
      </c>
      <c r="F10" s="7" t="s">
        <v>1594</v>
      </c>
      <c r="G10" s="6" t="s">
        <v>1595</v>
      </c>
      <c r="H10" s="6" t="s">
        <v>1598</v>
      </c>
      <c r="I10" s="6" t="s">
        <v>1596</v>
      </c>
      <c r="J10" s="6" t="s">
        <v>1597</v>
      </c>
      <c r="K10" s="6"/>
      <c r="L10" s="12" t="s">
        <v>57</v>
      </c>
      <c r="M10" s="13"/>
      <c r="N10" s="14"/>
      <c r="O10" s="7"/>
      <c r="P10" s="6" t="s">
        <v>1591</v>
      </c>
      <c r="Q10" s="63">
        <f t="shared" si="1"/>
        <v>40</v>
      </c>
      <c r="R10" s="1" t="str">
        <f t="shared" si="2"/>
        <v>040Q0701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25" t="str">
        <f t="shared" si="0"/>
        <v>040Q0602</v>
      </c>
      <c r="B11" s="5" t="s">
        <v>752</v>
      </c>
      <c r="C11" s="21">
        <v>6</v>
      </c>
      <c r="D11" s="21">
        <v>2</v>
      </c>
      <c r="E11" s="6" t="s">
        <v>756</v>
      </c>
      <c r="F11" s="7" t="s">
        <v>1599</v>
      </c>
      <c r="G11" s="6" t="s">
        <v>1600</v>
      </c>
      <c r="H11" s="6" t="s">
        <v>1603</v>
      </c>
      <c r="I11" s="6" t="s">
        <v>1601</v>
      </c>
      <c r="J11" s="6" t="s">
        <v>1602</v>
      </c>
      <c r="K11" s="6"/>
      <c r="L11" s="12" t="s">
        <v>57</v>
      </c>
      <c r="M11" s="13"/>
      <c r="N11" s="14"/>
      <c r="O11" s="7"/>
      <c r="P11" s="6" t="s">
        <v>1591</v>
      </c>
      <c r="Q11" s="63">
        <f t="shared" si="1"/>
        <v>40</v>
      </c>
      <c r="R11" s="1" t="str">
        <f t="shared" si="2"/>
        <v>040Q0602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25" t="str">
        <f t="shared" si="0"/>
        <v>040Q0603</v>
      </c>
      <c r="B12" s="5" t="s">
        <v>752</v>
      </c>
      <c r="C12" s="21">
        <v>6</v>
      </c>
      <c r="D12" s="21">
        <v>3</v>
      </c>
      <c r="E12" s="6" t="s">
        <v>756</v>
      </c>
      <c r="F12" s="7" t="s">
        <v>1599</v>
      </c>
      <c r="G12" s="6" t="s">
        <v>1600</v>
      </c>
      <c r="H12" s="6" t="s">
        <v>1604</v>
      </c>
      <c r="I12" s="6" t="s">
        <v>1601</v>
      </c>
      <c r="J12" s="6" t="s">
        <v>1597</v>
      </c>
      <c r="K12" s="6"/>
      <c r="L12" s="12" t="s">
        <v>57</v>
      </c>
      <c r="M12" s="13"/>
      <c r="N12" s="14"/>
      <c r="O12" s="7"/>
      <c r="P12" s="6" t="s">
        <v>1591</v>
      </c>
      <c r="Q12" s="63">
        <f t="shared" si="1"/>
        <v>40</v>
      </c>
      <c r="R12" s="1" t="str">
        <f t="shared" si="2"/>
        <v>040Q0603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25" t="str">
        <f t="shared" si="0"/>
        <v/>
      </c>
      <c r="B13" s="5"/>
      <c r="C13" s="21"/>
      <c r="D13" s="21"/>
      <c r="E13" s="6"/>
      <c r="F13" s="7"/>
      <c r="G13" s="6"/>
      <c r="H13" s="6"/>
      <c r="I13" s="6"/>
      <c r="J13" s="6"/>
      <c r="K13" s="6"/>
      <c r="L13" s="12"/>
      <c r="M13" s="13"/>
      <c r="N13" s="14"/>
      <c r="O13" s="7"/>
      <c r="P13" s="6"/>
      <c r="Q13" s="63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25" t="str">
        <f t="shared" si="0"/>
        <v/>
      </c>
      <c r="B14" s="5"/>
      <c r="C14" s="21"/>
      <c r="D14" s="21"/>
      <c r="E14" s="6"/>
      <c r="F14" s="7"/>
      <c r="G14" s="6"/>
      <c r="H14" s="6"/>
      <c r="I14" s="6"/>
      <c r="J14" s="6"/>
      <c r="K14" s="6"/>
      <c r="L14" s="12"/>
      <c r="M14" s="13"/>
      <c r="N14" s="14"/>
      <c r="O14" s="7"/>
      <c r="P14" s="6"/>
      <c r="Q14" s="63" t="str">
        <f t="shared" si="1"/>
        <v/>
      </c>
      <c r="R14" s="1" t="str">
        <f t="shared" si="2"/>
        <v/>
      </c>
      <c r="S14" s="1" t="str">
        <f t="shared" si="3"/>
        <v xml:space="preserve">    </v>
      </c>
      <c r="T14" s="1" t="str">
        <f t="shared" si="4"/>
        <v xml:space="preserve">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/>
      </c>
      <c r="B15" s="5"/>
      <c r="C15" s="21"/>
      <c r="D15" s="21"/>
      <c r="E15" s="6"/>
      <c r="F15" s="7"/>
      <c r="G15" s="6"/>
      <c r="H15" s="6"/>
      <c r="I15" s="6"/>
      <c r="J15" s="6"/>
      <c r="K15" s="6"/>
      <c r="L15" s="12"/>
      <c r="M15" s="13"/>
      <c r="N15" s="14"/>
      <c r="O15" s="7"/>
      <c r="P15" s="6"/>
      <c r="Q15" s="63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25" t="str">
        <f t="shared" si="0"/>
        <v/>
      </c>
      <c r="B16" s="5"/>
      <c r="C16" s="21"/>
      <c r="D16" s="21"/>
      <c r="E16" s="6"/>
      <c r="F16" s="7"/>
      <c r="G16" s="6"/>
      <c r="H16" s="6"/>
      <c r="I16" s="6"/>
      <c r="J16" s="6"/>
      <c r="K16" s="6"/>
      <c r="L16" s="12"/>
      <c r="M16" s="13"/>
      <c r="N16" s="14"/>
      <c r="O16" s="7"/>
      <c r="P16" s="6"/>
      <c r="Q16" s="63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25" t="str">
        <f t="shared" si="0"/>
        <v/>
      </c>
      <c r="B17" s="5"/>
      <c r="C17" s="21"/>
      <c r="D17" s="21"/>
      <c r="E17" s="6"/>
      <c r="F17" s="7"/>
      <c r="G17" s="6"/>
      <c r="H17" s="6"/>
      <c r="I17" s="6"/>
      <c r="J17" s="6"/>
      <c r="K17" s="6"/>
      <c r="L17" s="12"/>
      <c r="M17" s="13"/>
      <c r="N17" s="14"/>
      <c r="O17" s="7"/>
      <c r="P17" s="6"/>
      <c r="Q17" s="63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25" t="str">
        <f t="shared" si="0"/>
        <v/>
      </c>
      <c r="B18" s="5"/>
      <c r="C18" s="21"/>
      <c r="D18" s="21"/>
      <c r="E18" s="6"/>
      <c r="F18" s="7"/>
      <c r="G18" s="6"/>
      <c r="H18" s="6"/>
      <c r="I18" s="6"/>
      <c r="J18" s="6"/>
      <c r="K18" s="6"/>
      <c r="L18" s="12"/>
      <c r="M18" s="13"/>
      <c r="N18" s="14"/>
      <c r="O18" s="7"/>
      <c r="P18" s="6"/>
      <c r="Q18" s="63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25" t="str">
        <f t="shared" si="0"/>
        <v/>
      </c>
      <c r="B19" s="5"/>
      <c r="C19" s="21"/>
      <c r="D19" s="21"/>
      <c r="E19" s="6"/>
      <c r="F19" s="7"/>
      <c r="G19" s="6"/>
      <c r="H19" s="6"/>
      <c r="I19" s="6"/>
      <c r="J19" s="6"/>
      <c r="K19" s="6"/>
      <c r="L19" s="12"/>
      <c r="M19" s="13"/>
      <c r="N19" s="14"/>
      <c r="O19" s="7"/>
      <c r="P19" s="6"/>
      <c r="Q19" s="63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25" t="str">
        <f t="shared" si="0"/>
        <v/>
      </c>
      <c r="B20" s="5"/>
      <c r="C20" s="21"/>
      <c r="D20" s="21"/>
      <c r="E20" s="6"/>
      <c r="F20" s="7"/>
      <c r="G20" s="6"/>
      <c r="H20" s="6"/>
      <c r="I20" s="6"/>
      <c r="J20" s="6"/>
      <c r="K20" s="6"/>
      <c r="L20" s="12"/>
      <c r="M20" s="13"/>
      <c r="N20" s="14"/>
      <c r="O20" s="7"/>
      <c r="P20" s="6"/>
      <c r="Q20" s="63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25" t="str">
        <f t="shared" si="0"/>
        <v/>
      </c>
      <c r="B21" s="5"/>
      <c r="C21" s="21"/>
      <c r="D21" s="21"/>
      <c r="E21" s="6"/>
      <c r="F21" s="7"/>
      <c r="G21" s="6"/>
      <c r="H21" s="6"/>
      <c r="I21" s="6"/>
      <c r="J21" s="6"/>
      <c r="K21" s="6"/>
      <c r="L21" s="12"/>
      <c r="M21" s="13"/>
      <c r="N21" s="14"/>
      <c r="O21" s="7"/>
      <c r="P21" s="6"/>
      <c r="Q21" s="63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25" t="str">
        <f t="shared" si="0"/>
        <v/>
      </c>
      <c r="B22" s="5"/>
      <c r="C22" s="21"/>
      <c r="D22" s="21"/>
      <c r="E22" s="6"/>
      <c r="F22" s="7"/>
      <c r="G22" s="6"/>
      <c r="H22" s="6"/>
      <c r="I22" s="6"/>
      <c r="J22" s="11"/>
      <c r="K22" s="11"/>
      <c r="L22" s="12"/>
      <c r="M22" s="13"/>
      <c r="N22" s="14"/>
      <c r="O22" s="7"/>
      <c r="P22" s="6"/>
      <c r="Q22" s="63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25" t="str">
        <f t="shared" si="0"/>
        <v/>
      </c>
      <c r="B23" s="5"/>
      <c r="C23" s="21"/>
      <c r="D23" s="21"/>
      <c r="E23" s="6"/>
      <c r="F23" s="7"/>
      <c r="G23" s="6"/>
      <c r="H23" s="6"/>
      <c r="I23" s="6"/>
      <c r="J23" s="11"/>
      <c r="K23" s="11"/>
      <c r="L23" s="12"/>
      <c r="M23" s="13"/>
      <c r="N23" s="14"/>
      <c r="O23" s="7"/>
      <c r="P23" s="6"/>
      <c r="Q23" s="63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/>
      <c r="F24" s="7"/>
      <c r="G24" s="6"/>
      <c r="H24" s="6"/>
      <c r="I24" s="11"/>
      <c r="J24" s="11"/>
      <c r="K24" s="6"/>
      <c r="L24" s="12"/>
      <c r="M24" s="13"/>
      <c r="N24" s="14"/>
      <c r="O24" s="7"/>
      <c r="P24" s="6"/>
      <c r="Q24" s="63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25" t="str">
        <f t="shared" si="0"/>
        <v/>
      </c>
      <c r="B25" s="5"/>
      <c r="C25" s="21"/>
      <c r="D25" s="21"/>
      <c r="E25" s="6"/>
      <c r="F25" s="7"/>
      <c r="G25" s="6"/>
      <c r="H25" s="6"/>
      <c r="I25" s="11"/>
      <c r="J25" s="11"/>
      <c r="K25" s="6"/>
      <c r="L25" s="12"/>
      <c r="M25" s="13"/>
      <c r="N25" s="14"/>
      <c r="O25" s="7"/>
      <c r="P25" s="6"/>
      <c r="Q25" s="63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25" t="str">
        <f t="shared" si="0"/>
        <v/>
      </c>
      <c r="B26" s="5"/>
      <c r="C26" s="21"/>
      <c r="D26" s="21"/>
      <c r="E26" s="6"/>
      <c r="F26" s="7"/>
      <c r="G26" s="6"/>
      <c r="H26" s="6"/>
      <c r="I26" s="11"/>
      <c r="J26" s="11"/>
      <c r="K26" s="6"/>
      <c r="L26" s="12"/>
      <c r="M26" s="13"/>
      <c r="N26" s="14"/>
      <c r="O26" s="7"/>
      <c r="P26" s="6"/>
      <c r="Q26" s="63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25" t="str">
        <f t="shared" si="0"/>
        <v/>
      </c>
      <c r="B27" s="5"/>
      <c r="C27" s="21"/>
      <c r="D27" s="21"/>
      <c r="E27" s="6"/>
      <c r="F27" s="7"/>
      <c r="G27" s="6"/>
      <c r="H27" s="6"/>
      <c r="I27" s="11"/>
      <c r="J27" s="11"/>
      <c r="K27" s="6"/>
      <c r="L27" s="12"/>
      <c r="M27" s="13"/>
      <c r="N27" s="14"/>
      <c r="O27" s="7"/>
      <c r="P27" s="6"/>
      <c r="Q27" s="63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25" t="str">
        <f t="shared" si="0"/>
        <v/>
      </c>
      <c r="B28" s="5"/>
      <c r="C28" s="21"/>
      <c r="D28" s="21"/>
      <c r="E28" s="6"/>
      <c r="F28" s="7"/>
      <c r="G28" s="6"/>
      <c r="H28" s="6"/>
      <c r="I28" s="11"/>
      <c r="J28" s="11"/>
      <c r="K28" s="6"/>
      <c r="L28" s="12"/>
      <c r="M28" s="13"/>
      <c r="N28" s="14"/>
      <c r="O28" s="7"/>
      <c r="P28" s="6"/>
      <c r="Q28" s="63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25" t="str">
        <f t="shared" si="0"/>
        <v/>
      </c>
      <c r="B29" s="5"/>
      <c r="C29" s="21"/>
      <c r="D29" s="21"/>
      <c r="E29" s="6"/>
      <c r="F29" s="7"/>
      <c r="G29" s="6"/>
      <c r="H29" s="6"/>
      <c r="I29" s="11"/>
      <c r="J29" s="11"/>
      <c r="K29" s="6"/>
      <c r="L29" s="12"/>
      <c r="M29" s="13"/>
      <c r="N29" s="14"/>
      <c r="O29" s="7"/>
      <c r="P29" s="6"/>
      <c r="Q29" s="63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25" t="str">
        <f t="shared" si="0"/>
        <v/>
      </c>
      <c r="B30" s="5"/>
      <c r="C30" s="21"/>
      <c r="D30" s="21"/>
      <c r="E30" s="6"/>
      <c r="F30" s="7"/>
      <c r="G30" s="6"/>
      <c r="H30" s="6"/>
      <c r="I30" s="11"/>
      <c r="J30" s="11"/>
      <c r="K30" s="6"/>
      <c r="L30" s="12"/>
      <c r="M30" s="13"/>
      <c r="N30" s="14"/>
      <c r="O30" s="7"/>
      <c r="P30" s="6"/>
      <c r="Q30" s="63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25" t="str">
        <f t="shared" si="0"/>
        <v/>
      </c>
      <c r="B31" s="5"/>
      <c r="C31" s="21"/>
      <c r="D31" s="21"/>
      <c r="E31" s="6"/>
      <c r="F31" s="7"/>
      <c r="G31" s="6"/>
      <c r="H31" s="6"/>
      <c r="I31" s="11"/>
      <c r="J31" s="11"/>
      <c r="K31" s="6"/>
      <c r="L31" s="12"/>
      <c r="M31" s="13"/>
      <c r="N31" s="14"/>
      <c r="O31" s="7"/>
      <c r="P31" s="6"/>
      <c r="Q31" s="63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11"/>
      <c r="J32" s="11"/>
      <c r="K32" s="6"/>
      <c r="L32" s="12"/>
      <c r="M32" s="13"/>
      <c r="N32" s="14"/>
      <c r="O32" s="7"/>
      <c r="P32" s="6"/>
      <c r="Q32" s="63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11"/>
      <c r="J33" s="11"/>
      <c r="K33" s="6"/>
      <c r="L33" s="12"/>
      <c r="M33" s="13"/>
      <c r="N33" s="14"/>
      <c r="O33" s="7"/>
      <c r="P33" s="6"/>
      <c r="Q33" s="63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25" t="str">
        <f t="shared" si="0"/>
        <v/>
      </c>
      <c r="B34" s="5"/>
      <c r="C34" s="21"/>
      <c r="D34" s="21"/>
      <c r="E34" s="6"/>
      <c r="F34" s="7"/>
      <c r="G34" s="6"/>
      <c r="H34" s="6"/>
      <c r="I34" s="11"/>
      <c r="J34" s="11"/>
      <c r="K34" s="6"/>
      <c r="L34" s="12"/>
      <c r="M34" s="13"/>
      <c r="N34" s="14"/>
      <c r="O34" s="7"/>
      <c r="P34" s="6"/>
      <c r="Q34" s="63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11"/>
      <c r="J35" s="11"/>
      <c r="K35" s="11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25" t="str">
        <f t="shared" si="0"/>
        <v/>
      </c>
      <c r="B36" s="5"/>
      <c r="C36" s="21"/>
      <c r="D36" s="21"/>
      <c r="E36" s="6"/>
      <c r="F36" s="7"/>
      <c r="G36" s="6"/>
      <c r="H36" s="6"/>
      <c r="I36" s="11"/>
      <c r="J36" s="11"/>
      <c r="K36" s="6"/>
      <c r="L36" s="12"/>
      <c r="M36" s="13"/>
      <c r="N36" s="14"/>
      <c r="O36" s="7"/>
      <c r="P36" s="6"/>
      <c r="Q36" s="63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25" t="str">
        <f t="shared" si="0"/>
        <v/>
      </c>
      <c r="B37" s="5"/>
      <c r="C37" s="21"/>
      <c r="D37" s="21"/>
      <c r="E37" s="6"/>
      <c r="F37" s="7"/>
      <c r="G37" s="6"/>
      <c r="H37" s="6"/>
      <c r="I37" s="11"/>
      <c r="J37" s="11"/>
      <c r="K37" s="6"/>
      <c r="L37" s="12"/>
      <c r="M37" s="13"/>
      <c r="N37" s="14"/>
      <c r="O37" s="7"/>
      <c r="P37" s="6"/>
      <c r="Q37" s="63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25" t="str">
        <f t="shared" si="0"/>
        <v/>
      </c>
      <c r="B38" s="5"/>
      <c r="C38" s="21"/>
      <c r="D38" s="21"/>
      <c r="E38" s="6"/>
      <c r="F38" s="7"/>
      <c r="G38" s="6"/>
      <c r="H38" s="6"/>
      <c r="I38" s="11"/>
      <c r="J38" s="11"/>
      <c r="K38" s="6"/>
      <c r="L38" s="12"/>
      <c r="M38" s="13"/>
      <c r="N38" s="14"/>
      <c r="O38" s="7"/>
      <c r="P38" s="6"/>
      <c r="Q38" s="63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25" t="str">
        <f t="shared" si="0"/>
        <v/>
      </c>
      <c r="B39" s="5"/>
      <c r="C39" s="21"/>
      <c r="D39" s="21"/>
      <c r="E39" s="6"/>
      <c r="F39" s="7"/>
      <c r="G39" s="6"/>
      <c r="H39" s="6"/>
      <c r="I39" s="11"/>
      <c r="J39" s="11"/>
      <c r="K39" s="6"/>
      <c r="L39" s="12"/>
      <c r="M39" s="13"/>
      <c r="N39" s="14"/>
      <c r="O39" s="7"/>
      <c r="P39" s="6"/>
      <c r="Q39" s="63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25" t="str">
        <f t="shared" si="0"/>
        <v/>
      </c>
      <c r="B40" s="5"/>
      <c r="C40" s="21"/>
      <c r="D40" s="21"/>
      <c r="E40" s="6"/>
      <c r="F40" s="7"/>
      <c r="G40" s="6"/>
      <c r="H40" s="6"/>
      <c r="I40" s="11"/>
      <c r="J40" s="11"/>
      <c r="K40" s="6"/>
      <c r="L40" s="12"/>
      <c r="M40" s="13"/>
      <c r="N40" s="14"/>
      <c r="O40" s="7"/>
      <c r="P40" s="6"/>
      <c r="Q40" s="63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25" t="str">
        <f t="shared" si="0"/>
        <v/>
      </c>
      <c r="B41" s="5"/>
      <c r="C41" s="21"/>
      <c r="D41" s="21"/>
      <c r="E41" s="6"/>
      <c r="F41" s="7"/>
      <c r="G41" s="6"/>
      <c r="H41" s="6"/>
      <c r="I41" s="11"/>
      <c r="J41" s="11"/>
      <c r="K41" s="6"/>
      <c r="L41" s="12"/>
      <c r="M41" s="13"/>
      <c r="N41" s="14"/>
      <c r="O41" s="7"/>
      <c r="P41" s="6"/>
      <c r="Q41" s="63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25" t="str">
        <f t="shared" si="0"/>
        <v/>
      </c>
      <c r="B42" s="5"/>
      <c r="C42" s="21"/>
      <c r="D42" s="21"/>
      <c r="E42" s="6"/>
      <c r="F42" s="7"/>
      <c r="G42" s="6"/>
      <c r="H42" s="6"/>
      <c r="I42" s="11"/>
      <c r="J42" s="11"/>
      <c r="K42" s="11"/>
      <c r="L42" s="12"/>
      <c r="M42" s="13"/>
      <c r="N42" s="14"/>
      <c r="O42" s="7"/>
      <c r="P42" s="6"/>
      <c r="Q42" s="63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11"/>
      <c r="J43" s="11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25" t="str">
        <f t="shared" si="0"/>
        <v/>
      </c>
      <c r="B44" s="5"/>
      <c r="C44" s="21"/>
      <c r="D44" s="21"/>
      <c r="E44" s="6"/>
      <c r="F44" s="7"/>
      <c r="G44" s="6"/>
      <c r="H44" s="6"/>
      <c r="I44" s="11"/>
      <c r="J44" s="11"/>
      <c r="K44" s="6"/>
      <c r="L44" s="12"/>
      <c r="M44" s="13"/>
      <c r="N44" s="14"/>
      <c r="O44" s="7"/>
      <c r="P44" s="6"/>
      <c r="Q44" s="63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11"/>
      <c r="J45" s="11"/>
      <c r="K45" s="6"/>
      <c r="L45" s="12"/>
      <c r="M45" s="13"/>
      <c r="N45" s="14"/>
      <c r="O45" s="7"/>
      <c r="P45" s="6"/>
      <c r="Q45" s="63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11"/>
      <c r="J46" s="11"/>
      <c r="K46" s="6"/>
      <c r="L46" s="12"/>
      <c r="M46" s="13"/>
      <c r="N46" s="14"/>
      <c r="O46" s="7"/>
      <c r="P46" s="6"/>
      <c r="Q46" s="63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11"/>
      <c r="J47" s="11"/>
      <c r="K47" s="6"/>
      <c r="L47" s="12"/>
      <c r="M47" s="13"/>
      <c r="N47" s="14"/>
      <c r="O47" s="7"/>
      <c r="P47" s="6"/>
      <c r="Q47" s="63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11"/>
      <c r="J48" s="11"/>
      <c r="K48" s="6"/>
      <c r="L48" s="12"/>
      <c r="M48" s="13"/>
      <c r="N48" s="14"/>
      <c r="O48" s="7"/>
      <c r="P48" s="6"/>
      <c r="Q48" s="63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11"/>
      <c r="J49" s="11"/>
      <c r="K49" s="6"/>
      <c r="L49" s="12"/>
      <c r="M49" s="13"/>
      <c r="N49" s="14"/>
      <c r="O49" s="7"/>
      <c r="P49" s="6"/>
      <c r="Q49" s="63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25" t="str">
        <f t="shared" si="0"/>
        <v/>
      </c>
      <c r="B50" s="5"/>
      <c r="C50" s="21"/>
      <c r="D50" s="21"/>
      <c r="E50" s="6"/>
      <c r="F50" s="7"/>
      <c r="G50" s="6"/>
      <c r="H50" s="6"/>
      <c r="I50" s="11"/>
      <c r="J50" s="11"/>
      <c r="K50" s="6"/>
      <c r="L50" s="12"/>
      <c r="M50" s="13"/>
      <c r="N50" s="14"/>
      <c r="O50" s="7"/>
      <c r="P50" s="6"/>
      <c r="Q50" s="63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25" t="str">
        <f t="shared" si="0"/>
        <v/>
      </c>
      <c r="B51" s="5"/>
      <c r="C51" s="21"/>
      <c r="D51" s="21"/>
      <c r="E51" s="6"/>
      <c r="F51" s="7"/>
      <c r="G51" s="6"/>
      <c r="H51" s="6"/>
      <c r="I51" s="11"/>
      <c r="J51" s="11"/>
      <c r="K51" s="11"/>
      <c r="L51" s="12"/>
      <c r="M51" s="13"/>
      <c r="N51" s="14"/>
      <c r="O51" s="7"/>
      <c r="P51" s="6"/>
      <c r="Q51" s="63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11"/>
      <c r="J52" s="11"/>
      <c r="K52" s="11"/>
      <c r="L52" s="12"/>
      <c r="M52" s="13"/>
      <c r="N52" s="14"/>
      <c r="O52" s="7"/>
      <c r="P52" s="6"/>
      <c r="Q52" s="63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11"/>
      <c r="J53" s="11"/>
      <c r="K53" s="11"/>
      <c r="L53" s="12"/>
      <c r="M53" s="13"/>
      <c r="N53" s="14"/>
      <c r="O53" s="7"/>
      <c r="P53" s="6"/>
      <c r="Q53" s="63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11"/>
      <c r="J54" s="11"/>
      <c r="K54" s="11"/>
      <c r="L54" s="12"/>
      <c r="M54" s="13"/>
      <c r="N54" s="14"/>
      <c r="O54" s="7"/>
      <c r="P54" s="6"/>
      <c r="Q54" s="63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11"/>
      <c r="J55" s="11"/>
      <c r="K55" s="11"/>
      <c r="L55" s="12"/>
      <c r="M55" s="13"/>
      <c r="N55" s="14"/>
      <c r="O55" s="7"/>
      <c r="P55" s="6"/>
      <c r="Q55" s="63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25" t="str">
        <f t="shared" si="0"/>
        <v/>
      </c>
      <c r="B56" s="5"/>
      <c r="C56" s="21"/>
      <c r="D56" s="21"/>
      <c r="E56" s="6"/>
      <c r="F56" s="7"/>
      <c r="G56" s="6"/>
      <c r="H56" s="6"/>
      <c r="I56" s="11"/>
      <c r="J56" s="11"/>
      <c r="K56" s="11"/>
      <c r="L56" s="12"/>
      <c r="M56" s="13"/>
      <c r="N56" s="14"/>
      <c r="O56" s="7"/>
      <c r="P56" s="6"/>
      <c r="Q56" s="63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11"/>
      <c r="J57" s="11"/>
      <c r="K57" s="11"/>
      <c r="L57" s="12"/>
      <c r="M57" s="13"/>
      <c r="N57" s="14"/>
      <c r="O57" s="7"/>
      <c r="P57" s="6"/>
      <c r="Q57" s="63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11"/>
      <c r="J58" s="11"/>
      <c r="K58" s="11"/>
      <c r="L58" s="12"/>
      <c r="M58" s="13"/>
      <c r="N58" s="14"/>
      <c r="O58" s="7"/>
      <c r="P58" s="6"/>
      <c r="Q58" s="63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11"/>
      <c r="J59" s="11"/>
      <c r="K59" s="11"/>
      <c r="L59" s="12"/>
      <c r="M59" s="13"/>
      <c r="N59" s="14"/>
      <c r="O59" s="7"/>
      <c r="P59" s="6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11"/>
      <c r="J60" s="11"/>
      <c r="K60" s="11"/>
      <c r="L60" s="12"/>
      <c r="M60" s="13"/>
      <c r="N60" s="14"/>
      <c r="O60" s="7"/>
      <c r="P60" s="6"/>
      <c r="Q60" s="63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8"/>
      <c r="G61" s="6"/>
      <c r="H61" s="6"/>
      <c r="I61" s="6"/>
      <c r="J61" s="6"/>
      <c r="K61" s="6"/>
      <c r="L61" s="5"/>
      <c r="M61" s="9"/>
      <c r="N61" s="10"/>
      <c r="O61" s="7"/>
      <c r="P61" s="6"/>
      <c r="Q61" s="63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11"/>
      <c r="J62" s="11"/>
      <c r="K62" s="11"/>
      <c r="L62" s="12"/>
      <c r="M62" s="13"/>
      <c r="N62" s="14"/>
      <c r="O62" s="7"/>
      <c r="P62" s="11"/>
      <c r="Q62" s="63" t="str">
        <f t="shared" ref="Q62:Q70" si="5">IF(P62="","",VLOOKUP(P62,$Z$7:$AA$68,2,FALSE))</f>
        <v/>
      </c>
      <c r="R62" s="1" t="str">
        <f t="shared" ref="R62:R287" si="6">A62</f>
        <v/>
      </c>
      <c r="S62" s="1" t="str">
        <f t="shared" ref="S62:S287" si="7">""&amp;L62&amp;"  "&amp;M62&amp;"  "&amp;N62&amp;""</f>
        <v xml:space="preserve">    </v>
      </c>
      <c r="T62" s="1" t="str">
        <f t="shared" ref="T62:T287" si="8">S62</f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11"/>
      <c r="J63" s="11"/>
      <c r="K63" s="11"/>
      <c r="L63" s="12"/>
      <c r="M63" s="13"/>
      <c r="N63" s="14"/>
      <c r="O63" s="7"/>
      <c r="P63" s="11"/>
      <c r="Q63" s="63" t="str">
        <f t="shared" si="5"/>
        <v/>
      </c>
      <c r="R63" s="1" t="str">
        <f t="shared" si="6"/>
        <v/>
      </c>
      <c r="S63" s="1" t="str">
        <f t="shared" si="7"/>
        <v xml:space="preserve">    </v>
      </c>
      <c r="T63" s="1" t="str">
        <f t="shared" si="8"/>
        <v xml:space="preserve">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11"/>
      <c r="J64" s="11"/>
      <c r="K64" s="11"/>
      <c r="L64" s="12"/>
      <c r="M64" s="13"/>
      <c r="N64" s="14"/>
      <c r="O64" s="7"/>
      <c r="P64" s="11"/>
      <c r="Q64" s="63" t="str">
        <f t="shared" si="5"/>
        <v/>
      </c>
      <c r="R64" s="1" t="str">
        <f t="shared" si="6"/>
        <v/>
      </c>
      <c r="S64" s="1" t="str">
        <f t="shared" si="7"/>
        <v xml:space="preserve">    </v>
      </c>
      <c r="T64" s="1" t="str">
        <f t="shared" si="8"/>
        <v xml:space="preserve">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11"/>
      <c r="J65" s="11"/>
      <c r="K65" s="11"/>
      <c r="L65" s="12"/>
      <c r="M65" s="13"/>
      <c r="N65" s="14"/>
      <c r="O65" s="7"/>
      <c r="P65" s="11"/>
      <c r="Q65" s="63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11"/>
      <c r="K66" s="11"/>
      <c r="L66" s="12"/>
      <c r="M66" s="13"/>
      <c r="N66" s="14"/>
      <c r="O66" s="7"/>
      <c r="P66" s="11"/>
      <c r="Q66" s="63" t="str">
        <f t="shared" si="5"/>
        <v/>
      </c>
      <c r="R66" s="1" t="str">
        <f t="shared" si="6"/>
        <v/>
      </c>
      <c r="S66" s="1" t="str">
        <f t="shared" si="7"/>
        <v xml:space="preserve">    </v>
      </c>
      <c r="T66" s="1" t="str">
        <f t="shared" si="8"/>
        <v xml:space="preserve">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11"/>
      <c r="K67" s="11"/>
      <c r="L67" s="12"/>
      <c r="M67" s="13"/>
      <c r="N67" s="14"/>
      <c r="O67" s="7"/>
      <c r="P67" s="11"/>
      <c r="Q67" s="63" t="str">
        <f t="shared" si="5"/>
        <v/>
      </c>
      <c r="R67" s="1" t="str">
        <f t="shared" si="6"/>
        <v/>
      </c>
      <c r="S67" s="1" t="str">
        <f t="shared" si="7"/>
        <v xml:space="preserve">    </v>
      </c>
      <c r="T67" s="1" t="str">
        <f t="shared" si="8"/>
        <v xml:space="preserve">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11"/>
      <c r="K68" s="11"/>
      <c r="L68" s="12"/>
      <c r="M68" s="13"/>
      <c r="N68" s="14"/>
      <c r="O68" s="7"/>
      <c r="P68" s="11"/>
      <c r="Q68" s="63" t="str">
        <f t="shared" si="5"/>
        <v/>
      </c>
      <c r="R68" s="1" t="str">
        <f t="shared" si="6"/>
        <v/>
      </c>
      <c r="S68" s="1" t="str">
        <f t="shared" si="7"/>
        <v xml:space="preserve">    </v>
      </c>
      <c r="T68" s="1" t="str">
        <f t="shared" si="8"/>
        <v xml:space="preserve">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11"/>
      <c r="K69" s="11"/>
      <c r="L69" s="12"/>
      <c r="M69" s="13"/>
      <c r="N69" s="14"/>
      <c r="O69" s="7"/>
      <c r="P69" s="11"/>
      <c r="Q69" s="63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25" t="str">
        <f t="shared" ref="A71:A134" si="9">IF(OR(B71="",C71="",D71=""),"",TEXT(Q71,"000")&amp;B71&amp;TEXT(C71,"00")&amp;TEXT(D71,"00"))</f>
        <v/>
      </c>
      <c r="B71" s="5"/>
      <c r="C71" s="21"/>
      <c r="D71" s="21"/>
      <c r="E71" s="6"/>
      <c r="F71" s="7"/>
      <c r="G71" s="6"/>
      <c r="H71" s="6"/>
      <c r="I71" s="11"/>
      <c r="J71" s="11"/>
      <c r="K71" s="11"/>
      <c r="L71" s="12"/>
      <c r="M71" s="13"/>
      <c r="N71" s="14"/>
      <c r="O71" s="7"/>
      <c r="P71" s="11"/>
      <c r="Q71" s="63" t="str">
        <f t="shared" ref="Q71:Q134" si="10">IF(P71="","",VLOOKUP(P71,$Z$7:$AA$68,2,FALSE))</f>
        <v/>
      </c>
      <c r="R71" s="1" t="str">
        <f t="shared" si="6"/>
        <v/>
      </c>
      <c r="S71" s="1" t="str">
        <f t="shared" si="7"/>
        <v xml:space="preserve">    </v>
      </c>
      <c r="T71" s="1" t="str">
        <f t="shared" si="8"/>
        <v xml:space="preserve">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25" t="str">
        <f t="shared" si="9"/>
        <v/>
      </c>
      <c r="B72" s="5"/>
      <c r="C72" s="21"/>
      <c r="D72" s="21"/>
      <c r="E72" s="6"/>
      <c r="F72" s="7"/>
      <c r="G72" s="6"/>
      <c r="H72" s="6"/>
      <c r="I72" s="11"/>
      <c r="J72" s="11"/>
      <c r="K72" s="11"/>
      <c r="L72" s="12"/>
      <c r="M72" s="13"/>
      <c r="N72" s="14"/>
      <c r="O72" s="7"/>
      <c r="P72" s="11"/>
      <c r="Q72" s="63" t="str">
        <f t="shared" si="10"/>
        <v/>
      </c>
      <c r="R72" s="1" t="str">
        <f t="shared" si="6"/>
        <v/>
      </c>
      <c r="S72" s="1" t="str">
        <f t="shared" si="7"/>
        <v xml:space="preserve">    </v>
      </c>
      <c r="T72" s="1" t="str">
        <f t="shared" si="8"/>
        <v xml:space="preserve">    </v>
      </c>
      <c r="V72" s="2"/>
    </row>
    <row r="73" spans="1:27" ht="15" customHeight="1">
      <c r="A73" s="25" t="str">
        <f t="shared" si="9"/>
        <v/>
      </c>
      <c r="B73" s="5"/>
      <c r="C73" s="21"/>
      <c r="D73" s="21"/>
      <c r="E73" s="6"/>
      <c r="F73" s="7"/>
      <c r="G73" s="6"/>
      <c r="H73" s="6"/>
      <c r="I73" s="11"/>
      <c r="J73" s="11"/>
      <c r="K73" s="11"/>
      <c r="L73" s="12"/>
      <c r="M73" s="13"/>
      <c r="N73" s="14"/>
      <c r="O73" s="7"/>
      <c r="P73" s="11"/>
      <c r="Q73" s="63" t="str">
        <f t="shared" si="10"/>
        <v/>
      </c>
      <c r="R73" s="1" t="str">
        <f t="shared" si="6"/>
        <v/>
      </c>
      <c r="S73" s="1" t="str">
        <f t="shared" si="7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25" t="str">
        <f t="shared" si="9"/>
        <v/>
      </c>
      <c r="B74" s="5"/>
      <c r="C74" s="21"/>
      <c r="D74" s="21"/>
      <c r="E74" s="6"/>
      <c r="F74" s="7"/>
      <c r="G74" s="6"/>
      <c r="H74" s="6"/>
      <c r="I74" s="11"/>
      <c r="J74" s="11"/>
      <c r="K74" s="11"/>
      <c r="L74" s="12"/>
      <c r="M74" s="13"/>
      <c r="N74" s="14"/>
      <c r="O74" s="7"/>
      <c r="P74" s="11"/>
      <c r="Q74" s="63" t="str">
        <f t="shared" si="10"/>
        <v/>
      </c>
      <c r="R74" s="1" t="str">
        <f t="shared" si="6"/>
        <v/>
      </c>
      <c r="S74" s="1" t="str">
        <f t="shared" si="7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25" t="str">
        <f t="shared" si="9"/>
        <v/>
      </c>
      <c r="B75" s="5"/>
      <c r="C75" s="21"/>
      <c r="D75" s="21"/>
      <c r="E75" s="6"/>
      <c r="F75" s="7"/>
      <c r="G75" s="6"/>
      <c r="H75" s="6"/>
      <c r="I75" s="11"/>
      <c r="J75" s="11"/>
      <c r="K75" s="11"/>
      <c r="L75" s="12"/>
      <c r="M75" s="13"/>
      <c r="N75" s="14"/>
      <c r="O75" s="7"/>
      <c r="P75" s="11"/>
      <c r="Q75" s="63" t="str">
        <f t="shared" si="10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25" t="str">
        <f t="shared" si="9"/>
        <v/>
      </c>
      <c r="B76" s="5"/>
      <c r="C76" s="21"/>
      <c r="D76" s="21"/>
      <c r="E76" s="6"/>
      <c r="F76" s="7"/>
      <c r="G76" s="6"/>
      <c r="H76" s="6"/>
      <c r="I76" s="11"/>
      <c r="J76" s="11"/>
      <c r="K76" s="11"/>
      <c r="L76" s="12"/>
      <c r="M76" s="13"/>
      <c r="N76" s="14"/>
      <c r="O76" s="7"/>
      <c r="P76" s="11"/>
      <c r="Q76" s="63" t="str">
        <f t="shared" si="10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25" t="str">
        <f t="shared" si="9"/>
        <v/>
      </c>
      <c r="B77" s="5"/>
      <c r="C77" s="21"/>
      <c r="D77" s="21"/>
      <c r="E77" s="6"/>
      <c r="F77" s="7"/>
      <c r="G77" s="6"/>
      <c r="H77" s="6"/>
      <c r="I77" s="11"/>
      <c r="J77" s="11"/>
      <c r="K77" s="11"/>
      <c r="L77" s="12"/>
      <c r="M77" s="13"/>
      <c r="N77" s="14"/>
      <c r="O77" s="7"/>
      <c r="P77" s="11"/>
      <c r="Q77" s="63" t="str">
        <f t="shared" si="10"/>
        <v/>
      </c>
      <c r="R77" s="1" t="str">
        <f t="shared" si="6"/>
        <v/>
      </c>
      <c r="S77" s="1" t="str">
        <f t="shared" si="7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25" t="str">
        <f t="shared" si="9"/>
        <v/>
      </c>
      <c r="B78" s="5"/>
      <c r="C78" s="21"/>
      <c r="D78" s="21"/>
      <c r="E78" s="6"/>
      <c r="F78" s="7"/>
      <c r="G78" s="6"/>
      <c r="H78" s="6"/>
      <c r="I78" s="11"/>
      <c r="J78" s="11"/>
      <c r="K78" s="11"/>
      <c r="L78" s="12"/>
      <c r="M78" s="13"/>
      <c r="N78" s="14"/>
      <c r="O78" s="7"/>
      <c r="P78" s="11"/>
      <c r="Q78" s="63" t="str">
        <f t="shared" si="10"/>
        <v/>
      </c>
      <c r="R78" s="1" t="str">
        <f t="shared" si="6"/>
        <v/>
      </c>
      <c r="S78" s="1" t="str">
        <f t="shared" si="7"/>
        <v xml:space="preserve">    </v>
      </c>
      <c r="T78" s="1" t="str">
        <f t="shared" si="8"/>
        <v xml:space="preserve">    </v>
      </c>
    </row>
    <row r="79" spans="1:27" ht="15" customHeight="1">
      <c r="A79" s="25" t="str">
        <f t="shared" si="9"/>
        <v/>
      </c>
      <c r="B79" s="5"/>
      <c r="C79" s="21"/>
      <c r="D79" s="21"/>
      <c r="E79" s="6"/>
      <c r="F79" s="7"/>
      <c r="G79" s="6"/>
      <c r="H79" s="6"/>
      <c r="I79" s="11"/>
      <c r="J79" s="11"/>
      <c r="K79" s="11"/>
      <c r="L79" s="12"/>
      <c r="M79" s="13"/>
      <c r="N79" s="14"/>
      <c r="O79" s="7"/>
      <c r="P79" s="11"/>
      <c r="Q79" s="63" t="str">
        <f t="shared" si="10"/>
        <v/>
      </c>
      <c r="R79" s="1" t="str">
        <f t="shared" si="6"/>
        <v/>
      </c>
      <c r="S79" s="1" t="str">
        <f t="shared" si="7"/>
        <v xml:space="preserve">    </v>
      </c>
      <c r="T79" s="1" t="str">
        <f t="shared" si="8"/>
        <v xml:space="preserve">    </v>
      </c>
    </row>
    <row r="80" spans="1:27" ht="15" customHeight="1">
      <c r="A80" s="25" t="str">
        <f t="shared" si="9"/>
        <v/>
      </c>
      <c r="B80" s="5"/>
      <c r="C80" s="21"/>
      <c r="D80" s="21"/>
      <c r="E80" s="6"/>
      <c r="F80" s="7"/>
      <c r="G80" s="6"/>
      <c r="H80" s="6"/>
      <c r="I80" s="11"/>
      <c r="J80" s="11"/>
      <c r="K80" s="11"/>
      <c r="L80" s="12"/>
      <c r="M80" s="13"/>
      <c r="N80" s="14"/>
      <c r="O80" s="7"/>
      <c r="P80" s="11"/>
      <c r="Q80" s="63" t="str">
        <f t="shared" si="10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25" t="str">
        <f t="shared" si="9"/>
        <v/>
      </c>
      <c r="B81" s="5"/>
      <c r="C81" s="21"/>
      <c r="D81" s="21"/>
      <c r="E81" s="6"/>
      <c r="F81" s="7"/>
      <c r="G81" s="6"/>
      <c r="H81" s="6"/>
      <c r="I81" s="11"/>
      <c r="J81" s="11"/>
      <c r="K81" s="11"/>
      <c r="L81" s="12"/>
      <c r="M81" s="13"/>
      <c r="N81" s="14"/>
      <c r="O81" s="7"/>
      <c r="P81" s="11"/>
      <c r="Q81" s="63" t="str">
        <f t="shared" si="10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25" t="str">
        <f t="shared" si="9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10"/>
        <v/>
      </c>
      <c r="R82" s="1" t="str">
        <f t="shared" si="6"/>
        <v/>
      </c>
      <c r="S82" s="1" t="str">
        <f t="shared" si="7"/>
        <v xml:space="preserve">    </v>
      </c>
      <c r="T82" s="1" t="str">
        <f t="shared" si="8"/>
        <v xml:space="preserve">    </v>
      </c>
    </row>
    <row r="83" spans="1:20" ht="15" customHeight="1">
      <c r="A83" s="25" t="str">
        <f t="shared" si="9"/>
        <v/>
      </c>
      <c r="B83" s="5"/>
      <c r="C83" s="21"/>
      <c r="D83" s="21"/>
      <c r="E83" s="6"/>
      <c r="F83" s="7"/>
      <c r="G83" s="6"/>
      <c r="H83" s="6"/>
      <c r="I83" s="11"/>
      <c r="J83" s="11"/>
      <c r="K83" s="11"/>
      <c r="L83" s="12"/>
      <c r="M83" s="13"/>
      <c r="N83" s="14"/>
      <c r="O83" s="7"/>
      <c r="P83" s="11"/>
      <c r="Q83" s="63" t="str">
        <f t="shared" si="10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25" t="str">
        <f t="shared" si="9"/>
        <v/>
      </c>
      <c r="B84" s="5"/>
      <c r="C84" s="21"/>
      <c r="D84" s="21"/>
      <c r="E84" s="6"/>
      <c r="F84" s="7"/>
      <c r="G84" s="6"/>
      <c r="H84" s="6"/>
      <c r="I84" s="11"/>
      <c r="J84" s="11"/>
      <c r="K84" s="11"/>
      <c r="L84" s="12"/>
      <c r="M84" s="13"/>
      <c r="N84" s="14"/>
      <c r="O84" s="7"/>
      <c r="P84" s="11"/>
      <c r="Q84" s="63" t="str">
        <f t="shared" si="10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25" t="str">
        <f t="shared" si="9"/>
        <v/>
      </c>
      <c r="B85" s="5"/>
      <c r="C85" s="21"/>
      <c r="D85" s="21"/>
      <c r="E85" s="6"/>
      <c r="F85" s="7"/>
      <c r="G85" s="6"/>
      <c r="H85" s="6"/>
      <c r="I85" s="11"/>
      <c r="J85" s="11"/>
      <c r="K85" s="11"/>
      <c r="L85" s="12"/>
      <c r="M85" s="13"/>
      <c r="N85" s="14"/>
      <c r="O85" s="7"/>
      <c r="P85" s="11"/>
      <c r="Q85" s="63" t="str">
        <f t="shared" si="10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25" t="str">
        <f t="shared" si="9"/>
        <v/>
      </c>
      <c r="B86" s="5"/>
      <c r="C86" s="21"/>
      <c r="D86" s="21"/>
      <c r="E86" s="6"/>
      <c r="F86" s="7"/>
      <c r="G86" s="6"/>
      <c r="H86" s="6"/>
      <c r="I86" s="11"/>
      <c r="J86" s="11"/>
      <c r="K86" s="11"/>
      <c r="L86" s="12"/>
      <c r="M86" s="13"/>
      <c r="N86" s="14"/>
      <c r="O86" s="7"/>
      <c r="P86" s="11"/>
      <c r="Q86" s="63" t="str">
        <f t="shared" si="10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25" t="str">
        <f t="shared" si="9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10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25" t="str">
        <f t="shared" si="9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10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25" t="str">
        <f t="shared" si="9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10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25" t="str">
        <f t="shared" si="9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10"/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25" t="str">
        <f t="shared" si="9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25" t="str">
        <f t="shared" si="9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25" t="str">
        <f t="shared" si="9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25" t="str">
        <f t="shared" si="9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25" t="str">
        <f t="shared" si="9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25" t="str">
        <f t="shared" si="9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25" t="str">
        <f t="shared" si="9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25" t="str">
        <f t="shared" si="9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25" t="str">
        <f t="shared" si="9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25" t="str">
        <f t="shared" si="9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25" t="str">
        <f t="shared" si="9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25" t="str">
        <f t="shared" si="9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25" t="str">
        <f t="shared" si="9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25" t="str">
        <f t="shared" si="9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25" t="str">
        <f t="shared" si="9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25" t="str">
        <f t="shared" si="9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25" t="str">
        <f t="shared" si="9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25" t="str">
        <f t="shared" si="9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25" t="str">
        <f t="shared" si="9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25" t="str">
        <f t="shared" si="9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25" t="str">
        <f t="shared" si="9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25" t="str">
        <f t="shared" si="9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25" t="str">
        <f t="shared" si="9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25" t="str">
        <f t="shared" si="9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25" t="str">
        <f t="shared" si="9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25" t="str">
        <f t="shared" si="9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25" t="str">
        <f t="shared" si="9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25" t="str">
        <f t="shared" si="9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25" t="str">
        <f t="shared" si="9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25" t="str">
        <f t="shared" si="9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25" t="str">
        <f t="shared" si="9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25" t="str">
        <f t="shared" si="9"/>
        <v/>
      </c>
      <c r="B122" s="16"/>
      <c r="C122" s="22"/>
      <c r="D122" s="22"/>
      <c r="E122" s="6"/>
      <c r="F122" s="7"/>
      <c r="G122" s="17"/>
      <c r="H122" s="17"/>
      <c r="I122" s="15"/>
      <c r="J122" s="15"/>
      <c r="K122" s="15"/>
      <c r="L122" s="12"/>
      <c r="M122" s="18"/>
      <c r="N122" s="19"/>
      <c r="O122" s="20"/>
      <c r="P122" s="15"/>
      <c r="Q122" s="63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25" t="str">
        <f t="shared" si="9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25" t="str">
        <f t="shared" si="9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25" t="str">
        <f t="shared" si="9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25" t="str">
        <f t="shared" si="9"/>
        <v/>
      </c>
      <c r="B126" s="5"/>
      <c r="C126" s="21"/>
      <c r="D126" s="21"/>
      <c r="E126" s="6"/>
      <c r="F126" s="7"/>
      <c r="G126" s="6"/>
      <c r="H126" s="6"/>
      <c r="I126" s="11"/>
      <c r="J126" s="11"/>
      <c r="K126" s="11"/>
      <c r="L126" s="12"/>
      <c r="M126" s="13"/>
      <c r="N126" s="14"/>
      <c r="O126" s="7"/>
      <c r="P126" s="11"/>
      <c r="Q126" s="63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25" t="str">
        <f t="shared" si="9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25" t="str">
        <f t="shared" si="9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25" t="str">
        <f t="shared" si="9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25" t="str">
        <f t="shared" si="9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25" t="str">
        <f t="shared" si="9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25" t="str">
        <f t="shared" si="9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25" t="str">
        <f t="shared" si="9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25" t="str">
        <f t="shared" si="9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25" t="str">
        <f t="shared" ref="A135:A360" si="11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2">IF(P135="","",VLOOKUP(P135,$Z$7:$AA$68,2,FALSE))</f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25" t="str">
        <f t="shared" si="11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2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25" t="str">
        <f t="shared" si="11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2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25" t="str">
        <f t="shared" si="11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2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25" t="str">
        <f t="shared" si="11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2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25" t="str">
        <f t="shared" si="11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2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25" t="str">
        <f t="shared" si="11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2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25" t="str">
        <f t="shared" si="11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2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25" t="str">
        <f t="shared" si="11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2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25" t="str">
        <f t="shared" si="11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2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25" t="str">
        <f t="shared" si="11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2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25" t="str">
        <f t="shared" si="11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2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25" t="str">
        <f t="shared" si="11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2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25" t="str">
        <f t="shared" si="11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2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25" t="str">
        <f t="shared" si="11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2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25" t="str">
        <f t="shared" si="11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2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25" t="str">
        <f t="shared" si="11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2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25" t="str">
        <f t="shared" si="11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2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25" t="str">
        <f t="shared" si="11"/>
        <v/>
      </c>
      <c r="B153" s="16"/>
      <c r="C153" s="22"/>
      <c r="D153" s="22"/>
      <c r="E153" s="6"/>
      <c r="F153" s="7"/>
      <c r="G153" s="17"/>
      <c r="H153" s="17"/>
      <c r="I153" s="15"/>
      <c r="J153" s="15"/>
      <c r="K153" s="15"/>
      <c r="L153" s="12"/>
      <c r="M153" s="18"/>
      <c r="N153" s="19"/>
      <c r="O153" s="20"/>
      <c r="P153" s="15"/>
      <c r="Q153" s="63" t="str">
        <f t="shared" si="12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25" t="str">
        <f t="shared" si="11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2"/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25" t="str">
        <f t="shared" si="11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25" t="str">
        <f t="shared" si="11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25" t="str">
        <f t="shared" si="11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25" t="str">
        <f t="shared" si="11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25" t="str">
        <f t="shared" si="11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25" t="str">
        <f t="shared" si="11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25" t="str">
        <f t="shared" si="11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25" t="str">
        <f t="shared" si="11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25" t="str">
        <f t="shared" si="11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25" t="str">
        <f t="shared" si="11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25" t="str">
        <f t="shared" si="11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25" t="str">
        <f t="shared" si="11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25" t="str">
        <f t="shared" si="11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25" t="str">
        <f t="shared" si="11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25" t="str">
        <f t="shared" si="11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25" t="str">
        <f t="shared" si="11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25" t="str">
        <f t="shared" si="11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25" t="str">
        <f t="shared" si="11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25" t="str">
        <f t="shared" si="11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25" t="str">
        <f t="shared" si="11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25" t="str">
        <f t="shared" si="11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25" t="str">
        <f t="shared" si="11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25" t="str">
        <f t="shared" si="11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25" t="str">
        <f t="shared" si="11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25" t="str">
        <f t="shared" si="11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25" t="str">
        <f t="shared" si="11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25" t="str">
        <f t="shared" si="11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25" t="str">
        <f t="shared" si="11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25" t="str">
        <f t="shared" si="11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25" t="str">
        <f t="shared" si="11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25" t="str">
        <f t="shared" si="11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25" t="str">
        <f t="shared" si="11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25" t="str">
        <f t="shared" si="11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25" t="str">
        <f t="shared" si="11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25" t="str">
        <f t="shared" si="11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25" t="str">
        <f t="shared" si="11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25" t="str">
        <f t="shared" si="11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25" t="str">
        <f t="shared" si="11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25" t="str">
        <f t="shared" si="11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25" t="str">
        <f t="shared" si="11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25" t="str">
        <f t="shared" si="11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25" t="str">
        <f t="shared" si="11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25" t="str">
        <f t="shared" si="11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25" t="str">
        <f t="shared" si="11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25" t="str">
        <f t="shared" si="11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3">IF(P199="","",VLOOKUP(P199,$Z$7:$AA$68,2,FALSE))</f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25" t="str">
        <f t="shared" si="11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3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25" t="str">
        <f t="shared" si="11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3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25" t="str">
        <f t="shared" si="11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3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25" t="str">
        <f t="shared" si="11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3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25" t="str">
        <f t="shared" si="11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3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25" t="str">
        <f t="shared" si="11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3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25" t="str">
        <f t="shared" si="11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3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25" t="str">
        <f t="shared" si="11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3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25" t="str">
        <f t="shared" si="11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3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25" t="str">
        <f t="shared" si="11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3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25" t="str">
        <f t="shared" si="11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3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25" t="str">
        <f t="shared" si="11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3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25" t="str">
        <f t="shared" si="11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3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25" t="str">
        <f t="shared" si="11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3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25" t="str">
        <f t="shared" si="11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3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25" t="str">
        <f t="shared" si="11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3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25" t="str">
        <f t="shared" si="11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3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25" t="str">
        <f t="shared" si="11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3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25" t="str">
        <f t="shared" si="11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3"/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25" t="str">
        <f t="shared" si="11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25" t="str">
        <f t="shared" si="11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25" t="str">
        <f t="shared" si="11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25" t="str">
        <f t="shared" si="11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25" t="str">
        <f t="shared" si="11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25" t="str">
        <f t="shared" si="11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25" t="str">
        <f t="shared" si="11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25" t="str">
        <f t="shared" si="11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25" t="str">
        <f t="shared" si="11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25" t="str">
        <f t="shared" si="11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25" t="str">
        <f t="shared" si="11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25" t="str">
        <f t="shared" si="11"/>
        <v/>
      </c>
      <c r="B230" s="16"/>
      <c r="C230" s="22"/>
      <c r="D230" s="22"/>
      <c r="E230" s="6"/>
      <c r="F230" s="7"/>
      <c r="G230" s="17"/>
      <c r="H230" s="17"/>
      <c r="I230" s="15"/>
      <c r="J230" s="15"/>
      <c r="K230" s="15"/>
      <c r="L230" s="12"/>
      <c r="M230" s="18"/>
      <c r="N230" s="19"/>
      <c r="O230" s="20"/>
      <c r="P230" s="15"/>
      <c r="Q230" s="63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25" t="str">
        <f t="shared" si="11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25" t="str">
        <f t="shared" si="11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25" t="str">
        <f t="shared" si="11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25" t="str">
        <f t="shared" si="11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25" t="str">
        <f t="shared" si="11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25" t="str">
        <f t="shared" si="11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25" t="str">
        <f t="shared" si="11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25" t="str">
        <f t="shared" si="11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25" t="str">
        <f t="shared" si="11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25" t="str">
        <f t="shared" si="11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25" t="str">
        <f t="shared" si="11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25" t="str">
        <f t="shared" si="11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25" t="str">
        <f t="shared" si="11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25" t="str">
        <f t="shared" si="11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25" t="str">
        <f t="shared" si="11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25" t="str">
        <f t="shared" si="11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25" t="str">
        <f t="shared" si="11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25" t="str">
        <f t="shared" si="11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25" t="str">
        <f t="shared" si="11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25" t="str">
        <f t="shared" si="11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25" t="str">
        <f t="shared" si="11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25" t="str">
        <f t="shared" si="11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25" t="str">
        <f t="shared" si="11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25" t="str">
        <f t="shared" si="11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25" t="str">
        <f t="shared" si="11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25" t="str">
        <f t="shared" si="11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25" t="str">
        <f t="shared" si="11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25" t="str">
        <f t="shared" si="11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25" t="str">
        <f t="shared" si="11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25" t="str">
        <f t="shared" si="11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25" t="str">
        <f t="shared" si="11"/>
        <v/>
      </c>
      <c r="B261" s="16"/>
      <c r="C261" s="22"/>
      <c r="D261" s="22"/>
      <c r="E261" s="6"/>
      <c r="F261" s="7"/>
      <c r="G261" s="17"/>
      <c r="H261" s="17"/>
      <c r="I261" s="15"/>
      <c r="J261" s="15"/>
      <c r="K261" s="15"/>
      <c r="L261" s="12"/>
      <c r="M261" s="18"/>
      <c r="N261" s="19"/>
      <c r="O261" s="20"/>
      <c r="P261" s="15"/>
      <c r="Q261" s="63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25" t="str">
        <f t="shared" si="11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25" t="str">
        <f t="shared" si="11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4">IF(P263="","",VLOOKUP(P263,$Z$7:$AA$68,2,FALSE))</f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25" t="str">
        <f t="shared" si="11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4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25" t="str">
        <f t="shared" si="11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14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25" t="str">
        <f t="shared" si="11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4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25" t="str">
        <f t="shared" si="11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4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25" t="str">
        <f t="shared" si="11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4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25" t="str">
        <f t="shared" si="11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4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25" t="str">
        <f t="shared" si="11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4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25" t="str">
        <f t="shared" si="11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4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25" t="str">
        <f t="shared" si="11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4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25" t="str">
        <f t="shared" si="11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4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25" t="str">
        <f t="shared" si="11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4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25" t="str">
        <f t="shared" si="11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4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25" t="str">
        <f t="shared" si="11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4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25" t="str">
        <f t="shared" si="11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6"/>
      <c r="Q277" s="63" t="str">
        <f t="shared" si="14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25" t="str">
        <f t="shared" si="11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4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25" t="str">
        <f t="shared" si="11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4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25" t="str">
        <f t="shared" si="11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4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25" t="str">
        <f t="shared" si="11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14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25" t="str">
        <f t="shared" si="11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6"/>
      <c r="Q282" s="63" t="str">
        <f t="shared" si="14"/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25" t="str">
        <f t="shared" si="11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25" t="str">
        <f t="shared" si="11"/>
        <v/>
      </c>
      <c r="B284" s="16"/>
      <c r="C284" s="22"/>
      <c r="D284" s="22"/>
      <c r="E284" s="6"/>
      <c r="F284" s="7"/>
      <c r="G284" s="17"/>
      <c r="H284" s="17"/>
      <c r="I284" s="15"/>
      <c r="J284" s="15"/>
      <c r="K284" s="15"/>
      <c r="L284" s="12"/>
      <c r="M284" s="18"/>
      <c r="N284" s="19"/>
      <c r="O284" s="20"/>
      <c r="P284" s="15"/>
      <c r="Q284" s="63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25" t="str">
        <f t="shared" si="11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25" t="str">
        <f t="shared" si="11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25" t="str">
        <f t="shared" si="11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25" t="str">
        <f t="shared" si="11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25" t="str">
        <f t="shared" si="11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25" t="str">
        <f t="shared" si="11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25" t="str">
        <f t="shared" si="11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25" t="str">
        <f t="shared" si="11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25" t="str">
        <f t="shared" si="11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25" t="str">
        <f t="shared" si="11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25" t="str">
        <f t="shared" si="11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25" t="str">
        <f t="shared" si="11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25" t="str">
        <f t="shared" si="11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25" t="str">
        <f t="shared" si="11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25" t="str">
        <f t="shared" si="11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25" t="str">
        <f t="shared" si="11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25" t="str">
        <f t="shared" si="11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25" t="str">
        <f t="shared" si="11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25" t="str">
        <f t="shared" si="11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25" t="str">
        <f t="shared" si="11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25" t="str">
        <f t="shared" si="11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25" t="str">
        <f t="shared" si="11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25" t="str">
        <f t="shared" si="11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25" t="str">
        <f t="shared" si="11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25" t="str">
        <f t="shared" si="11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25" t="str">
        <f t="shared" si="11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25" t="str">
        <f t="shared" si="11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25" t="str">
        <f t="shared" si="11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25" t="str">
        <f t="shared" si="11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25" t="str">
        <f t="shared" si="11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25" t="str">
        <f t="shared" si="11"/>
        <v/>
      </c>
      <c r="B315" s="16"/>
      <c r="C315" s="22"/>
      <c r="D315" s="22"/>
      <c r="E315" s="6"/>
      <c r="F315" s="7"/>
      <c r="G315" s="17"/>
      <c r="H315" s="17"/>
      <c r="I315" s="15"/>
      <c r="J315" s="15"/>
      <c r="K315" s="15"/>
      <c r="L315" s="12"/>
      <c r="M315" s="18"/>
      <c r="N315" s="19"/>
      <c r="O315" s="20"/>
      <c r="P315" s="15"/>
      <c r="Q315" s="63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25" t="str">
        <f t="shared" si="11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25" t="str">
        <f t="shared" si="11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25" t="str">
        <f t="shared" si="11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25" t="str">
        <f t="shared" si="11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25" t="str">
        <f t="shared" si="11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25" t="str">
        <f t="shared" si="11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25" t="str">
        <f t="shared" si="11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25" t="str">
        <f t="shared" si="11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25" t="str">
        <f t="shared" si="11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25" t="str">
        <f t="shared" si="11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25" t="str">
        <f t="shared" si="11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25" t="str">
        <f t="shared" si="11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0" si="18">IF(P327="","",VLOOKUP(P327,$Z$7:$AA$68,2,FALSE))</f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25" t="str">
        <f t="shared" si="11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8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25" t="str">
        <f t="shared" si="11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8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25" t="str">
        <f t="shared" si="11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8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25" t="str">
        <f t="shared" si="11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25" t="str">
        <f t="shared" si="11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25" t="str">
        <f t="shared" si="11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25" t="str">
        <f t="shared" si="11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25" t="str">
        <f t="shared" si="11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25" t="str">
        <f t="shared" si="11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25" t="str">
        <f t="shared" si="11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25" t="str">
        <f t="shared" si="11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25" t="str">
        <f t="shared" si="11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25" t="str">
        <f t="shared" si="11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1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1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1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25" t="str">
        <f t="shared" si="11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1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1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1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1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1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1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1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1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1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1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1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1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1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1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1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1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ref="A361:A384" si="19">IF(OR(B361="",C361="",D361=""),"",TEXT(Q361,"000")&amp;B361&amp;TEXT(C361,"00")&amp;TEXT(D361,"00"))</f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9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25" t="str">
        <f t="shared" si="19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25" t="str">
        <f t="shared" si="19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25" t="str">
        <f t="shared" si="19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25" t="str">
        <f t="shared" si="19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25" t="str">
        <f t="shared" si="19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25" t="str">
        <f t="shared" si="19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25" t="str">
        <f t="shared" si="19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25" t="str">
        <f t="shared" si="19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25" t="str">
        <f t="shared" si="19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25" t="str">
        <f t="shared" si="19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25" t="str">
        <f t="shared" si="19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ref="R373:R384" si="20">A373</f>
        <v/>
      </c>
      <c r="S373" s="1" t="str">
        <f t="shared" ref="S373:S384" si="21">""&amp;L373&amp;"  "&amp;M373&amp;"  "&amp;N373&amp;""</f>
        <v xml:space="preserve">    </v>
      </c>
      <c r="T373" s="1" t="str">
        <f t="shared" ref="T373:T384" si="22">S373</f>
        <v xml:space="preserve">    </v>
      </c>
    </row>
    <row r="374" spans="1:20" ht="15" customHeight="1">
      <c r="A374" s="25" t="str">
        <f t="shared" si="19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20"/>
        <v/>
      </c>
      <c r="S374" s="1" t="str">
        <f t="shared" si="21"/>
        <v xml:space="preserve">    </v>
      </c>
      <c r="T374" s="1" t="str">
        <f t="shared" si="22"/>
        <v xml:space="preserve">    </v>
      </c>
    </row>
    <row r="375" spans="1:20" ht="15" customHeight="1">
      <c r="A375" s="25" t="str">
        <f t="shared" si="19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20"/>
        <v/>
      </c>
    </row>
    <row r="376" spans="1:20" ht="15" customHeight="1">
      <c r="A376" s="25" t="str">
        <f t="shared" si="19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20"/>
        <v/>
      </c>
      <c r="S376" s="1" t="str">
        <f t="shared" si="21"/>
        <v xml:space="preserve">    </v>
      </c>
      <c r="T376" s="1" t="str">
        <f t="shared" si="22"/>
        <v xml:space="preserve">    </v>
      </c>
    </row>
    <row r="377" spans="1:20" ht="15" customHeight="1">
      <c r="A377" s="25" t="str">
        <f t="shared" si="19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20"/>
        <v/>
      </c>
      <c r="S377" s="1" t="str">
        <f t="shared" si="21"/>
        <v xml:space="preserve">    </v>
      </c>
      <c r="T377" s="1" t="str">
        <f t="shared" si="22"/>
        <v xml:space="preserve">    </v>
      </c>
    </row>
    <row r="378" spans="1:20" ht="15" customHeight="1">
      <c r="A378" s="25" t="str">
        <f t="shared" si="19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20"/>
        <v/>
      </c>
      <c r="S378" s="1" t="str">
        <f t="shared" si="21"/>
        <v xml:space="preserve">    </v>
      </c>
      <c r="T378" s="1" t="str">
        <f t="shared" si="22"/>
        <v xml:space="preserve">    </v>
      </c>
    </row>
    <row r="379" spans="1:20" ht="15" customHeight="1">
      <c r="A379" s="25" t="str">
        <f t="shared" si="19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20"/>
        <v/>
      </c>
      <c r="S379" s="1" t="str">
        <f t="shared" si="21"/>
        <v xml:space="preserve">    </v>
      </c>
      <c r="T379" s="1" t="str">
        <f t="shared" si="22"/>
        <v xml:space="preserve">    </v>
      </c>
    </row>
    <row r="380" spans="1:20" ht="15" customHeight="1">
      <c r="A380" s="25" t="str">
        <f t="shared" si="19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20"/>
        <v/>
      </c>
      <c r="S380" s="1" t="str">
        <f t="shared" si="21"/>
        <v xml:space="preserve">    </v>
      </c>
      <c r="T380" s="1" t="str">
        <f t="shared" si="22"/>
        <v xml:space="preserve">    </v>
      </c>
    </row>
    <row r="381" spans="1:20" ht="15" customHeight="1">
      <c r="A381" s="25" t="str">
        <f t="shared" si="19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20"/>
        <v/>
      </c>
      <c r="S381" s="1" t="str">
        <f t="shared" si="21"/>
        <v xml:space="preserve">    </v>
      </c>
      <c r="T381" s="1" t="str">
        <f t="shared" si="22"/>
        <v xml:space="preserve">    </v>
      </c>
    </row>
    <row r="382" spans="1:20" ht="15" customHeight="1">
      <c r="A382" s="25" t="str">
        <f t="shared" si="19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20"/>
        <v/>
      </c>
      <c r="S382" s="1" t="str">
        <f t="shared" si="21"/>
        <v xml:space="preserve">    </v>
      </c>
      <c r="T382" s="1" t="str">
        <f t="shared" si="22"/>
        <v xml:space="preserve">    </v>
      </c>
    </row>
    <row r="383" spans="1:20" ht="15" customHeight="1">
      <c r="A383" s="25" t="str">
        <f t="shared" si="19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20"/>
        <v/>
      </c>
      <c r="S383" s="1" t="str">
        <f t="shared" si="21"/>
        <v xml:space="preserve">    </v>
      </c>
      <c r="T383" s="1" t="str">
        <f t="shared" si="22"/>
        <v xml:space="preserve">    </v>
      </c>
    </row>
    <row r="384" spans="1:20" ht="15" customHeight="1">
      <c r="A384" s="25" t="str">
        <f t="shared" si="19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  <c r="R384" s="1" t="str">
        <f t="shared" si="20"/>
        <v/>
      </c>
      <c r="S384" s="1" t="str">
        <f t="shared" si="21"/>
        <v xml:space="preserve">    </v>
      </c>
      <c r="T384" s="1" t="str">
        <f t="shared" si="22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2" priority="1"/>
  </conditionalFormatting>
  <dataValidations count="4">
    <dataValidation type="list" imeMode="off" allowBlank="1" showInputMessage="1" showErrorMessage="1" sqref="L7:L52" xr:uid="{00000000-0002-0000-1600-000000000000}">
      <formula1>$U$7:$U$15</formula1>
    </dataValidation>
    <dataValidation imeMode="off" allowBlank="1" showInputMessage="1" showErrorMessage="1" sqref="Q7:Q384 L53:L384 M7:N384" xr:uid="{00000000-0002-0000-1600-000001000000}"/>
    <dataValidation imeMode="on" allowBlank="1" showInputMessage="1" showErrorMessage="1" sqref="P62:P384 O7:O384 G7:K384" xr:uid="{00000000-0002-0000-1600-000002000000}"/>
    <dataValidation type="list" imeMode="on" allowBlank="1" showInputMessage="1" showErrorMessage="1" sqref="P7:P61" xr:uid="{00000000-0002-0000-1600-000003000000}">
      <formula1>$Z$7:$Z$71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A388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68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68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1810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99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600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600"/>
      <c r="P6" s="519"/>
      <c r="Q6" s="519"/>
    </row>
    <row r="7" spans="1:27" ht="15" customHeight="1">
      <c r="A7" s="87" t="str">
        <f t="shared" ref="A7:A74" si="0">IF(OR(B7="",C7="",D7=""),"",TEXT(Q7,"000")&amp;B7&amp;TEXT(C7,"00")&amp;TEXT(D7,"00"))</f>
        <v>041B0101</v>
      </c>
      <c r="B7" s="5" t="s">
        <v>1690</v>
      </c>
      <c r="C7" s="21">
        <v>1</v>
      </c>
      <c r="D7" s="21">
        <v>1</v>
      </c>
      <c r="E7" s="6" t="s">
        <v>16</v>
      </c>
      <c r="F7" s="7" t="s">
        <v>314</v>
      </c>
      <c r="G7" s="6" t="s">
        <v>1691</v>
      </c>
      <c r="H7" s="6" t="s">
        <v>1910</v>
      </c>
      <c r="I7" s="11" t="s">
        <v>1692</v>
      </c>
      <c r="J7" s="6" t="s">
        <v>1703</v>
      </c>
      <c r="K7" s="6" t="s">
        <v>1820</v>
      </c>
      <c r="L7" s="12" t="s">
        <v>57</v>
      </c>
      <c r="M7" s="13"/>
      <c r="N7" s="14"/>
      <c r="O7" s="7" t="s">
        <v>1693</v>
      </c>
      <c r="P7" s="6" t="s">
        <v>1694</v>
      </c>
      <c r="Q7" s="63">
        <f t="shared" ref="Q7:Q70" si="1">IF(P7="","",VLOOKUP(P7,$Z$7:$AA$68,2,FALSE))</f>
        <v>41</v>
      </c>
      <c r="R7" s="1" t="str">
        <f>A7</f>
        <v>041B0101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041B0102</v>
      </c>
      <c r="B8" s="5" t="s">
        <v>1913</v>
      </c>
      <c r="C8" s="21">
        <v>1</v>
      </c>
      <c r="D8" s="21">
        <v>2</v>
      </c>
      <c r="E8" s="6" t="s">
        <v>16</v>
      </c>
      <c r="F8" s="7" t="s">
        <v>314</v>
      </c>
      <c r="G8" s="6" t="s">
        <v>1691</v>
      </c>
      <c r="H8" s="6" t="s">
        <v>1911</v>
      </c>
      <c r="I8" s="11" t="s">
        <v>1912</v>
      </c>
      <c r="J8" s="6" t="s">
        <v>1703</v>
      </c>
      <c r="K8" s="6" t="s">
        <v>1820</v>
      </c>
      <c r="L8" s="12" t="s">
        <v>57</v>
      </c>
      <c r="M8" s="13"/>
      <c r="N8" s="14"/>
      <c r="O8" s="7" t="s">
        <v>1693</v>
      </c>
      <c r="P8" s="6" t="s">
        <v>1694</v>
      </c>
      <c r="Q8" s="63">
        <f t="shared" si="1"/>
        <v>41</v>
      </c>
      <c r="R8" s="1" t="str">
        <f t="shared" ref="R8:R65" si="2">A8</f>
        <v>041B0102</v>
      </c>
      <c r="S8" s="1" t="str">
        <f t="shared" ref="S8:S71" si="3">""&amp;L8&amp;"  "&amp;M8&amp;"  "&amp;N8&amp;""</f>
        <v xml:space="preserve">指定承認    </v>
      </c>
      <c r="T8" s="1" t="str">
        <f t="shared" ref="T8:T65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87" t="str">
        <f t="shared" si="0"/>
        <v>041B0103</v>
      </c>
      <c r="B9" s="5" t="s">
        <v>1913</v>
      </c>
      <c r="C9" s="21">
        <v>1</v>
      </c>
      <c r="D9" s="21">
        <v>3</v>
      </c>
      <c r="E9" s="6" t="s">
        <v>16</v>
      </c>
      <c r="F9" s="7" t="s">
        <v>314</v>
      </c>
      <c r="G9" s="6" t="s">
        <v>1695</v>
      </c>
      <c r="H9" s="6" t="s">
        <v>1915</v>
      </c>
      <c r="I9" s="11" t="s">
        <v>739</v>
      </c>
      <c r="J9" s="6" t="s">
        <v>1703</v>
      </c>
      <c r="K9" s="6" t="s">
        <v>1820</v>
      </c>
      <c r="L9" s="12" t="s">
        <v>57</v>
      </c>
      <c r="M9" s="13"/>
      <c r="N9" s="14"/>
      <c r="O9" s="7" t="s">
        <v>1689</v>
      </c>
      <c r="P9" s="6" t="s">
        <v>1694</v>
      </c>
      <c r="Q9" s="63">
        <f t="shared" si="1"/>
        <v>41</v>
      </c>
      <c r="R9" s="1" t="str">
        <f t="shared" si="2"/>
        <v>041B0103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041B0104</v>
      </c>
      <c r="B10" s="5" t="s">
        <v>1913</v>
      </c>
      <c r="C10" s="21">
        <v>1</v>
      </c>
      <c r="D10" s="21">
        <v>4</v>
      </c>
      <c r="E10" s="6" t="s">
        <v>16</v>
      </c>
      <c r="F10" s="7" t="s">
        <v>314</v>
      </c>
      <c r="G10" s="6" t="s">
        <v>1695</v>
      </c>
      <c r="H10" s="6" t="s">
        <v>1914</v>
      </c>
      <c r="I10" s="11" t="s">
        <v>740</v>
      </c>
      <c r="J10" s="6" t="s">
        <v>1703</v>
      </c>
      <c r="K10" s="6" t="s">
        <v>1820</v>
      </c>
      <c r="L10" s="12" t="s">
        <v>57</v>
      </c>
      <c r="M10" s="13"/>
      <c r="N10" s="14"/>
      <c r="O10" s="7" t="s">
        <v>1689</v>
      </c>
      <c r="P10" s="6" t="s">
        <v>1694</v>
      </c>
      <c r="Q10" s="63">
        <f t="shared" si="1"/>
        <v>41</v>
      </c>
      <c r="R10" s="1" t="str">
        <f t="shared" si="2"/>
        <v>041B0104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041B0105</v>
      </c>
      <c r="B11" s="5" t="s">
        <v>1690</v>
      </c>
      <c r="C11" s="21">
        <v>1</v>
      </c>
      <c r="D11" s="21">
        <v>5</v>
      </c>
      <c r="E11" s="6" t="s">
        <v>16</v>
      </c>
      <c r="F11" s="7" t="s">
        <v>314</v>
      </c>
      <c r="G11" s="6" t="s">
        <v>1696</v>
      </c>
      <c r="H11" s="6" t="s">
        <v>1916</v>
      </c>
      <c r="I11" s="11" t="s">
        <v>1697</v>
      </c>
      <c r="J11" s="6" t="s">
        <v>1703</v>
      </c>
      <c r="K11" s="6" t="s">
        <v>1820</v>
      </c>
      <c r="L11" s="12" t="s">
        <v>57</v>
      </c>
      <c r="M11" s="13"/>
      <c r="N11" s="14"/>
      <c r="O11" s="7" t="s">
        <v>1689</v>
      </c>
      <c r="P11" s="6" t="s">
        <v>1694</v>
      </c>
      <c r="Q11" s="63">
        <f t="shared" si="1"/>
        <v>41</v>
      </c>
      <c r="R11" s="1" t="str">
        <f t="shared" si="2"/>
        <v>041B0105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25" t="str">
        <f t="shared" si="0"/>
        <v/>
      </c>
      <c r="B12" s="5"/>
      <c r="C12" s="21"/>
      <c r="D12" s="21"/>
      <c r="E12" s="6"/>
      <c r="F12" s="7"/>
      <c r="G12" s="6"/>
      <c r="H12" s="6"/>
      <c r="I12" s="11"/>
      <c r="J12" s="6"/>
      <c r="K12" s="6"/>
      <c r="L12" s="12"/>
      <c r="M12" s="13"/>
      <c r="N12" s="14"/>
      <c r="O12" s="7"/>
      <c r="P12" s="6"/>
      <c r="Q12" s="63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si="0"/>
        <v>041B0201</v>
      </c>
      <c r="B13" s="5" t="s">
        <v>1690</v>
      </c>
      <c r="C13" s="21">
        <v>2</v>
      </c>
      <c r="D13" s="21">
        <v>1</v>
      </c>
      <c r="E13" s="6" t="s">
        <v>16</v>
      </c>
      <c r="F13" s="7" t="s">
        <v>314</v>
      </c>
      <c r="G13" s="6" t="s">
        <v>1698</v>
      </c>
      <c r="H13" s="6" t="s">
        <v>1917</v>
      </c>
      <c r="I13" s="11" t="s">
        <v>741</v>
      </c>
      <c r="J13" s="6" t="s">
        <v>1703</v>
      </c>
      <c r="K13" s="6" t="s">
        <v>1821</v>
      </c>
      <c r="L13" s="12" t="s">
        <v>57</v>
      </c>
      <c r="M13" s="13"/>
      <c r="N13" s="14"/>
      <c r="O13" s="7" t="s">
        <v>1689</v>
      </c>
      <c r="P13" s="6" t="s">
        <v>1694</v>
      </c>
      <c r="Q13" s="63">
        <f t="shared" si="1"/>
        <v>41</v>
      </c>
      <c r="R13" s="1" t="str">
        <f t="shared" si="2"/>
        <v>041B0201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041B0202</v>
      </c>
      <c r="B14" s="5" t="s">
        <v>1690</v>
      </c>
      <c r="C14" s="21">
        <v>2</v>
      </c>
      <c r="D14" s="21">
        <v>2</v>
      </c>
      <c r="E14" s="6" t="s">
        <v>16</v>
      </c>
      <c r="F14" s="7" t="s">
        <v>314</v>
      </c>
      <c r="G14" s="6" t="s">
        <v>1701</v>
      </c>
      <c r="H14" s="6" t="s">
        <v>1918</v>
      </c>
      <c r="I14" s="11" t="s">
        <v>1699</v>
      </c>
      <c r="J14" s="6" t="s">
        <v>1703</v>
      </c>
      <c r="K14" s="6" t="s">
        <v>1821</v>
      </c>
      <c r="L14" s="12" t="s">
        <v>57</v>
      </c>
      <c r="M14" s="13"/>
      <c r="N14" s="14"/>
      <c r="O14" s="7" t="s">
        <v>1700</v>
      </c>
      <c r="P14" s="6" t="s">
        <v>1694</v>
      </c>
      <c r="Q14" s="63">
        <f t="shared" si="1"/>
        <v>41</v>
      </c>
      <c r="R14" s="1" t="str">
        <f t="shared" si="2"/>
        <v>041B0202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/>
      </c>
      <c r="B15" s="5"/>
      <c r="C15" s="21"/>
      <c r="D15" s="21"/>
      <c r="E15" s="6"/>
      <c r="F15" s="7"/>
      <c r="G15" s="6"/>
      <c r="H15" s="6"/>
      <c r="I15" s="11"/>
      <c r="J15" s="6"/>
      <c r="K15" s="6"/>
      <c r="L15" s="12"/>
      <c r="M15" s="13"/>
      <c r="N15" s="14"/>
      <c r="O15" s="7"/>
      <c r="P15" s="6"/>
      <c r="Q15" s="63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87" t="str">
        <f t="shared" si="0"/>
        <v>041B0301</v>
      </c>
      <c r="B16" s="5" t="s">
        <v>1690</v>
      </c>
      <c r="C16" s="21">
        <v>3</v>
      </c>
      <c r="D16" s="21">
        <v>1</v>
      </c>
      <c r="E16" s="6" t="s">
        <v>16</v>
      </c>
      <c r="F16" s="7" t="s">
        <v>314</v>
      </c>
      <c r="G16" s="6" t="s">
        <v>1702</v>
      </c>
      <c r="H16" s="6" t="s">
        <v>1919</v>
      </c>
      <c r="I16" s="11" t="s">
        <v>1699</v>
      </c>
      <c r="J16" s="6" t="s">
        <v>1704</v>
      </c>
      <c r="K16" s="6" t="s">
        <v>1821</v>
      </c>
      <c r="L16" s="12" t="s">
        <v>57</v>
      </c>
      <c r="M16" s="13"/>
      <c r="N16" s="14"/>
      <c r="O16" s="7" t="s">
        <v>1700</v>
      </c>
      <c r="P16" s="6" t="s">
        <v>1694</v>
      </c>
      <c r="Q16" s="63">
        <f t="shared" si="1"/>
        <v>41</v>
      </c>
      <c r="R16" s="1" t="str">
        <f t="shared" si="2"/>
        <v>041B0301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25" t="str">
        <f t="shared" si="0"/>
        <v/>
      </c>
      <c r="B17" s="5"/>
      <c r="C17" s="21"/>
      <c r="D17" s="21"/>
      <c r="E17" s="6"/>
      <c r="F17" s="7"/>
      <c r="G17" s="6"/>
      <c r="H17" s="6"/>
      <c r="I17" s="11"/>
      <c r="J17" s="6"/>
      <c r="K17" s="6"/>
      <c r="L17" s="12"/>
      <c r="M17" s="13"/>
      <c r="N17" s="14"/>
      <c r="O17" s="7"/>
      <c r="P17" s="6"/>
      <c r="Q17" s="63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041B0401</v>
      </c>
      <c r="B18" s="5" t="s">
        <v>164</v>
      </c>
      <c r="C18" s="21">
        <v>4</v>
      </c>
      <c r="D18" s="21">
        <v>1</v>
      </c>
      <c r="E18" s="6" t="s">
        <v>16</v>
      </c>
      <c r="F18" s="7" t="s">
        <v>33</v>
      </c>
      <c r="G18" s="6" t="s">
        <v>736</v>
      </c>
      <c r="H18" s="6" t="s">
        <v>1920</v>
      </c>
      <c r="I18" s="11" t="s">
        <v>739</v>
      </c>
      <c r="J18" s="11"/>
      <c r="K18" s="6" t="s">
        <v>321</v>
      </c>
      <c r="L18" s="12" t="s">
        <v>57</v>
      </c>
      <c r="M18" s="13"/>
      <c r="N18" s="14"/>
      <c r="O18" s="7" t="s">
        <v>1689</v>
      </c>
      <c r="P18" s="6" t="s">
        <v>1694</v>
      </c>
      <c r="Q18" s="63">
        <f t="shared" si="1"/>
        <v>41</v>
      </c>
      <c r="R18" s="1" t="str">
        <f t="shared" si="2"/>
        <v>041B0401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041B0402</v>
      </c>
      <c r="B19" s="5" t="s">
        <v>164</v>
      </c>
      <c r="C19" s="21">
        <v>4</v>
      </c>
      <c r="D19" s="21">
        <v>2</v>
      </c>
      <c r="E19" s="6" t="s">
        <v>16</v>
      </c>
      <c r="F19" s="7" t="s">
        <v>33</v>
      </c>
      <c r="G19" s="6" t="s">
        <v>736</v>
      </c>
      <c r="H19" s="6" t="s">
        <v>1921</v>
      </c>
      <c r="I19" s="11" t="s">
        <v>741</v>
      </c>
      <c r="J19" s="11"/>
      <c r="K19" s="6" t="s">
        <v>319</v>
      </c>
      <c r="L19" s="12" t="s">
        <v>57</v>
      </c>
      <c r="M19" s="13"/>
      <c r="N19" s="14"/>
      <c r="O19" s="7" t="s">
        <v>1689</v>
      </c>
      <c r="P19" s="6" t="s">
        <v>1694</v>
      </c>
      <c r="Q19" s="63">
        <f t="shared" si="1"/>
        <v>41</v>
      </c>
      <c r="R19" s="1" t="str">
        <f t="shared" si="2"/>
        <v>041B0402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041B0403</v>
      </c>
      <c r="B20" s="5" t="s">
        <v>164</v>
      </c>
      <c r="C20" s="21">
        <v>4</v>
      </c>
      <c r="D20" s="21">
        <v>3</v>
      </c>
      <c r="E20" s="6" t="s">
        <v>16</v>
      </c>
      <c r="F20" s="7" t="s">
        <v>33</v>
      </c>
      <c r="G20" s="6" t="s">
        <v>736</v>
      </c>
      <c r="H20" s="6" t="s">
        <v>1922</v>
      </c>
      <c r="I20" s="11" t="s">
        <v>1846</v>
      </c>
      <c r="J20" s="11"/>
      <c r="K20" s="6" t="s">
        <v>319</v>
      </c>
      <c r="L20" s="12" t="s">
        <v>57</v>
      </c>
      <c r="M20" s="13"/>
      <c r="N20" s="14"/>
      <c r="O20" s="7" t="s">
        <v>1689</v>
      </c>
      <c r="P20" s="6" t="s">
        <v>1694</v>
      </c>
      <c r="Q20" s="63">
        <f t="shared" si="1"/>
        <v>41</v>
      </c>
      <c r="R20" s="1" t="str">
        <f t="shared" si="2"/>
        <v>041B0403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25" t="str">
        <f t="shared" si="0"/>
        <v/>
      </c>
      <c r="B21" s="5"/>
      <c r="C21" s="21"/>
      <c r="D21" s="21"/>
      <c r="E21" s="6"/>
      <c r="F21" s="7"/>
      <c r="G21" s="6"/>
      <c r="H21" s="6"/>
      <c r="I21" s="11"/>
      <c r="J21" s="11"/>
      <c r="K21" s="6"/>
      <c r="L21" s="12"/>
      <c r="M21" s="13"/>
      <c r="N21" s="14"/>
      <c r="O21" s="7"/>
      <c r="P21" s="6"/>
      <c r="Q21" s="63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041B0404</v>
      </c>
      <c r="B22" s="5" t="s">
        <v>1913</v>
      </c>
      <c r="C22" s="21">
        <v>4</v>
      </c>
      <c r="D22" s="21">
        <v>4</v>
      </c>
      <c r="E22" s="6" t="s">
        <v>16</v>
      </c>
      <c r="F22" s="7" t="s">
        <v>33</v>
      </c>
      <c r="G22" s="6" t="s">
        <v>737</v>
      </c>
      <c r="H22" s="6" t="s">
        <v>1923</v>
      </c>
      <c r="I22" s="11" t="s">
        <v>739</v>
      </c>
      <c r="J22" s="11"/>
      <c r="K22" s="6" t="s">
        <v>326</v>
      </c>
      <c r="L22" s="12" t="s">
        <v>57</v>
      </c>
      <c r="M22" s="13"/>
      <c r="N22" s="14"/>
      <c r="O22" s="7"/>
      <c r="P22" s="6" t="s">
        <v>1694</v>
      </c>
      <c r="Q22" s="63">
        <f t="shared" si="1"/>
        <v>41</v>
      </c>
      <c r="R22" s="1" t="str">
        <f t="shared" si="2"/>
        <v>041B0404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041B0405</v>
      </c>
      <c r="B23" s="5" t="s">
        <v>1913</v>
      </c>
      <c r="C23" s="21">
        <v>4</v>
      </c>
      <c r="D23" s="21">
        <v>5</v>
      </c>
      <c r="E23" s="6" t="s">
        <v>16</v>
      </c>
      <c r="F23" s="7" t="s">
        <v>33</v>
      </c>
      <c r="G23" s="6" t="s">
        <v>737</v>
      </c>
      <c r="H23" s="6" t="s">
        <v>1924</v>
      </c>
      <c r="I23" s="11" t="s">
        <v>739</v>
      </c>
      <c r="J23" s="11"/>
      <c r="K23" s="6" t="s">
        <v>327</v>
      </c>
      <c r="L23" s="12" t="s">
        <v>57</v>
      </c>
      <c r="M23" s="13"/>
      <c r="N23" s="14"/>
      <c r="O23" s="7"/>
      <c r="P23" s="6" t="s">
        <v>1694</v>
      </c>
      <c r="Q23" s="63">
        <f t="shared" si="1"/>
        <v>41</v>
      </c>
      <c r="R23" s="1" t="str">
        <f t="shared" si="2"/>
        <v>041B0405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87" t="str">
        <f t="shared" si="0"/>
        <v>041B0406</v>
      </c>
      <c r="B24" s="5" t="s">
        <v>1913</v>
      </c>
      <c r="C24" s="21">
        <v>4</v>
      </c>
      <c r="D24" s="21">
        <v>6</v>
      </c>
      <c r="E24" s="6" t="s">
        <v>16</v>
      </c>
      <c r="F24" s="7" t="s">
        <v>33</v>
      </c>
      <c r="G24" s="6" t="s">
        <v>737</v>
      </c>
      <c r="H24" s="6" t="s">
        <v>1925</v>
      </c>
      <c r="I24" s="11" t="s">
        <v>739</v>
      </c>
      <c r="J24" s="11"/>
      <c r="K24" s="6" t="s">
        <v>319</v>
      </c>
      <c r="L24" s="12" t="s">
        <v>57</v>
      </c>
      <c r="M24" s="13"/>
      <c r="N24" s="14"/>
      <c r="O24" s="7"/>
      <c r="P24" s="6" t="s">
        <v>1694</v>
      </c>
      <c r="Q24" s="63">
        <f t="shared" si="1"/>
        <v>41</v>
      </c>
      <c r="R24" s="1" t="str">
        <f t="shared" si="2"/>
        <v>041B0406</v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041B0407</v>
      </c>
      <c r="B25" s="5" t="s">
        <v>1913</v>
      </c>
      <c r="C25" s="21">
        <v>4</v>
      </c>
      <c r="D25" s="21">
        <v>7</v>
      </c>
      <c r="E25" s="6" t="s">
        <v>16</v>
      </c>
      <c r="F25" s="7" t="s">
        <v>33</v>
      </c>
      <c r="G25" s="6" t="s">
        <v>738</v>
      </c>
      <c r="H25" s="6" t="s">
        <v>1926</v>
      </c>
      <c r="I25" s="11" t="s">
        <v>739</v>
      </c>
      <c r="J25" s="11"/>
      <c r="K25" s="6" t="s">
        <v>1928</v>
      </c>
      <c r="L25" s="12" t="s">
        <v>57</v>
      </c>
      <c r="M25" s="13"/>
      <c r="N25" s="14"/>
      <c r="O25" s="7"/>
      <c r="P25" s="6" t="s">
        <v>1694</v>
      </c>
      <c r="Q25" s="63">
        <f t="shared" si="1"/>
        <v>41</v>
      </c>
      <c r="R25" s="1" t="str">
        <f t="shared" si="2"/>
        <v>041B0407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041B0408</v>
      </c>
      <c r="B26" s="5" t="s">
        <v>1913</v>
      </c>
      <c r="C26" s="21">
        <v>4</v>
      </c>
      <c r="D26" s="21">
        <v>8</v>
      </c>
      <c r="E26" s="6" t="s">
        <v>16</v>
      </c>
      <c r="F26" s="7" t="s">
        <v>33</v>
      </c>
      <c r="G26" s="6" t="s">
        <v>738</v>
      </c>
      <c r="H26" s="6" t="s">
        <v>1927</v>
      </c>
      <c r="I26" s="11" t="s">
        <v>739</v>
      </c>
      <c r="J26" s="11"/>
      <c r="K26" s="6" t="s">
        <v>1929</v>
      </c>
      <c r="L26" s="12" t="s">
        <v>57</v>
      </c>
      <c r="M26" s="13"/>
      <c r="N26" s="14"/>
      <c r="O26" s="7"/>
      <c r="P26" s="6" t="s">
        <v>1694</v>
      </c>
      <c r="Q26" s="63">
        <f t="shared" si="1"/>
        <v>41</v>
      </c>
      <c r="R26" s="1" t="str">
        <f t="shared" si="2"/>
        <v>041B0408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87" t="str">
        <f t="shared" si="0"/>
        <v>041B0409</v>
      </c>
      <c r="B27" s="5" t="s">
        <v>1913</v>
      </c>
      <c r="C27" s="21">
        <v>4</v>
      </c>
      <c r="D27" s="21">
        <v>9</v>
      </c>
      <c r="E27" s="6" t="s">
        <v>16</v>
      </c>
      <c r="F27" s="7" t="s">
        <v>33</v>
      </c>
      <c r="G27" s="6" t="s">
        <v>737</v>
      </c>
      <c r="H27" s="6" t="s">
        <v>1932</v>
      </c>
      <c r="I27" s="11" t="s">
        <v>740</v>
      </c>
      <c r="J27" s="11"/>
      <c r="K27" s="6" t="s">
        <v>326</v>
      </c>
      <c r="L27" s="12" t="s">
        <v>57</v>
      </c>
      <c r="M27" s="13"/>
      <c r="N27" s="14"/>
      <c r="O27" s="7"/>
      <c r="P27" s="6" t="s">
        <v>1694</v>
      </c>
      <c r="Q27" s="63">
        <f t="shared" si="1"/>
        <v>41</v>
      </c>
      <c r="R27" s="1" t="str">
        <f t="shared" si="2"/>
        <v>041B0409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041B0410</v>
      </c>
      <c r="B28" s="5" t="s">
        <v>1913</v>
      </c>
      <c r="C28" s="21">
        <v>4</v>
      </c>
      <c r="D28" s="21">
        <v>10</v>
      </c>
      <c r="E28" s="6" t="s">
        <v>16</v>
      </c>
      <c r="F28" s="7" t="s">
        <v>33</v>
      </c>
      <c r="G28" s="6" t="s">
        <v>737</v>
      </c>
      <c r="H28" s="6" t="s">
        <v>1933</v>
      </c>
      <c r="I28" s="11" t="s">
        <v>740</v>
      </c>
      <c r="J28" s="11"/>
      <c r="K28" s="6" t="s">
        <v>327</v>
      </c>
      <c r="L28" s="12" t="s">
        <v>57</v>
      </c>
      <c r="M28" s="13"/>
      <c r="N28" s="14"/>
      <c r="O28" s="7"/>
      <c r="P28" s="6" t="s">
        <v>1694</v>
      </c>
      <c r="Q28" s="63">
        <f t="shared" si="1"/>
        <v>41</v>
      </c>
      <c r="R28" s="1" t="str">
        <f t="shared" si="2"/>
        <v>041B0410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041B0411</v>
      </c>
      <c r="B29" s="5" t="s">
        <v>1913</v>
      </c>
      <c r="C29" s="21">
        <v>4</v>
      </c>
      <c r="D29" s="21">
        <v>11</v>
      </c>
      <c r="E29" s="6" t="s">
        <v>16</v>
      </c>
      <c r="F29" s="7" t="s">
        <v>33</v>
      </c>
      <c r="G29" s="6" t="s">
        <v>737</v>
      </c>
      <c r="H29" s="6" t="s">
        <v>1934</v>
      </c>
      <c r="I29" s="11" t="s">
        <v>740</v>
      </c>
      <c r="J29" s="11"/>
      <c r="K29" s="6" t="s">
        <v>319</v>
      </c>
      <c r="L29" s="12" t="s">
        <v>57</v>
      </c>
      <c r="M29" s="13"/>
      <c r="N29" s="14"/>
      <c r="O29" s="7"/>
      <c r="P29" s="6" t="s">
        <v>1694</v>
      </c>
      <c r="Q29" s="63">
        <f t="shared" si="1"/>
        <v>41</v>
      </c>
      <c r="R29" s="1" t="str">
        <f t="shared" si="2"/>
        <v>041B0411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041B0412</v>
      </c>
      <c r="B30" s="5" t="s">
        <v>1913</v>
      </c>
      <c r="C30" s="21">
        <v>4</v>
      </c>
      <c r="D30" s="21">
        <v>12</v>
      </c>
      <c r="E30" s="6" t="s">
        <v>16</v>
      </c>
      <c r="F30" s="7" t="s">
        <v>33</v>
      </c>
      <c r="G30" s="6" t="s">
        <v>738</v>
      </c>
      <c r="H30" s="6" t="s">
        <v>1935</v>
      </c>
      <c r="I30" s="11" t="s">
        <v>740</v>
      </c>
      <c r="J30" s="11"/>
      <c r="K30" s="6" t="s">
        <v>1930</v>
      </c>
      <c r="L30" s="12" t="s">
        <v>57</v>
      </c>
      <c r="M30" s="13"/>
      <c r="N30" s="14"/>
      <c r="O30" s="7"/>
      <c r="P30" s="6" t="s">
        <v>1694</v>
      </c>
      <c r="Q30" s="63">
        <f t="shared" si="1"/>
        <v>41</v>
      </c>
      <c r="R30" s="1" t="str">
        <f t="shared" si="2"/>
        <v>041B0412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041B0413</v>
      </c>
      <c r="B31" s="5" t="s">
        <v>1913</v>
      </c>
      <c r="C31" s="21">
        <v>4</v>
      </c>
      <c r="D31" s="21">
        <v>13</v>
      </c>
      <c r="E31" s="6" t="s">
        <v>16</v>
      </c>
      <c r="F31" s="7" t="s">
        <v>33</v>
      </c>
      <c r="G31" s="6" t="s">
        <v>738</v>
      </c>
      <c r="H31" s="6" t="s">
        <v>1936</v>
      </c>
      <c r="I31" s="11" t="s">
        <v>740</v>
      </c>
      <c r="J31" s="11"/>
      <c r="K31" s="6" t="s">
        <v>1931</v>
      </c>
      <c r="L31" s="12" t="s">
        <v>57</v>
      </c>
      <c r="M31" s="13"/>
      <c r="N31" s="14"/>
      <c r="O31" s="7"/>
      <c r="P31" s="6" t="s">
        <v>1694</v>
      </c>
      <c r="Q31" s="63">
        <f t="shared" si="1"/>
        <v>41</v>
      </c>
      <c r="R31" s="1" t="str">
        <f t="shared" si="2"/>
        <v>041B0413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87" t="str">
        <f t="shared" si="0"/>
        <v>041B0414</v>
      </c>
      <c r="B32" s="5" t="s">
        <v>1913</v>
      </c>
      <c r="C32" s="21">
        <v>4</v>
      </c>
      <c r="D32" s="21">
        <v>14</v>
      </c>
      <c r="E32" s="6" t="s">
        <v>16</v>
      </c>
      <c r="F32" s="7" t="s">
        <v>33</v>
      </c>
      <c r="G32" s="6" t="s">
        <v>737</v>
      </c>
      <c r="H32" s="6" t="s">
        <v>1937</v>
      </c>
      <c r="I32" s="11" t="s">
        <v>741</v>
      </c>
      <c r="J32" s="11"/>
      <c r="K32" s="6" t="s">
        <v>326</v>
      </c>
      <c r="L32" s="12" t="s">
        <v>57</v>
      </c>
      <c r="M32" s="13"/>
      <c r="N32" s="14"/>
      <c r="O32" s="7"/>
      <c r="P32" s="6" t="s">
        <v>1694</v>
      </c>
      <c r="Q32" s="63">
        <f t="shared" si="1"/>
        <v>41</v>
      </c>
      <c r="R32" s="1" t="str">
        <f t="shared" si="2"/>
        <v>041B0414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87" t="str">
        <f t="shared" si="0"/>
        <v>041B0415</v>
      </c>
      <c r="B33" s="5" t="s">
        <v>1913</v>
      </c>
      <c r="C33" s="21">
        <v>4</v>
      </c>
      <c r="D33" s="21">
        <v>15</v>
      </c>
      <c r="E33" s="6" t="s">
        <v>16</v>
      </c>
      <c r="F33" s="7" t="s">
        <v>33</v>
      </c>
      <c r="G33" s="6" t="s">
        <v>737</v>
      </c>
      <c r="H33" s="6" t="s">
        <v>1938</v>
      </c>
      <c r="I33" s="11" t="s">
        <v>741</v>
      </c>
      <c r="J33" s="11"/>
      <c r="K33" s="6" t="s">
        <v>327</v>
      </c>
      <c r="L33" s="12" t="s">
        <v>57</v>
      </c>
      <c r="M33" s="13"/>
      <c r="N33" s="14"/>
      <c r="O33" s="7"/>
      <c r="P33" s="6" t="s">
        <v>1694</v>
      </c>
      <c r="Q33" s="63">
        <f t="shared" si="1"/>
        <v>41</v>
      </c>
      <c r="R33" s="1" t="str">
        <f t="shared" si="2"/>
        <v>041B0415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041B0416</v>
      </c>
      <c r="B34" s="5" t="s">
        <v>1913</v>
      </c>
      <c r="C34" s="21">
        <v>4</v>
      </c>
      <c r="D34" s="21">
        <v>16</v>
      </c>
      <c r="E34" s="6" t="s">
        <v>16</v>
      </c>
      <c r="F34" s="7" t="s">
        <v>33</v>
      </c>
      <c r="G34" s="6" t="s">
        <v>737</v>
      </c>
      <c r="H34" s="6" t="s">
        <v>1939</v>
      </c>
      <c r="I34" s="11" t="s">
        <v>1846</v>
      </c>
      <c r="J34" s="11"/>
      <c r="K34" s="6" t="s">
        <v>327</v>
      </c>
      <c r="L34" s="12" t="s">
        <v>57</v>
      </c>
      <c r="M34" s="13"/>
      <c r="N34" s="14"/>
      <c r="O34" s="7"/>
      <c r="P34" s="6" t="s">
        <v>1694</v>
      </c>
      <c r="Q34" s="63">
        <f t="shared" si="1"/>
        <v>41</v>
      </c>
      <c r="R34" s="1" t="str">
        <f t="shared" si="2"/>
        <v>041B0416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11"/>
      <c r="J35" s="11"/>
      <c r="K35" s="6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87" t="str">
        <f t="shared" si="0"/>
        <v>041B0417</v>
      </c>
      <c r="B36" s="5" t="s">
        <v>1913</v>
      </c>
      <c r="C36" s="21">
        <v>4</v>
      </c>
      <c r="D36" s="21">
        <v>17</v>
      </c>
      <c r="E36" s="6" t="s">
        <v>16</v>
      </c>
      <c r="F36" s="7" t="s">
        <v>33</v>
      </c>
      <c r="G36" s="6" t="s">
        <v>737</v>
      </c>
      <c r="H36" s="6" t="s">
        <v>1941</v>
      </c>
      <c r="I36" s="11" t="s">
        <v>1940</v>
      </c>
      <c r="J36" s="11"/>
      <c r="K36" s="6" t="s">
        <v>326</v>
      </c>
      <c r="L36" s="12" t="s">
        <v>57</v>
      </c>
      <c r="M36" s="13"/>
      <c r="N36" s="14"/>
      <c r="O36" s="7"/>
      <c r="P36" s="6" t="s">
        <v>1694</v>
      </c>
      <c r="Q36" s="63">
        <f t="shared" si="1"/>
        <v>41</v>
      </c>
      <c r="R36" s="1" t="str">
        <f t="shared" si="2"/>
        <v>041B0417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si="0"/>
        <v>041B0418</v>
      </c>
      <c r="B37" s="5" t="s">
        <v>1913</v>
      </c>
      <c r="C37" s="21">
        <v>4</v>
      </c>
      <c r="D37" s="21">
        <v>18</v>
      </c>
      <c r="E37" s="6" t="s">
        <v>16</v>
      </c>
      <c r="F37" s="7" t="s">
        <v>33</v>
      </c>
      <c r="G37" s="6" t="s">
        <v>737</v>
      </c>
      <c r="H37" s="6" t="s">
        <v>1942</v>
      </c>
      <c r="I37" s="11" t="s">
        <v>1940</v>
      </c>
      <c r="J37" s="11"/>
      <c r="K37" s="6" t="s">
        <v>327</v>
      </c>
      <c r="L37" s="12" t="s">
        <v>57</v>
      </c>
      <c r="M37" s="13"/>
      <c r="N37" s="14"/>
      <c r="O37" s="7"/>
      <c r="P37" s="6" t="s">
        <v>1694</v>
      </c>
      <c r="Q37" s="63">
        <f t="shared" si="1"/>
        <v>41</v>
      </c>
      <c r="R37" s="1" t="str">
        <f t="shared" si="2"/>
        <v>041B0418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0"/>
        <v>041B0419</v>
      </c>
      <c r="B38" s="5" t="s">
        <v>1913</v>
      </c>
      <c r="C38" s="21">
        <v>4</v>
      </c>
      <c r="D38" s="21">
        <v>19</v>
      </c>
      <c r="E38" s="6" t="s">
        <v>16</v>
      </c>
      <c r="F38" s="7" t="s">
        <v>33</v>
      </c>
      <c r="G38" s="6" t="s">
        <v>737</v>
      </c>
      <c r="H38" s="6" t="s">
        <v>1943</v>
      </c>
      <c r="I38" s="11" t="s">
        <v>1940</v>
      </c>
      <c r="J38" s="11"/>
      <c r="K38" s="6" t="s">
        <v>319</v>
      </c>
      <c r="L38" s="12" t="s">
        <v>57</v>
      </c>
      <c r="M38" s="13"/>
      <c r="N38" s="14"/>
      <c r="O38" s="7"/>
      <c r="P38" s="6" t="s">
        <v>1694</v>
      </c>
      <c r="Q38" s="63">
        <f t="shared" si="1"/>
        <v>41</v>
      </c>
      <c r="R38" s="1" t="str">
        <f t="shared" si="2"/>
        <v>041B0419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87" t="str">
        <f t="shared" si="0"/>
        <v>041B0420</v>
      </c>
      <c r="B39" s="5" t="s">
        <v>1913</v>
      </c>
      <c r="C39" s="21">
        <v>4</v>
      </c>
      <c r="D39" s="21">
        <v>20</v>
      </c>
      <c r="E39" s="6" t="s">
        <v>16</v>
      </c>
      <c r="F39" s="7" t="s">
        <v>33</v>
      </c>
      <c r="G39" s="6" t="s">
        <v>738</v>
      </c>
      <c r="H39" s="6" t="s">
        <v>1976</v>
      </c>
      <c r="I39" s="11" t="s">
        <v>1940</v>
      </c>
      <c r="J39" s="11"/>
      <c r="K39" s="6" t="s">
        <v>1980</v>
      </c>
      <c r="L39" s="12" t="s">
        <v>57</v>
      </c>
      <c r="M39" s="13"/>
      <c r="N39" s="14"/>
      <c r="O39" s="7"/>
      <c r="P39" s="6" t="s">
        <v>1694</v>
      </c>
      <c r="Q39" s="63">
        <f t="shared" si="1"/>
        <v>41</v>
      </c>
      <c r="R39" s="1" t="str">
        <f t="shared" si="2"/>
        <v>041B0420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87" t="str">
        <f t="shared" si="0"/>
        <v>041B0421</v>
      </c>
      <c r="B40" s="5" t="s">
        <v>1913</v>
      </c>
      <c r="C40" s="21">
        <v>4</v>
      </c>
      <c r="D40" s="21">
        <v>21</v>
      </c>
      <c r="E40" s="6" t="s">
        <v>16</v>
      </c>
      <c r="F40" s="7" t="s">
        <v>33</v>
      </c>
      <c r="G40" s="6" t="s">
        <v>738</v>
      </c>
      <c r="H40" s="6" t="s">
        <v>1977</v>
      </c>
      <c r="I40" s="11" t="s">
        <v>1940</v>
      </c>
      <c r="J40" s="11"/>
      <c r="K40" s="6" t="s">
        <v>1981</v>
      </c>
      <c r="L40" s="12" t="s">
        <v>57</v>
      </c>
      <c r="M40" s="13"/>
      <c r="N40" s="14"/>
      <c r="O40" s="7"/>
      <c r="P40" s="6" t="s">
        <v>1694</v>
      </c>
      <c r="Q40" s="63">
        <f t="shared" si="1"/>
        <v>41</v>
      </c>
      <c r="R40" s="1" t="str">
        <f t="shared" si="2"/>
        <v>041B0421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041B0422</v>
      </c>
      <c r="B41" s="5" t="s">
        <v>1913</v>
      </c>
      <c r="C41" s="21">
        <v>4</v>
      </c>
      <c r="D41" s="21">
        <v>22</v>
      </c>
      <c r="E41" s="6" t="s">
        <v>16</v>
      </c>
      <c r="F41" s="7" t="s">
        <v>33</v>
      </c>
      <c r="G41" s="6" t="s">
        <v>738</v>
      </c>
      <c r="H41" s="6" t="s">
        <v>1978</v>
      </c>
      <c r="I41" s="11" t="s">
        <v>1940</v>
      </c>
      <c r="J41" s="11"/>
      <c r="K41" s="6" t="s">
        <v>1982</v>
      </c>
      <c r="L41" s="12" t="s">
        <v>57</v>
      </c>
      <c r="M41" s="13"/>
      <c r="N41" s="14"/>
      <c r="O41" s="7"/>
      <c r="P41" s="6" t="s">
        <v>1694</v>
      </c>
      <c r="Q41" s="63">
        <f t="shared" si="1"/>
        <v>41</v>
      </c>
      <c r="R41" s="1" t="str">
        <f t="shared" si="2"/>
        <v>041B0422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87" t="str">
        <f t="shared" si="0"/>
        <v>041B0423</v>
      </c>
      <c r="B42" s="5" t="s">
        <v>1913</v>
      </c>
      <c r="C42" s="21">
        <v>4</v>
      </c>
      <c r="D42" s="21">
        <v>23</v>
      </c>
      <c r="E42" s="6" t="s">
        <v>16</v>
      </c>
      <c r="F42" s="7" t="s">
        <v>33</v>
      </c>
      <c r="G42" s="6" t="s">
        <v>738</v>
      </c>
      <c r="H42" s="6" t="s">
        <v>1979</v>
      </c>
      <c r="I42" s="11" t="s">
        <v>1940</v>
      </c>
      <c r="J42" s="11"/>
      <c r="K42" s="6" t="s">
        <v>1983</v>
      </c>
      <c r="L42" s="12" t="s">
        <v>57</v>
      </c>
      <c r="M42" s="13"/>
      <c r="N42" s="14"/>
      <c r="O42" s="7"/>
      <c r="P42" s="6" t="s">
        <v>1694</v>
      </c>
      <c r="Q42" s="63">
        <f t="shared" si="1"/>
        <v>41</v>
      </c>
      <c r="R42" s="1" t="str">
        <f t="shared" si="2"/>
        <v>041B0423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11"/>
      <c r="J43" s="11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041B0424</v>
      </c>
      <c r="B44" s="5" t="s">
        <v>1913</v>
      </c>
      <c r="C44" s="21">
        <v>4</v>
      </c>
      <c r="D44" s="21">
        <v>24</v>
      </c>
      <c r="E44" s="6" t="s">
        <v>16</v>
      </c>
      <c r="F44" s="7" t="s">
        <v>33</v>
      </c>
      <c r="G44" s="6" t="s">
        <v>735</v>
      </c>
      <c r="H44" s="6" t="s">
        <v>1944</v>
      </c>
      <c r="I44" s="11" t="s">
        <v>739</v>
      </c>
      <c r="J44" s="11" t="s">
        <v>348</v>
      </c>
      <c r="K44" s="6" t="s">
        <v>347</v>
      </c>
      <c r="L44" s="12" t="s">
        <v>57</v>
      </c>
      <c r="M44" s="13"/>
      <c r="N44" s="14"/>
      <c r="O44" s="7" t="s">
        <v>1689</v>
      </c>
      <c r="P44" s="6" t="s">
        <v>1694</v>
      </c>
      <c r="Q44" s="63">
        <f t="shared" si="1"/>
        <v>41</v>
      </c>
      <c r="R44" s="1" t="str">
        <f t="shared" si="2"/>
        <v>041B0424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87" t="str">
        <f t="shared" si="0"/>
        <v>041B0425</v>
      </c>
      <c r="B45" s="5" t="s">
        <v>1913</v>
      </c>
      <c r="C45" s="21">
        <v>4</v>
      </c>
      <c r="D45" s="21">
        <v>25</v>
      </c>
      <c r="E45" s="6" t="s">
        <v>16</v>
      </c>
      <c r="F45" s="7" t="s">
        <v>33</v>
      </c>
      <c r="G45" s="6" t="s">
        <v>735</v>
      </c>
      <c r="H45" s="6" t="s">
        <v>1945</v>
      </c>
      <c r="I45" s="11" t="s">
        <v>739</v>
      </c>
      <c r="J45" s="11" t="s">
        <v>350</v>
      </c>
      <c r="K45" s="6" t="s">
        <v>347</v>
      </c>
      <c r="L45" s="12" t="s">
        <v>57</v>
      </c>
      <c r="M45" s="13"/>
      <c r="N45" s="14"/>
      <c r="O45" s="7" t="s">
        <v>1689</v>
      </c>
      <c r="P45" s="6" t="s">
        <v>1694</v>
      </c>
      <c r="Q45" s="63">
        <f t="shared" si="1"/>
        <v>41</v>
      </c>
      <c r="R45" s="1" t="str">
        <f t="shared" si="2"/>
        <v>041B0425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87" t="str">
        <f t="shared" si="0"/>
        <v>041B0426</v>
      </c>
      <c r="B46" s="5" t="s">
        <v>1913</v>
      </c>
      <c r="C46" s="21">
        <v>4</v>
      </c>
      <c r="D46" s="21">
        <v>26</v>
      </c>
      <c r="E46" s="6" t="s">
        <v>16</v>
      </c>
      <c r="F46" s="7" t="s">
        <v>33</v>
      </c>
      <c r="G46" s="6" t="s">
        <v>735</v>
      </c>
      <c r="H46" s="6" t="s">
        <v>1946</v>
      </c>
      <c r="I46" s="11" t="s">
        <v>739</v>
      </c>
      <c r="J46" s="11" t="s">
        <v>350</v>
      </c>
      <c r="K46" s="6" t="s">
        <v>352</v>
      </c>
      <c r="L46" s="12" t="s">
        <v>57</v>
      </c>
      <c r="M46" s="13"/>
      <c r="N46" s="14"/>
      <c r="O46" s="7" t="s">
        <v>1689</v>
      </c>
      <c r="P46" s="6" t="s">
        <v>1694</v>
      </c>
      <c r="Q46" s="63">
        <f t="shared" si="1"/>
        <v>41</v>
      </c>
      <c r="R46" s="1" t="str">
        <f t="shared" si="2"/>
        <v>041B0426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87" t="str">
        <f t="shared" si="0"/>
        <v>041B0427</v>
      </c>
      <c r="B47" s="5" t="s">
        <v>1913</v>
      </c>
      <c r="C47" s="21">
        <v>4</v>
      </c>
      <c r="D47" s="21">
        <v>27</v>
      </c>
      <c r="E47" s="6" t="s">
        <v>16</v>
      </c>
      <c r="F47" s="7" t="s">
        <v>33</v>
      </c>
      <c r="G47" s="6" t="s">
        <v>735</v>
      </c>
      <c r="H47" s="6" t="s">
        <v>1947</v>
      </c>
      <c r="I47" s="11" t="s">
        <v>739</v>
      </c>
      <c r="J47" s="11" t="s">
        <v>356</v>
      </c>
      <c r="K47" s="6" t="s">
        <v>321</v>
      </c>
      <c r="L47" s="12" t="s">
        <v>57</v>
      </c>
      <c r="M47" s="13"/>
      <c r="N47" s="14"/>
      <c r="O47" s="7" t="s">
        <v>1689</v>
      </c>
      <c r="P47" s="6" t="s">
        <v>1694</v>
      </c>
      <c r="Q47" s="63">
        <f t="shared" si="1"/>
        <v>41</v>
      </c>
      <c r="R47" s="1" t="str">
        <f t="shared" si="2"/>
        <v>041B0427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87" t="str">
        <f t="shared" si="0"/>
        <v>041B0428</v>
      </c>
      <c r="B48" s="5" t="s">
        <v>1913</v>
      </c>
      <c r="C48" s="21">
        <v>4</v>
      </c>
      <c r="D48" s="21">
        <v>28</v>
      </c>
      <c r="E48" s="6" t="s">
        <v>16</v>
      </c>
      <c r="F48" s="7" t="s">
        <v>33</v>
      </c>
      <c r="G48" s="6" t="s">
        <v>735</v>
      </c>
      <c r="H48" s="6" t="s">
        <v>1948</v>
      </c>
      <c r="I48" s="11" t="s">
        <v>739</v>
      </c>
      <c r="J48" s="11" t="s">
        <v>356</v>
      </c>
      <c r="K48" s="6" t="s">
        <v>357</v>
      </c>
      <c r="L48" s="12" t="s">
        <v>57</v>
      </c>
      <c r="M48" s="13"/>
      <c r="N48" s="14"/>
      <c r="O48" s="7" t="s">
        <v>1689</v>
      </c>
      <c r="P48" s="6" t="s">
        <v>1694</v>
      </c>
      <c r="Q48" s="63">
        <f t="shared" si="1"/>
        <v>41</v>
      </c>
      <c r="R48" s="1" t="str">
        <f t="shared" si="2"/>
        <v>041B0428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041B0429</v>
      </c>
      <c r="B49" s="5" t="s">
        <v>1913</v>
      </c>
      <c r="C49" s="21">
        <v>4</v>
      </c>
      <c r="D49" s="21">
        <v>29</v>
      </c>
      <c r="E49" s="6" t="s">
        <v>16</v>
      </c>
      <c r="F49" s="7" t="s">
        <v>33</v>
      </c>
      <c r="G49" s="6" t="s">
        <v>735</v>
      </c>
      <c r="H49" s="6" t="s">
        <v>1949</v>
      </c>
      <c r="I49" s="11" t="s">
        <v>739</v>
      </c>
      <c r="J49" s="11" t="s">
        <v>356</v>
      </c>
      <c r="K49" s="6" t="s">
        <v>352</v>
      </c>
      <c r="L49" s="12" t="s">
        <v>57</v>
      </c>
      <c r="M49" s="13"/>
      <c r="N49" s="14"/>
      <c r="O49" s="7" t="s">
        <v>1689</v>
      </c>
      <c r="P49" s="6" t="s">
        <v>1694</v>
      </c>
      <c r="Q49" s="63">
        <f t="shared" si="1"/>
        <v>41</v>
      </c>
      <c r="R49" s="1" t="str">
        <f t="shared" si="2"/>
        <v>041B0429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041B0430</v>
      </c>
      <c r="B50" s="5" t="s">
        <v>1913</v>
      </c>
      <c r="C50" s="21">
        <v>4</v>
      </c>
      <c r="D50" s="21">
        <v>30</v>
      </c>
      <c r="E50" s="6" t="s">
        <v>16</v>
      </c>
      <c r="F50" s="7" t="s">
        <v>33</v>
      </c>
      <c r="G50" s="6" t="s">
        <v>735</v>
      </c>
      <c r="H50" s="6" t="s">
        <v>1950</v>
      </c>
      <c r="I50" s="11" t="s">
        <v>739</v>
      </c>
      <c r="J50" s="11" t="s">
        <v>359</v>
      </c>
      <c r="K50" s="6" t="s">
        <v>352</v>
      </c>
      <c r="L50" s="12" t="s">
        <v>57</v>
      </c>
      <c r="M50" s="13"/>
      <c r="N50" s="14"/>
      <c r="O50" s="7" t="s">
        <v>1689</v>
      </c>
      <c r="P50" s="6" t="s">
        <v>1694</v>
      </c>
      <c r="Q50" s="63">
        <f t="shared" si="1"/>
        <v>41</v>
      </c>
      <c r="R50" s="1" t="str">
        <f t="shared" si="2"/>
        <v>041B0430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041B0431</v>
      </c>
      <c r="B51" s="5" t="s">
        <v>1913</v>
      </c>
      <c r="C51" s="21">
        <v>4</v>
      </c>
      <c r="D51" s="21">
        <v>31</v>
      </c>
      <c r="E51" s="6" t="s">
        <v>16</v>
      </c>
      <c r="F51" s="7" t="s">
        <v>33</v>
      </c>
      <c r="G51" s="6" t="s">
        <v>735</v>
      </c>
      <c r="H51" s="6" t="s">
        <v>1951</v>
      </c>
      <c r="I51" s="11" t="s">
        <v>739</v>
      </c>
      <c r="J51" s="11" t="s">
        <v>380</v>
      </c>
      <c r="K51" s="11" t="s">
        <v>361</v>
      </c>
      <c r="L51" s="12" t="s">
        <v>57</v>
      </c>
      <c r="M51" s="13"/>
      <c r="N51" s="14"/>
      <c r="O51" s="7" t="s">
        <v>1689</v>
      </c>
      <c r="P51" s="6" t="s">
        <v>1694</v>
      </c>
      <c r="Q51" s="63">
        <f t="shared" si="1"/>
        <v>41</v>
      </c>
      <c r="R51" s="1" t="str">
        <f t="shared" si="2"/>
        <v>041B0431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87" t="str">
        <f t="shared" si="0"/>
        <v>041B0432</v>
      </c>
      <c r="B52" s="5" t="s">
        <v>1913</v>
      </c>
      <c r="C52" s="21">
        <v>4</v>
      </c>
      <c r="D52" s="21">
        <v>32</v>
      </c>
      <c r="E52" s="6" t="s">
        <v>16</v>
      </c>
      <c r="F52" s="7" t="s">
        <v>33</v>
      </c>
      <c r="G52" s="6" t="s">
        <v>735</v>
      </c>
      <c r="H52" s="6" t="s">
        <v>1952</v>
      </c>
      <c r="I52" s="11" t="s">
        <v>740</v>
      </c>
      <c r="J52" s="11" t="s">
        <v>348</v>
      </c>
      <c r="K52" s="6" t="s">
        <v>347</v>
      </c>
      <c r="L52" s="12" t="s">
        <v>57</v>
      </c>
      <c r="M52" s="13"/>
      <c r="N52" s="14"/>
      <c r="O52" s="7" t="s">
        <v>1689</v>
      </c>
      <c r="P52" s="6" t="s">
        <v>1694</v>
      </c>
      <c r="Q52" s="63">
        <f t="shared" si="1"/>
        <v>41</v>
      </c>
      <c r="R52" s="1" t="str">
        <f t="shared" si="2"/>
        <v>041B0432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041B0433</v>
      </c>
      <c r="B53" s="5" t="s">
        <v>1913</v>
      </c>
      <c r="C53" s="21">
        <v>4</v>
      </c>
      <c r="D53" s="21">
        <v>33</v>
      </c>
      <c r="E53" s="6" t="s">
        <v>16</v>
      </c>
      <c r="F53" s="7" t="s">
        <v>33</v>
      </c>
      <c r="G53" s="6" t="s">
        <v>735</v>
      </c>
      <c r="H53" s="6" t="s">
        <v>1953</v>
      </c>
      <c r="I53" s="11" t="s">
        <v>740</v>
      </c>
      <c r="J53" s="11" t="s">
        <v>350</v>
      </c>
      <c r="K53" s="6" t="s">
        <v>347</v>
      </c>
      <c r="L53" s="12" t="s">
        <v>57</v>
      </c>
      <c r="M53" s="13"/>
      <c r="N53" s="14"/>
      <c r="O53" s="7" t="s">
        <v>1689</v>
      </c>
      <c r="P53" s="6" t="s">
        <v>1694</v>
      </c>
      <c r="Q53" s="63">
        <f t="shared" si="1"/>
        <v>41</v>
      </c>
      <c r="R53" s="1" t="str">
        <f t="shared" si="2"/>
        <v>041B0433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87" t="str">
        <f t="shared" si="0"/>
        <v>041B0434</v>
      </c>
      <c r="B54" s="5" t="s">
        <v>1913</v>
      </c>
      <c r="C54" s="21">
        <v>4</v>
      </c>
      <c r="D54" s="21">
        <v>34</v>
      </c>
      <c r="E54" s="6" t="s">
        <v>16</v>
      </c>
      <c r="F54" s="7" t="s">
        <v>33</v>
      </c>
      <c r="G54" s="6" t="s">
        <v>735</v>
      </c>
      <c r="H54" s="6" t="s">
        <v>1954</v>
      </c>
      <c r="I54" s="11" t="s">
        <v>740</v>
      </c>
      <c r="J54" s="11" t="s">
        <v>350</v>
      </c>
      <c r="K54" s="6" t="s">
        <v>352</v>
      </c>
      <c r="L54" s="12" t="s">
        <v>57</v>
      </c>
      <c r="M54" s="13"/>
      <c r="N54" s="14"/>
      <c r="O54" s="7" t="s">
        <v>1689</v>
      </c>
      <c r="P54" s="6" t="s">
        <v>1694</v>
      </c>
      <c r="Q54" s="63">
        <f t="shared" si="1"/>
        <v>41</v>
      </c>
      <c r="R54" s="1" t="str">
        <f t="shared" si="2"/>
        <v>041B0434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87" t="str">
        <f t="shared" si="0"/>
        <v>041B0435</v>
      </c>
      <c r="B55" s="5" t="s">
        <v>1913</v>
      </c>
      <c r="C55" s="21">
        <v>4</v>
      </c>
      <c r="D55" s="21">
        <v>35</v>
      </c>
      <c r="E55" s="6" t="s">
        <v>16</v>
      </c>
      <c r="F55" s="7" t="s">
        <v>33</v>
      </c>
      <c r="G55" s="6" t="s">
        <v>735</v>
      </c>
      <c r="H55" s="6" t="s">
        <v>1955</v>
      </c>
      <c r="I55" s="11" t="s">
        <v>740</v>
      </c>
      <c r="J55" s="11" t="s">
        <v>356</v>
      </c>
      <c r="K55" s="6" t="s">
        <v>321</v>
      </c>
      <c r="L55" s="12" t="s">
        <v>57</v>
      </c>
      <c r="M55" s="13"/>
      <c r="N55" s="14"/>
      <c r="O55" s="7" t="s">
        <v>1689</v>
      </c>
      <c r="P55" s="6" t="s">
        <v>1694</v>
      </c>
      <c r="Q55" s="63">
        <f t="shared" si="1"/>
        <v>41</v>
      </c>
      <c r="R55" s="1" t="str">
        <f t="shared" si="2"/>
        <v>041B0435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041B0436</v>
      </c>
      <c r="B56" s="5" t="s">
        <v>1913</v>
      </c>
      <c r="C56" s="21">
        <v>4</v>
      </c>
      <c r="D56" s="21">
        <v>36</v>
      </c>
      <c r="E56" s="6" t="s">
        <v>16</v>
      </c>
      <c r="F56" s="7" t="s">
        <v>33</v>
      </c>
      <c r="G56" s="6" t="s">
        <v>735</v>
      </c>
      <c r="H56" s="6" t="s">
        <v>1956</v>
      </c>
      <c r="I56" s="11" t="s">
        <v>740</v>
      </c>
      <c r="J56" s="11" t="s">
        <v>356</v>
      </c>
      <c r="K56" s="6" t="s">
        <v>357</v>
      </c>
      <c r="L56" s="12" t="s">
        <v>57</v>
      </c>
      <c r="M56" s="13"/>
      <c r="N56" s="14"/>
      <c r="O56" s="7" t="s">
        <v>1689</v>
      </c>
      <c r="P56" s="6" t="s">
        <v>1694</v>
      </c>
      <c r="Q56" s="63">
        <f t="shared" si="1"/>
        <v>41</v>
      </c>
      <c r="R56" s="1" t="str">
        <f t="shared" si="2"/>
        <v>041B0436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041B0437</v>
      </c>
      <c r="B57" s="5" t="s">
        <v>1913</v>
      </c>
      <c r="C57" s="21">
        <v>4</v>
      </c>
      <c r="D57" s="21">
        <v>37</v>
      </c>
      <c r="E57" s="6" t="s">
        <v>16</v>
      </c>
      <c r="F57" s="7" t="s">
        <v>33</v>
      </c>
      <c r="G57" s="6" t="s">
        <v>735</v>
      </c>
      <c r="H57" s="6" t="s">
        <v>1957</v>
      </c>
      <c r="I57" s="11" t="s">
        <v>740</v>
      </c>
      <c r="J57" s="11" t="s">
        <v>356</v>
      </c>
      <c r="K57" s="6" t="s">
        <v>352</v>
      </c>
      <c r="L57" s="12" t="s">
        <v>57</v>
      </c>
      <c r="M57" s="13"/>
      <c r="N57" s="14"/>
      <c r="O57" s="7" t="s">
        <v>1689</v>
      </c>
      <c r="P57" s="6" t="s">
        <v>1694</v>
      </c>
      <c r="Q57" s="63">
        <f t="shared" si="1"/>
        <v>41</v>
      </c>
      <c r="R57" s="1" t="str">
        <f t="shared" si="2"/>
        <v>041B0437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041B0438</v>
      </c>
      <c r="B58" s="5" t="s">
        <v>1913</v>
      </c>
      <c r="C58" s="21">
        <v>4</v>
      </c>
      <c r="D58" s="21">
        <v>38</v>
      </c>
      <c r="E58" s="6" t="s">
        <v>16</v>
      </c>
      <c r="F58" s="7" t="s">
        <v>33</v>
      </c>
      <c r="G58" s="6" t="s">
        <v>735</v>
      </c>
      <c r="H58" s="6" t="s">
        <v>1958</v>
      </c>
      <c r="I58" s="11" t="s">
        <v>740</v>
      </c>
      <c r="J58" s="11" t="s">
        <v>359</v>
      </c>
      <c r="K58" s="6" t="s">
        <v>352</v>
      </c>
      <c r="L58" s="12" t="s">
        <v>57</v>
      </c>
      <c r="M58" s="13"/>
      <c r="N58" s="14"/>
      <c r="O58" s="7" t="s">
        <v>1689</v>
      </c>
      <c r="P58" s="6" t="s">
        <v>1694</v>
      </c>
      <c r="Q58" s="63">
        <f t="shared" si="1"/>
        <v>41</v>
      </c>
      <c r="R58" s="1" t="str">
        <f t="shared" si="2"/>
        <v>041B0438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87" t="str">
        <f t="shared" si="0"/>
        <v>041B0439</v>
      </c>
      <c r="B59" s="5" t="s">
        <v>1913</v>
      </c>
      <c r="C59" s="21">
        <v>4</v>
      </c>
      <c r="D59" s="21">
        <v>39</v>
      </c>
      <c r="E59" s="6" t="s">
        <v>16</v>
      </c>
      <c r="F59" s="7" t="s">
        <v>33</v>
      </c>
      <c r="G59" s="6" t="s">
        <v>735</v>
      </c>
      <c r="H59" s="6" t="s">
        <v>1959</v>
      </c>
      <c r="I59" s="11" t="s">
        <v>740</v>
      </c>
      <c r="J59" s="11" t="s">
        <v>380</v>
      </c>
      <c r="K59" s="11" t="s">
        <v>361</v>
      </c>
      <c r="L59" s="12" t="s">
        <v>57</v>
      </c>
      <c r="M59" s="13"/>
      <c r="N59" s="14"/>
      <c r="O59" s="7" t="s">
        <v>1689</v>
      </c>
      <c r="P59" s="6" t="s">
        <v>1694</v>
      </c>
      <c r="Q59" s="63">
        <f t="shared" si="1"/>
        <v>41</v>
      </c>
      <c r="R59" s="1" t="str">
        <f t="shared" si="2"/>
        <v>041B0439</v>
      </c>
      <c r="S59" s="1" t="str">
        <f t="shared" si="3"/>
        <v xml:space="preserve">指定承認    </v>
      </c>
      <c r="T59" s="1" t="str">
        <f t="shared" si="4"/>
        <v xml:space="preserve">指定承認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87" t="str">
        <f t="shared" si="0"/>
        <v>041B0440</v>
      </c>
      <c r="B60" s="5" t="s">
        <v>1913</v>
      </c>
      <c r="C60" s="21">
        <v>4</v>
      </c>
      <c r="D60" s="21">
        <v>40</v>
      </c>
      <c r="E60" s="6" t="s">
        <v>16</v>
      </c>
      <c r="F60" s="7" t="s">
        <v>33</v>
      </c>
      <c r="G60" s="6" t="s">
        <v>735</v>
      </c>
      <c r="H60" s="6" t="s">
        <v>1960</v>
      </c>
      <c r="I60" s="11" t="s">
        <v>741</v>
      </c>
      <c r="J60" s="11" t="s">
        <v>348</v>
      </c>
      <c r="K60" s="6" t="s">
        <v>357</v>
      </c>
      <c r="L60" s="12" t="s">
        <v>57</v>
      </c>
      <c r="M60" s="13"/>
      <c r="N60" s="14"/>
      <c r="O60" s="7" t="s">
        <v>1689</v>
      </c>
      <c r="P60" s="6" t="s">
        <v>1694</v>
      </c>
      <c r="Q60" s="63">
        <f t="shared" si="1"/>
        <v>41</v>
      </c>
      <c r="R60" s="1" t="str">
        <f t="shared" si="2"/>
        <v>041B0440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87" t="str">
        <f t="shared" si="0"/>
        <v>041B0441</v>
      </c>
      <c r="B61" s="5" t="s">
        <v>1913</v>
      </c>
      <c r="C61" s="21">
        <v>4</v>
      </c>
      <c r="D61" s="21">
        <v>41</v>
      </c>
      <c r="E61" s="6" t="s">
        <v>16</v>
      </c>
      <c r="F61" s="7" t="s">
        <v>33</v>
      </c>
      <c r="G61" s="6" t="s">
        <v>735</v>
      </c>
      <c r="H61" s="6" t="s">
        <v>1961</v>
      </c>
      <c r="I61" s="11" t="s">
        <v>741</v>
      </c>
      <c r="J61" s="11" t="s">
        <v>356</v>
      </c>
      <c r="K61" s="6" t="s">
        <v>321</v>
      </c>
      <c r="L61" s="12" t="s">
        <v>57</v>
      </c>
      <c r="M61" s="13"/>
      <c r="N61" s="14"/>
      <c r="O61" s="7" t="s">
        <v>1689</v>
      </c>
      <c r="P61" s="6" t="s">
        <v>1694</v>
      </c>
      <c r="Q61" s="63">
        <f t="shared" si="1"/>
        <v>41</v>
      </c>
      <c r="R61" s="1" t="str">
        <f t="shared" si="2"/>
        <v>041B0441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87" t="str">
        <f t="shared" si="0"/>
        <v>041B0442</v>
      </c>
      <c r="B62" s="5" t="s">
        <v>1913</v>
      </c>
      <c r="C62" s="21">
        <v>4</v>
      </c>
      <c r="D62" s="21">
        <v>42</v>
      </c>
      <c r="E62" s="6" t="s">
        <v>16</v>
      </c>
      <c r="F62" s="7" t="s">
        <v>33</v>
      </c>
      <c r="G62" s="6" t="s">
        <v>735</v>
      </c>
      <c r="H62" s="6" t="s">
        <v>1962</v>
      </c>
      <c r="I62" s="11" t="s">
        <v>741</v>
      </c>
      <c r="J62" s="11" t="s">
        <v>356</v>
      </c>
      <c r="K62" s="6" t="s">
        <v>357</v>
      </c>
      <c r="L62" s="12" t="s">
        <v>57</v>
      </c>
      <c r="M62" s="13"/>
      <c r="N62" s="14"/>
      <c r="O62" s="7" t="s">
        <v>1689</v>
      </c>
      <c r="P62" s="6" t="s">
        <v>1694</v>
      </c>
      <c r="Q62" s="63">
        <f t="shared" si="1"/>
        <v>41</v>
      </c>
      <c r="R62" s="1" t="str">
        <f t="shared" si="2"/>
        <v>041B0442</v>
      </c>
      <c r="S62" s="1" t="str">
        <f t="shared" si="3"/>
        <v xml:space="preserve">指定承認    </v>
      </c>
      <c r="T62" s="1" t="str">
        <f t="shared" si="4"/>
        <v xml:space="preserve">指定承認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87" t="str">
        <f t="shared" si="0"/>
        <v>041B0443</v>
      </c>
      <c r="B63" s="5" t="s">
        <v>1913</v>
      </c>
      <c r="C63" s="21">
        <v>4</v>
      </c>
      <c r="D63" s="21">
        <v>43</v>
      </c>
      <c r="E63" s="6" t="s">
        <v>16</v>
      </c>
      <c r="F63" s="7" t="s">
        <v>33</v>
      </c>
      <c r="G63" s="6" t="s">
        <v>735</v>
      </c>
      <c r="H63" s="6" t="s">
        <v>1963</v>
      </c>
      <c r="I63" s="11" t="s">
        <v>741</v>
      </c>
      <c r="J63" s="11" t="s">
        <v>356</v>
      </c>
      <c r="K63" s="6" t="s">
        <v>352</v>
      </c>
      <c r="L63" s="12" t="s">
        <v>57</v>
      </c>
      <c r="M63" s="13"/>
      <c r="N63" s="14"/>
      <c r="O63" s="7" t="s">
        <v>1689</v>
      </c>
      <c r="P63" s="6" t="s">
        <v>1694</v>
      </c>
      <c r="Q63" s="63">
        <f t="shared" si="1"/>
        <v>41</v>
      </c>
      <c r="R63" s="1" t="str">
        <f t="shared" si="2"/>
        <v>041B0443</v>
      </c>
      <c r="S63" s="1" t="str">
        <f t="shared" si="3"/>
        <v xml:space="preserve">指定承認    </v>
      </c>
      <c r="T63" s="1" t="str">
        <f t="shared" si="4"/>
        <v xml:space="preserve">指定承認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87" t="str">
        <f t="shared" si="0"/>
        <v>041B0444</v>
      </c>
      <c r="B64" s="5" t="s">
        <v>1913</v>
      </c>
      <c r="C64" s="21">
        <v>4</v>
      </c>
      <c r="D64" s="21">
        <v>44</v>
      </c>
      <c r="E64" s="6" t="s">
        <v>16</v>
      </c>
      <c r="F64" s="7" t="s">
        <v>33</v>
      </c>
      <c r="G64" s="6" t="s">
        <v>735</v>
      </c>
      <c r="H64" s="6" t="s">
        <v>1964</v>
      </c>
      <c r="I64" s="11" t="s">
        <v>741</v>
      </c>
      <c r="J64" s="11" t="s">
        <v>359</v>
      </c>
      <c r="K64" s="6" t="s">
        <v>357</v>
      </c>
      <c r="L64" s="12" t="s">
        <v>57</v>
      </c>
      <c r="M64" s="13"/>
      <c r="N64" s="14"/>
      <c r="O64" s="7" t="s">
        <v>1689</v>
      </c>
      <c r="P64" s="6" t="s">
        <v>1694</v>
      </c>
      <c r="Q64" s="63">
        <f t="shared" si="1"/>
        <v>41</v>
      </c>
      <c r="R64" s="1" t="str">
        <f t="shared" si="2"/>
        <v>041B0444</v>
      </c>
      <c r="S64" s="1" t="str">
        <f t="shared" si="3"/>
        <v xml:space="preserve">指定承認    </v>
      </c>
      <c r="T64" s="1" t="str">
        <f t="shared" si="4"/>
        <v xml:space="preserve">指定承認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87" t="str">
        <f t="shared" si="0"/>
        <v>041B0445</v>
      </c>
      <c r="B65" s="5" t="s">
        <v>1913</v>
      </c>
      <c r="C65" s="21">
        <v>4</v>
      </c>
      <c r="D65" s="21">
        <v>45</v>
      </c>
      <c r="E65" s="6" t="s">
        <v>16</v>
      </c>
      <c r="F65" s="7" t="s">
        <v>33</v>
      </c>
      <c r="G65" s="6" t="s">
        <v>735</v>
      </c>
      <c r="H65" s="6" t="s">
        <v>1965</v>
      </c>
      <c r="I65" s="11" t="s">
        <v>741</v>
      </c>
      <c r="J65" s="11" t="s">
        <v>359</v>
      </c>
      <c r="K65" s="6" t="s">
        <v>352</v>
      </c>
      <c r="L65" s="12" t="s">
        <v>57</v>
      </c>
      <c r="M65" s="13"/>
      <c r="N65" s="14"/>
      <c r="O65" s="7" t="s">
        <v>1689</v>
      </c>
      <c r="P65" s="6" t="s">
        <v>1694</v>
      </c>
      <c r="Q65" s="63">
        <f t="shared" si="1"/>
        <v>41</v>
      </c>
      <c r="R65" s="1" t="str">
        <f t="shared" si="2"/>
        <v>041B0445</v>
      </c>
      <c r="S65" s="1" t="str">
        <f t="shared" si="3"/>
        <v xml:space="preserve">指定承認    </v>
      </c>
      <c r="T65" s="1" t="str">
        <f t="shared" si="4"/>
        <v xml:space="preserve">指定承認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87" t="str">
        <f t="shared" si="0"/>
        <v>041B0446</v>
      </c>
      <c r="B66" s="5" t="s">
        <v>1913</v>
      </c>
      <c r="C66" s="21">
        <v>4</v>
      </c>
      <c r="D66" s="21">
        <v>46</v>
      </c>
      <c r="E66" s="6" t="s">
        <v>16</v>
      </c>
      <c r="F66" s="7" t="s">
        <v>33</v>
      </c>
      <c r="G66" s="6" t="s">
        <v>735</v>
      </c>
      <c r="H66" s="6" t="s">
        <v>1966</v>
      </c>
      <c r="I66" s="11" t="s">
        <v>741</v>
      </c>
      <c r="J66" s="11" t="s">
        <v>359</v>
      </c>
      <c r="K66" s="6" t="s">
        <v>377</v>
      </c>
      <c r="L66" s="12" t="s">
        <v>57</v>
      </c>
      <c r="M66" s="13"/>
      <c r="N66" s="14"/>
      <c r="O66" s="7" t="s">
        <v>1689</v>
      </c>
      <c r="P66" s="6" t="s">
        <v>1694</v>
      </c>
      <c r="Q66" s="63">
        <f t="shared" si="1"/>
        <v>41</v>
      </c>
      <c r="R66" s="1" t="str">
        <f t="shared" ref="R66:R129" si="5">A66</f>
        <v>041B0446</v>
      </c>
      <c r="S66" s="1" t="str">
        <f t="shared" si="3"/>
        <v xml:space="preserve">指定承認    </v>
      </c>
      <c r="T66" s="1" t="str">
        <f t="shared" ref="T66:T129" si="6">S66</f>
        <v xml:space="preserve">指定承認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87" t="str">
        <f t="shared" si="0"/>
        <v>041B0447</v>
      </c>
      <c r="B67" s="5" t="s">
        <v>1913</v>
      </c>
      <c r="C67" s="21">
        <v>4</v>
      </c>
      <c r="D67" s="21">
        <v>47</v>
      </c>
      <c r="E67" s="6" t="s">
        <v>16</v>
      </c>
      <c r="F67" s="7" t="s">
        <v>33</v>
      </c>
      <c r="G67" s="6" t="s">
        <v>735</v>
      </c>
      <c r="H67" s="6" t="s">
        <v>2109</v>
      </c>
      <c r="I67" s="11" t="s">
        <v>741</v>
      </c>
      <c r="J67" s="11" t="s">
        <v>1894</v>
      </c>
      <c r="K67" s="6" t="s">
        <v>357</v>
      </c>
      <c r="L67" s="12" t="s">
        <v>57</v>
      </c>
      <c r="M67" s="13"/>
      <c r="N67" s="14"/>
      <c r="O67" s="7" t="s">
        <v>1689</v>
      </c>
      <c r="P67" s="6" t="s">
        <v>1694</v>
      </c>
      <c r="Q67" s="63">
        <f t="shared" si="1"/>
        <v>41</v>
      </c>
      <c r="R67" s="1" t="str">
        <f t="shared" si="5"/>
        <v>041B0447</v>
      </c>
      <c r="S67" s="1" t="str">
        <f t="shared" si="3"/>
        <v xml:space="preserve">指定承認    </v>
      </c>
      <c r="T67" s="1" t="str">
        <f t="shared" si="6"/>
        <v xml:space="preserve">指定承認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87" t="str">
        <f t="shared" si="0"/>
        <v>041B0448</v>
      </c>
      <c r="B68" s="5" t="s">
        <v>1913</v>
      </c>
      <c r="C68" s="21">
        <v>4</v>
      </c>
      <c r="D68" s="21">
        <v>48</v>
      </c>
      <c r="E68" s="6" t="s">
        <v>16</v>
      </c>
      <c r="F68" s="7" t="s">
        <v>33</v>
      </c>
      <c r="G68" s="6" t="s">
        <v>735</v>
      </c>
      <c r="H68" s="6" t="s">
        <v>1967</v>
      </c>
      <c r="I68" s="11" t="s">
        <v>741</v>
      </c>
      <c r="J68" s="11" t="s">
        <v>380</v>
      </c>
      <c r="K68" s="11" t="s">
        <v>361</v>
      </c>
      <c r="L68" s="12" t="s">
        <v>57</v>
      </c>
      <c r="M68" s="13"/>
      <c r="N68" s="14"/>
      <c r="O68" s="7" t="s">
        <v>1689</v>
      </c>
      <c r="P68" s="6" t="s">
        <v>1694</v>
      </c>
      <c r="Q68" s="63">
        <f t="shared" si="1"/>
        <v>41</v>
      </c>
      <c r="R68" s="1" t="str">
        <f t="shared" si="5"/>
        <v>041B0448</v>
      </c>
      <c r="S68" s="1" t="str">
        <f t="shared" si="3"/>
        <v xml:space="preserve">指定承認    </v>
      </c>
      <c r="T68" s="1" t="str">
        <f t="shared" si="6"/>
        <v xml:space="preserve">指定承認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87" t="str">
        <f t="shared" si="0"/>
        <v>041B0449</v>
      </c>
      <c r="B69" s="5" t="s">
        <v>1913</v>
      </c>
      <c r="C69" s="21">
        <v>4</v>
      </c>
      <c r="D69" s="21">
        <v>49</v>
      </c>
      <c r="E69" s="6" t="s">
        <v>16</v>
      </c>
      <c r="F69" s="7" t="s">
        <v>33</v>
      </c>
      <c r="G69" s="6" t="s">
        <v>735</v>
      </c>
      <c r="H69" s="6" t="s">
        <v>2110</v>
      </c>
      <c r="I69" s="11" t="s">
        <v>741</v>
      </c>
      <c r="J69" s="11" t="s">
        <v>381</v>
      </c>
      <c r="K69" s="11" t="s">
        <v>361</v>
      </c>
      <c r="L69" s="12" t="s">
        <v>57</v>
      </c>
      <c r="M69" s="13"/>
      <c r="N69" s="14"/>
      <c r="O69" s="7" t="s">
        <v>1689</v>
      </c>
      <c r="P69" s="6" t="s">
        <v>1694</v>
      </c>
      <c r="Q69" s="63">
        <f t="shared" si="1"/>
        <v>41</v>
      </c>
      <c r="R69" s="1" t="str">
        <f t="shared" si="5"/>
        <v>041B0449</v>
      </c>
      <c r="S69" s="1" t="str">
        <f t="shared" si="3"/>
        <v xml:space="preserve">指定承認    </v>
      </c>
      <c r="T69" s="1" t="str">
        <f t="shared" si="6"/>
        <v xml:space="preserve">指定承認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87" t="str">
        <f t="shared" si="0"/>
        <v>041B0450</v>
      </c>
      <c r="B70" s="5" t="s">
        <v>1913</v>
      </c>
      <c r="C70" s="21">
        <v>4</v>
      </c>
      <c r="D70" s="21">
        <v>50</v>
      </c>
      <c r="E70" s="6" t="s">
        <v>16</v>
      </c>
      <c r="F70" s="7" t="s">
        <v>33</v>
      </c>
      <c r="G70" s="6" t="s">
        <v>735</v>
      </c>
      <c r="H70" s="6" t="s">
        <v>1968</v>
      </c>
      <c r="I70" s="11" t="s">
        <v>1846</v>
      </c>
      <c r="J70" s="11" t="s">
        <v>348</v>
      </c>
      <c r="K70" s="6" t="s">
        <v>357</v>
      </c>
      <c r="L70" s="12" t="s">
        <v>57</v>
      </c>
      <c r="M70" s="13"/>
      <c r="N70" s="14"/>
      <c r="O70" s="7" t="s">
        <v>1689</v>
      </c>
      <c r="P70" s="6" t="s">
        <v>1694</v>
      </c>
      <c r="Q70" s="63">
        <f t="shared" si="1"/>
        <v>41</v>
      </c>
      <c r="R70" s="1" t="str">
        <f t="shared" si="5"/>
        <v>041B0450</v>
      </c>
      <c r="S70" s="1" t="str">
        <f t="shared" si="3"/>
        <v xml:space="preserve">指定承認    </v>
      </c>
      <c r="T70" s="1" t="str">
        <f t="shared" si="6"/>
        <v xml:space="preserve">指定承認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87" t="str">
        <f t="shared" si="0"/>
        <v>041B0451</v>
      </c>
      <c r="B71" s="5" t="s">
        <v>1913</v>
      </c>
      <c r="C71" s="21">
        <v>4</v>
      </c>
      <c r="D71" s="21">
        <v>51</v>
      </c>
      <c r="E71" s="6" t="s">
        <v>16</v>
      </c>
      <c r="F71" s="7" t="s">
        <v>33</v>
      </c>
      <c r="G71" s="6" t="s">
        <v>735</v>
      </c>
      <c r="H71" s="6" t="s">
        <v>1969</v>
      </c>
      <c r="I71" s="11" t="s">
        <v>1846</v>
      </c>
      <c r="J71" s="11" t="s">
        <v>356</v>
      </c>
      <c r="K71" s="6" t="s">
        <v>321</v>
      </c>
      <c r="L71" s="12" t="s">
        <v>57</v>
      </c>
      <c r="M71" s="13"/>
      <c r="N71" s="14"/>
      <c r="O71" s="7" t="s">
        <v>1689</v>
      </c>
      <c r="P71" s="6" t="s">
        <v>1694</v>
      </c>
      <c r="Q71" s="63">
        <f t="shared" ref="Q71:Q134" si="7">IF(P71="","",VLOOKUP(P71,$Z$7:$AA$68,2,FALSE))</f>
        <v>41</v>
      </c>
      <c r="R71" s="1" t="str">
        <f t="shared" si="5"/>
        <v>041B0451</v>
      </c>
      <c r="S71" s="1" t="str">
        <f t="shared" si="3"/>
        <v xml:space="preserve">指定承認    </v>
      </c>
      <c r="T71" s="1" t="str">
        <f t="shared" si="6"/>
        <v xml:space="preserve">指定承認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87" t="str">
        <f t="shared" si="0"/>
        <v>041B0452</v>
      </c>
      <c r="B72" s="5" t="s">
        <v>1913</v>
      </c>
      <c r="C72" s="21">
        <v>4</v>
      </c>
      <c r="D72" s="21">
        <v>52</v>
      </c>
      <c r="E72" s="6" t="s">
        <v>16</v>
      </c>
      <c r="F72" s="7" t="s">
        <v>33</v>
      </c>
      <c r="G72" s="6" t="s">
        <v>735</v>
      </c>
      <c r="H72" s="6" t="s">
        <v>1970</v>
      </c>
      <c r="I72" s="11" t="s">
        <v>1846</v>
      </c>
      <c r="J72" s="11" t="s">
        <v>356</v>
      </c>
      <c r="K72" s="6" t="s">
        <v>357</v>
      </c>
      <c r="L72" s="12" t="s">
        <v>57</v>
      </c>
      <c r="M72" s="13"/>
      <c r="N72" s="14"/>
      <c r="O72" s="7" t="s">
        <v>1689</v>
      </c>
      <c r="P72" s="6" t="s">
        <v>1694</v>
      </c>
      <c r="Q72" s="63">
        <f t="shared" si="7"/>
        <v>41</v>
      </c>
      <c r="R72" s="1" t="str">
        <f t="shared" si="5"/>
        <v>041B0452</v>
      </c>
      <c r="S72" s="1" t="str">
        <f t="shared" ref="S72:S116" si="8">""&amp;L72&amp;"  "&amp;M72&amp;"  "&amp;N72&amp;""</f>
        <v xml:space="preserve">指定承認    </v>
      </c>
      <c r="T72" s="1" t="str">
        <f t="shared" si="6"/>
        <v xml:space="preserve">指定承認    </v>
      </c>
      <c r="V72" s="2"/>
    </row>
    <row r="73" spans="1:27" ht="15" customHeight="1">
      <c r="A73" s="87" t="str">
        <f t="shared" si="0"/>
        <v>041B0453</v>
      </c>
      <c r="B73" s="5" t="s">
        <v>1913</v>
      </c>
      <c r="C73" s="21">
        <v>4</v>
      </c>
      <c r="D73" s="21">
        <v>53</v>
      </c>
      <c r="E73" s="6" t="s">
        <v>16</v>
      </c>
      <c r="F73" s="7" t="s">
        <v>33</v>
      </c>
      <c r="G73" s="6" t="s">
        <v>735</v>
      </c>
      <c r="H73" s="6" t="s">
        <v>1971</v>
      </c>
      <c r="I73" s="11" t="s">
        <v>1846</v>
      </c>
      <c r="J73" s="11" t="s">
        <v>356</v>
      </c>
      <c r="K73" s="6" t="s">
        <v>352</v>
      </c>
      <c r="L73" s="12" t="s">
        <v>57</v>
      </c>
      <c r="M73" s="13"/>
      <c r="N73" s="14"/>
      <c r="O73" s="7" t="s">
        <v>1689</v>
      </c>
      <c r="P73" s="6" t="s">
        <v>1694</v>
      </c>
      <c r="Q73" s="63">
        <f t="shared" si="7"/>
        <v>41</v>
      </c>
      <c r="R73" s="1" t="str">
        <f t="shared" si="5"/>
        <v>041B0453</v>
      </c>
      <c r="S73" s="1" t="str">
        <f t="shared" si="8"/>
        <v xml:space="preserve">指定承認    </v>
      </c>
      <c r="T73" s="1" t="str">
        <f t="shared" si="6"/>
        <v xml:space="preserve">指定承認    </v>
      </c>
      <c r="V73" s="2"/>
    </row>
    <row r="74" spans="1:27" ht="15" customHeight="1">
      <c r="A74" s="87" t="str">
        <f t="shared" si="0"/>
        <v>041B0454</v>
      </c>
      <c r="B74" s="5" t="s">
        <v>1913</v>
      </c>
      <c r="C74" s="21">
        <v>4</v>
      </c>
      <c r="D74" s="21">
        <v>54</v>
      </c>
      <c r="E74" s="6" t="s">
        <v>16</v>
      </c>
      <c r="F74" s="7" t="s">
        <v>33</v>
      </c>
      <c r="G74" s="6" t="s">
        <v>735</v>
      </c>
      <c r="H74" s="6" t="s">
        <v>1972</v>
      </c>
      <c r="I74" s="11" t="s">
        <v>1846</v>
      </c>
      <c r="J74" s="11" t="s">
        <v>359</v>
      </c>
      <c r="K74" s="6" t="s">
        <v>357</v>
      </c>
      <c r="L74" s="12" t="s">
        <v>57</v>
      </c>
      <c r="M74" s="13"/>
      <c r="N74" s="14"/>
      <c r="O74" s="7" t="s">
        <v>1689</v>
      </c>
      <c r="P74" s="6" t="s">
        <v>1694</v>
      </c>
      <c r="Q74" s="63">
        <f t="shared" si="7"/>
        <v>41</v>
      </c>
      <c r="R74" s="1" t="str">
        <f t="shared" si="5"/>
        <v>041B0454</v>
      </c>
      <c r="S74" s="1" t="str">
        <f t="shared" si="8"/>
        <v xml:space="preserve">指定承認    </v>
      </c>
      <c r="T74" s="1" t="str">
        <f t="shared" si="6"/>
        <v xml:space="preserve">指定承認    </v>
      </c>
      <c r="V74" s="2"/>
    </row>
    <row r="75" spans="1:27" ht="15" customHeight="1">
      <c r="A75" s="87" t="str">
        <f t="shared" ref="A75:A138" si="9">IF(OR(B75="",C75="",D75=""),"",TEXT(Q75,"000")&amp;B75&amp;TEXT(C75,"00")&amp;TEXT(D75,"00"))</f>
        <v>041B0455</v>
      </c>
      <c r="B75" s="5" t="s">
        <v>1913</v>
      </c>
      <c r="C75" s="21">
        <v>4</v>
      </c>
      <c r="D75" s="21">
        <v>55</v>
      </c>
      <c r="E75" s="6" t="s">
        <v>16</v>
      </c>
      <c r="F75" s="7" t="s">
        <v>33</v>
      </c>
      <c r="G75" s="6" t="s">
        <v>735</v>
      </c>
      <c r="H75" s="6" t="s">
        <v>1973</v>
      </c>
      <c r="I75" s="11" t="s">
        <v>1846</v>
      </c>
      <c r="J75" s="11" t="s">
        <v>359</v>
      </c>
      <c r="K75" s="6" t="s">
        <v>352</v>
      </c>
      <c r="L75" s="12" t="s">
        <v>57</v>
      </c>
      <c r="M75" s="13"/>
      <c r="N75" s="14"/>
      <c r="O75" s="7" t="s">
        <v>1689</v>
      </c>
      <c r="P75" s="6" t="s">
        <v>1694</v>
      </c>
      <c r="Q75" s="63">
        <f t="shared" si="7"/>
        <v>41</v>
      </c>
      <c r="R75" s="1" t="str">
        <f t="shared" si="5"/>
        <v>041B0455</v>
      </c>
      <c r="S75" s="1" t="str">
        <f t="shared" si="8"/>
        <v xml:space="preserve">指定承認    </v>
      </c>
      <c r="T75" s="1" t="str">
        <f t="shared" si="6"/>
        <v xml:space="preserve">指定承認    </v>
      </c>
      <c r="V75" s="2"/>
    </row>
    <row r="76" spans="1:27" ht="15" customHeight="1">
      <c r="A76" s="87" t="str">
        <f t="shared" si="9"/>
        <v>041B0456</v>
      </c>
      <c r="B76" s="5" t="s">
        <v>1913</v>
      </c>
      <c r="C76" s="21">
        <v>4</v>
      </c>
      <c r="D76" s="21">
        <v>56</v>
      </c>
      <c r="E76" s="6" t="s">
        <v>16</v>
      </c>
      <c r="F76" s="7" t="s">
        <v>33</v>
      </c>
      <c r="G76" s="6" t="s">
        <v>735</v>
      </c>
      <c r="H76" s="6" t="s">
        <v>1974</v>
      </c>
      <c r="I76" s="11" t="s">
        <v>1846</v>
      </c>
      <c r="J76" s="11" t="s">
        <v>359</v>
      </c>
      <c r="K76" s="6" t="s">
        <v>377</v>
      </c>
      <c r="L76" s="12" t="s">
        <v>57</v>
      </c>
      <c r="M76" s="13"/>
      <c r="N76" s="14"/>
      <c r="O76" s="7" t="s">
        <v>1689</v>
      </c>
      <c r="P76" s="6" t="s">
        <v>1694</v>
      </c>
      <c r="Q76" s="63">
        <f t="shared" si="7"/>
        <v>41</v>
      </c>
      <c r="R76" s="1" t="str">
        <f t="shared" si="5"/>
        <v>041B0456</v>
      </c>
      <c r="S76" s="1" t="str">
        <f t="shared" si="8"/>
        <v xml:space="preserve">指定承認    </v>
      </c>
      <c r="T76" s="1" t="str">
        <f t="shared" si="6"/>
        <v xml:space="preserve">指定承認    </v>
      </c>
      <c r="V76" s="2"/>
    </row>
    <row r="77" spans="1:27" ht="15" customHeight="1">
      <c r="A77" s="87" t="str">
        <f t="shared" si="9"/>
        <v>041B0457</v>
      </c>
      <c r="B77" s="5" t="s">
        <v>1913</v>
      </c>
      <c r="C77" s="21">
        <v>4</v>
      </c>
      <c r="D77" s="21">
        <v>57</v>
      </c>
      <c r="E77" s="6" t="s">
        <v>16</v>
      </c>
      <c r="F77" s="7" t="s">
        <v>33</v>
      </c>
      <c r="G77" s="6" t="s">
        <v>735</v>
      </c>
      <c r="H77" s="6" t="s">
        <v>2111</v>
      </c>
      <c r="I77" s="11" t="s">
        <v>1846</v>
      </c>
      <c r="J77" s="11" t="s">
        <v>1894</v>
      </c>
      <c r="K77" s="6" t="s">
        <v>357</v>
      </c>
      <c r="L77" s="12" t="s">
        <v>57</v>
      </c>
      <c r="M77" s="13"/>
      <c r="N77" s="14"/>
      <c r="O77" s="7" t="s">
        <v>1689</v>
      </c>
      <c r="P77" s="6" t="s">
        <v>1694</v>
      </c>
      <c r="Q77" s="63">
        <f t="shared" si="7"/>
        <v>41</v>
      </c>
      <c r="R77" s="1" t="str">
        <f t="shared" si="5"/>
        <v>041B0457</v>
      </c>
      <c r="S77" s="1" t="str">
        <f t="shared" si="8"/>
        <v xml:space="preserve">指定承認    </v>
      </c>
      <c r="T77" s="1" t="str">
        <f t="shared" si="6"/>
        <v xml:space="preserve">指定承認    </v>
      </c>
      <c r="V77" s="2"/>
    </row>
    <row r="78" spans="1:27" ht="15" customHeight="1">
      <c r="A78" s="87" t="str">
        <f t="shared" si="9"/>
        <v>041B0458</v>
      </c>
      <c r="B78" s="5" t="s">
        <v>1913</v>
      </c>
      <c r="C78" s="21">
        <v>4</v>
      </c>
      <c r="D78" s="21">
        <v>58</v>
      </c>
      <c r="E78" s="6" t="s">
        <v>16</v>
      </c>
      <c r="F78" s="7" t="s">
        <v>33</v>
      </c>
      <c r="G78" s="6" t="s">
        <v>735</v>
      </c>
      <c r="H78" s="6" t="s">
        <v>1975</v>
      </c>
      <c r="I78" s="11" t="s">
        <v>1846</v>
      </c>
      <c r="J78" s="11" t="s">
        <v>380</v>
      </c>
      <c r="K78" s="11" t="s">
        <v>361</v>
      </c>
      <c r="L78" s="12" t="s">
        <v>57</v>
      </c>
      <c r="M78" s="13"/>
      <c r="N78" s="14"/>
      <c r="O78" s="7" t="s">
        <v>1689</v>
      </c>
      <c r="P78" s="6" t="s">
        <v>1694</v>
      </c>
      <c r="Q78" s="63">
        <f t="shared" si="7"/>
        <v>41</v>
      </c>
      <c r="R78" s="1" t="str">
        <f t="shared" si="5"/>
        <v>041B0458</v>
      </c>
      <c r="S78" s="1" t="str">
        <f t="shared" si="8"/>
        <v xml:space="preserve">指定承認    </v>
      </c>
      <c r="T78" s="1" t="str">
        <f t="shared" si="6"/>
        <v xml:space="preserve">指定承認    </v>
      </c>
    </row>
    <row r="79" spans="1:27" ht="15" customHeight="1">
      <c r="A79" s="87" t="str">
        <f t="shared" si="9"/>
        <v>041B0459</v>
      </c>
      <c r="B79" s="5" t="s">
        <v>1913</v>
      </c>
      <c r="C79" s="21">
        <v>4</v>
      </c>
      <c r="D79" s="21">
        <v>59</v>
      </c>
      <c r="E79" s="6" t="s">
        <v>16</v>
      </c>
      <c r="F79" s="7" t="s">
        <v>33</v>
      </c>
      <c r="G79" s="6" t="s">
        <v>735</v>
      </c>
      <c r="H79" s="6" t="s">
        <v>2112</v>
      </c>
      <c r="I79" s="11" t="s">
        <v>1846</v>
      </c>
      <c r="J79" s="11" t="s">
        <v>381</v>
      </c>
      <c r="K79" s="11" t="s">
        <v>361</v>
      </c>
      <c r="L79" s="12" t="s">
        <v>57</v>
      </c>
      <c r="M79" s="13"/>
      <c r="N79" s="14"/>
      <c r="O79" s="7" t="s">
        <v>1689</v>
      </c>
      <c r="P79" s="6" t="s">
        <v>1694</v>
      </c>
      <c r="Q79" s="63">
        <f t="shared" si="7"/>
        <v>41</v>
      </c>
      <c r="R79" s="1" t="str">
        <f t="shared" si="5"/>
        <v>041B0459</v>
      </c>
      <c r="S79" s="1" t="str">
        <f t="shared" si="8"/>
        <v xml:space="preserve">指定承認    </v>
      </c>
      <c r="T79" s="1" t="str">
        <f t="shared" si="6"/>
        <v xml:space="preserve">指定承認    </v>
      </c>
    </row>
    <row r="80" spans="1:27" ht="15" customHeight="1">
      <c r="A80" s="25" t="str">
        <f t="shared" si="9"/>
        <v/>
      </c>
      <c r="B80" s="5"/>
      <c r="C80" s="21"/>
      <c r="D80" s="21"/>
      <c r="E80" s="6"/>
      <c r="F80" s="7"/>
      <c r="G80" s="6"/>
      <c r="H80" s="6"/>
      <c r="I80" s="6"/>
      <c r="J80" s="6"/>
      <c r="K80" s="6"/>
      <c r="L80" s="12"/>
      <c r="M80" s="13"/>
      <c r="N80" s="14"/>
      <c r="O80" s="7"/>
      <c r="P80" s="11"/>
      <c r="Q80" s="63" t="str">
        <f t="shared" si="7"/>
        <v/>
      </c>
      <c r="R80" s="1" t="str">
        <f t="shared" si="5"/>
        <v/>
      </c>
      <c r="S80" s="1" t="str">
        <f t="shared" si="8"/>
        <v xml:space="preserve">    </v>
      </c>
      <c r="T80" s="1" t="str">
        <f t="shared" si="6"/>
        <v xml:space="preserve">    </v>
      </c>
    </row>
    <row r="81" spans="1:20" ht="15" customHeight="1">
      <c r="A81" s="87" t="str">
        <f t="shared" si="9"/>
        <v>041B0460</v>
      </c>
      <c r="B81" s="5" t="s">
        <v>1913</v>
      </c>
      <c r="C81" s="21">
        <v>4</v>
      </c>
      <c r="D81" s="21">
        <v>60</v>
      </c>
      <c r="E81" s="6" t="s">
        <v>16</v>
      </c>
      <c r="F81" s="7" t="s">
        <v>33</v>
      </c>
      <c r="G81" s="6" t="s">
        <v>735</v>
      </c>
      <c r="H81" s="6" t="s">
        <v>1984</v>
      </c>
      <c r="I81" s="11" t="s">
        <v>1940</v>
      </c>
      <c r="J81" s="11" t="s">
        <v>348</v>
      </c>
      <c r="K81" s="6" t="s">
        <v>357</v>
      </c>
      <c r="L81" s="12" t="s">
        <v>57</v>
      </c>
      <c r="M81" s="13"/>
      <c r="N81" s="14"/>
      <c r="O81" s="7" t="s">
        <v>1689</v>
      </c>
      <c r="P81" s="6" t="s">
        <v>1694</v>
      </c>
      <c r="Q81" s="63">
        <f t="shared" si="7"/>
        <v>41</v>
      </c>
      <c r="R81" s="1" t="str">
        <f t="shared" si="5"/>
        <v>041B0460</v>
      </c>
      <c r="S81" s="1" t="str">
        <f t="shared" si="8"/>
        <v xml:space="preserve">指定承認    </v>
      </c>
      <c r="T81" s="1" t="str">
        <f t="shared" si="6"/>
        <v xml:space="preserve">指定承認    </v>
      </c>
    </row>
    <row r="82" spans="1:20" ht="15" customHeight="1">
      <c r="A82" s="87" t="str">
        <f t="shared" si="9"/>
        <v>041B0461</v>
      </c>
      <c r="B82" s="5" t="s">
        <v>1913</v>
      </c>
      <c r="C82" s="21">
        <v>4</v>
      </c>
      <c r="D82" s="21">
        <v>61</v>
      </c>
      <c r="E82" s="6" t="s">
        <v>16</v>
      </c>
      <c r="F82" s="7" t="s">
        <v>33</v>
      </c>
      <c r="G82" s="6" t="s">
        <v>735</v>
      </c>
      <c r="H82" s="6" t="s">
        <v>1986</v>
      </c>
      <c r="I82" s="11" t="s">
        <v>1940</v>
      </c>
      <c r="J82" s="11" t="s">
        <v>356</v>
      </c>
      <c r="K82" s="6" t="s">
        <v>321</v>
      </c>
      <c r="L82" s="12" t="s">
        <v>57</v>
      </c>
      <c r="M82" s="13"/>
      <c r="N82" s="14"/>
      <c r="O82" s="7" t="s">
        <v>1689</v>
      </c>
      <c r="P82" s="6" t="s">
        <v>1694</v>
      </c>
      <c r="Q82" s="63">
        <f t="shared" si="7"/>
        <v>41</v>
      </c>
      <c r="R82" s="1" t="str">
        <f t="shared" si="5"/>
        <v>041B0461</v>
      </c>
      <c r="S82" s="1" t="str">
        <f t="shared" si="8"/>
        <v xml:space="preserve">指定承認    </v>
      </c>
      <c r="T82" s="1" t="str">
        <f t="shared" si="6"/>
        <v xml:space="preserve">指定承認    </v>
      </c>
    </row>
    <row r="83" spans="1:20" ht="15" customHeight="1">
      <c r="A83" s="87" t="str">
        <f t="shared" si="9"/>
        <v>041B0462</v>
      </c>
      <c r="B83" s="5" t="s">
        <v>1913</v>
      </c>
      <c r="C83" s="21">
        <v>4</v>
      </c>
      <c r="D83" s="21">
        <v>62</v>
      </c>
      <c r="E83" s="6" t="s">
        <v>16</v>
      </c>
      <c r="F83" s="7" t="s">
        <v>33</v>
      </c>
      <c r="G83" s="6" t="s">
        <v>735</v>
      </c>
      <c r="H83" s="6" t="s">
        <v>1985</v>
      </c>
      <c r="I83" s="11" t="s">
        <v>1940</v>
      </c>
      <c r="J83" s="11" t="s">
        <v>356</v>
      </c>
      <c r="K83" s="6" t="s">
        <v>357</v>
      </c>
      <c r="L83" s="12" t="s">
        <v>57</v>
      </c>
      <c r="M83" s="13"/>
      <c r="N83" s="14"/>
      <c r="O83" s="7" t="s">
        <v>1689</v>
      </c>
      <c r="P83" s="6" t="s">
        <v>1694</v>
      </c>
      <c r="Q83" s="63">
        <f t="shared" si="7"/>
        <v>41</v>
      </c>
      <c r="R83" s="1" t="str">
        <f t="shared" si="5"/>
        <v>041B0462</v>
      </c>
      <c r="S83" s="1" t="str">
        <f t="shared" si="8"/>
        <v xml:space="preserve">指定承認    </v>
      </c>
      <c r="T83" s="1" t="str">
        <f t="shared" si="6"/>
        <v xml:space="preserve">指定承認    </v>
      </c>
    </row>
    <row r="84" spans="1:20" ht="15" customHeight="1">
      <c r="A84" s="87" t="str">
        <f t="shared" si="9"/>
        <v>041B0463</v>
      </c>
      <c r="B84" s="5" t="s">
        <v>1913</v>
      </c>
      <c r="C84" s="21">
        <v>4</v>
      </c>
      <c r="D84" s="21">
        <v>63</v>
      </c>
      <c r="E84" s="6" t="s">
        <v>16</v>
      </c>
      <c r="F84" s="7" t="s">
        <v>33</v>
      </c>
      <c r="G84" s="6" t="s">
        <v>735</v>
      </c>
      <c r="H84" s="6" t="s">
        <v>1987</v>
      </c>
      <c r="I84" s="11" t="s">
        <v>1940</v>
      </c>
      <c r="J84" s="11" t="s">
        <v>359</v>
      </c>
      <c r="K84" s="6" t="s">
        <v>357</v>
      </c>
      <c r="L84" s="12" t="s">
        <v>57</v>
      </c>
      <c r="M84" s="13"/>
      <c r="N84" s="14"/>
      <c r="O84" s="7" t="s">
        <v>1689</v>
      </c>
      <c r="P84" s="6" t="s">
        <v>1694</v>
      </c>
      <c r="Q84" s="63">
        <f t="shared" si="7"/>
        <v>41</v>
      </c>
      <c r="R84" s="1" t="str">
        <f t="shared" si="5"/>
        <v>041B0463</v>
      </c>
      <c r="S84" s="1" t="str">
        <f t="shared" si="8"/>
        <v xml:space="preserve">指定承認    </v>
      </c>
      <c r="T84" s="1" t="str">
        <f t="shared" si="6"/>
        <v xml:space="preserve">指定承認    </v>
      </c>
    </row>
    <row r="85" spans="1:20" ht="15" customHeight="1">
      <c r="A85" s="87" t="str">
        <f t="shared" si="9"/>
        <v>041B0464</v>
      </c>
      <c r="B85" s="5" t="s">
        <v>1913</v>
      </c>
      <c r="C85" s="21">
        <v>4</v>
      </c>
      <c r="D85" s="21">
        <v>64</v>
      </c>
      <c r="E85" s="6" t="s">
        <v>16</v>
      </c>
      <c r="F85" s="7" t="s">
        <v>33</v>
      </c>
      <c r="G85" s="6" t="s">
        <v>735</v>
      </c>
      <c r="H85" s="6" t="s">
        <v>1988</v>
      </c>
      <c r="I85" s="11" t="s">
        <v>1940</v>
      </c>
      <c r="J85" s="11" t="s">
        <v>359</v>
      </c>
      <c r="K85" s="6" t="s">
        <v>1989</v>
      </c>
      <c r="L85" s="12" t="s">
        <v>57</v>
      </c>
      <c r="M85" s="13"/>
      <c r="N85" s="14"/>
      <c r="O85" s="7" t="s">
        <v>1689</v>
      </c>
      <c r="P85" s="6" t="s">
        <v>1694</v>
      </c>
      <c r="Q85" s="63">
        <f t="shared" si="7"/>
        <v>41</v>
      </c>
      <c r="R85" s="1" t="str">
        <f t="shared" si="5"/>
        <v>041B0464</v>
      </c>
      <c r="S85" s="1" t="str">
        <f t="shared" si="8"/>
        <v xml:space="preserve">指定承認    </v>
      </c>
      <c r="T85" s="1" t="str">
        <f t="shared" si="6"/>
        <v xml:space="preserve">指定承認    </v>
      </c>
    </row>
    <row r="86" spans="1:20" ht="15" customHeight="1">
      <c r="A86" s="87" t="str">
        <f t="shared" si="9"/>
        <v>041B0465</v>
      </c>
      <c r="B86" s="5" t="s">
        <v>164</v>
      </c>
      <c r="C86" s="21">
        <v>4</v>
      </c>
      <c r="D86" s="21">
        <v>65</v>
      </c>
      <c r="E86" s="6" t="s">
        <v>16</v>
      </c>
      <c r="F86" s="7" t="s">
        <v>33</v>
      </c>
      <c r="G86" s="6" t="s">
        <v>735</v>
      </c>
      <c r="H86" s="6" t="s">
        <v>1990</v>
      </c>
      <c r="I86" s="11" t="s">
        <v>1940</v>
      </c>
      <c r="J86" s="11" t="s">
        <v>1991</v>
      </c>
      <c r="K86" s="11" t="s">
        <v>361</v>
      </c>
      <c r="L86" s="12" t="s">
        <v>57</v>
      </c>
      <c r="M86" s="13"/>
      <c r="N86" s="14"/>
      <c r="O86" s="7" t="s">
        <v>1689</v>
      </c>
      <c r="P86" s="6" t="s">
        <v>1694</v>
      </c>
      <c r="Q86" s="63">
        <f t="shared" si="7"/>
        <v>41</v>
      </c>
      <c r="R86" s="1" t="str">
        <f t="shared" si="5"/>
        <v>041B0465</v>
      </c>
      <c r="S86" s="1" t="str">
        <f t="shared" si="8"/>
        <v xml:space="preserve">指定承認    </v>
      </c>
      <c r="T86" s="1" t="str">
        <f t="shared" si="6"/>
        <v xml:space="preserve">指定承認    </v>
      </c>
    </row>
    <row r="87" spans="1:20" ht="15" customHeight="1">
      <c r="A87" s="25" t="str">
        <f t="shared" si="9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7"/>
        <v/>
      </c>
      <c r="R87" s="1" t="str">
        <f t="shared" si="5"/>
        <v/>
      </c>
      <c r="S87" s="1" t="str">
        <f t="shared" si="8"/>
        <v xml:space="preserve">    </v>
      </c>
      <c r="T87" s="1" t="str">
        <f t="shared" si="6"/>
        <v xml:space="preserve">    </v>
      </c>
    </row>
    <row r="88" spans="1:20" ht="15" customHeight="1">
      <c r="A88" s="25" t="str">
        <f t="shared" si="9"/>
        <v>041Q0601</v>
      </c>
      <c r="B88" s="5" t="s">
        <v>752</v>
      </c>
      <c r="C88" s="21">
        <v>6</v>
      </c>
      <c r="D88" s="21">
        <v>1</v>
      </c>
      <c r="E88" s="6" t="s">
        <v>756</v>
      </c>
      <c r="F88" s="7" t="s">
        <v>33</v>
      </c>
      <c r="G88" s="6" t="s">
        <v>1706</v>
      </c>
      <c r="H88" s="6" t="s">
        <v>1998</v>
      </c>
      <c r="I88" s="11" t="s">
        <v>1705</v>
      </c>
      <c r="J88" s="6"/>
      <c r="K88" s="6" t="s">
        <v>1992</v>
      </c>
      <c r="L88" s="12" t="s">
        <v>57</v>
      </c>
      <c r="M88" s="13"/>
      <c r="N88" s="14"/>
      <c r="O88" s="7"/>
      <c r="P88" s="6" t="s">
        <v>1694</v>
      </c>
      <c r="Q88" s="63">
        <f t="shared" si="7"/>
        <v>41</v>
      </c>
      <c r="R88" s="1" t="str">
        <f t="shared" si="5"/>
        <v>041Q0601</v>
      </c>
      <c r="S88" s="1" t="str">
        <f t="shared" si="8"/>
        <v xml:space="preserve">指定承認    </v>
      </c>
      <c r="T88" s="1" t="str">
        <f t="shared" si="6"/>
        <v xml:space="preserve">指定承認    </v>
      </c>
    </row>
    <row r="89" spans="1:20" ht="15" customHeight="1">
      <c r="A89" s="25" t="str">
        <f t="shared" si="9"/>
        <v>041Q0602</v>
      </c>
      <c r="B89" s="5" t="s">
        <v>752</v>
      </c>
      <c r="C89" s="21">
        <v>6</v>
      </c>
      <c r="D89" s="21">
        <v>2</v>
      </c>
      <c r="E89" s="6" t="s">
        <v>756</v>
      </c>
      <c r="F89" s="7" t="s">
        <v>1594</v>
      </c>
      <c r="G89" s="6" t="s">
        <v>1706</v>
      </c>
      <c r="H89" s="6" t="s">
        <v>1998</v>
      </c>
      <c r="I89" s="11" t="s">
        <v>1705</v>
      </c>
      <c r="J89" s="6"/>
      <c r="K89" s="6" t="s">
        <v>1993</v>
      </c>
      <c r="L89" s="12" t="s">
        <v>57</v>
      </c>
      <c r="M89" s="13"/>
      <c r="N89" s="14"/>
      <c r="O89" s="7"/>
      <c r="P89" s="6" t="s">
        <v>1694</v>
      </c>
      <c r="Q89" s="63">
        <f t="shared" si="7"/>
        <v>41</v>
      </c>
      <c r="R89" s="1" t="str">
        <f t="shared" si="5"/>
        <v>041Q0602</v>
      </c>
      <c r="S89" s="1" t="str">
        <f t="shared" si="8"/>
        <v xml:space="preserve">指定承認    </v>
      </c>
      <c r="T89" s="1" t="str">
        <f t="shared" si="6"/>
        <v xml:space="preserve">指定承認    </v>
      </c>
    </row>
    <row r="90" spans="1:20" ht="15" customHeight="1">
      <c r="A90" s="25" t="str">
        <f t="shared" si="9"/>
        <v/>
      </c>
      <c r="B90" s="5"/>
      <c r="C90" s="21"/>
      <c r="D90" s="21"/>
      <c r="E90" s="6"/>
      <c r="F90" s="7"/>
      <c r="G90" s="6"/>
      <c r="H90" s="6"/>
      <c r="I90" s="6"/>
      <c r="J90" s="6"/>
      <c r="K90" s="6"/>
      <c r="L90" s="12"/>
      <c r="M90" s="13"/>
      <c r="N90" s="14"/>
      <c r="O90" s="7"/>
      <c r="P90" s="11"/>
      <c r="Q90" s="63" t="str">
        <f t="shared" si="7"/>
        <v/>
      </c>
      <c r="R90" s="1" t="str">
        <f t="shared" si="5"/>
        <v/>
      </c>
      <c r="S90" s="1" t="str">
        <f t="shared" si="8"/>
        <v xml:space="preserve">    </v>
      </c>
      <c r="T90" s="1" t="str">
        <f t="shared" si="6"/>
        <v xml:space="preserve">    </v>
      </c>
    </row>
    <row r="91" spans="1:20" ht="15" customHeight="1">
      <c r="A91" s="25" t="str">
        <f t="shared" si="9"/>
        <v>041Q0701</v>
      </c>
      <c r="B91" s="5" t="s">
        <v>752</v>
      </c>
      <c r="C91" s="21">
        <v>7</v>
      </c>
      <c r="D91" s="21">
        <v>1</v>
      </c>
      <c r="E91" s="6" t="s">
        <v>756</v>
      </c>
      <c r="F91" s="7" t="s">
        <v>1594</v>
      </c>
      <c r="G91" s="6" t="s">
        <v>1995</v>
      </c>
      <c r="H91" s="6" t="s">
        <v>1999</v>
      </c>
      <c r="I91" s="6" t="s">
        <v>763</v>
      </c>
      <c r="J91" s="6" t="s">
        <v>1996</v>
      </c>
      <c r="K91" s="6" t="s">
        <v>1992</v>
      </c>
      <c r="L91" s="12" t="s">
        <v>57</v>
      </c>
      <c r="M91" s="13"/>
      <c r="N91" s="14"/>
      <c r="O91" s="7"/>
      <c r="P91" s="6" t="s">
        <v>1694</v>
      </c>
      <c r="Q91" s="63">
        <f t="shared" si="7"/>
        <v>41</v>
      </c>
      <c r="R91" s="1" t="str">
        <f t="shared" si="5"/>
        <v>041Q0701</v>
      </c>
      <c r="S91" s="1" t="str">
        <f t="shared" si="8"/>
        <v xml:space="preserve">指定承認    </v>
      </c>
      <c r="T91" s="1" t="str">
        <f t="shared" si="6"/>
        <v xml:space="preserve">指定承認    </v>
      </c>
    </row>
    <row r="92" spans="1:20" ht="15" customHeight="1">
      <c r="A92" s="25" t="str">
        <f t="shared" si="9"/>
        <v>041Q0702</v>
      </c>
      <c r="B92" s="5" t="s">
        <v>752</v>
      </c>
      <c r="C92" s="21">
        <v>7</v>
      </c>
      <c r="D92" s="21">
        <v>2</v>
      </c>
      <c r="E92" s="6" t="s">
        <v>756</v>
      </c>
      <c r="F92" s="7" t="s">
        <v>1594</v>
      </c>
      <c r="G92" s="6" t="s">
        <v>1995</v>
      </c>
      <c r="H92" s="6" t="s">
        <v>1999</v>
      </c>
      <c r="I92" s="6" t="s">
        <v>763</v>
      </c>
      <c r="J92" s="6" t="s">
        <v>1996</v>
      </c>
      <c r="K92" s="6" t="s">
        <v>1993</v>
      </c>
      <c r="L92" s="12" t="s">
        <v>57</v>
      </c>
      <c r="M92" s="13"/>
      <c r="N92" s="14"/>
      <c r="O92" s="7"/>
      <c r="P92" s="6" t="s">
        <v>1694</v>
      </c>
      <c r="Q92" s="63">
        <f t="shared" si="7"/>
        <v>41</v>
      </c>
      <c r="R92" s="1" t="str">
        <f t="shared" si="5"/>
        <v>041Q0702</v>
      </c>
      <c r="S92" s="1" t="str">
        <f t="shared" si="8"/>
        <v xml:space="preserve">指定承認    </v>
      </c>
      <c r="T92" s="1" t="str">
        <f t="shared" si="6"/>
        <v xml:space="preserve">指定承認    </v>
      </c>
    </row>
    <row r="93" spans="1:20" ht="15" customHeight="1">
      <c r="A93" s="25" t="str">
        <f t="shared" si="9"/>
        <v>041Q0703</v>
      </c>
      <c r="B93" s="5" t="s">
        <v>752</v>
      </c>
      <c r="C93" s="21">
        <v>7</v>
      </c>
      <c r="D93" s="21">
        <v>3</v>
      </c>
      <c r="E93" s="6" t="s">
        <v>756</v>
      </c>
      <c r="F93" s="7" t="s">
        <v>1594</v>
      </c>
      <c r="G93" s="6" t="s">
        <v>1995</v>
      </c>
      <c r="H93" s="6" t="s">
        <v>1997</v>
      </c>
      <c r="I93" s="6" t="s">
        <v>936</v>
      </c>
      <c r="J93" s="6"/>
      <c r="K93" s="6" t="s">
        <v>1993</v>
      </c>
      <c r="L93" s="12" t="s">
        <v>57</v>
      </c>
      <c r="M93" s="13"/>
      <c r="N93" s="14"/>
      <c r="O93" s="7"/>
      <c r="P93" s="6" t="s">
        <v>1694</v>
      </c>
      <c r="Q93" s="63">
        <f t="shared" si="7"/>
        <v>41</v>
      </c>
      <c r="R93" s="1" t="str">
        <f t="shared" si="5"/>
        <v>041Q0703</v>
      </c>
      <c r="S93" s="1" t="str">
        <f t="shared" si="8"/>
        <v xml:space="preserve">指定承認    </v>
      </c>
      <c r="T93" s="1" t="str">
        <f t="shared" si="6"/>
        <v xml:space="preserve">指定承認    </v>
      </c>
    </row>
    <row r="94" spans="1:20" ht="15" customHeight="1">
      <c r="A94" s="25" t="str">
        <f t="shared" si="9"/>
        <v>041Q0704</v>
      </c>
      <c r="B94" s="5" t="s">
        <v>752</v>
      </c>
      <c r="C94" s="21">
        <v>7</v>
      </c>
      <c r="D94" s="21">
        <v>4</v>
      </c>
      <c r="E94" s="6" t="s">
        <v>756</v>
      </c>
      <c r="F94" s="7" t="s">
        <v>1594</v>
      </c>
      <c r="G94" s="6" t="s">
        <v>1995</v>
      </c>
      <c r="H94" s="6" t="s">
        <v>2000</v>
      </c>
      <c r="I94" s="6" t="s">
        <v>678</v>
      </c>
      <c r="J94" s="6"/>
      <c r="K94" s="6" t="s">
        <v>1994</v>
      </c>
      <c r="L94" s="12" t="s">
        <v>57</v>
      </c>
      <c r="M94" s="13"/>
      <c r="N94" s="14"/>
      <c r="O94" s="7"/>
      <c r="P94" s="6" t="s">
        <v>1694</v>
      </c>
      <c r="Q94" s="63">
        <f t="shared" si="7"/>
        <v>41</v>
      </c>
      <c r="R94" s="1" t="str">
        <f t="shared" si="5"/>
        <v>041Q0704</v>
      </c>
      <c r="S94" s="1" t="str">
        <f t="shared" si="8"/>
        <v xml:space="preserve">指定承認    </v>
      </c>
      <c r="T94" s="1" t="str">
        <f t="shared" si="6"/>
        <v xml:space="preserve">指定承認    </v>
      </c>
    </row>
    <row r="95" spans="1:20" ht="15" customHeight="1">
      <c r="A95" s="25" t="str">
        <f t="shared" si="9"/>
        <v/>
      </c>
      <c r="B95" s="5"/>
      <c r="C95" s="21"/>
      <c r="D95" s="21"/>
      <c r="E95" s="6"/>
      <c r="F95" s="7"/>
      <c r="G95" s="6"/>
      <c r="H95" s="6"/>
      <c r="I95" s="6"/>
      <c r="J95" s="6"/>
      <c r="K95" s="6"/>
      <c r="L95" s="12"/>
      <c r="M95" s="13"/>
      <c r="N95" s="14"/>
      <c r="O95" s="7"/>
      <c r="P95" s="6"/>
      <c r="Q95" s="63" t="str">
        <f t="shared" si="7"/>
        <v/>
      </c>
      <c r="R95" s="1" t="str">
        <f t="shared" si="5"/>
        <v/>
      </c>
      <c r="S95" s="1" t="str">
        <f t="shared" si="8"/>
        <v xml:space="preserve">    </v>
      </c>
      <c r="T95" s="1" t="str">
        <f t="shared" si="6"/>
        <v xml:space="preserve">    </v>
      </c>
    </row>
    <row r="96" spans="1:20" ht="15" customHeight="1">
      <c r="A96" s="25" t="str">
        <f t="shared" si="9"/>
        <v>041M0601</v>
      </c>
      <c r="B96" s="5" t="s">
        <v>228</v>
      </c>
      <c r="C96" s="21">
        <v>6</v>
      </c>
      <c r="D96" s="21">
        <v>1</v>
      </c>
      <c r="E96" s="6" t="s">
        <v>555</v>
      </c>
      <c r="F96" s="7" t="s">
        <v>314</v>
      </c>
      <c r="G96" s="6" t="s">
        <v>2001</v>
      </c>
      <c r="H96" s="6" t="s">
        <v>2002</v>
      </c>
      <c r="I96" s="11" t="s">
        <v>2003</v>
      </c>
      <c r="J96" s="6"/>
      <c r="K96" s="11"/>
      <c r="L96" s="12" t="s">
        <v>57</v>
      </c>
      <c r="M96" s="13"/>
      <c r="N96" s="14"/>
      <c r="O96" s="7"/>
      <c r="P96" s="6" t="s">
        <v>1694</v>
      </c>
      <c r="Q96" s="63">
        <f t="shared" si="7"/>
        <v>41</v>
      </c>
      <c r="R96" s="1" t="str">
        <f t="shared" si="5"/>
        <v>041M0601</v>
      </c>
      <c r="S96" s="1" t="str">
        <f t="shared" si="8"/>
        <v xml:space="preserve">指定承認    </v>
      </c>
      <c r="T96" s="1" t="str">
        <f t="shared" si="6"/>
        <v xml:space="preserve">指定承認    </v>
      </c>
    </row>
    <row r="97" spans="1:20" ht="15" customHeight="1">
      <c r="A97" s="25" t="str">
        <f t="shared" si="9"/>
        <v>041M0602</v>
      </c>
      <c r="B97" s="5" t="s">
        <v>228</v>
      </c>
      <c r="C97" s="21">
        <v>6</v>
      </c>
      <c r="D97" s="21">
        <v>2</v>
      </c>
      <c r="E97" s="6" t="s">
        <v>555</v>
      </c>
      <c r="F97" s="7" t="s">
        <v>314</v>
      </c>
      <c r="G97" s="6" t="s">
        <v>2001</v>
      </c>
      <c r="H97" s="6" t="s">
        <v>2004</v>
      </c>
      <c r="I97" s="11" t="s">
        <v>2003</v>
      </c>
      <c r="J97" s="6" t="s">
        <v>1703</v>
      </c>
      <c r="K97" s="11"/>
      <c r="L97" s="12" t="s">
        <v>57</v>
      </c>
      <c r="M97" s="13"/>
      <c r="N97" s="14"/>
      <c r="O97" s="7"/>
      <c r="P97" s="6" t="s">
        <v>1694</v>
      </c>
      <c r="Q97" s="63">
        <f t="shared" si="7"/>
        <v>41</v>
      </c>
      <c r="R97" s="1" t="str">
        <f t="shared" si="5"/>
        <v>041M0602</v>
      </c>
      <c r="S97" s="1" t="str">
        <f t="shared" si="8"/>
        <v xml:space="preserve">指定承認    </v>
      </c>
      <c r="T97" s="1" t="str">
        <f t="shared" si="6"/>
        <v xml:space="preserve">指定承認    </v>
      </c>
    </row>
    <row r="98" spans="1:20" ht="15" customHeight="1">
      <c r="A98" s="25" t="str">
        <f t="shared" si="9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7"/>
        <v/>
      </c>
      <c r="R98" s="1" t="str">
        <f t="shared" si="5"/>
        <v/>
      </c>
      <c r="S98" s="1" t="str">
        <f t="shared" si="8"/>
        <v xml:space="preserve">    </v>
      </c>
      <c r="T98" s="1" t="str">
        <f t="shared" si="6"/>
        <v xml:space="preserve">    </v>
      </c>
    </row>
    <row r="99" spans="1:20" ht="15" customHeight="1">
      <c r="A99" s="25" t="str">
        <f t="shared" si="9"/>
        <v>041M0603</v>
      </c>
      <c r="B99" s="5" t="s">
        <v>228</v>
      </c>
      <c r="C99" s="21">
        <v>6</v>
      </c>
      <c r="D99" s="21">
        <v>3</v>
      </c>
      <c r="E99" s="6" t="s">
        <v>555</v>
      </c>
      <c r="F99" s="7" t="s">
        <v>314</v>
      </c>
      <c r="G99" s="6" t="s">
        <v>1702</v>
      </c>
      <c r="H99" s="6" t="s">
        <v>2004</v>
      </c>
      <c r="I99" s="11" t="s">
        <v>2003</v>
      </c>
      <c r="J99" s="6" t="s">
        <v>1704</v>
      </c>
      <c r="K99" s="11"/>
      <c r="L99" s="12" t="s">
        <v>57</v>
      </c>
      <c r="M99" s="13"/>
      <c r="N99" s="14"/>
      <c r="O99" s="7"/>
      <c r="P99" s="6" t="s">
        <v>1694</v>
      </c>
      <c r="Q99" s="63">
        <f t="shared" si="7"/>
        <v>41</v>
      </c>
      <c r="R99" s="1" t="str">
        <f t="shared" si="5"/>
        <v>041M0603</v>
      </c>
      <c r="S99" s="1" t="str">
        <f t="shared" si="8"/>
        <v xml:space="preserve">指定承認    </v>
      </c>
      <c r="T99" s="1" t="str">
        <f t="shared" si="6"/>
        <v xml:space="preserve">指定承認    </v>
      </c>
    </row>
    <row r="100" spans="1:20" ht="15" customHeight="1">
      <c r="A100" s="25" t="str">
        <f t="shared" si="9"/>
        <v/>
      </c>
      <c r="B100" s="5"/>
      <c r="C100" s="21"/>
      <c r="D100" s="21"/>
      <c r="E100" s="6"/>
      <c r="F100" s="7"/>
      <c r="G100" s="6"/>
      <c r="H100" s="6"/>
      <c r="I100" s="11"/>
      <c r="J100" s="6"/>
      <c r="K100" s="11"/>
      <c r="L100" s="12"/>
      <c r="M100" s="13"/>
      <c r="N100" s="14"/>
      <c r="O100" s="7"/>
      <c r="P100" s="6"/>
      <c r="Q100" s="63" t="str">
        <f t="shared" si="7"/>
        <v/>
      </c>
      <c r="R100" s="1" t="str">
        <f t="shared" si="5"/>
        <v/>
      </c>
      <c r="S100" s="1" t="str">
        <f t="shared" si="8"/>
        <v xml:space="preserve">    </v>
      </c>
      <c r="T100" s="1" t="str">
        <f t="shared" si="6"/>
        <v xml:space="preserve">    </v>
      </c>
    </row>
    <row r="101" spans="1:20" ht="15" customHeight="1">
      <c r="A101" s="25" t="str">
        <f t="shared" si="9"/>
        <v/>
      </c>
      <c r="B101" s="5"/>
      <c r="C101" s="21"/>
      <c r="D101" s="21"/>
      <c r="E101" s="6"/>
      <c r="F101" s="7"/>
      <c r="G101" s="6"/>
      <c r="H101" s="6"/>
      <c r="I101" s="11"/>
      <c r="J101" s="6"/>
      <c r="K101" s="6"/>
      <c r="L101" s="12"/>
      <c r="M101" s="13"/>
      <c r="N101" s="14"/>
      <c r="O101" s="7"/>
      <c r="P101" s="6"/>
      <c r="Q101" s="63" t="str">
        <f t="shared" si="7"/>
        <v/>
      </c>
      <c r="R101" s="1" t="str">
        <f t="shared" si="5"/>
        <v/>
      </c>
      <c r="S101" s="1" t="str">
        <f t="shared" si="8"/>
        <v xml:space="preserve">    </v>
      </c>
      <c r="T101" s="1" t="str">
        <f t="shared" si="6"/>
        <v xml:space="preserve">    </v>
      </c>
    </row>
    <row r="102" spans="1:20" ht="15" customHeight="1">
      <c r="A102" s="25" t="str">
        <f t="shared" si="9"/>
        <v/>
      </c>
      <c r="B102" s="5"/>
      <c r="C102" s="21"/>
      <c r="D102" s="21"/>
      <c r="E102" s="6"/>
      <c r="F102" s="7"/>
      <c r="G102" s="6"/>
      <c r="H102" s="6"/>
      <c r="I102" s="11"/>
      <c r="J102" s="6"/>
      <c r="K102" s="6"/>
      <c r="L102" s="12"/>
      <c r="M102" s="13"/>
      <c r="N102" s="14"/>
      <c r="O102" s="7"/>
      <c r="P102" s="6"/>
      <c r="Q102" s="63" t="str">
        <f t="shared" si="7"/>
        <v/>
      </c>
      <c r="R102" s="1" t="str">
        <f t="shared" si="5"/>
        <v/>
      </c>
      <c r="S102" s="1" t="str">
        <f t="shared" si="8"/>
        <v xml:space="preserve">    </v>
      </c>
      <c r="T102" s="1" t="str">
        <f t="shared" si="6"/>
        <v xml:space="preserve">    </v>
      </c>
    </row>
    <row r="103" spans="1:20" ht="15" customHeight="1">
      <c r="A103" s="25" t="str">
        <f t="shared" si="9"/>
        <v/>
      </c>
      <c r="B103" s="5"/>
      <c r="C103" s="21"/>
      <c r="D103" s="21"/>
      <c r="E103" s="6"/>
      <c r="F103" s="7"/>
      <c r="G103" s="6"/>
      <c r="H103" s="6"/>
      <c r="I103" s="6"/>
      <c r="J103" s="6"/>
      <c r="K103" s="6"/>
      <c r="L103" s="12"/>
      <c r="M103" s="13"/>
      <c r="N103" s="14"/>
      <c r="O103" s="7"/>
      <c r="P103" s="11"/>
      <c r="Q103" s="63" t="str">
        <f t="shared" si="7"/>
        <v/>
      </c>
      <c r="R103" s="1" t="str">
        <f t="shared" si="5"/>
        <v/>
      </c>
      <c r="S103" s="1" t="str">
        <f t="shared" si="8"/>
        <v xml:space="preserve">    </v>
      </c>
      <c r="T103" s="1" t="str">
        <f t="shared" si="6"/>
        <v xml:space="preserve">    </v>
      </c>
    </row>
    <row r="104" spans="1:20" ht="15" customHeight="1">
      <c r="A104" s="25" t="str">
        <f t="shared" si="9"/>
        <v/>
      </c>
      <c r="B104" s="5"/>
      <c r="C104" s="21"/>
      <c r="D104" s="21"/>
      <c r="E104" s="6"/>
      <c r="F104" s="7"/>
      <c r="G104" s="6"/>
      <c r="H104" s="6"/>
      <c r="I104" s="6"/>
      <c r="J104" s="6"/>
      <c r="K104" s="6"/>
      <c r="L104" s="12"/>
      <c r="M104" s="13"/>
      <c r="N104" s="14"/>
      <c r="O104" s="7"/>
      <c r="P104" s="11"/>
      <c r="Q104" s="63" t="str">
        <f t="shared" si="7"/>
        <v/>
      </c>
      <c r="R104" s="1" t="str">
        <f t="shared" si="5"/>
        <v/>
      </c>
      <c r="S104" s="1" t="str">
        <f t="shared" si="8"/>
        <v xml:space="preserve">    </v>
      </c>
      <c r="T104" s="1" t="str">
        <f t="shared" si="6"/>
        <v xml:space="preserve">    </v>
      </c>
    </row>
    <row r="105" spans="1:20" ht="15" customHeight="1">
      <c r="A105" s="25" t="str">
        <f t="shared" si="9"/>
        <v/>
      </c>
      <c r="B105" s="5"/>
      <c r="C105" s="21"/>
      <c r="D105" s="21"/>
      <c r="E105" s="6"/>
      <c r="F105" s="7"/>
      <c r="G105" s="6"/>
      <c r="H105" s="6"/>
      <c r="I105" s="6"/>
      <c r="J105" s="6"/>
      <c r="K105" s="6"/>
      <c r="L105" s="12"/>
      <c r="M105" s="13"/>
      <c r="N105" s="14"/>
      <c r="O105" s="7"/>
      <c r="P105" s="6"/>
      <c r="Q105" s="63" t="str">
        <f t="shared" si="7"/>
        <v/>
      </c>
      <c r="R105" s="1" t="str">
        <f t="shared" si="5"/>
        <v/>
      </c>
      <c r="S105" s="1" t="str">
        <f t="shared" si="8"/>
        <v xml:space="preserve">    </v>
      </c>
      <c r="T105" s="1" t="str">
        <f t="shared" si="6"/>
        <v xml:space="preserve">    </v>
      </c>
    </row>
    <row r="106" spans="1:20" ht="15" customHeight="1">
      <c r="A106" s="25" t="str">
        <f t="shared" si="9"/>
        <v/>
      </c>
      <c r="B106" s="5"/>
      <c r="C106" s="21"/>
      <c r="D106" s="21"/>
      <c r="E106" s="6"/>
      <c r="F106" s="7"/>
      <c r="G106" s="6"/>
      <c r="H106" s="6"/>
      <c r="I106" s="6"/>
      <c r="J106" s="6"/>
      <c r="K106" s="6"/>
      <c r="L106" s="12"/>
      <c r="M106" s="13"/>
      <c r="N106" s="14"/>
      <c r="O106" s="7"/>
      <c r="P106" s="6"/>
      <c r="Q106" s="63" t="str">
        <f t="shared" si="7"/>
        <v/>
      </c>
      <c r="R106" s="1" t="str">
        <f t="shared" si="5"/>
        <v/>
      </c>
      <c r="S106" s="1" t="str">
        <f t="shared" si="8"/>
        <v xml:space="preserve">    </v>
      </c>
      <c r="T106" s="1" t="str">
        <f t="shared" si="6"/>
        <v xml:space="preserve">    </v>
      </c>
    </row>
    <row r="107" spans="1:20" ht="15" customHeight="1">
      <c r="A107" s="25" t="str">
        <f t="shared" si="9"/>
        <v/>
      </c>
      <c r="B107" s="5"/>
      <c r="C107" s="21"/>
      <c r="D107" s="21"/>
      <c r="E107" s="6"/>
      <c r="F107" s="7"/>
      <c r="G107" s="6"/>
      <c r="H107" s="6"/>
      <c r="I107" s="6"/>
      <c r="J107" s="6"/>
      <c r="K107" s="6"/>
      <c r="L107" s="12"/>
      <c r="M107" s="13"/>
      <c r="N107" s="14"/>
      <c r="O107" s="7"/>
      <c r="P107" s="6"/>
      <c r="Q107" s="63" t="str">
        <f t="shared" si="7"/>
        <v/>
      </c>
      <c r="R107" s="1" t="str">
        <f t="shared" si="5"/>
        <v/>
      </c>
      <c r="S107" s="1" t="str">
        <f t="shared" si="8"/>
        <v xml:space="preserve">    </v>
      </c>
      <c r="T107" s="1" t="str">
        <f t="shared" si="6"/>
        <v xml:space="preserve">    </v>
      </c>
    </row>
    <row r="108" spans="1:20" ht="15" customHeight="1">
      <c r="A108" s="25" t="str">
        <f t="shared" si="9"/>
        <v/>
      </c>
      <c r="B108" s="5"/>
      <c r="C108" s="21"/>
      <c r="D108" s="21"/>
      <c r="E108" s="6"/>
      <c r="F108" s="7"/>
      <c r="G108" s="6"/>
      <c r="H108" s="6"/>
      <c r="I108" s="6"/>
      <c r="J108" s="6"/>
      <c r="K108" s="6"/>
      <c r="L108" s="12"/>
      <c r="M108" s="13"/>
      <c r="N108" s="14"/>
      <c r="O108" s="7"/>
      <c r="P108" s="6"/>
      <c r="Q108" s="63" t="str">
        <f t="shared" si="7"/>
        <v/>
      </c>
      <c r="R108" s="1" t="str">
        <f t="shared" si="5"/>
        <v/>
      </c>
      <c r="S108" s="1" t="str">
        <f t="shared" si="8"/>
        <v xml:space="preserve">    </v>
      </c>
      <c r="T108" s="1" t="str">
        <f t="shared" si="6"/>
        <v xml:space="preserve">    </v>
      </c>
    </row>
    <row r="109" spans="1:20" ht="15" customHeight="1">
      <c r="A109" s="25" t="str">
        <f t="shared" si="9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7"/>
        <v/>
      </c>
      <c r="R109" s="1" t="str">
        <f t="shared" si="5"/>
        <v/>
      </c>
      <c r="S109" s="1" t="str">
        <f t="shared" si="8"/>
        <v xml:space="preserve">    </v>
      </c>
      <c r="T109" s="1" t="str">
        <f t="shared" si="6"/>
        <v xml:space="preserve">    </v>
      </c>
    </row>
    <row r="110" spans="1:20" ht="15" customHeight="1">
      <c r="A110" s="25" t="str">
        <f t="shared" si="9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7"/>
        <v/>
      </c>
      <c r="R110" s="1" t="str">
        <f t="shared" si="5"/>
        <v/>
      </c>
      <c r="S110" s="1" t="str">
        <f t="shared" si="8"/>
        <v xml:space="preserve">    </v>
      </c>
      <c r="T110" s="1" t="str">
        <f t="shared" si="6"/>
        <v xml:space="preserve">    </v>
      </c>
    </row>
    <row r="111" spans="1:20" ht="15" customHeight="1">
      <c r="A111" s="25" t="str">
        <f t="shared" si="9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7"/>
        <v/>
      </c>
      <c r="R111" s="1" t="str">
        <f t="shared" si="5"/>
        <v/>
      </c>
      <c r="S111" s="1" t="str">
        <f t="shared" si="8"/>
        <v xml:space="preserve">    </v>
      </c>
      <c r="T111" s="1" t="str">
        <f t="shared" si="6"/>
        <v xml:space="preserve">    </v>
      </c>
    </row>
    <row r="112" spans="1:20" ht="15" customHeight="1">
      <c r="A112" s="25" t="str">
        <f t="shared" si="9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7"/>
        <v/>
      </c>
      <c r="R112" s="1" t="str">
        <f t="shared" si="5"/>
        <v/>
      </c>
      <c r="S112" s="1" t="str">
        <f t="shared" si="8"/>
        <v xml:space="preserve">    </v>
      </c>
      <c r="T112" s="1" t="str">
        <f t="shared" si="6"/>
        <v xml:space="preserve">    </v>
      </c>
    </row>
    <row r="113" spans="1:20" ht="15" customHeight="1">
      <c r="A113" s="25" t="str">
        <f t="shared" si="9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7"/>
        <v/>
      </c>
      <c r="R113" s="1" t="str">
        <f t="shared" si="5"/>
        <v/>
      </c>
      <c r="S113" s="1" t="str">
        <f t="shared" si="8"/>
        <v xml:space="preserve">    </v>
      </c>
      <c r="T113" s="1" t="str">
        <f t="shared" si="6"/>
        <v xml:space="preserve">    </v>
      </c>
    </row>
    <row r="114" spans="1:20" ht="15" customHeight="1">
      <c r="A114" s="25" t="str">
        <f t="shared" si="9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7"/>
        <v/>
      </c>
      <c r="R114" s="1" t="str">
        <f t="shared" si="5"/>
        <v/>
      </c>
      <c r="S114" s="1" t="str">
        <f t="shared" si="8"/>
        <v xml:space="preserve">    </v>
      </c>
      <c r="T114" s="1" t="str">
        <f t="shared" si="6"/>
        <v xml:space="preserve">    </v>
      </c>
    </row>
    <row r="115" spans="1:20" ht="15" customHeight="1">
      <c r="A115" s="25" t="str">
        <f t="shared" si="9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7"/>
        <v/>
      </c>
      <c r="R115" s="1" t="str">
        <f t="shared" si="5"/>
        <v/>
      </c>
      <c r="S115" s="1" t="str">
        <f t="shared" si="8"/>
        <v xml:space="preserve">    </v>
      </c>
      <c r="T115" s="1" t="str">
        <f t="shared" si="6"/>
        <v xml:space="preserve">    </v>
      </c>
    </row>
    <row r="116" spans="1:20" ht="15" customHeight="1">
      <c r="A116" s="25" t="str">
        <f t="shared" si="9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7"/>
        <v/>
      </c>
      <c r="R116" s="1" t="str">
        <f t="shared" si="5"/>
        <v/>
      </c>
      <c r="S116" s="1" t="str">
        <f t="shared" si="8"/>
        <v xml:space="preserve">    </v>
      </c>
      <c r="T116" s="1" t="str">
        <f t="shared" si="6"/>
        <v xml:space="preserve">    </v>
      </c>
    </row>
    <row r="117" spans="1:20" ht="15" customHeight="1">
      <c r="A117" s="25" t="str">
        <f t="shared" si="9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7"/>
        <v/>
      </c>
      <c r="R117" s="1" t="str">
        <f t="shared" si="5"/>
        <v/>
      </c>
      <c r="S117" s="1" t="str">
        <f t="shared" ref="S117:S129" si="10">""&amp;L120&amp;"  "&amp;M120&amp;"  "&amp;N120&amp;""</f>
        <v xml:space="preserve">    </v>
      </c>
      <c r="T117" s="1" t="str">
        <f t="shared" si="6"/>
        <v xml:space="preserve">    </v>
      </c>
    </row>
    <row r="118" spans="1:20" ht="15" customHeight="1">
      <c r="A118" s="25" t="str">
        <f t="shared" si="9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7"/>
        <v/>
      </c>
      <c r="R118" s="1" t="str">
        <f t="shared" si="5"/>
        <v/>
      </c>
      <c r="S118" s="1" t="str">
        <f t="shared" si="10"/>
        <v xml:space="preserve">    </v>
      </c>
      <c r="T118" s="1" t="str">
        <f t="shared" si="6"/>
        <v xml:space="preserve">    </v>
      </c>
    </row>
    <row r="119" spans="1:20" ht="15" customHeight="1">
      <c r="A119" s="25" t="str">
        <f t="shared" si="9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7"/>
        <v/>
      </c>
      <c r="R119" s="1" t="str">
        <f t="shared" si="5"/>
        <v/>
      </c>
      <c r="S119" s="1" t="str">
        <f t="shared" si="10"/>
        <v xml:space="preserve">    </v>
      </c>
      <c r="T119" s="1" t="str">
        <f t="shared" si="6"/>
        <v xml:space="preserve">    </v>
      </c>
    </row>
    <row r="120" spans="1:20" ht="15" customHeight="1">
      <c r="A120" s="25" t="str">
        <f t="shared" si="9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7"/>
        <v/>
      </c>
      <c r="R120" s="1" t="str">
        <f t="shared" si="5"/>
        <v/>
      </c>
      <c r="S120" s="1" t="str">
        <f t="shared" si="10"/>
        <v xml:space="preserve">    </v>
      </c>
      <c r="T120" s="1" t="str">
        <f t="shared" si="6"/>
        <v xml:space="preserve">    </v>
      </c>
    </row>
    <row r="121" spans="1:20" ht="15" customHeight="1">
      <c r="A121" s="25" t="str">
        <f t="shared" si="9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7"/>
        <v/>
      </c>
      <c r="R121" s="1" t="str">
        <f t="shared" si="5"/>
        <v/>
      </c>
      <c r="S121" s="1" t="str">
        <f t="shared" si="10"/>
        <v xml:space="preserve">    </v>
      </c>
      <c r="T121" s="1" t="str">
        <f t="shared" si="6"/>
        <v xml:space="preserve">    </v>
      </c>
    </row>
    <row r="122" spans="1:20" ht="15" customHeight="1">
      <c r="A122" s="25" t="str">
        <f t="shared" si="9"/>
        <v/>
      </c>
      <c r="B122" s="5"/>
      <c r="C122" s="21"/>
      <c r="D122" s="21"/>
      <c r="E122" s="6"/>
      <c r="F122" s="7"/>
      <c r="G122" s="6"/>
      <c r="H122" s="6"/>
      <c r="I122" s="11"/>
      <c r="J122" s="11"/>
      <c r="K122" s="11"/>
      <c r="L122" s="12"/>
      <c r="M122" s="13"/>
      <c r="N122" s="14"/>
      <c r="O122" s="7"/>
      <c r="P122" s="11"/>
      <c r="Q122" s="63" t="str">
        <f t="shared" si="7"/>
        <v/>
      </c>
      <c r="R122" s="1" t="str">
        <f t="shared" si="5"/>
        <v/>
      </c>
      <c r="S122" s="1" t="str">
        <f t="shared" si="10"/>
        <v xml:space="preserve">    </v>
      </c>
      <c r="T122" s="1" t="str">
        <f t="shared" si="6"/>
        <v xml:space="preserve">    </v>
      </c>
    </row>
    <row r="123" spans="1:20" ht="15" customHeight="1">
      <c r="A123" s="25" t="str">
        <f t="shared" si="9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7"/>
        <v/>
      </c>
      <c r="R123" s="1" t="str">
        <f t="shared" si="5"/>
        <v/>
      </c>
      <c r="S123" s="1" t="str">
        <f t="shared" si="10"/>
        <v xml:space="preserve">    </v>
      </c>
      <c r="T123" s="1" t="str">
        <f t="shared" si="6"/>
        <v xml:space="preserve">    </v>
      </c>
    </row>
    <row r="124" spans="1:20" ht="15" customHeight="1">
      <c r="A124" s="25" t="str">
        <f t="shared" si="9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7"/>
        <v/>
      </c>
      <c r="R124" s="1" t="str">
        <f t="shared" si="5"/>
        <v/>
      </c>
      <c r="S124" s="1" t="str">
        <f t="shared" si="10"/>
        <v xml:space="preserve">    </v>
      </c>
      <c r="T124" s="1" t="str">
        <f t="shared" si="6"/>
        <v xml:space="preserve">    </v>
      </c>
    </row>
    <row r="125" spans="1:20" ht="15" customHeight="1">
      <c r="A125" s="25" t="str">
        <f t="shared" si="9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7"/>
        <v/>
      </c>
      <c r="R125" s="1" t="str">
        <f t="shared" si="5"/>
        <v/>
      </c>
      <c r="S125" s="1" t="str">
        <f t="shared" si="10"/>
        <v xml:space="preserve">    </v>
      </c>
      <c r="T125" s="1" t="str">
        <f t="shared" si="6"/>
        <v xml:space="preserve">    </v>
      </c>
    </row>
    <row r="126" spans="1:20" ht="15" customHeight="1">
      <c r="A126" s="25" t="str">
        <f t="shared" si="9"/>
        <v/>
      </c>
      <c r="B126" s="16"/>
      <c r="C126" s="22"/>
      <c r="D126" s="22"/>
      <c r="E126" s="6"/>
      <c r="F126" s="7"/>
      <c r="G126" s="17"/>
      <c r="H126" s="17"/>
      <c r="I126" s="15"/>
      <c r="J126" s="15"/>
      <c r="K126" s="15"/>
      <c r="L126" s="12"/>
      <c r="M126" s="18"/>
      <c r="N126" s="19"/>
      <c r="O126" s="20"/>
      <c r="P126" s="15"/>
      <c r="Q126" s="63" t="str">
        <f t="shared" si="7"/>
        <v/>
      </c>
      <c r="R126" s="1" t="str">
        <f t="shared" si="5"/>
        <v/>
      </c>
      <c r="S126" s="1" t="str">
        <f t="shared" si="10"/>
        <v xml:space="preserve">    </v>
      </c>
      <c r="T126" s="1" t="str">
        <f t="shared" si="6"/>
        <v xml:space="preserve">    </v>
      </c>
    </row>
    <row r="127" spans="1:20" ht="15" customHeight="1">
      <c r="A127" s="25" t="str">
        <f t="shared" si="9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7"/>
        <v/>
      </c>
      <c r="R127" s="1" t="str">
        <f t="shared" si="5"/>
        <v/>
      </c>
      <c r="S127" s="1" t="str">
        <f t="shared" si="10"/>
        <v xml:space="preserve">    </v>
      </c>
      <c r="T127" s="1" t="str">
        <f t="shared" si="6"/>
        <v xml:space="preserve">    </v>
      </c>
    </row>
    <row r="128" spans="1:20" ht="15" customHeight="1">
      <c r="A128" s="25" t="str">
        <f t="shared" si="9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7"/>
        <v/>
      </c>
      <c r="R128" s="1" t="str">
        <f t="shared" si="5"/>
        <v/>
      </c>
      <c r="S128" s="1" t="str">
        <f t="shared" si="10"/>
        <v xml:space="preserve">    </v>
      </c>
      <c r="T128" s="1" t="str">
        <f t="shared" si="6"/>
        <v xml:space="preserve">    </v>
      </c>
    </row>
    <row r="129" spans="1:20" ht="15" customHeight="1">
      <c r="A129" s="25" t="str">
        <f t="shared" si="9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7"/>
        <v/>
      </c>
      <c r="R129" s="1" t="str">
        <f t="shared" si="5"/>
        <v/>
      </c>
      <c r="S129" s="1" t="str">
        <f t="shared" si="10"/>
        <v xml:space="preserve">    </v>
      </c>
      <c r="T129" s="1" t="str">
        <f t="shared" si="6"/>
        <v xml:space="preserve">    </v>
      </c>
    </row>
    <row r="130" spans="1:20" ht="15" customHeight="1">
      <c r="A130" s="25" t="str">
        <f t="shared" si="9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7"/>
        <v/>
      </c>
      <c r="R130" s="1" t="str">
        <f t="shared" ref="R130:R171" si="11">A130</f>
        <v/>
      </c>
      <c r="S130" s="1" t="str">
        <f t="shared" ref="S130:S171" si="12">""&amp;L133&amp;"  "&amp;M133&amp;"  "&amp;N133&amp;""</f>
        <v xml:space="preserve">    </v>
      </c>
      <c r="T130" s="1" t="str">
        <f t="shared" ref="T130:T171" si="13">S130</f>
        <v xml:space="preserve">    </v>
      </c>
    </row>
    <row r="131" spans="1:20" ht="15" customHeight="1">
      <c r="A131" s="25" t="str">
        <f t="shared" si="9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7"/>
        <v/>
      </c>
      <c r="R131" s="1" t="str">
        <f t="shared" si="11"/>
        <v/>
      </c>
      <c r="S131" s="1" t="str">
        <f t="shared" si="12"/>
        <v xml:space="preserve">    </v>
      </c>
      <c r="T131" s="1" t="str">
        <f t="shared" si="13"/>
        <v xml:space="preserve">    </v>
      </c>
    </row>
    <row r="132" spans="1:20" ht="15" customHeight="1">
      <c r="A132" s="25" t="str">
        <f t="shared" si="9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7"/>
        <v/>
      </c>
      <c r="R132" s="1" t="str">
        <f t="shared" si="11"/>
        <v/>
      </c>
      <c r="S132" s="1" t="str">
        <f t="shared" si="12"/>
        <v xml:space="preserve">    </v>
      </c>
      <c r="T132" s="1" t="str">
        <f t="shared" si="13"/>
        <v xml:space="preserve">    </v>
      </c>
    </row>
    <row r="133" spans="1:20" ht="15" customHeight="1">
      <c r="A133" s="25" t="str">
        <f t="shared" si="9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7"/>
        <v/>
      </c>
      <c r="R133" s="1" t="str">
        <f t="shared" si="11"/>
        <v/>
      </c>
      <c r="S133" s="1" t="str">
        <f t="shared" si="12"/>
        <v xml:space="preserve">    </v>
      </c>
      <c r="T133" s="1" t="str">
        <f t="shared" si="13"/>
        <v xml:space="preserve">    </v>
      </c>
    </row>
    <row r="134" spans="1:20" ht="15" customHeight="1">
      <c r="A134" s="25" t="str">
        <f t="shared" si="9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7"/>
        <v/>
      </c>
      <c r="R134" s="1" t="str">
        <f t="shared" si="11"/>
        <v/>
      </c>
      <c r="S134" s="1" t="str">
        <f t="shared" si="12"/>
        <v xml:space="preserve">    </v>
      </c>
      <c r="T134" s="1" t="str">
        <f t="shared" si="13"/>
        <v xml:space="preserve">    </v>
      </c>
    </row>
    <row r="135" spans="1:20" ht="15" customHeight="1">
      <c r="A135" s="25" t="str">
        <f t="shared" si="9"/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4">IF(P135="","",VLOOKUP(P135,$Z$7:$AA$68,2,FALSE))</f>
        <v/>
      </c>
      <c r="R135" s="1" t="str">
        <f t="shared" si="11"/>
        <v/>
      </c>
      <c r="S135" s="1" t="str">
        <f t="shared" si="12"/>
        <v xml:space="preserve">    </v>
      </c>
      <c r="T135" s="1" t="str">
        <f t="shared" si="13"/>
        <v xml:space="preserve">    </v>
      </c>
    </row>
    <row r="136" spans="1:20" ht="15" customHeight="1">
      <c r="A136" s="25" t="str">
        <f t="shared" si="9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4"/>
        <v/>
      </c>
      <c r="R136" s="1" t="str">
        <f t="shared" si="11"/>
        <v/>
      </c>
      <c r="S136" s="1" t="str">
        <f t="shared" si="12"/>
        <v xml:space="preserve">    </v>
      </c>
      <c r="T136" s="1" t="str">
        <f t="shared" si="13"/>
        <v xml:space="preserve">    </v>
      </c>
    </row>
    <row r="137" spans="1:20" ht="15" customHeight="1">
      <c r="A137" s="25" t="str">
        <f t="shared" si="9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4"/>
        <v/>
      </c>
      <c r="R137" s="1" t="str">
        <f t="shared" si="11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25" t="str">
        <f t="shared" si="9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4"/>
        <v/>
      </c>
      <c r="R138" s="1" t="str">
        <f t="shared" si="11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25" t="str">
        <f t="shared" ref="A139:A364" si="15">IF(OR(B139="",C139="",D139=""),"",TEXT(Q139,"000")&amp;B139&amp;TEXT(C139,"00")&amp;TEXT(D139,"00"))</f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4"/>
        <v/>
      </c>
      <c r="R139" s="1" t="str">
        <f t="shared" si="11"/>
        <v/>
      </c>
      <c r="S139" s="1" t="str">
        <f t="shared" si="12"/>
        <v xml:space="preserve">    </v>
      </c>
      <c r="T139" s="1" t="str">
        <f t="shared" si="13"/>
        <v xml:space="preserve">    </v>
      </c>
    </row>
    <row r="140" spans="1:20" ht="15" customHeight="1">
      <c r="A140" s="25" t="str">
        <f t="shared" si="15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4"/>
        <v/>
      </c>
      <c r="R140" s="1" t="str">
        <f t="shared" si="11"/>
        <v/>
      </c>
      <c r="S140" s="1" t="str">
        <f t="shared" si="12"/>
        <v xml:space="preserve">    </v>
      </c>
      <c r="T140" s="1" t="str">
        <f t="shared" si="13"/>
        <v xml:space="preserve">    </v>
      </c>
    </row>
    <row r="141" spans="1:20" ht="15" customHeight="1">
      <c r="A141" s="25" t="str">
        <f t="shared" si="15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4"/>
        <v/>
      </c>
      <c r="R141" s="1" t="str">
        <f t="shared" si="11"/>
        <v/>
      </c>
      <c r="S141" s="1" t="str">
        <f t="shared" si="12"/>
        <v xml:space="preserve">    </v>
      </c>
      <c r="T141" s="1" t="str">
        <f t="shared" si="13"/>
        <v xml:space="preserve">    </v>
      </c>
    </row>
    <row r="142" spans="1:20" ht="15" customHeight="1">
      <c r="A142" s="25" t="str">
        <f t="shared" si="15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4"/>
        <v/>
      </c>
      <c r="R142" s="1" t="str">
        <f t="shared" si="11"/>
        <v/>
      </c>
      <c r="S142" s="1" t="str">
        <f t="shared" si="12"/>
        <v xml:space="preserve">    </v>
      </c>
      <c r="T142" s="1" t="str">
        <f t="shared" si="13"/>
        <v xml:space="preserve">    </v>
      </c>
    </row>
    <row r="143" spans="1:20" ht="15" customHeight="1">
      <c r="A143" s="25" t="str">
        <f t="shared" si="15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4"/>
        <v/>
      </c>
      <c r="R143" s="1" t="str">
        <f t="shared" si="11"/>
        <v/>
      </c>
      <c r="S143" s="1" t="str">
        <f t="shared" si="12"/>
        <v xml:space="preserve">    </v>
      </c>
      <c r="T143" s="1" t="str">
        <f t="shared" si="13"/>
        <v xml:space="preserve">    </v>
      </c>
    </row>
    <row r="144" spans="1:20" ht="15" customHeight="1">
      <c r="A144" s="25" t="str">
        <f t="shared" si="15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4"/>
        <v/>
      </c>
      <c r="R144" s="1" t="str">
        <f t="shared" si="11"/>
        <v/>
      </c>
      <c r="S144" s="1" t="str">
        <f t="shared" si="12"/>
        <v xml:space="preserve">    </v>
      </c>
      <c r="T144" s="1" t="str">
        <f t="shared" si="13"/>
        <v xml:space="preserve">    </v>
      </c>
    </row>
    <row r="145" spans="1:20" ht="15" customHeight="1">
      <c r="A145" s="25" t="str">
        <f t="shared" si="15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4"/>
        <v/>
      </c>
      <c r="R145" s="1" t="str">
        <f t="shared" si="11"/>
        <v/>
      </c>
      <c r="S145" s="1" t="str">
        <f t="shared" si="12"/>
        <v xml:space="preserve">    </v>
      </c>
      <c r="T145" s="1" t="str">
        <f t="shared" si="13"/>
        <v xml:space="preserve">    </v>
      </c>
    </row>
    <row r="146" spans="1:20" ht="15" customHeight="1">
      <c r="A146" s="25" t="str">
        <f t="shared" si="15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4"/>
        <v/>
      </c>
      <c r="R146" s="1" t="str">
        <f t="shared" si="11"/>
        <v/>
      </c>
      <c r="S146" s="1" t="str">
        <f t="shared" si="12"/>
        <v xml:space="preserve">    </v>
      </c>
      <c r="T146" s="1" t="str">
        <f t="shared" si="13"/>
        <v xml:space="preserve">    </v>
      </c>
    </row>
    <row r="147" spans="1:20" ht="15" customHeight="1">
      <c r="A147" s="25" t="str">
        <f t="shared" si="15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4"/>
        <v/>
      </c>
      <c r="R147" s="1" t="str">
        <f t="shared" si="11"/>
        <v/>
      </c>
      <c r="S147" s="1" t="str">
        <f t="shared" si="12"/>
        <v xml:space="preserve">    </v>
      </c>
      <c r="T147" s="1" t="str">
        <f t="shared" si="13"/>
        <v xml:space="preserve">    </v>
      </c>
    </row>
    <row r="148" spans="1:20" ht="15" customHeight="1">
      <c r="A148" s="25" t="str">
        <f t="shared" si="15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4"/>
        <v/>
      </c>
      <c r="R148" s="1" t="str">
        <f t="shared" si="11"/>
        <v/>
      </c>
      <c r="S148" s="1" t="str">
        <f t="shared" si="12"/>
        <v xml:space="preserve">    </v>
      </c>
      <c r="T148" s="1" t="str">
        <f t="shared" si="13"/>
        <v xml:space="preserve">    </v>
      </c>
    </row>
    <row r="149" spans="1:20" ht="15" customHeight="1">
      <c r="A149" s="25" t="str">
        <f t="shared" si="15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4"/>
        <v/>
      </c>
      <c r="R149" s="1" t="str">
        <f t="shared" si="11"/>
        <v/>
      </c>
      <c r="S149" s="1" t="str">
        <f t="shared" si="12"/>
        <v xml:space="preserve">    </v>
      </c>
      <c r="T149" s="1" t="str">
        <f t="shared" si="13"/>
        <v xml:space="preserve">    </v>
      </c>
    </row>
    <row r="150" spans="1:20" ht="15" customHeight="1">
      <c r="A150" s="25" t="str">
        <f t="shared" si="15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4"/>
        <v/>
      </c>
      <c r="R150" s="1" t="str">
        <f t="shared" si="11"/>
        <v/>
      </c>
      <c r="S150" s="1" t="str">
        <f t="shared" si="12"/>
        <v xml:space="preserve">    </v>
      </c>
      <c r="T150" s="1" t="str">
        <f t="shared" si="13"/>
        <v xml:space="preserve">    </v>
      </c>
    </row>
    <row r="151" spans="1:20" ht="15" customHeight="1">
      <c r="A151" s="25" t="str">
        <f t="shared" si="15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4"/>
        <v/>
      </c>
      <c r="R151" s="1" t="str">
        <f t="shared" si="11"/>
        <v/>
      </c>
      <c r="S151" s="1" t="str">
        <f t="shared" si="12"/>
        <v xml:space="preserve">    </v>
      </c>
      <c r="T151" s="1" t="str">
        <f t="shared" si="13"/>
        <v xml:space="preserve">    </v>
      </c>
    </row>
    <row r="152" spans="1:20" ht="15" customHeight="1">
      <c r="A152" s="25" t="str">
        <f t="shared" si="15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4"/>
        <v/>
      </c>
      <c r="R152" s="1" t="str">
        <f t="shared" si="11"/>
        <v/>
      </c>
      <c r="S152" s="1" t="str">
        <f t="shared" si="12"/>
        <v xml:space="preserve">    </v>
      </c>
      <c r="T152" s="1" t="str">
        <f t="shared" si="13"/>
        <v xml:space="preserve">    </v>
      </c>
    </row>
    <row r="153" spans="1:20" ht="15" customHeight="1">
      <c r="A153" s="25" t="str">
        <f t="shared" si="15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4"/>
        <v/>
      </c>
      <c r="R153" s="1" t="str">
        <f t="shared" si="11"/>
        <v/>
      </c>
      <c r="S153" s="1" t="str">
        <f t="shared" si="12"/>
        <v xml:space="preserve">    </v>
      </c>
      <c r="T153" s="1" t="str">
        <f t="shared" si="13"/>
        <v xml:space="preserve">    </v>
      </c>
    </row>
    <row r="154" spans="1:20" ht="15" customHeight="1">
      <c r="A154" s="25" t="str">
        <f t="shared" si="15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4"/>
        <v/>
      </c>
      <c r="R154" s="1" t="str">
        <f t="shared" si="11"/>
        <v/>
      </c>
      <c r="S154" s="1" t="str">
        <f t="shared" si="12"/>
        <v xml:space="preserve">    </v>
      </c>
      <c r="T154" s="1" t="str">
        <f t="shared" si="13"/>
        <v xml:space="preserve">    </v>
      </c>
    </row>
    <row r="155" spans="1:20" ht="15" customHeight="1">
      <c r="A155" s="25" t="str">
        <f t="shared" si="15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4"/>
        <v/>
      </c>
      <c r="R155" s="1" t="str">
        <f t="shared" si="11"/>
        <v/>
      </c>
      <c r="S155" s="1" t="str">
        <f t="shared" si="12"/>
        <v xml:space="preserve">    </v>
      </c>
      <c r="T155" s="1" t="str">
        <f t="shared" si="13"/>
        <v xml:space="preserve">    </v>
      </c>
    </row>
    <row r="156" spans="1:20" ht="15" customHeight="1">
      <c r="A156" s="25" t="str">
        <f t="shared" si="15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4"/>
        <v/>
      </c>
      <c r="R156" s="1" t="str">
        <f t="shared" si="11"/>
        <v/>
      </c>
      <c r="S156" s="1" t="str">
        <f t="shared" si="12"/>
        <v xml:space="preserve">    </v>
      </c>
      <c r="T156" s="1" t="str">
        <f t="shared" si="13"/>
        <v xml:space="preserve">    </v>
      </c>
    </row>
    <row r="157" spans="1:20" ht="15" customHeight="1">
      <c r="A157" s="25" t="str">
        <f t="shared" si="15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4"/>
        <v/>
      </c>
      <c r="R157" s="1" t="str">
        <f t="shared" si="11"/>
        <v/>
      </c>
      <c r="S157" s="1" t="str">
        <f t="shared" si="12"/>
        <v xml:space="preserve">    </v>
      </c>
      <c r="T157" s="1" t="str">
        <f t="shared" si="13"/>
        <v xml:space="preserve">    </v>
      </c>
    </row>
    <row r="158" spans="1:20" ht="15" customHeight="1">
      <c r="A158" s="25" t="str">
        <f t="shared" si="15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4"/>
        <v/>
      </c>
      <c r="R158" s="1" t="str">
        <f t="shared" si="11"/>
        <v/>
      </c>
      <c r="S158" s="1" t="str">
        <f t="shared" si="12"/>
        <v xml:space="preserve">    </v>
      </c>
      <c r="T158" s="1" t="str">
        <f t="shared" si="13"/>
        <v xml:space="preserve">    </v>
      </c>
    </row>
    <row r="159" spans="1:20" ht="15" customHeight="1">
      <c r="A159" s="25" t="str">
        <f t="shared" si="15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4"/>
        <v/>
      </c>
      <c r="R159" s="1" t="str">
        <f t="shared" si="11"/>
        <v/>
      </c>
      <c r="S159" s="1" t="str">
        <f t="shared" si="12"/>
        <v xml:space="preserve">    </v>
      </c>
      <c r="T159" s="1" t="str">
        <f t="shared" si="13"/>
        <v xml:space="preserve">    </v>
      </c>
    </row>
    <row r="160" spans="1:20" ht="15" customHeight="1">
      <c r="A160" s="25" t="str">
        <f t="shared" si="15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4"/>
        <v/>
      </c>
      <c r="R160" s="1" t="str">
        <f t="shared" si="11"/>
        <v/>
      </c>
      <c r="S160" s="1" t="str">
        <f t="shared" si="12"/>
        <v xml:space="preserve">    </v>
      </c>
      <c r="T160" s="1" t="str">
        <f t="shared" si="13"/>
        <v xml:space="preserve">    </v>
      </c>
    </row>
    <row r="161" spans="1:20" ht="15" customHeight="1">
      <c r="A161" s="25" t="str">
        <f t="shared" si="15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4"/>
        <v/>
      </c>
      <c r="R161" s="1" t="str">
        <f t="shared" si="11"/>
        <v/>
      </c>
      <c r="S161" s="1" t="str">
        <f t="shared" si="12"/>
        <v xml:space="preserve">    </v>
      </c>
      <c r="T161" s="1" t="str">
        <f t="shared" si="13"/>
        <v xml:space="preserve">    </v>
      </c>
    </row>
    <row r="162" spans="1:20" ht="15" customHeight="1">
      <c r="A162" s="25" t="str">
        <f t="shared" si="15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4"/>
        <v/>
      </c>
      <c r="R162" s="1" t="str">
        <f t="shared" si="11"/>
        <v/>
      </c>
      <c r="S162" s="1" t="str">
        <f t="shared" si="12"/>
        <v xml:space="preserve">    </v>
      </c>
      <c r="T162" s="1" t="str">
        <f t="shared" si="13"/>
        <v xml:space="preserve">    </v>
      </c>
    </row>
    <row r="163" spans="1:20" ht="15" customHeight="1">
      <c r="A163" s="25" t="str">
        <f t="shared" si="15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4"/>
        <v/>
      </c>
      <c r="R163" s="1" t="str">
        <f t="shared" si="11"/>
        <v/>
      </c>
      <c r="S163" s="1" t="str">
        <f t="shared" si="12"/>
        <v xml:space="preserve">    </v>
      </c>
      <c r="T163" s="1" t="str">
        <f t="shared" si="13"/>
        <v xml:space="preserve">    </v>
      </c>
    </row>
    <row r="164" spans="1:20" ht="15" customHeight="1">
      <c r="A164" s="25" t="str">
        <f t="shared" si="15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4"/>
        <v/>
      </c>
      <c r="R164" s="1" t="str">
        <f t="shared" si="11"/>
        <v/>
      </c>
      <c r="S164" s="1" t="str">
        <f t="shared" si="12"/>
        <v xml:space="preserve">    </v>
      </c>
      <c r="T164" s="1" t="str">
        <f t="shared" si="13"/>
        <v xml:space="preserve">    </v>
      </c>
    </row>
    <row r="165" spans="1:20" ht="15" customHeight="1">
      <c r="A165" s="25" t="str">
        <f t="shared" si="15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4"/>
        <v/>
      </c>
      <c r="R165" s="1" t="str">
        <f t="shared" si="11"/>
        <v/>
      </c>
      <c r="S165" s="1" t="str">
        <f t="shared" si="12"/>
        <v xml:space="preserve">    </v>
      </c>
      <c r="T165" s="1" t="str">
        <f t="shared" si="13"/>
        <v xml:space="preserve">    </v>
      </c>
    </row>
    <row r="166" spans="1:20" ht="15" customHeight="1">
      <c r="A166" s="25" t="str">
        <f t="shared" si="15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4"/>
        <v/>
      </c>
      <c r="R166" s="1" t="str">
        <f t="shared" si="11"/>
        <v/>
      </c>
      <c r="S166" s="1" t="str">
        <f t="shared" si="12"/>
        <v xml:space="preserve">    </v>
      </c>
      <c r="T166" s="1" t="str">
        <f t="shared" si="13"/>
        <v xml:space="preserve">    </v>
      </c>
    </row>
    <row r="167" spans="1:20" ht="15" customHeight="1">
      <c r="A167" s="25" t="str">
        <f t="shared" si="15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4"/>
        <v/>
      </c>
      <c r="R167" s="1" t="str">
        <f t="shared" si="11"/>
        <v/>
      </c>
      <c r="S167" s="1" t="str">
        <f t="shared" si="12"/>
        <v xml:space="preserve">    </v>
      </c>
      <c r="T167" s="1" t="str">
        <f t="shared" si="13"/>
        <v xml:space="preserve">    </v>
      </c>
    </row>
    <row r="168" spans="1:20" ht="15" customHeight="1">
      <c r="A168" s="25" t="str">
        <f t="shared" si="15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4"/>
        <v/>
      </c>
      <c r="R168" s="1" t="str">
        <f t="shared" si="11"/>
        <v/>
      </c>
      <c r="S168" s="1" t="str">
        <f t="shared" si="12"/>
        <v xml:space="preserve">    </v>
      </c>
      <c r="T168" s="1" t="str">
        <f t="shared" si="13"/>
        <v xml:space="preserve">    </v>
      </c>
    </row>
    <row r="169" spans="1:20" ht="15" customHeight="1">
      <c r="A169" s="25" t="str">
        <f t="shared" si="15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4"/>
        <v/>
      </c>
      <c r="R169" s="1" t="str">
        <f t="shared" si="11"/>
        <v/>
      </c>
      <c r="S169" s="1" t="str">
        <f t="shared" si="12"/>
        <v xml:space="preserve">    </v>
      </c>
      <c r="T169" s="1" t="str">
        <f t="shared" si="13"/>
        <v xml:space="preserve">    </v>
      </c>
    </row>
    <row r="170" spans="1:20" ht="15" customHeight="1">
      <c r="A170" s="25" t="str">
        <f t="shared" si="15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4"/>
        <v/>
      </c>
      <c r="R170" s="1" t="str">
        <f t="shared" si="11"/>
        <v/>
      </c>
      <c r="S170" s="1" t="str">
        <f t="shared" si="12"/>
        <v xml:space="preserve">    </v>
      </c>
      <c r="T170" s="1" t="str">
        <f t="shared" si="13"/>
        <v xml:space="preserve">    </v>
      </c>
    </row>
    <row r="171" spans="1:20" ht="15" customHeight="1">
      <c r="A171" s="25" t="str">
        <f t="shared" si="15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4"/>
        <v/>
      </c>
      <c r="R171" s="1" t="str">
        <f t="shared" si="11"/>
        <v/>
      </c>
      <c r="S171" s="1" t="str">
        <f t="shared" si="12"/>
        <v xml:space="preserve">    </v>
      </c>
      <c r="T171" s="1" t="str">
        <f t="shared" si="13"/>
        <v xml:space="preserve">    </v>
      </c>
    </row>
    <row r="172" spans="1:20" ht="15" customHeight="1">
      <c r="A172" s="25" t="str">
        <f t="shared" si="15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4"/>
        <v/>
      </c>
      <c r="R172" s="1" t="str">
        <f t="shared" ref="R172:R344" si="16">A175</f>
        <v/>
      </c>
      <c r="S172" s="1" t="str">
        <f t="shared" ref="S172:S334" si="17">""&amp;L175&amp;"  "&amp;M175&amp;"  "&amp;N175&amp;""</f>
        <v xml:space="preserve">    </v>
      </c>
      <c r="T172" s="1" t="str">
        <f t="shared" ref="T172:T297" si="18">S172</f>
        <v xml:space="preserve">    </v>
      </c>
    </row>
    <row r="173" spans="1:20" ht="15" customHeight="1">
      <c r="A173" s="25" t="str">
        <f t="shared" si="15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4"/>
        <v/>
      </c>
      <c r="R173" s="1" t="str">
        <f t="shared" si="16"/>
        <v/>
      </c>
      <c r="S173" s="1" t="str">
        <f t="shared" si="17"/>
        <v xml:space="preserve">    </v>
      </c>
      <c r="T173" s="1" t="str">
        <f t="shared" si="18"/>
        <v xml:space="preserve">    </v>
      </c>
    </row>
    <row r="174" spans="1:20" ht="15" customHeight="1">
      <c r="A174" s="25" t="str">
        <f t="shared" si="15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4"/>
        <v/>
      </c>
      <c r="R174" s="1" t="str">
        <f t="shared" si="16"/>
        <v/>
      </c>
      <c r="S174" s="1" t="str">
        <f t="shared" si="17"/>
        <v xml:space="preserve">    </v>
      </c>
      <c r="T174" s="1" t="str">
        <f t="shared" si="18"/>
        <v xml:space="preserve">    </v>
      </c>
    </row>
    <row r="175" spans="1:20" ht="15" customHeight="1">
      <c r="A175" s="25" t="str">
        <f t="shared" si="15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4"/>
        <v/>
      </c>
      <c r="R175" s="1" t="str">
        <f t="shared" si="16"/>
        <v/>
      </c>
      <c r="S175" s="1" t="str">
        <f t="shared" si="17"/>
        <v xml:space="preserve">    </v>
      </c>
      <c r="T175" s="1" t="str">
        <f t="shared" si="18"/>
        <v xml:space="preserve">    </v>
      </c>
    </row>
    <row r="176" spans="1:20" ht="15" customHeight="1">
      <c r="A176" s="25" t="str">
        <f t="shared" si="15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4"/>
        <v/>
      </c>
      <c r="R176" s="1" t="str">
        <f t="shared" si="16"/>
        <v/>
      </c>
      <c r="S176" s="1" t="str">
        <f t="shared" si="17"/>
        <v xml:space="preserve">    </v>
      </c>
      <c r="T176" s="1" t="str">
        <f t="shared" si="18"/>
        <v xml:space="preserve">    </v>
      </c>
    </row>
    <row r="177" spans="1:20" ht="15" customHeight="1">
      <c r="A177" s="25" t="str">
        <f t="shared" si="15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4"/>
        <v/>
      </c>
      <c r="R177" s="1" t="str">
        <f t="shared" si="16"/>
        <v/>
      </c>
      <c r="S177" s="1" t="str">
        <f t="shared" si="17"/>
        <v xml:space="preserve">    </v>
      </c>
      <c r="T177" s="1" t="str">
        <f t="shared" si="18"/>
        <v xml:space="preserve">    </v>
      </c>
    </row>
    <row r="178" spans="1:20" ht="15" customHeight="1">
      <c r="A178" s="25" t="str">
        <f t="shared" si="15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4"/>
        <v/>
      </c>
      <c r="R178" s="1" t="str">
        <f t="shared" si="16"/>
        <v/>
      </c>
      <c r="S178" s="1" t="str">
        <f t="shared" si="17"/>
        <v xml:space="preserve">    </v>
      </c>
      <c r="T178" s="1" t="str">
        <f t="shared" si="18"/>
        <v xml:space="preserve">    </v>
      </c>
    </row>
    <row r="179" spans="1:20" ht="15" customHeight="1">
      <c r="A179" s="25" t="str">
        <f t="shared" si="15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4"/>
        <v/>
      </c>
      <c r="R179" s="1" t="str">
        <f t="shared" si="16"/>
        <v/>
      </c>
      <c r="S179" s="1" t="str">
        <f t="shared" si="17"/>
        <v xml:space="preserve">    </v>
      </c>
      <c r="T179" s="1" t="str">
        <f t="shared" si="18"/>
        <v xml:space="preserve">    </v>
      </c>
    </row>
    <row r="180" spans="1:20" ht="15" customHeight="1">
      <c r="A180" s="25" t="str">
        <f t="shared" si="15"/>
        <v/>
      </c>
      <c r="B180" s="16"/>
      <c r="C180" s="22"/>
      <c r="D180" s="22"/>
      <c r="E180" s="6"/>
      <c r="F180" s="7"/>
      <c r="G180" s="17"/>
      <c r="H180" s="17"/>
      <c r="I180" s="15"/>
      <c r="J180" s="15"/>
      <c r="K180" s="15"/>
      <c r="L180" s="12"/>
      <c r="M180" s="18"/>
      <c r="N180" s="19"/>
      <c r="O180" s="20"/>
      <c r="P180" s="15"/>
      <c r="Q180" s="63" t="str">
        <f t="shared" si="14"/>
        <v/>
      </c>
      <c r="R180" s="1" t="str">
        <f t="shared" si="16"/>
        <v/>
      </c>
      <c r="S180" s="1" t="str">
        <f t="shared" si="17"/>
        <v xml:space="preserve">    </v>
      </c>
      <c r="T180" s="1" t="str">
        <f t="shared" si="18"/>
        <v xml:space="preserve">    </v>
      </c>
    </row>
    <row r="181" spans="1:20" ht="15" customHeight="1">
      <c r="A181" s="25" t="str">
        <f t="shared" si="15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4"/>
        <v/>
      </c>
      <c r="R181" s="1" t="str">
        <f t="shared" si="16"/>
        <v/>
      </c>
      <c r="S181" s="1" t="str">
        <f t="shared" si="17"/>
        <v xml:space="preserve">    </v>
      </c>
      <c r="T181" s="1" t="str">
        <f t="shared" si="18"/>
        <v xml:space="preserve">    </v>
      </c>
    </row>
    <row r="182" spans="1:20" ht="15" customHeight="1">
      <c r="A182" s="25" t="str">
        <f t="shared" si="15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4"/>
        <v/>
      </c>
      <c r="R182" s="1" t="str">
        <f t="shared" si="16"/>
        <v/>
      </c>
      <c r="S182" s="1" t="str">
        <f t="shared" si="17"/>
        <v xml:space="preserve">    </v>
      </c>
      <c r="T182" s="1" t="str">
        <f t="shared" si="18"/>
        <v xml:space="preserve">    </v>
      </c>
    </row>
    <row r="183" spans="1:20" ht="15" customHeight="1">
      <c r="A183" s="25" t="str">
        <f t="shared" si="15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4"/>
        <v/>
      </c>
      <c r="R183" s="1" t="str">
        <f t="shared" si="16"/>
        <v/>
      </c>
      <c r="S183" s="1" t="str">
        <f t="shared" si="17"/>
        <v xml:space="preserve">    </v>
      </c>
      <c r="T183" s="1" t="str">
        <f t="shared" si="18"/>
        <v xml:space="preserve">    </v>
      </c>
    </row>
    <row r="184" spans="1:20" ht="15" customHeight="1">
      <c r="A184" s="25" t="str">
        <f t="shared" si="15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4"/>
        <v/>
      </c>
      <c r="R184" s="1" t="str">
        <f t="shared" si="16"/>
        <v/>
      </c>
      <c r="S184" s="1" t="str">
        <f t="shared" si="17"/>
        <v xml:space="preserve">    </v>
      </c>
      <c r="T184" s="1" t="str">
        <f t="shared" si="18"/>
        <v xml:space="preserve">    </v>
      </c>
    </row>
    <row r="185" spans="1:20" ht="15" customHeight="1">
      <c r="A185" s="25" t="str">
        <f t="shared" si="15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4"/>
        <v/>
      </c>
      <c r="R185" s="1" t="str">
        <f t="shared" si="16"/>
        <v/>
      </c>
      <c r="S185" s="1" t="str">
        <f t="shared" si="17"/>
        <v xml:space="preserve">    </v>
      </c>
      <c r="T185" s="1" t="str">
        <f t="shared" si="18"/>
        <v xml:space="preserve">    </v>
      </c>
    </row>
    <row r="186" spans="1:20" ht="15" customHeight="1">
      <c r="A186" s="25" t="str">
        <f t="shared" si="15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4"/>
        <v/>
      </c>
      <c r="R186" s="1" t="str">
        <f t="shared" si="16"/>
        <v/>
      </c>
      <c r="S186" s="1" t="str">
        <f t="shared" si="17"/>
        <v xml:space="preserve">    </v>
      </c>
      <c r="T186" s="1" t="str">
        <f t="shared" si="18"/>
        <v xml:space="preserve">    </v>
      </c>
    </row>
    <row r="187" spans="1:20" ht="15" customHeight="1">
      <c r="A187" s="25" t="str">
        <f t="shared" si="15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4"/>
        <v/>
      </c>
      <c r="R187" s="1" t="str">
        <f t="shared" si="16"/>
        <v/>
      </c>
      <c r="S187" s="1" t="str">
        <f t="shared" si="17"/>
        <v xml:space="preserve">    </v>
      </c>
      <c r="T187" s="1" t="str">
        <f t="shared" si="18"/>
        <v xml:space="preserve">    </v>
      </c>
    </row>
    <row r="188" spans="1:20" ht="15" customHeight="1">
      <c r="A188" s="25" t="str">
        <f t="shared" si="15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4"/>
        <v/>
      </c>
      <c r="R188" s="1" t="str">
        <f t="shared" si="16"/>
        <v/>
      </c>
      <c r="S188" s="1" t="str">
        <f t="shared" si="17"/>
        <v xml:space="preserve">    </v>
      </c>
      <c r="T188" s="1" t="str">
        <f t="shared" si="18"/>
        <v xml:space="preserve">    </v>
      </c>
    </row>
    <row r="189" spans="1:20" ht="15" customHeight="1">
      <c r="A189" s="25" t="str">
        <f t="shared" si="15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4"/>
        <v/>
      </c>
      <c r="R189" s="1" t="str">
        <f t="shared" si="16"/>
        <v/>
      </c>
      <c r="S189" s="1" t="str">
        <f t="shared" si="17"/>
        <v xml:space="preserve">    </v>
      </c>
      <c r="T189" s="1" t="str">
        <f t="shared" si="18"/>
        <v xml:space="preserve">    </v>
      </c>
    </row>
    <row r="190" spans="1:20" ht="15" customHeight="1">
      <c r="A190" s="25" t="str">
        <f t="shared" si="15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4"/>
        <v/>
      </c>
      <c r="R190" s="1" t="str">
        <f t="shared" si="16"/>
        <v/>
      </c>
      <c r="S190" s="1" t="str">
        <f t="shared" si="17"/>
        <v xml:space="preserve">    </v>
      </c>
      <c r="T190" s="1" t="str">
        <f t="shared" si="18"/>
        <v xml:space="preserve">    </v>
      </c>
    </row>
    <row r="191" spans="1:20" ht="15" customHeight="1">
      <c r="A191" s="25" t="str">
        <f t="shared" si="15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4"/>
        <v/>
      </c>
      <c r="R191" s="1" t="str">
        <f t="shared" si="16"/>
        <v/>
      </c>
      <c r="S191" s="1" t="str">
        <f t="shared" si="17"/>
        <v xml:space="preserve">    </v>
      </c>
      <c r="T191" s="1" t="str">
        <f t="shared" si="18"/>
        <v xml:space="preserve">    </v>
      </c>
    </row>
    <row r="192" spans="1:20" ht="15" customHeight="1">
      <c r="A192" s="25" t="str">
        <f t="shared" si="15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4"/>
        <v/>
      </c>
      <c r="R192" s="1" t="str">
        <f t="shared" si="16"/>
        <v/>
      </c>
      <c r="S192" s="1" t="str">
        <f t="shared" si="17"/>
        <v xml:space="preserve">    </v>
      </c>
      <c r="T192" s="1" t="str">
        <f t="shared" si="18"/>
        <v xml:space="preserve">    </v>
      </c>
    </row>
    <row r="193" spans="1:20" ht="15" customHeight="1">
      <c r="A193" s="25" t="str">
        <f t="shared" si="15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4"/>
        <v/>
      </c>
      <c r="R193" s="1" t="str">
        <f t="shared" si="16"/>
        <v/>
      </c>
      <c r="S193" s="1" t="str">
        <f t="shared" si="17"/>
        <v xml:space="preserve">    </v>
      </c>
      <c r="T193" s="1" t="str">
        <f t="shared" si="18"/>
        <v xml:space="preserve">    </v>
      </c>
    </row>
    <row r="194" spans="1:20" ht="15" customHeight="1">
      <c r="A194" s="25" t="str">
        <f t="shared" si="15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4"/>
        <v/>
      </c>
      <c r="R194" s="1" t="str">
        <f t="shared" si="16"/>
        <v/>
      </c>
      <c r="S194" s="1" t="str">
        <f t="shared" si="17"/>
        <v xml:space="preserve">    </v>
      </c>
      <c r="T194" s="1" t="str">
        <f t="shared" si="18"/>
        <v xml:space="preserve">    </v>
      </c>
    </row>
    <row r="195" spans="1:20" ht="15" customHeight="1">
      <c r="A195" s="25" t="str">
        <f t="shared" si="15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4"/>
        <v/>
      </c>
      <c r="R195" s="1" t="str">
        <f t="shared" si="16"/>
        <v/>
      </c>
      <c r="S195" s="1" t="str">
        <f t="shared" si="17"/>
        <v xml:space="preserve">    </v>
      </c>
      <c r="T195" s="1" t="str">
        <f t="shared" si="18"/>
        <v xml:space="preserve">    </v>
      </c>
    </row>
    <row r="196" spans="1:20" ht="15" customHeight="1">
      <c r="A196" s="25" t="str">
        <f t="shared" si="15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4"/>
        <v/>
      </c>
      <c r="R196" s="1" t="str">
        <f t="shared" si="16"/>
        <v/>
      </c>
      <c r="S196" s="1" t="str">
        <f t="shared" si="17"/>
        <v xml:space="preserve">    </v>
      </c>
      <c r="T196" s="1" t="str">
        <f t="shared" si="18"/>
        <v xml:space="preserve">    </v>
      </c>
    </row>
    <row r="197" spans="1:20" ht="15" customHeight="1">
      <c r="A197" s="25" t="str">
        <f t="shared" si="15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4"/>
        <v/>
      </c>
      <c r="R197" s="1" t="str">
        <f t="shared" si="16"/>
        <v/>
      </c>
      <c r="S197" s="1" t="str">
        <f t="shared" si="17"/>
        <v xml:space="preserve">    </v>
      </c>
      <c r="T197" s="1" t="str">
        <f t="shared" si="18"/>
        <v xml:space="preserve">    </v>
      </c>
    </row>
    <row r="198" spans="1:20" ht="15" customHeight="1">
      <c r="A198" s="25" t="str">
        <f t="shared" si="15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4"/>
        <v/>
      </c>
      <c r="R198" s="1" t="str">
        <f t="shared" si="16"/>
        <v/>
      </c>
      <c r="S198" s="1" t="str">
        <f t="shared" si="17"/>
        <v xml:space="preserve">    </v>
      </c>
      <c r="T198" s="1" t="str">
        <f t="shared" si="18"/>
        <v xml:space="preserve">    </v>
      </c>
    </row>
    <row r="199" spans="1:20" ht="15" customHeight="1">
      <c r="A199" s="25" t="str">
        <f t="shared" si="15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9">IF(P199="","",VLOOKUP(P199,$Z$7:$AA$68,2,FALSE))</f>
        <v/>
      </c>
      <c r="R199" s="1" t="str">
        <f t="shared" si="16"/>
        <v/>
      </c>
      <c r="S199" s="1" t="str">
        <f t="shared" si="17"/>
        <v xml:space="preserve">    </v>
      </c>
      <c r="T199" s="1" t="str">
        <f t="shared" si="18"/>
        <v xml:space="preserve">    </v>
      </c>
    </row>
    <row r="200" spans="1:20" ht="15" customHeight="1">
      <c r="A200" s="25" t="str">
        <f t="shared" si="15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9"/>
        <v/>
      </c>
      <c r="R200" s="1" t="str">
        <f t="shared" si="16"/>
        <v/>
      </c>
      <c r="S200" s="1" t="str">
        <f t="shared" si="17"/>
        <v xml:space="preserve">    </v>
      </c>
      <c r="T200" s="1" t="str">
        <f t="shared" si="18"/>
        <v xml:space="preserve">    </v>
      </c>
    </row>
    <row r="201" spans="1:20" ht="15" customHeight="1">
      <c r="A201" s="25" t="str">
        <f t="shared" si="15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9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8"/>
        <v xml:space="preserve">    </v>
      </c>
    </row>
    <row r="202" spans="1:20" ht="15" customHeight="1">
      <c r="A202" s="25" t="str">
        <f t="shared" si="15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9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si="18"/>
        <v xml:space="preserve">    </v>
      </c>
    </row>
    <row r="203" spans="1:20" ht="15" customHeight="1">
      <c r="A203" s="25" t="str">
        <f t="shared" si="15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9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25" t="str">
        <f t="shared" si="15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9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25" t="str">
        <f t="shared" si="15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9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25" t="str">
        <f t="shared" si="15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9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25" t="str">
        <f t="shared" si="15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9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25" t="str">
        <f t="shared" si="15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9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25" t="str">
        <f t="shared" si="15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9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25" t="str">
        <f t="shared" si="15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9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25" t="str">
        <f t="shared" si="15"/>
        <v/>
      </c>
      <c r="B211" s="16"/>
      <c r="C211" s="22"/>
      <c r="D211" s="22"/>
      <c r="E211" s="6"/>
      <c r="F211" s="7"/>
      <c r="G211" s="17"/>
      <c r="H211" s="17"/>
      <c r="I211" s="15"/>
      <c r="J211" s="15"/>
      <c r="K211" s="15"/>
      <c r="L211" s="12"/>
      <c r="M211" s="18"/>
      <c r="N211" s="19"/>
      <c r="O211" s="20"/>
      <c r="P211" s="15"/>
      <c r="Q211" s="63" t="str">
        <f t="shared" si="19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25" t="str">
        <f t="shared" si="15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9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25" t="str">
        <f t="shared" si="15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9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25" t="str">
        <f t="shared" si="15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9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25" t="str">
        <f t="shared" si="15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9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25" t="str">
        <f t="shared" si="15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9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25" t="str">
        <f t="shared" si="15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9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25" t="str">
        <f t="shared" si="15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9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25" t="str">
        <f t="shared" si="15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9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25" t="str">
        <f t="shared" si="15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9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25" t="str">
        <f t="shared" si="15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9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25" t="str">
        <f t="shared" si="15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9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25" t="str">
        <f t="shared" si="15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9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25" t="str">
        <f t="shared" si="15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9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25" t="str">
        <f t="shared" si="15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9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25" t="str">
        <f t="shared" si="15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9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25" t="str">
        <f t="shared" si="15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9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25" t="str">
        <f t="shared" si="15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9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25" t="str">
        <f t="shared" si="15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9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25" t="str">
        <f t="shared" si="15"/>
        <v/>
      </c>
      <c r="B230" s="5"/>
      <c r="C230" s="21"/>
      <c r="D230" s="21"/>
      <c r="E230" s="6"/>
      <c r="F230" s="7"/>
      <c r="G230" s="6"/>
      <c r="H230" s="6"/>
      <c r="I230" s="11"/>
      <c r="J230" s="11"/>
      <c r="K230" s="11"/>
      <c r="L230" s="12"/>
      <c r="M230" s="13"/>
      <c r="N230" s="14"/>
      <c r="O230" s="7"/>
      <c r="P230" s="11"/>
      <c r="Q230" s="63" t="str">
        <f t="shared" si="19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25" t="str">
        <f t="shared" si="15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9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25" t="str">
        <f t="shared" si="15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9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25" t="str">
        <f t="shared" si="15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9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25" t="str">
        <f t="shared" si="15"/>
        <v/>
      </c>
      <c r="B234" s="16"/>
      <c r="C234" s="22"/>
      <c r="D234" s="22"/>
      <c r="E234" s="6"/>
      <c r="F234" s="7"/>
      <c r="G234" s="17"/>
      <c r="H234" s="17"/>
      <c r="I234" s="15"/>
      <c r="J234" s="15"/>
      <c r="K234" s="15"/>
      <c r="L234" s="12"/>
      <c r="M234" s="18"/>
      <c r="N234" s="19"/>
      <c r="O234" s="20"/>
      <c r="P234" s="15"/>
      <c r="Q234" s="63" t="str">
        <f t="shared" si="19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25" t="str">
        <f t="shared" si="15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9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25" t="str">
        <f t="shared" si="15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9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25" t="str">
        <f t="shared" si="15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9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25" t="str">
        <f t="shared" si="15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9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25" t="str">
        <f t="shared" si="15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9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25" t="str">
        <f t="shared" si="15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9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25" t="str">
        <f t="shared" si="15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9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25" t="str">
        <f t="shared" si="15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9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25" t="str">
        <f t="shared" si="15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9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25" t="str">
        <f t="shared" si="15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9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25" t="str">
        <f t="shared" si="15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9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25" t="str">
        <f t="shared" si="15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9"/>
        <v/>
      </c>
      <c r="R246" s="1" t="str">
        <f t="shared" si="16"/>
        <v/>
      </c>
      <c r="S246" s="1" t="str">
        <f t="shared" si="17"/>
        <v xml:space="preserve">    </v>
      </c>
      <c r="T246" s="1" t="str">
        <f t="shared" si="18"/>
        <v xml:space="preserve">    </v>
      </c>
    </row>
    <row r="247" spans="1:20" ht="15" customHeight="1">
      <c r="A247" s="25" t="str">
        <f t="shared" si="15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9"/>
        <v/>
      </c>
      <c r="R247" s="1" t="str">
        <f t="shared" si="16"/>
        <v/>
      </c>
      <c r="S247" s="1" t="str">
        <f t="shared" si="17"/>
        <v xml:space="preserve">    </v>
      </c>
      <c r="T247" s="1" t="str">
        <f t="shared" si="18"/>
        <v xml:space="preserve">    </v>
      </c>
    </row>
    <row r="248" spans="1:20" ht="15" customHeight="1">
      <c r="A248" s="25" t="str">
        <f t="shared" si="15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9"/>
        <v/>
      </c>
      <c r="R248" s="1" t="str">
        <f t="shared" si="16"/>
        <v/>
      </c>
      <c r="S248" s="1" t="str">
        <f t="shared" si="17"/>
        <v xml:space="preserve">    </v>
      </c>
      <c r="T248" s="1" t="str">
        <f t="shared" si="18"/>
        <v xml:space="preserve">    </v>
      </c>
    </row>
    <row r="249" spans="1:20" ht="15" customHeight="1">
      <c r="A249" s="25" t="str">
        <f t="shared" si="15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9"/>
        <v/>
      </c>
      <c r="R249" s="1" t="str">
        <f t="shared" si="16"/>
        <v/>
      </c>
      <c r="S249" s="1" t="str">
        <f t="shared" si="17"/>
        <v xml:space="preserve">    </v>
      </c>
      <c r="T249" s="1" t="str">
        <f t="shared" si="18"/>
        <v xml:space="preserve">    </v>
      </c>
    </row>
    <row r="250" spans="1:20" ht="15" customHeight="1">
      <c r="A250" s="25" t="str">
        <f t="shared" si="15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9"/>
        <v/>
      </c>
      <c r="R250" s="1" t="str">
        <f t="shared" si="16"/>
        <v/>
      </c>
      <c r="S250" s="1" t="str">
        <f t="shared" si="17"/>
        <v xml:space="preserve">    </v>
      </c>
      <c r="T250" s="1" t="str">
        <f t="shared" si="18"/>
        <v xml:space="preserve">    </v>
      </c>
    </row>
    <row r="251" spans="1:20" ht="15" customHeight="1">
      <c r="A251" s="25" t="str">
        <f t="shared" si="15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9"/>
        <v/>
      </c>
      <c r="R251" s="1" t="str">
        <f t="shared" si="16"/>
        <v/>
      </c>
      <c r="S251" s="1" t="str">
        <f t="shared" si="17"/>
        <v xml:space="preserve">    </v>
      </c>
      <c r="T251" s="1" t="str">
        <f t="shared" si="18"/>
        <v xml:space="preserve">    </v>
      </c>
    </row>
    <row r="252" spans="1:20" ht="15" customHeight="1">
      <c r="A252" s="25" t="str">
        <f t="shared" si="15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9"/>
        <v/>
      </c>
      <c r="R252" s="1" t="str">
        <f t="shared" si="16"/>
        <v/>
      </c>
      <c r="S252" s="1" t="str">
        <f t="shared" si="17"/>
        <v xml:space="preserve">    </v>
      </c>
      <c r="T252" s="1" t="str">
        <f t="shared" si="18"/>
        <v xml:space="preserve">    </v>
      </c>
    </row>
    <row r="253" spans="1:20" ht="15" customHeight="1">
      <c r="A253" s="25" t="str">
        <f t="shared" si="15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9"/>
        <v/>
      </c>
      <c r="R253" s="1" t="str">
        <f t="shared" si="16"/>
        <v/>
      </c>
      <c r="S253" s="1" t="str">
        <f t="shared" si="17"/>
        <v xml:space="preserve">    </v>
      </c>
      <c r="T253" s="1" t="str">
        <f t="shared" si="18"/>
        <v xml:space="preserve">    </v>
      </c>
    </row>
    <row r="254" spans="1:20" ht="15" customHeight="1">
      <c r="A254" s="25" t="str">
        <f t="shared" si="15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9"/>
        <v/>
      </c>
      <c r="R254" s="1" t="str">
        <f t="shared" si="16"/>
        <v/>
      </c>
      <c r="S254" s="1" t="str">
        <f t="shared" si="17"/>
        <v xml:space="preserve">    </v>
      </c>
      <c r="T254" s="1" t="str">
        <f t="shared" si="18"/>
        <v xml:space="preserve">    </v>
      </c>
    </row>
    <row r="255" spans="1:20" ht="15" customHeight="1">
      <c r="A255" s="25" t="str">
        <f t="shared" si="15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9"/>
        <v/>
      </c>
      <c r="R255" s="1" t="str">
        <f t="shared" si="16"/>
        <v/>
      </c>
      <c r="S255" s="1" t="str">
        <f t="shared" si="17"/>
        <v xml:space="preserve">    </v>
      </c>
      <c r="T255" s="1" t="str">
        <f t="shared" si="18"/>
        <v xml:space="preserve">    </v>
      </c>
    </row>
    <row r="256" spans="1:20" ht="15" customHeight="1">
      <c r="A256" s="25" t="str">
        <f t="shared" si="15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9"/>
        <v/>
      </c>
      <c r="R256" s="1" t="str">
        <f t="shared" si="16"/>
        <v/>
      </c>
      <c r="S256" s="1" t="str">
        <f t="shared" si="17"/>
        <v xml:space="preserve">    </v>
      </c>
      <c r="T256" s="1" t="str">
        <f t="shared" si="18"/>
        <v xml:space="preserve">    </v>
      </c>
    </row>
    <row r="257" spans="1:20" ht="15" customHeight="1">
      <c r="A257" s="25" t="str">
        <f t="shared" si="15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9"/>
        <v/>
      </c>
      <c r="R257" s="1" t="str">
        <f t="shared" si="16"/>
        <v/>
      </c>
      <c r="S257" s="1" t="str">
        <f t="shared" si="17"/>
        <v xml:space="preserve">    </v>
      </c>
      <c r="T257" s="1" t="str">
        <f t="shared" si="18"/>
        <v xml:space="preserve">    </v>
      </c>
    </row>
    <row r="258" spans="1:20" ht="15" customHeight="1">
      <c r="A258" s="25" t="str">
        <f t="shared" si="15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9"/>
        <v/>
      </c>
      <c r="R258" s="1" t="str">
        <f t="shared" si="16"/>
        <v/>
      </c>
      <c r="S258" s="1" t="str">
        <f t="shared" si="17"/>
        <v xml:space="preserve">    </v>
      </c>
      <c r="T258" s="1" t="str">
        <f t="shared" si="18"/>
        <v xml:space="preserve">    </v>
      </c>
    </row>
    <row r="259" spans="1:20" ht="15" customHeight="1">
      <c r="A259" s="25" t="str">
        <f t="shared" si="15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9"/>
        <v/>
      </c>
      <c r="R259" s="1" t="str">
        <f t="shared" si="16"/>
        <v/>
      </c>
      <c r="S259" s="1" t="str">
        <f t="shared" si="17"/>
        <v xml:space="preserve">    </v>
      </c>
      <c r="T259" s="1" t="str">
        <f t="shared" si="18"/>
        <v xml:space="preserve">    </v>
      </c>
    </row>
    <row r="260" spans="1:20" ht="15" customHeight="1">
      <c r="A260" s="25" t="str">
        <f t="shared" si="15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9"/>
        <v/>
      </c>
      <c r="R260" s="1" t="str">
        <f t="shared" si="16"/>
        <v/>
      </c>
      <c r="S260" s="1" t="str">
        <f t="shared" si="17"/>
        <v xml:space="preserve">    </v>
      </c>
      <c r="T260" s="1" t="str">
        <f t="shared" si="18"/>
        <v xml:space="preserve">    </v>
      </c>
    </row>
    <row r="261" spans="1:20" ht="15" customHeight="1">
      <c r="A261" s="25" t="str">
        <f t="shared" si="15"/>
        <v/>
      </c>
      <c r="B261" s="5"/>
      <c r="C261" s="21"/>
      <c r="D261" s="21"/>
      <c r="E261" s="6"/>
      <c r="F261" s="7"/>
      <c r="G261" s="6"/>
      <c r="H261" s="6"/>
      <c r="I261" s="11"/>
      <c r="J261" s="11"/>
      <c r="K261" s="11"/>
      <c r="L261" s="12"/>
      <c r="M261" s="13"/>
      <c r="N261" s="14"/>
      <c r="O261" s="7"/>
      <c r="P261" s="11"/>
      <c r="Q261" s="63" t="str">
        <f t="shared" si="19"/>
        <v/>
      </c>
      <c r="R261" s="1" t="str">
        <f t="shared" si="16"/>
        <v/>
      </c>
      <c r="S261" s="1" t="str">
        <f t="shared" si="17"/>
        <v xml:space="preserve">    </v>
      </c>
      <c r="T261" s="1" t="str">
        <f t="shared" si="18"/>
        <v xml:space="preserve">    </v>
      </c>
    </row>
    <row r="262" spans="1:20" ht="15" customHeight="1">
      <c r="A262" s="25" t="str">
        <f t="shared" si="15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9"/>
        <v/>
      </c>
      <c r="R262" s="1" t="str">
        <f t="shared" si="16"/>
        <v/>
      </c>
      <c r="S262" s="1" t="str">
        <f t="shared" si="17"/>
        <v xml:space="preserve">    </v>
      </c>
      <c r="T262" s="1" t="str">
        <f t="shared" si="18"/>
        <v xml:space="preserve">    </v>
      </c>
    </row>
    <row r="263" spans="1:20" ht="15" customHeight="1">
      <c r="A263" s="25" t="str">
        <f t="shared" si="15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20">IF(P263="","",VLOOKUP(P263,$Z$7:$AA$68,2,FALSE))</f>
        <v/>
      </c>
      <c r="R263" s="1" t="str">
        <f t="shared" si="16"/>
        <v/>
      </c>
      <c r="S263" s="1" t="str">
        <f t="shared" si="17"/>
        <v xml:space="preserve">    </v>
      </c>
      <c r="T263" s="1" t="str">
        <f t="shared" si="18"/>
        <v xml:space="preserve">    </v>
      </c>
    </row>
    <row r="264" spans="1:20" ht="15" customHeight="1">
      <c r="A264" s="25" t="str">
        <f t="shared" si="15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20"/>
        <v/>
      </c>
      <c r="R264" s="1" t="str">
        <f t="shared" si="16"/>
        <v/>
      </c>
      <c r="S264" s="1" t="str">
        <f t="shared" si="17"/>
        <v xml:space="preserve">    </v>
      </c>
      <c r="T264" s="1" t="str">
        <f t="shared" si="18"/>
        <v xml:space="preserve">    </v>
      </c>
    </row>
    <row r="265" spans="1:20" ht="15" customHeight="1">
      <c r="A265" s="25" t="str">
        <f t="shared" si="15"/>
        <v/>
      </c>
      <c r="B265" s="16"/>
      <c r="C265" s="22"/>
      <c r="D265" s="22"/>
      <c r="E265" s="6"/>
      <c r="F265" s="7"/>
      <c r="G265" s="17"/>
      <c r="H265" s="17"/>
      <c r="I265" s="15"/>
      <c r="J265" s="15"/>
      <c r="K265" s="15"/>
      <c r="L265" s="12"/>
      <c r="M265" s="18"/>
      <c r="N265" s="19"/>
      <c r="O265" s="20"/>
      <c r="P265" s="15"/>
      <c r="Q265" s="63" t="str">
        <f t="shared" si="20"/>
        <v/>
      </c>
      <c r="R265" s="1" t="str">
        <f t="shared" si="16"/>
        <v/>
      </c>
      <c r="S265" s="1" t="str">
        <f t="shared" si="17"/>
        <v xml:space="preserve">    </v>
      </c>
      <c r="T265" s="1" t="str">
        <f t="shared" si="18"/>
        <v xml:space="preserve">    </v>
      </c>
    </row>
    <row r="266" spans="1:20" ht="15" customHeight="1">
      <c r="A266" s="25" t="str">
        <f t="shared" si="15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20"/>
        <v/>
      </c>
      <c r="R266" s="1" t="str">
        <f t="shared" si="16"/>
        <v/>
      </c>
      <c r="S266" s="1" t="str">
        <f t="shared" si="17"/>
        <v xml:space="preserve">    </v>
      </c>
      <c r="T266" s="1" t="str">
        <f t="shared" si="18"/>
        <v xml:space="preserve">    </v>
      </c>
    </row>
    <row r="267" spans="1:20" ht="15" customHeight="1">
      <c r="A267" s="25" t="str">
        <f t="shared" si="15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20"/>
        <v/>
      </c>
      <c r="R267" s="1" t="str">
        <f t="shared" si="16"/>
        <v/>
      </c>
      <c r="S267" s="1" t="str">
        <f t="shared" si="17"/>
        <v xml:space="preserve">    </v>
      </c>
      <c r="T267" s="1" t="str">
        <f t="shared" si="18"/>
        <v xml:space="preserve">    </v>
      </c>
    </row>
    <row r="268" spans="1:20" ht="15" customHeight="1">
      <c r="A268" s="25" t="str">
        <f t="shared" si="15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20"/>
        <v/>
      </c>
      <c r="R268" s="1" t="str">
        <f t="shared" si="16"/>
        <v/>
      </c>
      <c r="S268" s="1" t="str">
        <f t="shared" si="17"/>
        <v xml:space="preserve">    </v>
      </c>
      <c r="T268" s="1" t="str">
        <f t="shared" si="18"/>
        <v xml:space="preserve">    </v>
      </c>
    </row>
    <row r="269" spans="1:20" ht="15" customHeight="1">
      <c r="A269" s="25" t="str">
        <f t="shared" si="15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20"/>
        <v/>
      </c>
      <c r="R269" s="1" t="str">
        <f t="shared" si="16"/>
        <v/>
      </c>
      <c r="S269" s="1" t="str">
        <f t="shared" si="17"/>
        <v xml:space="preserve">    </v>
      </c>
      <c r="T269" s="1" t="str">
        <f t="shared" si="18"/>
        <v xml:space="preserve">    </v>
      </c>
    </row>
    <row r="270" spans="1:20" ht="15" customHeight="1">
      <c r="A270" s="25" t="str">
        <f t="shared" si="15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20"/>
        <v/>
      </c>
      <c r="R270" s="1" t="str">
        <f t="shared" si="16"/>
        <v/>
      </c>
      <c r="S270" s="1" t="str">
        <f t="shared" si="17"/>
        <v xml:space="preserve">    </v>
      </c>
      <c r="T270" s="1" t="str">
        <f t="shared" si="18"/>
        <v xml:space="preserve">    </v>
      </c>
    </row>
    <row r="271" spans="1:20" ht="15" customHeight="1">
      <c r="A271" s="25" t="str">
        <f t="shared" si="15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20"/>
        <v/>
      </c>
      <c r="R271" s="1" t="str">
        <f t="shared" si="16"/>
        <v/>
      </c>
      <c r="S271" s="1" t="str">
        <f t="shared" si="17"/>
        <v xml:space="preserve">    </v>
      </c>
      <c r="T271" s="1" t="str">
        <f t="shared" si="18"/>
        <v xml:space="preserve">    </v>
      </c>
    </row>
    <row r="272" spans="1:20" ht="15" customHeight="1">
      <c r="A272" s="25" t="str">
        <f t="shared" si="15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20"/>
        <v/>
      </c>
      <c r="R272" s="1" t="str">
        <f t="shared" si="16"/>
        <v/>
      </c>
      <c r="S272" s="1" t="str">
        <f t="shared" si="17"/>
        <v xml:space="preserve">    </v>
      </c>
      <c r="T272" s="1" t="str">
        <f t="shared" si="18"/>
        <v xml:space="preserve">    </v>
      </c>
    </row>
    <row r="273" spans="1:20" ht="15" customHeight="1">
      <c r="A273" s="25" t="str">
        <f t="shared" si="15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20"/>
        <v/>
      </c>
      <c r="R273" s="1" t="str">
        <f t="shared" si="16"/>
        <v/>
      </c>
      <c r="S273" s="1" t="str">
        <f t="shared" si="17"/>
        <v xml:space="preserve">    </v>
      </c>
      <c r="T273" s="1" t="str">
        <f t="shared" si="18"/>
        <v xml:space="preserve">    </v>
      </c>
    </row>
    <row r="274" spans="1:20" ht="15" customHeight="1">
      <c r="A274" s="25" t="str">
        <f t="shared" si="15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20"/>
        <v/>
      </c>
      <c r="R274" s="1" t="str">
        <f t="shared" si="16"/>
        <v/>
      </c>
      <c r="S274" s="1" t="str">
        <f t="shared" si="17"/>
        <v xml:space="preserve">    </v>
      </c>
      <c r="T274" s="1" t="str">
        <f t="shared" si="18"/>
        <v xml:space="preserve">    </v>
      </c>
    </row>
    <row r="275" spans="1:20" ht="15" customHeight="1">
      <c r="A275" s="25" t="str">
        <f t="shared" si="15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20"/>
        <v/>
      </c>
      <c r="R275" s="1" t="str">
        <f t="shared" si="16"/>
        <v/>
      </c>
      <c r="S275" s="1" t="str">
        <f t="shared" si="17"/>
        <v xml:space="preserve">    </v>
      </c>
      <c r="T275" s="1" t="str">
        <f t="shared" si="18"/>
        <v xml:space="preserve">    </v>
      </c>
    </row>
    <row r="276" spans="1:20" ht="15" customHeight="1">
      <c r="A276" s="25" t="str">
        <f t="shared" si="15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20"/>
        <v/>
      </c>
      <c r="R276" s="1" t="str">
        <f t="shared" si="16"/>
        <v/>
      </c>
      <c r="S276" s="1" t="str">
        <f t="shared" si="17"/>
        <v xml:space="preserve">    </v>
      </c>
      <c r="T276" s="1" t="str">
        <f t="shared" si="18"/>
        <v xml:space="preserve">    </v>
      </c>
    </row>
    <row r="277" spans="1:20" ht="15" customHeight="1">
      <c r="A277" s="25" t="str">
        <f t="shared" si="15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11"/>
      <c r="Q277" s="63" t="str">
        <f t="shared" si="20"/>
        <v/>
      </c>
      <c r="R277" s="1" t="str">
        <f t="shared" si="16"/>
        <v/>
      </c>
      <c r="S277" s="1" t="str">
        <f t="shared" si="17"/>
        <v xml:space="preserve">    </v>
      </c>
      <c r="T277" s="1" t="str">
        <f t="shared" si="18"/>
        <v xml:space="preserve">    </v>
      </c>
    </row>
    <row r="278" spans="1:20" ht="15" customHeight="1">
      <c r="A278" s="25" t="str">
        <f t="shared" si="15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20"/>
        <v/>
      </c>
      <c r="R278" s="1" t="str">
        <f t="shared" si="16"/>
        <v/>
      </c>
      <c r="S278" s="1" t="str">
        <f t="shared" si="17"/>
        <v xml:space="preserve">    </v>
      </c>
      <c r="T278" s="1" t="str">
        <f t="shared" si="18"/>
        <v xml:space="preserve">    </v>
      </c>
    </row>
    <row r="279" spans="1:20" ht="15" customHeight="1">
      <c r="A279" s="25" t="str">
        <f t="shared" si="15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20"/>
        <v/>
      </c>
      <c r="R279" s="1" t="str">
        <f t="shared" si="16"/>
        <v/>
      </c>
      <c r="S279" s="1" t="str">
        <f t="shared" si="17"/>
        <v xml:space="preserve">    </v>
      </c>
      <c r="T279" s="1" t="str">
        <f t="shared" si="18"/>
        <v xml:space="preserve">    </v>
      </c>
    </row>
    <row r="280" spans="1:20" ht="15" customHeight="1">
      <c r="A280" s="25" t="str">
        <f t="shared" si="15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20"/>
        <v/>
      </c>
      <c r="R280" s="1" t="str">
        <f t="shared" si="16"/>
        <v/>
      </c>
      <c r="S280" s="1" t="str">
        <f t="shared" si="17"/>
        <v xml:space="preserve">    </v>
      </c>
      <c r="T280" s="1" t="str">
        <f t="shared" si="18"/>
        <v xml:space="preserve">    </v>
      </c>
    </row>
    <row r="281" spans="1:20" ht="15" customHeight="1">
      <c r="A281" s="25" t="str">
        <f t="shared" si="15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6"/>
      <c r="Q281" s="63" t="str">
        <f t="shared" si="20"/>
        <v/>
      </c>
      <c r="R281" s="1" t="str">
        <f t="shared" si="16"/>
        <v/>
      </c>
      <c r="S281" s="1" t="str">
        <f t="shared" si="17"/>
        <v xml:space="preserve">    </v>
      </c>
      <c r="T281" s="1" t="str">
        <f t="shared" si="18"/>
        <v xml:space="preserve">    </v>
      </c>
    </row>
    <row r="282" spans="1:20" ht="15" customHeight="1">
      <c r="A282" s="25" t="str">
        <f t="shared" si="15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11"/>
      <c r="Q282" s="63" t="str">
        <f t="shared" si="20"/>
        <v/>
      </c>
      <c r="R282" s="1" t="str">
        <f t="shared" si="16"/>
        <v/>
      </c>
      <c r="S282" s="1" t="str">
        <f t="shared" si="17"/>
        <v xml:space="preserve">    </v>
      </c>
      <c r="T282" s="1" t="str">
        <f t="shared" si="18"/>
        <v xml:space="preserve">    </v>
      </c>
    </row>
    <row r="283" spans="1:20" ht="15" customHeight="1">
      <c r="A283" s="25" t="str">
        <f t="shared" si="15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20"/>
        <v/>
      </c>
      <c r="R283" s="1" t="str">
        <f t="shared" si="16"/>
        <v/>
      </c>
      <c r="S283" s="1" t="str">
        <f t="shared" si="17"/>
        <v xml:space="preserve">    </v>
      </c>
      <c r="T283" s="1" t="str">
        <f t="shared" si="18"/>
        <v xml:space="preserve">    </v>
      </c>
    </row>
    <row r="284" spans="1:20" ht="15" customHeight="1">
      <c r="A284" s="25" t="str">
        <f t="shared" si="15"/>
        <v/>
      </c>
      <c r="B284" s="5"/>
      <c r="C284" s="21"/>
      <c r="D284" s="21"/>
      <c r="E284" s="6"/>
      <c r="F284" s="7"/>
      <c r="G284" s="6"/>
      <c r="H284" s="6"/>
      <c r="I284" s="11"/>
      <c r="J284" s="11"/>
      <c r="K284" s="11"/>
      <c r="L284" s="12"/>
      <c r="M284" s="13"/>
      <c r="N284" s="14"/>
      <c r="O284" s="7"/>
      <c r="P284" s="11"/>
      <c r="Q284" s="63" t="str">
        <f t="shared" si="20"/>
        <v/>
      </c>
      <c r="R284" s="1" t="str">
        <f t="shared" si="16"/>
        <v/>
      </c>
      <c r="S284" s="1" t="str">
        <f t="shared" si="17"/>
        <v xml:space="preserve">    </v>
      </c>
      <c r="T284" s="1" t="str">
        <f t="shared" si="18"/>
        <v xml:space="preserve">    </v>
      </c>
    </row>
    <row r="285" spans="1:20" ht="15" customHeight="1">
      <c r="A285" s="25" t="str">
        <f t="shared" si="15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20"/>
        <v/>
      </c>
      <c r="R285" s="1" t="str">
        <f t="shared" si="16"/>
        <v/>
      </c>
      <c r="S285" s="1" t="str">
        <f t="shared" si="17"/>
        <v xml:space="preserve">    </v>
      </c>
      <c r="T285" s="1" t="str">
        <f t="shared" si="18"/>
        <v xml:space="preserve">    </v>
      </c>
    </row>
    <row r="286" spans="1:20" ht="15" customHeight="1">
      <c r="A286" s="25" t="str">
        <f t="shared" si="15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6"/>
      <c r="Q286" s="63" t="str">
        <f t="shared" si="20"/>
        <v/>
      </c>
      <c r="R286" s="1" t="str">
        <f t="shared" si="16"/>
        <v/>
      </c>
      <c r="S286" s="1" t="str">
        <f t="shared" si="17"/>
        <v xml:space="preserve">    </v>
      </c>
      <c r="T286" s="1" t="str">
        <f t="shared" si="18"/>
        <v xml:space="preserve">    </v>
      </c>
    </row>
    <row r="287" spans="1:20" ht="15" customHeight="1">
      <c r="A287" s="25" t="str">
        <f t="shared" si="15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20"/>
        <v/>
      </c>
      <c r="R287" s="1" t="str">
        <f t="shared" si="16"/>
        <v/>
      </c>
      <c r="S287" s="1" t="str">
        <f t="shared" si="17"/>
        <v xml:space="preserve">    </v>
      </c>
      <c r="T287" s="1" t="str">
        <f t="shared" si="18"/>
        <v xml:space="preserve">    </v>
      </c>
    </row>
    <row r="288" spans="1:20" ht="15" customHeight="1">
      <c r="A288" s="25" t="str">
        <f t="shared" si="15"/>
        <v/>
      </c>
      <c r="B288" s="16"/>
      <c r="C288" s="22"/>
      <c r="D288" s="22"/>
      <c r="E288" s="6"/>
      <c r="F288" s="7"/>
      <c r="G288" s="17"/>
      <c r="H288" s="17"/>
      <c r="I288" s="15"/>
      <c r="J288" s="15"/>
      <c r="K288" s="15"/>
      <c r="L288" s="12"/>
      <c r="M288" s="18"/>
      <c r="N288" s="19"/>
      <c r="O288" s="20"/>
      <c r="P288" s="15"/>
      <c r="Q288" s="63" t="str">
        <f t="shared" si="20"/>
        <v/>
      </c>
      <c r="R288" s="1" t="str">
        <f t="shared" si="16"/>
        <v/>
      </c>
      <c r="S288" s="1" t="str">
        <f t="shared" si="17"/>
        <v xml:space="preserve">    </v>
      </c>
      <c r="T288" s="1" t="str">
        <f t="shared" si="18"/>
        <v xml:space="preserve">    </v>
      </c>
    </row>
    <row r="289" spans="1:20" ht="15" customHeight="1">
      <c r="A289" s="25" t="str">
        <f t="shared" si="15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20"/>
        <v/>
      </c>
      <c r="R289" s="1" t="str">
        <f t="shared" si="16"/>
        <v/>
      </c>
      <c r="S289" s="1" t="str">
        <f t="shared" si="17"/>
        <v xml:space="preserve">    </v>
      </c>
      <c r="T289" s="1" t="str">
        <f t="shared" si="18"/>
        <v xml:space="preserve">    </v>
      </c>
    </row>
    <row r="290" spans="1:20" ht="15" customHeight="1">
      <c r="A290" s="25" t="str">
        <f t="shared" si="15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20"/>
        <v/>
      </c>
      <c r="R290" s="1" t="str">
        <f t="shared" si="16"/>
        <v/>
      </c>
      <c r="S290" s="1" t="str">
        <f t="shared" si="17"/>
        <v xml:space="preserve">    </v>
      </c>
      <c r="T290" s="1" t="str">
        <f t="shared" si="18"/>
        <v xml:space="preserve">    </v>
      </c>
    </row>
    <row r="291" spans="1:20" ht="15" customHeight="1">
      <c r="A291" s="25" t="str">
        <f t="shared" si="15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20"/>
        <v/>
      </c>
      <c r="R291" s="1" t="str">
        <f t="shared" si="16"/>
        <v/>
      </c>
      <c r="S291" s="1" t="str">
        <f t="shared" si="17"/>
        <v xml:space="preserve">    </v>
      </c>
      <c r="T291" s="1" t="str">
        <f t="shared" si="18"/>
        <v xml:space="preserve">    </v>
      </c>
    </row>
    <row r="292" spans="1:20" ht="15" customHeight="1">
      <c r="A292" s="25" t="str">
        <f t="shared" si="15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20"/>
        <v/>
      </c>
      <c r="R292" s="1" t="str">
        <f t="shared" si="16"/>
        <v/>
      </c>
      <c r="S292" s="1" t="str">
        <f t="shared" si="17"/>
        <v xml:space="preserve">    </v>
      </c>
      <c r="T292" s="1" t="str">
        <f t="shared" si="18"/>
        <v xml:space="preserve">    </v>
      </c>
    </row>
    <row r="293" spans="1:20" ht="15" customHeight="1">
      <c r="A293" s="25" t="str">
        <f t="shared" si="15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20"/>
        <v/>
      </c>
      <c r="R293" s="1" t="str">
        <f t="shared" si="16"/>
        <v/>
      </c>
      <c r="S293" s="1" t="str">
        <f t="shared" si="17"/>
        <v xml:space="preserve">    </v>
      </c>
      <c r="T293" s="1" t="str">
        <f t="shared" si="18"/>
        <v xml:space="preserve">    </v>
      </c>
    </row>
    <row r="294" spans="1:20" ht="15" customHeight="1">
      <c r="A294" s="25" t="str">
        <f t="shared" si="15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20"/>
        <v/>
      </c>
      <c r="R294" s="1" t="str">
        <f t="shared" si="16"/>
        <v/>
      </c>
      <c r="S294" s="1" t="str">
        <f t="shared" si="17"/>
        <v xml:space="preserve">    </v>
      </c>
      <c r="T294" s="1" t="str">
        <f t="shared" si="18"/>
        <v xml:space="preserve">    </v>
      </c>
    </row>
    <row r="295" spans="1:20" ht="15" customHeight="1">
      <c r="A295" s="25" t="str">
        <f t="shared" si="15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20"/>
        <v/>
      </c>
      <c r="R295" s="1" t="str">
        <f t="shared" si="16"/>
        <v/>
      </c>
      <c r="S295" s="1" t="str">
        <f t="shared" si="17"/>
        <v xml:space="preserve">    </v>
      </c>
      <c r="T295" s="1" t="str">
        <f t="shared" si="18"/>
        <v xml:space="preserve">    </v>
      </c>
    </row>
    <row r="296" spans="1:20" ht="15" customHeight="1">
      <c r="A296" s="25" t="str">
        <f t="shared" si="15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20"/>
        <v/>
      </c>
      <c r="R296" s="1" t="str">
        <f t="shared" si="16"/>
        <v/>
      </c>
      <c r="S296" s="1" t="str">
        <f t="shared" si="17"/>
        <v xml:space="preserve">    </v>
      </c>
      <c r="T296" s="1" t="str">
        <f t="shared" si="18"/>
        <v xml:space="preserve">    </v>
      </c>
    </row>
    <row r="297" spans="1:20" ht="15" customHeight="1">
      <c r="A297" s="25" t="str">
        <f t="shared" si="15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20"/>
        <v/>
      </c>
      <c r="R297" s="1" t="str">
        <f t="shared" si="16"/>
        <v/>
      </c>
      <c r="S297" s="1" t="str">
        <f t="shared" si="17"/>
        <v xml:space="preserve">    </v>
      </c>
      <c r="T297" s="1" t="str">
        <f t="shared" si="18"/>
        <v xml:space="preserve">    </v>
      </c>
    </row>
    <row r="298" spans="1:20" ht="15" customHeight="1">
      <c r="A298" s="25" t="str">
        <f t="shared" si="15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20"/>
        <v/>
      </c>
      <c r="R298" s="1" t="str">
        <f t="shared" si="16"/>
        <v/>
      </c>
      <c r="S298" s="1" t="str">
        <f t="shared" si="17"/>
        <v xml:space="preserve">    </v>
      </c>
      <c r="T298" s="1" t="str">
        <f t="shared" ref="T298:T382" si="21">S298</f>
        <v xml:space="preserve">    </v>
      </c>
    </row>
    <row r="299" spans="1:20" ht="15" customHeight="1">
      <c r="A299" s="25" t="str">
        <f t="shared" si="15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20"/>
        <v/>
      </c>
      <c r="R299" s="1" t="str">
        <f t="shared" si="16"/>
        <v/>
      </c>
      <c r="S299" s="1" t="str">
        <f t="shared" si="17"/>
        <v xml:space="preserve">    </v>
      </c>
      <c r="T299" s="1" t="str">
        <f t="shared" si="21"/>
        <v xml:space="preserve">    </v>
      </c>
    </row>
    <row r="300" spans="1:20" ht="15" customHeight="1">
      <c r="A300" s="25" t="str">
        <f t="shared" si="15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20"/>
        <v/>
      </c>
      <c r="R300" s="1" t="str">
        <f t="shared" si="16"/>
        <v/>
      </c>
      <c r="S300" s="1" t="str">
        <f t="shared" si="17"/>
        <v xml:space="preserve">    </v>
      </c>
      <c r="T300" s="1" t="str">
        <f t="shared" si="21"/>
        <v xml:space="preserve">    </v>
      </c>
    </row>
    <row r="301" spans="1:20" ht="15" customHeight="1">
      <c r="A301" s="25" t="str">
        <f t="shared" si="15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20"/>
        <v/>
      </c>
      <c r="R301" s="1" t="str">
        <f t="shared" si="16"/>
        <v/>
      </c>
      <c r="S301" s="1" t="str">
        <f t="shared" si="17"/>
        <v xml:space="preserve">    </v>
      </c>
      <c r="T301" s="1" t="str">
        <f t="shared" si="21"/>
        <v xml:space="preserve">    </v>
      </c>
    </row>
    <row r="302" spans="1:20" ht="15" customHeight="1">
      <c r="A302" s="25" t="str">
        <f t="shared" si="15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20"/>
        <v/>
      </c>
      <c r="R302" s="1" t="str">
        <f t="shared" si="16"/>
        <v/>
      </c>
      <c r="S302" s="1" t="str">
        <f t="shared" si="17"/>
        <v xml:space="preserve">    </v>
      </c>
      <c r="T302" s="1" t="str">
        <f t="shared" si="21"/>
        <v xml:space="preserve">    </v>
      </c>
    </row>
    <row r="303" spans="1:20" ht="15" customHeight="1">
      <c r="A303" s="25" t="str">
        <f t="shared" si="15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20"/>
        <v/>
      </c>
      <c r="R303" s="1" t="str">
        <f t="shared" si="16"/>
        <v/>
      </c>
      <c r="S303" s="1" t="str">
        <f t="shared" si="17"/>
        <v xml:space="preserve">    </v>
      </c>
      <c r="T303" s="1" t="str">
        <f t="shared" si="21"/>
        <v xml:space="preserve">    </v>
      </c>
    </row>
    <row r="304" spans="1:20" ht="15" customHeight="1">
      <c r="A304" s="25" t="str">
        <f t="shared" si="15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20"/>
        <v/>
      </c>
      <c r="R304" s="1" t="str">
        <f t="shared" si="16"/>
        <v/>
      </c>
      <c r="S304" s="1" t="str">
        <f t="shared" si="17"/>
        <v xml:space="preserve">    </v>
      </c>
      <c r="T304" s="1" t="str">
        <f t="shared" si="21"/>
        <v xml:space="preserve">    </v>
      </c>
    </row>
    <row r="305" spans="1:20" ht="15" customHeight="1">
      <c r="A305" s="25" t="str">
        <f t="shared" si="15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20"/>
        <v/>
      </c>
      <c r="R305" s="1" t="str">
        <f t="shared" si="16"/>
        <v/>
      </c>
      <c r="S305" s="1" t="str">
        <f t="shared" si="17"/>
        <v xml:space="preserve">    </v>
      </c>
      <c r="T305" s="1" t="str">
        <f t="shared" si="21"/>
        <v xml:space="preserve">    </v>
      </c>
    </row>
    <row r="306" spans="1:20" ht="15" customHeight="1">
      <c r="A306" s="25" t="str">
        <f t="shared" si="15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20"/>
        <v/>
      </c>
      <c r="R306" s="1" t="str">
        <f t="shared" si="16"/>
        <v/>
      </c>
      <c r="S306" s="1" t="str">
        <f t="shared" si="17"/>
        <v xml:space="preserve">    </v>
      </c>
      <c r="T306" s="1" t="str">
        <f t="shared" si="21"/>
        <v xml:space="preserve">    </v>
      </c>
    </row>
    <row r="307" spans="1:20" ht="15" customHeight="1">
      <c r="A307" s="25" t="str">
        <f t="shared" si="15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20"/>
        <v/>
      </c>
      <c r="R307" s="1" t="str">
        <f t="shared" si="16"/>
        <v/>
      </c>
      <c r="S307" s="1" t="str">
        <f t="shared" si="17"/>
        <v xml:space="preserve">    </v>
      </c>
      <c r="T307" s="1" t="str">
        <f t="shared" si="21"/>
        <v xml:space="preserve">    </v>
      </c>
    </row>
    <row r="308" spans="1:20" ht="15" customHeight="1">
      <c r="A308" s="25" t="str">
        <f t="shared" si="15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20"/>
        <v/>
      </c>
      <c r="R308" s="1" t="str">
        <f t="shared" si="16"/>
        <v/>
      </c>
      <c r="S308" s="1" t="str">
        <f t="shared" si="17"/>
        <v xml:space="preserve">    </v>
      </c>
      <c r="T308" s="1" t="str">
        <f t="shared" si="21"/>
        <v xml:space="preserve">    </v>
      </c>
    </row>
    <row r="309" spans="1:20" ht="15" customHeight="1">
      <c r="A309" s="25" t="str">
        <f t="shared" si="15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20"/>
        <v/>
      </c>
      <c r="R309" s="1" t="str">
        <f t="shared" si="16"/>
        <v/>
      </c>
      <c r="S309" s="1" t="str">
        <f t="shared" si="17"/>
        <v xml:space="preserve">    </v>
      </c>
      <c r="T309" s="1" t="str">
        <f t="shared" si="21"/>
        <v xml:space="preserve">    </v>
      </c>
    </row>
    <row r="310" spans="1:20" ht="15" customHeight="1">
      <c r="A310" s="25" t="str">
        <f t="shared" si="15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20"/>
        <v/>
      </c>
      <c r="R310" s="1" t="str">
        <f t="shared" si="16"/>
        <v/>
      </c>
      <c r="S310" s="1" t="str">
        <f t="shared" si="17"/>
        <v xml:space="preserve">    </v>
      </c>
      <c r="T310" s="1" t="str">
        <f t="shared" si="21"/>
        <v xml:space="preserve">    </v>
      </c>
    </row>
    <row r="311" spans="1:20" ht="15" customHeight="1">
      <c r="A311" s="25" t="str">
        <f t="shared" si="15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20"/>
        <v/>
      </c>
      <c r="R311" s="1" t="str">
        <f t="shared" si="16"/>
        <v/>
      </c>
      <c r="S311" s="1" t="str">
        <f t="shared" si="17"/>
        <v xml:space="preserve">    </v>
      </c>
      <c r="T311" s="1" t="str">
        <f t="shared" si="21"/>
        <v xml:space="preserve">    </v>
      </c>
    </row>
    <row r="312" spans="1:20" ht="15" customHeight="1">
      <c r="A312" s="25" t="str">
        <f t="shared" si="15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20"/>
        <v/>
      </c>
      <c r="R312" s="1" t="str">
        <f t="shared" si="16"/>
        <v/>
      </c>
      <c r="S312" s="1" t="str">
        <f t="shared" si="17"/>
        <v xml:space="preserve">    </v>
      </c>
      <c r="T312" s="1" t="str">
        <f t="shared" si="21"/>
        <v xml:space="preserve">    </v>
      </c>
    </row>
    <row r="313" spans="1:20" ht="15" customHeight="1">
      <c r="A313" s="25" t="str">
        <f t="shared" si="15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20"/>
        <v/>
      </c>
      <c r="R313" s="1" t="str">
        <f t="shared" si="16"/>
        <v/>
      </c>
      <c r="S313" s="1" t="str">
        <f t="shared" si="17"/>
        <v xml:space="preserve">    </v>
      </c>
      <c r="T313" s="1" t="str">
        <f t="shared" si="21"/>
        <v xml:space="preserve">    </v>
      </c>
    </row>
    <row r="314" spans="1:20" ht="15" customHeight="1">
      <c r="A314" s="25" t="str">
        <f t="shared" si="15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20"/>
        <v/>
      </c>
      <c r="R314" s="1" t="str">
        <f t="shared" si="16"/>
        <v/>
      </c>
      <c r="S314" s="1" t="str">
        <f t="shared" si="17"/>
        <v xml:space="preserve">    </v>
      </c>
      <c r="T314" s="1" t="str">
        <f t="shared" si="21"/>
        <v xml:space="preserve">    </v>
      </c>
    </row>
    <row r="315" spans="1:20" ht="15" customHeight="1">
      <c r="A315" s="25" t="str">
        <f t="shared" si="15"/>
        <v/>
      </c>
      <c r="B315" s="5"/>
      <c r="C315" s="21"/>
      <c r="D315" s="21"/>
      <c r="E315" s="6"/>
      <c r="F315" s="7"/>
      <c r="G315" s="6"/>
      <c r="H315" s="6"/>
      <c r="I315" s="11"/>
      <c r="J315" s="11"/>
      <c r="K315" s="11"/>
      <c r="L315" s="12"/>
      <c r="M315" s="13"/>
      <c r="N315" s="14"/>
      <c r="O315" s="7"/>
      <c r="P315" s="11"/>
      <c r="Q315" s="63" t="str">
        <f t="shared" si="20"/>
        <v/>
      </c>
      <c r="R315" s="1" t="str">
        <f t="shared" si="16"/>
        <v/>
      </c>
      <c r="S315" s="1" t="str">
        <f t="shared" si="17"/>
        <v xml:space="preserve">    </v>
      </c>
      <c r="T315" s="1" t="str">
        <f t="shared" si="21"/>
        <v xml:space="preserve">    </v>
      </c>
    </row>
    <row r="316" spans="1:20" ht="15" customHeight="1">
      <c r="A316" s="25" t="str">
        <f t="shared" si="15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20"/>
        <v/>
      </c>
      <c r="R316" s="1" t="str">
        <f t="shared" si="16"/>
        <v/>
      </c>
      <c r="S316" s="1" t="str">
        <f t="shared" si="17"/>
        <v xml:space="preserve">    </v>
      </c>
      <c r="T316" s="1" t="str">
        <f t="shared" si="21"/>
        <v xml:space="preserve">    </v>
      </c>
    </row>
    <row r="317" spans="1:20" ht="15" customHeight="1">
      <c r="A317" s="25" t="str">
        <f t="shared" si="15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20"/>
        <v/>
      </c>
      <c r="R317" s="1" t="str">
        <f t="shared" si="16"/>
        <v/>
      </c>
      <c r="S317" s="1" t="str">
        <f t="shared" si="17"/>
        <v xml:space="preserve">    </v>
      </c>
      <c r="T317" s="1" t="str">
        <f t="shared" si="21"/>
        <v xml:space="preserve">    </v>
      </c>
    </row>
    <row r="318" spans="1:20" ht="15" customHeight="1">
      <c r="A318" s="25" t="str">
        <f t="shared" si="15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20"/>
        <v/>
      </c>
      <c r="R318" s="1" t="str">
        <f t="shared" si="16"/>
        <v/>
      </c>
      <c r="S318" s="1" t="str">
        <f t="shared" si="17"/>
        <v xml:space="preserve">    </v>
      </c>
      <c r="T318" s="1" t="str">
        <f t="shared" si="21"/>
        <v xml:space="preserve">    </v>
      </c>
    </row>
    <row r="319" spans="1:20" ht="15" customHeight="1">
      <c r="A319" s="25" t="str">
        <f t="shared" si="15"/>
        <v/>
      </c>
      <c r="B319" s="16"/>
      <c r="C319" s="22"/>
      <c r="D319" s="22"/>
      <c r="E319" s="6"/>
      <c r="F319" s="7"/>
      <c r="G319" s="17"/>
      <c r="H319" s="17"/>
      <c r="I319" s="15"/>
      <c r="J319" s="15"/>
      <c r="K319" s="15"/>
      <c r="L319" s="12"/>
      <c r="M319" s="18"/>
      <c r="N319" s="19"/>
      <c r="O319" s="20"/>
      <c r="P319" s="15"/>
      <c r="Q319" s="63" t="str">
        <f t="shared" si="20"/>
        <v/>
      </c>
      <c r="R319" s="1" t="str">
        <f t="shared" si="16"/>
        <v/>
      </c>
      <c r="S319" s="1" t="str">
        <f t="shared" si="17"/>
        <v xml:space="preserve">    </v>
      </c>
      <c r="T319" s="1" t="str">
        <f t="shared" si="21"/>
        <v xml:space="preserve">    </v>
      </c>
    </row>
    <row r="320" spans="1:20" ht="15" customHeight="1">
      <c r="A320" s="25" t="str">
        <f t="shared" si="15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20"/>
        <v/>
      </c>
      <c r="R320" s="1" t="str">
        <f t="shared" si="16"/>
        <v/>
      </c>
      <c r="S320" s="1" t="str">
        <f t="shared" si="17"/>
        <v xml:space="preserve">    </v>
      </c>
      <c r="T320" s="1" t="str">
        <f t="shared" si="21"/>
        <v xml:space="preserve">    </v>
      </c>
    </row>
    <row r="321" spans="1:20" ht="15" customHeight="1">
      <c r="A321" s="25" t="str">
        <f t="shared" si="15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20"/>
        <v/>
      </c>
      <c r="R321" s="1" t="str">
        <f t="shared" si="16"/>
        <v/>
      </c>
      <c r="S321" s="1" t="str">
        <f t="shared" si="17"/>
        <v xml:space="preserve">    </v>
      </c>
      <c r="T321" s="1" t="str">
        <f t="shared" si="21"/>
        <v xml:space="preserve">    </v>
      </c>
    </row>
    <row r="322" spans="1:20" ht="15" customHeight="1">
      <c r="A322" s="25" t="str">
        <f t="shared" si="15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20"/>
        <v/>
      </c>
      <c r="R322" s="1" t="str">
        <f t="shared" si="16"/>
        <v/>
      </c>
      <c r="S322" s="1" t="str">
        <f t="shared" si="17"/>
        <v xml:space="preserve">    </v>
      </c>
      <c r="T322" s="1" t="str">
        <f t="shared" si="21"/>
        <v xml:space="preserve">    </v>
      </c>
    </row>
    <row r="323" spans="1:20" ht="15" customHeight="1">
      <c r="A323" s="25" t="str">
        <f t="shared" si="15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20"/>
        <v/>
      </c>
      <c r="R323" s="1" t="str">
        <f t="shared" si="16"/>
        <v/>
      </c>
      <c r="S323" s="1" t="str">
        <f t="shared" si="17"/>
        <v xml:space="preserve">    </v>
      </c>
      <c r="T323" s="1" t="str">
        <f t="shared" si="21"/>
        <v xml:space="preserve">    </v>
      </c>
    </row>
    <row r="324" spans="1:20" ht="15" customHeight="1">
      <c r="A324" s="25" t="str">
        <f t="shared" si="15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20"/>
        <v/>
      </c>
      <c r="R324" s="1" t="str">
        <f t="shared" si="16"/>
        <v/>
      </c>
      <c r="S324" s="1" t="str">
        <f t="shared" si="17"/>
        <v xml:space="preserve">    </v>
      </c>
      <c r="T324" s="1" t="str">
        <f t="shared" si="21"/>
        <v xml:space="preserve">    </v>
      </c>
    </row>
    <row r="325" spans="1:20" ht="15" customHeight="1">
      <c r="A325" s="25" t="str">
        <f t="shared" si="15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20"/>
        <v/>
      </c>
      <c r="R325" s="1" t="str">
        <f t="shared" si="16"/>
        <v/>
      </c>
      <c r="S325" s="1" t="str">
        <f t="shared" si="17"/>
        <v xml:space="preserve">    </v>
      </c>
      <c r="T325" s="1" t="str">
        <f t="shared" si="21"/>
        <v xml:space="preserve">    </v>
      </c>
    </row>
    <row r="326" spans="1:20" ht="15" customHeight="1">
      <c r="A326" s="25" t="str">
        <f t="shared" si="15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20"/>
        <v/>
      </c>
      <c r="R326" s="1" t="str">
        <f t="shared" si="16"/>
        <v/>
      </c>
      <c r="S326" s="1" t="str">
        <f t="shared" si="17"/>
        <v xml:space="preserve">    </v>
      </c>
      <c r="T326" s="1" t="str">
        <f t="shared" si="21"/>
        <v xml:space="preserve">    </v>
      </c>
    </row>
    <row r="327" spans="1:20" ht="15" customHeight="1">
      <c r="A327" s="25" t="str">
        <f t="shared" si="15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34" si="22">IF(P327="","",VLOOKUP(P327,$Z$7:$AA$68,2,FALSE))</f>
        <v/>
      </c>
      <c r="R327" s="1" t="str">
        <f t="shared" si="16"/>
        <v/>
      </c>
      <c r="S327" s="1" t="str">
        <f t="shared" si="17"/>
        <v xml:space="preserve">    </v>
      </c>
      <c r="T327" s="1" t="str">
        <f t="shared" si="21"/>
        <v xml:space="preserve">    </v>
      </c>
    </row>
    <row r="328" spans="1:20" ht="15" customHeight="1">
      <c r="A328" s="25" t="str">
        <f t="shared" si="15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22"/>
        <v/>
      </c>
      <c r="R328" s="1" t="str">
        <f t="shared" si="16"/>
        <v/>
      </c>
      <c r="S328" s="1" t="str">
        <f t="shared" si="17"/>
        <v xml:space="preserve">    </v>
      </c>
      <c r="T328" s="1" t="str">
        <f t="shared" si="21"/>
        <v xml:space="preserve">    </v>
      </c>
    </row>
    <row r="329" spans="1:20" ht="15" customHeight="1">
      <c r="A329" s="25" t="str">
        <f t="shared" si="15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22"/>
        <v/>
      </c>
      <c r="R329" s="1" t="str">
        <f t="shared" si="16"/>
        <v/>
      </c>
      <c r="S329" s="1" t="str">
        <f t="shared" si="17"/>
        <v xml:space="preserve">    </v>
      </c>
      <c r="T329" s="1" t="str">
        <f t="shared" si="21"/>
        <v xml:space="preserve">    </v>
      </c>
    </row>
    <row r="330" spans="1:20" ht="15" customHeight="1">
      <c r="A330" s="25" t="str">
        <f t="shared" si="15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22"/>
        <v/>
      </c>
      <c r="R330" s="1" t="str">
        <f t="shared" si="16"/>
        <v/>
      </c>
      <c r="S330" s="1" t="str">
        <f t="shared" si="17"/>
        <v xml:space="preserve">    </v>
      </c>
      <c r="T330" s="1" t="str">
        <f t="shared" si="21"/>
        <v xml:space="preserve">    </v>
      </c>
    </row>
    <row r="331" spans="1:20" ht="15" customHeight="1">
      <c r="A331" s="25" t="str">
        <f t="shared" si="15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 t="str">
        <f t="shared" si="22"/>
        <v/>
      </c>
      <c r="R331" s="1" t="str">
        <f t="shared" si="16"/>
        <v/>
      </c>
      <c r="S331" s="1" t="str">
        <f t="shared" si="17"/>
        <v xml:space="preserve">    </v>
      </c>
      <c r="T331" s="1" t="str">
        <f t="shared" si="21"/>
        <v xml:space="preserve">    </v>
      </c>
    </row>
    <row r="332" spans="1:20" ht="15" customHeight="1">
      <c r="A332" s="25" t="str">
        <f t="shared" si="15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 t="str">
        <f t="shared" si="22"/>
        <v/>
      </c>
      <c r="R332" s="1" t="str">
        <f t="shared" si="16"/>
        <v/>
      </c>
      <c r="S332" s="1" t="str">
        <f t="shared" si="17"/>
        <v xml:space="preserve">    </v>
      </c>
      <c r="T332" s="1" t="str">
        <f t="shared" si="21"/>
        <v xml:space="preserve">    </v>
      </c>
    </row>
    <row r="333" spans="1:20" ht="15" customHeight="1">
      <c r="A333" s="25" t="str">
        <f t="shared" si="15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 t="str">
        <f t="shared" si="22"/>
        <v/>
      </c>
      <c r="R333" s="1" t="str">
        <f t="shared" si="16"/>
        <v/>
      </c>
      <c r="S333" s="1" t="str">
        <f t="shared" si="17"/>
        <v xml:space="preserve">    </v>
      </c>
      <c r="T333" s="1" t="str">
        <f t="shared" si="21"/>
        <v xml:space="preserve">    </v>
      </c>
    </row>
    <row r="334" spans="1:20" ht="15" customHeight="1">
      <c r="A334" s="25" t="str">
        <f t="shared" si="15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 t="str">
        <f t="shared" si="22"/>
        <v/>
      </c>
      <c r="R334" s="1" t="str">
        <f t="shared" si="16"/>
        <v/>
      </c>
      <c r="S334" s="1" t="str">
        <f t="shared" si="17"/>
        <v xml:space="preserve">    </v>
      </c>
      <c r="T334" s="1" t="str">
        <f t="shared" si="21"/>
        <v xml:space="preserve">    </v>
      </c>
    </row>
    <row r="335" spans="1:20" ht="15" customHeight="1">
      <c r="A335" s="25" t="str">
        <f t="shared" si="15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6"/>
        <v/>
      </c>
      <c r="S335" s="1" t="str">
        <f t="shared" ref="S335:S385" si="23">""&amp;L338&amp;"  "&amp;M338&amp;"  "&amp;N338&amp;""</f>
        <v xml:space="preserve">    </v>
      </c>
      <c r="T335" s="1" t="str">
        <f t="shared" si="21"/>
        <v xml:space="preserve">    </v>
      </c>
    </row>
    <row r="336" spans="1:20" ht="15" customHeight="1">
      <c r="A336" s="25" t="str">
        <f t="shared" si="15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6"/>
        <v/>
      </c>
      <c r="S336" s="1" t="str">
        <f t="shared" si="23"/>
        <v xml:space="preserve">    </v>
      </c>
      <c r="T336" s="1" t="str">
        <f t="shared" si="21"/>
        <v xml:space="preserve">    </v>
      </c>
    </row>
    <row r="337" spans="1:20" ht="15" customHeight="1">
      <c r="A337" s="25" t="str">
        <f t="shared" si="15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6"/>
        <v/>
      </c>
      <c r="S337" s="1" t="str">
        <f t="shared" si="23"/>
        <v xml:space="preserve">    </v>
      </c>
      <c r="T337" s="1" t="str">
        <f t="shared" si="21"/>
        <v xml:space="preserve">    </v>
      </c>
    </row>
    <row r="338" spans="1:20" ht="15" customHeight="1">
      <c r="A338" s="25" t="str">
        <f t="shared" si="15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6"/>
        <v/>
      </c>
      <c r="S338" s="1" t="str">
        <f t="shared" si="23"/>
        <v xml:space="preserve">    </v>
      </c>
      <c r="T338" s="1" t="str">
        <f t="shared" si="21"/>
        <v xml:space="preserve">    </v>
      </c>
    </row>
    <row r="339" spans="1:20" ht="15" customHeight="1">
      <c r="A339" s="25" t="str">
        <f t="shared" si="15"/>
        <v/>
      </c>
      <c r="B339" s="5"/>
      <c r="C339" s="21"/>
      <c r="D339" s="21"/>
      <c r="E339" s="6"/>
      <c r="F339" s="7"/>
      <c r="G339" s="6"/>
      <c r="H339" s="6"/>
      <c r="I339" s="11"/>
      <c r="J339" s="11"/>
      <c r="K339" s="11"/>
      <c r="L339" s="12"/>
      <c r="M339" s="13"/>
      <c r="N339" s="14"/>
      <c r="O339" s="7"/>
      <c r="P339" s="11"/>
      <c r="Q339" s="63"/>
      <c r="R339" s="1" t="str">
        <f t="shared" si="16"/>
        <v/>
      </c>
      <c r="S339" s="1" t="str">
        <f t="shared" si="23"/>
        <v xml:space="preserve">    </v>
      </c>
      <c r="T339" s="1" t="str">
        <f t="shared" si="21"/>
        <v xml:space="preserve">    </v>
      </c>
    </row>
    <row r="340" spans="1:20" ht="15" customHeight="1">
      <c r="A340" s="25" t="str">
        <f t="shared" si="15"/>
        <v/>
      </c>
      <c r="B340" s="5"/>
      <c r="C340" s="21"/>
      <c r="D340" s="21"/>
      <c r="E340" s="6"/>
      <c r="F340" s="7"/>
      <c r="G340" s="6"/>
      <c r="H340" s="6"/>
      <c r="I340" s="11"/>
      <c r="J340" s="11"/>
      <c r="K340" s="11"/>
      <c r="L340" s="12"/>
      <c r="M340" s="13"/>
      <c r="N340" s="14"/>
      <c r="O340" s="7"/>
      <c r="P340" s="11"/>
      <c r="Q340" s="63"/>
      <c r="R340" s="1" t="str">
        <f t="shared" si="16"/>
        <v/>
      </c>
      <c r="S340" s="1" t="str">
        <f t="shared" si="23"/>
        <v xml:space="preserve">    </v>
      </c>
      <c r="T340" s="1" t="str">
        <f t="shared" si="21"/>
        <v xml:space="preserve">    </v>
      </c>
    </row>
    <row r="341" spans="1:20" ht="15" customHeight="1">
      <c r="A341" s="25" t="str">
        <f t="shared" si="15"/>
        <v/>
      </c>
      <c r="B341" s="5"/>
      <c r="C341" s="21"/>
      <c r="D341" s="21"/>
      <c r="E341" s="6"/>
      <c r="F341" s="7"/>
      <c r="G341" s="6"/>
      <c r="H341" s="6"/>
      <c r="I341" s="11"/>
      <c r="J341" s="11"/>
      <c r="K341" s="11"/>
      <c r="L341" s="12"/>
      <c r="M341" s="13"/>
      <c r="N341" s="14"/>
      <c r="O341" s="7"/>
      <c r="P341" s="11"/>
      <c r="Q341" s="63"/>
    </row>
    <row r="342" spans="1:20" ht="15" customHeight="1">
      <c r="A342" s="25" t="str">
        <f t="shared" si="15"/>
        <v/>
      </c>
      <c r="B342" s="5"/>
      <c r="C342" s="21"/>
      <c r="D342" s="21"/>
      <c r="E342" s="6"/>
      <c r="F342" s="7"/>
      <c r="G342" s="6"/>
      <c r="H342" s="6"/>
      <c r="I342" s="11"/>
      <c r="J342" s="11"/>
      <c r="K342" s="11"/>
      <c r="L342" s="12"/>
      <c r="M342" s="13"/>
      <c r="N342" s="14"/>
      <c r="O342" s="7"/>
      <c r="P342" s="11"/>
      <c r="Q342" s="63"/>
    </row>
    <row r="343" spans="1:20" ht="15" customHeight="1">
      <c r="A343" s="25" t="str">
        <f t="shared" si="15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</row>
    <row r="344" spans="1:20" ht="15" customHeight="1">
      <c r="A344" s="25" t="str">
        <f t="shared" si="15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  <c r="R344" s="1" t="str">
        <f t="shared" si="16"/>
        <v/>
      </c>
      <c r="S344" s="1" t="str">
        <f t="shared" si="23"/>
        <v xml:space="preserve">    </v>
      </c>
      <c r="T344" s="1" t="str">
        <f t="shared" si="21"/>
        <v xml:space="preserve">    </v>
      </c>
    </row>
    <row r="345" spans="1:20" ht="15" customHeight="1">
      <c r="A345" s="25" t="str">
        <f t="shared" si="15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5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5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5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5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5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5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5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5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5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5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5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5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5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5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5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si="15"/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5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</row>
    <row r="363" spans="1:20" ht="15" customHeight="1">
      <c r="A363" s="25" t="str">
        <f t="shared" si="15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ref="R363:R385" si="24">A366</f>
        <v/>
      </c>
      <c r="S363" s="1" t="str">
        <f t="shared" si="23"/>
        <v xml:space="preserve">    </v>
      </c>
      <c r="T363" s="1" t="str">
        <f t="shared" si="21"/>
        <v xml:space="preserve">    </v>
      </c>
    </row>
    <row r="364" spans="1:20" ht="15" customHeight="1">
      <c r="A364" s="25" t="str">
        <f t="shared" si="15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24"/>
        <v/>
      </c>
      <c r="S364" s="1" t="str">
        <f t="shared" si="23"/>
        <v xml:space="preserve">    </v>
      </c>
      <c r="T364" s="1" t="str">
        <f t="shared" si="21"/>
        <v xml:space="preserve">    </v>
      </c>
    </row>
    <row r="365" spans="1:20" ht="15" customHeight="1">
      <c r="A365" s="25" t="str">
        <f t="shared" ref="A365:A388" si="25">IF(OR(B365="",C365="",D365=""),"",TEXT(Q365,"000")&amp;B365&amp;TEXT(C365,"00")&amp;TEXT(D365,"00"))</f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24"/>
        <v/>
      </c>
      <c r="S365" s="1" t="str">
        <f t="shared" si="23"/>
        <v xml:space="preserve">    </v>
      </c>
      <c r="T365" s="1" t="str">
        <f t="shared" si="21"/>
        <v xml:space="preserve">    </v>
      </c>
    </row>
    <row r="366" spans="1:20" ht="15" customHeight="1">
      <c r="A366" s="25" t="str">
        <f t="shared" si="25"/>
        <v/>
      </c>
      <c r="B366" s="16"/>
      <c r="C366" s="22"/>
      <c r="D366" s="22"/>
      <c r="E366" s="6"/>
      <c r="F366" s="7"/>
      <c r="G366" s="17"/>
      <c r="H366" s="17"/>
      <c r="I366" s="15"/>
      <c r="J366" s="15"/>
      <c r="K366" s="15"/>
      <c r="L366" s="12"/>
      <c r="M366" s="18"/>
      <c r="N366" s="19"/>
      <c r="O366" s="20"/>
      <c r="P366" s="15"/>
      <c r="Q366" s="64"/>
      <c r="R366" s="1" t="str">
        <f t="shared" si="24"/>
        <v/>
      </c>
      <c r="S366" s="1" t="str">
        <f t="shared" si="23"/>
        <v xml:space="preserve">    </v>
      </c>
      <c r="T366" s="1" t="str">
        <f t="shared" si="21"/>
        <v xml:space="preserve">    </v>
      </c>
    </row>
    <row r="367" spans="1:20" ht="15" customHeight="1">
      <c r="A367" s="25" t="str">
        <f t="shared" si="25"/>
        <v/>
      </c>
      <c r="B367" s="16"/>
      <c r="C367" s="22"/>
      <c r="D367" s="22"/>
      <c r="E367" s="6"/>
      <c r="F367" s="7"/>
      <c r="G367" s="17"/>
      <c r="H367" s="17"/>
      <c r="I367" s="15"/>
      <c r="J367" s="15"/>
      <c r="K367" s="15"/>
      <c r="L367" s="12"/>
      <c r="M367" s="18"/>
      <c r="N367" s="19"/>
      <c r="O367" s="20"/>
      <c r="P367" s="15"/>
      <c r="Q367" s="64"/>
      <c r="R367" s="1" t="str">
        <f t="shared" si="24"/>
        <v/>
      </c>
      <c r="S367" s="1" t="str">
        <f t="shared" si="23"/>
        <v xml:space="preserve">    </v>
      </c>
      <c r="T367" s="1" t="str">
        <f t="shared" si="21"/>
        <v xml:space="preserve">    </v>
      </c>
    </row>
    <row r="368" spans="1:20" ht="15" customHeight="1">
      <c r="A368" s="25" t="str">
        <f t="shared" si="25"/>
        <v/>
      </c>
      <c r="B368" s="16"/>
      <c r="C368" s="22"/>
      <c r="D368" s="22"/>
      <c r="E368" s="6"/>
      <c r="F368" s="7"/>
      <c r="G368" s="17"/>
      <c r="H368" s="17"/>
      <c r="I368" s="15"/>
      <c r="J368" s="15"/>
      <c r="K368" s="15"/>
      <c r="L368" s="12"/>
      <c r="M368" s="18"/>
      <c r="N368" s="19"/>
      <c r="O368" s="20"/>
      <c r="P368" s="15"/>
      <c r="Q368" s="64"/>
      <c r="R368" s="1" t="str">
        <f t="shared" si="24"/>
        <v/>
      </c>
      <c r="S368" s="1" t="str">
        <f t="shared" si="23"/>
        <v xml:space="preserve">    </v>
      </c>
      <c r="T368" s="1" t="str">
        <f t="shared" si="21"/>
        <v xml:space="preserve">    </v>
      </c>
    </row>
    <row r="369" spans="1:20" ht="15" customHeight="1">
      <c r="A369" s="25" t="str">
        <f t="shared" si="25"/>
        <v/>
      </c>
      <c r="B369" s="16"/>
      <c r="C369" s="22"/>
      <c r="D369" s="22"/>
      <c r="E369" s="6"/>
      <c r="F369" s="7"/>
      <c r="G369" s="17"/>
      <c r="H369" s="17"/>
      <c r="I369" s="15"/>
      <c r="J369" s="15"/>
      <c r="K369" s="15"/>
      <c r="L369" s="12"/>
      <c r="M369" s="18"/>
      <c r="N369" s="19"/>
      <c r="O369" s="20"/>
      <c r="P369" s="15"/>
      <c r="Q369" s="64"/>
      <c r="R369" s="1" t="str">
        <f t="shared" si="24"/>
        <v/>
      </c>
      <c r="S369" s="1" t="str">
        <f t="shared" si="23"/>
        <v xml:space="preserve">    </v>
      </c>
      <c r="T369" s="1" t="str">
        <f t="shared" si="21"/>
        <v xml:space="preserve">    </v>
      </c>
    </row>
    <row r="370" spans="1:20" ht="15" customHeight="1">
      <c r="A370" s="25" t="str">
        <f t="shared" si="25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24"/>
        <v/>
      </c>
      <c r="S370" s="1" t="str">
        <f t="shared" si="23"/>
        <v xml:space="preserve">    </v>
      </c>
      <c r="T370" s="1" t="str">
        <f t="shared" si="21"/>
        <v xml:space="preserve">    </v>
      </c>
    </row>
    <row r="371" spans="1:20" ht="15" customHeight="1">
      <c r="A371" s="25" t="str">
        <f t="shared" si="25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24"/>
        <v/>
      </c>
      <c r="S371" s="1" t="str">
        <f t="shared" si="23"/>
        <v xml:space="preserve">    </v>
      </c>
      <c r="T371" s="1" t="str">
        <f t="shared" si="21"/>
        <v xml:space="preserve">    </v>
      </c>
    </row>
    <row r="372" spans="1:20" ht="15" customHeight="1">
      <c r="A372" s="25" t="str">
        <f t="shared" si="25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24"/>
        <v/>
      </c>
      <c r="S372" s="1" t="str">
        <f t="shared" si="23"/>
        <v xml:space="preserve">    </v>
      </c>
      <c r="T372" s="1" t="str">
        <f t="shared" si="21"/>
        <v xml:space="preserve">    </v>
      </c>
    </row>
    <row r="373" spans="1:20" ht="15" customHeight="1">
      <c r="A373" s="25" t="str">
        <f t="shared" si="25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si="24"/>
        <v/>
      </c>
      <c r="S373" s="1" t="str">
        <f t="shared" si="23"/>
        <v xml:space="preserve">    </v>
      </c>
      <c r="T373" s="1" t="str">
        <f t="shared" si="21"/>
        <v xml:space="preserve">    </v>
      </c>
    </row>
    <row r="374" spans="1:20" ht="15" customHeight="1">
      <c r="A374" s="25" t="str">
        <f t="shared" si="25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24"/>
        <v/>
      </c>
      <c r="S374" s="1" t="str">
        <f t="shared" si="23"/>
        <v xml:space="preserve">    </v>
      </c>
      <c r="T374" s="1" t="str">
        <f t="shared" si="21"/>
        <v xml:space="preserve">    </v>
      </c>
    </row>
    <row r="375" spans="1:20" ht="15" customHeight="1">
      <c r="A375" s="25" t="str">
        <f t="shared" si="25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24"/>
        <v/>
      </c>
      <c r="S375" s="1" t="str">
        <f t="shared" si="23"/>
        <v xml:space="preserve">    </v>
      </c>
      <c r="T375" s="1" t="str">
        <f t="shared" si="21"/>
        <v xml:space="preserve">    </v>
      </c>
    </row>
    <row r="376" spans="1:20" ht="15" customHeight="1">
      <c r="A376" s="25" t="str">
        <f t="shared" si="25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24"/>
        <v/>
      </c>
    </row>
    <row r="377" spans="1:20" ht="15" customHeight="1">
      <c r="A377" s="25" t="str">
        <f t="shared" si="25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24"/>
        <v/>
      </c>
      <c r="S377" s="1" t="str">
        <f t="shared" si="23"/>
        <v xml:space="preserve">    </v>
      </c>
      <c r="T377" s="1" t="str">
        <f t="shared" si="21"/>
        <v xml:space="preserve">    </v>
      </c>
    </row>
    <row r="378" spans="1:20" ht="15" customHeight="1">
      <c r="A378" s="25" t="str">
        <f t="shared" si="25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24"/>
        <v/>
      </c>
      <c r="S378" s="1" t="str">
        <f t="shared" si="23"/>
        <v xml:space="preserve">    </v>
      </c>
      <c r="T378" s="1" t="str">
        <f t="shared" si="21"/>
        <v xml:space="preserve">    </v>
      </c>
    </row>
    <row r="379" spans="1:20" ht="15" customHeight="1">
      <c r="A379" s="25" t="str">
        <f t="shared" si="25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24"/>
        <v/>
      </c>
      <c r="S379" s="1" t="str">
        <f t="shared" si="23"/>
        <v xml:space="preserve">    </v>
      </c>
      <c r="T379" s="1" t="str">
        <f t="shared" si="21"/>
        <v xml:space="preserve">    </v>
      </c>
    </row>
    <row r="380" spans="1:20" ht="15" customHeight="1">
      <c r="A380" s="25" t="str">
        <f t="shared" si="25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24"/>
        <v/>
      </c>
      <c r="S380" s="1" t="str">
        <f t="shared" si="23"/>
        <v xml:space="preserve">    </v>
      </c>
      <c r="T380" s="1" t="str">
        <f t="shared" si="21"/>
        <v xml:space="preserve">    </v>
      </c>
    </row>
    <row r="381" spans="1:20" ht="15" customHeight="1">
      <c r="A381" s="25" t="str">
        <f t="shared" si="25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24"/>
        <v/>
      </c>
      <c r="S381" s="1" t="str">
        <f t="shared" si="23"/>
        <v xml:space="preserve">    </v>
      </c>
      <c r="T381" s="1" t="str">
        <f t="shared" si="21"/>
        <v xml:space="preserve">    </v>
      </c>
    </row>
    <row r="382" spans="1:20" ht="15" customHeight="1">
      <c r="A382" s="25" t="str">
        <f t="shared" si="25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24"/>
        <v/>
      </c>
      <c r="S382" s="1" t="str">
        <f t="shared" si="23"/>
        <v xml:space="preserve">    </v>
      </c>
      <c r="T382" s="1" t="str">
        <f t="shared" si="21"/>
        <v xml:space="preserve">    </v>
      </c>
    </row>
    <row r="383" spans="1:20" ht="15" customHeight="1">
      <c r="A383" s="25" t="str">
        <f t="shared" si="25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24"/>
        <v/>
      </c>
      <c r="S383" s="1" t="str">
        <f t="shared" si="23"/>
        <v xml:space="preserve">    </v>
      </c>
      <c r="T383" s="1" t="str">
        <f t="shared" ref="T383:T385" si="26">S383</f>
        <v xml:space="preserve">    </v>
      </c>
    </row>
    <row r="384" spans="1:20" ht="15" customHeight="1">
      <c r="A384" s="25" t="str">
        <f t="shared" si="25"/>
        <v/>
      </c>
      <c r="B384" s="5"/>
      <c r="C384" s="21"/>
      <c r="D384" s="21"/>
      <c r="E384" s="6"/>
      <c r="F384" s="7"/>
      <c r="G384" s="6"/>
      <c r="H384" s="6"/>
      <c r="I384" s="11"/>
      <c r="J384" s="11"/>
      <c r="K384" s="11"/>
      <c r="L384" s="12"/>
      <c r="M384" s="13"/>
      <c r="N384" s="14"/>
      <c r="O384" s="7"/>
      <c r="P384" s="11"/>
      <c r="Q384" s="63"/>
      <c r="R384" s="1" t="str">
        <f t="shared" si="24"/>
        <v/>
      </c>
      <c r="S384" s="1" t="str">
        <f t="shared" si="23"/>
        <v xml:space="preserve">    </v>
      </c>
      <c r="T384" s="1" t="str">
        <f t="shared" si="26"/>
        <v xml:space="preserve">    </v>
      </c>
    </row>
    <row r="385" spans="1:20">
      <c r="A385" s="25" t="str">
        <f t="shared" si="25"/>
        <v/>
      </c>
      <c r="B385" s="5"/>
      <c r="C385" s="21"/>
      <c r="D385" s="21"/>
      <c r="E385" s="6"/>
      <c r="F385" s="7"/>
      <c r="G385" s="6"/>
      <c r="H385" s="6"/>
      <c r="I385" s="11"/>
      <c r="J385" s="11"/>
      <c r="K385" s="11"/>
      <c r="L385" s="12"/>
      <c r="M385" s="13"/>
      <c r="N385" s="14"/>
      <c r="O385" s="7"/>
      <c r="P385" s="11"/>
      <c r="Q385" s="63"/>
      <c r="R385" s="1" t="str">
        <f t="shared" si="24"/>
        <v/>
      </c>
      <c r="S385" s="1" t="str">
        <f t="shared" si="23"/>
        <v xml:space="preserve">    </v>
      </c>
      <c r="T385" s="1" t="str">
        <f t="shared" si="26"/>
        <v xml:space="preserve">    </v>
      </c>
    </row>
    <row r="386" spans="1:20">
      <c r="A386" s="25" t="str">
        <f t="shared" si="25"/>
        <v/>
      </c>
      <c r="B386" s="5"/>
      <c r="C386" s="21"/>
      <c r="D386" s="21"/>
      <c r="E386" s="6"/>
      <c r="F386" s="7"/>
      <c r="G386" s="6"/>
      <c r="H386" s="6"/>
      <c r="I386" s="11"/>
      <c r="J386" s="11"/>
      <c r="K386" s="11"/>
      <c r="L386" s="12"/>
      <c r="M386" s="13"/>
      <c r="N386" s="14"/>
      <c r="O386" s="7"/>
      <c r="P386" s="11"/>
      <c r="Q386" s="63"/>
    </row>
    <row r="387" spans="1:20">
      <c r="A387" s="25" t="str">
        <f t="shared" si="25"/>
        <v/>
      </c>
      <c r="B387" s="5"/>
      <c r="C387" s="21"/>
      <c r="D387" s="21"/>
      <c r="E387" s="6"/>
      <c r="F387" s="7"/>
      <c r="G387" s="6"/>
      <c r="H387" s="6"/>
      <c r="I387" s="11"/>
      <c r="J387" s="11"/>
      <c r="K387" s="11"/>
      <c r="L387" s="12"/>
      <c r="M387" s="13"/>
      <c r="N387" s="14"/>
      <c r="O387" s="7"/>
      <c r="P387" s="11"/>
      <c r="Q387" s="63"/>
    </row>
    <row r="388" spans="1:20">
      <c r="A388" s="25" t="str">
        <f t="shared" si="25"/>
        <v/>
      </c>
      <c r="B388" s="16"/>
      <c r="C388" s="22"/>
      <c r="D388" s="22"/>
      <c r="E388" s="6"/>
      <c r="F388" s="7"/>
      <c r="G388" s="17"/>
      <c r="H388" s="17"/>
      <c r="I388" s="15"/>
      <c r="J388" s="15"/>
      <c r="K388" s="15"/>
      <c r="L388" s="12"/>
      <c r="M388" s="18"/>
      <c r="N388" s="19"/>
      <c r="O388" s="20"/>
      <c r="P388" s="15"/>
      <c r="Q388" s="64"/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8">
    <cfRule type="duplicateValues" dxfId="1" priority="1"/>
  </conditionalFormatting>
  <dataValidations count="4">
    <dataValidation type="list" imeMode="on" allowBlank="1" showInputMessage="1" showErrorMessage="1" sqref="P105:P108 P99:P102 P7:P79 P81:P86 P88:P89 P91:P97" xr:uid="{00000000-0002-0000-1700-000000000000}">
      <formula1>$Z$7:$Z$69</formula1>
    </dataValidation>
    <dataValidation type="list" imeMode="off" allowBlank="1" showInputMessage="1" showErrorMessage="1" sqref="L99:L108 L7:L86 L88:L97" xr:uid="{00000000-0002-0000-1700-000001000000}">
      <formula1>$U$7:$U$15</formula1>
    </dataValidation>
    <dataValidation imeMode="on" allowBlank="1" showInputMessage="1" showErrorMessage="1" sqref="P103:P104 P109:P388 P80 P98 O7:O388 P90 P87 G7:K388" xr:uid="{00000000-0002-0000-1700-000002000000}"/>
    <dataValidation imeMode="off" allowBlank="1" showInputMessage="1" showErrorMessage="1" sqref="Q7:Q388 L109:L388 M7:N388 L87 L98" xr:uid="{00000000-0002-0000-17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A226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2071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044D0401</v>
      </c>
      <c r="B7" s="5" t="s">
        <v>21</v>
      </c>
      <c r="C7" s="21">
        <v>4</v>
      </c>
      <c r="D7" s="21">
        <v>1</v>
      </c>
      <c r="E7" s="6" t="s">
        <v>56</v>
      </c>
      <c r="F7" s="7" t="s">
        <v>125</v>
      </c>
      <c r="G7" s="6" t="s">
        <v>1638</v>
      </c>
      <c r="H7" s="6" t="s">
        <v>2073</v>
      </c>
      <c r="I7" s="6" t="s">
        <v>134</v>
      </c>
      <c r="J7" s="6"/>
      <c r="K7" s="6"/>
      <c r="L7" s="12" t="s">
        <v>6</v>
      </c>
      <c r="M7" s="13" t="s">
        <v>24</v>
      </c>
      <c r="N7" s="14">
        <v>114</v>
      </c>
      <c r="O7" s="7"/>
      <c r="P7" s="6" t="s">
        <v>2072</v>
      </c>
      <c r="Q7" s="63">
        <f t="shared" ref="Q7:Q70" si="1">IF(P7="","",VLOOKUP(P7,$Z$7:$AA$68,2,FALSE))</f>
        <v>44</v>
      </c>
      <c r="R7" s="1" t="str">
        <f>A7</f>
        <v>044D0401</v>
      </c>
      <c r="S7" s="1" t="str">
        <f>""&amp;L7&amp;"  "&amp;M7&amp;"  "&amp;N7&amp;""</f>
        <v>JWWA  G  114</v>
      </c>
      <c r="T7" s="1" t="str">
        <f>S7</f>
        <v>JWWA  G  114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044D0402</v>
      </c>
      <c r="B8" s="5" t="s">
        <v>21</v>
      </c>
      <c r="C8" s="21">
        <v>4</v>
      </c>
      <c r="D8" s="21">
        <v>2</v>
      </c>
      <c r="E8" s="6" t="s">
        <v>56</v>
      </c>
      <c r="F8" s="7" t="s">
        <v>125</v>
      </c>
      <c r="G8" s="6" t="s">
        <v>1639</v>
      </c>
      <c r="H8" s="6" t="s">
        <v>2074</v>
      </c>
      <c r="I8" s="6" t="s">
        <v>94</v>
      </c>
      <c r="J8" s="6"/>
      <c r="K8" s="6"/>
      <c r="L8" s="12" t="s">
        <v>6</v>
      </c>
      <c r="M8" s="13" t="s">
        <v>24</v>
      </c>
      <c r="N8" s="14">
        <v>114</v>
      </c>
      <c r="O8" s="7"/>
      <c r="P8" s="6" t="s">
        <v>2072</v>
      </c>
      <c r="Q8" s="63">
        <f t="shared" si="1"/>
        <v>44</v>
      </c>
      <c r="R8" s="1" t="str">
        <f t="shared" ref="R8:R60" si="2">A8</f>
        <v>044D0402</v>
      </c>
      <c r="S8" s="1" t="str">
        <f t="shared" ref="S8:S60" si="3">""&amp;L8&amp;"  "&amp;M8&amp;"  "&amp;N8&amp;""</f>
        <v>JWWA  G  114</v>
      </c>
      <c r="T8" s="1" t="str">
        <f t="shared" ref="T8:T60" si="4">S8</f>
        <v>JWWA  G  114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25" t="str">
        <f t="shared" si="0"/>
        <v/>
      </c>
      <c r="B9" s="5"/>
      <c r="C9" s="21"/>
      <c r="D9" s="21"/>
      <c r="E9" s="6"/>
      <c r="F9" s="7"/>
      <c r="G9" s="6"/>
      <c r="H9" s="6"/>
      <c r="I9" s="6"/>
      <c r="J9" s="6"/>
      <c r="K9" s="6"/>
      <c r="L9" s="12"/>
      <c r="M9" s="13"/>
      <c r="N9" s="14"/>
      <c r="O9" s="7"/>
      <c r="P9" s="6"/>
      <c r="Q9" s="63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044M0501</v>
      </c>
      <c r="B10" s="5" t="s">
        <v>228</v>
      </c>
      <c r="C10" s="21">
        <v>5</v>
      </c>
      <c r="D10" s="21">
        <v>1</v>
      </c>
      <c r="E10" s="6" t="s">
        <v>555</v>
      </c>
      <c r="F10" s="7" t="s">
        <v>125</v>
      </c>
      <c r="G10" s="6" t="s">
        <v>1585</v>
      </c>
      <c r="H10" s="6" t="s">
        <v>1641</v>
      </c>
      <c r="I10" s="6" t="s">
        <v>94</v>
      </c>
      <c r="J10" s="6"/>
      <c r="K10" s="6"/>
      <c r="L10" s="12" t="s">
        <v>6</v>
      </c>
      <c r="M10" s="13" t="s">
        <v>24</v>
      </c>
      <c r="N10" s="14">
        <v>114</v>
      </c>
      <c r="O10" s="7"/>
      <c r="P10" s="6" t="s">
        <v>2072</v>
      </c>
      <c r="Q10" s="63">
        <f t="shared" si="1"/>
        <v>44</v>
      </c>
      <c r="R10" s="1" t="str">
        <f t="shared" si="2"/>
        <v>044M0501</v>
      </c>
      <c r="S10" s="1" t="str">
        <f t="shared" si="3"/>
        <v>JWWA  G  114</v>
      </c>
      <c r="T10" s="1" t="str">
        <f t="shared" si="4"/>
        <v>JWWA  G  114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25" t="str">
        <f t="shared" si="0"/>
        <v/>
      </c>
      <c r="B11" s="5"/>
      <c r="C11" s="21"/>
      <c r="D11" s="21"/>
      <c r="E11" s="6"/>
      <c r="F11" s="7"/>
      <c r="G11" s="6"/>
      <c r="H11" s="6"/>
      <c r="I11" s="6"/>
      <c r="J11" s="6"/>
      <c r="K11" s="6"/>
      <c r="L11" s="12"/>
      <c r="M11" s="13"/>
      <c r="N11" s="14"/>
      <c r="O11" s="7"/>
      <c r="P11" s="6"/>
      <c r="Q11" s="63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87" t="str">
        <f t="shared" si="0"/>
        <v>044E0101</v>
      </c>
      <c r="B12" s="5" t="s">
        <v>192</v>
      </c>
      <c r="C12" s="21">
        <v>1</v>
      </c>
      <c r="D12" s="21">
        <v>1</v>
      </c>
      <c r="E12" s="6" t="s">
        <v>17</v>
      </c>
      <c r="F12" s="7" t="s">
        <v>40</v>
      </c>
      <c r="G12" s="6" t="s">
        <v>1643</v>
      </c>
      <c r="H12" s="6" t="s">
        <v>2100</v>
      </c>
      <c r="I12" s="6" t="s">
        <v>87</v>
      </c>
      <c r="J12" s="6"/>
      <c r="K12" s="6"/>
      <c r="L12" s="12" t="s">
        <v>65</v>
      </c>
      <c r="M12" s="13" t="s">
        <v>24</v>
      </c>
      <c r="N12" s="14">
        <v>1052</v>
      </c>
      <c r="O12" s="7"/>
      <c r="P12" s="6" t="s">
        <v>2072</v>
      </c>
      <c r="Q12" s="63">
        <f t="shared" si="1"/>
        <v>44</v>
      </c>
      <c r="R12" s="1" t="str">
        <f t="shared" si="2"/>
        <v>044E0101</v>
      </c>
      <c r="S12" s="1" t="str">
        <f t="shared" si="3"/>
        <v>JDPA  G  1052</v>
      </c>
      <c r="T12" s="1" t="str">
        <f t="shared" si="4"/>
        <v>JDPA  G  1052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si="0"/>
        <v>044E0102</v>
      </c>
      <c r="B13" s="5" t="s">
        <v>192</v>
      </c>
      <c r="C13" s="21">
        <v>1</v>
      </c>
      <c r="D13" s="21">
        <v>2</v>
      </c>
      <c r="E13" s="6" t="s">
        <v>17</v>
      </c>
      <c r="F13" s="7" t="s">
        <v>40</v>
      </c>
      <c r="G13" s="6" t="s">
        <v>1643</v>
      </c>
      <c r="H13" s="6" t="s">
        <v>195</v>
      </c>
      <c r="I13" s="6" t="s">
        <v>73</v>
      </c>
      <c r="J13" s="6"/>
      <c r="K13" s="6"/>
      <c r="L13" s="12" t="s">
        <v>6</v>
      </c>
      <c r="M13" s="13" t="s">
        <v>194</v>
      </c>
      <c r="N13" s="14">
        <v>158</v>
      </c>
      <c r="O13" s="7"/>
      <c r="P13" s="6" t="s">
        <v>2072</v>
      </c>
      <c r="Q13" s="63">
        <f t="shared" si="1"/>
        <v>44</v>
      </c>
      <c r="R13" s="1" t="str">
        <f t="shared" si="2"/>
        <v>044E0102</v>
      </c>
      <c r="S13" s="1" t="str">
        <f t="shared" si="3"/>
        <v>JWWA  K  158</v>
      </c>
      <c r="T13" s="1" t="str">
        <f t="shared" si="4"/>
        <v>JWWA  K  158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044E0103</v>
      </c>
      <c r="B14" s="5" t="s">
        <v>192</v>
      </c>
      <c r="C14" s="21">
        <v>1</v>
      </c>
      <c r="D14" s="21">
        <v>3</v>
      </c>
      <c r="E14" s="6" t="s">
        <v>17</v>
      </c>
      <c r="F14" s="7" t="s">
        <v>40</v>
      </c>
      <c r="G14" s="6" t="s">
        <v>1645</v>
      </c>
      <c r="H14" s="6" t="s">
        <v>1645</v>
      </c>
      <c r="I14" s="6" t="s">
        <v>163</v>
      </c>
      <c r="J14" s="6"/>
      <c r="K14" s="6"/>
      <c r="L14" s="12" t="s">
        <v>828</v>
      </c>
      <c r="M14" s="13" t="s">
        <v>194</v>
      </c>
      <c r="N14" s="14">
        <v>20</v>
      </c>
      <c r="O14" s="7"/>
      <c r="P14" s="6" t="s">
        <v>2072</v>
      </c>
      <c r="Q14" s="63">
        <f t="shared" si="1"/>
        <v>44</v>
      </c>
      <c r="R14" s="1" t="str">
        <f t="shared" si="2"/>
        <v>044E0103</v>
      </c>
      <c r="S14" s="1" t="str">
        <f t="shared" si="3"/>
        <v>PTC  K  20</v>
      </c>
      <c r="T14" s="1" t="str">
        <f t="shared" si="4"/>
        <v>PTC  K  20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/>
      </c>
      <c r="B15" s="5"/>
      <c r="C15" s="21"/>
      <c r="D15" s="21"/>
      <c r="E15" s="6"/>
      <c r="F15" s="7"/>
      <c r="G15" s="6"/>
      <c r="H15" s="6"/>
      <c r="I15" s="6"/>
      <c r="J15" s="6"/>
      <c r="K15" s="6"/>
      <c r="L15" s="12"/>
      <c r="M15" s="13"/>
      <c r="N15" s="14"/>
      <c r="O15" s="7"/>
      <c r="P15" s="6"/>
      <c r="Q15" s="63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87" t="str">
        <f t="shared" si="0"/>
        <v>044E0104</v>
      </c>
      <c r="B16" s="5" t="s">
        <v>192</v>
      </c>
      <c r="C16" s="21">
        <v>1</v>
      </c>
      <c r="D16" s="21">
        <v>4</v>
      </c>
      <c r="E16" s="6" t="s">
        <v>17</v>
      </c>
      <c r="F16" s="7" t="s">
        <v>40</v>
      </c>
      <c r="G16" s="6" t="s">
        <v>1647</v>
      </c>
      <c r="H16" s="6" t="s">
        <v>2101</v>
      </c>
      <c r="I16" s="6" t="s">
        <v>204</v>
      </c>
      <c r="J16" s="6"/>
      <c r="K16" s="6"/>
      <c r="L16" s="12" t="s">
        <v>6</v>
      </c>
      <c r="M16" s="13" t="s">
        <v>194</v>
      </c>
      <c r="N16" s="14">
        <v>158</v>
      </c>
      <c r="O16" s="7"/>
      <c r="P16" s="6" t="s">
        <v>2072</v>
      </c>
      <c r="Q16" s="63">
        <f t="shared" si="1"/>
        <v>44</v>
      </c>
      <c r="R16" s="1" t="str">
        <f t="shared" si="2"/>
        <v>044E0104</v>
      </c>
      <c r="S16" s="1" t="str">
        <f t="shared" si="3"/>
        <v>JWWA  K  158</v>
      </c>
      <c r="T16" s="1" t="str">
        <f t="shared" si="4"/>
        <v>JWWA  K  158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044E0105</v>
      </c>
      <c r="B17" s="5" t="s">
        <v>192</v>
      </c>
      <c r="C17" s="21">
        <v>1</v>
      </c>
      <c r="D17" s="21">
        <v>5</v>
      </c>
      <c r="E17" s="6" t="s">
        <v>17</v>
      </c>
      <c r="F17" s="7" t="s">
        <v>40</v>
      </c>
      <c r="G17" s="6" t="s">
        <v>1649</v>
      </c>
      <c r="H17" s="6" t="s">
        <v>2102</v>
      </c>
      <c r="I17" s="6" t="s">
        <v>1650</v>
      </c>
      <c r="J17" s="6"/>
      <c r="K17" s="6"/>
      <c r="L17" s="12" t="s">
        <v>57</v>
      </c>
      <c r="M17" s="13"/>
      <c r="N17" s="14"/>
      <c r="O17" s="7"/>
      <c r="P17" s="6" t="s">
        <v>2072</v>
      </c>
      <c r="Q17" s="63">
        <f t="shared" si="1"/>
        <v>44</v>
      </c>
      <c r="R17" s="1" t="str">
        <f t="shared" si="2"/>
        <v>044E0105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044E0108</v>
      </c>
      <c r="B18" s="5" t="s">
        <v>192</v>
      </c>
      <c r="C18" s="21">
        <v>1</v>
      </c>
      <c r="D18" s="21">
        <v>8</v>
      </c>
      <c r="E18" s="6" t="s">
        <v>17</v>
      </c>
      <c r="F18" s="7" t="s">
        <v>40</v>
      </c>
      <c r="G18" s="6" t="s">
        <v>1653</v>
      </c>
      <c r="H18" s="6" t="s">
        <v>2103</v>
      </c>
      <c r="I18" s="6" t="s">
        <v>1650</v>
      </c>
      <c r="J18" s="6" t="s">
        <v>1654</v>
      </c>
      <c r="K18" s="6"/>
      <c r="L18" s="12" t="s">
        <v>57</v>
      </c>
      <c r="M18" s="13"/>
      <c r="N18" s="14"/>
      <c r="O18" s="7"/>
      <c r="P18" s="6" t="s">
        <v>2072</v>
      </c>
      <c r="Q18" s="63">
        <f t="shared" si="1"/>
        <v>44</v>
      </c>
      <c r="R18" s="1" t="str">
        <f t="shared" si="2"/>
        <v>044E0108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25" t="str">
        <f t="shared" si="0"/>
        <v/>
      </c>
      <c r="B19" s="5"/>
      <c r="C19" s="21"/>
      <c r="D19" s="21"/>
      <c r="E19" s="6"/>
      <c r="F19" s="7"/>
      <c r="G19" s="6"/>
      <c r="H19" s="6"/>
      <c r="I19" s="6"/>
      <c r="J19" s="6"/>
      <c r="K19" s="6"/>
      <c r="L19" s="12"/>
      <c r="M19" s="13"/>
      <c r="N19" s="14"/>
      <c r="O19" s="7"/>
      <c r="P19" s="6"/>
      <c r="Q19" s="63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044E0201</v>
      </c>
      <c r="B20" s="5" t="s">
        <v>192</v>
      </c>
      <c r="C20" s="21">
        <v>2</v>
      </c>
      <c r="D20" s="21">
        <v>1</v>
      </c>
      <c r="E20" s="6" t="s">
        <v>17</v>
      </c>
      <c r="F20" s="7" t="s">
        <v>40</v>
      </c>
      <c r="G20" s="6" t="s">
        <v>1656</v>
      </c>
      <c r="H20" s="6" t="s">
        <v>2104</v>
      </c>
      <c r="I20" s="6" t="s">
        <v>1658</v>
      </c>
      <c r="J20" s="6" t="s">
        <v>1659</v>
      </c>
      <c r="K20" s="6"/>
      <c r="L20" s="12" t="s">
        <v>57</v>
      </c>
      <c r="M20" s="13"/>
      <c r="N20" s="14"/>
      <c r="O20" s="7"/>
      <c r="P20" s="6" t="s">
        <v>2072</v>
      </c>
      <c r="Q20" s="63">
        <f t="shared" si="1"/>
        <v>44</v>
      </c>
      <c r="R20" s="1" t="str">
        <f t="shared" si="2"/>
        <v>044E0201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044E0202</v>
      </c>
      <c r="B21" s="5" t="s">
        <v>192</v>
      </c>
      <c r="C21" s="21">
        <v>2</v>
      </c>
      <c r="D21" s="21">
        <v>2</v>
      </c>
      <c r="E21" s="6" t="s">
        <v>17</v>
      </c>
      <c r="F21" s="7" t="s">
        <v>40</v>
      </c>
      <c r="G21" s="6" t="s">
        <v>1660</v>
      </c>
      <c r="H21" s="6" t="s">
        <v>2105</v>
      </c>
      <c r="I21" s="6" t="s">
        <v>1658</v>
      </c>
      <c r="J21" s="6" t="s">
        <v>1659</v>
      </c>
      <c r="K21" s="6"/>
      <c r="L21" s="12" t="s">
        <v>57</v>
      </c>
      <c r="M21" s="13"/>
      <c r="N21" s="14"/>
      <c r="O21" s="7"/>
      <c r="P21" s="6" t="s">
        <v>2072</v>
      </c>
      <c r="Q21" s="63">
        <f t="shared" si="1"/>
        <v>44</v>
      </c>
      <c r="R21" s="1" t="str">
        <f t="shared" si="2"/>
        <v>044E0202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25" t="str">
        <f t="shared" si="0"/>
        <v>044E0203</v>
      </c>
      <c r="B22" s="5" t="s">
        <v>192</v>
      </c>
      <c r="C22" s="21">
        <v>2</v>
      </c>
      <c r="D22" s="21">
        <v>3</v>
      </c>
      <c r="E22" s="6" t="s">
        <v>17</v>
      </c>
      <c r="F22" s="7" t="s">
        <v>40</v>
      </c>
      <c r="G22" s="6" t="s">
        <v>1662</v>
      </c>
      <c r="H22" s="6" t="s">
        <v>2106</v>
      </c>
      <c r="I22" s="6" t="s">
        <v>1658</v>
      </c>
      <c r="J22" s="6" t="s">
        <v>1659</v>
      </c>
      <c r="K22" s="6"/>
      <c r="L22" s="12" t="s">
        <v>57</v>
      </c>
      <c r="M22" s="13"/>
      <c r="N22" s="14"/>
      <c r="O22" s="7"/>
      <c r="P22" s="6" t="s">
        <v>2072</v>
      </c>
      <c r="Q22" s="63">
        <f t="shared" si="1"/>
        <v>44</v>
      </c>
      <c r="R22" s="1" t="str">
        <f t="shared" si="2"/>
        <v>044E0203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25" t="str">
        <f t="shared" si="0"/>
        <v>044E0204</v>
      </c>
      <c r="B23" s="5" t="s">
        <v>192</v>
      </c>
      <c r="C23" s="21">
        <v>2</v>
      </c>
      <c r="D23" s="21">
        <v>4</v>
      </c>
      <c r="E23" s="6" t="s">
        <v>17</v>
      </c>
      <c r="F23" s="7" t="s">
        <v>40</v>
      </c>
      <c r="G23" s="6" t="s">
        <v>1663</v>
      </c>
      <c r="H23" s="6" t="s">
        <v>2107</v>
      </c>
      <c r="I23" s="6" t="s">
        <v>1658</v>
      </c>
      <c r="J23" s="6" t="s">
        <v>1659</v>
      </c>
      <c r="K23" s="6"/>
      <c r="L23" s="12" t="s">
        <v>57</v>
      </c>
      <c r="M23" s="13"/>
      <c r="N23" s="14"/>
      <c r="O23" s="7"/>
      <c r="P23" s="6" t="s">
        <v>2072</v>
      </c>
      <c r="Q23" s="63">
        <f t="shared" si="1"/>
        <v>44</v>
      </c>
      <c r="R23" s="1" t="str">
        <f t="shared" si="2"/>
        <v>044E0204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/>
      <c r="F24" s="7"/>
      <c r="G24" s="6"/>
      <c r="H24" s="6"/>
      <c r="I24" s="6"/>
      <c r="J24" s="6"/>
      <c r="K24" s="6"/>
      <c r="L24" s="12"/>
      <c r="M24" s="13"/>
      <c r="N24" s="14"/>
      <c r="O24" s="7"/>
      <c r="P24" s="6"/>
      <c r="Q24" s="63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25" t="str">
        <f t="shared" si="0"/>
        <v/>
      </c>
      <c r="B25" s="5"/>
      <c r="C25" s="21"/>
      <c r="D25" s="21"/>
      <c r="E25" s="6"/>
      <c r="F25" s="7"/>
      <c r="G25" s="6"/>
      <c r="H25" s="6"/>
      <c r="I25" s="6"/>
      <c r="J25" s="6"/>
      <c r="K25" s="6"/>
      <c r="L25" s="12"/>
      <c r="M25" s="13"/>
      <c r="N25" s="14"/>
      <c r="O25" s="7"/>
      <c r="P25" s="6"/>
      <c r="Q25" s="63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25" t="str">
        <f t="shared" si="0"/>
        <v/>
      </c>
      <c r="B26" s="5"/>
      <c r="C26" s="21"/>
      <c r="D26" s="21"/>
      <c r="E26" s="6"/>
      <c r="F26" s="7"/>
      <c r="G26" s="6"/>
      <c r="H26" s="6"/>
      <c r="I26" s="6"/>
      <c r="J26" s="6"/>
      <c r="K26" s="6"/>
      <c r="L26" s="12"/>
      <c r="M26" s="13"/>
      <c r="N26" s="14"/>
      <c r="O26" s="7"/>
      <c r="P26" s="6"/>
      <c r="Q26" s="63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25" t="str">
        <f t="shared" si="0"/>
        <v/>
      </c>
      <c r="B27" s="5"/>
      <c r="C27" s="21"/>
      <c r="D27" s="21"/>
      <c r="E27" s="6"/>
      <c r="F27" s="7"/>
      <c r="G27" s="6"/>
      <c r="H27" s="6"/>
      <c r="I27" s="6"/>
      <c r="J27" s="6"/>
      <c r="K27" s="6"/>
      <c r="L27" s="12"/>
      <c r="M27" s="13"/>
      <c r="N27" s="14"/>
      <c r="O27" s="7"/>
      <c r="P27" s="6"/>
      <c r="Q27" s="63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25" t="str">
        <f t="shared" si="0"/>
        <v/>
      </c>
      <c r="B28" s="5"/>
      <c r="C28" s="21"/>
      <c r="D28" s="21"/>
      <c r="E28" s="6"/>
      <c r="F28" s="7"/>
      <c r="G28" s="6"/>
      <c r="H28" s="6"/>
      <c r="I28" s="6"/>
      <c r="J28" s="6"/>
      <c r="K28" s="6"/>
      <c r="L28" s="12"/>
      <c r="M28" s="13"/>
      <c r="N28" s="14"/>
      <c r="O28" s="7"/>
      <c r="P28" s="6"/>
      <c r="Q28" s="63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25" t="str">
        <f t="shared" si="0"/>
        <v/>
      </c>
      <c r="B29" s="5"/>
      <c r="C29" s="21"/>
      <c r="D29" s="21"/>
      <c r="E29" s="6"/>
      <c r="F29" s="7"/>
      <c r="G29" s="6"/>
      <c r="H29" s="6"/>
      <c r="I29" s="6"/>
      <c r="J29" s="6"/>
      <c r="K29" s="6"/>
      <c r="L29" s="12"/>
      <c r="M29" s="13"/>
      <c r="N29" s="14"/>
      <c r="O29" s="7"/>
      <c r="P29" s="6"/>
      <c r="Q29" s="63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25" t="str">
        <f t="shared" si="0"/>
        <v/>
      </c>
      <c r="B30" s="5"/>
      <c r="C30" s="21"/>
      <c r="D30" s="21"/>
      <c r="E30" s="6"/>
      <c r="F30" s="7"/>
      <c r="G30" s="6"/>
      <c r="H30" s="6"/>
      <c r="I30" s="6"/>
      <c r="J30" s="6"/>
      <c r="K30" s="6"/>
      <c r="L30" s="12"/>
      <c r="M30" s="13"/>
      <c r="N30" s="14"/>
      <c r="O30" s="7"/>
      <c r="P30" s="6"/>
      <c r="Q30" s="63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25" t="str">
        <f t="shared" si="0"/>
        <v/>
      </c>
      <c r="B31" s="5"/>
      <c r="C31" s="21"/>
      <c r="D31" s="21"/>
      <c r="E31" s="6"/>
      <c r="F31" s="7"/>
      <c r="G31" s="6"/>
      <c r="H31" s="6"/>
      <c r="I31" s="6"/>
      <c r="J31" s="6"/>
      <c r="K31" s="6"/>
      <c r="L31" s="12"/>
      <c r="M31" s="13"/>
      <c r="N31" s="14"/>
      <c r="O31" s="7"/>
      <c r="P31" s="6"/>
      <c r="Q31" s="63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6"/>
      <c r="J32" s="6"/>
      <c r="K32" s="6"/>
      <c r="L32" s="12"/>
      <c r="M32" s="13"/>
      <c r="N32" s="14"/>
      <c r="O32" s="7"/>
      <c r="P32" s="6"/>
      <c r="Q32" s="63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6"/>
      <c r="J33" s="6"/>
      <c r="K33" s="6"/>
      <c r="L33" s="12"/>
      <c r="M33" s="13"/>
      <c r="N33" s="14"/>
      <c r="O33" s="7"/>
      <c r="P33" s="6"/>
      <c r="Q33" s="63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25" t="str">
        <f t="shared" si="0"/>
        <v/>
      </c>
      <c r="B34" s="5"/>
      <c r="C34" s="21"/>
      <c r="D34" s="21"/>
      <c r="E34" s="6"/>
      <c r="F34" s="7"/>
      <c r="G34" s="6"/>
      <c r="H34" s="6"/>
      <c r="I34" s="6"/>
      <c r="J34" s="6"/>
      <c r="K34" s="6"/>
      <c r="L34" s="12"/>
      <c r="M34" s="13"/>
      <c r="N34" s="14"/>
      <c r="O34" s="7"/>
      <c r="P34" s="6"/>
      <c r="Q34" s="63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6"/>
      <c r="J35" s="6"/>
      <c r="K35" s="6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25" t="str">
        <f t="shared" si="0"/>
        <v/>
      </c>
      <c r="B36" s="5"/>
      <c r="C36" s="21"/>
      <c r="D36" s="21"/>
      <c r="E36" s="6"/>
      <c r="F36" s="7"/>
      <c r="G36" s="6"/>
      <c r="H36" s="6"/>
      <c r="I36" s="6"/>
      <c r="J36" s="6"/>
      <c r="K36" s="6"/>
      <c r="L36" s="12"/>
      <c r="M36" s="13"/>
      <c r="N36" s="14"/>
      <c r="O36" s="7"/>
      <c r="P36" s="6"/>
      <c r="Q36" s="63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25" t="str">
        <f t="shared" si="0"/>
        <v/>
      </c>
      <c r="B37" s="5"/>
      <c r="C37" s="21"/>
      <c r="D37" s="21"/>
      <c r="E37" s="6"/>
      <c r="F37" s="7"/>
      <c r="G37" s="6"/>
      <c r="H37" s="6"/>
      <c r="I37" s="6"/>
      <c r="J37" s="6"/>
      <c r="K37" s="6"/>
      <c r="L37" s="12"/>
      <c r="M37" s="13"/>
      <c r="N37" s="14"/>
      <c r="O37" s="7"/>
      <c r="P37" s="6"/>
      <c r="Q37" s="63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25" t="str">
        <f t="shared" si="0"/>
        <v/>
      </c>
      <c r="B38" s="5"/>
      <c r="C38" s="21"/>
      <c r="D38" s="21"/>
      <c r="E38" s="6"/>
      <c r="F38" s="7"/>
      <c r="G38" s="6"/>
      <c r="H38" s="6"/>
      <c r="I38" s="6"/>
      <c r="J38" s="6"/>
      <c r="K38" s="6"/>
      <c r="L38" s="12"/>
      <c r="M38" s="13"/>
      <c r="N38" s="14"/>
      <c r="O38" s="7"/>
      <c r="P38" s="6"/>
      <c r="Q38" s="63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25" t="str">
        <f t="shared" si="0"/>
        <v/>
      </c>
      <c r="B39" s="5"/>
      <c r="C39" s="21"/>
      <c r="D39" s="21"/>
      <c r="E39" s="6"/>
      <c r="F39" s="7"/>
      <c r="G39" s="6"/>
      <c r="H39" s="6"/>
      <c r="I39" s="6"/>
      <c r="J39" s="6"/>
      <c r="K39" s="6"/>
      <c r="L39" s="12"/>
      <c r="M39" s="13"/>
      <c r="N39" s="14"/>
      <c r="O39" s="7"/>
      <c r="P39" s="6"/>
      <c r="Q39" s="63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25" t="str">
        <f t="shared" si="0"/>
        <v/>
      </c>
      <c r="B40" s="5"/>
      <c r="C40" s="21"/>
      <c r="D40" s="21"/>
      <c r="E40" s="6"/>
      <c r="F40" s="7"/>
      <c r="G40" s="6"/>
      <c r="H40" s="6"/>
      <c r="I40" s="6"/>
      <c r="J40" s="6"/>
      <c r="K40" s="6"/>
      <c r="L40" s="12"/>
      <c r="M40" s="13"/>
      <c r="N40" s="14"/>
      <c r="O40" s="7"/>
      <c r="P40" s="6"/>
      <c r="Q40" s="63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25" t="str">
        <f t="shared" si="0"/>
        <v/>
      </c>
      <c r="B41" s="5"/>
      <c r="C41" s="21"/>
      <c r="D41" s="21"/>
      <c r="E41" s="6"/>
      <c r="F41" s="7"/>
      <c r="G41" s="6"/>
      <c r="H41" s="6"/>
      <c r="I41" s="6"/>
      <c r="J41" s="6"/>
      <c r="K41" s="6"/>
      <c r="L41" s="12"/>
      <c r="M41" s="13"/>
      <c r="N41" s="14"/>
      <c r="O41" s="7"/>
      <c r="P41" s="6"/>
      <c r="Q41" s="63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25" t="str">
        <f t="shared" si="0"/>
        <v/>
      </c>
      <c r="B42" s="5"/>
      <c r="C42" s="21"/>
      <c r="D42" s="21"/>
      <c r="E42" s="6"/>
      <c r="F42" s="7"/>
      <c r="G42" s="6"/>
      <c r="H42" s="6"/>
      <c r="I42" s="6"/>
      <c r="J42" s="6"/>
      <c r="K42" s="6"/>
      <c r="L42" s="12"/>
      <c r="M42" s="13"/>
      <c r="N42" s="14"/>
      <c r="O42" s="7"/>
      <c r="P42" s="6"/>
      <c r="Q42" s="63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6"/>
      <c r="J43" s="6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25" t="str">
        <f t="shared" si="0"/>
        <v/>
      </c>
      <c r="B44" s="5"/>
      <c r="C44" s="21"/>
      <c r="D44" s="21"/>
      <c r="E44" s="6"/>
      <c r="F44" s="7"/>
      <c r="G44" s="6"/>
      <c r="H44" s="6"/>
      <c r="I44" s="6"/>
      <c r="J44" s="6"/>
      <c r="K44" s="6"/>
      <c r="L44" s="12"/>
      <c r="M44" s="13"/>
      <c r="N44" s="14"/>
      <c r="O44" s="7"/>
      <c r="P44" s="6"/>
      <c r="Q44" s="63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11"/>
      <c r="J45" s="11"/>
      <c r="K45" s="6"/>
      <c r="L45" s="12"/>
      <c r="M45" s="13"/>
      <c r="N45" s="14"/>
      <c r="O45" s="7"/>
      <c r="P45" s="6"/>
      <c r="Q45" s="63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11"/>
      <c r="J46" s="11"/>
      <c r="K46" s="6"/>
      <c r="L46" s="12"/>
      <c r="M46" s="13"/>
      <c r="N46" s="14"/>
      <c r="O46" s="7"/>
      <c r="P46" s="6"/>
      <c r="Q46" s="63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11"/>
      <c r="J47" s="11"/>
      <c r="K47" s="6"/>
      <c r="L47" s="12"/>
      <c r="M47" s="13"/>
      <c r="N47" s="14"/>
      <c r="O47" s="7"/>
      <c r="P47" s="6"/>
      <c r="Q47" s="63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11"/>
      <c r="J48" s="11"/>
      <c r="K48" s="6"/>
      <c r="L48" s="12"/>
      <c r="M48" s="13"/>
      <c r="N48" s="14"/>
      <c r="O48" s="7"/>
      <c r="P48" s="6"/>
      <c r="Q48" s="63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11"/>
      <c r="J49" s="11"/>
      <c r="K49" s="6"/>
      <c r="L49" s="12"/>
      <c r="M49" s="13"/>
      <c r="N49" s="14"/>
      <c r="O49" s="7"/>
      <c r="P49" s="6"/>
      <c r="Q49" s="63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25" t="str">
        <f t="shared" si="0"/>
        <v/>
      </c>
      <c r="B50" s="5"/>
      <c r="C50" s="21"/>
      <c r="D50" s="21"/>
      <c r="E50" s="6"/>
      <c r="F50" s="7"/>
      <c r="G50" s="6"/>
      <c r="H50" s="6"/>
      <c r="I50" s="11"/>
      <c r="J50" s="11"/>
      <c r="K50" s="6"/>
      <c r="L50" s="12"/>
      <c r="M50" s="13"/>
      <c r="N50" s="14"/>
      <c r="O50" s="7"/>
      <c r="P50" s="6"/>
      <c r="Q50" s="63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25" t="str">
        <f t="shared" si="0"/>
        <v/>
      </c>
      <c r="B51" s="5"/>
      <c r="C51" s="21"/>
      <c r="D51" s="21"/>
      <c r="E51" s="6"/>
      <c r="F51" s="7"/>
      <c r="G51" s="6"/>
      <c r="H51" s="6"/>
      <c r="I51" s="11"/>
      <c r="J51" s="11"/>
      <c r="K51" s="11"/>
      <c r="L51" s="12"/>
      <c r="M51" s="13"/>
      <c r="N51" s="14"/>
      <c r="O51" s="7"/>
      <c r="P51" s="6"/>
      <c r="Q51" s="63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11"/>
      <c r="J52" s="11"/>
      <c r="K52" s="11"/>
      <c r="L52" s="12"/>
      <c r="M52" s="13"/>
      <c r="N52" s="14"/>
      <c r="O52" s="7"/>
      <c r="P52" s="6"/>
      <c r="Q52" s="63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11"/>
      <c r="J53" s="11"/>
      <c r="K53" s="11"/>
      <c r="L53" s="12"/>
      <c r="M53" s="13"/>
      <c r="N53" s="14"/>
      <c r="O53" s="7"/>
      <c r="P53" s="11"/>
      <c r="Q53" s="63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11"/>
      <c r="J54" s="11"/>
      <c r="K54" s="11"/>
      <c r="L54" s="12"/>
      <c r="M54" s="13"/>
      <c r="N54" s="14"/>
      <c r="O54" s="7"/>
      <c r="P54" s="11"/>
      <c r="Q54" s="63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11"/>
      <c r="J55" s="11"/>
      <c r="K55" s="11"/>
      <c r="L55" s="12"/>
      <c r="M55" s="13"/>
      <c r="N55" s="14"/>
      <c r="O55" s="7"/>
      <c r="P55" s="11"/>
      <c r="Q55" s="63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25" t="str">
        <f t="shared" si="0"/>
        <v/>
      </c>
      <c r="B56" s="5"/>
      <c r="C56" s="21"/>
      <c r="D56" s="21"/>
      <c r="E56" s="6"/>
      <c r="F56" s="7"/>
      <c r="G56" s="6"/>
      <c r="H56" s="6"/>
      <c r="I56" s="11"/>
      <c r="J56" s="11"/>
      <c r="K56" s="11"/>
      <c r="L56" s="12"/>
      <c r="M56" s="13"/>
      <c r="N56" s="14"/>
      <c r="O56" s="7"/>
      <c r="P56" s="11"/>
      <c r="Q56" s="63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11"/>
      <c r="J57" s="11"/>
      <c r="K57" s="11"/>
      <c r="L57" s="12"/>
      <c r="M57" s="13"/>
      <c r="N57" s="14"/>
      <c r="O57" s="7"/>
      <c r="P57" s="11"/>
      <c r="Q57" s="63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11"/>
      <c r="J58" s="11"/>
      <c r="K58" s="11"/>
      <c r="L58" s="12"/>
      <c r="M58" s="13"/>
      <c r="N58" s="14"/>
      <c r="O58" s="7"/>
      <c r="P58" s="11"/>
      <c r="Q58" s="63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11"/>
      <c r="J59" s="11"/>
      <c r="K59" s="11"/>
      <c r="L59" s="12"/>
      <c r="M59" s="13"/>
      <c r="N59" s="14"/>
      <c r="O59" s="7"/>
      <c r="P59" s="11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11"/>
      <c r="J60" s="11"/>
      <c r="K60" s="11"/>
      <c r="L60" s="12"/>
      <c r="M60" s="13"/>
      <c r="N60" s="14"/>
      <c r="O60" s="7"/>
      <c r="P60" s="11"/>
      <c r="Q60" s="63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8"/>
      <c r="G61" s="6"/>
      <c r="H61" s="6"/>
      <c r="I61" s="6"/>
      <c r="J61" s="6"/>
      <c r="K61" s="6"/>
      <c r="L61" s="5"/>
      <c r="M61" s="9"/>
      <c r="N61" s="10"/>
      <c r="O61" s="7"/>
      <c r="P61" s="6"/>
      <c r="Q61" s="63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11"/>
      <c r="J62" s="11"/>
      <c r="K62" s="11"/>
      <c r="L62" s="12"/>
      <c r="M62" s="13"/>
      <c r="N62" s="14"/>
      <c r="O62" s="7"/>
      <c r="P62" s="11"/>
      <c r="Q62" s="63" t="str">
        <f t="shared" si="1"/>
        <v/>
      </c>
      <c r="R62" s="1" t="str">
        <f t="shared" ref="R62:R226" si="5">A62</f>
        <v/>
      </c>
      <c r="S62" s="1" t="str">
        <f t="shared" ref="S62:S226" si="6">""&amp;L62&amp;"  "&amp;M62&amp;"  "&amp;N62&amp;""</f>
        <v xml:space="preserve">    </v>
      </c>
      <c r="T62" s="1" t="str">
        <f t="shared" ref="T62:T226" si="7">S62</f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11"/>
      <c r="J63" s="11"/>
      <c r="K63" s="11"/>
      <c r="L63" s="12"/>
      <c r="M63" s="13"/>
      <c r="N63" s="14"/>
      <c r="O63" s="7"/>
      <c r="P63" s="11"/>
      <c r="Q63" s="63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11"/>
      <c r="J64" s="11"/>
      <c r="K64" s="11"/>
      <c r="L64" s="12"/>
      <c r="M64" s="13"/>
      <c r="N64" s="14"/>
      <c r="O64" s="7"/>
      <c r="P64" s="11"/>
      <c r="Q64" s="63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11"/>
      <c r="J65" s="11"/>
      <c r="K65" s="11"/>
      <c r="L65" s="12"/>
      <c r="M65" s="13"/>
      <c r="N65" s="14"/>
      <c r="O65" s="7"/>
      <c r="P65" s="11"/>
      <c r="Q65" s="63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11"/>
      <c r="K66" s="11"/>
      <c r="L66" s="12"/>
      <c r="M66" s="13"/>
      <c r="N66" s="14"/>
      <c r="O66" s="7"/>
      <c r="P66" s="11"/>
      <c r="Q66" s="63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11"/>
      <c r="K67" s="11"/>
      <c r="L67" s="12"/>
      <c r="M67" s="13"/>
      <c r="N67" s="14"/>
      <c r="O67" s="7"/>
      <c r="P67" s="11"/>
      <c r="Q67" s="63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11"/>
      <c r="K68" s="11"/>
      <c r="L68" s="12"/>
      <c r="M68" s="13"/>
      <c r="N68" s="14"/>
      <c r="O68" s="7"/>
      <c r="P68" s="11"/>
      <c r="Q68" s="63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11"/>
      <c r="K69" s="11"/>
      <c r="L69" s="12"/>
      <c r="M69" s="13"/>
      <c r="N69" s="14"/>
      <c r="O69" s="7"/>
      <c r="P69" s="11"/>
      <c r="Q69" s="63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25" t="str">
        <f t="shared" ref="A71:A134" si="8">IF(OR(B71="",C71="",D71=""),"",TEXT(Q71,"000")&amp;B71&amp;TEXT(C71,"00")&amp;TEXT(D71,"00"))</f>
        <v/>
      </c>
      <c r="B71" s="5"/>
      <c r="C71" s="21"/>
      <c r="D71" s="21"/>
      <c r="E71" s="6"/>
      <c r="F71" s="7"/>
      <c r="G71" s="6"/>
      <c r="H71" s="6"/>
      <c r="I71" s="11"/>
      <c r="J71" s="11"/>
      <c r="K71" s="11"/>
      <c r="L71" s="12"/>
      <c r="M71" s="13"/>
      <c r="N71" s="14"/>
      <c r="O71" s="7"/>
      <c r="P71" s="11"/>
      <c r="Q71" s="63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25" t="str">
        <f t="shared" si="8"/>
        <v/>
      </c>
      <c r="B72" s="5"/>
      <c r="C72" s="21"/>
      <c r="D72" s="21"/>
      <c r="E72" s="6"/>
      <c r="F72" s="7"/>
      <c r="G72" s="6"/>
      <c r="H72" s="6"/>
      <c r="I72" s="11"/>
      <c r="J72" s="11"/>
      <c r="K72" s="11"/>
      <c r="L72" s="12"/>
      <c r="M72" s="13"/>
      <c r="N72" s="14"/>
      <c r="O72" s="7"/>
      <c r="P72" s="11"/>
      <c r="Q72" s="63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25" t="str">
        <f t="shared" si="8"/>
        <v/>
      </c>
      <c r="B73" s="5"/>
      <c r="C73" s="21"/>
      <c r="D73" s="21"/>
      <c r="E73" s="6"/>
      <c r="F73" s="7"/>
      <c r="G73" s="6"/>
      <c r="H73" s="6"/>
      <c r="I73" s="11"/>
      <c r="J73" s="11"/>
      <c r="K73" s="11"/>
      <c r="L73" s="12"/>
      <c r="M73" s="13"/>
      <c r="N73" s="14"/>
      <c r="O73" s="7"/>
      <c r="P73" s="11"/>
      <c r="Q73" s="63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25" t="str">
        <f t="shared" si="8"/>
        <v/>
      </c>
      <c r="B74" s="5"/>
      <c r="C74" s="21"/>
      <c r="D74" s="21"/>
      <c r="E74" s="6"/>
      <c r="F74" s="7"/>
      <c r="G74" s="6"/>
      <c r="H74" s="6"/>
      <c r="I74" s="11"/>
      <c r="J74" s="11"/>
      <c r="K74" s="11"/>
      <c r="L74" s="12"/>
      <c r="M74" s="13"/>
      <c r="N74" s="14"/>
      <c r="O74" s="7"/>
      <c r="P74" s="11"/>
      <c r="Q74" s="63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25" t="str">
        <f t="shared" si="8"/>
        <v/>
      </c>
      <c r="B75" s="5"/>
      <c r="C75" s="21"/>
      <c r="D75" s="21"/>
      <c r="E75" s="6"/>
      <c r="F75" s="7"/>
      <c r="G75" s="6"/>
      <c r="H75" s="6"/>
      <c r="I75" s="11"/>
      <c r="J75" s="11"/>
      <c r="K75" s="11"/>
      <c r="L75" s="12"/>
      <c r="M75" s="13"/>
      <c r="N75" s="14"/>
      <c r="O75" s="7"/>
      <c r="P75" s="11"/>
      <c r="Q75" s="63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25" t="str">
        <f t="shared" si="8"/>
        <v/>
      </c>
      <c r="B76" s="5"/>
      <c r="C76" s="21"/>
      <c r="D76" s="21"/>
      <c r="E76" s="6"/>
      <c r="F76" s="7"/>
      <c r="G76" s="6"/>
      <c r="H76" s="6"/>
      <c r="I76" s="11"/>
      <c r="J76" s="11"/>
      <c r="K76" s="11"/>
      <c r="L76" s="12"/>
      <c r="M76" s="13"/>
      <c r="N76" s="14"/>
      <c r="O76" s="7"/>
      <c r="P76" s="11"/>
      <c r="Q76" s="63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25" t="str">
        <f t="shared" si="8"/>
        <v/>
      </c>
      <c r="B77" s="5"/>
      <c r="C77" s="21"/>
      <c r="D77" s="21"/>
      <c r="E77" s="6"/>
      <c r="F77" s="7"/>
      <c r="G77" s="6"/>
      <c r="H77" s="6"/>
      <c r="I77" s="11"/>
      <c r="J77" s="11"/>
      <c r="K77" s="11"/>
      <c r="L77" s="12"/>
      <c r="M77" s="13"/>
      <c r="N77" s="14"/>
      <c r="O77" s="7"/>
      <c r="P77" s="11"/>
      <c r="Q77" s="63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25" t="str">
        <f t="shared" si="8"/>
        <v/>
      </c>
      <c r="B78" s="5"/>
      <c r="C78" s="21"/>
      <c r="D78" s="21"/>
      <c r="E78" s="6"/>
      <c r="F78" s="7"/>
      <c r="G78" s="6"/>
      <c r="H78" s="6"/>
      <c r="I78" s="11"/>
      <c r="J78" s="11"/>
      <c r="K78" s="11"/>
      <c r="L78" s="12"/>
      <c r="M78" s="13"/>
      <c r="N78" s="14"/>
      <c r="O78" s="7"/>
      <c r="P78" s="11"/>
      <c r="Q78" s="63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25" t="str">
        <f t="shared" si="8"/>
        <v/>
      </c>
      <c r="B79" s="5"/>
      <c r="C79" s="21"/>
      <c r="D79" s="21"/>
      <c r="E79" s="6"/>
      <c r="F79" s="7"/>
      <c r="G79" s="6"/>
      <c r="H79" s="6"/>
      <c r="I79" s="11"/>
      <c r="J79" s="11"/>
      <c r="K79" s="11"/>
      <c r="L79" s="12"/>
      <c r="M79" s="13"/>
      <c r="N79" s="14"/>
      <c r="O79" s="7"/>
      <c r="P79" s="11"/>
      <c r="Q79" s="63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25" t="str">
        <f t="shared" si="8"/>
        <v/>
      </c>
      <c r="B80" s="5"/>
      <c r="C80" s="21"/>
      <c r="D80" s="21"/>
      <c r="E80" s="6"/>
      <c r="F80" s="7"/>
      <c r="G80" s="6"/>
      <c r="H80" s="6"/>
      <c r="I80" s="11"/>
      <c r="J80" s="11"/>
      <c r="K80" s="11"/>
      <c r="L80" s="12"/>
      <c r="M80" s="13"/>
      <c r="N80" s="14"/>
      <c r="O80" s="7"/>
      <c r="P80" s="11"/>
      <c r="Q80" s="63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25" t="str">
        <f t="shared" si="8"/>
        <v/>
      </c>
      <c r="B81" s="5"/>
      <c r="C81" s="21"/>
      <c r="D81" s="21"/>
      <c r="E81" s="6"/>
      <c r="F81" s="7"/>
      <c r="G81" s="6"/>
      <c r="H81" s="6"/>
      <c r="I81" s="11"/>
      <c r="J81" s="11"/>
      <c r="K81" s="11"/>
      <c r="L81" s="12"/>
      <c r="M81" s="13"/>
      <c r="N81" s="14"/>
      <c r="O81" s="7"/>
      <c r="P81" s="11"/>
      <c r="Q81" s="63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25" t="str">
        <f t="shared" si="8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25" t="str">
        <f t="shared" si="8"/>
        <v/>
      </c>
      <c r="B83" s="5"/>
      <c r="C83" s="21"/>
      <c r="D83" s="21"/>
      <c r="E83" s="6"/>
      <c r="F83" s="7"/>
      <c r="G83" s="6"/>
      <c r="H83" s="6"/>
      <c r="I83" s="11"/>
      <c r="J83" s="11"/>
      <c r="K83" s="11"/>
      <c r="L83" s="12"/>
      <c r="M83" s="13"/>
      <c r="N83" s="14"/>
      <c r="O83" s="7"/>
      <c r="P83" s="11"/>
      <c r="Q83" s="63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25" t="str">
        <f t="shared" si="8"/>
        <v/>
      </c>
      <c r="B84" s="5"/>
      <c r="C84" s="21"/>
      <c r="D84" s="21"/>
      <c r="E84" s="6"/>
      <c r="F84" s="7"/>
      <c r="G84" s="6"/>
      <c r="H84" s="6"/>
      <c r="I84" s="11"/>
      <c r="J84" s="11"/>
      <c r="K84" s="11"/>
      <c r="L84" s="12"/>
      <c r="M84" s="13"/>
      <c r="N84" s="14"/>
      <c r="O84" s="7"/>
      <c r="P84" s="11"/>
      <c r="Q84" s="63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25" t="str">
        <f t="shared" si="8"/>
        <v/>
      </c>
      <c r="B85" s="5"/>
      <c r="C85" s="21"/>
      <c r="D85" s="21"/>
      <c r="E85" s="6"/>
      <c r="F85" s="7"/>
      <c r="G85" s="6"/>
      <c r="H85" s="6"/>
      <c r="I85" s="11"/>
      <c r="J85" s="11"/>
      <c r="K85" s="11"/>
      <c r="L85" s="12"/>
      <c r="M85" s="13"/>
      <c r="N85" s="14"/>
      <c r="O85" s="7"/>
      <c r="P85" s="11"/>
      <c r="Q85" s="63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25" t="str">
        <f t="shared" si="8"/>
        <v/>
      </c>
      <c r="B86" s="5"/>
      <c r="C86" s="21"/>
      <c r="D86" s="21"/>
      <c r="E86" s="6"/>
      <c r="F86" s="7"/>
      <c r="G86" s="6"/>
      <c r="H86" s="6"/>
      <c r="I86" s="11"/>
      <c r="J86" s="11"/>
      <c r="K86" s="11"/>
      <c r="L86" s="12"/>
      <c r="M86" s="13"/>
      <c r="N86" s="14"/>
      <c r="O86" s="7"/>
      <c r="P86" s="11"/>
      <c r="Q86" s="63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25" t="str">
        <f t="shared" si="8"/>
        <v/>
      </c>
      <c r="B87" s="5"/>
      <c r="C87" s="21"/>
      <c r="D87" s="21"/>
      <c r="E87" s="6"/>
      <c r="F87" s="7"/>
      <c r="G87" s="6"/>
      <c r="H87" s="6"/>
      <c r="I87" s="11"/>
      <c r="J87" s="11"/>
      <c r="K87" s="11"/>
      <c r="L87" s="12"/>
      <c r="M87" s="13"/>
      <c r="N87" s="14"/>
      <c r="O87" s="7"/>
      <c r="P87" s="11"/>
      <c r="Q87" s="63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25" t="str">
        <f t="shared" si="8"/>
        <v/>
      </c>
      <c r="B88" s="5"/>
      <c r="C88" s="21"/>
      <c r="D88" s="21"/>
      <c r="E88" s="6"/>
      <c r="F88" s="7"/>
      <c r="G88" s="6"/>
      <c r="H88" s="6"/>
      <c r="I88" s="11"/>
      <c r="J88" s="11"/>
      <c r="K88" s="11"/>
      <c r="L88" s="12"/>
      <c r="M88" s="13"/>
      <c r="N88" s="14"/>
      <c r="O88" s="7"/>
      <c r="P88" s="11"/>
      <c r="Q88" s="63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25" t="str">
        <f t="shared" si="8"/>
        <v/>
      </c>
      <c r="B89" s="5"/>
      <c r="C89" s="21"/>
      <c r="D89" s="21"/>
      <c r="E89" s="6"/>
      <c r="F89" s="7"/>
      <c r="G89" s="6"/>
      <c r="H89" s="6"/>
      <c r="I89" s="11"/>
      <c r="J89" s="11"/>
      <c r="K89" s="11"/>
      <c r="L89" s="12"/>
      <c r="M89" s="13"/>
      <c r="N89" s="14"/>
      <c r="O89" s="7"/>
      <c r="P89" s="11"/>
      <c r="Q89" s="63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25" t="str">
        <f t="shared" si="8"/>
        <v/>
      </c>
      <c r="B90" s="5"/>
      <c r="C90" s="21"/>
      <c r="D90" s="21"/>
      <c r="E90" s="6"/>
      <c r="F90" s="7"/>
      <c r="G90" s="6"/>
      <c r="H90" s="6"/>
      <c r="I90" s="11"/>
      <c r="J90" s="11"/>
      <c r="K90" s="11"/>
      <c r="L90" s="12"/>
      <c r="M90" s="13"/>
      <c r="N90" s="14"/>
      <c r="O90" s="7"/>
      <c r="P90" s="11"/>
      <c r="Q90" s="63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25" t="str">
        <f t="shared" si="8"/>
        <v/>
      </c>
      <c r="B91" s="5"/>
      <c r="C91" s="21"/>
      <c r="D91" s="21"/>
      <c r="E91" s="6"/>
      <c r="F91" s="7"/>
      <c r="G91" s="6"/>
      <c r="H91" s="6"/>
      <c r="I91" s="11"/>
      <c r="J91" s="11"/>
      <c r="K91" s="11"/>
      <c r="L91" s="12"/>
      <c r="M91" s="13"/>
      <c r="N91" s="14"/>
      <c r="O91" s="7"/>
      <c r="P91" s="11"/>
      <c r="Q91" s="63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25" t="str">
        <f t="shared" si="8"/>
        <v/>
      </c>
      <c r="B92" s="5"/>
      <c r="C92" s="21"/>
      <c r="D92" s="21"/>
      <c r="E92" s="6"/>
      <c r="F92" s="7"/>
      <c r="G92" s="6"/>
      <c r="H92" s="6"/>
      <c r="I92" s="11"/>
      <c r="J92" s="11"/>
      <c r="K92" s="11"/>
      <c r="L92" s="12"/>
      <c r="M92" s="13"/>
      <c r="N92" s="14"/>
      <c r="O92" s="7"/>
      <c r="P92" s="11"/>
      <c r="Q92" s="63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25" t="str">
        <f t="shared" si="8"/>
        <v/>
      </c>
      <c r="B93" s="5"/>
      <c r="C93" s="21"/>
      <c r="D93" s="21"/>
      <c r="E93" s="6"/>
      <c r="F93" s="7"/>
      <c r="G93" s="6"/>
      <c r="H93" s="6"/>
      <c r="I93" s="11"/>
      <c r="J93" s="11"/>
      <c r="K93" s="11"/>
      <c r="L93" s="12"/>
      <c r="M93" s="13"/>
      <c r="N93" s="14"/>
      <c r="O93" s="7"/>
      <c r="P93" s="11"/>
      <c r="Q93" s="63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25" t="str">
        <f t="shared" si="8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25" t="str">
        <f t="shared" si="8"/>
        <v/>
      </c>
      <c r="B95" s="5"/>
      <c r="C95" s="21"/>
      <c r="D95" s="21"/>
      <c r="E95" s="6"/>
      <c r="F95" s="7"/>
      <c r="G95" s="6"/>
      <c r="H95" s="6"/>
      <c r="I95" s="11"/>
      <c r="J95" s="11"/>
      <c r="K95" s="11"/>
      <c r="L95" s="12"/>
      <c r="M95" s="13"/>
      <c r="N95" s="14"/>
      <c r="O95" s="7"/>
      <c r="P95" s="11"/>
      <c r="Q95" s="63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25" t="str">
        <f t="shared" si="8"/>
        <v/>
      </c>
      <c r="B96" s="5"/>
      <c r="C96" s="21"/>
      <c r="D96" s="21"/>
      <c r="E96" s="6"/>
      <c r="F96" s="7"/>
      <c r="G96" s="6"/>
      <c r="H96" s="6"/>
      <c r="I96" s="11"/>
      <c r="J96" s="11"/>
      <c r="K96" s="11"/>
      <c r="L96" s="12"/>
      <c r="M96" s="13"/>
      <c r="N96" s="14"/>
      <c r="O96" s="7"/>
      <c r="P96" s="11"/>
      <c r="Q96" s="63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25" t="str">
        <f t="shared" si="8"/>
        <v/>
      </c>
      <c r="B97" s="5"/>
      <c r="C97" s="21"/>
      <c r="D97" s="21"/>
      <c r="E97" s="6"/>
      <c r="F97" s="7"/>
      <c r="G97" s="6"/>
      <c r="H97" s="6"/>
      <c r="I97" s="11"/>
      <c r="J97" s="11"/>
      <c r="K97" s="11"/>
      <c r="L97" s="12"/>
      <c r="M97" s="13"/>
      <c r="N97" s="14"/>
      <c r="O97" s="7"/>
      <c r="P97" s="11"/>
      <c r="Q97" s="63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25" t="str">
        <f t="shared" si="8"/>
        <v/>
      </c>
      <c r="B98" s="5"/>
      <c r="C98" s="21"/>
      <c r="D98" s="21"/>
      <c r="E98" s="6"/>
      <c r="F98" s="7"/>
      <c r="G98" s="6"/>
      <c r="H98" s="6"/>
      <c r="I98" s="11"/>
      <c r="J98" s="11"/>
      <c r="K98" s="11"/>
      <c r="L98" s="12"/>
      <c r="M98" s="13"/>
      <c r="N98" s="14"/>
      <c r="O98" s="7"/>
      <c r="P98" s="11"/>
      <c r="Q98" s="63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25" t="str">
        <f t="shared" si="8"/>
        <v/>
      </c>
      <c r="B99" s="5"/>
      <c r="C99" s="21"/>
      <c r="D99" s="21"/>
      <c r="E99" s="6"/>
      <c r="F99" s="7"/>
      <c r="G99" s="6"/>
      <c r="H99" s="6"/>
      <c r="I99" s="11"/>
      <c r="J99" s="11"/>
      <c r="K99" s="11"/>
      <c r="L99" s="12"/>
      <c r="M99" s="13"/>
      <c r="N99" s="14"/>
      <c r="O99" s="7"/>
      <c r="P99" s="11"/>
      <c r="Q99" s="63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25" t="str">
        <f t="shared" si="8"/>
        <v/>
      </c>
      <c r="B100" s="5"/>
      <c r="C100" s="21"/>
      <c r="D100" s="21"/>
      <c r="E100" s="6"/>
      <c r="F100" s="7"/>
      <c r="G100" s="6"/>
      <c r="H100" s="6"/>
      <c r="I100" s="11"/>
      <c r="J100" s="11"/>
      <c r="K100" s="11"/>
      <c r="L100" s="12"/>
      <c r="M100" s="13"/>
      <c r="N100" s="14"/>
      <c r="O100" s="7"/>
      <c r="P100" s="11"/>
      <c r="Q100" s="63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25" t="str">
        <f t="shared" si="8"/>
        <v/>
      </c>
      <c r="B101" s="5"/>
      <c r="C101" s="21"/>
      <c r="D101" s="21"/>
      <c r="E101" s="6"/>
      <c r="F101" s="7"/>
      <c r="G101" s="6"/>
      <c r="H101" s="6"/>
      <c r="I101" s="11"/>
      <c r="J101" s="11"/>
      <c r="K101" s="11"/>
      <c r="L101" s="12"/>
      <c r="M101" s="13"/>
      <c r="N101" s="14"/>
      <c r="O101" s="7"/>
      <c r="P101" s="11"/>
      <c r="Q101" s="63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25" t="str">
        <f t="shared" si="8"/>
        <v/>
      </c>
      <c r="B102" s="5"/>
      <c r="C102" s="21"/>
      <c r="D102" s="21"/>
      <c r="E102" s="6"/>
      <c r="F102" s="7"/>
      <c r="G102" s="6"/>
      <c r="H102" s="6"/>
      <c r="I102" s="11"/>
      <c r="J102" s="11"/>
      <c r="K102" s="11"/>
      <c r="L102" s="12"/>
      <c r="M102" s="13"/>
      <c r="N102" s="14"/>
      <c r="O102" s="7"/>
      <c r="P102" s="11"/>
      <c r="Q102" s="63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25" t="str">
        <f t="shared" si="8"/>
        <v/>
      </c>
      <c r="B103" s="5"/>
      <c r="C103" s="21"/>
      <c r="D103" s="21"/>
      <c r="E103" s="6"/>
      <c r="F103" s="7"/>
      <c r="G103" s="6"/>
      <c r="H103" s="6"/>
      <c r="I103" s="11"/>
      <c r="J103" s="11"/>
      <c r="K103" s="11"/>
      <c r="L103" s="12"/>
      <c r="M103" s="13"/>
      <c r="N103" s="14"/>
      <c r="O103" s="7"/>
      <c r="P103" s="11"/>
      <c r="Q103" s="63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25" t="str">
        <f t="shared" si="8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25" t="str">
        <f t="shared" si="8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25" t="str">
        <f t="shared" si="8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25" t="str">
        <f t="shared" si="8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25" t="str">
        <f t="shared" si="8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25" t="str">
        <f t="shared" si="8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25" t="str">
        <f t="shared" si="8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25" t="str">
        <f t="shared" si="8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25" t="str">
        <f t="shared" si="8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25" t="str">
        <f t="shared" si="8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25" t="str">
        <f t="shared" si="8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25" t="str">
        <f t="shared" si="8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25" t="str">
        <f t="shared" si="8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25" t="str">
        <f t="shared" si="8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25" t="str">
        <f t="shared" si="8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25" t="str">
        <f t="shared" si="8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25" t="str">
        <f t="shared" si="8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25" t="str">
        <f t="shared" si="8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25" t="str">
        <f t="shared" si="8"/>
        <v/>
      </c>
      <c r="B122" s="16"/>
      <c r="C122" s="22"/>
      <c r="D122" s="22"/>
      <c r="E122" s="6"/>
      <c r="F122" s="7"/>
      <c r="G122" s="17"/>
      <c r="H122" s="17"/>
      <c r="I122" s="15"/>
      <c r="J122" s="15"/>
      <c r="K122" s="15"/>
      <c r="L122" s="12"/>
      <c r="M122" s="18"/>
      <c r="N122" s="19"/>
      <c r="O122" s="20"/>
      <c r="P122" s="15"/>
      <c r="Q122" s="63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25" t="str">
        <f t="shared" si="8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25" t="str">
        <f t="shared" si="8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25" t="str">
        <f t="shared" si="8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25" t="str">
        <f t="shared" si="8"/>
        <v/>
      </c>
      <c r="B126" s="5"/>
      <c r="C126" s="21"/>
      <c r="D126" s="21"/>
      <c r="E126" s="6"/>
      <c r="F126" s="7"/>
      <c r="G126" s="6"/>
      <c r="H126" s="6"/>
      <c r="I126" s="11"/>
      <c r="J126" s="11"/>
      <c r="K126" s="11"/>
      <c r="L126" s="12"/>
      <c r="M126" s="13"/>
      <c r="N126" s="14"/>
      <c r="O126" s="7"/>
      <c r="P126" s="11"/>
      <c r="Q126" s="63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25" t="str">
        <f t="shared" si="8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25" t="str">
        <f t="shared" si="8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25" t="str">
        <f t="shared" si="8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25" t="str">
        <f t="shared" si="8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25" t="str">
        <f t="shared" si="8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25" t="str">
        <f t="shared" si="8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25" t="str">
        <f t="shared" si="8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25" t="str">
        <f t="shared" si="8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25" t="str">
        <f t="shared" ref="A135:A226" si="10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25" t="str">
        <f t="shared" si="10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25" t="str">
        <f t="shared" si="10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25" t="str">
        <f t="shared" si="10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25" t="str">
        <f t="shared" si="10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25" t="str">
        <f t="shared" si="10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25" t="str">
        <f t="shared" si="10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25" t="str">
        <f t="shared" si="10"/>
        <v/>
      </c>
      <c r="B153" s="16"/>
      <c r="C153" s="22"/>
      <c r="D153" s="22"/>
      <c r="E153" s="6"/>
      <c r="F153" s="7"/>
      <c r="G153" s="17"/>
      <c r="H153" s="17"/>
      <c r="I153" s="15"/>
      <c r="J153" s="15"/>
      <c r="K153" s="15"/>
      <c r="L153" s="12"/>
      <c r="M153" s="18"/>
      <c r="N153" s="19"/>
      <c r="O153" s="20"/>
      <c r="P153" s="15"/>
      <c r="Q153" s="63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25" t="str">
        <f t="shared" si="10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25" t="str">
        <f t="shared" si="10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25" t="str">
        <f t="shared" si="10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25" t="str">
        <f t="shared" si="10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25" t="str">
        <f t="shared" si="10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25" t="str">
        <f t="shared" si="10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25" t="str">
        <f t="shared" si="10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25" t="str">
        <f t="shared" si="10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25" t="str">
        <f t="shared" si="10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25" t="str">
        <f t="shared" si="10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25" t="str">
        <f t="shared" si="10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25" t="str">
        <f t="shared" si="10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25" t="str">
        <f t="shared" si="10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25" t="str">
        <f t="shared" si="10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25" t="str">
        <f t="shared" si="10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25" t="str">
        <f t="shared" si="10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25" t="str">
        <f t="shared" si="10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25" t="str">
        <f t="shared" si="10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25" t="str">
        <f t="shared" si="10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25" t="str">
        <f t="shared" si="10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25" t="str">
        <f t="shared" si="10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25" t="str">
        <f t="shared" si="10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25" t="str">
        <f t="shared" si="10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25" t="str">
        <f t="shared" si="10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25" t="str">
        <f t="shared" si="10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25" t="str">
        <f t="shared" si="10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25" t="str">
        <f t="shared" si="10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25" t="str">
        <f t="shared" si="10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25" t="str">
        <f t="shared" si="10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25" t="str">
        <f t="shared" si="10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26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25" t="str">
        <f t="shared" si="10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25" t="str">
        <f t="shared" si="10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25" t="str">
        <f t="shared" si="10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25" t="str">
        <f t="shared" si="10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25" t="str">
        <f t="shared" si="10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25" t="str">
        <f t="shared" si="10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25" t="str">
        <f t="shared" si="10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25" t="str">
        <f t="shared" si="10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25" t="str">
        <f t="shared" si="10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25" t="str">
        <f t="shared" si="10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25" t="str">
        <f t="shared" si="10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25" t="str">
        <f t="shared" si="10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25" t="str">
        <f t="shared" si="10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25" t="str">
        <f t="shared" si="10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25" t="str">
        <f t="shared" si="10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25" t="str">
        <f t="shared" si="10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25" t="str">
        <f t="shared" si="10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25" t="str">
        <f t="shared" si="10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25" t="str">
        <f t="shared" si="10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25" t="str">
        <f t="shared" si="10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25" t="str">
        <f t="shared" si="10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25" t="str">
        <f t="shared" si="10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25" t="str">
        <f t="shared" si="10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25" t="str">
        <f t="shared" si="10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25" t="str">
        <f t="shared" si="10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25" t="str">
        <f t="shared" si="10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25" t="str">
        <f t="shared" si="10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226">
    <cfRule type="duplicateValues" dxfId="0" priority="2"/>
  </conditionalFormatting>
  <dataValidations count="4">
    <dataValidation imeMode="on" allowBlank="1" showInputMessage="1" showErrorMessage="1" sqref="P53:P226 G7:K226 O7:O226" xr:uid="{00000000-0002-0000-1800-000000000000}"/>
    <dataValidation imeMode="off" allowBlank="1" showInputMessage="1" showErrorMessage="1" sqref="Q7:Q226 L53:L226 M7:N226" xr:uid="{00000000-0002-0000-1800-000001000000}"/>
    <dataValidation type="list" imeMode="on" allowBlank="1" showInputMessage="1" showErrorMessage="1" sqref="P7:P52" xr:uid="{00000000-0002-0000-1800-000002000000}">
      <formula1>$Z$7:$Z$69</formula1>
    </dataValidation>
    <dataValidation type="list" imeMode="off" allowBlank="1" showInputMessage="1" showErrorMessage="1" sqref="L7:L52" xr:uid="{00000000-0002-0000-18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rgb="FFC00000"/>
  </sheetPr>
  <dimension ref="A1"/>
  <sheetViews>
    <sheetView workbookViewId="0">
      <selection activeCell="D33" sqref="D33"/>
    </sheetView>
  </sheetViews>
  <sheetFormatPr defaultRowHeight="9.6"/>
  <sheetData/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AC101"/>
  <sheetViews>
    <sheetView workbookViewId="0">
      <selection activeCell="T11" sqref="T11:AC11"/>
    </sheetView>
  </sheetViews>
  <sheetFormatPr defaultColWidth="9.28515625" defaultRowHeight="13.2"/>
  <cols>
    <col min="1" max="36" width="3.85546875" style="26" customWidth="1"/>
    <col min="37" max="16384" width="9.28515625" style="26"/>
  </cols>
  <sheetData>
    <row r="1" spans="2:29" ht="15" customHeight="1"/>
    <row r="2" spans="2:29" ht="15" customHeight="1"/>
    <row r="3" spans="2:29" ht="20.100000000000001" customHeight="1">
      <c r="T3" s="611"/>
      <c r="U3" s="611"/>
      <c r="V3" s="611"/>
      <c r="W3" s="134"/>
      <c r="X3" s="26" t="s">
        <v>276</v>
      </c>
      <c r="Y3" s="134"/>
      <c r="Z3" s="26" t="s">
        <v>275</v>
      </c>
      <c r="AA3" s="134"/>
      <c r="AB3" s="26" t="s">
        <v>274</v>
      </c>
    </row>
    <row r="4" spans="2:29" ht="9.9" customHeight="1"/>
    <row r="5" spans="2:29" ht="9.9" customHeight="1"/>
    <row r="6" spans="2:29" ht="20.100000000000001" customHeight="1">
      <c r="B6" s="26" t="s">
        <v>3969</v>
      </c>
    </row>
    <row r="7" spans="2:29" ht="20.100000000000001" customHeight="1"/>
    <row r="8" spans="2:29" ht="9.9" customHeight="1"/>
    <row r="9" spans="2:29" ht="9.9" customHeight="1"/>
    <row r="10" spans="2:29" ht="20.100000000000001" customHeight="1">
      <c r="N10" s="26" t="s">
        <v>277</v>
      </c>
    </row>
    <row r="11" spans="2:29" ht="20.100000000000001" customHeight="1">
      <c r="N11" s="610" t="s">
        <v>278</v>
      </c>
      <c r="O11" s="610"/>
      <c r="P11" s="610"/>
      <c r="Q11" s="610"/>
      <c r="R11" s="610"/>
      <c r="S11" s="610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</row>
    <row r="12" spans="2:29" ht="20.100000000000001" customHeight="1">
      <c r="N12" s="610" t="s">
        <v>279</v>
      </c>
      <c r="O12" s="610"/>
      <c r="P12" s="610"/>
      <c r="Q12" s="610"/>
      <c r="R12" s="610"/>
      <c r="S12" s="610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</row>
    <row r="13" spans="2:29" ht="20.100000000000001" customHeight="1">
      <c r="N13" s="610" t="s">
        <v>280</v>
      </c>
      <c r="O13" s="610"/>
      <c r="P13" s="610"/>
      <c r="Q13" s="610"/>
      <c r="R13" s="610"/>
      <c r="S13" s="610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</row>
    <row r="14" spans="2:29" ht="20.100000000000001" customHeight="1">
      <c r="O14" s="27"/>
      <c r="P14" s="27"/>
      <c r="Q14" s="27"/>
      <c r="R14" s="27"/>
      <c r="S14" s="27"/>
      <c r="T14" s="28"/>
      <c r="U14" s="28"/>
      <c r="V14" s="28"/>
      <c r="W14" s="28"/>
      <c r="X14" s="28"/>
      <c r="Y14" s="28"/>
      <c r="Z14" s="28"/>
      <c r="AA14" s="28"/>
      <c r="AB14" s="28"/>
      <c r="AC14" s="28"/>
    </row>
    <row r="15" spans="2:29" ht="20.100000000000001" customHeight="1"/>
    <row r="16" spans="2:29" ht="30" customHeight="1">
      <c r="D16" s="614" t="s">
        <v>3048</v>
      </c>
      <c r="E16" s="614"/>
      <c r="F16" s="614"/>
      <c r="G16" s="614"/>
      <c r="H16" s="614"/>
      <c r="I16" s="614"/>
      <c r="J16" s="614"/>
      <c r="K16" s="614"/>
      <c r="L16" s="614"/>
      <c r="M16" s="614"/>
      <c r="N16" s="614"/>
      <c r="O16" s="614"/>
      <c r="P16" s="614"/>
      <c r="Q16" s="614"/>
      <c r="R16" s="614"/>
      <c r="S16" s="614"/>
      <c r="T16" s="614"/>
      <c r="U16" s="613"/>
      <c r="V16" s="613"/>
      <c r="W16" s="29" t="s">
        <v>281</v>
      </c>
      <c r="X16" s="29"/>
      <c r="Y16" s="29"/>
    </row>
    <row r="17" spans="2:28" ht="20.100000000000001" customHeight="1"/>
    <row r="18" spans="2:28" ht="20.100000000000001" customHeight="1"/>
    <row r="19" spans="2:28" ht="20.100000000000001" customHeight="1">
      <c r="B19" s="26" t="s">
        <v>3968</v>
      </c>
    </row>
    <row r="20" spans="2:28" ht="20.100000000000001" customHeight="1"/>
    <row r="21" spans="2:28" ht="20.100000000000001" customHeight="1"/>
    <row r="22" spans="2:28" ht="20.100000000000001" customHeight="1">
      <c r="C22" s="610" t="s">
        <v>282</v>
      </c>
      <c r="D22" s="610"/>
      <c r="E22" s="610"/>
      <c r="F22" s="610"/>
      <c r="J22" s="606"/>
      <c r="K22" s="606"/>
      <c r="L22" s="606"/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  <c r="Y22" s="606"/>
      <c r="Z22" s="606"/>
      <c r="AA22" s="606"/>
      <c r="AB22" s="606"/>
    </row>
    <row r="23" spans="2:28" ht="20.100000000000001" customHeight="1">
      <c r="C23" s="27"/>
      <c r="D23" s="27"/>
      <c r="E23" s="27"/>
      <c r="F23" s="27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</row>
    <row r="24" spans="2:28" ht="20.100000000000001" customHeight="1">
      <c r="C24" s="27"/>
      <c r="D24" s="27"/>
      <c r="E24" s="27"/>
      <c r="F24" s="27"/>
    </row>
    <row r="25" spans="2:28" ht="20.100000000000001" customHeight="1">
      <c r="C25" s="610" t="s">
        <v>283</v>
      </c>
      <c r="D25" s="610"/>
      <c r="E25" s="610"/>
      <c r="F25" s="610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6"/>
      <c r="Z25" s="606"/>
      <c r="AA25" s="606"/>
      <c r="AB25" s="606"/>
    </row>
    <row r="26" spans="2:28" ht="20.100000000000001" customHeight="1">
      <c r="C26" s="27"/>
      <c r="D26" s="27"/>
      <c r="E26" s="27"/>
      <c r="F26" s="27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</row>
    <row r="27" spans="2:28" ht="20.100000000000001" customHeight="1"/>
    <row r="28" spans="2:28" ht="20.100000000000001" customHeight="1">
      <c r="C28" s="610" t="s">
        <v>284</v>
      </c>
      <c r="D28" s="610"/>
      <c r="E28" s="610"/>
    </row>
    <row r="29" spans="2:28" ht="9.9" customHeight="1">
      <c r="F29" s="609" t="s">
        <v>286</v>
      </c>
      <c r="J29" s="607"/>
      <c r="K29" s="607"/>
      <c r="L29" s="607"/>
      <c r="M29" s="607"/>
      <c r="N29" s="607"/>
      <c r="O29" s="607"/>
      <c r="P29" s="607"/>
      <c r="Q29" s="607"/>
      <c r="R29" s="607"/>
      <c r="S29" s="607"/>
      <c r="T29" s="607"/>
      <c r="U29" s="607"/>
      <c r="V29" s="607"/>
      <c r="W29" s="607"/>
      <c r="X29" s="607"/>
      <c r="Y29" s="607"/>
      <c r="Z29" s="607"/>
      <c r="AA29" s="607"/>
      <c r="AB29" s="607"/>
    </row>
    <row r="30" spans="2:28" ht="9.9" customHeight="1">
      <c r="F30" s="609"/>
      <c r="J30" s="606"/>
      <c r="K30" s="606"/>
      <c r="L30" s="606"/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606"/>
      <c r="X30" s="606"/>
      <c r="Y30" s="606"/>
      <c r="Z30" s="606"/>
      <c r="AA30" s="606"/>
      <c r="AB30" s="606"/>
    </row>
    <row r="31" spans="2:28" ht="20.100000000000001" customHeight="1">
      <c r="C31" s="610" t="s">
        <v>285</v>
      </c>
      <c r="D31" s="610"/>
      <c r="E31" s="610"/>
    </row>
    <row r="32" spans="2:28" ht="20.100000000000001" customHeight="1"/>
    <row r="33" spans="3:18" ht="20.100000000000001" customHeight="1">
      <c r="C33" s="605" t="s">
        <v>299</v>
      </c>
      <c r="D33" s="605"/>
      <c r="E33" s="605"/>
      <c r="F33" s="605"/>
      <c r="J33" s="608" t="s">
        <v>300</v>
      </c>
      <c r="K33" s="609" t="s">
        <v>301</v>
      </c>
      <c r="L33" s="609"/>
      <c r="P33" s="608" t="s">
        <v>300</v>
      </c>
      <c r="Q33" s="609" t="s">
        <v>302</v>
      </c>
      <c r="R33" s="609"/>
    </row>
    <row r="34" spans="3:18" ht="20.100000000000001" customHeight="1">
      <c r="C34" s="605"/>
      <c r="D34" s="605"/>
      <c r="E34" s="605"/>
      <c r="F34" s="605"/>
      <c r="J34" s="608"/>
      <c r="K34" s="609"/>
      <c r="L34" s="609"/>
      <c r="P34" s="608"/>
      <c r="Q34" s="609"/>
      <c r="R34" s="609"/>
    </row>
    <row r="35" spans="3:18" ht="20.100000000000001" customHeight="1"/>
    <row r="36" spans="3:18" ht="20.100000000000001" customHeight="1"/>
    <row r="37" spans="3:18" ht="20.100000000000001" customHeight="1"/>
    <row r="38" spans="3:18" ht="20.100000000000001" customHeight="1"/>
    <row r="39" spans="3:18" ht="20.100000000000001" customHeight="1"/>
    <row r="40" spans="3:18" ht="20.100000000000001" customHeight="1"/>
    <row r="41" spans="3:18" ht="20.100000000000001" customHeight="1"/>
    <row r="42" spans="3:18" ht="20.100000000000001" customHeight="1"/>
    <row r="43" spans="3:18" ht="20.100000000000001" customHeight="1"/>
    <row r="44" spans="3:18" ht="20.100000000000001" customHeight="1"/>
    <row r="45" spans="3:18" ht="20.100000000000001" customHeight="1"/>
    <row r="46" spans="3:18" ht="20.100000000000001" customHeight="1"/>
    <row r="47" spans="3:18" ht="20.100000000000001" customHeight="1"/>
    <row r="48" spans="3:1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</sheetData>
  <sheetProtection algorithmName="SHA-512" hashValue="lrmj673Qrp+TGZGObkA4hKneA8t2dt9ji4NMzJg87rRUNlv0isI5Ees4oRB67tV2t34DDQWngVGUynTUg7w0/Q==" saltValue="Ibp/mABqOydm7Q8MZ+Zwqg==" spinCount="100000" sheet="1" objects="1" scenarios="1"/>
  <mergeCells count="22">
    <mergeCell ref="T3:V3"/>
    <mergeCell ref="T11:AC11"/>
    <mergeCell ref="T12:AC12"/>
    <mergeCell ref="T13:AC13"/>
    <mergeCell ref="C22:F22"/>
    <mergeCell ref="N11:S11"/>
    <mergeCell ref="N12:S12"/>
    <mergeCell ref="N13:S13"/>
    <mergeCell ref="U16:V16"/>
    <mergeCell ref="D16:T16"/>
    <mergeCell ref="C33:F34"/>
    <mergeCell ref="J22:AB22"/>
    <mergeCell ref="J25:AB25"/>
    <mergeCell ref="J29:AB30"/>
    <mergeCell ref="J33:J34"/>
    <mergeCell ref="K33:L34"/>
    <mergeCell ref="P33:P34"/>
    <mergeCell ref="Q33:R34"/>
    <mergeCell ref="C25:F25"/>
    <mergeCell ref="C28:E28"/>
    <mergeCell ref="C31:E31"/>
    <mergeCell ref="F29:F30"/>
  </mergeCells>
  <phoneticPr fontId="1"/>
  <dataValidations disablePrompts="1" count="1">
    <dataValidation imeMode="off" allowBlank="1" showInputMessage="1" showErrorMessage="1" sqref="W3 AA3 Y3 U16:V16" xr:uid="{00000000-0002-0000-1A00-000000000000}"/>
  </dataValidations>
  <pageMargins left="0.98425196850393704" right="0.78740157480314965" top="0.78740157480314965" bottom="0.78740157480314965" header="0.39370078740157483" footer="0.31496062992125984"/>
  <pageSetup paperSize="9" orientation="portrait" r:id="rId1"/>
  <headerFooter>
    <oddHeader>&amp;L&amp;"ＭＳ 明朝,標準"&amp;10（様式１）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O415"/>
  <sheetViews>
    <sheetView showZeros="0" workbookViewId="0">
      <selection activeCell="A10" sqref="A10:A11"/>
    </sheetView>
  </sheetViews>
  <sheetFormatPr defaultRowHeight="10.8"/>
  <cols>
    <col min="1" max="1" width="14" style="30" customWidth="1"/>
    <col min="2" max="2" width="30.85546875" style="30" customWidth="1"/>
    <col min="3" max="3" width="24.85546875" style="30" customWidth="1"/>
    <col min="4" max="4" width="30.85546875" style="30" customWidth="1"/>
    <col min="5" max="5" width="22.85546875" style="34" customWidth="1"/>
    <col min="6" max="6" width="5.85546875" style="30" customWidth="1"/>
    <col min="7" max="7" width="2.28515625" style="30" customWidth="1"/>
    <col min="8" max="8" width="5.85546875" style="30" customWidth="1"/>
    <col min="9" max="9" width="2.28515625" style="30" customWidth="1"/>
    <col min="10" max="10" width="5.85546875" style="30" customWidth="1"/>
    <col min="11" max="12" width="9.85546875" style="30" customWidth="1"/>
    <col min="13" max="257" width="9.28515625" style="30"/>
    <col min="258" max="258" width="14" style="30" customWidth="1"/>
    <col min="259" max="259" width="30.85546875" style="30" customWidth="1"/>
    <col min="260" max="260" width="25.85546875" style="30" customWidth="1"/>
    <col min="261" max="261" width="15.85546875" style="30" customWidth="1"/>
    <col min="262" max="262" width="6.85546875" style="30" customWidth="1"/>
    <col min="263" max="263" width="2.28515625" style="30" customWidth="1"/>
    <col min="264" max="264" width="6.85546875" style="30" customWidth="1"/>
    <col min="265" max="265" width="2.28515625" style="30" customWidth="1"/>
    <col min="266" max="266" width="6.85546875" style="30" customWidth="1"/>
    <col min="267" max="268" width="9.85546875" style="30" customWidth="1"/>
    <col min="269" max="513" width="9.28515625" style="30"/>
    <col min="514" max="514" width="14" style="30" customWidth="1"/>
    <col min="515" max="515" width="30.85546875" style="30" customWidth="1"/>
    <col min="516" max="516" width="25.85546875" style="30" customWidth="1"/>
    <col min="517" max="517" width="15.85546875" style="30" customWidth="1"/>
    <col min="518" max="518" width="6.85546875" style="30" customWidth="1"/>
    <col min="519" max="519" width="2.28515625" style="30" customWidth="1"/>
    <col min="520" max="520" width="6.85546875" style="30" customWidth="1"/>
    <col min="521" max="521" width="2.28515625" style="30" customWidth="1"/>
    <col min="522" max="522" width="6.85546875" style="30" customWidth="1"/>
    <col min="523" max="524" width="9.85546875" style="30" customWidth="1"/>
    <col min="525" max="769" width="9.28515625" style="30"/>
    <col min="770" max="770" width="14" style="30" customWidth="1"/>
    <col min="771" max="771" width="30.85546875" style="30" customWidth="1"/>
    <col min="772" max="772" width="25.85546875" style="30" customWidth="1"/>
    <col min="773" max="773" width="15.85546875" style="30" customWidth="1"/>
    <col min="774" max="774" width="6.85546875" style="30" customWidth="1"/>
    <col min="775" max="775" width="2.28515625" style="30" customWidth="1"/>
    <col min="776" max="776" width="6.85546875" style="30" customWidth="1"/>
    <col min="777" max="777" width="2.28515625" style="30" customWidth="1"/>
    <col min="778" max="778" width="6.85546875" style="30" customWidth="1"/>
    <col min="779" max="780" width="9.85546875" style="30" customWidth="1"/>
    <col min="781" max="1025" width="9.28515625" style="30"/>
    <col min="1026" max="1026" width="14" style="30" customWidth="1"/>
    <col min="1027" max="1027" width="30.85546875" style="30" customWidth="1"/>
    <col min="1028" max="1028" width="25.85546875" style="30" customWidth="1"/>
    <col min="1029" max="1029" width="15.85546875" style="30" customWidth="1"/>
    <col min="1030" max="1030" width="6.85546875" style="30" customWidth="1"/>
    <col min="1031" max="1031" width="2.28515625" style="30" customWidth="1"/>
    <col min="1032" max="1032" width="6.85546875" style="30" customWidth="1"/>
    <col min="1033" max="1033" width="2.28515625" style="30" customWidth="1"/>
    <col min="1034" max="1034" width="6.85546875" style="30" customWidth="1"/>
    <col min="1035" max="1036" width="9.85546875" style="30" customWidth="1"/>
    <col min="1037" max="1281" width="9.28515625" style="30"/>
    <col min="1282" max="1282" width="14" style="30" customWidth="1"/>
    <col min="1283" max="1283" width="30.85546875" style="30" customWidth="1"/>
    <col min="1284" max="1284" width="25.85546875" style="30" customWidth="1"/>
    <col min="1285" max="1285" width="15.85546875" style="30" customWidth="1"/>
    <col min="1286" max="1286" width="6.85546875" style="30" customWidth="1"/>
    <col min="1287" max="1287" width="2.28515625" style="30" customWidth="1"/>
    <col min="1288" max="1288" width="6.85546875" style="30" customWidth="1"/>
    <col min="1289" max="1289" width="2.28515625" style="30" customWidth="1"/>
    <col min="1290" max="1290" width="6.85546875" style="30" customWidth="1"/>
    <col min="1291" max="1292" width="9.85546875" style="30" customWidth="1"/>
    <col min="1293" max="1537" width="9.28515625" style="30"/>
    <col min="1538" max="1538" width="14" style="30" customWidth="1"/>
    <col min="1539" max="1539" width="30.85546875" style="30" customWidth="1"/>
    <col min="1540" max="1540" width="25.85546875" style="30" customWidth="1"/>
    <col min="1541" max="1541" width="15.85546875" style="30" customWidth="1"/>
    <col min="1542" max="1542" width="6.85546875" style="30" customWidth="1"/>
    <col min="1543" max="1543" width="2.28515625" style="30" customWidth="1"/>
    <col min="1544" max="1544" width="6.85546875" style="30" customWidth="1"/>
    <col min="1545" max="1545" width="2.28515625" style="30" customWidth="1"/>
    <col min="1546" max="1546" width="6.85546875" style="30" customWidth="1"/>
    <col min="1547" max="1548" width="9.85546875" style="30" customWidth="1"/>
    <col min="1549" max="1793" width="9.28515625" style="30"/>
    <col min="1794" max="1794" width="14" style="30" customWidth="1"/>
    <col min="1795" max="1795" width="30.85546875" style="30" customWidth="1"/>
    <col min="1796" max="1796" width="25.85546875" style="30" customWidth="1"/>
    <col min="1797" max="1797" width="15.85546875" style="30" customWidth="1"/>
    <col min="1798" max="1798" width="6.85546875" style="30" customWidth="1"/>
    <col min="1799" max="1799" width="2.28515625" style="30" customWidth="1"/>
    <col min="1800" max="1800" width="6.85546875" style="30" customWidth="1"/>
    <col min="1801" max="1801" width="2.28515625" style="30" customWidth="1"/>
    <col min="1802" max="1802" width="6.85546875" style="30" customWidth="1"/>
    <col min="1803" max="1804" width="9.85546875" style="30" customWidth="1"/>
    <col min="1805" max="2049" width="9.28515625" style="30"/>
    <col min="2050" max="2050" width="14" style="30" customWidth="1"/>
    <col min="2051" max="2051" width="30.85546875" style="30" customWidth="1"/>
    <col min="2052" max="2052" width="25.85546875" style="30" customWidth="1"/>
    <col min="2053" max="2053" width="15.85546875" style="30" customWidth="1"/>
    <col min="2054" max="2054" width="6.85546875" style="30" customWidth="1"/>
    <col min="2055" max="2055" width="2.28515625" style="30" customWidth="1"/>
    <col min="2056" max="2056" width="6.85546875" style="30" customWidth="1"/>
    <col min="2057" max="2057" width="2.28515625" style="30" customWidth="1"/>
    <col min="2058" max="2058" width="6.85546875" style="30" customWidth="1"/>
    <col min="2059" max="2060" width="9.85546875" style="30" customWidth="1"/>
    <col min="2061" max="2305" width="9.28515625" style="30"/>
    <col min="2306" max="2306" width="14" style="30" customWidth="1"/>
    <col min="2307" max="2307" width="30.85546875" style="30" customWidth="1"/>
    <col min="2308" max="2308" width="25.85546875" style="30" customWidth="1"/>
    <col min="2309" max="2309" width="15.85546875" style="30" customWidth="1"/>
    <col min="2310" max="2310" width="6.85546875" style="30" customWidth="1"/>
    <col min="2311" max="2311" width="2.28515625" style="30" customWidth="1"/>
    <col min="2312" max="2312" width="6.85546875" style="30" customWidth="1"/>
    <col min="2313" max="2313" width="2.28515625" style="30" customWidth="1"/>
    <col min="2314" max="2314" width="6.85546875" style="30" customWidth="1"/>
    <col min="2315" max="2316" width="9.85546875" style="30" customWidth="1"/>
    <col min="2317" max="2561" width="9.28515625" style="30"/>
    <col min="2562" max="2562" width="14" style="30" customWidth="1"/>
    <col min="2563" max="2563" width="30.85546875" style="30" customWidth="1"/>
    <col min="2564" max="2564" width="25.85546875" style="30" customWidth="1"/>
    <col min="2565" max="2565" width="15.85546875" style="30" customWidth="1"/>
    <col min="2566" max="2566" width="6.85546875" style="30" customWidth="1"/>
    <col min="2567" max="2567" width="2.28515625" style="30" customWidth="1"/>
    <col min="2568" max="2568" width="6.85546875" style="30" customWidth="1"/>
    <col min="2569" max="2569" width="2.28515625" style="30" customWidth="1"/>
    <col min="2570" max="2570" width="6.85546875" style="30" customWidth="1"/>
    <col min="2571" max="2572" width="9.85546875" style="30" customWidth="1"/>
    <col min="2573" max="2817" width="9.28515625" style="30"/>
    <col min="2818" max="2818" width="14" style="30" customWidth="1"/>
    <col min="2819" max="2819" width="30.85546875" style="30" customWidth="1"/>
    <col min="2820" max="2820" width="25.85546875" style="30" customWidth="1"/>
    <col min="2821" max="2821" width="15.85546875" style="30" customWidth="1"/>
    <col min="2822" max="2822" width="6.85546875" style="30" customWidth="1"/>
    <col min="2823" max="2823" width="2.28515625" style="30" customWidth="1"/>
    <col min="2824" max="2824" width="6.85546875" style="30" customWidth="1"/>
    <col min="2825" max="2825" width="2.28515625" style="30" customWidth="1"/>
    <col min="2826" max="2826" width="6.85546875" style="30" customWidth="1"/>
    <col min="2827" max="2828" width="9.85546875" style="30" customWidth="1"/>
    <col min="2829" max="3073" width="9.28515625" style="30"/>
    <col min="3074" max="3074" width="14" style="30" customWidth="1"/>
    <col min="3075" max="3075" width="30.85546875" style="30" customWidth="1"/>
    <col min="3076" max="3076" width="25.85546875" style="30" customWidth="1"/>
    <col min="3077" max="3077" width="15.85546875" style="30" customWidth="1"/>
    <col min="3078" max="3078" width="6.85546875" style="30" customWidth="1"/>
    <col min="3079" max="3079" width="2.28515625" style="30" customWidth="1"/>
    <col min="3080" max="3080" width="6.85546875" style="30" customWidth="1"/>
    <col min="3081" max="3081" width="2.28515625" style="30" customWidth="1"/>
    <col min="3082" max="3082" width="6.85546875" style="30" customWidth="1"/>
    <col min="3083" max="3084" width="9.85546875" style="30" customWidth="1"/>
    <col min="3085" max="3329" width="9.28515625" style="30"/>
    <col min="3330" max="3330" width="14" style="30" customWidth="1"/>
    <col min="3331" max="3331" width="30.85546875" style="30" customWidth="1"/>
    <col min="3332" max="3332" width="25.85546875" style="30" customWidth="1"/>
    <col min="3333" max="3333" width="15.85546875" style="30" customWidth="1"/>
    <col min="3334" max="3334" width="6.85546875" style="30" customWidth="1"/>
    <col min="3335" max="3335" width="2.28515625" style="30" customWidth="1"/>
    <col min="3336" max="3336" width="6.85546875" style="30" customWidth="1"/>
    <col min="3337" max="3337" width="2.28515625" style="30" customWidth="1"/>
    <col min="3338" max="3338" width="6.85546875" style="30" customWidth="1"/>
    <col min="3339" max="3340" width="9.85546875" style="30" customWidth="1"/>
    <col min="3341" max="3585" width="9.28515625" style="30"/>
    <col min="3586" max="3586" width="14" style="30" customWidth="1"/>
    <col min="3587" max="3587" width="30.85546875" style="30" customWidth="1"/>
    <col min="3588" max="3588" width="25.85546875" style="30" customWidth="1"/>
    <col min="3589" max="3589" width="15.85546875" style="30" customWidth="1"/>
    <col min="3590" max="3590" width="6.85546875" style="30" customWidth="1"/>
    <col min="3591" max="3591" width="2.28515625" style="30" customWidth="1"/>
    <col min="3592" max="3592" width="6.85546875" style="30" customWidth="1"/>
    <col min="3593" max="3593" width="2.28515625" style="30" customWidth="1"/>
    <col min="3594" max="3594" width="6.85546875" style="30" customWidth="1"/>
    <col min="3595" max="3596" width="9.85546875" style="30" customWidth="1"/>
    <col min="3597" max="3841" width="9.28515625" style="30"/>
    <col min="3842" max="3842" width="14" style="30" customWidth="1"/>
    <col min="3843" max="3843" width="30.85546875" style="30" customWidth="1"/>
    <col min="3844" max="3844" width="25.85546875" style="30" customWidth="1"/>
    <col min="3845" max="3845" width="15.85546875" style="30" customWidth="1"/>
    <col min="3846" max="3846" width="6.85546875" style="30" customWidth="1"/>
    <col min="3847" max="3847" width="2.28515625" style="30" customWidth="1"/>
    <col min="3848" max="3848" width="6.85546875" style="30" customWidth="1"/>
    <col min="3849" max="3849" width="2.28515625" style="30" customWidth="1"/>
    <col min="3850" max="3850" width="6.85546875" style="30" customWidth="1"/>
    <col min="3851" max="3852" width="9.85546875" style="30" customWidth="1"/>
    <col min="3853" max="4097" width="9.28515625" style="30"/>
    <col min="4098" max="4098" width="14" style="30" customWidth="1"/>
    <col min="4099" max="4099" width="30.85546875" style="30" customWidth="1"/>
    <col min="4100" max="4100" width="25.85546875" style="30" customWidth="1"/>
    <col min="4101" max="4101" width="15.85546875" style="30" customWidth="1"/>
    <col min="4102" max="4102" width="6.85546875" style="30" customWidth="1"/>
    <col min="4103" max="4103" width="2.28515625" style="30" customWidth="1"/>
    <col min="4104" max="4104" width="6.85546875" style="30" customWidth="1"/>
    <col min="4105" max="4105" width="2.28515625" style="30" customWidth="1"/>
    <col min="4106" max="4106" width="6.85546875" style="30" customWidth="1"/>
    <col min="4107" max="4108" width="9.85546875" style="30" customWidth="1"/>
    <col min="4109" max="4353" width="9.28515625" style="30"/>
    <col min="4354" max="4354" width="14" style="30" customWidth="1"/>
    <col min="4355" max="4355" width="30.85546875" style="30" customWidth="1"/>
    <col min="4356" max="4356" width="25.85546875" style="30" customWidth="1"/>
    <col min="4357" max="4357" width="15.85546875" style="30" customWidth="1"/>
    <col min="4358" max="4358" width="6.85546875" style="30" customWidth="1"/>
    <col min="4359" max="4359" width="2.28515625" style="30" customWidth="1"/>
    <col min="4360" max="4360" width="6.85546875" style="30" customWidth="1"/>
    <col min="4361" max="4361" width="2.28515625" style="30" customWidth="1"/>
    <col min="4362" max="4362" width="6.85546875" style="30" customWidth="1"/>
    <col min="4363" max="4364" width="9.85546875" style="30" customWidth="1"/>
    <col min="4365" max="4609" width="9.28515625" style="30"/>
    <col min="4610" max="4610" width="14" style="30" customWidth="1"/>
    <col min="4611" max="4611" width="30.85546875" style="30" customWidth="1"/>
    <col min="4612" max="4612" width="25.85546875" style="30" customWidth="1"/>
    <col min="4613" max="4613" width="15.85546875" style="30" customWidth="1"/>
    <col min="4614" max="4614" width="6.85546875" style="30" customWidth="1"/>
    <col min="4615" max="4615" width="2.28515625" style="30" customWidth="1"/>
    <col min="4616" max="4616" width="6.85546875" style="30" customWidth="1"/>
    <col min="4617" max="4617" width="2.28515625" style="30" customWidth="1"/>
    <col min="4618" max="4618" width="6.85546875" style="30" customWidth="1"/>
    <col min="4619" max="4620" width="9.85546875" style="30" customWidth="1"/>
    <col min="4621" max="4865" width="9.28515625" style="30"/>
    <col min="4866" max="4866" width="14" style="30" customWidth="1"/>
    <col min="4867" max="4867" width="30.85546875" style="30" customWidth="1"/>
    <col min="4868" max="4868" width="25.85546875" style="30" customWidth="1"/>
    <col min="4869" max="4869" width="15.85546875" style="30" customWidth="1"/>
    <col min="4870" max="4870" width="6.85546875" style="30" customWidth="1"/>
    <col min="4871" max="4871" width="2.28515625" style="30" customWidth="1"/>
    <col min="4872" max="4872" width="6.85546875" style="30" customWidth="1"/>
    <col min="4873" max="4873" width="2.28515625" style="30" customWidth="1"/>
    <col min="4874" max="4874" width="6.85546875" style="30" customWidth="1"/>
    <col min="4875" max="4876" width="9.85546875" style="30" customWidth="1"/>
    <col min="4877" max="5121" width="9.28515625" style="30"/>
    <col min="5122" max="5122" width="14" style="30" customWidth="1"/>
    <col min="5123" max="5123" width="30.85546875" style="30" customWidth="1"/>
    <col min="5124" max="5124" width="25.85546875" style="30" customWidth="1"/>
    <col min="5125" max="5125" width="15.85546875" style="30" customWidth="1"/>
    <col min="5126" max="5126" width="6.85546875" style="30" customWidth="1"/>
    <col min="5127" max="5127" width="2.28515625" style="30" customWidth="1"/>
    <col min="5128" max="5128" width="6.85546875" style="30" customWidth="1"/>
    <col min="5129" max="5129" width="2.28515625" style="30" customWidth="1"/>
    <col min="5130" max="5130" width="6.85546875" style="30" customWidth="1"/>
    <col min="5131" max="5132" width="9.85546875" style="30" customWidth="1"/>
    <col min="5133" max="5377" width="9.28515625" style="30"/>
    <col min="5378" max="5378" width="14" style="30" customWidth="1"/>
    <col min="5379" max="5379" width="30.85546875" style="30" customWidth="1"/>
    <col min="5380" max="5380" width="25.85546875" style="30" customWidth="1"/>
    <col min="5381" max="5381" width="15.85546875" style="30" customWidth="1"/>
    <col min="5382" max="5382" width="6.85546875" style="30" customWidth="1"/>
    <col min="5383" max="5383" width="2.28515625" style="30" customWidth="1"/>
    <col min="5384" max="5384" width="6.85546875" style="30" customWidth="1"/>
    <col min="5385" max="5385" width="2.28515625" style="30" customWidth="1"/>
    <col min="5386" max="5386" width="6.85546875" style="30" customWidth="1"/>
    <col min="5387" max="5388" width="9.85546875" style="30" customWidth="1"/>
    <col min="5389" max="5633" width="9.28515625" style="30"/>
    <col min="5634" max="5634" width="14" style="30" customWidth="1"/>
    <col min="5635" max="5635" width="30.85546875" style="30" customWidth="1"/>
    <col min="5636" max="5636" width="25.85546875" style="30" customWidth="1"/>
    <col min="5637" max="5637" width="15.85546875" style="30" customWidth="1"/>
    <col min="5638" max="5638" width="6.85546875" style="30" customWidth="1"/>
    <col min="5639" max="5639" width="2.28515625" style="30" customWidth="1"/>
    <col min="5640" max="5640" width="6.85546875" style="30" customWidth="1"/>
    <col min="5641" max="5641" width="2.28515625" style="30" customWidth="1"/>
    <col min="5642" max="5642" width="6.85546875" style="30" customWidth="1"/>
    <col min="5643" max="5644" width="9.85546875" style="30" customWidth="1"/>
    <col min="5645" max="5889" width="9.28515625" style="30"/>
    <col min="5890" max="5890" width="14" style="30" customWidth="1"/>
    <col min="5891" max="5891" width="30.85546875" style="30" customWidth="1"/>
    <col min="5892" max="5892" width="25.85546875" style="30" customWidth="1"/>
    <col min="5893" max="5893" width="15.85546875" style="30" customWidth="1"/>
    <col min="5894" max="5894" width="6.85546875" style="30" customWidth="1"/>
    <col min="5895" max="5895" width="2.28515625" style="30" customWidth="1"/>
    <col min="5896" max="5896" width="6.85546875" style="30" customWidth="1"/>
    <col min="5897" max="5897" width="2.28515625" style="30" customWidth="1"/>
    <col min="5898" max="5898" width="6.85546875" style="30" customWidth="1"/>
    <col min="5899" max="5900" width="9.85546875" style="30" customWidth="1"/>
    <col min="5901" max="6145" width="9.28515625" style="30"/>
    <col min="6146" max="6146" width="14" style="30" customWidth="1"/>
    <col min="6147" max="6147" width="30.85546875" style="30" customWidth="1"/>
    <col min="6148" max="6148" width="25.85546875" style="30" customWidth="1"/>
    <col min="6149" max="6149" width="15.85546875" style="30" customWidth="1"/>
    <col min="6150" max="6150" width="6.85546875" style="30" customWidth="1"/>
    <col min="6151" max="6151" width="2.28515625" style="30" customWidth="1"/>
    <col min="6152" max="6152" width="6.85546875" style="30" customWidth="1"/>
    <col min="6153" max="6153" width="2.28515625" style="30" customWidth="1"/>
    <col min="6154" max="6154" width="6.85546875" style="30" customWidth="1"/>
    <col min="6155" max="6156" width="9.85546875" style="30" customWidth="1"/>
    <col min="6157" max="6401" width="9.28515625" style="30"/>
    <col min="6402" max="6402" width="14" style="30" customWidth="1"/>
    <col min="6403" max="6403" width="30.85546875" style="30" customWidth="1"/>
    <col min="6404" max="6404" width="25.85546875" style="30" customWidth="1"/>
    <col min="6405" max="6405" width="15.85546875" style="30" customWidth="1"/>
    <col min="6406" max="6406" width="6.85546875" style="30" customWidth="1"/>
    <col min="6407" max="6407" width="2.28515625" style="30" customWidth="1"/>
    <col min="6408" max="6408" width="6.85546875" style="30" customWidth="1"/>
    <col min="6409" max="6409" width="2.28515625" style="30" customWidth="1"/>
    <col min="6410" max="6410" width="6.85546875" style="30" customWidth="1"/>
    <col min="6411" max="6412" width="9.85546875" style="30" customWidth="1"/>
    <col min="6413" max="6657" width="9.28515625" style="30"/>
    <col min="6658" max="6658" width="14" style="30" customWidth="1"/>
    <col min="6659" max="6659" width="30.85546875" style="30" customWidth="1"/>
    <col min="6660" max="6660" width="25.85546875" style="30" customWidth="1"/>
    <col min="6661" max="6661" width="15.85546875" style="30" customWidth="1"/>
    <col min="6662" max="6662" width="6.85546875" style="30" customWidth="1"/>
    <col min="6663" max="6663" width="2.28515625" style="30" customWidth="1"/>
    <col min="6664" max="6664" width="6.85546875" style="30" customWidth="1"/>
    <col min="6665" max="6665" width="2.28515625" style="30" customWidth="1"/>
    <col min="6666" max="6666" width="6.85546875" style="30" customWidth="1"/>
    <col min="6667" max="6668" width="9.85546875" style="30" customWidth="1"/>
    <col min="6669" max="6913" width="9.28515625" style="30"/>
    <col min="6914" max="6914" width="14" style="30" customWidth="1"/>
    <col min="6915" max="6915" width="30.85546875" style="30" customWidth="1"/>
    <col min="6916" max="6916" width="25.85546875" style="30" customWidth="1"/>
    <col min="6917" max="6917" width="15.85546875" style="30" customWidth="1"/>
    <col min="6918" max="6918" width="6.85546875" style="30" customWidth="1"/>
    <col min="6919" max="6919" width="2.28515625" style="30" customWidth="1"/>
    <col min="6920" max="6920" width="6.85546875" style="30" customWidth="1"/>
    <col min="6921" max="6921" width="2.28515625" style="30" customWidth="1"/>
    <col min="6922" max="6922" width="6.85546875" style="30" customWidth="1"/>
    <col min="6923" max="6924" width="9.85546875" style="30" customWidth="1"/>
    <col min="6925" max="7169" width="9.28515625" style="30"/>
    <col min="7170" max="7170" width="14" style="30" customWidth="1"/>
    <col min="7171" max="7171" width="30.85546875" style="30" customWidth="1"/>
    <col min="7172" max="7172" width="25.85546875" style="30" customWidth="1"/>
    <col min="7173" max="7173" width="15.85546875" style="30" customWidth="1"/>
    <col min="7174" max="7174" width="6.85546875" style="30" customWidth="1"/>
    <col min="7175" max="7175" width="2.28515625" style="30" customWidth="1"/>
    <col min="7176" max="7176" width="6.85546875" style="30" customWidth="1"/>
    <col min="7177" max="7177" width="2.28515625" style="30" customWidth="1"/>
    <col min="7178" max="7178" width="6.85546875" style="30" customWidth="1"/>
    <col min="7179" max="7180" width="9.85546875" style="30" customWidth="1"/>
    <col min="7181" max="7425" width="9.28515625" style="30"/>
    <col min="7426" max="7426" width="14" style="30" customWidth="1"/>
    <col min="7427" max="7427" width="30.85546875" style="30" customWidth="1"/>
    <col min="7428" max="7428" width="25.85546875" style="30" customWidth="1"/>
    <col min="7429" max="7429" width="15.85546875" style="30" customWidth="1"/>
    <col min="7430" max="7430" width="6.85546875" style="30" customWidth="1"/>
    <col min="7431" max="7431" width="2.28515625" style="30" customWidth="1"/>
    <col min="7432" max="7432" width="6.85546875" style="30" customWidth="1"/>
    <col min="7433" max="7433" width="2.28515625" style="30" customWidth="1"/>
    <col min="7434" max="7434" width="6.85546875" style="30" customWidth="1"/>
    <col min="7435" max="7436" width="9.85546875" style="30" customWidth="1"/>
    <col min="7437" max="7681" width="9.28515625" style="30"/>
    <col min="7682" max="7682" width="14" style="30" customWidth="1"/>
    <col min="7683" max="7683" width="30.85546875" style="30" customWidth="1"/>
    <col min="7684" max="7684" width="25.85546875" style="30" customWidth="1"/>
    <col min="7685" max="7685" width="15.85546875" style="30" customWidth="1"/>
    <col min="7686" max="7686" width="6.85546875" style="30" customWidth="1"/>
    <col min="7687" max="7687" width="2.28515625" style="30" customWidth="1"/>
    <col min="7688" max="7688" width="6.85546875" style="30" customWidth="1"/>
    <col min="7689" max="7689" width="2.28515625" style="30" customWidth="1"/>
    <col min="7690" max="7690" width="6.85546875" style="30" customWidth="1"/>
    <col min="7691" max="7692" width="9.85546875" style="30" customWidth="1"/>
    <col min="7693" max="7937" width="9.28515625" style="30"/>
    <col min="7938" max="7938" width="14" style="30" customWidth="1"/>
    <col min="7939" max="7939" width="30.85546875" style="30" customWidth="1"/>
    <col min="7940" max="7940" width="25.85546875" style="30" customWidth="1"/>
    <col min="7941" max="7941" width="15.85546875" style="30" customWidth="1"/>
    <col min="7942" max="7942" width="6.85546875" style="30" customWidth="1"/>
    <col min="7943" max="7943" width="2.28515625" style="30" customWidth="1"/>
    <col min="7944" max="7944" width="6.85546875" style="30" customWidth="1"/>
    <col min="7945" max="7945" width="2.28515625" style="30" customWidth="1"/>
    <col min="7946" max="7946" width="6.85546875" style="30" customWidth="1"/>
    <col min="7947" max="7948" width="9.85546875" style="30" customWidth="1"/>
    <col min="7949" max="8193" width="9.28515625" style="30"/>
    <col min="8194" max="8194" width="14" style="30" customWidth="1"/>
    <col min="8195" max="8195" width="30.85546875" style="30" customWidth="1"/>
    <col min="8196" max="8196" width="25.85546875" style="30" customWidth="1"/>
    <col min="8197" max="8197" width="15.85546875" style="30" customWidth="1"/>
    <col min="8198" max="8198" width="6.85546875" style="30" customWidth="1"/>
    <col min="8199" max="8199" width="2.28515625" style="30" customWidth="1"/>
    <col min="8200" max="8200" width="6.85546875" style="30" customWidth="1"/>
    <col min="8201" max="8201" width="2.28515625" style="30" customWidth="1"/>
    <col min="8202" max="8202" width="6.85546875" style="30" customWidth="1"/>
    <col min="8203" max="8204" width="9.85546875" style="30" customWidth="1"/>
    <col min="8205" max="8449" width="9.28515625" style="30"/>
    <col min="8450" max="8450" width="14" style="30" customWidth="1"/>
    <col min="8451" max="8451" width="30.85546875" style="30" customWidth="1"/>
    <col min="8452" max="8452" width="25.85546875" style="30" customWidth="1"/>
    <col min="8453" max="8453" width="15.85546875" style="30" customWidth="1"/>
    <col min="8454" max="8454" width="6.85546875" style="30" customWidth="1"/>
    <col min="8455" max="8455" width="2.28515625" style="30" customWidth="1"/>
    <col min="8456" max="8456" width="6.85546875" style="30" customWidth="1"/>
    <col min="8457" max="8457" width="2.28515625" style="30" customWidth="1"/>
    <col min="8458" max="8458" width="6.85546875" style="30" customWidth="1"/>
    <col min="8459" max="8460" width="9.85546875" style="30" customWidth="1"/>
    <col min="8461" max="8705" width="9.28515625" style="30"/>
    <col min="8706" max="8706" width="14" style="30" customWidth="1"/>
    <col min="8707" max="8707" width="30.85546875" style="30" customWidth="1"/>
    <col min="8708" max="8708" width="25.85546875" style="30" customWidth="1"/>
    <col min="8709" max="8709" width="15.85546875" style="30" customWidth="1"/>
    <col min="8710" max="8710" width="6.85546875" style="30" customWidth="1"/>
    <col min="8711" max="8711" width="2.28515625" style="30" customWidth="1"/>
    <col min="8712" max="8712" width="6.85546875" style="30" customWidth="1"/>
    <col min="8713" max="8713" width="2.28515625" style="30" customWidth="1"/>
    <col min="8714" max="8714" width="6.85546875" style="30" customWidth="1"/>
    <col min="8715" max="8716" width="9.85546875" style="30" customWidth="1"/>
    <col min="8717" max="8961" width="9.28515625" style="30"/>
    <col min="8962" max="8962" width="14" style="30" customWidth="1"/>
    <col min="8963" max="8963" width="30.85546875" style="30" customWidth="1"/>
    <col min="8964" max="8964" width="25.85546875" style="30" customWidth="1"/>
    <col min="8965" max="8965" width="15.85546875" style="30" customWidth="1"/>
    <col min="8966" max="8966" width="6.85546875" style="30" customWidth="1"/>
    <col min="8967" max="8967" width="2.28515625" style="30" customWidth="1"/>
    <col min="8968" max="8968" width="6.85546875" style="30" customWidth="1"/>
    <col min="8969" max="8969" width="2.28515625" style="30" customWidth="1"/>
    <col min="8970" max="8970" width="6.85546875" style="30" customWidth="1"/>
    <col min="8971" max="8972" width="9.85546875" style="30" customWidth="1"/>
    <col min="8973" max="9217" width="9.28515625" style="30"/>
    <col min="9218" max="9218" width="14" style="30" customWidth="1"/>
    <col min="9219" max="9219" width="30.85546875" style="30" customWidth="1"/>
    <col min="9220" max="9220" width="25.85546875" style="30" customWidth="1"/>
    <col min="9221" max="9221" width="15.85546875" style="30" customWidth="1"/>
    <col min="9222" max="9222" width="6.85546875" style="30" customWidth="1"/>
    <col min="9223" max="9223" width="2.28515625" style="30" customWidth="1"/>
    <col min="9224" max="9224" width="6.85546875" style="30" customWidth="1"/>
    <col min="9225" max="9225" width="2.28515625" style="30" customWidth="1"/>
    <col min="9226" max="9226" width="6.85546875" style="30" customWidth="1"/>
    <col min="9227" max="9228" width="9.85546875" style="30" customWidth="1"/>
    <col min="9229" max="9473" width="9.28515625" style="30"/>
    <col min="9474" max="9474" width="14" style="30" customWidth="1"/>
    <col min="9475" max="9475" width="30.85546875" style="30" customWidth="1"/>
    <col min="9476" max="9476" width="25.85546875" style="30" customWidth="1"/>
    <col min="9477" max="9477" width="15.85546875" style="30" customWidth="1"/>
    <col min="9478" max="9478" width="6.85546875" style="30" customWidth="1"/>
    <col min="9479" max="9479" width="2.28515625" style="30" customWidth="1"/>
    <col min="9480" max="9480" width="6.85546875" style="30" customWidth="1"/>
    <col min="9481" max="9481" width="2.28515625" style="30" customWidth="1"/>
    <col min="9482" max="9482" width="6.85546875" style="30" customWidth="1"/>
    <col min="9483" max="9484" width="9.85546875" style="30" customWidth="1"/>
    <col min="9485" max="9729" width="9.28515625" style="30"/>
    <col min="9730" max="9730" width="14" style="30" customWidth="1"/>
    <col min="9731" max="9731" width="30.85546875" style="30" customWidth="1"/>
    <col min="9732" max="9732" width="25.85546875" style="30" customWidth="1"/>
    <col min="9733" max="9733" width="15.85546875" style="30" customWidth="1"/>
    <col min="9734" max="9734" width="6.85546875" style="30" customWidth="1"/>
    <col min="9735" max="9735" width="2.28515625" style="30" customWidth="1"/>
    <col min="9736" max="9736" width="6.85546875" style="30" customWidth="1"/>
    <col min="9737" max="9737" width="2.28515625" style="30" customWidth="1"/>
    <col min="9738" max="9738" width="6.85546875" style="30" customWidth="1"/>
    <col min="9739" max="9740" width="9.85546875" style="30" customWidth="1"/>
    <col min="9741" max="9985" width="9.28515625" style="30"/>
    <col min="9986" max="9986" width="14" style="30" customWidth="1"/>
    <col min="9987" max="9987" width="30.85546875" style="30" customWidth="1"/>
    <col min="9988" max="9988" width="25.85546875" style="30" customWidth="1"/>
    <col min="9989" max="9989" width="15.85546875" style="30" customWidth="1"/>
    <col min="9990" max="9990" width="6.85546875" style="30" customWidth="1"/>
    <col min="9991" max="9991" width="2.28515625" style="30" customWidth="1"/>
    <col min="9992" max="9992" width="6.85546875" style="30" customWidth="1"/>
    <col min="9993" max="9993" width="2.28515625" style="30" customWidth="1"/>
    <col min="9994" max="9994" width="6.85546875" style="30" customWidth="1"/>
    <col min="9995" max="9996" width="9.85546875" style="30" customWidth="1"/>
    <col min="9997" max="10241" width="9.28515625" style="30"/>
    <col min="10242" max="10242" width="14" style="30" customWidth="1"/>
    <col min="10243" max="10243" width="30.85546875" style="30" customWidth="1"/>
    <col min="10244" max="10244" width="25.85546875" style="30" customWidth="1"/>
    <col min="10245" max="10245" width="15.85546875" style="30" customWidth="1"/>
    <col min="10246" max="10246" width="6.85546875" style="30" customWidth="1"/>
    <col min="10247" max="10247" width="2.28515625" style="30" customWidth="1"/>
    <col min="10248" max="10248" width="6.85546875" style="30" customWidth="1"/>
    <col min="10249" max="10249" width="2.28515625" style="30" customWidth="1"/>
    <col min="10250" max="10250" width="6.85546875" style="30" customWidth="1"/>
    <col min="10251" max="10252" width="9.85546875" style="30" customWidth="1"/>
    <col min="10253" max="10497" width="9.28515625" style="30"/>
    <col min="10498" max="10498" width="14" style="30" customWidth="1"/>
    <col min="10499" max="10499" width="30.85546875" style="30" customWidth="1"/>
    <col min="10500" max="10500" width="25.85546875" style="30" customWidth="1"/>
    <col min="10501" max="10501" width="15.85546875" style="30" customWidth="1"/>
    <col min="10502" max="10502" width="6.85546875" style="30" customWidth="1"/>
    <col min="10503" max="10503" width="2.28515625" style="30" customWidth="1"/>
    <col min="10504" max="10504" width="6.85546875" style="30" customWidth="1"/>
    <col min="10505" max="10505" width="2.28515625" style="30" customWidth="1"/>
    <col min="10506" max="10506" width="6.85546875" style="30" customWidth="1"/>
    <col min="10507" max="10508" width="9.85546875" style="30" customWidth="1"/>
    <col min="10509" max="10753" width="9.28515625" style="30"/>
    <col min="10754" max="10754" width="14" style="30" customWidth="1"/>
    <col min="10755" max="10755" width="30.85546875" style="30" customWidth="1"/>
    <col min="10756" max="10756" width="25.85546875" style="30" customWidth="1"/>
    <col min="10757" max="10757" width="15.85546875" style="30" customWidth="1"/>
    <col min="10758" max="10758" width="6.85546875" style="30" customWidth="1"/>
    <col min="10759" max="10759" width="2.28515625" style="30" customWidth="1"/>
    <col min="10760" max="10760" width="6.85546875" style="30" customWidth="1"/>
    <col min="10761" max="10761" width="2.28515625" style="30" customWidth="1"/>
    <col min="10762" max="10762" width="6.85546875" style="30" customWidth="1"/>
    <col min="10763" max="10764" width="9.85546875" style="30" customWidth="1"/>
    <col min="10765" max="11009" width="9.28515625" style="30"/>
    <col min="11010" max="11010" width="14" style="30" customWidth="1"/>
    <col min="11011" max="11011" width="30.85546875" style="30" customWidth="1"/>
    <col min="11012" max="11012" width="25.85546875" style="30" customWidth="1"/>
    <col min="11013" max="11013" width="15.85546875" style="30" customWidth="1"/>
    <col min="11014" max="11014" width="6.85546875" style="30" customWidth="1"/>
    <col min="11015" max="11015" width="2.28515625" style="30" customWidth="1"/>
    <col min="11016" max="11016" width="6.85546875" style="30" customWidth="1"/>
    <col min="11017" max="11017" width="2.28515625" style="30" customWidth="1"/>
    <col min="11018" max="11018" width="6.85546875" style="30" customWidth="1"/>
    <col min="11019" max="11020" width="9.85546875" style="30" customWidth="1"/>
    <col min="11021" max="11265" width="9.28515625" style="30"/>
    <col min="11266" max="11266" width="14" style="30" customWidth="1"/>
    <col min="11267" max="11267" width="30.85546875" style="30" customWidth="1"/>
    <col min="11268" max="11268" width="25.85546875" style="30" customWidth="1"/>
    <col min="11269" max="11269" width="15.85546875" style="30" customWidth="1"/>
    <col min="11270" max="11270" width="6.85546875" style="30" customWidth="1"/>
    <col min="11271" max="11271" width="2.28515625" style="30" customWidth="1"/>
    <col min="11272" max="11272" width="6.85546875" style="30" customWidth="1"/>
    <col min="11273" max="11273" width="2.28515625" style="30" customWidth="1"/>
    <col min="11274" max="11274" width="6.85546875" style="30" customWidth="1"/>
    <col min="11275" max="11276" width="9.85546875" style="30" customWidth="1"/>
    <col min="11277" max="11521" width="9.28515625" style="30"/>
    <col min="11522" max="11522" width="14" style="30" customWidth="1"/>
    <col min="11523" max="11523" width="30.85546875" style="30" customWidth="1"/>
    <col min="11524" max="11524" width="25.85546875" style="30" customWidth="1"/>
    <col min="11525" max="11525" width="15.85546875" style="30" customWidth="1"/>
    <col min="11526" max="11526" width="6.85546875" style="30" customWidth="1"/>
    <col min="11527" max="11527" width="2.28515625" style="30" customWidth="1"/>
    <col min="11528" max="11528" width="6.85546875" style="30" customWidth="1"/>
    <col min="11529" max="11529" width="2.28515625" style="30" customWidth="1"/>
    <col min="11530" max="11530" width="6.85546875" style="30" customWidth="1"/>
    <col min="11531" max="11532" width="9.85546875" style="30" customWidth="1"/>
    <col min="11533" max="11777" width="9.28515625" style="30"/>
    <col min="11778" max="11778" width="14" style="30" customWidth="1"/>
    <col min="11779" max="11779" width="30.85546875" style="30" customWidth="1"/>
    <col min="11780" max="11780" width="25.85546875" style="30" customWidth="1"/>
    <col min="11781" max="11781" width="15.85546875" style="30" customWidth="1"/>
    <col min="11782" max="11782" width="6.85546875" style="30" customWidth="1"/>
    <col min="11783" max="11783" width="2.28515625" style="30" customWidth="1"/>
    <col min="11784" max="11784" width="6.85546875" style="30" customWidth="1"/>
    <col min="11785" max="11785" width="2.28515625" style="30" customWidth="1"/>
    <col min="11786" max="11786" width="6.85546875" style="30" customWidth="1"/>
    <col min="11787" max="11788" width="9.85546875" style="30" customWidth="1"/>
    <col min="11789" max="12033" width="9.28515625" style="30"/>
    <col min="12034" max="12034" width="14" style="30" customWidth="1"/>
    <col min="12035" max="12035" width="30.85546875" style="30" customWidth="1"/>
    <col min="12036" max="12036" width="25.85546875" style="30" customWidth="1"/>
    <col min="12037" max="12037" width="15.85546875" style="30" customWidth="1"/>
    <col min="12038" max="12038" width="6.85546875" style="30" customWidth="1"/>
    <col min="12039" max="12039" width="2.28515625" style="30" customWidth="1"/>
    <col min="12040" max="12040" width="6.85546875" style="30" customWidth="1"/>
    <col min="12041" max="12041" width="2.28515625" style="30" customWidth="1"/>
    <col min="12042" max="12042" width="6.85546875" style="30" customWidth="1"/>
    <col min="12043" max="12044" width="9.85546875" style="30" customWidth="1"/>
    <col min="12045" max="12289" width="9.28515625" style="30"/>
    <col min="12290" max="12290" width="14" style="30" customWidth="1"/>
    <col min="12291" max="12291" width="30.85546875" style="30" customWidth="1"/>
    <col min="12292" max="12292" width="25.85546875" style="30" customWidth="1"/>
    <col min="12293" max="12293" width="15.85546875" style="30" customWidth="1"/>
    <col min="12294" max="12294" width="6.85546875" style="30" customWidth="1"/>
    <col min="12295" max="12295" width="2.28515625" style="30" customWidth="1"/>
    <col min="12296" max="12296" width="6.85546875" style="30" customWidth="1"/>
    <col min="12297" max="12297" width="2.28515625" style="30" customWidth="1"/>
    <col min="12298" max="12298" width="6.85546875" style="30" customWidth="1"/>
    <col min="12299" max="12300" width="9.85546875" style="30" customWidth="1"/>
    <col min="12301" max="12545" width="9.28515625" style="30"/>
    <col min="12546" max="12546" width="14" style="30" customWidth="1"/>
    <col min="12547" max="12547" width="30.85546875" style="30" customWidth="1"/>
    <col min="12548" max="12548" width="25.85546875" style="30" customWidth="1"/>
    <col min="12549" max="12549" width="15.85546875" style="30" customWidth="1"/>
    <col min="12550" max="12550" width="6.85546875" style="30" customWidth="1"/>
    <col min="12551" max="12551" width="2.28515625" style="30" customWidth="1"/>
    <col min="12552" max="12552" width="6.85546875" style="30" customWidth="1"/>
    <col min="12553" max="12553" width="2.28515625" style="30" customWidth="1"/>
    <col min="12554" max="12554" width="6.85546875" style="30" customWidth="1"/>
    <col min="12555" max="12556" width="9.85546875" style="30" customWidth="1"/>
    <col min="12557" max="12801" width="9.28515625" style="30"/>
    <col min="12802" max="12802" width="14" style="30" customWidth="1"/>
    <col min="12803" max="12803" width="30.85546875" style="30" customWidth="1"/>
    <col min="12804" max="12804" width="25.85546875" style="30" customWidth="1"/>
    <col min="12805" max="12805" width="15.85546875" style="30" customWidth="1"/>
    <col min="12806" max="12806" width="6.85546875" style="30" customWidth="1"/>
    <col min="12807" max="12807" width="2.28515625" style="30" customWidth="1"/>
    <col min="12808" max="12808" width="6.85546875" style="30" customWidth="1"/>
    <col min="12809" max="12809" width="2.28515625" style="30" customWidth="1"/>
    <col min="12810" max="12810" width="6.85546875" style="30" customWidth="1"/>
    <col min="12811" max="12812" width="9.85546875" style="30" customWidth="1"/>
    <col min="12813" max="13057" width="9.28515625" style="30"/>
    <col min="13058" max="13058" width="14" style="30" customWidth="1"/>
    <col min="13059" max="13059" width="30.85546875" style="30" customWidth="1"/>
    <col min="13060" max="13060" width="25.85546875" style="30" customWidth="1"/>
    <col min="13061" max="13061" width="15.85546875" style="30" customWidth="1"/>
    <col min="13062" max="13062" width="6.85546875" style="30" customWidth="1"/>
    <col min="13063" max="13063" width="2.28515625" style="30" customWidth="1"/>
    <col min="13064" max="13064" width="6.85546875" style="30" customWidth="1"/>
    <col min="13065" max="13065" width="2.28515625" style="30" customWidth="1"/>
    <col min="13066" max="13066" width="6.85546875" style="30" customWidth="1"/>
    <col min="13067" max="13068" width="9.85546875" style="30" customWidth="1"/>
    <col min="13069" max="13313" width="9.28515625" style="30"/>
    <col min="13314" max="13314" width="14" style="30" customWidth="1"/>
    <col min="13315" max="13315" width="30.85546875" style="30" customWidth="1"/>
    <col min="13316" max="13316" width="25.85546875" style="30" customWidth="1"/>
    <col min="13317" max="13317" width="15.85546875" style="30" customWidth="1"/>
    <col min="13318" max="13318" width="6.85546875" style="30" customWidth="1"/>
    <col min="13319" max="13319" width="2.28515625" style="30" customWidth="1"/>
    <col min="13320" max="13320" width="6.85546875" style="30" customWidth="1"/>
    <col min="13321" max="13321" width="2.28515625" style="30" customWidth="1"/>
    <col min="13322" max="13322" width="6.85546875" style="30" customWidth="1"/>
    <col min="13323" max="13324" width="9.85546875" style="30" customWidth="1"/>
    <col min="13325" max="13569" width="9.28515625" style="30"/>
    <col min="13570" max="13570" width="14" style="30" customWidth="1"/>
    <col min="13571" max="13571" width="30.85546875" style="30" customWidth="1"/>
    <col min="13572" max="13572" width="25.85546875" style="30" customWidth="1"/>
    <col min="13573" max="13573" width="15.85546875" style="30" customWidth="1"/>
    <col min="13574" max="13574" width="6.85546875" style="30" customWidth="1"/>
    <col min="13575" max="13575" width="2.28515625" style="30" customWidth="1"/>
    <col min="13576" max="13576" width="6.85546875" style="30" customWidth="1"/>
    <col min="13577" max="13577" width="2.28515625" style="30" customWidth="1"/>
    <col min="13578" max="13578" width="6.85546875" style="30" customWidth="1"/>
    <col min="13579" max="13580" width="9.85546875" style="30" customWidth="1"/>
    <col min="13581" max="13825" width="9.28515625" style="30"/>
    <col min="13826" max="13826" width="14" style="30" customWidth="1"/>
    <col min="13827" max="13827" width="30.85546875" style="30" customWidth="1"/>
    <col min="13828" max="13828" width="25.85546875" style="30" customWidth="1"/>
    <col min="13829" max="13829" width="15.85546875" style="30" customWidth="1"/>
    <col min="13830" max="13830" width="6.85546875" style="30" customWidth="1"/>
    <col min="13831" max="13831" width="2.28515625" style="30" customWidth="1"/>
    <col min="13832" max="13832" width="6.85546875" style="30" customWidth="1"/>
    <col min="13833" max="13833" width="2.28515625" style="30" customWidth="1"/>
    <col min="13834" max="13834" width="6.85546875" style="30" customWidth="1"/>
    <col min="13835" max="13836" width="9.85546875" style="30" customWidth="1"/>
    <col min="13837" max="14081" width="9.28515625" style="30"/>
    <col min="14082" max="14082" width="14" style="30" customWidth="1"/>
    <col min="14083" max="14083" width="30.85546875" style="30" customWidth="1"/>
    <col min="14084" max="14084" width="25.85546875" style="30" customWidth="1"/>
    <col min="14085" max="14085" width="15.85546875" style="30" customWidth="1"/>
    <col min="14086" max="14086" width="6.85546875" style="30" customWidth="1"/>
    <col min="14087" max="14087" width="2.28515625" style="30" customWidth="1"/>
    <col min="14088" max="14088" width="6.85546875" style="30" customWidth="1"/>
    <col min="14089" max="14089" width="2.28515625" style="30" customWidth="1"/>
    <col min="14090" max="14090" width="6.85546875" style="30" customWidth="1"/>
    <col min="14091" max="14092" width="9.85546875" style="30" customWidth="1"/>
    <col min="14093" max="14337" width="9.28515625" style="30"/>
    <col min="14338" max="14338" width="14" style="30" customWidth="1"/>
    <col min="14339" max="14339" width="30.85546875" style="30" customWidth="1"/>
    <col min="14340" max="14340" width="25.85546875" style="30" customWidth="1"/>
    <col min="14341" max="14341" width="15.85546875" style="30" customWidth="1"/>
    <col min="14342" max="14342" width="6.85546875" style="30" customWidth="1"/>
    <col min="14343" max="14343" width="2.28515625" style="30" customWidth="1"/>
    <col min="14344" max="14344" width="6.85546875" style="30" customWidth="1"/>
    <col min="14345" max="14345" width="2.28515625" style="30" customWidth="1"/>
    <col min="14346" max="14346" width="6.85546875" style="30" customWidth="1"/>
    <col min="14347" max="14348" width="9.85546875" style="30" customWidth="1"/>
    <col min="14349" max="14593" width="9.28515625" style="30"/>
    <col min="14594" max="14594" width="14" style="30" customWidth="1"/>
    <col min="14595" max="14595" width="30.85546875" style="30" customWidth="1"/>
    <col min="14596" max="14596" width="25.85546875" style="30" customWidth="1"/>
    <col min="14597" max="14597" width="15.85546875" style="30" customWidth="1"/>
    <col min="14598" max="14598" width="6.85546875" style="30" customWidth="1"/>
    <col min="14599" max="14599" width="2.28515625" style="30" customWidth="1"/>
    <col min="14600" max="14600" width="6.85546875" style="30" customWidth="1"/>
    <col min="14601" max="14601" width="2.28515625" style="30" customWidth="1"/>
    <col min="14602" max="14602" width="6.85546875" style="30" customWidth="1"/>
    <col min="14603" max="14604" width="9.85546875" style="30" customWidth="1"/>
    <col min="14605" max="14849" width="9.28515625" style="30"/>
    <col min="14850" max="14850" width="14" style="30" customWidth="1"/>
    <col min="14851" max="14851" width="30.85546875" style="30" customWidth="1"/>
    <col min="14852" max="14852" width="25.85546875" style="30" customWidth="1"/>
    <col min="14853" max="14853" width="15.85546875" style="30" customWidth="1"/>
    <col min="14854" max="14854" width="6.85546875" style="30" customWidth="1"/>
    <col min="14855" max="14855" width="2.28515625" style="30" customWidth="1"/>
    <col min="14856" max="14856" width="6.85546875" style="30" customWidth="1"/>
    <col min="14857" max="14857" width="2.28515625" style="30" customWidth="1"/>
    <col min="14858" max="14858" width="6.85546875" style="30" customWidth="1"/>
    <col min="14859" max="14860" width="9.85546875" style="30" customWidth="1"/>
    <col min="14861" max="15105" width="9.28515625" style="30"/>
    <col min="15106" max="15106" width="14" style="30" customWidth="1"/>
    <col min="15107" max="15107" width="30.85546875" style="30" customWidth="1"/>
    <col min="15108" max="15108" width="25.85546875" style="30" customWidth="1"/>
    <col min="15109" max="15109" width="15.85546875" style="30" customWidth="1"/>
    <col min="15110" max="15110" width="6.85546875" style="30" customWidth="1"/>
    <col min="15111" max="15111" width="2.28515625" style="30" customWidth="1"/>
    <col min="15112" max="15112" width="6.85546875" style="30" customWidth="1"/>
    <col min="15113" max="15113" width="2.28515625" style="30" customWidth="1"/>
    <col min="15114" max="15114" width="6.85546875" style="30" customWidth="1"/>
    <col min="15115" max="15116" width="9.85546875" style="30" customWidth="1"/>
    <col min="15117" max="15361" width="9.28515625" style="30"/>
    <col min="15362" max="15362" width="14" style="30" customWidth="1"/>
    <col min="15363" max="15363" width="30.85546875" style="30" customWidth="1"/>
    <col min="15364" max="15364" width="25.85546875" style="30" customWidth="1"/>
    <col min="15365" max="15365" width="15.85546875" style="30" customWidth="1"/>
    <col min="15366" max="15366" width="6.85546875" style="30" customWidth="1"/>
    <col min="15367" max="15367" width="2.28515625" style="30" customWidth="1"/>
    <col min="15368" max="15368" width="6.85546875" style="30" customWidth="1"/>
    <col min="15369" max="15369" width="2.28515625" style="30" customWidth="1"/>
    <col min="15370" max="15370" width="6.85546875" style="30" customWidth="1"/>
    <col min="15371" max="15372" width="9.85546875" style="30" customWidth="1"/>
    <col min="15373" max="15617" width="9.28515625" style="30"/>
    <col min="15618" max="15618" width="14" style="30" customWidth="1"/>
    <col min="15619" max="15619" width="30.85546875" style="30" customWidth="1"/>
    <col min="15620" max="15620" width="25.85546875" style="30" customWidth="1"/>
    <col min="15621" max="15621" width="15.85546875" style="30" customWidth="1"/>
    <col min="15622" max="15622" width="6.85546875" style="30" customWidth="1"/>
    <col min="15623" max="15623" width="2.28515625" style="30" customWidth="1"/>
    <col min="15624" max="15624" width="6.85546875" style="30" customWidth="1"/>
    <col min="15625" max="15625" width="2.28515625" style="30" customWidth="1"/>
    <col min="15626" max="15626" width="6.85546875" style="30" customWidth="1"/>
    <col min="15627" max="15628" width="9.85546875" style="30" customWidth="1"/>
    <col min="15629" max="15873" width="9.28515625" style="30"/>
    <col min="15874" max="15874" width="14" style="30" customWidth="1"/>
    <col min="15875" max="15875" width="30.85546875" style="30" customWidth="1"/>
    <col min="15876" max="15876" width="25.85546875" style="30" customWidth="1"/>
    <col min="15877" max="15877" width="15.85546875" style="30" customWidth="1"/>
    <col min="15878" max="15878" width="6.85546875" style="30" customWidth="1"/>
    <col min="15879" max="15879" width="2.28515625" style="30" customWidth="1"/>
    <col min="15880" max="15880" width="6.85546875" style="30" customWidth="1"/>
    <col min="15881" max="15881" width="2.28515625" style="30" customWidth="1"/>
    <col min="15882" max="15882" width="6.85546875" style="30" customWidth="1"/>
    <col min="15883" max="15884" width="9.85546875" style="30" customWidth="1"/>
    <col min="15885" max="16129" width="9.28515625" style="30"/>
    <col min="16130" max="16130" width="14" style="30" customWidth="1"/>
    <col min="16131" max="16131" width="30.85546875" style="30" customWidth="1"/>
    <col min="16132" max="16132" width="25.85546875" style="30" customWidth="1"/>
    <col min="16133" max="16133" width="15.85546875" style="30" customWidth="1"/>
    <col min="16134" max="16134" width="6.85546875" style="30" customWidth="1"/>
    <col min="16135" max="16135" width="2.28515625" style="30" customWidth="1"/>
    <col min="16136" max="16136" width="6.85546875" style="30" customWidth="1"/>
    <col min="16137" max="16137" width="2.28515625" style="30" customWidth="1"/>
    <col min="16138" max="16138" width="6.85546875" style="30" customWidth="1"/>
    <col min="16139" max="16140" width="9.85546875" style="30" customWidth="1"/>
    <col min="16141" max="16384" width="9.28515625" style="30"/>
  </cols>
  <sheetData>
    <row r="1" spans="1:15" ht="15" customHeight="1"/>
    <row r="2" spans="1:15" ht="24.9" customHeight="1">
      <c r="B2" s="670" t="s">
        <v>294</v>
      </c>
      <c r="C2" s="670"/>
      <c r="D2" s="670"/>
      <c r="E2" s="670"/>
      <c r="F2" s="670"/>
      <c r="G2" s="670"/>
      <c r="H2" s="670"/>
      <c r="I2" s="670"/>
      <c r="J2" s="670"/>
      <c r="K2" s="670"/>
      <c r="L2" s="670"/>
    </row>
    <row r="3" spans="1:15" ht="20.100000000000001" customHeight="1">
      <c r="B3" s="31"/>
      <c r="C3" s="32"/>
      <c r="D3" s="32"/>
      <c r="E3" s="33"/>
      <c r="F3" s="33"/>
      <c r="G3" s="32"/>
      <c r="H3" s="32"/>
      <c r="I3" s="32"/>
      <c r="J3" s="31"/>
      <c r="K3" s="31"/>
      <c r="L3" s="31"/>
    </row>
    <row r="4" spans="1:15" ht="20.100000000000001" customHeight="1">
      <c r="L4" s="31" t="s">
        <v>293</v>
      </c>
    </row>
    <row r="5" spans="1:15" ht="9.9" customHeight="1"/>
    <row r="6" spans="1:15" ht="18" customHeight="1">
      <c r="A6" s="645" t="s">
        <v>41</v>
      </c>
      <c r="B6" s="648" t="s">
        <v>288</v>
      </c>
      <c r="C6" s="650" t="s">
        <v>42</v>
      </c>
      <c r="D6" s="650" t="s">
        <v>242</v>
      </c>
      <c r="E6" s="650" t="s">
        <v>292</v>
      </c>
      <c r="F6" s="648" t="s">
        <v>43</v>
      </c>
      <c r="G6" s="652"/>
      <c r="H6" s="652"/>
      <c r="I6" s="652"/>
      <c r="J6" s="653"/>
      <c r="K6" s="648" t="s">
        <v>2326</v>
      </c>
      <c r="L6" s="653"/>
    </row>
    <row r="7" spans="1:15" ht="5.0999999999999996" customHeight="1">
      <c r="A7" s="645"/>
      <c r="B7" s="649"/>
      <c r="C7" s="651"/>
      <c r="D7" s="651"/>
      <c r="E7" s="651"/>
      <c r="F7" s="649"/>
      <c r="G7" s="654"/>
      <c r="H7" s="654"/>
      <c r="I7" s="654"/>
      <c r="J7" s="655"/>
      <c r="K7" s="649"/>
      <c r="L7" s="655"/>
    </row>
    <row r="8" spans="1:15" ht="5.0999999999999996" customHeight="1">
      <c r="A8" s="646"/>
      <c r="B8" s="649"/>
      <c r="C8" s="651"/>
      <c r="D8" s="651"/>
      <c r="E8" s="656" t="s">
        <v>289</v>
      </c>
      <c r="F8" s="658" t="s">
        <v>44</v>
      </c>
      <c r="G8" s="660" t="s">
        <v>287</v>
      </c>
      <c r="H8" s="662" t="s">
        <v>46</v>
      </c>
      <c r="I8" s="660" t="s">
        <v>287</v>
      </c>
      <c r="J8" s="664" t="s">
        <v>47</v>
      </c>
      <c r="K8" s="666" t="s">
        <v>312</v>
      </c>
      <c r="L8" s="667"/>
    </row>
    <row r="9" spans="1:15" ht="18" customHeight="1" thickBot="1">
      <c r="A9" s="647"/>
      <c r="B9" s="649"/>
      <c r="C9" s="651"/>
      <c r="D9" s="651"/>
      <c r="E9" s="657"/>
      <c r="F9" s="659"/>
      <c r="G9" s="661"/>
      <c r="H9" s="663"/>
      <c r="I9" s="661"/>
      <c r="J9" s="665"/>
      <c r="K9" s="668"/>
      <c r="L9" s="669"/>
    </row>
    <row r="10" spans="1:15" ht="20.100000000000001" customHeight="1" thickTop="1">
      <c r="A10" s="634"/>
      <c r="B10" s="636" t="str">
        <f>IF(A10="","",VLOOKUP(ASC(A10),承認一覧表!$I$8:$T$2104,2,FALSE))</f>
        <v/>
      </c>
      <c r="C10" s="638"/>
      <c r="D10" s="53" t="str">
        <f>IF(A10="","",VLOOKUP(ASC(A10),承認一覧表!$I$8:$T$2104,5,FALSE))</f>
        <v/>
      </c>
      <c r="E10" s="41" t="str">
        <f>IF(A10="","",VLOOKUP(ASC(A10),承認一覧表!$I$8:$W$2102,11,FALSE))</f>
        <v/>
      </c>
      <c r="F10" s="640" t="s">
        <v>291</v>
      </c>
      <c r="G10" s="640"/>
      <c r="H10" s="640"/>
      <c r="I10" s="640"/>
      <c r="J10" s="640"/>
      <c r="K10" s="641" t="str">
        <f>IF(A10="","",VLOOKUP(A10,承認一覧表!$I$8:$W$2102,15,FALSE))</f>
        <v/>
      </c>
      <c r="L10" s="642"/>
    </row>
    <row r="11" spans="1:15" ht="20.100000000000001" customHeight="1">
      <c r="A11" s="635"/>
      <c r="B11" s="637"/>
      <c r="C11" s="639"/>
      <c r="D11" s="56" t="str">
        <f>IF(A10="","",VLOOKUP(ASC(A10),承認一覧表!$I$8:$T$2104,6,FALSE))</f>
        <v/>
      </c>
      <c r="E11" s="57" t="str">
        <f>ASC(LEFT(A10,3))</f>
        <v/>
      </c>
      <c r="F11" s="58" t="str">
        <f>IF(A10="","",VLOOKUP(A10,承認一覧表!$A$8:$F$2102,4,FALSE))</f>
        <v/>
      </c>
      <c r="G11" s="58" t="s">
        <v>290</v>
      </c>
      <c r="H11" s="59" t="str">
        <f>IF(A10="","",VLOOKUP(A10,承認一覧表!$A$8:$W$2102,5,FALSE))</f>
        <v/>
      </c>
      <c r="I11" s="58" t="s">
        <v>290</v>
      </c>
      <c r="J11" s="60" t="str">
        <f>IF(A10="","",VLOOKUP(A10,承認一覧表!$A$8:$W$2102,6,FALSE))</f>
        <v/>
      </c>
      <c r="K11" s="643" t="str">
        <f>IF(A10="","",VLOOKUP(A10,承認一覧表!$I$8:$W$2102,3,FALSE))</f>
        <v/>
      </c>
      <c r="L11" s="644"/>
      <c r="O11" s="35"/>
    </row>
    <row r="12" spans="1:15" ht="20.100000000000001" customHeight="1">
      <c r="A12" s="615"/>
      <c r="B12" s="625" t="str">
        <f>IF(A12="","",VLOOKUP(ASC(A12),承認一覧表!$I$8:$T$1933,2,FALSE))</f>
        <v/>
      </c>
      <c r="C12" s="627"/>
      <c r="D12" s="51" t="str">
        <f>IF(A12="","",VLOOKUP(ASC(A12),承認一覧表!$I$8:$T$1933,5,FALSE))</f>
        <v/>
      </c>
      <c r="E12" s="44" t="str">
        <f>IF(A12="","",VLOOKUP(ASC(A12),承認一覧表!$I$8:$W$1931,11,FALSE))</f>
        <v/>
      </c>
      <c r="F12" s="629" t="s">
        <v>48</v>
      </c>
      <c r="G12" s="629"/>
      <c r="H12" s="629"/>
      <c r="I12" s="629"/>
      <c r="J12" s="629"/>
      <c r="K12" s="630" t="str">
        <f>IF(A12="","",VLOOKUP(A12,承認一覧表!$I$8:$W$1931,15,FALSE))</f>
        <v/>
      </c>
      <c r="L12" s="631"/>
    </row>
    <row r="13" spans="1:15" ht="20.100000000000001" customHeight="1">
      <c r="A13" s="615"/>
      <c r="B13" s="626"/>
      <c r="C13" s="628"/>
      <c r="D13" s="52" t="str">
        <f>IF(A12="","",VLOOKUP(ASC(A12),承認一覧表!$I$8:$T$1933,6,FALSE))</f>
        <v/>
      </c>
      <c r="E13" s="45" t="str">
        <f>ASC(LEFT(A12,3))</f>
        <v/>
      </c>
      <c r="F13" s="46" t="str">
        <f>IF(A12="","",VLOOKUP(A12,承認一覧表!$A$8:$F$1931,4,FALSE))</f>
        <v/>
      </c>
      <c r="G13" s="46" t="s">
        <v>45</v>
      </c>
      <c r="H13" s="61" t="str">
        <f>IF(A12="","",VLOOKUP(A12,承認一覧表!$A$8:$W$1931,5,FALSE))</f>
        <v/>
      </c>
      <c r="I13" s="46" t="s">
        <v>45</v>
      </c>
      <c r="J13" s="62" t="str">
        <f>IF(A12="","",VLOOKUP(A12,承認一覧表!$A$8:$W$1931,6,FALSE))</f>
        <v/>
      </c>
      <c r="K13" s="632" t="str">
        <f>IF(A12="","",VLOOKUP(A12,承認一覧表!$I$8:$W$1931,3,FALSE))</f>
        <v/>
      </c>
      <c r="L13" s="633"/>
    </row>
    <row r="14" spans="1:15" ht="20.100000000000001" customHeight="1">
      <c r="A14" s="615"/>
      <c r="B14" s="616" t="str">
        <f>IF(A14="","",VLOOKUP(ASC(A14),承認一覧表!$I$8:$T$1933,2,FALSE))</f>
        <v/>
      </c>
      <c r="C14" s="618"/>
      <c r="D14" s="49" t="str">
        <f>IF(A14="","",VLOOKUP(ASC(A14),承認一覧表!$I$8:$T$1933,5,FALSE))</f>
        <v/>
      </c>
      <c r="E14" s="47" t="str">
        <f>IF(A14="","",VLOOKUP(ASC(A14),承認一覧表!$I$8:$W$1931,11,FALSE))</f>
        <v/>
      </c>
      <c r="F14" s="620" t="s">
        <v>48</v>
      </c>
      <c r="G14" s="620"/>
      <c r="H14" s="620"/>
      <c r="I14" s="620"/>
      <c r="J14" s="620"/>
      <c r="K14" s="621" t="str">
        <f>IF(A14="","",VLOOKUP(A14,承認一覧表!$I$8:$W$1931,15,FALSE))</f>
        <v/>
      </c>
      <c r="L14" s="622"/>
    </row>
    <row r="15" spans="1:15" ht="20.100000000000001" customHeight="1">
      <c r="A15" s="615"/>
      <c r="B15" s="617"/>
      <c r="C15" s="619"/>
      <c r="D15" s="50" t="str">
        <f>IF(A14="","",VLOOKUP(ASC(A14),承認一覧表!$I$8:$T$1933,6,FALSE))</f>
        <v/>
      </c>
      <c r="E15" s="42" t="str">
        <f>ASC(LEFT(A14,3))</f>
        <v/>
      </c>
      <c r="F15" s="43" t="str">
        <f>IF(A14="","",VLOOKUP(A14,承認一覧表!$A$8:$F$1931,4,FALSE))</f>
        <v/>
      </c>
      <c r="G15" s="43" t="s">
        <v>45</v>
      </c>
      <c r="H15" s="54" t="str">
        <f>IF(A14="","",VLOOKUP(A14,承認一覧表!$A$8:$W$1931,5,FALSE))</f>
        <v/>
      </c>
      <c r="I15" s="43" t="s">
        <v>45</v>
      </c>
      <c r="J15" s="55" t="str">
        <f>IF(A14="","",VLOOKUP(A14,承認一覧表!$A$8:$W$1931,6,FALSE))</f>
        <v/>
      </c>
      <c r="K15" s="623" t="str">
        <f>IF(A14="","",VLOOKUP(A14,承認一覧表!$I$8:$W$1931,3,FALSE))</f>
        <v/>
      </c>
      <c r="L15" s="624"/>
    </row>
    <row r="16" spans="1:15" ht="20.100000000000001" customHeight="1">
      <c r="A16" s="615"/>
      <c r="B16" s="625" t="str">
        <f>IF(A16="","",VLOOKUP(ASC(A16),承認一覧表!$I$8:$T$1933,2,FALSE))</f>
        <v/>
      </c>
      <c r="C16" s="627"/>
      <c r="D16" s="51" t="str">
        <f>IF(A16="","",VLOOKUP(ASC(A16),承認一覧表!$I$8:$T$1933,5,FALSE))</f>
        <v/>
      </c>
      <c r="E16" s="44" t="str">
        <f>IF(A16="","",VLOOKUP(ASC(A16),承認一覧表!$I$8:$W$1931,11,FALSE))</f>
        <v/>
      </c>
      <c r="F16" s="629" t="s">
        <v>48</v>
      </c>
      <c r="G16" s="629"/>
      <c r="H16" s="629"/>
      <c r="I16" s="629"/>
      <c r="J16" s="629"/>
      <c r="K16" s="630" t="str">
        <f>IF(A16="","",VLOOKUP(A16,承認一覧表!$I$8:$W$1931,15,FALSE))</f>
        <v/>
      </c>
      <c r="L16" s="631"/>
    </row>
    <row r="17" spans="1:12" ht="20.100000000000001" customHeight="1">
      <c r="A17" s="615"/>
      <c r="B17" s="626"/>
      <c r="C17" s="628"/>
      <c r="D17" s="52" t="str">
        <f>IF(A16="","",VLOOKUP(ASC(A16),承認一覧表!$I$8:$T$1933,6,FALSE))</f>
        <v/>
      </c>
      <c r="E17" s="45" t="str">
        <f>ASC(LEFT(A16,3))</f>
        <v/>
      </c>
      <c r="F17" s="46" t="str">
        <f>IF(A16="","",VLOOKUP(A16,承認一覧表!$A$8:$F$1931,4,FALSE))</f>
        <v/>
      </c>
      <c r="G17" s="46" t="s">
        <v>45</v>
      </c>
      <c r="H17" s="61" t="str">
        <f>IF(A16="","",VLOOKUP(A16,承認一覧表!$A$8:$W$1931,5,FALSE))</f>
        <v/>
      </c>
      <c r="I17" s="46" t="s">
        <v>45</v>
      </c>
      <c r="J17" s="62" t="str">
        <f>IF(A16="","",VLOOKUP(A16,承認一覧表!$A$8:$W$1931,6,FALSE))</f>
        <v/>
      </c>
      <c r="K17" s="632" t="str">
        <f>IF(A16="","",VLOOKUP(A16,承認一覧表!$I$8:$W$1931,3,FALSE))</f>
        <v/>
      </c>
      <c r="L17" s="633"/>
    </row>
    <row r="18" spans="1:12" ht="20.100000000000001" customHeight="1">
      <c r="A18" s="615"/>
      <c r="B18" s="616" t="str">
        <f>IF(A18="","",VLOOKUP(ASC(A18),承認一覧表!$I$8:$T$1933,2,FALSE))</f>
        <v/>
      </c>
      <c r="C18" s="618"/>
      <c r="D18" s="49" t="str">
        <f>IF(A18="","",VLOOKUP(ASC(A18),承認一覧表!$I$8:$T$1933,5,FALSE))</f>
        <v/>
      </c>
      <c r="E18" s="47" t="str">
        <f>IF(A18="","",VLOOKUP(ASC(A18),承認一覧表!$I$8:$W$1931,11,FALSE))</f>
        <v/>
      </c>
      <c r="F18" s="620" t="s">
        <v>48</v>
      </c>
      <c r="G18" s="620"/>
      <c r="H18" s="620"/>
      <c r="I18" s="620"/>
      <c r="J18" s="620"/>
      <c r="K18" s="621" t="str">
        <f>IF(A18="","",VLOOKUP(A18,承認一覧表!$I$8:$W$1931,15,FALSE))</f>
        <v/>
      </c>
      <c r="L18" s="622"/>
    </row>
    <row r="19" spans="1:12" ht="20.100000000000001" customHeight="1">
      <c r="A19" s="615"/>
      <c r="B19" s="617"/>
      <c r="C19" s="619"/>
      <c r="D19" s="50" t="str">
        <f>IF(A18="","",VLOOKUP(ASC(A18),承認一覧表!$I$8:$T$1933,6,FALSE))</f>
        <v/>
      </c>
      <c r="E19" s="42" t="str">
        <f>ASC(LEFT(A18,3))</f>
        <v/>
      </c>
      <c r="F19" s="43" t="str">
        <f>IF(A18="","",VLOOKUP(A18,承認一覧表!$A$8:$F$1931,4,FALSE))</f>
        <v/>
      </c>
      <c r="G19" s="43" t="s">
        <v>45</v>
      </c>
      <c r="H19" s="54" t="str">
        <f>IF(A18="","",VLOOKUP(A18,承認一覧表!$A$8:$W$1931,5,FALSE))</f>
        <v/>
      </c>
      <c r="I19" s="43" t="s">
        <v>45</v>
      </c>
      <c r="J19" s="55" t="str">
        <f>IF(A18="","",VLOOKUP(A18,承認一覧表!$A$8:$W$1931,6,FALSE))</f>
        <v/>
      </c>
      <c r="K19" s="623" t="str">
        <f>IF(A18="","",VLOOKUP(A18,承認一覧表!$I$8:$W$1931,3,FALSE))</f>
        <v/>
      </c>
      <c r="L19" s="624"/>
    </row>
    <row r="20" spans="1:12" ht="20.100000000000001" customHeight="1">
      <c r="A20" s="615"/>
      <c r="B20" s="625" t="str">
        <f>IF(A20="","",VLOOKUP(ASC(A20),承認一覧表!$I$8:$T$1933,2,FALSE))</f>
        <v/>
      </c>
      <c r="C20" s="627"/>
      <c r="D20" s="51" t="str">
        <f>IF(A20="","",VLOOKUP(ASC(A20),承認一覧表!$I$8:$T$1933,5,FALSE))</f>
        <v/>
      </c>
      <c r="E20" s="44" t="str">
        <f>IF(A20="","",VLOOKUP(ASC(A20),承認一覧表!$I$8:$W$1931,11,FALSE))</f>
        <v/>
      </c>
      <c r="F20" s="629" t="s">
        <v>48</v>
      </c>
      <c r="G20" s="629"/>
      <c r="H20" s="629"/>
      <c r="I20" s="629"/>
      <c r="J20" s="629"/>
      <c r="K20" s="630" t="str">
        <f>IF(A20="","",VLOOKUP(A20,承認一覧表!$I$8:$W$1931,15,FALSE))</f>
        <v/>
      </c>
      <c r="L20" s="631"/>
    </row>
    <row r="21" spans="1:12" ht="20.100000000000001" customHeight="1">
      <c r="A21" s="615"/>
      <c r="B21" s="626"/>
      <c r="C21" s="628"/>
      <c r="D21" s="52" t="str">
        <f>IF(A20="","",VLOOKUP(ASC(A20),承認一覧表!$I$8:$T$1933,6,FALSE))</f>
        <v/>
      </c>
      <c r="E21" s="45" t="str">
        <f>ASC(LEFT(A20,3))</f>
        <v/>
      </c>
      <c r="F21" s="46" t="str">
        <f>IF(A20="","",VLOOKUP(A20,承認一覧表!$A$8:$F$1931,4,FALSE))</f>
        <v/>
      </c>
      <c r="G21" s="46" t="s">
        <v>45</v>
      </c>
      <c r="H21" s="61" t="str">
        <f>IF(A20="","",VLOOKUP(A20,承認一覧表!$A$8:$W$1931,5,FALSE))</f>
        <v/>
      </c>
      <c r="I21" s="46" t="s">
        <v>45</v>
      </c>
      <c r="J21" s="62" t="str">
        <f>IF(A20="","",VLOOKUP(A20,承認一覧表!$A$8:$W$1931,6,FALSE))</f>
        <v/>
      </c>
      <c r="K21" s="632" t="str">
        <f>IF(A20="","",VLOOKUP(A20,承認一覧表!$I$8:$W$1931,3,FALSE))</f>
        <v/>
      </c>
      <c r="L21" s="633"/>
    </row>
    <row r="22" spans="1:12" ht="20.100000000000001" customHeight="1">
      <c r="A22" s="615"/>
      <c r="B22" s="616" t="str">
        <f>IF(A22="","",VLOOKUP(ASC(A22),承認一覧表!$I$8:$T$1933,2,FALSE))</f>
        <v/>
      </c>
      <c r="C22" s="618"/>
      <c r="D22" s="49" t="str">
        <f>IF(A22="","",VLOOKUP(ASC(A22),承認一覧表!$I$8:$T$1933,5,FALSE))</f>
        <v/>
      </c>
      <c r="E22" s="47" t="str">
        <f>IF(A22="","",VLOOKUP(ASC(A22),承認一覧表!$I$8:$W$1931,11,FALSE))</f>
        <v/>
      </c>
      <c r="F22" s="620" t="s">
        <v>48</v>
      </c>
      <c r="G22" s="620"/>
      <c r="H22" s="620"/>
      <c r="I22" s="620"/>
      <c r="J22" s="620"/>
      <c r="K22" s="621" t="str">
        <f>IF(A22="","",VLOOKUP(A22,承認一覧表!$I$8:$W$1931,15,FALSE))</f>
        <v/>
      </c>
      <c r="L22" s="622"/>
    </row>
    <row r="23" spans="1:12" ht="20.100000000000001" customHeight="1">
      <c r="A23" s="615"/>
      <c r="B23" s="617"/>
      <c r="C23" s="619"/>
      <c r="D23" s="50" t="str">
        <f>IF(A22="","",VLOOKUP(ASC(A22),承認一覧表!$I$8:$T$1933,6,FALSE))</f>
        <v/>
      </c>
      <c r="E23" s="42" t="str">
        <f>ASC(LEFT(A22,3))</f>
        <v/>
      </c>
      <c r="F23" s="43" t="str">
        <f>IF(A22="","",VLOOKUP(A22,承認一覧表!$A$8:$F$1931,4,FALSE))</f>
        <v/>
      </c>
      <c r="G23" s="43" t="s">
        <v>45</v>
      </c>
      <c r="H23" s="54" t="str">
        <f>IF(A22="","",VLOOKUP(A22,承認一覧表!$A$8:$W$1931,5,FALSE))</f>
        <v/>
      </c>
      <c r="I23" s="43" t="s">
        <v>45</v>
      </c>
      <c r="J23" s="55" t="str">
        <f>IF(A22="","",VLOOKUP(A22,承認一覧表!$A$8:$W$1931,6,FALSE))</f>
        <v/>
      </c>
      <c r="K23" s="623" t="str">
        <f>IF(A22="","",VLOOKUP(A22,承認一覧表!$I$8:$W$1931,3,FALSE))</f>
        <v/>
      </c>
      <c r="L23" s="624"/>
    </row>
    <row r="24" spans="1:12" ht="20.100000000000001" customHeight="1">
      <c r="A24" s="615"/>
      <c r="B24" s="625" t="str">
        <f>IF(A24="","",VLOOKUP(ASC(A24),承認一覧表!$I$8:$T$1933,2,FALSE))</f>
        <v/>
      </c>
      <c r="C24" s="627"/>
      <c r="D24" s="51" t="str">
        <f>IF(A24="","",VLOOKUP(ASC(A24),承認一覧表!$I$8:$T$1933,5,FALSE))</f>
        <v/>
      </c>
      <c r="E24" s="44" t="str">
        <f>IF(A24="","",VLOOKUP(ASC(A24),承認一覧表!$I$8:$W$1931,11,FALSE))</f>
        <v/>
      </c>
      <c r="F24" s="629" t="s">
        <v>48</v>
      </c>
      <c r="G24" s="629"/>
      <c r="H24" s="629"/>
      <c r="I24" s="629"/>
      <c r="J24" s="629"/>
      <c r="K24" s="630" t="str">
        <f>IF(A24="","",VLOOKUP(A24,承認一覧表!$I$8:$W$1931,15,FALSE))</f>
        <v/>
      </c>
      <c r="L24" s="631"/>
    </row>
    <row r="25" spans="1:12" ht="20.100000000000001" customHeight="1">
      <c r="A25" s="615"/>
      <c r="B25" s="626"/>
      <c r="C25" s="628"/>
      <c r="D25" s="52" t="str">
        <f>IF(A24="","",VLOOKUP(ASC(A24),承認一覧表!$I$8:$T$1933,6,FALSE))</f>
        <v/>
      </c>
      <c r="E25" s="45" t="str">
        <f>ASC(LEFT(A24,3))</f>
        <v/>
      </c>
      <c r="F25" s="46" t="str">
        <f>IF(A24="","",VLOOKUP(A24,承認一覧表!$A$8:$F$1931,4,FALSE))</f>
        <v/>
      </c>
      <c r="G25" s="46" t="s">
        <v>45</v>
      </c>
      <c r="H25" s="61" t="str">
        <f>IF(A24="","",VLOOKUP(A24,承認一覧表!$A$8:$W$1931,5,FALSE))</f>
        <v/>
      </c>
      <c r="I25" s="46" t="s">
        <v>45</v>
      </c>
      <c r="J25" s="62" t="str">
        <f>IF(A24="","",VLOOKUP(A24,承認一覧表!$A$8:$W$1931,6,FALSE))</f>
        <v/>
      </c>
      <c r="K25" s="632" t="str">
        <f>IF(A24="","",VLOOKUP(A24,承認一覧表!$I$8:$W$1931,3,FALSE))</f>
        <v/>
      </c>
      <c r="L25" s="633"/>
    </row>
    <row r="26" spans="1:12" ht="20.100000000000001" customHeight="1">
      <c r="A26" s="615"/>
      <c r="B26" s="616" t="str">
        <f>IF(A26="","",VLOOKUP(ASC(A26),承認一覧表!$I$8:$T$1933,2,FALSE))</f>
        <v/>
      </c>
      <c r="C26" s="618"/>
      <c r="D26" s="49" t="str">
        <f>IF(A26="","",VLOOKUP(ASC(A26),承認一覧表!$I$8:$T$1933,5,FALSE))</f>
        <v/>
      </c>
      <c r="E26" s="47" t="str">
        <f>IF(A26="","",VLOOKUP(ASC(A26),承認一覧表!$I$8:$W$1931,11,FALSE))</f>
        <v/>
      </c>
      <c r="F26" s="620" t="s">
        <v>48</v>
      </c>
      <c r="G26" s="620"/>
      <c r="H26" s="620"/>
      <c r="I26" s="620"/>
      <c r="J26" s="620"/>
      <c r="K26" s="621" t="str">
        <f>IF(A26="","",VLOOKUP(A26,承認一覧表!$I$8:$W$1931,15,FALSE))</f>
        <v/>
      </c>
      <c r="L26" s="622"/>
    </row>
    <row r="27" spans="1:12" ht="20.100000000000001" customHeight="1">
      <c r="A27" s="615"/>
      <c r="B27" s="617"/>
      <c r="C27" s="619"/>
      <c r="D27" s="50" t="str">
        <f>IF(A26="","",VLOOKUP(ASC(A26),承認一覧表!$I$8:$T$1933,6,FALSE))</f>
        <v/>
      </c>
      <c r="E27" s="42" t="str">
        <f>ASC(LEFT(A26,3))</f>
        <v/>
      </c>
      <c r="F27" s="43" t="str">
        <f>IF(A26="","",VLOOKUP(A26,承認一覧表!$A$8:$F$1931,4,FALSE))</f>
        <v/>
      </c>
      <c r="G27" s="43" t="s">
        <v>45</v>
      </c>
      <c r="H27" s="54" t="str">
        <f>IF(A26="","",VLOOKUP(A26,承認一覧表!$A$8:$W$1931,5,FALSE))</f>
        <v/>
      </c>
      <c r="I27" s="43" t="s">
        <v>45</v>
      </c>
      <c r="J27" s="55" t="str">
        <f>IF(A26="","",VLOOKUP(A26,承認一覧表!$A$8:$W$1931,6,FALSE))</f>
        <v/>
      </c>
      <c r="K27" s="623" t="str">
        <f>IF(A26="","",VLOOKUP(A26,承認一覧表!$I$8:$W$1931,3,FALSE))</f>
        <v/>
      </c>
      <c r="L27" s="624"/>
    </row>
    <row r="28" spans="1:12" ht="20.100000000000001" customHeight="1">
      <c r="A28" s="615"/>
      <c r="B28" s="625" t="str">
        <f>IF(A28="","",VLOOKUP(ASC(A28),承認一覧表!$I$8:$T$1933,2,FALSE))</f>
        <v/>
      </c>
      <c r="C28" s="627"/>
      <c r="D28" s="51" t="str">
        <f>IF(A28="","",VLOOKUP(ASC(A28),承認一覧表!$I$8:$T$1933,5,FALSE))</f>
        <v/>
      </c>
      <c r="E28" s="44" t="str">
        <f>IF(A28="","",VLOOKUP(ASC(A28),承認一覧表!$I$8:$W$1931,11,FALSE))</f>
        <v/>
      </c>
      <c r="F28" s="629" t="s">
        <v>48</v>
      </c>
      <c r="G28" s="629"/>
      <c r="H28" s="629"/>
      <c r="I28" s="629"/>
      <c r="J28" s="629"/>
      <c r="K28" s="630" t="str">
        <f>IF(A28="","",VLOOKUP(A28,承認一覧表!$I$8:$W$1931,15,FALSE))</f>
        <v/>
      </c>
      <c r="L28" s="631"/>
    </row>
    <row r="29" spans="1:12" ht="20.100000000000001" customHeight="1">
      <c r="A29" s="615"/>
      <c r="B29" s="626"/>
      <c r="C29" s="628"/>
      <c r="D29" s="52" t="str">
        <f>IF(A28="","",VLOOKUP(ASC(A28),承認一覧表!$I$8:$T$1933,6,FALSE))</f>
        <v/>
      </c>
      <c r="E29" s="45" t="str">
        <f>ASC(LEFT(A28,3))</f>
        <v/>
      </c>
      <c r="F29" s="46" t="str">
        <f>IF(A28="","",VLOOKUP(A28,承認一覧表!$A$8:$F$1931,4,FALSE))</f>
        <v/>
      </c>
      <c r="G29" s="46" t="s">
        <v>45</v>
      </c>
      <c r="H29" s="61" t="str">
        <f>IF(A28="","",VLOOKUP(A28,承認一覧表!$A$8:$W$1931,5,FALSE))</f>
        <v/>
      </c>
      <c r="I29" s="46" t="s">
        <v>45</v>
      </c>
      <c r="J29" s="62" t="str">
        <f>IF(A28="","",VLOOKUP(A28,承認一覧表!$A$8:$W$1931,6,FALSE))</f>
        <v/>
      </c>
      <c r="K29" s="632" t="str">
        <f>IF(A28="","",VLOOKUP(A28,承認一覧表!$I$8:$W$1931,3,FALSE))</f>
        <v/>
      </c>
      <c r="L29" s="633"/>
    </row>
    <row r="30" spans="1:12" ht="20.100000000000001" customHeight="1">
      <c r="A30" s="615"/>
      <c r="B30" s="616" t="str">
        <f>IF(A30="","",VLOOKUP(ASC(A30),承認一覧表!$I$8:$T$1933,2,FALSE))</f>
        <v/>
      </c>
      <c r="C30" s="618"/>
      <c r="D30" s="49" t="str">
        <f>IF(A30="","",VLOOKUP(ASC(A30),承認一覧表!$I$8:$T$1933,5,FALSE))</f>
        <v/>
      </c>
      <c r="E30" s="47" t="str">
        <f>IF(A30="","",VLOOKUP(ASC(A30),承認一覧表!$I$8:$W$1931,11,FALSE))</f>
        <v/>
      </c>
      <c r="F30" s="620" t="s">
        <v>48</v>
      </c>
      <c r="G30" s="620"/>
      <c r="H30" s="620"/>
      <c r="I30" s="620"/>
      <c r="J30" s="620"/>
      <c r="K30" s="621" t="str">
        <f>IF(A30="","",VLOOKUP(A30,承認一覧表!$I$8:$W$1931,15,FALSE))</f>
        <v/>
      </c>
      <c r="L30" s="622"/>
    </row>
    <row r="31" spans="1:12" ht="20.100000000000001" customHeight="1">
      <c r="A31" s="615"/>
      <c r="B31" s="617"/>
      <c r="C31" s="619"/>
      <c r="D31" s="50" t="str">
        <f>IF(A30="","",VLOOKUP(ASC(A30),承認一覧表!$I$8:$T$1933,6,FALSE))</f>
        <v/>
      </c>
      <c r="E31" s="42" t="str">
        <f>ASC(LEFT(A30,3))</f>
        <v/>
      </c>
      <c r="F31" s="43" t="str">
        <f>IF(A30="","",VLOOKUP(A30,承認一覧表!$A$8:$F$1931,4,FALSE))</f>
        <v/>
      </c>
      <c r="G31" s="43" t="s">
        <v>45</v>
      </c>
      <c r="H31" s="54" t="str">
        <f>IF(A30="","",VLOOKUP(A30,承認一覧表!$A$8:$W$1931,5,FALSE))</f>
        <v/>
      </c>
      <c r="I31" s="43" t="s">
        <v>45</v>
      </c>
      <c r="J31" s="55" t="str">
        <f>IF(A30="","",VLOOKUP(A30,承認一覧表!$A$8:$W$1931,6,FALSE))</f>
        <v/>
      </c>
      <c r="K31" s="623" t="str">
        <f>IF(A30="","",VLOOKUP(A30,承認一覧表!$I$8:$W$1931,3,FALSE))</f>
        <v/>
      </c>
      <c r="L31" s="624"/>
    </row>
    <row r="32" spans="1:12" ht="20.100000000000001" customHeight="1">
      <c r="A32" s="615"/>
      <c r="B32" s="625" t="str">
        <f>IF(A32="","",VLOOKUP(ASC(A32),承認一覧表!$I$8:$T$1933,2,FALSE))</f>
        <v/>
      </c>
      <c r="C32" s="627"/>
      <c r="D32" s="51" t="str">
        <f>IF(A32="","",VLOOKUP(ASC(A32),承認一覧表!$I$8:$T$1933,5,FALSE))</f>
        <v/>
      </c>
      <c r="E32" s="44" t="str">
        <f>IF(A32="","",VLOOKUP(ASC(A32),承認一覧表!$I$8:$W$1931,11,FALSE))</f>
        <v/>
      </c>
      <c r="F32" s="629" t="s">
        <v>48</v>
      </c>
      <c r="G32" s="629"/>
      <c r="H32" s="629"/>
      <c r="I32" s="629"/>
      <c r="J32" s="629"/>
      <c r="K32" s="630" t="str">
        <f>IF(A32="","",VLOOKUP(A32,承認一覧表!$I$8:$W$1931,15,FALSE))</f>
        <v/>
      </c>
      <c r="L32" s="631"/>
    </row>
    <row r="33" spans="1:12" ht="20.100000000000001" customHeight="1">
      <c r="A33" s="615"/>
      <c r="B33" s="626"/>
      <c r="C33" s="628"/>
      <c r="D33" s="52" t="str">
        <f>IF(A32="","",VLOOKUP(ASC(A32),承認一覧表!$I$8:$T$1933,6,FALSE))</f>
        <v/>
      </c>
      <c r="E33" s="45" t="str">
        <f>ASC(LEFT(A32,3))</f>
        <v/>
      </c>
      <c r="F33" s="46" t="str">
        <f>IF(A32="","",VLOOKUP(A32,承認一覧表!$A$8:$F$1931,4,FALSE))</f>
        <v/>
      </c>
      <c r="G33" s="46" t="s">
        <v>45</v>
      </c>
      <c r="H33" s="61" t="str">
        <f>IF(A32="","",VLOOKUP(A32,承認一覧表!$A$8:$W$1931,5,FALSE))</f>
        <v/>
      </c>
      <c r="I33" s="46" t="s">
        <v>45</v>
      </c>
      <c r="J33" s="62" t="str">
        <f>IF(A32="","",VLOOKUP(A32,承認一覧表!$A$8:$W$1931,6,FALSE))</f>
        <v/>
      </c>
      <c r="K33" s="632" t="str">
        <f>IF(A32="","",VLOOKUP(A32,承認一覧表!$I$8:$W$1931,3,FALSE))</f>
        <v/>
      </c>
      <c r="L33" s="633"/>
    </row>
    <row r="34" spans="1:12" ht="20.100000000000001" customHeight="1">
      <c r="A34" s="615"/>
      <c r="B34" s="616" t="str">
        <f>IF(A34="","",VLOOKUP(ASC(A34),承認一覧表!$I$8:$T$1933,2,FALSE))</f>
        <v/>
      </c>
      <c r="C34" s="618"/>
      <c r="D34" s="49" t="str">
        <f>IF(A34="","",VLOOKUP(ASC(A34),承認一覧表!$I$8:$T$1933,5,FALSE))</f>
        <v/>
      </c>
      <c r="E34" s="47" t="str">
        <f>IF(A34="","",VLOOKUP(ASC(A34),承認一覧表!$I$8:$W$1931,11,FALSE))</f>
        <v/>
      </c>
      <c r="F34" s="620" t="s">
        <v>48</v>
      </c>
      <c r="G34" s="620"/>
      <c r="H34" s="620"/>
      <c r="I34" s="620"/>
      <c r="J34" s="620"/>
      <c r="K34" s="621" t="str">
        <f>IF(A34="","",VLOOKUP(A34,承認一覧表!$I$8:$W$1931,15,FALSE))</f>
        <v/>
      </c>
      <c r="L34" s="622"/>
    </row>
    <row r="35" spans="1:12" ht="20.100000000000001" customHeight="1">
      <c r="A35" s="615"/>
      <c r="B35" s="617"/>
      <c r="C35" s="619"/>
      <c r="D35" s="50" t="str">
        <f>IF(A34="","",VLOOKUP(ASC(A34),承認一覧表!$I$8:$T$1933,6,FALSE))</f>
        <v/>
      </c>
      <c r="E35" s="42" t="str">
        <f>ASC(LEFT(A34,3))</f>
        <v/>
      </c>
      <c r="F35" s="43" t="str">
        <f>IF(A34="","",VLOOKUP(A34,承認一覧表!$A$8:$F$1931,4,FALSE))</f>
        <v/>
      </c>
      <c r="G35" s="43" t="s">
        <v>45</v>
      </c>
      <c r="H35" s="54" t="str">
        <f>IF(A34="","",VLOOKUP(A34,承認一覧表!$A$8:$W$1931,5,FALSE))</f>
        <v/>
      </c>
      <c r="I35" s="43" t="s">
        <v>45</v>
      </c>
      <c r="J35" s="55" t="str">
        <f>IF(A34="","",VLOOKUP(A34,承認一覧表!$A$8:$W$1931,6,FALSE))</f>
        <v/>
      </c>
      <c r="K35" s="623" t="str">
        <f>IF(A34="","",VLOOKUP(A34,承認一覧表!$I$8:$W$1931,3,FALSE))</f>
        <v/>
      </c>
      <c r="L35" s="624"/>
    </row>
    <row r="36" spans="1:12" ht="20.100000000000001" customHeight="1">
      <c r="A36" s="615"/>
      <c r="B36" s="625" t="str">
        <f>IF(A36="","",VLOOKUP(ASC(A36),承認一覧表!$I$8:$T$1933,2,FALSE))</f>
        <v/>
      </c>
      <c r="C36" s="627"/>
      <c r="D36" s="51" t="str">
        <f>IF(A36="","",VLOOKUP(ASC(A36),承認一覧表!$I$8:$T$1933,5,FALSE))</f>
        <v/>
      </c>
      <c r="E36" s="44" t="str">
        <f>IF(A36="","",VLOOKUP(ASC(A36),承認一覧表!$I$8:$W$1931,11,FALSE))</f>
        <v/>
      </c>
      <c r="F36" s="629" t="s">
        <v>48</v>
      </c>
      <c r="G36" s="629"/>
      <c r="H36" s="629"/>
      <c r="I36" s="629"/>
      <c r="J36" s="629"/>
      <c r="K36" s="630" t="str">
        <f>IF(A36="","",VLOOKUP(A36,承認一覧表!$I$8:$W$1931,15,FALSE))</f>
        <v/>
      </c>
      <c r="L36" s="631"/>
    </row>
    <row r="37" spans="1:12" ht="20.100000000000001" customHeight="1">
      <c r="A37" s="615"/>
      <c r="B37" s="626"/>
      <c r="C37" s="628"/>
      <c r="D37" s="52" t="str">
        <f>IF(A36="","",VLOOKUP(ASC(A36),承認一覧表!$I$8:$T$1933,6,FALSE))</f>
        <v/>
      </c>
      <c r="E37" s="45" t="str">
        <f>ASC(LEFT(A36,3))</f>
        <v/>
      </c>
      <c r="F37" s="46" t="str">
        <f>IF(A36="","",VLOOKUP(A36,承認一覧表!$A$8:$F$1931,4,FALSE))</f>
        <v/>
      </c>
      <c r="G37" s="46" t="s">
        <v>45</v>
      </c>
      <c r="H37" s="61" t="str">
        <f>IF(A36="","",VLOOKUP(A36,承認一覧表!$A$8:$W$1931,5,FALSE))</f>
        <v/>
      </c>
      <c r="I37" s="46" t="s">
        <v>45</v>
      </c>
      <c r="J37" s="62" t="str">
        <f>IF(A36="","",VLOOKUP(A36,承認一覧表!$A$8:$W$1931,6,FALSE))</f>
        <v/>
      </c>
      <c r="K37" s="632" t="str">
        <f>IF(A36="","",VLOOKUP(A36,承認一覧表!$I$8:$W$1931,3,FALSE))</f>
        <v/>
      </c>
      <c r="L37" s="633"/>
    </row>
    <row r="38" spans="1:12" ht="20.100000000000001" customHeight="1">
      <c r="A38" s="615"/>
      <c r="B38" s="616" t="str">
        <f>IF(A38="","",VLOOKUP(ASC(A38),承認一覧表!$I$8:$T$1933,2,FALSE))</f>
        <v/>
      </c>
      <c r="C38" s="618"/>
      <c r="D38" s="49" t="str">
        <f>IF(A38="","",VLOOKUP(ASC(A38),承認一覧表!$I$8:$T$1933,5,FALSE))</f>
        <v/>
      </c>
      <c r="E38" s="47" t="str">
        <f>IF(A38="","",VLOOKUP(ASC(A38),承認一覧表!$I$8:$W$1931,11,FALSE))</f>
        <v/>
      </c>
      <c r="F38" s="620" t="s">
        <v>48</v>
      </c>
      <c r="G38" s="620"/>
      <c r="H38" s="620"/>
      <c r="I38" s="620"/>
      <c r="J38" s="620"/>
      <c r="K38" s="621" t="str">
        <f>IF(A38="","",VLOOKUP(A38,承認一覧表!$I$8:$W$1931,15,FALSE))</f>
        <v/>
      </c>
      <c r="L38" s="622"/>
    </row>
    <row r="39" spans="1:12" ht="20.100000000000001" customHeight="1">
      <c r="A39" s="615"/>
      <c r="B39" s="617"/>
      <c r="C39" s="619"/>
      <c r="D39" s="50" t="str">
        <f>IF(A38="","",VLOOKUP(ASC(A38),承認一覧表!$I$8:$T$1933,6,FALSE))</f>
        <v/>
      </c>
      <c r="E39" s="42" t="str">
        <f>ASC(LEFT(A38,3))</f>
        <v/>
      </c>
      <c r="F39" s="43" t="str">
        <f>IF(A38="","",VLOOKUP(A38,承認一覧表!$A$8:$F$1931,4,FALSE))</f>
        <v/>
      </c>
      <c r="G39" s="43" t="s">
        <v>45</v>
      </c>
      <c r="H39" s="54" t="str">
        <f>IF(A38="","",VLOOKUP(A38,承認一覧表!$A$8:$W$1931,5,FALSE))</f>
        <v/>
      </c>
      <c r="I39" s="43" t="s">
        <v>45</v>
      </c>
      <c r="J39" s="55" t="str">
        <f>IF(A38="","",VLOOKUP(A38,承認一覧表!$A$8:$W$1931,6,FALSE))</f>
        <v/>
      </c>
      <c r="K39" s="623" t="str">
        <f>IF(A38="","",VLOOKUP(A38,承認一覧表!$I$8:$W$1931,3,FALSE))</f>
        <v/>
      </c>
      <c r="L39" s="624"/>
    </row>
    <row r="40" spans="1:12" ht="20.100000000000001" customHeight="1">
      <c r="A40" s="615"/>
      <c r="B40" s="625" t="str">
        <f>IF(A40="","",VLOOKUP(ASC(A40),承認一覧表!$I$8:$T$1933,2,FALSE))</f>
        <v/>
      </c>
      <c r="C40" s="627"/>
      <c r="D40" s="51" t="str">
        <f>IF(A40="","",VLOOKUP(ASC(A40),承認一覧表!$I$8:$T$1933,5,FALSE))</f>
        <v/>
      </c>
      <c r="E40" s="44" t="str">
        <f>IF(A40="","",VLOOKUP(ASC(A40),承認一覧表!$I$8:$W$1931,11,FALSE))</f>
        <v/>
      </c>
      <c r="F40" s="629" t="s">
        <v>48</v>
      </c>
      <c r="G40" s="629"/>
      <c r="H40" s="629"/>
      <c r="I40" s="629"/>
      <c r="J40" s="629"/>
      <c r="K40" s="630" t="str">
        <f>IF(A40="","",VLOOKUP(A40,承認一覧表!$I$8:$W$1931,15,FALSE))</f>
        <v/>
      </c>
      <c r="L40" s="631"/>
    </row>
    <row r="41" spans="1:12" ht="20.100000000000001" customHeight="1">
      <c r="A41" s="615"/>
      <c r="B41" s="626"/>
      <c r="C41" s="628"/>
      <c r="D41" s="52" t="str">
        <f>IF(A40="","",VLOOKUP(ASC(A40),承認一覧表!$I$8:$T$1933,6,FALSE))</f>
        <v/>
      </c>
      <c r="E41" s="45" t="str">
        <f>ASC(LEFT(A40,3))</f>
        <v/>
      </c>
      <c r="F41" s="46" t="str">
        <f>IF(A40="","",VLOOKUP(A40,承認一覧表!$A$8:$F$1931,4,FALSE))</f>
        <v/>
      </c>
      <c r="G41" s="46" t="s">
        <v>45</v>
      </c>
      <c r="H41" s="61" t="str">
        <f>IF(A40="","",VLOOKUP(A40,承認一覧表!$A$8:$W$1931,5,FALSE))</f>
        <v/>
      </c>
      <c r="I41" s="46" t="s">
        <v>45</v>
      </c>
      <c r="J41" s="62" t="str">
        <f>IF(A40="","",VLOOKUP(A40,承認一覧表!$A$8:$W$1931,6,FALSE))</f>
        <v/>
      </c>
      <c r="K41" s="632" t="str">
        <f>IF(A40="","",VLOOKUP(A40,承認一覧表!$I$8:$W$1931,3,FALSE))</f>
        <v/>
      </c>
      <c r="L41" s="633"/>
    </row>
    <row r="42" spans="1:12" ht="20.100000000000001" customHeight="1">
      <c r="A42" s="615"/>
      <c r="B42" s="616" t="str">
        <f>IF(A42="","",VLOOKUP(ASC(A42),承認一覧表!$I$8:$T$1933,2,FALSE))</f>
        <v/>
      </c>
      <c r="C42" s="618"/>
      <c r="D42" s="49" t="str">
        <f>IF(A42="","",VLOOKUP(ASC(A42),承認一覧表!$I$8:$T$1933,5,FALSE))</f>
        <v/>
      </c>
      <c r="E42" s="47" t="str">
        <f>IF(A42="","",VLOOKUP(ASC(A42),承認一覧表!$I$8:$W$1931,11,FALSE))</f>
        <v/>
      </c>
      <c r="F42" s="620" t="s">
        <v>48</v>
      </c>
      <c r="G42" s="620"/>
      <c r="H42" s="620"/>
      <c r="I42" s="620"/>
      <c r="J42" s="620"/>
      <c r="K42" s="621" t="str">
        <f>IF(A42="","",VLOOKUP(A42,承認一覧表!$I$8:$W$1931,15,FALSE))</f>
        <v/>
      </c>
      <c r="L42" s="622"/>
    </row>
    <row r="43" spans="1:12" ht="20.100000000000001" customHeight="1">
      <c r="A43" s="615"/>
      <c r="B43" s="617"/>
      <c r="C43" s="619"/>
      <c r="D43" s="50" t="str">
        <f>IF(A42="","",VLOOKUP(ASC(A42),承認一覧表!$I$8:$T$1933,6,FALSE))</f>
        <v/>
      </c>
      <c r="E43" s="42" t="str">
        <f>ASC(LEFT(A42,3))</f>
        <v/>
      </c>
      <c r="F43" s="43" t="str">
        <f>IF(A42="","",VLOOKUP(A42,承認一覧表!$A$8:$F$1931,4,FALSE))</f>
        <v/>
      </c>
      <c r="G43" s="43" t="s">
        <v>45</v>
      </c>
      <c r="H43" s="54" t="str">
        <f>IF(A42="","",VLOOKUP(A42,承認一覧表!$A$8:$W$1931,5,FALSE))</f>
        <v/>
      </c>
      <c r="I43" s="43" t="s">
        <v>45</v>
      </c>
      <c r="J43" s="55" t="str">
        <f>IF(A42="","",VLOOKUP(A42,承認一覧表!$A$8:$W$1931,6,FALSE))</f>
        <v/>
      </c>
      <c r="K43" s="623" t="str">
        <f>IF(A42="","",VLOOKUP(A42,承認一覧表!$I$8:$W$1931,3,FALSE))</f>
        <v/>
      </c>
      <c r="L43" s="624"/>
    </row>
    <row r="44" spans="1:12" ht="20.100000000000001" customHeight="1">
      <c r="A44" s="615"/>
      <c r="B44" s="625" t="str">
        <f>IF(A44="","",VLOOKUP(ASC(A44),承認一覧表!$I$8:$T$1933,2,FALSE))</f>
        <v/>
      </c>
      <c r="C44" s="627"/>
      <c r="D44" s="51" t="str">
        <f>IF(A44="","",VLOOKUP(ASC(A44),承認一覧表!$I$8:$T$1933,5,FALSE))</f>
        <v/>
      </c>
      <c r="E44" s="44" t="str">
        <f>IF(A44="","",VLOOKUP(ASC(A44),承認一覧表!$I$8:$W$1931,11,FALSE))</f>
        <v/>
      </c>
      <c r="F44" s="629" t="s">
        <v>48</v>
      </c>
      <c r="G44" s="629"/>
      <c r="H44" s="629"/>
      <c r="I44" s="629"/>
      <c r="J44" s="629"/>
      <c r="K44" s="630" t="str">
        <f>IF(A44="","",VLOOKUP(A44,承認一覧表!$I$8:$W$1931,15,FALSE))</f>
        <v/>
      </c>
      <c r="L44" s="631"/>
    </row>
    <row r="45" spans="1:12" ht="20.100000000000001" customHeight="1">
      <c r="A45" s="615"/>
      <c r="B45" s="626"/>
      <c r="C45" s="628"/>
      <c r="D45" s="52" t="str">
        <f>IF(A44="","",VLOOKUP(ASC(A44),承認一覧表!$I$8:$T$1933,6,FALSE))</f>
        <v/>
      </c>
      <c r="E45" s="45" t="str">
        <f>ASC(LEFT(A44,3))</f>
        <v/>
      </c>
      <c r="F45" s="46" t="str">
        <f>IF(A44="","",VLOOKUP(A44,承認一覧表!$A$8:$F$1931,4,FALSE))</f>
        <v/>
      </c>
      <c r="G45" s="46" t="s">
        <v>45</v>
      </c>
      <c r="H45" s="61" t="str">
        <f>IF(A44="","",VLOOKUP(A44,承認一覧表!$A$8:$W$1931,5,FALSE))</f>
        <v/>
      </c>
      <c r="I45" s="46" t="s">
        <v>45</v>
      </c>
      <c r="J45" s="62" t="str">
        <f>IF(A44="","",VLOOKUP(A44,承認一覧表!$A$8:$W$1931,6,FALSE))</f>
        <v/>
      </c>
      <c r="K45" s="632" t="str">
        <f>IF(A44="","",VLOOKUP(A44,承認一覧表!$I$8:$W$1931,3,FALSE))</f>
        <v/>
      </c>
      <c r="L45" s="633"/>
    </row>
    <row r="46" spans="1:12" ht="20.100000000000001" customHeight="1">
      <c r="A46" s="615"/>
      <c r="B46" s="616" t="str">
        <f>IF(A46="","",VLOOKUP(ASC(A46),承認一覧表!$I$8:$T$1933,2,FALSE))</f>
        <v/>
      </c>
      <c r="C46" s="618"/>
      <c r="D46" s="49" t="str">
        <f>IF(A46="","",VLOOKUP(ASC(A46),承認一覧表!$I$8:$T$1933,5,FALSE))</f>
        <v/>
      </c>
      <c r="E46" s="47" t="str">
        <f>IF(A46="","",VLOOKUP(ASC(A46),承認一覧表!$I$8:$W$1931,11,FALSE))</f>
        <v/>
      </c>
      <c r="F46" s="620" t="s">
        <v>48</v>
      </c>
      <c r="G46" s="620"/>
      <c r="H46" s="620"/>
      <c r="I46" s="620"/>
      <c r="J46" s="620"/>
      <c r="K46" s="621" t="str">
        <f>IF(A46="","",VLOOKUP(A46,承認一覧表!$I$8:$W$1931,15,FALSE))</f>
        <v/>
      </c>
      <c r="L46" s="622"/>
    </row>
    <row r="47" spans="1:12" ht="20.100000000000001" customHeight="1">
      <c r="A47" s="615"/>
      <c r="B47" s="617"/>
      <c r="C47" s="619"/>
      <c r="D47" s="50" t="str">
        <f>IF(A46="","",VLOOKUP(ASC(A46),承認一覧表!$I$8:$T$1933,6,FALSE))</f>
        <v/>
      </c>
      <c r="E47" s="42" t="str">
        <f>ASC(LEFT(A46,3))</f>
        <v/>
      </c>
      <c r="F47" s="43" t="str">
        <f>IF(A46="","",VLOOKUP(A46,承認一覧表!$A$8:$F$1931,4,FALSE))</f>
        <v/>
      </c>
      <c r="G47" s="43" t="s">
        <v>45</v>
      </c>
      <c r="H47" s="54" t="str">
        <f>IF(A46="","",VLOOKUP(A46,承認一覧表!$A$8:$W$1931,5,FALSE))</f>
        <v/>
      </c>
      <c r="I47" s="43" t="s">
        <v>45</v>
      </c>
      <c r="J47" s="55" t="str">
        <f>IF(A46="","",VLOOKUP(A46,承認一覧表!$A$8:$W$1931,6,FALSE))</f>
        <v/>
      </c>
      <c r="K47" s="623" t="str">
        <f>IF(A46="","",VLOOKUP(A46,承認一覧表!$I$8:$W$1931,3,FALSE))</f>
        <v/>
      </c>
      <c r="L47" s="624"/>
    </row>
    <row r="48" spans="1:12" ht="20.100000000000001" customHeight="1">
      <c r="A48" s="615"/>
      <c r="B48" s="625" t="str">
        <f>IF(A48="","",VLOOKUP(ASC(A48),承認一覧表!$I$8:$T$1933,2,FALSE))</f>
        <v/>
      </c>
      <c r="C48" s="627"/>
      <c r="D48" s="51" t="str">
        <f>IF(A48="","",VLOOKUP(ASC(A48),承認一覧表!$I$8:$T$1933,5,FALSE))</f>
        <v/>
      </c>
      <c r="E48" s="44" t="str">
        <f>IF(A48="","",VLOOKUP(ASC(A48),承認一覧表!$I$8:$W$1931,11,FALSE))</f>
        <v/>
      </c>
      <c r="F48" s="629" t="s">
        <v>48</v>
      </c>
      <c r="G48" s="629"/>
      <c r="H48" s="629"/>
      <c r="I48" s="629"/>
      <c r="J48" s="629"/>
      <c r="K48" s="630" t="str">
        <f>IF(A48="","",VLOOKUP(A48,承認一覧表!$I$8:$W$1931,15,FALSE))</f>
        <v/>
      </c>
      <c r="L48" s="631"/>
    </row>
    <row r="49" spans="1:15" ht="20.100000000000001" customHeight="1">
      <c r="A49" s="615"/>
      <c r="B49" s="626"/>
      <c r="C49" s="628"/>
      <c r="D49" s="52" t="str">
        <f>IF(A48="","",VLOOKUP(ASC(A48),承認一覧表!$I$8:$T$1933,6,FALSE))</f>
        <v/>
      </c>
      <c r="E49" s="45" t="str">
        <f>ASC(LEFT(A48,3))</f>
        <v/>
      </c>
      <c r="F49" s="46" t="str">
        <f>IF(A48="","",VLOOKUP(A48,承認一覧表!$A$8:$F$1931,4,FALSE))</f>
        <v/>
      </c>
      <c r="G49" s="46" t="s">
        <v>45</v>
      </c>
      <c r="H49" s="61" t="str">
        <f>IF(A48="","",VLOOKUP(A48,承認一覧表!$A$8:$W$1931,5,FALSE))</f>
        <v/>
      </c>
      <c r="I49" s="46" t="s">
        <v>45</v>
      </c>
      <c r="J49" s="62" t="str">
        <f>IF(A48="","",VLOOKUP(A48,承認一覧表!$A$8:$W$1931,6,FALSE))</f>
        <v/>
      </c>
      <c r="K49" s="632" t="str">
        <f>IF(A48="","",VLOOKUP(A48,承認一覧表!$I$8:$W$1931,3,FALSE))</f>
        <v/>
      </c>
      <c r="L49" s="633"/>
    </row>
    <row r="50" spans="1:15" ht="20.100000000000001" customHeight="1">
      <c r="A50" s="615"/>
      <c r="B50" s="616" t="str">
        <f>IF(A50="","",VLOOKUP(ASC(A50),承認一覧表!$I$8:$T$1933,2,FALSE))</f>
        <v/>
      </c>
      <c r="C50" s="618"/>
      <c r="D50" s="49" t="str">
        <f>IF(A50="","",VLOOKUP(ASC(A50),承認一覧表!$I$8:$T$1933,5,FALSE))</f>
        <v/>
      </c>
      <c r="E50" s="47" t="str">
        <f>IF(A50="","",VLOOKUP(ASC(A50),承認一覧表!$I$8:$W$1931,11,FALSE))</f>
        <v/>
      </c>
      <c r="F50" s="620" t="s">
        <v>48</v>
      </c>
      <c r="G50" s="620"/>
      <c r="H50" s="620"/>
      <c r="I50" s="620"/>
      <c r="J50" s="620"/>
      <c r="K50" s="621" t="str">
        <f>IF(A50="","",VLOOKUP(A50,承認一覧表!$I$8:$W$1931,15,FALSE))</f>
        <v/>
      </c>
      <c r="L50" s="622"/>
    </row>
    <row r="51" spans="1:15" ht="20.100000000000001" customHeight="1">
      <c r="A51" s="615"/>
      <c r="B51" s="617"/>
      <c r="C51" s="619"/>
      <c r="D51" s="50" t="str">
        <f>IF(A50="","",VLOOKUP(ASC(A50),承認一覧表!$I$8:$T$1933,6,FALSE))</f>
        <v/>
      </c>
      <c r="E51" s="42" t="str">
        <f>ASC(LEFT(A50,3))</f>
        <v/>
      </c>
      <c r="F51" s="43" t="str">
        <f>IF(A50="","",VLOOKUP(A50,承認一覧表!$A$8:$F$1931,4,FALSE))</f>
        <v/>
      </c>
      <c r="G51" s="43" t="s">
        <v>45</v>
      </c>
      <c r="H51" s="54" t="str">
        <f>IF(A50="","",VLOOKUP(A50,承認一覧表!$A$8:$W$1931,5,FALSE))</f>
        <v/>
      </c>
      <c r="I51" s="43" t="s">
        <v>45</v>
      </c>
      <c r="J51" s="55" t="str">
        <f>IF(A50="","",VLOOKUP(A50,承認一覧表!$A$8:$W$1931,6,FALSE))</f>
        <v/>
      </c>
      <c r="K51" s="623" t="str">
        <f>IF(A50="","",VLOOKUP(A50,承認一覧表!$I$8:$W$1931,3,FALSE))</f>
        <v/>
      </c>
      <c r="L51" s="624"/>
    </row>
    <row r="52" spans="1:15" ht="15" customHeight="1">
      <c r="B52" s="90" t="s">
        <v>4258</v>
      </c>
      <c r="C52" s="36"/>
      <c r="D52" s="36"/>
      <c r="E52" s="37"/>
      <c r="F52" s="38"/>
      <c r="G52" s="38"/>
      <c r="H52" s="38"/>
      <c r="I52" s="38"/>
      <c r="J52" s="38"/>
      <c r="K52" s="36"/>
      <c r="L52" s="36"/>
    </row>
    <row r="53" spans="1:15" ht="20.100000000000001" customHeight="1">
      <c r="B53" s="48" t="s">
        <v>4259</v>
      </c>
      <c r="C53" s="39"/>
      <c r="D53" s="39"/>
      <c r="E53" s="40"/>
      <c r="K53" s="39"/>
      <c r="L53" s="39"/>
    </row>
    <row r="54" spans="1:15" ht="20.100000000000001" customHeight="1">
      <c r="B54" s="48"/>
      <c r="C54" s="39"/>
      <c r="D54" s="39"/>
      <c r="E54" s="40"/>
      <c r="K54" s="39"/>
      <c r="L54" s="39"/>
    </row>
    <row r="55" spans="1:15" ht="20.100000000000001" customHeight="1">
      <c r="L55" s="31" t="s">
        <v>243</v>
      </c>
    </row>
    <row r="56" spans="1:15" ht="9.9" customHeight="1"/>
    <row r="57" spans="1:15" ht="18" customHeight="1">
      <c r="A57" s="645" t="s">
        <v>41</v>
      </c>
      <c r="B57" s="648" t="s">
        <v>288</v>
      </c>
      <c r="C57" s="650" t="s">
        <v>42</v>
      </c>
      <c r="D57" s="650" t="s">
        <v>242</v>
      </c>
      <c r="E57" s="650" t="s">
        <v>292</v>
      </c>
      <c r="F57" s="648" t="s">
        <v>43</v>
      </c>
      <c r="G57" s="652"/>
      <c r="H57" s="652"/>
      <c r="I57" s="652"/>
      <c r="J57" s="653"/>
      <c r="K57" s="648" t="s">
        <v>2326</v>
      </c>
      <c r="L57" s="653"/>
    </row>
    <row r="58" spans="1:15" ht="5.0999999999999996" customHeight="1">
      <c r="A58" s="645"/>
      <c r="B58" s="649"/>
      <c r="C58" s="651"/>
      <c r="D58" s="651"/>
      <c r="E58" s="651"/>
      <c r="F58" s="649"/>
      <c r="G58" s="654"/>
      <c r="H58" s="654"/>
      <c r="I58" s="654"/>
      <c r="J58" s="655"/>
      <c r="K58" s="649"/>
      <c r="L58" s="655"/>
    </row>
    <row r="59" spans="1:15" ht="5.0999999999999996" customHeight="1">
      <c r="A59" s="646"/>
      <c r="B59" s="649"/>
      <c r="C59" s="651"/>
      <c r="D59" s="651"/>
      <c r="E59" s="656" t="s">
        <v>289</v>
      </c>
      <c r="F59" s="658" t="s">
        <v>44</v>
      </c>
      <c r="G59" s="660" t="s">
        <v>45</v>
      </c>
      <c r="H59" s="662" t="s">
        <v>46</v>
      </c>
      <c r="I59" s="660" t="s">
        <v>45</v>
      </c>
      <c r="J59" s="664" t="s">
        <v>47</v>
      </c>
      <c r="K59" s="666" t="s">
        <v>312</v>
      </c>
      <c r="L59" s="667"/>
    </row>
    <row r="60" spans="1:15" ht="18" customHeight="1" thickBot="1">
      <c r="A60" s="647"/>
      <c r="B60" s="649"/>
      <c r="C60" s="651"/>
      <c r="D60" s="651"/>
      <c r="E60" s="657"/>
      <c r="F60" s="659"/>
      <c r="G60" s="661"/>
      <c r="H60" s="663"/>
      <c r="I60" s="661"/>
      <c r="J60" s="665"/>
      <c r="K60" s="668"/>
      <c r="L60" s="669"/>
    </row>
    <row r="61" spans="1:15" ht="20.100000000000001" customHeight="1" thickTop="1">
      <c r="A61" s="634"/>
      <c r="B61" s="636" t="str">
        <f>IF(A61="","",VLOOKUP(ASC(A61),承認一覧表!$I$8:$T$1933,2,FALSE))</f>
        <v/>
      </c>
      <c r="C61" s="638"/>
      <c r="D61" s="53" t="str">
        <f>IF(A61="","",VLOOKUP(ASC(A61),承認一覧表!$I$8:$T$1933,5,FALSE))</f>
        <v/>
      </c>
      <c r="E61" s="41" t="str">
        <f>IF(A61="","",VLOOKUP(ASC(A61),承認一覧表!$I$8:$W$1931,11,FALSE))</f>
        <v/>
      </c>
      <c r="F61" s="640" t="s">
        <v>48</v>
      </c>
      <c r="G61" s="640"/>
      <c r="H61" s="640"/>
      <c r="I61" s="640"/>
      <c r="J61" s="640"/>
      <c r="K61" s="641" t="str">
        <f>IF(A61="","",VLOOKUP(A61,承認一覧表!$I$8:$W$1931,15,FALSE))</f>
        <v/>
      </c>
      <c r="L61" s="642"/>
    </row>
    <row r="62" spans="1:15" ht="20.100000000000001" customHeight="1">
      <c r="A62" s="635"/>
      <c r="B62" s="637"/>
      <c r="C62" s="639"/>
      <c r="D62" s="56" t="str">
        <f>IF(A61="","",VLOOKUP(ASC(A61),承認一覧表!$I$8:$T$1933,6,FALSE))</f>
        <v/>
      </c>
      <c r="E62" s="57" t="str">
        <f>ASC(LEFT(A61,3))</f>
        <v/>
      </c>
      <c r="F62" s="58" t="str">
        <f>IF(A61="","",VLOOKUP(A61,承認一覧表!$A$8:$F$1931,4,FALSE))</f>
        <v/>
      </c>
      <c r="G62" s="58" t="s">
        <v>45</v>
      </c>
      <c r="H62" s="59" t="str">
        <f>IF(A61="","",VLOOKUP(A61,承認一覧表!$A$8:$W$1931,5,FALSE))</f>
        <v/>
      </c>
      <c r="I62" s="58" t="s">
        <v>45</v>
      </c>
      <c r="J62" s="60" t="str">
        <f>IF(A61="","",VLOOKUP(A61,承認一覧表!$A$8:$W$1931,6,FALSE))</f>
        <v/>
      </c>
      <c r="K62" s="643" t="str">
        <f>IF(A61="","",VLOOKUP(A61,承認一覧表!$I$8:$W$1931,3,FALSE))</f>
        <v/>
      </c>
      <c r="L62" s="644"/>
      <c r="O62" s="35"/>
    </row>
    <row r="63" spans="1:15" ht="20.100000000000001" customHeight="1">
      <c r="A63" s="615"/>
      <c r="B63" s="625" t="str">
        <f>IF(A63="","",VLOOKUP(ASC(A63),承認一覧表!$I$8:$T$1933,2,FALSE))</f>
        <v/>
      </c>
      <c r="C63" s="627"/>
      <c r="D63" s="51" t="str">
        <f>IF(A63="","",VLOOKUP(ASC(A63),承認一覧表!$I$8:$T$1933,5,FALSE))</f>
        <v/>
      </c>
      <c r="E63" s="44" t="str">
        <f>IF(A63="","",VLOOKUP(ASC(A63),承認一覧表!$I$8:$W$1931,11,FALSE))</f>
        <v/>
      </c>
      <c r="F63" s="629" t="s">
        <v>48</v>
      </c>
      <c r="G63" s="629"/>
      <c r="H63" s="629"/>
      <c r="I63" s="629"/>
      <c r="J63" s="629"/>
      <c r="K63" s="630" t="str">
        <f>IF(A63="","",VLOOKUP(A63,承認一覧表!$I$8:$W$1931,15,FALSE))</f>
        <v/>
      </c>
      <c r="L63" s="631"/>
    </row>
    <row r="64" spans="1:15" ht="20.100000000000001" customHeight="1">
      <c r="A64" s="615"/>
      <c r="B64" s="626"/>
      <c r="C64" s="628"/>
      <c r="D64" s="52" t="str">
        <f>IF(A63="","",VLOOKUP(ASC(A63),承認一覧表!$I$8:$T$1933,6,FALSE))</f>
        <v/>
      </c>
      <c r="E64" s="45" t="str">
        <f>ASC(LEFT(A63,3))</f>
        <v/>
      </c>
      <c r="F64" s="46" t="str">
        <f>IF(A63="","",VLOOKUP(A63,承認一覧表!$A$8:$F$1931,4,FALSE))</f>
        <v/>
      </c>
      <c r="G64" s="46" t="s">
        <v>45</v>
      </c>
      <c r="H64" s="61" t="str">
        <f>IF(A63="","",VLOOKUP(A63,承認一覧表!$A$8:$W$1931,5,FALSE))</f>
        <v/>
      </c>
      <c r="I64" s="46" t="s">
        <v>45</v>
      </c>
      <c r="J64" s="62" t="str">
        <f>IF(A63="","",VLOOKUP(A63,承認一覧表!$A$8:$W$1931,6,FALSE))</f>
        <v/>
      </c>
      <c r="K64" s="632" t="str">
        <f>IF(A63="","",VLOOKUP(A63,承認一覧表!$I$8:$W$1931,3,FALSE))</f>
        <v/>
      </c>
      <c r="L64" s="633"/>
    </row>
    <row r="65" spans="1:12" ht="20.100000000000001" customHeight="1">
      <c r="A65" s="615"/>
      <c r="B65" s="616" t="str">
        <f>IF(A65="","",VLOOKUP(ASC(A65),承認一覧表!$I$8:$T$1933,2,FALSE))</f>
        <v/>
      </c>
      <c r="C65" s="618"/>
      <c r="D65" s="49" t="str">
        <f>IF(A65="","",VLOOKUP(ASC(A65),承認一覧表!$I$8:$T$1933,5,FALSE))</f>
        <v/>
      </c>
      <c r="E65" s="47" t="str">
        <f>IF(A65="","",VLOOKUP(ASC(A65),承認一覧表!$I$8:$W$1931,11,FALSE))</f>
        <v/>
      </c>
      <c r="F65" s="620" t="s">
        <v>48</v>
      </c>
      <c r="G65" s="620"/>
      <c r="H65" s="620"/>
      <c r="I65" s="620"/>
      <c r="J65" s="620"/>
      <c r="K65" s="621" t="str">
        <f>IF(A65="","",VLOOKUP(A65,承認一覧表!$I$8:$W$1931,15,FALSE))</f>
        <v/>
      </c>
      <c r="L65" s="622"/>
    </row>
    <row r="66" spans="1:12" ht="20.100000000000001" customHeight="1">
      <c r="A66" s="615"/>
      <c r="B66" s="617"/>
      <c r="C66" s="619"/>
      <c r="D66" s="50" t="str">
        <f>IF(A65="","",VLOOKUP(ASC(A65),承認一覧表!$I$8:$T$1933,6,FALSE))</f>
        <v/>
      </c>
      <c r="E66" s="42" t="str">
        <f>ASC(LEFT(A65,3))</f>
        <v/>
      </c>
      <c r="F66" s="43" t="str">
        <f>IF(A65="","",VLOOKUP(A65,承認一覧表!$A$8:$F$1931,4,FALSE))</f>
        <v/>
      </c>
      <c r="G66" s="43" t="s">
        <v>45</v>
      </c>
      <c r="H66" s="54" t="str">
        <f>IF(A65="","",VLOOKUP(A65,承認一覧表!$A$8:$W$1931,5,FALSE))</f>
        <v/>
      </c>
      <c r="I66" s="43" t="s">
        <v>45</v>
      </c>
      <c r="J66" s="55" t="str">
        <f>IF(A65="","",VLOOKUP(A65,承認一覧表!$A$8:$W$1931,6,FALSE))</f>
        <v/>
      </c>
      <c r="K66" s="623" t="str">
        <f>IF(A65="","",VLOOKUP(A65,承認一覧表!$I$8:$W$1931,3,FALSE))</f>
        <v/>
      </c>
      <c r="L66" s="624"/>
    </row>
    <row r="67" spans="1:12" ht="20.100000000000001" customHeight="1">
      <c r="A67" s="615"/>
      <c r="B67" s="625" t="str">
        <f>IF(A67="","",VLOOKUP(ASC(A67),承認一覧表!$I$8:$T$1933,2,FALSE))</f>
        <v/>
      </c>
      <c r="C67" s="627"/>
      <c r="D67" s="51" t="str">
        <f>IF(A67="","",VLOOKUP(ASC(A67),承認一覧表!$I$8:$T$1933,5,FALSE))</f>
        <v/>
      </c>
      <c r="E67" s="44" t="str">
        <f>IF(A67="","",VLOOKUP(ASC(A67),承認一覧表!$I$8:$W$1931,11,FALSE))</f>
        <v/>
      </c>
      <c r="F67" s="629" t="s">
        <v>48</v>
      </c>
      <c r="G67" s="629"/>
      <c r="H67" s="629"/>
      <c r="I67" s="629"/>
      <c r="J67" s="629"/>
      <c r="K67" s="630" t="str">
        <f>IF(A67="","",VLOOKUP(A67,承認一覧表!$I$8:$W$1931,15,FALSE))</f>
        <v/>
      </c>
      <c r="L67" s="631"/>
    </row>
    <row r="68" spans="1:12" ht="20.100000000000001" customHeight="1">
      <c r="A68" s="615"/>
      <c r="B68" s="626"/>
      <c r="C68" s="628"/>
      <c r="D68" s="52" t="str">
        <f>IF(A67="","",VLOOKUP(ASC(A67),承認一覧表!$I$8:$T$1933,6,FALSE))</f>
        <v/>
      </c>
      <c r="E68" s="45" t="str">
        <f>ASC(LEFT(A67,3))</f>
        <v/>
      </c>
      <c r="F68" s="46" t="str">
        <f>IF(A67="","",VLOOKUP(A67,承認一覧表!$A$8:$F$1931,4,FALSE))</f>
        <v/>
      </c>
      <c r="G68" s="46" t="s">
        <v>45</v>
      </c>
      <c r="H68" s="61" t="str">
        <f>IF(A67="","",VLOOKUP(A67,承認一覧表!$A$8:$W$1931,5,FALSE))</f>
        <v/>
      </c>
      <c r="I68" s="46" t="s">
        <v>45</v>
      </c>
      <c r="J68" s="62" t="str">
        <f>IF(A67="","",VLOOKUP(A67,承認一覧表!$A$8:$W$1931,6,FALSE))</f>
        <v/>
      </c>
      <c r="K68" s="632" t="str">
        <f>IF(A67="","",VLOOKUP(A67,承認一覧表!$I$8:$W$1931,3,FALSE))</f>
        <v/>
      </c>
      <c r="L68" s="633"/>
    </row>
    <row r="69" spans="1:12" ht="20.100000000000001" customHeight="1">
      <c r="A69" s="615"/>
      <c r="B69" s="616" t="str">
        <f>IF(A69="","",VLOOKUP(ASC(A69),承認一覧表!$I$8:$T$1933,2,FALSE))</f>
        <v/>
      </c>
      <c r="C69" s="618"/>
      <c r="D69" s="49" t="str">
        <f>IF(A69="","",VLOOKUP(ASC(A69),承認一覧表!$I$8:$T$1933,5,FALSE))</f>
        <v/>
      </c>
      <c r="E69" s="47" t="str">
        <f>IF(A69="","",VLOOKUP(ASC(A69),承認一覧表!$I$8:$W$1931,11,FALSE))</f>
        <v/>
      </c>
      <c r="F69" s="620" t="s">
        <v>48</v>
      </c>
      <c r="G69" s="620"/>
      <c r="H69" s="620"/>
      <c r="I69" s="620"/>
      <c r="J69" s="620"/>
      <c r="K69" s="621" t="str">
        <f>IF(A69="","",VLOOKUP(A69,承認一覧表!$I$8:$W$1931,15,FALSE))</f>
        <v/>
      </c>
      <c r="L69" s="622"/>
    </row>
    <row r="70" spans="1:12" ht="20.100000000000001" customHeight="1">
      <c r="A70" s="615"/>
      <c r="B70" s="617"/>
      <c r="C70" s="619"/>
      <c r="D70" s="50" t="str">
        <f>IF(A69="","",VLOOKUP(ASC(A69),承認一覧表!$I$8:$T$1933,6,FALSE))</f>
        <v/>
      </c>
      <c r="E70" s="42" t="str">
        <f>ASC(LEFT(A69,3))</f>
        <v/>
      </c>
      <c r="F70" s="43" t="str">
        <f>IF(A69="","",VLOOKUP(A69,承認一覧表!$A$8:$F$1931,4,FALSE))</f>
        <v/>
      </c>
      <c r="G70" s="43" t="s">
        <v>45</v>
      </c>
      <c r="H70" s="54" t="str">
        <f>IF(A69="","",VLOOKUP(A69,承認一覧表!$A$8:$W$1931,5,FALSE))</f>
        <v/>
      </c>
      <c r="I70" s="43" t="s">
        <v>45</v>
      </c>
      <c r="J70" s="55" t="str">
        <f>IF(A69="","",VLOOKUP(A69,承認一覧表!$A$8:$W$1931,6,FALSE))</f>
        <v/>
      </c>
      <c r="K70" s="623" t="str">
        <f>IF(A69="","",VLOOKUP(A69,承認一覧表!$I$8:$W$1931,3,FALSE))</f>
        <v/>
      </c>
      <c r="L70" s="624"/>
    </row>
    <row r="71" spans="1:12" ht="20.100000000000001" customHeight="1">
      <c r="A71" s="615"/>
      <c r="B71" s="625" t="str">
        <f>IF(A71="","",VLOOKUP(ASC(A71),承認一覧表!$I$8:$T$1933,2,FALSE))</f>
        <v/>
      </c>
      <c r="C71" s="627"/>
      <c r="D71" s="51" t="str">
        <f>IF(A71="","",VLOOKUP(ASC(A71),承認一覧表!$I$8:$T$1933,5,FALSE))</f>
        <v/>
      </c>
      <c r="E71" s="44" t="str">
        <f>IF(A71="","",VLOOKUP(ASC(A71),承認一覧表!$I$8:$W$1931,11,FALSE))</f>
        <v/>
      </c>
      <c r="F71" s="629" t="s">
        <v>48</v>
      </c>
      <c r="G71" s="629"/>
      <c r="H71" s="629"/>
      <c r="I71" s="629"/>
      <c r="J71" s="629"/>
      <c r="K71" s="630" t="str">
        <f>IF(A71="","",VLOOKUP(A71,承認一覧表!$I$8:$W$1931,15,FALSE))</f>
        <v/>
      </c>
      <c r="L71" s="631"/>
    </row>
    <row r="72" spans="1:12" ht="20.100000000000001" customHeight="1">
      <c r="A72" s="615"/>
      <c r="B72" s="626"/>
      <c r="C72" s="628"/>
      <c r="D72" s="52" t="str">
        <f>IF(A71="","",VLOOKUP(ASC(A71),承認一覧表!$I$8:$T$1933,6,FALSE))</f>
        <v/>
      </c>
      <c r="E72" s="45" t="str">
        <f>ASC(LEFT(A71,3))</f>
        <v/>
      </c>
      <c r="F72" s="46" t="str">
        <f>IF(A71="","",VLOOKUP(A71,承認一覧表!$A$8:$F$1931,4,FALSE))</f>
        <v/>
      </c>
      <c r="G72" s="46" t="s">
        <v>45</v>
      </c>
      <c r="H72" s="61" t="str">
        <f>IF(A71="","",VLOOKUP(A71,承認一覧表!$A$8:$W$1931,5,FALSE))</f>
        <v/>
      </c>
      <c r="I72" s="46" t="s">
        <v>45</v>
      </c>
      <c r="J72" s="62" t="str">
        <f>IF(A71="","",VLOOKUP(A71,承認一覧表!$A$8:$W$1931,6,FALSE))</f>
        <v/>
      </c>
      <c r="K72" s="632" t="str">
        <f>IF(A71="","",VLOOKUP(A71,承認一覧表!$I$8:$W$1931,3,FALSE))</f>
        <v/>
      </c>
      <c r="L72" s="633"/>
    </row>
    <row r="73" spans="1:12" ht="20.100000000000001" customHeight="1">
      <c r="A73" s="615"/>
      <c r="B73" s="616" t="str">
        <f>IF(A73="","",VLOOKUP(ASC(A73),承認一覧表!$I$8:$T$1933,2,FALSE))</f>
        <v/>
      </c>
      <c r="C73" s="618"/>
      <c r="D73" s="49" t="str">
        <f>IF(A73="","",VLOOKUP(ASC(A73),承認一覧表!$I$8:$T$1933,5,FALSE))</f>
        <v/>
      </c>
      <c r="E73" s="47" t="str">
        <f>IF(A73="","",VLOOKUP(ASC(A73),承認一覧表!$I$8:$W$1931,11,FALSE))</f>
        <v/>
      </c>
      <c r="F73" s="620" t="s">
        <v>48</v>
      </c>
      <c r="G73" s="620"/>
      <c r="H73" s="620"/>
      <c r="I73" s="620"/>
      <c r="J73" s="620"/>
      <c r="K73" s="621" t="str">
        <f>IF(A73="","",VLOOKUP(A73,承認一覧表!$I$8:$W$1931,15,FALSE))</f>
        <v/>
      </c>
      <c r="L73" s="622"/>
    </row>
    <row r="74" spans="1:12" ht="20.100000000000001" customHeight="1">
      <c r="A74" s="615"/>
      <c r="B74" s="617"/>
      <c r="C74" s="619"/>
      <c r="D74" s="50" t="str">
        <f>IF(A73="","",VLOOKUP(ASC(A73),承認一覧表!$I$8:$T$1933,6,FALSE))</f>
        <v/>
      </c>
      <c r="E74" s="42" t="str">
        <f>ASC(LEFT(A73,3))</f>
        <v/>
      </c>
      <c r="F74" s="43" t="str">
        <f>IF(A73="","",VLOOKUP(A73,承認一覧表!$A$8:$F$1931,4,FALSE))</f>
        <v/>
      </c>
      <c r="G74" s="43" t="s">
        <v>45</v>
      </c>
      <c r="H74" s="54" t="str">
        <f>IF(A73="","",VLOOKUP(A73,承認一覧表!$A$8:$W$1931,5,FALSE))</f>
        <v/>
      </c>
      <c r="I74" s="43" t="s">
        <v>45</v>
      </c>
      <c r="J74" s="55" t="str">
        <f>IF(A73="","",VLOOKUP(A73,承認一覧表!$A$8:$W$1931,6,FALSE))</f>
        <v/>
      </c>
      <c r="K74" s="623" t="str">
        <f>IF(A73="","",VLOOKUP(A73,承認一覧表!$I$8:$W$1931,3,FALSE))</f>
        <v/>
      </c>
      <c r="L74" s="624"/>
    </row>
    <row r="75" spans="1:12" ht="20.100000000000001" customHeight="1">
      <c r="A75" s="615"/>
      <c r="B75" s="625" t="str">
        <f>IF(A75="","",VLOOKUP(ASC(A75),承認一覧表!$I$8:$T$1933,2,FALSE))</f>
        <v/>
      </c>
      <c r="C75" s="627"/>
      <c r="D75" s="51" t="str">
        <f>IF(A75="","",VLOOKUP(ASC(A75),承認一覧表!$I$8:$T$1933,5,FALSE))</f>
        <v/>
      </c>
      <c r="E75" s="44" t="str">
        <f>IF(A75="","",VLOOKUP(ASC(A75),承認一覧表!$I$8:$W$1931,11,FALSE))</f>
        <v/>
      </c>
      <c r="F75" s="629" t="s">
        <v>48</v>
      </c>
      <c r="G75" s="629"/>
      <c r="H75" s="629"/>
      <c r="I75" s="629"/>
      <c r="J75" s="629"/>
      <c r="K75" s="630" t="str">
        <f>IF(A75="","",VLOOKUP(A75,承認一覧表!$I$8:$W$1931,15,FALSE))</f>
        <v/>
      </c>
      <c r="L75" s="631"/>
    </row>
    <row r="76" spans="1:12" ht="20.100000000000001" customHeight="1">
      <c r="A76" s="615"/>
      <c r="B76" s="626"/>
      <c r="C76" s="628"/>
      <c r="D76" s="52" t="str">
        <f>IF(A75="","",VLOOKUP(ASC(A75),承認一覧表!$I$8:$T$1933,6,FALSE))</f>
        <v/>
      </c>
      <c r="E76" s="45" t="str">
        <f>ASC(LEFT(A75,3))</f>
        <v/>
      </c>
      <c r="F76" s="46" t="str">
        <f>IF(A75="","",VLOOKUP(A75,承認一覧表!$A$8:$F$1931,4,FALSE))</f>
        <v/>
      </c>
      <c r="G76" s="46" t="s">
        <v>45</v>
      </c>
      <c r="H76" s="61" t="str">
        <f>IF(A75="","",VLOOKUP(A75,承認一覧表!$A$8:$W$1931,5,FALSE))</f>
        <v/>
      </c>
      <c r="I76" s="46" t="s">
        <v>45</v>
      </c>
      <c r="J76" s="62" t="str">
        <f>IF(A75="","",VLOOKUP(A75,承認一覧表!$A$8:$W$1931,6,FALSE))</f>
        <v/>
      </c>
      <c r="K76" s="632" t="str">
        <f>IF(A75="","",VLOOKUP(A75,承認一覧表!$I$8:$W$1931,3,FALSE))</f>
        <v/>
      </c>
      <c r="L76" s="633"/>
    </row>
    <row r="77" spans="1:12" ht="20.100000000000001" customHeight="1">
      <c r="A77" s="615"/>
      <c r="B77" s="616" t="str">
        <f>IF(A77="","",VLOOKUP(ASC(A77),承認一覧表!$I$8:$T$1933,2,FALSE))</f>
        <v/>
      </c>
      <c r="C77" s="618"/>
      <c r="D77" s="49" t="str">
        <f>IF(A77="","",VLOOKUP(ASC(A77),承認一覧表!$I$8:$T$1933,5,FALSE))</f>
        <v/>
      </c>
      <c r="E77" s="47" t="str">
        <f>IF(A77="","",VLOOKUP(ASC(A77),承認一覧表!$I$8:$W$1931,11,FALSE))</f>
        <v/>
      </c>
      <c r="F77" s="620" t="s">
        <v>48</v>
      </c>
      <c r="G77" s="620"/>
      <c r="H77" s="620"/>
      <c r="I77" s="620"/>
      <c r="J77" s="620"/>
      <c r="K77" s="621" t="str">
        <f>IF(A77="","",VLOOKUP(A77,承認一覧表!$I$8:$W$1931,15,FALSE))</f>
        <v/>
      </c>
      <c r="L77" s="622"/>
    </row>
    <row r="78" spans="1:12" ht="20.100000000000001" customHeight="1">
      <c r="A78" s="615"/>
      <c r="B78" s="617"/>
      <c r="C78" s="619"/>
      <c r="D78" s="50" t="str">
        <f>IF(A77="","",VLOOKUP(ASC(A77),承認一覧表!$I$8:$T$1933,6,FALSE))</f>
        <v/>
      </c>
      <c r="E78" s="42" t="str">
        <f>ASC(LEFT(A77,3))</f>
        <v/>
      </c>
      <c r="F78" s="43" t="str">
        <f>IF(A77="","",VLOOKUP(A77,承認一覧表!$A$8:$F$1931,4,FALSE))</f>
        <v/>
      </c>
      <c r="G78" s="43" t="s">
        <v>45</v>
      </c>
      <c r="H78" s="54" t="str">
        <f>IF(A77="","",VLOOKUP(A77,承認一覧表!$A$8:$W$1931,5,FALSE))</f>
        <v/>
      </c>
      <c r="I78" s="43" t="s">
        <v>45</v>
      </c>
      <c r="J78" s="55" t="str">
        <f>IF(A77="","",VLOOKUP(A77,承認一覧表!$A$8:$W$1931,6,FALSE))</f>
        <v/>
      </c>
      <c r="K78" s="623" t="str">
        <f>IF(A77="","",VLOOKUP(A77,承認一覧表!$I$8:$W$1931,3,FALSE))</f>
        <v/>
      </c>
      <c r="L78" s="624"/>
    </row>
    <row r="79" spans="1:12" ht="20.100000000000001" customHeight="1">
      <c r="A79" s="615"/>
      <c r="B79" s="625" t="str">
        <f>IF(A79="","",VLOOKUP(ASC(A79),承認一覧表!$I$8:$T$1933,2,FALSE))</f>
        <v/>
      </c>
      <c r="C79" s="627"/>
      <c r="D79" s="51" t="str">
        <f>IF(A79="","",VLOOKUP(ASC(A79),承認一覧表!$I$8:$T$1933,5,FALSE))</f>
        <v/>
      </c>
      <c r="E79" s="44" t="str">
        <f>IF(A79="","",VLOOKUP(ASC(A79),承認一覧表!$I$8:$W$1931,11,FALSE))</f>
        <v/>
      </c>
      <c r="F79" s="629" t="s">
        <v>48</v>
      </c>
      <c r="G79" s="629"/>
      <c r="H79" s="629"/>
      <c r="I79" s="629"/>
      <c r="J79" s="629"/>
      <c r="K79" s="630" t="str">
        <f>IF(A79="","",VLOOKUP(A79,承認一覧表!$I$8:$W$1931,15,FALSE))</f>
        <v/>
      </c>
      <c r="L79" s="631"/>
    </row>
    <row r="80" spans="1:12" ht="20.100000000000001" customHeight="1">
      <c r="A80" s="615"/>
      <c r="B80" s="626"/>
      <c r="C80" s="628"/>
      <c r="D80" s="52" t="str">
        <f>IF(A79="","",VLOOKUP(ASC(A79),承認一覧表!$I$8:$T$1933,6,FALSE))</f>
        <v/>
      </c>
      <c r="E80" s="45" t="str">
        <f>ASC(LEFT(A79,3))</f>
        <v/>
      </c>
      <c r="F80" s="46" t="str">
        <f>IF(A79="","",VLOOKUP(A79,承認一覧表!$A$8:$F$1931,4,FALSE))</f>
        <v/>
      </c>
      <c r="G80" s="46" t="s">
        <v>45</v>
      </c>
      <c r="H80" s="61" t="str">
        <f>IF(A79="","",VLOOKUP(A79,承認一覧表!$A$8:$W$1931,5,FALSE))</f>
        <v/>
      </c>
      <c r="I80" s="46" t="s">
        <v>45</v>
      </c>
      <c r="J80" s="62" t="str">
        <f>IF(A79="","",VLOOKUP(A79,承認一覧表!$A$8:$W$1931,6,FALSE))</f>
        <v/>
      </c>
      <c r="K80" s="632" t="str">
        <f>IF(A79="","",VLOOKUP(A79,承認一覧表!$I$8:$W$1931,3,FALSE))</f>
        <v/>
      </c>
      <c r="L80" s="633"/>
    </row>
    <row r="81" spans="1:12" ht="20.100000000000001" customHeight="1">
      <c r="A81" s="615"/>
      <c r="B81" s="616" t="str">
        <f>IF(A81="","",VLOOKUP(ASC(A81),承認一覧表!$I$8:$T$1933,2,FALSE))</f>
        <v/>
      </c>
      <c r="C81" s="618"/>
      <c r="D81" s="49" t="str">
        <f>IF(A81="","",VLOOKUP(ASC(A81),承認一覧表!$I$8:$T$1933,5,FALSE))</f>
        <v/>
      </c>
      <c r="E81" s="47" t="str">
        <f>IF(A81="","",VLOOKUP(ASC(A81),承認一覧表!$I$8:$W$1931,11,FALSE))</f>
        <v/>
      </c>
      <c r="F81" s="620" t="s">
        <v>48</v>
      </c>
      <c r="G81" s="620"/>
      <c r="H81" s="620"/>
      <c r="I81" s="620"/>
      <c r="J81" s="620"/>
      <c r="K81" s="621" t="str">
        <f>IF(A81="","",VLOOKUP(A81,承認一覧表!$I$8:$W$1931,15,FALSE))</f>
        <v/>
      </c>
      <c r="L81" s="622"/>
    </row>
    <row r="82" spans="1:12" ht="20.100000000000001" customHeight="1">
      <c r="A82" s="615"/>
      <c r="B82" s="617"/>
      <c r="C82" s="619"/>
      <c r="D82" s="50" t="str">
        <f>IF(A81="","",VLOOKUP(ASC(A81),承認一覧表!$I$8:$T$1933,6,FALSE))</f>
        <v/>
      </c>
      <c r="E82" s="42" t="str">
        <f>ASC(LEFT(A81,3))</f>
        <v/>
      </c>
      <c r="F82" s="43" t="str">
        <f>IF(A81="","",VLOOKUP(A81,承認一覧表!$A$8:$F$1931,4,FALSE))</f>
        <v/>
      </c>
      <c r="G82" s="43" t="s">
        <v>45</v>
      </c>
      <c r="H82" s="54" t="str">
        <f>IF(A81="","",VLOOKUP(A81,承認一覧表!$A$8:$W$1931,5,FALSE))</f>
        <v/>
      </c>
      <c r="I82" s="43" t="s">
        <v>45</v>
      </c>
      <c r="J82" s="55" t="str">
        <f>IF(A81="","",VLOOKUP(A81,承認一覧表!$A$8:$W$1931,6,FALSE))</f>
        <v/>
      </c>
      <c r="K82" s="623" t="str">
        <f>IF(A81="","",VLOOKUP(A81,承認一覧表!$I$8:$W$1931,3,FALSE))</f>
        <v/>
      </c>
      <c r="L82" s="624"/>
    </row>
    <row r="83" spans="1:12" ht="20.100000000000001" customHeight="1">
      <c r="A83" s="615"/>
      <c r="B83" s="625" t="str">
        <f>IF(A83="","",VLOOKUP(ASC(A83),承認一覧表!$I$8:$T$1933,2,FALSE))</f>
        <v/>
      </c>
      <c r="C83" s="627"/>
      <c r="D83" s="51" t="str">
        <f>IF(A83="","",VLOOKUP(ASC(A83),承認一覧表!$I$8:$T$1933,5,FALSE))</f>
        <v/>
      </c>
      <c r="E83" s="44" t="str">
        <f>IF(A83="","",VLOOKUP(ASC(A83),承認一覧表!$I$8:$W$1931,11,FALSE))</f>
        <v/>
      </c>
      <c r="F83" s="629" t="s">
        <v>48</v>
      </c>
      <c r="G83" s="629"/>
      <c r="H83" s="629"/>
      <c r="I83" s="629"/>
      <c r="J83" s="629"/>
      <c r="K83" s="630" t="str">
        <f>IF(A83="","",VLOOKUP(A83,承認一覧表!$I$8:$W$1931,15,FALSE))</f>
        <v/>
      </c>
      <c r="L83" s="631"/>
    </row>
    <row r="84" spans="1:12" ht="20.100000000000001" customHeight="1">
      <c r="A84" s="615"/>
      <c r="B84" s="626"/>
      <c r="C84" s="628"/>
      <c r="D84" s="52" t="str">
        <f>IF(A83="","",VLOOKUP(ASC(A83),承認一覧表!$I$8:$T$1933,6,FALSE))</f>
        <v/>
      </c>
      <c r="E84" s="45" t="str">
        <f>ASC(LEFT(A83,3))</f>
        <v/>
      </c>
      <c r="F84" s="46" t="str">
        <f>IF(A83="","",VLOOKUP(A83,承認一覧表!$A$8:$F$1931,4,FALSE))</f>
        <v/>
      </c>
      <c r="G84" s="46" t="s">
        <v>45</v>
      </c>
      <c r="H84" s="61" t="str">
        <f>IF(A83="","",VLOOKUP(A83,承認一覧表!$A$8:$W$1931,5,FALSE))</f>
        <v/>
      </c>
      <c r="I84" s="46" t="s">
        <v>45</v>
      </c>
      <c r="J84" s="62" t="str">
        <f>IF(A83="","",VLOOKUP(A83,承認一覧表!$A$8:$W$1931,6,FALSE))</f>
        <v/>
      </c>
      <c r="K84" s="632" t="str">
        <f>IF(A83="","",VLOOKUP(A83,承認一覧表!$I$8:$W$1931,3,FALSE))</f>
        <v/>
      </c>
      <c r="L84" s="633"/>
    </row>
    <row r="85" spans="1:12" ht="20.100000000000001" customHeight="1">
      <c r="A85" s="615"/>
      <c r="B85" s="616" t="str">
        <f>IF(A85="","",VLOOKUP(ASC(A85),承認一覧表!$I$8:$T$1933,2,FALSE))</f>
        <v/>
      </c>
      <c r="C85" s="618"/>
      <c r="D85" s="49" t="str">
        <f>IF(A85="","",VLOOKUP(ASC(A85),承認一覧表!$I$8:$T$1933,5,FALSE))</f>
        <v/>
      </c>
      <c r="E85" s="47" t="str">
        <f>IF(A85="","",VLOOKUP(ASC(A85),承認一覧表!$I$8:$W$1931,11,FALSE))</f>
        <v/>
      </c>
      <c r="F85" s="620" t="s">
        <v>48</v>
      </c>
      <c r="G85" s="620"/>
      <c r="H85" s="620"/>
      <c r="I85" s="620"/>
      <c r="J85" s="620"/>
      <c r="K85" s="621" t="str">
        <f>IF(A85="","",VLOOKUP(A85,承認一覧表!$I$8:$W$1931,15,FALSE))</f>
        <v/>
      </c>
      <c r="L85" s="622"/>
    </row>
    <row r="86" spans="1:12" ht="20.100000000000001" customHeight="1">
      <c r="A86" s="615"/>
      <c r="B86" s="617"/>
      <c r="C86" s="619"/>
      <c r="D86" s="50" t="str">
        <f>IF(A85="","",VLOOKUP(ASC(A85),承認一覧表!$I$8:$T$1933,6,FALSE))</f>
        <v/>
      </c>
      <c r="E86" s="42" t="str">
        <f>ASC(LEFT(A85,3))</f>
        <v/>
      </c>
      <c r="F86" s="43" t="str">
        <f>IF(A85="","",VLOOKUP(A85,承認一覧表!$A$8:$F$1931,4,FALSE))</f>
        <v/>
      </c>
      <c r="G86" s="43" t="s">
        <v>45</v>
      </c>
      <c r="H86" s="54" t="str">
        <f>IF(A85="","",VLOOKUP(A85,承認一覧表!$A$8:$W$1931,5,FALSE))</f>
        <v/>
      </c>
      <c r="I86" s="43" t="s">
        <v>45</v>
      </c>
      <c r="J86" s="55" t="str">
        <f>IF(A85="","",VLOOKUP(A85,承認一覧表!$A$8:$W$1931,6,FALSE))</f>
        <v/>
      </c>
      <c r="K86" s="623" t="str">
        <f>IF(A85="","",VLOOKUP(A85,承認一覧表!$I$8:$W$1931,3,FALSE))</f>
        <v/>
      </c>
      <c r="L86" s="624"/>
    </row>
    <row r="87" spans="1:12" ht="20.100000000000001" customHeight="1">
      <c r="A87" s="615"/>
      <c r="B87" s="625" t="str">
        <f>IF(A87="","",VLOOKUP(ASC(A87),承認一覧表!$I$8:$T$1933,2,FALSE))</f>
        <v/>
      </c>
      <c r="C87" s="627"/>
      <c r="D87" s="51" t="str">
        <f>IF(A87="","",VLOOKUP(ASC(A87),承認一覧表!$I$8:$T$1933,5,FALSE))</f>
        <v/>
      </c>
      <c r="E87" s="44" t="str">
        <f>IF(A87="","",VLOOKUP(ASC(A87),承認一覧表!$I$8:$W$1931,11,FALSE))</f>
        <v/>
      </c>
      <c r="F87" s="629" t="s">
        <v>48</v>
      </c>
      <c r="G87" s="629"/>
      <c r="H87" s="629"/>
      <c r="I87" s="629"/>
      <c r="J87" s="629"/>
      <c r="K87" s="630" t="str">
        <f>IF(A87="","",VLOOKUP(A87,承認一覧表!$I$8:$W$1931,15,FALSE))</f>
        <v/>
      </c>
      <c r="L87" s="631"/>
    </row>
    <row r="88" spans="1:12" ht="20.100000000000001" customHeight="1">
      <c r="A88" s="615"/>
      <c r="B88" s="626"/>
      <c r="C88" s="628"/>
      <c r="D88" s="52" t="str">
        <f>IF(A87="","",VLOOKUP(ASC(A87),承認一覧表!$I$8:$T$1933,6,FALSE))</f>
        <v/>
      </c>
      <c r="E88" s="45" t="str">
        <f>ASC(LEFT(A87,3))</f>
        <v/>
      </c>
      <c r="F88" s="46" t="str">
        <f>IF(A87="","",VLOOKUP(A87,承認一覧表!$A$8:$F$1931,4,FALSE))</f>
        <v/>
      </c>
      <c r="G88" s="46" t="s">
        <v>45</v>
      </c>
      <c r="H88" s="61" t="str">
        <f>IF(A87="","",VLOOKUP(A87,承認一覧表!$A$8:$W$1931,5,FALSE))</f>
        <v/>
      </c>
      <c r="I88" s="46" t="s">
        <v>45</v>
      </c>
      <c r="J88" s="62" t="str">
        <f>IF(A87="","",VLOOKUP(A87,承認一覧表!$A$8:$W$1931,6,FALSE))</f>
        <v/>
      </c>
      <c r="K88" s="632" t="str">
        <f>IF(A87="","",VLOOKUP(A87,承認一覧表!$I$8:$W$1931,3,FALSE))</f>
        <v/>
      </c>
      <c r="L88" s="633"/>
    </row>
    <row r="89" spans="1:12" ht="20.100000000000001" customHeight="1">
      <c r="A89" s="615"/>
      <c r="B89" s="616" t="str">
        <f>IF(A89="","",VLOOKUP(ASC(A89),承認一覧表!$I$8:$T$1933,2,FALSE))</f>
        <v/>
      </c>
      <c r="C89" s="618"/>
      <c r="D89" s="49" t="str">
        <f>IF(A89="","",VLOOKUP(ASC(A89),承認一覧表!$I$8:$T$1933,5,FALSE))</f>
        <v/>
      </c>
      <c r="E89" s="47" t="str">
        <f>IF(A89="","",VLOOKUP(ASC(A89),承認一覧表!$I$8:$W$1931,11,FALSE))</f>
        <v/>
      </c>
      <c r="F89" s="620" t="s">
        <v>48</v>
      </c>
      <c r="G89" s="620"/>
      <c r="H89" s="620"/>
      <c r="I89" s="620"/>
      <c r="J89" s="620"/>
      <c r="K89" s="621" t="str">
        <f>IF(A89="","",VLOOKUP(A89,承認一覧表!$I$8:$W$1931,15,FALSE))</f>
        <v/>
      </c>
      <c r="L89" s="622"/>
    </row>
    <row r="90" spans="1:12" ht="20.100000000000001" customHeight="1">
      <c r="A90" s="615"/>
      <c r="B90" s="617"/>
      <c r="C90" s="619"/>
      <c r="D90" s="50" t="str">
        <f>IF(A89="","",VLOOKUP(ASC(A89),承認一覧表!$I$8:$T$1933,6,FALSE))</f>
        <v/>
      </c>
      <c r="E90" s="42" t="str">
        <f>ASC(LEFT(A89,3))</f>
        <v/>
      </c>
      <c r="F90" s="43" t="str">
        <f>IF(A89="","",VLOOKUP(A89,承認一覧表!$A$8:$F$1931,4,FALSE))</f>
        <v/>
      </c>
      <c r="G90" s="43" t="s">
        <v>45</v>
      </c>
      <c r="H90" s="54" t="str">
        <f>IF(A89="","",VLOOKUP(A89,承認一覧表!$A$8:$W$1931,5,FALSE))</f>
        <v/>
      </c>
      <c r="I90" s="43" t="s">
        <v>45</v>
      </c>
      <c r="J90" s="55" t="str">
        <f>IF(A89="","",VLOOKUP(A89,承認一覧表!$A$8:$W$1931,6,FALSE))</f>
        <v/>
      </c>
      <c r="K90" s="623" t="str">
        <f>IF(A89="","",VLOOKUP(A89,承認一覧表!$I$8:$W$1931,3,FALSE))</f>
        <v/>
      </c>
      <c r="L90" s="624"/>
    </row>
    <row r="91" spans="1:12" ht="20.100000000000001" customHeight="1">
      <c r="A91" s="615"/>
      <c r="B91" s="625" t="str">
        <f>IF(A91="","",VLOOKUP(ASC(A91),承認一覧表!$I$8:$T$1933,2,FALSE))</f>
        <v/>
      </c>
      <c r="C91" s="627"/>
      <c r="D91" s="51" t="str">
        <f>IF(A91="","",VLOOKUP(ASC(A91),承認一覧表!$I$8:$T$1933,5,FALSE))</f>
        <v/>
      </c>
      <c r="E91" s="44" t="str">
        <f>IF(A91="","",VLOOKUP(ASC(A91),承認一覧表!$I$8:$W$1931,11,FALSE))</f>
        <v/>
      </c>
      <c r="F91" s="629" t="s">
        <v>48</v>
      </c>
      <c r="G91" s="629"/>
      <c r="H91" s="629"/>
      <c r="I91" s="629"/>
      <c r="J91" s="629"/>
      <c r="K91" s="630" t="str">
        <f>IF(A91="","",VLOOKUP(A91,承認一覧表!$I$8:$W$1931,15,FALSE))</f>
        <v/>
      </c>
      <c r="L91" s="631"/>
    </row>
    <row r="92" spans="1:12" ht="20.100000000000001" customHeight="1">
      <c r="A92" s="615"/>
      <c r="B92" s="626"/>
      <c r="C92" s="628"/>
      <c r="D92" s="52" t="str">
        <f>IF(A91="","",VLOOKUP(ASC(A91),承認一覧表!$I$8:$T$1933,6,FALSE))</f>
        <v/>
      </c>
      <c r="E92" s="45" t="str">
        <f>ASC(LEFT(A91,3))</f>
        <v/>
      </c>
      <c r="F92" s="46" t="str">
        <f>IF(A91="","",VLOOKUP(A91,承認一覧表!$A$8:$F$1931,4,FALSE))</f>
        <v/>
      </c>
      <c r="G92" s="46" t="s">
        <v>45</v>
      </c>
      <c r="H92" s="61" t="str">
        <f>IF(A91="","",VLOOKUP(A91,承認一覧表!$A$8:$W$1931,5,FALSE))</f>
        <v/>
      </c>
      <c r="I92" s="46" t="s">
        <v>45</v>
      </c>
      <c r="J92" s="62" t="str">
        <f>IF(A91="","",VLOOKUP(A91,承認一覧表!$A$8:$W$1931,6,FALSE))</f>
        <v/>
      </c>
      <c r="K92" s="632" t="str">
        <f>IF(A91="","",VLOOKUP(A91,承認一覧表!$I$8:$W$1931,3,FALSE))</f>
        <v/>
      </c>
      <c r="L92" s="633"/>
    </row>
    <row r="93" spans="1:12" ht="20.100000000000001" customHeight="1">
      <c r="A93" s="615"/>
      <c r="B93" s="616" t="str">
        <f>IF(A93="","",VLOOKUP(ASC(A93),承認一覧表!$I$8:$T$1933,2,FALSE))</f>
        <v/>
      </c>
      <c r="C93" s="618"/>
      <c r="D93" s="49" t="str">
        <f>IF(A93="","",VLOOKUP(ASC(A93),承認一覧表!$I$8:$T$1933,5,FALSE))</f>
        <v/>
      </c>
      <c r="E93" s="47" t="str">
        <f>IF(A93="","",VLOOKUP(ASC(A93),承認一覧表!$I$8:$W$1931,11,FALSE))</f>
        <v/>
      </c>
      <c r="F93" s="620" t="s">
        <v>48</v>
      </c>
      <c r="G93" s="620"/>
      <c r="H93" s="620"/>
      <c r="I93" s="620"/>
      <c r="J93" s="620"/>
      <c r="K93" s="621" t="str">
        <f>IF(A93="","",VLOOKUP(A93,承認一覧表!$I$8:$W$1931,15,FALSE))</f>
        <v/>
      </c>
      <c r="L93" s="622"/>
    </row>
    <row r="94" spans="1:12" ht="20.100000000000001" customHeight="1">
      <c r="A94" s="615"/>
      <c r="B94" s="617"/>
      <c r="C94" s="619"/>
      <c r="D94" s="50" t="str">
        <f>IF(A93="","",VLOOKUP(ASC(A93),承認一覧表!$I$8:$T$1933,6,FALSE))</f>
        <v/>
      </c>
      <c r="E94" s="42" t="str">
        <f>ASC(LEFT(A93,3))</f>
        <v/>
      </c>
      <c r="F94" s="43" t="str">
        <f>IF(A93="","",VLOOKUP(A93,承認一覧表!$A$8:$F$1931,4,FALSE))</f>
        <v/>
      </c>
      <c r="G94" s="43" t="s">
        <v>45</v>
      </c>
      <c r="H94" s="54" t="str">
        <f>IF(A93="","",VLOOKUP(A93,承認一覧表!$A$8:$W$1931,5,FALSE))</f>
        <v/>
      </c>
      <c r="I94" s="43" t="s">
        <v>45</v>
      </c>
      <c r="J94" s="55" t="str">
        <f>IF(A93="","",VLOOKUP(A93,承認一覧表!$A$8:$W$1931,6,FALSE))</f>
        <v/>
      </c>
      <c r="K94" s="623" t="str">
        <f>IF(A93="","",VLOOKUP(A93,承認一覧表!$I$8:$W$1931,3,FALSE))</f>
        <v/>
      </c>
      <c r="L94" s="624"/>
    </row>
    <row r="95" spans="1:12" ht="20.100000000000001" customHeight="1">
      <c r="A95" s="615"/>
      <c r="B95" s="625" t="str">
        <f>IF(A95="","",VLOOKUP(ASC(A95),承認一覧表!$I$8:$T$1933,2,FALSE))</f>
        <v/>
      </c>
      <c r="C95" s="627"/>
      <c r="D95" s="51" t="str">
        <f>IF(A95="","",VLOOKUP(ASC(A95),承認一覧表!$I$8:$T$1933,5,FALSE))</f>
        <v/>
      </c>
      <c r="E95" s="44" t="str">
        <f>IF(A95="","",VLOOKUP(ASC(A95),承認一覧表!$I$8:$W$1931,11,FALSE))</f>
        <v/>
      </c>
      <c r="F95" s="629" t="s">
        <v>48</v>
      </c>
      <c r="G95" s="629"/>
      <c r="H95" s="629"/>
      <c r="I95" s="629"/>
      <c r="J95" s="629"/>
      <c r="K95" s="630" t="str">
        <f>IF(A95="","",VLOOKUP(A95,承認一覧表!$I$8:$W$1931,15,FALSE))</f>
        <v/>
      </c>
      <c r="L95" s="631"/>
    </row>
    <row r="96" spans="1:12" ht="20.100000000000001" customHeight="1">
      <c r="A96" s="615"/>
      <c r="B96" s="626"/>
      <c r="C96" s="628"/>
      <c r="D96" s="52" t="str">
        <f>IF(A95="","",VLOOKUP(ASC(A95),承認一覧表!$I$8:$T$1933,6,FALSE))</f>
        <v/>
      </c>
      <c r="E96" s="45" t="str">
        <f>ASC(LEFT(A95,3))</f>
        <v/>
      </c>
      <c r="F96" s="46" t="str">
        <f>IF(A95="","",VLOOKUP(A95,承認一覧表!$A$8:$F$1931,4,FALSE))</f>
        <v/>
      </c>
      <c r="G96" s="46" t="s">
        <v>45</v>
      </c>
      <c r="H96" s="61" t="str">
        <f>IF(A95="","",VLOOKUP(A95,承認一覧表!$A$8:$W$1931,5,FALSE))</f>
        <v/>
      </c>
      <c r="I96" s="46" t="s">
        <v>45</v>
      </c>
      <c r="J96" s="62" t="str">
        <f>IF(A95="","",VLOOKUP(A95,承認一覧表!$A$8:$W$1931,6,FALSE))</f>
        <v/>
      </c>
      <c r="K96" s="632" t="str">
        <f>IF(A95="","",VLOOKUP(A95,承認一覧表!$I$8:$W$1931,3,FALSE))</f>
        <v/>
      </c>
      <c r="L96" s="633"/>
    </row>
    <row r="97" spans="1:12" ht="20.100000000000001" customHeight="1">
      <c r="A97" s="615"/>
      <c r="B97" s="616" t="str">
        <f>IF(A97="","",VLOOKUP(ASC(A97),承認一覧表!$I$8:$T$1933,2,FALSE))</f>
        <v/>
      </c>
      <c r="C97" s="618"/>
      <c r="D97" s="49" t="str">
        <f>IF(A97="","",VLOOKUP(ASC(A97),承認一覧表!$I$8:$T$1933,5,FALSE))</f>
        <v/>
      </c>
      <c r="E97" s="47" t="str">
        <f>IF(A97="","",VLOOKUP(ASC(A97),承認一覧表!$I$8:$W$1931,11,FALSE))</f>
        <v/>
      </c>
      <c r="F97" s="620" t="s">
        <v>48</v>
      </c>
      <c r="G97" s="620"/>
      <c r="H97" s="620"/>
      <c r="I97" s="620"/>
      <c r="J97" s="620"/>
      <c r="K97" s="621" t="str">
        <f>IF(A97="","",VLOOKUP(A97,承認一覧表!$I$8:$W$1931,15,FALSE))</f>
        <v/>
      </c>
      <c r="L97" s="622"/>
    </row>
    <row r="98" spans="1:12" ht="20.100000000000001" customHeight="1">
      <c r="A98" s="615"/>
      <c r="B98" s="617"/>
      <c r="C98" s="619"/>
      <c r="D98" s="50" t="str">
        <f>IF(A97="","",VLOOKUP(ASC(A97),承認一覧表!$I$8:$T$1933,6,FALSE))</f>
        <v/>
      </c>
      <c r="E98" s="42" t="str">
        <f>ASC(LEFT(A97,3))</f>
        <v/>
      </c>
      <c r="F98" s="43" t="str">
        <f>IF(A97="","",VLOOKUP(A97,承認一覧表!$A$8:$F$1931,4,FALSE))</f>
        <v/>
      </c>
      <c r="G98" s="43" t="s">
        <v>45</v>
      </c>
      <c r="H98" s="54" t="str">
        <f>IF(A97="","",VLOOKUP(A97,承認一覧表!$A$8:$W$1931,5,FALSE))</f>
        <v/>
      </c>
      <c r="I98" s="43" t="s">
        <v>45</v>
      </c>
      <c r="J98" s="55" t="str">
        <f>IF(A97="","",VLOOKUP(A97,承認一覧表!$A$8:$W$1931,6,FALSE))</f>
        <v/>
      </c>
      <c r="K98" s="623" t="str">
        <f>IF(A97="","",VLOOKUP(A97,承認一覧表!$I$8:$W$1931,3,FALSE))</f>
        <v/>
      </c>
      <c r="L98" s="624"/>
    </row>
    <row r="99" spans="1:12" ht="20.100000000000001" customHeight="1">
      <c r="A99" s="615"/>
      <c r="B99" s="625" t="str">
        <f>IF(A99="","",VLOOKUP(ASC(A99),承認一覧表!$I$8:$T$1933,2,FALSE))</f>
        <v/>
      </c>
      <c r="C99" s="627"/>
      <c r="D99" s="51" t="str">
        <f>IF(A99="","",VLOOKUP(ASC(A99),承認一覧表!$I$8:$T$1933,5,FALSE))</f>
        <v/>
      </c>
      <c r="E99" s="44" t="str">
        <f>IF(A99="","",VLOOKUP(ASC(A99),承認一覧表!$I$8:$W$1931,11,FALSE))</f>
        <v/>
      </c>
      <c r="F99" s="629" t="s">
        <v>48</v>
      </c>
      <c r="G99" s="629"/>
      <c r="H99" s="629"/>
      <c r="I99" s="629"/>
      <c r="J99" s="629"/>
      <c r="K99" s="630" t="str">
        <f>IF(A99="","",VLOOKUP(A99,承認一覧表!$I$8:$W$1931,15,FALSE))</f>
        <v/>
      </c>
      <c r="L99" s="631"/>
    </row>
    <row r="100" spans="1:12" ht="20.100000000000001" customHeight="1">
      <c r="A100" s="615"/>
      <c r="B100" s="626"/>
      <c r="C100" s="628"/>
      <c r="D100" s="52" t="str">
        <f>IF(A99="","",VLOOKUP(ASC(A99),承認一覧表!$I$8:$T$1933,6,FALSE))</f>
        <v/>
      </c>
      <c r="E100" s="45" t="str">
        <f>ASC(LEFT(A99,3))</f>
        <v/>
      </c>
      <c r="F100" s="46" t="str">
        <f>IF(A99="","",VLOOKUP(A99,承認一覧表!$A$8:$F$1931,4,FALSE))</f>
        <v/>
      </c>
      <c r="G100" s="46" t="s">
        <v>45</v>
      </c>
      <c r="H100" s="61" t="str">
        <f>IF(A99="","",VLOOKUP(A99,承認一覧表!$A$8:$W$1931,5,FALSE))</f>
        <v/>
      </c>
      <c r="I100" s="46" t="s">
        <v>45</v>
      </c>
      <c r="J100" s="62" t="str">
        <f>IF(A99="","",VLOOKUP(A99,承認一覧表!$A$8:$W$1931,6,FALSE))</f>
        <v/>
      </c>
      <c r="K100" s="632" t="str">
        <f>IF(A99="","",VLOOKUP(A99,承認一覧表!$I$8:$W$1931,3,FALSE))</f>
        <v/>
      </c>
      <c r="L100" s="633"/>
    </row>
    <row r="101" spans="1:12" ht="20.100000000000001" customHeight="1">
      <c r="A101" s="615"/>
      <c r="B101" s="616" t="str">
        <f>IF(A101="","",VLOOKUP(ASC(A101),承認一覧表!$I$8:$T$1933,2,FALSE))</f>
        <v/>
      </c>
      <c r="C101" s="618"/>
      <c r="D101" s="49" t="str">
        <f>IF(A101="","",VLOOKUP(ASC(A101),承認一覧表!$I$8:$T$1933,5,FALSE))</f>
        <v/>
      </c>
      <c r="E101" s="47" t="str">
        <f>IF(A101="","",VLOOKUP(ASC(A101),承認一覧表!$I$8:$W$1931,11,FALSE))</f>
        <v/>
      </c>
      <c r="F101" s="620" t="s">
        <v>48</v>
      </c>
      <c r="G101" s="620"/>
      <c r="H101" s="620"/>
      <c r="I101" s="620"/>
      <c r="J101" s="620"/>
      <c r="K101" s="621" t="str">
        <f>IF(A101="","",VLOOKUP(A101,承認一覧表!$I$8:$W$1931,15,FALSE))</f>
        <v/>
      </c>
      <c r="L101" s="622"/>
    </row>
    <row r="102" spans="1:12" ht="20.100000000000001" customHeight="1">
      <c r="A102" s="615"/>
      <c r="B102" s="617"/>
      <c r="C102" s="619"/>
      <c r="D102" s="50" t="str">
        <f>IF(A101="","",VLOOKUP(ASC(A101),承認一覧表!$I$8:$T$1933,6,FALSE))</f>
        <v/>
      </c>
      <c r="E102" s="42" t="str">
        <f>ASC(LEFT(A101,3))</f>
        <v/>
      </c>
      <c r="F102" s="43" t="str">
        <f>IF(A101="","",VLOOKUP(A101,承認一覧表!$A$8:$F$1931,4,FALSE))</f>
        <v/>
      </c>
      <c r="G102" s="43" t="s">
        <v>45</v>
      </c>
      <c r="H102" s="54" t="str">
        <f>IF(A101="","",VLOOKUP(A101,承認一覧表!$A$8:$W$1931,5,FALSE))</f>
        <v/>
      </c>
      <c r="I102" s="43" t="s">
        <v>45</v>
      </c>
      <c r="J102" s="55" t="str">
        <f>IF(A101="","",VLOOKUP(A101,承認一覧表!$A$8:$W$1931,6,FALSE))</f>
        <v/>
      </c>
      <c r="K102" s="623" t="str">
        <f>IF(A101="","",VLOOKUP(A101,承認一覧表!$I$8:$W$1931,3,FALSE))</f>
        <v/>
      </c>
      <c r="L102" s="624"/>
    </row>
    <row r="103" spans="1:12" ht="15" customHeight="1">
      <c r="B103" s="90" t="s">
        <v>4258</v>
      </c>
      <c r="C103" s="36"/>
      <c r="D103" s="36"/>
      <c r="E103" s="37"/>
      <c r="F103" s="38"/>
      <c r="G103" s="38"/>
      <c r="H103" s="38"/>
      <c r="I103" s="38"/>
      <c r="J103" s="38"/>
      <c r="K103" s="36"/>
      <c r="L103" s="36"/>
    </row>
    <row r="104" spans="1:12" ht="20.100000000000001" customHeight="1">
      <c r="B104" s="48" t="s">
        <v>4259</v>
      </c>
      <c r="C104" s="39"/>
      <c r="D104" s="39"/>
      <c r="E104" s="40"/>
      <c r="K104" s="39"/>
      <c r="L104" s="39"/>
    </row>
    <row r="105" spans="1:12" ht="20.100000000000001" customHeight="1">
      <c r="B105" s="48"/>
      <c r="C105" s="39"/>
      <c r="D105" s="39"/>
      <c r="E105" s="40"/>
      <c r="K105" s="39"/>
      <c r="L105" s="39"/>
    </row>
    <row r="106" spans="1:12" ht="20.100000000000001" customHeight="1">
      <c r="B106" s="48"/>
      <c r="C106" s="39"/>
      <c r="D106" s="39"/>
      <c r="E106" s="40"/>
      <c r="K106" s="39"/>
      <c r="L106" s="39"/>
    </row>
    <row r="107" spans="1:12" ht="20.100000000000001" customHeight="1">
      <c r="L107" s="31" t="s">
        <v>298</v>
      </c>
    </row>
    <row r="108" spans="1:12" ht="9.9" customHeight="1"/>
    <row r="109" spans="1:12" ht="18" customHeight="1">
      <c r="A109" s="645" t="s">
        <v>41</v>
      </c>
      <c r="B109" s="648" t="s">
        <v>288</v>
      </c>
      <c r="C109" s="650" t="s">
        <v>42</v>
      </c>
      <c r="D109" s="650" t="s">
        <v>242</v>
      </c>
      <c r="E109" s="650" t="s">
        <v>292</v>
      </c>
      <c r="F109" s="648" t="s">
        <v>43</v>
      </c>
      <c r="G109" s="652"/>
      <c r="H109" s="652"/>
      <c r="I109" s="652"/>
      <c r="J109" s="653"/>
      <c r="K109" s="648" t="s">
        <v>2326</v>
      </c>
      <c r="L109" s="653"/>
    </row>
    <row r="110" spans="1:12" ht="5.0999999999999996" customHeight="1">
      <c r="A110" s="645"/>
      <c r="B110" s="649"/>
      <c r="C110" s="651"/>
      <c r="D110" s="651"/>
      <c r="E110" s="651"/>
      <c r="F110" s="649"/>
      <c r="G110" s="654"/>
      <c r="H110" s="654"/>
      <c r="I110" s="654"/>
      <c r="J110" s="655"/>
      <c r="K110" s="649"/>
      <c r="L110" s="655"/>
    </row>
    <row r="111" spans="1:12" ht="5.0999999999999996" customHeight="1">
      <c r="A111" s="646"/>
      <c r="B111" s="649"/>
      <c r="C111" s="651"/>
      <c r="D111" s="651"/>
      <c r="E111" s="656" t="s">
        <v>289</v>
      </c>
      <c r="F111" s="658" t="s">
        <v>44</v>
      </c>
      <c r="G111" s="660" t="s">
        <v>45</v>
      </c>
      <c r="H111" s="662" t="s">
        <v>46</v>
      </c>
      <c r="I111" s="660" t="s">
        <v>45</v>
      </c>
      <c r="J111" s="664" t="s">
        <v>47</v>
      </c>
      <c r="K111" s="666" t="s">
        <v>312</v>
      </c>
      <c r="L111" s="667"/>
    </row>
    <row r="112" spans="1:12" ht="18" customHeight="1" thickBot="1">
      <c r="A112" s="647"/>
      <c r="B112" s="649"/>
      <c r="C112" s="651"/>
      <c r="D112" s="651"/>
      <c r="E112" s="657"/>
      <c r="F112" s="659"/>
      <c r="G112" s="661"/>
      <c r="H112" s="663"/>
      <c r="I112" s="661"/>
      <c r="J112" s="665"/>
      <c r="K112" s="668"/>
      <c r="L112" s="669"/>
    </row>
    <row r="113" spans="1:15" ht="20.100000000000001" customHeight="1" thickTop="1">
      <c r="A113" s="634"/>
      <c r="B113" s="636" t="str">
        <f>IF(A113="","",VLOOKUP(ASC(A113),承認一覧表!$I$8:$T$1933,2,FALSE))</f>
        <v/>
      </c>
      <c r="C113" s="638"/>
      <c r="D113" s="53" t="str">
        <f>IF(A113="","",VLOOKUP(ASC(A113),承認一覧表!$I$8:$T$1933,5,FALSE))</f>
        <v/>
      </c>
      <c r="E113" s="41" t="str">
        <f>IF(A113="","",VLOOKUP(ASC(A113),承認一覧表!$I$8:$W$1931,11,FALSE))</f>
        <v/>
      </c>
      <c r="F113" s="640" t="s">
        <v>48</v>
      </c>
      <c r="G113" s="640"/>
      <c r="H113" s="640"/>
      <c r="I113" s="640"/>
      <c r="J113" s="640"/>
      <c r="K113" s="641" t="str">
        <f>IF(A113="","",VLOOKUP(A113,承認一覧表!$I$8:$W$1931,15,FALSE))</f>
        <v/>
      </c>
      <c r="L113" s="642"/>
    </row>
    <row r="114" spans="1:15" ht="20.100000000000001" customHeight="1">
      <c r="A114" s="635"/>
      <c r="B114" s="637"/>
      <c r="C114" s="639"/>
      <c r="D114" s="56" t="str">
        <f>IF(A113="","",VLOOKUP(ASC(A113),承認一覧表!$I$8:$T$1933,6,FALSE))</f>
        <v/>
      </c>
      <c r="E114" s="57" t="str">
        <f>ASC(LEFT(A113,3))</f>
        <v/>
      </c>
      <c r="F114" s="58" t="str">
        <f>IF(A113="","",VLOOKUP(A113,承認一覧表!$A$8:$F$1931,4,FALSE))</f>
        <v/>
      </c>
      <c r="G114" s="58" t="s">
        <v>45</v>
      </c>
      <c r="H114" s="59" t="str">
        <f>IF(A113="","",VLOOKUP(A113,承認一覧表!$A$8:$W$1931,5,FALSE))</f>
        <v/>
      </c>
      <c r="I114" s="58" t="s">
        <v>45</v>
      </c>
      <c r="J114" s="60" t="str">
        <f>IF(A113="","",VLOOKUP(A113,承認一覧表!$A$8:$W$1931,6,FALSE))</f>
        <v/>
      </c>
      <c r="K114" s="643" t="str">
        <f>IF(A113="","",VLOOKUP(A113,承認一覧表!$I$8:$W$1931,3,FALSE))</f>
        <v/>
      </c>
      <c r="L114" s="644"/>
      <c r="O114" s="35"/>
    </row>
    <row r="115" spans="1:15" ht="20.100000000000001" customHeight="1">
      <c r="A115" s="615"/>
      <c r="B115" s="625" t="str">
        <f>IF(A115="","",VLOOKUP(ASC(A115),承認一覧表!$I$8:$T$1933,2,FALSE))</f>
        <v/>
      </c>
      <c r="C115" s="627"/>
      <c r="D115" s="51" t="str">
        <f>IF(A115="","",VLOOKUP(ASC(A115),承認一覧表!$I$8:$T$1933,5,FALSE))</f>
        <v/>
      </c>
      <c r="E115" s="44" t="str">
        <f>IF(A115="","",VLOOKUP(ASC(A115),承認一覧表!$I$8:$W$1931,11,FALSE))</f>
        <v/>
      </c>
      <c r="F115" s="629" t="s">
        <v>48</v>
      </c>
      <c r="G115" s="629"/>
      <c r="H115" s="629"/>
      <c r="I115" s="629"/>
      <c r="J115" s="629"/>
      <c r="K115" s="630" t="str">
        <f>IF(A115="","",VLOOKUP(A115,承認一覧表!$I$8:$W$1931,15,FALSE))</f>
        <v/>
      </c>
      <c r="L115" s="631"/>
    </row>
    <row r="116" spans="1:15" ht="20.100000000000001" customHeight="1">
      <c r="A116" s="615"/>
      <c r="B116" s="626"/>
      <c r="C116" s="628"/>
      <c r="D116" s="52" t="str">
        <f>IF(A115="","",VLOOKUP(ASC(A115),承認一覧表!$I$8:$T$1933,6,FALSE))</f>
        <v/>
      </c>
      <c r="E116" s="45" t="str">
        <f>ASC(LEFT(A115,3))</f>
        <v/>
      </c>
      <c r="F116" s="46" t="str">
        <f>IF(A115="","",VLOOKUP(A115,承認一覧表!$A$8:$F$1931,4,FALSE))</f>
        <v/>
      </c>
      <c r="G116" s="46" t="s">
        <v>45</v>
      </c>
      <c r="H116" s="61" t="str">
        <f>IF(A115="","",VLOOKUP(A115,承認一覧表!$A$8:$W$1931,5,FALSE))</f>
        <v/>
      </c>
      <c r="I116" s="46" t="s">
        <v>45</v>
      </c>
      <c r="J116" s="62" t="str">
        <f>IF(A115="","",VLOOKUP(A115,承認一覧表!$A$8:$W$1931,6,FALSE))</f>
        <v/>
      </c>
      <c r="K116" s="632" t="str">
        <f>IF(A115="","",VLOOKUP(A115,承認一覧表!$I$8:$W$1931,3,FALSE))</f>
        <v/>
      </c>
      <c r="L116" s="633"/>
    </row>
    <row r="117" spans="1:15" ht="20.100000000000001" customHeight="1">
      <c r="A117" s="615"/>
      <c r="B117" s="616" t="str">
        <f>IF(A117="","",VLOOKUP(ASC(A117),承認一覧表!$I$8:$T$1933,2,FALSE))</f>
        <v/>
      </c>
      <c r="C117" s="618"/>
      <c r="D117" s="49" t="str">
        <f>IF(A117="","",VLOOKUP(ASC(A117),承認一覧表!$I$8:$T$1933,5,FALSE))</f>
        <v/>
      </c>
      <c r="E117" s="47" t="str">
        <f>IF(A117="","",VLOOKUP(ASC(A117),承認一覧表!$I$8:$W$1931,11,FALSE))</f>
        <v/>
      </c>
      <c r="F117" s="620" t="s">
        <v>48</v>
      </c>
      <c r="G117" s="620"/>
      <c r="H117" s="620"/>
      <c r="I117" s="620"/>
      <c r="J117" s="620"/>
      <c r="K117" s="621" t="str">
        <f>IF(A117="","",VLOOKUP(A117,承認一覧表!$I$8:$W$1931,15,FALSE))</f>
        <v/>
      </c>
      <c r="L117" s="622"/>
    </row>
    <row r="118" spans="1:15" ht="20.100000000000001" customHeight="1">
      <c r="A118" s="615"/>
      <c r="B118" s="617"/>
      <c r="C118" s="619"/>
      <c r="D118" s="50" t="str">
        <f>IF(A117="","",VLOOKUP(ASC(A117),承認一覧表!$I$8:$T$1933,6,FALSE))</f>
        <v/>
      </c>
      <c r="E118" s="42" t="str">
        <f>ASC(LEFT(A117,3))</f>
        <v/>
      </c>
      <c r="F118" s="43" t="str">
        <f>IF(A117="","",VLOOKUP(A117,承認一覧表!$A$8:$F$1931,4,FALSE))</f>
        <v/>
      </c>
      <c r="G118" s="43" t="s">
        <v>45</v>
      </c>
      <c r="H118" s="54" t="str">
        <f>IF(A117="","",VLOOKUP(A117,承認一覧表!$A$8:$W$1931,5,FALSE))</f>
        <v/>
      </c>
      <c r="I118" s="43" t="s">
        <v>45</v>
      </c>
      <c r="J118" s="55" t="str">
        <f>IF(A117="","",VLOOKUP(A117,承認一覧表!$A$8:$W$1931,6,FALSE))</f>
        <v/>
      </c>
      <c r="K118" s="623" t="str">
        <f>IF(A117="","",VLOOKUP(A117,承認一覧表!$I$8:$W$1931,3,FALSE))</f>
        <v/>
      </c>
      <c r="L118" s="624"/>
    </row>
    <row r="119" spans="1:15" ht="20.100000000000001" customHeight="1">
      <c r="A119" s="615"/>
      <c r="B119" s="625" t="str">
        <f>IF(A119="","",VLOOKUP(ASC(A119),承認一覧表!$I$8:$T$1933,2,FALSE))</f>
        <v/>
      </c>
      <c r="C119" s="627"/>
      <c r="D119" s="51" t="str">
        <f>IF(A119="","",VLOOKUP(ASC(A119),承認一覧表!$I$8:$T$1933,5,FALSE))</f>
        <v/>
      </c>
      <c r="E119" s="44" t="str">
        <f>IF(A119="","",VLOOKUP(ASC(A119),承認一覧表!$I$8:$W$1931,11,FALSE))</f>
        <v/>
      </c>
      <c r="F119" s="629" t="s">
        <v>48</v>
      </c>
      <c r="G119" s="629"/>
      <c r="H119" s="629"/>
      <c r="I119" s="629"/>
      <c r="J119" s="629"/>
      <c r="K119" s="630" t="str">
        <f>IF(A119="","",VLOOKUP(A119,承認一覧表!$I$8:$W$1931,15,FALSE))</f>
        <v/>
      </c>
      <c r="L119" s="631"/>
    </row>
    <row r="120" spans="1:15" ht="20.100000000000001" customHeight="1">
      <c r="A120" s="615"/>
      <c r="B120" s="626"/>
      <c r="C120" s="628"/>
      <c r="D120" s="52" t="str">
        <f>IF(A119="","",VLOOKUP(ASC(A119),承認一覧表!$I$8:$T$1933,6,FALSE))</f>
        <v/>
      </c>
      <c r="E120" s="45" t="str">
        <f>ASC(LEFT(A119,3))</f>
        <v/>
      </c>
      <c r="F120" s="46" t="str">
        <f>IF(A119="","",VLOOKUP(A119,承認一覧表!$A$8:$F$1931,4,FALSE))</f>
        <v/>
      </c>
      <c r="G120" s="46" t="s">
        <v>45</v>
      </c>
      <c r="H120" s="61" t="str">
        <f>IF(A119="","",VLOOKUP(A119,承認一覧表!$A$8:$W$1931,5,FALSE))</f>
        <v/>
      </c>
      <c r="I120" s="46" t="s">
        <v>45</v>
      </c>
      <c r="J120" s="62" t="str">
        <f>IF(A119="","",VLOOKUP(A119,承認一覧表!$A$8:$W$1931,6,FALSE))</f>
        <v/>
      </c>
      <c r="K120" s="632" t="str">
        <f>IF(A119="","",VLOOKUP(A119,承認一覧表!$I$8:$W$1931,3,FALSE))</f>
        <v/>
      </c>
      <c r="L120" s="633"/>
    </row>
    <row r="121" spans="1:15" ht="20.100000000000001" customHeight="1">
      <c r="A121" s="615"/>
      <c r="B121" s="616" t="str">
        <f>IF(A121="","",VLOOKUP(ASC(A121),承認一覧表!$I$8:$T$1933,2,FALSE))</f>
        <v/>
      </c>
      <c r="C121" s="618"/>
      <c r="D121" s="49" t="str">
        <f>IF(A121="","",VLOOKUP(ASC(A121),承認一覧表!$I$8:$T$1933,5,FALSE))</f>
        <v/>
      </c>
      <c r="E121" s="47" t="str">
        <f>IF(A121="","",VLOOKUP(ASC(A121),承認一覧表!$I$8:$W$1931,11,FALSE))</f>
        <v/>
      </c>
      <c r="F121" s="620" t="s">
        <v>48</v>
      </c>
      <c r="G121" s="620"/>
      <c r="H121" s="620"/>
      <c r="I121" s="620"/>
      <c r="J121" s="620"/>
      <c r="K121" s="621" t="str">
        <f>IF(A121="","",VLOOKUP(A121,承認一覧表!$I$8:$W$1931,15,FALSE))</f>
        <v/>
      </c>
      <c r="L121" s="622"/>
    </row>
    <row r="122" spans="1:15" ht="20.100000000000001" customHeight="1">
      <c r="A122" s="615"/>
      <c r="B122" s="617"/>
      <c r="C122" s="619"/>
      <c r="D122" s="50" t="str">
        <f>IF(A121="","",VLOOKUP(ASC(A121),承認一覧表!$I$8:$T$1933,6,FALSE))</f>
        <v/>
      </c>
      <c r="E122" s="42" t="str">
        <f>ASC(LEFT(A121,3))</f>
        <v/>
      </c>
      <c r="F122" s="43" t="str">
        <f>IF(A121="","",VLOOKUP(A121,承認一覧表!$A$8:$F$1931,4,FALSE))</f>
        <v/>
      </c>
      <c r="G122" s="43" t="s">
        <v>45</v>
      </c>
      <c r="H122" s="54" t="str">
        <f>IF(A121="","",VLOOKUP(A121,承認一覧表!$A$8:$W$1931,5,FALSE))</f>
        <v/>
      </c>
      <c r="I122" s="43" t="s">
        <v>45</v>
      </c>
      <c r="J122" s="55" t="str">
        <f>IF(A121="","",VLOOKUP(A121,承認一覧表!$A$8:$W$1931,6,FALSE))</f>
        <v/>
      </c>
      <c r="K122" s="623" t="str">
        <f>IF(A121="","",VLOOKUP(A121,承認一覧表!$I$8:$W$1931,3,FALSE))</f>
        <v/>
      </c>
      <c r="L122" s="624"/>
    </row>
    <row r="123" spans="1:15" ht="20.100000000000001" customHeight="1">
      <c r="A123" s="615"/>
      <c r="B123" s="625" t="str">
        <f>IF(A123="","",VLOOKUP(ASC(A123),承認一覧表!$I$8:$T$1933,2,FALSE))</f>
        <v/>
      </c>
      <c r="C123" s="627"/>
      <c r="D123" s="51" t="str">
        <f>IF(A123="","",VLOOKUP(ASC(A123),承認一覧表!$I$8:$T$1933,5,FALSE))</f>
        <v/>
      </c>
      <c r="E123" s="44" t="str">
        <f>IF(A123="","",VLOOKUP(ASC(A123),承認一覧表!$I$8:$W$1931,11,FALSE))</f>
        <v/>
      </c>
      <c r="F123" s="629" t="s">
        <v>48</v>
      </c>
      <c r="G123" s="629"/>
      <c r="H123" s="629"/>
      <c r="I123" s="629"/>
      <c r="J123" s="629"/>
      <c r="K123" s="630" t="str">
        <f>IF(A123="","",VLOOKUP(A123,承認一覧表!$I$8:$W$1931,15,FALSE))</f>
        <v/>
      </c>
      <c r="L123" s="631"/>
    </row>
    <row r="124" spans="1:15" ht="20.100000000000001" customHeight="1">
      <c r="A124" s="615"/>
      <c r="B124" s="626"/>
      <c r="C124" s="628"/>
      <c r="D124" s="52" t="str">
        <f>IF(A123="","",VLOOKUP(ASC(A123),承認一覧表!$I$8:$T$1933,6,FALSE))</f>
        <v/>
      </c>
      <c r="E124" s="45" t="str">
        <f>ASC(LEFT(A123,3))</f>
        <v/>
      </c>
      <c r="F124" s="46" t="str">
        <f>IF(A123="","",VLOOKUP(A123,承認一覧表!$A$8:$F$1931,4,FALSE))</f>
        <v/>
      </c>
      <c r="G124" s="46" t="s">
        <v>45</v>
      </c>
      <c r="H124" s="61" t="str">
        <f>IF(A123="","",VLOOKUP(A123,承認一覧表!$A$8:$W$1931,5,FALSE))</f>
        <v/>
      </c>
      <c r="I124" s="46" t="s">
        <v>45</v>
      </c>
      <c r="J124" s="62" t="str">
        <f>IF(A123="","",VLOOKUP(A123,承認一覧表!$A$8:$W$1931,6,FALSE))</f>
        <v/>
      </c>
      <c r="K124" s="632" t="str">
        <f>IF(A123="","",VLOOKUP(A123,承認一覧表!$I$8:$W$1931,3,FALSE))</f>
        <v/>
      </c>
      <c r="L124" s="633"/>
    </row>
    <row r="125" spans="1:15" ht="20.100000000000001" customHeight="1">
      <c r="A125" s="615"/>
      <c r="B125" s="616" t="str">
        <f>IF(A125="","",VLOOKUP(ASC(A125),承認一覧表!$I$8:$T$1933,2,FALSE))</f>
        <v/>
      </c>
      <c r="C125" s="618"/>
      <c r="D125" s="49" t="str">
        <f>IF(A125="","",VLOOKUP(ASC(A125),承認一覧表!$I$8:$T$1933,5,FALSE))</f>
        <v/>
      </c>
      <c r="E125" s="47" t="str">
        <f>IF(A125="","",VLOOKUP(ASC(A125),承認一覧表!$I$8:$W$1931,11,FALSE))</f>
        <v/>
      </c>
      <c r="F125" s="620" t="s">
        <v>48</v>
      </c>
      <c r="G125" s="620"/>
      <c r="H125" s="620"/>
      <c r="I125" s="620"/>
      <c r="J125" s="620"/>
      <c r="K125" s="621" t="str">
        <f>IF(A125="","",VLOOKUP(A125,承認一覧表!$I$8:$W$1931,15,FALSE))</f>
        <v/>
      </c>
      <c r="L125" s="622"/>
    </row>
    <row r="126" spans="1:15" ht="20.100000000000001" customHeight="1">
      <c r="A126" s="615"/>
      <c r="B126" s="617"/>
      <c r="C126" s="619"/>
      <c r="D126" s="50" t="str">
        <f>IF(A125="","",VLOOKUP(ASC(A125),承認一覧表!$I$8:$T$1933,6,FALSE))</f>
        <v/>
      </c>
      <c r="E126" s="42" t="str">
        <f>ASC(LEFT(A125,3))</f>
        <v/>
      </c>
      <c r="F126" s="43" t="str">
        <f>IF(A125="","",VLOOKUP(A125,承認一覧表!$A$8:$F$1931,4,FALSE))</f>
        <v/>
      </c>
      <c r="G126" s="43" t="s">
        <v>45</v>
      </c>
      <c r="H126" s="54" t="str">
        <f>IF(A125="","",VLOOKUP(A125,承認一覧表!$A$8:$W$1931,5,FALSE))</f>
        <v/>
      </c>
      <c r="I126" s="43" t="s">
        <v>45</v>
      </c>
      <c r="J126" s="55" t="str">
        <f>IF(A125="","",VLOOKUP(A125,承認一覧表!$A$8:$W$1931,6,FALSE))</f>
        <v/>
      </c>
      <c r="K126" s="623" t="str">
        <f>IF(A125="","",VLOOKUP(A125,承認一覧表!$I$8:$W$1931,3,FALSE))</f>
        <v/>
      </c>
      <c r="L126" s="624"/>
    </row>
    <row r="127" spans="1:15" ht="20.100000000000001" customHeight="1">
      <c r="A127" s="615"/>
      <c r="B127" s="625" t="str">
        <f>IF(A127="","",VLOOKUP(ASC(A127),承認一覧表!$I$8:$T$1933,2,FALSE))</f>
        <v/>
      </c>
      <c r="C127" s="627"/>
      <c r="D127" s="51" t="str">
        <f>IF(A127="","",VLOOKUP(ASC(A127),承認一覧表!$I$8:$T$1933,5,FALSE))</f>
        <v/>
      </c>
      <c r="E127" s="44" t="str">
        <f>IF(A127="","",VLOOKUP(ASC(A127),承認一覧表!$I$8:$W$1931,11,FALSE))</f>
        <v/>
      </c>
      <c r="F127" s="629" t="s">
        <v>48</v>
      </c>
      <c r="G127" s="629"/>
      <c r="H127" s="629"/>
      <c r="I127" s="629"/>
      <c r="J127" s="629"/>
      <c r="K127" s="630" t="str">
        <f>IF(A127="","",VLOOKUP(A127,承認一覧表!$I$8:$W$1931,15,FALSE))</f>
        <v/>
      </c>
      <c r="L127" s="631"/>
    </row>
    <row r="128" spans="1:15" ht="20.100000000000001" customHeight="1">
      <c r="A128" s="615"/>
      <c r="B128" s="626"/>
      <c r="C128" s="628"/>
      <c r="D128" s="52" t="str">
        <f>IF(A127="","",VLOOKUP(ASC(A127),承認一覧表!$I$8:$T$1933,6,FALSE))</f>
        <v/>
      </c>
      <c r="E128" s="45" t="str">
        <f>ASC(LEFT(A127,3))</f>
        <v/>
      </c>
      <c r="F128" s="46" t="str">
        <f>IF(A127="","",VLOOKUP(A127,承認一覧表!$A$8:$F$1931,4,FALSE))</f>
        <v/>
      </c>
      <c r="G128" s="46" t="s">
        <v>45</v>
      </c>
      <c r="H128" s="61" t="str">
        <f>IF(A127="","",VLOOKUP(A127,承認一覧表!$A$8:$W$1931,5,FALSE))</f>
        <v/>
      </c>
      <c r="I128" s="46" t="s">
        <v>45</v>
      </c>
      <c r="J128" s="62" t="str">
        <f>IF(A127="","",VLOOKUP(A127,承認一覧表!$A$8:$W$1931,6,FALSE))</f>
        <v/>
      </c>
      <c r="K128" s="632" t="str">
        <f>IF(A127="","",VLOOKUP(A127,承認一覧表!$I$8:$W$1931,3,FALSE))</f>
        <v/>
      </c>
      <c r="L128" s="633"/>
    </row>
    <row r="129" spans="1:12" ht="20.100000000000001" customHeight="1">
      <c r="A129" s="615"/>
      <c r="B129" s="616" t="str">
        <f>IF(A129="","",VLOOKUP(ASC(A129),承認一覧表!$I$8:$T$1933,2,FALSE))</f>
        <v/>
      </c>
      <c r="C129" s="618"/>
      <c r="D129" s="49" t="str">
        <f>IF(A129="","",VLOOKUP(ASC(A129),承認一覧表!$I$8:$T$1933,5,FALSE))</f>
        <v/>
      </c>
      <c r="E129" s="47" t="str">
        <f>IF(A129="","",VLOOKUP(ASC(A129),承認一覧表!$I$8:$W$1931,11,FALSE))</f>
        <v/>
      </c>
      <c r="F129" s="620" t="s">
        <v>48</v>
      </c>
      <c r="G129" s="620"/>
      <c r="H129" s="620"/>
      <c r="I129" s="620"/>
      <c r="J129" s="620"/>
      <c r="K129" s="621" t="str">
        <f>IF(A129="","",VLOOKUP(A129,承認一覧表!$I$8:$W$1931,15,FALSE))</f>
        <v/>
      </c>
      <c r="L129" s="622"/>
    </row>
    <row r="130" spans="1:12" ht="20.100000000000001" customHeight="1">
      <c r="A130" s="615"/>
      <c r="B130" s="617"/>
      <c r="C130" s="619"/>
      <c r="D130" s="50" t="str">
        <f>IF(A129="","",VLOOKUP(ASC(A129),承認一覧表!$I$8:$T$1933,6,FALSE))</f>
        <v/>
      </c>
      <c r="E130" s="42" t="str">
        <f>ASC(LEFT(A129,3))</f>
        <v/>
      </c>
      <c r="F130" s="43" t="str">
        <f>IF(A129="","",VLOOKUP(A129,承認一覧表!$A$8:$F$1931,4,FALSE))</f>
        <v/>
      </c>
      <c r="G130" s="43" t="s">
        <v>45</v>
      </c>
      <c r="H130" s="54" t="str">
        <f>IF(A129="","",VLOOKUP(A129,承認一覧表!$A$8:$W$1931,5,FALSE))</f>
        <v/>
      </c>
      <c r="I130" s="43" t="s">
        <v>45</v>
      </c>
      <c r="J130" s="55" t="str">
        <f>IF(A129="","",VLOOKUP(A129,承認一覧表!$A$8:$W$1931,6,FALSE))</f>
        <v/>
      </c>
      <c r="K130" s="623" t="str">
        <f>IF(A129="","",VLOOKUP(A129,承認一覧表!$I$8:$W$1931,3,FALSE))</f>
        <v/>
      </c>
      <c r="L130" s="624"/>
    </row>
    <row r="131" spans="1:12" ht="20.100000000000001" customHeight="1">
      <c r="A131" s="615"/>
      <c r="B131" s="625" t="str">
        <f>IF(A131="","",VLOOKUP(ASC(A131),承認一覧表!$I$8:$T$1933,2,FALSE))</f>
        <v/>
      </c>
      <c r="C131" s="627"/>
      <c r="D131" s="51" t="str">
        <f>IF(A131="","",VLOOKUP(ASC(A131),承認一覧表!$I$8:$T$1933,5,FALSE))</f>
        <v/>
      </c>
      <c r="E131" s="44" t="str">
        <f>IF(A131="","",VLOOKUP(ASC(A131),承認一覧表!$I$8:$W$1931,11,FALSE))</f>
        <v/>
      </c>
      <c r="F131" s="629" t="s">
        <v>48</v>
      </c>
      <c r="G131" s="629"/>
      <c r="H131" s="629"/>
      <c r="I131" s="629"/>
      <c r="J131" s="629"/>
      <c r="K131" s="630" t="str">
        <f>IF(A131="","",VLOOKUP(A131,承認一覧表!$I$8:$W$1931,15,FALSE))</f>
        <v/>
      </c>
      <c r="L131" s="631"/>
    </row>
    <row r="132" spans="1:12" ht="20.100000000000001" customHeight="1">
      <c r="A132" s="615"/>
      <c r="B132" s="626"/>
      <c r="C132" s="628"/>
      <c r="D132" s="52" t="str">
        <f>IF(A131="","",VLOOKUP(ASC(A131),承認一覧表!$I$8:$T$1933,6,FALSE))</f>
        <v/>
      </c>
      <c r="E132" s="45" t="str">
        <f>ASC(LEFT(A131,3))</f>
        <v/>
      </c>
      <c r="F132" s="46" t="str">
        <f>IF(A131="","",VLOOKUP(A131,承認一覧表!$A$8:$F$1931,4,FALSE))</f>
        <v/>
      </c>
      <c r="G132" s="46" t="s">
        <v>45</v>
      </c>
      <c r="H132" s="61" t="str">
        <f>IF(A131="","",VLOOKUP(A131,承認一覧表!$A$8:$W$1931,5,FALSE))</f>
        <v/>
      </c>
      <c r="I132" s="46" t="s">
        <v>45</v>
      </c>
      <c r="J132" s="62" t="str">
        <f>IF(A131="","",VLOOKUP(A131,承認一覧表!$A$8:$W$1931,6,FALSE))</f>
        <v/>
      </c>
      <c r="K132" s="632" t="str">
        <f>IF(A131="","",VLOOKUP(A131,承認一覧表!$I$8:$W$1931,3,FALSE))</f>
        <v/>
      </c>
      <c r="L132" s="633"/>
    </row>
    <row r="133" spans="1:12" ht="20.100000000000001" customHeight="1">
      <c r="A133" s="615"/>
      <c r="B133" s="616" t="str">
        <f>IF(A133="","",VLOOKUP(ASC(A133),承認一覧表!$I$8:$T$1933,2,FALSE))</f>
        <v/>
      </c>
      <c r="C133" s="618"/>
      <c r="D133" s="49" t="str">
        <f>IF(A133="","",VLOOKUP(ASC(A133),承認一覧表!$I$8:$T$1933,5,FALSE))</f>
        <v/>
      </c>
      <c r="E133" s="47" t="str">
        <f>IF(A133="","",VLOOKUP(ASC(A133),承認一覧表!$I$8:$W$1931,11,FALSE))</f>
        <v/>
      </c>
      <c r="F133" s="620" t="s">
        <v>48</v>
      </c>
      <c r="G133" s="620"/>
      <c r="H133" s="620"/>
      <c r="I133" s="620"/>
      <c r="J133" s="620"/>
      <c r="K133" s="621" t="str">
        <f>IF(A133="","",VLOOKUP(A133,承認一覧表!$I$8:$W$1931,15,FALSE))</f>
        <v/>
      </c>
      <c r="L133" s="622"/>
    </row>
    <row r="134" spans="1:12" ht="20.100000000000001" customHeight="1">
      <c r="A134" s="615"/>
      <c r="B134" s="617"/>
      <c r="C134" s="619"/>
      <c r="D134" s="50" t="str">
        <f>IF(A133="","",VLOOKUP(ASC(A133),承認一覧表!$I$8:$T$1933,6,FALSE))</f>
        <v/>
      </c>
      <c r="E134" s="42" t="str">
        <f>ASC(LEFT(A133,3))</f>
        <v/>
      </c>
      <c r="F134" s="43" t="str">
        <f>IF(A133="","",VLOOKUP(A133,承認一覧表!$A$8:$F$1931,4,FALSE))</f>
        <v/>
      </c>
      <c r="G134" s="43" t="s">
        <v>45</v>
      </c>
      <c r="H134" s="54" t="str">
        <f>IF(A133="","",VLOOKUP(A133,承認一覧表!$A$8:$W$1931,5,FALSE))</f>
        <v/>
      </c>
      <c r="I134" s="43" t="s">
        <v>45</v>
      </c>
      <c r="J134" s="55" t="str">
        <f>IF(A133="","",VLOOKUP(A133,承認一覧表!$A$8:$W$1931,6,FALSE))</f>
        <v/>
      </c>
      <c r="K134" s="623" t="str">
        <f>IF(A133="","",VLOOKUP(A133,承認一覧表!$I$8:$W$1931,3,FALSE))</f>
        <v/>
      </c>
      <c r="L134" s="624"/>
    </row>
    <row r="135" spans="1:12" ht="20.100000000000001" customHeight="1">
      <c r="A135" s="615"/>
      <c r="B135" s="625" t="str">
        <f>IF(A135="","",VLOOKUP(ASC(A135),承認一覧表!$I$8:$T$1933,2,FALSE))</f>
        <v/>
      </c>
      <c r="C135" s="627"/>
      <c r="D135" s="51" t="str">
        <f>IF(A135="","",VLOOKUP(ASC(A135),承認一覧表!$I$8:$T$1933,5,FALSE))</f>
        <v/>
      </c>
      <c r="E135" s="44" t="str">
        <f>IF(A135="","",VLOOKUP(ASC(A135),承認一覧表!$I$8:$W$1931,11,FALSE))</f>
        <v/>
      </c>
      <c r="F135" s="629" t="s">
        <v>48</v>
      </c>
      <c r="G135" s="629"/>
      <c r="H135" s="629"/>
      <c r="I135" s="629"/>
      <c r="J135" s="629"/>
      <c r="K135" s="630" t="str">
        <f>IF(A135="","",VLOOKUP(A135,承認一覧表!$I$8:$W$1931,15,FALSE))</f>
        <v/>
      </c>
      <c r="L135" s="631"/>
    </row>
    <row r="136" spans="1:12" ht="20.100000000000001" customHeight="1">
      <c r="A136" s="615"/>
      <c r="B136" s="626"/>
      <c r="C136" s="628"/>
      <c r="D136" s="52" t="str">
        <f>IF(A135="","",VLOOKUP(ASC(A135),承認一覧表!$I$8:$T$1933,6,FALSE))</f>
        <v/>
      </c>
      <c r="E136" s="45" t="str">
        <f>ASC(LEFT(A135,3))</f>
        <v/>
      </c>
      <c r="F136" s="46" t="str">
        <f>IF(A135="","",VLOOKUP(A135,承認一覧表!$A$8:$F$1931,4,FALSE))</f>
        <v/>
      </c>
      <c r="G136" s="46" t="s">
        <v>45</v>
      </c>
      <c r="H136" s="61" t="str">
        <f>IF(A135="","",VLOOKUP(A135,承認一覧表!$A$8:$W$1931,5,FALSE))</f>
        <v/>
      </c>
      <c r="I136" s="46" t="s">
        <v>45</v>
      </c>
      <c r="J136" s="62" t="str">
        <f>IF(A135="","",VLOOKUP(A135,承認一覧表!$A$8:$W$1931,6,FALSE))</f>
        <v/>
      </c>
      <c r="K136" s="632" t="str">
        <f>IF(A135="","",VLOOKUP(A135,承認一覧表!$I$8:$W$1931,3,FALSE))</f>
        <v/>
      </c>
      <c r="L136" s="633"/>
    </row>
    <row r="137" spans="1:12" ht="20.100000000000001" customHeight="1">
      <c r="A137" s="615"/>
      <c r="B137" s="616" t="str">
        <f>IF(A137="","",VLOOKUP(ASC(A137),承認一覧表!$I$8:$T$1933,2,FALSE))</f>
        <v/>
      </c>
      <c r="C137" s="618"/>
      <c r="D137" s="49" t="str">
        <f>IF(A137="","",VLOOKUP(ASC(A137),承認一覧表!$I$8:$T$1933,5,FALSE))</f>
        <v/>
      </c>
      <c r="E137" s="47" t="str">
        <f>IF(A137="","",VLOOKUP(ASC(A137),承認一覧表!$I$8:$W$1931,11,FALSE))</f>
        <v/>
      </c>
      <c r="F137" s="620" t="s">
        <v>48</v>
      </c>
      <c r="G137" s="620"/>
      <c r="H137" s="620"/>
      <c r="I137" s="620"/>
      <c r="J137" s="620"/>
      <c r="K137" s="621" t="str">
        <f>IF(A137="","",VLOOKUP(A137,承認一覧表!$I$8:$W$1931,15,FALSE))</f>
        <v/>
      </c>
      <c r="L137" s="622"/>
    </row>
    <row r="138" spans="1:12" ht="20.100000000000001" customHeight="1">
      <c r="A138" s="615"/>
      <c r="B138" s="617"/>
      <c r="C138" s="619"/>
      <c r="D138" s="50" t="str">
        <f>IF(A137="","",VLOOKUP(ASC(A137),承認一覧表!$I$8:$T$1933,6,FALSE))</f>
        <v/>
      </c>
      <c r="E138" s="42" t="str">
        <f>ASC(LEFT(A137,3))</f>
        <v/>
      </c>
      <c r="F138" s="43" t="str">
        <f>IF(A137="","",VLOOKUP(A137,承認一覧表!$A$8:$F$1931,4,FALSE))</f>
        <v/>
      </c>
      <c r="G138" s="43" t="s">
        <v>45</v>
      </c>
      <c r="H138" s="54" t="str">
        <f>IF(A137="","",VLOOKUP(A137,承認一覧表!$A$8:$W$1931,5,FALSE))</f>
        <v/>
      </c>
      <c r="I138" s="43" t="s">
        <v>45</v>
      </c>
      <c r="J138" s="55" t="str">
        <f>IF(A137="","",VLOOKUP(A137,承認一覧表!$A$8:$W$1931,6,FALSE))</f>
        <v/>
      </c>
      <c r="K138" s="623" t="str">
        <f>IF(A137="","",VLOOKUP(A137,承認一覧表!$I$8:$W$1931,3,FALSE))</f>
        <v/>
      </c>
      <c r="L138" s="624"/>
    </row>
    <row r="139" spans="1:12" ht="20.100000000000001" customHeight="1">
      <c r="A139" s="615"/>
      <c r="B139" s="625" t="str">
        <f>IF(A139="","",VLOOKUP(ASC(A139),承認一覧表!$I$8:$T$1933,2,FALSE))</f>
        <v/>
      </c>
      <c r="C139" s="627"/>
      <c r="D139" s="51" t="str">
        <f>IF(A139="","",VLOOKUP(ASC(A139),承認一覧表!$I$8:$T$1933,5,FALSE))</f>
        <v/>
      </c>
      <c r="E139" s="44" t="str">
        <f>IF(A139="","",VLOOKUP(ASC(A139),承認一覧表!$I$8:$W$1931,11,FALSE))</f>
        <v/>
      </c>
      <c r="F139" s="629" t="s">
        <v>48</v>
      </c>
      <c r="G139" s="629"/>
      <c r="H139" s="629"/>
      <c r="I139" s="629"/>
      <c r="J139" s="629"/>
      <c r="K139" s="630" t="str">
        <f>IF(A139="","",VLOOKUP(A139,承認一覧表!$I$8:$W$1931,15,FALSE))</f>
        <v/>
      </c>
      <c r="L139" s="631"/>
    </row>
    <row r="140" spans="1:12" ht="20.100000000000001" customHeight="1">
      <c r="A140" s="615"/>
      <c r="B140" s="626"/>
      <c r="C140" s="628"/>
      <c r="D140" s="52" t="str">
        <f>IF(A139="","",VLOOKUP(ASC(A139),承認一覧表!$I$8:$T$1933,6,FALSE))</f>
        <v/>
      </c>
      <c r="E140" s="45" t="str">
        <f>ASC(LEFT(A139,3))</f>
        <v/>
      </c>
      <c r="F140" s="46" t="str">
        <f>IF(A139="","",VLOOKUP(A139,承認一覧表!$A$8:$F$1931,4,FALSE))</f>
        <v/>
      </c>
      <c r="G140" s="46" t="s">
        <v>45</v>
      </c>
      <c r="H140" s="61" t="str">
        <f>IF(A139="","",VLOOKUP(A139,承認一覧表!$A$8:$W$1931,5,FALSE))</f>
        <v/>
      </c>
      <c r="I140" s="46" t="s">
        <v>45</v>
      </c>
      <c r="J140" s="62" t="str">
        <f>IF(A139="","",VLOOKUP(A139,承認一覧表!$A$8:$W$1931,6,FALSE))</f>
        <v/>
      </c>
      <c r="K140" s="632" t="str">
        <f>IF(A139="","",VLOOKUP(A139,承認一覧表!$I$8:$W$1931,3,FALSE))</f>
        <v/>
      </c>
      <c r="L140" s="633"/>
    </row>
    <row r="141" spans="1:12" ht="20.100000000000001" customHeight="1">
      <c r="A141" s="615"/>
      <c r="B141" s="616" t="str">
        <f>IF(A141="","",VLOOKUP(ASC(A141),承認一覧表!$I$8:$T$1933,2,FALSE))</f>
        <v/>
      </c>
      <c r="C141" s="618"/>
      <c r="D141" s="49" t="str">
        <f>IF(A141="","",VLOOKUP(ASC(A141),承認一覧表!$I$8:$T$1933,5,FALSE))</f>
        <v/>
      </c>
      <c r="E141" s="47" t="str">
        <f>IF(A141="","",VLOOKUP(ASC(A141),承認一覧表!$I$8:$W$1931,11,FALSE))</f>
        <v/>
      </c>
      <c r="F141" s="620" t="s">
        <v>48</v>
      </c>
      <c r="G141" s="620"/>
      <c r="H141" s="620"/>
      <c r="I141" s="620"/>
      <c r="J141" s="620"/>
      <c r="K141" s="621" t="str">
        <f>IF(A141="","",VLOOKUP(A141,承認一覧表!$I$8:$W$1931,15,FALSE))</f>
        <v/>
      </c>
      <c r="L141" s="622"/>
    </row>
    <row r="142" spans="1:12" ht="20.100000000000001" customHeight="1">
      <c r="A142" s="615"/>
      <c r="B142" s="617"/>
      <c r="C142" s="619"/>
      <c r="D142" s="50" t="str">
        <f>IF(A141="","",VLOOKUP(ASC(A141),承認一覧表!$I$8:$T$1933,6,FALSE))</f>
        <v/>
      </c>
      <c r="E142" s="42" t="str">
        <f>ASC(LEFT(A141,3))</f>
        <v/>
      </c>
      <c r="F142" s="43" t="str">
        <f>IF(A141="","",VLOOKUP(A141,承認一覧表!$A$8:$F$1931,4,FALSE))</f>
        <v/>
      </c>
      <c r="G142" s="43" t="s">
        <v>45</v>
      </c>
      <c r="H142" s="54" t="str">
        <f>IF(A141="","",VLOOKUP(A141,承認一覧表!$A$8:$W$1931,5,FALSE))</f>
        <v/>
      </c>
      <c r="I142" s="43" t="s">
        <v>45</v>
      </c>
      <c r="J142" s="55" t="str">
        <f>IF(A141="","",VLOOKUP(A141,承認一覧表!$A$8:$W$1931,6,FALSE))</f>
        <v/>
      </c>
      <c r="K142" s="623" t="str">
        <f>IF(A141="","",VLOOKUP(A141,承認一覧表!$I$8:$W$1931,3,FALSE))</f>
        <v/>
      </c>
      <c r="L142" s="624"/>
    </row>
    <row r="143" spans="1:12" ht="20.100000000000001" customHeight="1">
      <c r="A143" s="615"/>
      <c r="B143" s="625" t="str">
        <f>IF(A143="","",VLOOKUP(ASC(A143),承認一覧表!$I$8:$T$1933,2,FALSE))</f>
        <v/>
      </c>
      <c r="C143" s="627"/>
      <c r="D143" s="51" t="str">
        <f>IF(A143="","",VLOOKUP(ASC(A143),承認一覧表!$I$8:$T$1933,5,FALSE))</f>
        <v/>
      </c>
      <c r="E143" s="44" t="str">
        <f>IF(A143="","",VLOOKUP(ASC(A143),承認一覧表!$I$8:$W$1931,11,FALSE))</f>
        <v/>
      </c>
      <c r="F143" s="629" t="s">
        <v>48</v>
      </c>
      <c r="G143" s="629"/>
      <c r="H143" s="629"/>
      <c r="I143" s="629"/>
      <c r="J143" s="629"/>
      <c r="K143" s="630" t="str">
        <f>IF(A143="","",VLOOKUP(A143,承認一覧表!$I$8:$W$1931,15,FALSE))</f>
        <v/>
      </c>
      <c r="L143" s="631"/>
    </row>
    <row r="144" spans="1:12" ht="20.100000000000001" customHeight="1">
      <c r="A144" s="615"/>
      <c r="B144" s="626"/>
      <c r="C144" s="628"/>
      <c r="D144" s="52" t="str">
        <f>IF(A143="","",VLOOKUP(ASC(A143),承認一覧表!$I$8:$T$1933,6,FALSE))</f>
        <v/>
      </c>
      <c r="E144" s="45" t="str">
        <f>ASC(LEFT(A143,3))</f>
        <v/>
      </c>
      <c r="F144" s="46" t="str">
        <f>IF(A143="","",VLOOKUP(A143,承認一覧表!$A$8:$F$1931,4,FALSE))</f>
        <v/>
      </c>
      <c r="G144" s="46" t="s">
        <v>45</v>
      </c>
      <c r="H144" s="61" t="str">
        <f>IF(A143="","",VLOOKUP(A143,承認一覧表!$A$8:$W$1931,5,FALSE))</f>
        <v/>
      </c>
      <c r="I144" s="46" t="s">
        <v>45</v>
      </c>
      <c r="J144" s="62" t="str">
        <f>IF(A143="","",VLOOKUP(A143,承認一覧表!$A$8:$W$1931,6,FALSE))</f>
        <v/>
      </c>
      <c r="K144" s="632" t="str">
        <f>IF(A143="","",VLOOKUP(A143,承認一覧表!$I$8:$W$1931,3,FALSE))</f>
        <v/>
      </c>
      <c r="L144" s="633"/>
    </row>
    <row r="145" spans="1:12" ht="20.100000000000001" customHeight="1">
      <c r="A145" s="615"/>
      <c r="B145" s="616" t="str">
        <f>IF(A145="","",VLOOKUP(ASC(A145),承認一覧表!$I$8:$T$1933,2,FALSE))</f>
        <v/>
      </c>
      <c r="C145" s="618"/>
      <c r="D145" s="49" t="str">
        <f>IF(A145="","",VLOOKUP(ASC(A145),承認一覧表!$I$8:$T$1933,5,FALSE))</f>
        <v/>
      </c>
      <c r="E145" s="47" t="str">
        <f>IF(A145="","",VLOOKUP(ASC(A145),承認一覧表!$I$8:$W$1931,11,FALSE))</f>
        <v/>
      </c>
      <c r="F145" s="620" t="s">
        <v>48</v>
      </c>
      <c r="G145" s="620"/>
      <c r="H145" s="620"/>
      <c r="I145" s="620"/>
      <c r="J145" s="620"/>
      <c r="K145" s="621" t="str">
        <f>IF(A145="","",VLOOKUP(A145,承認一覧表!$I$8:$W$1931,15,FALSE))</f>
        <v/>
      </c>
      <c r="L145" s="622"/>
    </row>
    <row r="146" spans="1:12" ht="20.100000000000001" customHeight="1">
      <c r="A146" s="615"/>
      <c r="B146" s="617"/>
      <c r="C146" s="619"/>
      <c r="D146" s="50" t="str">
        <f>IF(A145="","",VLOOKUP(ASC(A145),承認一覧表!$I$8:$T$1933,6,FALSE))</f>
        <v/>
      </c>
      <c r="E146" s="42" t="str">
        <f>ASC(LEFT(A145,3))</f>
        <v/>
      </c>
      <c r="F146" s="43" t="str">
        <f>IF(A145="","",VLOOKUP(A145,承認一覧表!$A$8:$F$1931,4,FALSE))</f>
        <v/>
      </c>
      <c r="G146" s="43" t="s">
        <v>45</v>
      </c>
      <c r="H146" s="54" t="str">
        <f>IF(A145="","",VLOOKUP(A145,承認一覧表!$A$8:$W$1931,5,FALSE))</f>
        <v/>
      </c>
      <c r="I146" s="43" t="s">
        <v>45</v>
      </c>
      <c r="J146" s="55" t="str">
        <f>IF(A145="","",VLOOKUP(A145,承認一覧表!$A$8:$W$1931,6,FALSE))</f>
        <v/>
      </c>
      <c r="K146" s="623" t="str">
        <f>IF(A145="","",VLOOKUP(A145,承認一覧表!$I$8:$W$1931,3,FALSE))</f>
        <v/>
      </c>
      <c r="L146" s="624"/>
    </row>
    <row r="147" spans="1:12" ht="20.100000000000001" customHeight="1">
      <c r="A147" s="615"/>
      <c r="B147" s="625" t="str">
        <f>IF(A147="","",VLOOKUP(ASC(A147),承認一覧表!$I$8:$T$1933,2,FALSE))</f>
        <v/>
      </c>
      <c r="C147" s="627"/>
      <c r="D147" s="51" t="str">
        <f>IF(A147="","",VLOOKUP(ASC(A147),承認一覧表!$I$8:$T$1933,5,FALSE))</f>
        <v/>
      </c>
      <c r="E147" s="44" t="str">
        <f>IF(A147="","",VLOOKUP(ASC(A147),承認一覧表!$I$8:$W$1931,11,FALSE))</f>
        <v/>
      </c>
      <c r="F147" s="629" t="s">
        <v>48</v>
      </c>
      <c r="G147" s="629"/>
      <c r="H147" s="629"/>
      <c r="I147" s="629"/>
      <c r="J147" s="629"/>
      <c r="K147" s="630" t="str">
        <f>IF(A147="","",VLOOKUP(A147,承認一覧表!$I$8:$W$1931,15,FALSE))</f>
        <v/>
      </c>
      <c r="L147" s="631"/>
    </row>
    <row r="148" spans="1:12" ht="20.100000000000001" customHeight="1">
      <c r="A148" s="615"/>
      <c r="B148" s="626"/>
      <c r="C148" s="628"/>
      <c r="D148" s="52" t="str">
        <f>IF(A147="","",VLOOKUP(ASC(A147),承認一覧表!$I$8:$T$1933,6,FALSE))</f>
        <v/>
      </c>
      <c r="E148" s="45" t="str">
        <f>ASC(LEFT(A147,3))</f>
        <v/>
      </c>
      <c r="F148" s="46" t="str">
        <f>IF(A147="","",VLOOKUP(A147,承認一覧表!$A$8:$F$1931,4,FALSE))</f>
        <v/>
      </c>
      <c r="G148" s="46" t="s">
        <v>45</v>
      </c>
      <c r="H148" s="61" t="str">
        <f>IF(A147="","",VLOOKUP(A147,承認一覧表!$A$8:$W$1931,5,FALSE))</f>
        <v/>
      </c>
      <c r="I148" s="46" t="s">
        <v>45</v>
      </c>
      <c r="J148" s="62" t="str">
        <f>IF(A147="","",VLOOKUP(A147,承認一覧表!$A$8:$W$1931,6,FALSE))</f>
        <v/>
      </c>
      <c r="K148" s="632" t="str">
        <f>IF(A147="","",VLOOKUP(A147,承認一覧表!$I$8:$W$1931,3,FALSE))</f>
        <v/>
      </c>
      <c r="L148" s="633"/>
    </row>
    <row r="149" spans="1:12" ht="20.100000000000001" customHeight="1">
      <c r="A149" s="615"/>
      <c r="B149" s="616" t="str">
        <f>IF(A149="","",VLOOKUP(ASC(A149),承認一覧表!$I$8:$T$1933,2,FALSE))</f>
        <v/>
      </c>
      <c r="C149" s="618"/>
      <c r="D149" s="49" t="str">
        <f>IF(A149="","",VLOOKUP(ASC(A149),承認一覧表!$I$8:$T$1933,5,FALSE))</f>
        <v/>
      </c>
      <c r="E149" s="47" t="str">
        <f>IF(A149="","",VLOOKUP(ASC(A149),承認一覧表!$I$8:$W$1931,11,FALSE))</f>
        <v/>
      </c>
      <c r="F149" s="620" t="s">
        <v>48</v>
      </c>
      <c r="G149" s="620"/>
      <c r="H149" s="620"/>
      <c r="I149" s="620"/>
      <c r="J149" s="620"/>
      <c r="K149" s="621" t="str">
        <f>IF(A149="","",VLOOKUP(A149,承認一覧表!$I$8:$W$1931,15,FALSE))</f>
        <v/>
      </c>
      <c r="L149" s="622"/>
    </row>
    <row r="150" spans="1:12" ht="20.100000000000001" customHeight="1">
      <c r="A150" s="615"/>
      <c r="B150" s="617"/>
      <c r="C150" s="619"/>
      <c r="D150" s="50" t="str">
        <f>IF(A149="","",VLOOKUP(ASC(A149),承認一覧表!$I$8:$T$1933,6,FALSE))</f>
        <v/>
      </c>
      <c r="E150" s="42" t="str">
        <f>ASC(LEFT(A149,3))</f>
        <v/>
      </c>
      <c r="F150" s="43" t="str">
        <f>IF(A149="","",VLOOKUP(A149,承認一覧表!$A$8:$F$1931,4,FALSE))</f>
        <v/>
      </c>
      <c r="G150" s="43" t="s">
        <v>45</v>
      </c>
      <c r="H150" s="54" t="str">
        <f>IF(A149="","",VLOOKUP(A149,承認一覧表!$A$8:$W$1931,5,FALSE))</f>
        <v/>
      </c>
      <c r="I150" s="43" t="s">
        <v>45</v>
      </c>
      <c r="J150" s="55" t="str">
        <f>IF(A149="","",VLOOKUP(A149,承認一覧表!$A$8:$W$1931,6,FALSE))</f>
        <v/>
      </c>
      <c r="K150" s="623" t="str">
        <f>IF(A149="","",VLOOKUP(A149,承認一覧表!$I$8:$W$1931,3,FALSE))</f>
        <v/>
      </c>
      <c r="L150" s="624"/>
    </row>
    <row r="151" spans="1:12" ht="20.100000000000001" customHeight="1">
      <c r="A151" s="615"/>
      <c r="B151" s="625" t="str">
        <f>IF(A151="","",VLOOKUP(ASC(A151),承認一覧表!$I$8:$T$1933,2,FALSE))</f>
        <v/>
      </c>
      <c r="C151" s="627"/>
      <c r="D151" s="51" t="str">
        <f>IF(A151="","",VLOOKUP(ASC(A151),承認一覧表!$I$8:$T$1933,5,FALSE))</f>
        <v/>
      </c>
      <c r="E151" s="44" t="str">
        <f>IF(A151="","",VLOOKUP(ASC(A151),承認一覧表!$I$8:$W$1931,11,FALSE))</f>
        <v/>
      </c>
      <c r="F151" s="629" t="s">
        <v>48</v>
      </c>
      <c r="G151" s="629"/>
      <c r="H151" s="629"/>
      <c r="I151" s="629"/>
      <c r="J151" s="629"/>
      <c r="K151" s="630" t="str">
        <f>IF(A151="","",VLOOKUP(A151,承認一覧表!$I$8:$W$1931,15,FALSE))</f>
        <v/>
      </c>
      <c r="L151" s="631"/>
    </row>
    <row r="152" spans="1:12" ht="20.100000000000001" customHeight="1">
      <c r="A152" s="615"/>
      <c r="B152" s="626"/>
      <c r="C152" s="628"/>
      <c r="D152" s="52" t="str">
        <f>IF(A151="","",VLOOKUP(ASC(A151),承認一覧表!$I$8:$T$1933,6,FALSE))</f>
        <v/>
      </c>
      <c r="E152" s="45" t="str">
        <f>ASC(LEFT(A151,3))</f>
        <v/>
      </c>
      <c r="F152" s="46" t="str">
        <f>IF(A151="","",VLOOKUP(A151,承認一覧表!$A$8:$F$1931,4,FALSE))</f>
        <v/>
      </c>
      <c r="G152" s="46" t="s">
        <v>45</v>
      </c>
      <c r="H152" s="61" t="str">
        <f>IF(A151="","",VLOOKUP(A151,承認一覧表!$A$8:$W$1931,5,FALSE))</f>
        <v/>
      </c>
      <c r="I152" s="46" t="s">
        <v>45</v>
      </c>
      <c r="J152" s="62" t="str">
        <f>IF(A151="","",VLOOKUP(A151,承認一覧表!$A$8:$W$1931,6,FALSE))</f>
        <v/>
      </c>
      <c r="K152" s="632" t="str">
        <f>IF(A151="","",VLOOKUP(A151,承認一覧表!$I$8:$W$1931,3,FALSE))</f>
        <v/>
      </c>
      <c r="L152" s="633"/>
    </row>
    <row r="153" spans="1:12" ht="20.100000000000001" customHeight="1">
      <c r="A153" s="615"/>
      <c r="B153" s="616" t="str">
        <f>IF(A153="","",VLOOKUP(ASC(A153),承認一覧表!$I$8:$T$1933,2,FALSE))</f>
        <v/>
      </c>
      <c r="C153" s="618"/>
      <c r="D153" s="49" t="str">
        <f>IF(A153="","",VLOOKUP(ASC(A153),承認一覧表!$I$8:$T$1933,5,FALSE))</f>
        <v/>
      </c>
      <c r="E153" s="47" t="str">
        <f>IF(A153="","",VLOOKUP(ASC(A153),承認一覧表!$I$8:$W$1931,11,FALSE))</f>
        <v/>
      </c>
      <c r="F153" s="620" t="s">
        <v>48</v>
      </c>
      <c r="G153" s="620"/>
      <c r="H153" s="620"/>
      <c r="I153" s="620"/>
      <c r="J153" s="620"/>
      <c r="K153" s="621" t="str">
        <f>IF(A153="","",VLOOKUP(A153,承認一覧表!$I$8:$W$1931,15,FALSE))</f>
        <v/>
      </c>
      <c r="L153" s="622"/>
    </row>
    <row r="154" spans="1:12" ht="20.100000000000001" customHeight="1">
      <c r="A154" s="615"/>
      <c r="B154" s="617"/>
      <c r="C154" s="619"/>
      <c r="D154" s="50" t="str">
        <f>IF(A153="","",VLOOKUP(ASC(A153),承認一覧表!$I$8:$T$1933,6,FALSE))</f>
        <v/>
      </c>
      <c r="E154" s="42" t="str">
        <f>ASC(LEFT(A153,3))</f>
        <v/>
      </c>
      <c r="F154" s="43" t="str">
        <f>IF(A153="","",VLOOKUP(A153,承認一覧表!$A$8:$F$1931,4,FALSE))</f>
        <v/>
      </c>
      <c r="G154" s="43" t="s">
        <v>45</v>
      </c>
      <c r="H154" s="54" t="str">
        <f>IF(A153="","",VLOOKUP(A153,承認一覧表!$A$8:$W$1931,5,FALSE))</f>
        <v/>
      </c>
      <c r="I154" s="43" t="s">
        <v>45</v>
      </c>
      <c r="J154" s="55" t="str">
        <f>IF(A153="","",VLOOKUP(A153,承認一覧表!$A$8:$W$1931,6,FALSE))</f>
        <v/>
      </c>
      <c r="K154" s="623" t="str">
        <f>IF(A153="","",VLOOKUP(A153,承認一覧表!$I$8:$W$1931,3,FALSE))</f>
        <v/>
      </c>
      <c r="L154" s="624"/>
    </row>
    <row r="155" spans="1:12" ht="15" customHeight="1">
      <c r="B155" s="90" t="s">
        <v>4258</v>
      </c>
      <c r="C155" s="36"/>
      <c r="D155" s="36"/>
      <c r="E155" s="37"/>
      <c r="F155" s="38"/>
      <c r="G155" s="38"/>
      <c r="H155" s="38"/>
      <c r="I155" s="38"/>
      <c r="J155" s="38"/>
      <c r="K155" s="36"/>
      <c r="L155" s="36"/>
    </row>
    <row r="156" spans="1:12" ht="20.100000000000001" customHeight="1">
      <c r="B156" s="48" t="s">
        <v>4259</v>
      </c>
      <c r="C156" s="39"/>
      <c r="D156" s="39"/>
      <c r="E156" s="40"/>
      <c r="K156" s="39"/>
      <c r="L156" s="39"/>
    </row>
    <row r="157" spans="1:12" ht="20.100000000000001" customHeight="1">
      <c r="B157" s="48"/>
      <c r="C157" s="39"/>
      <c r="D157" s="39"/>
      <c r="E157" s="40"/>
      <c r="K157" s="39"/>
      <c r="L157" s="39"/>
    </row>
    <row r="158" spans="1:12" ht="20.100000000000001" customHeight="1">
      <c r="B158" s="48"/>
      <c r="C158" s="39"/>
      <c r="D158" s="39"/>
      <c r="E158" s="40"/>
      <c r="K158" s="39"/>
      <c r="L158" s="39"/>
    </row>
    <row r="159" spans="1:12" ht="20.100000000000001" customHeight="1">
      <c r="L159" s="31" t="s">
        <v>3265</v>
      </c>
    </row>
    <row r="160" spans="1:12" ht="9.9" customHeight="1"/>
    <row r="161" spans="1:15" ht="18" customHeight="1">
      <c r="A161" s="645" t="s">
        <v>41</v>
      </c>
      <c r="B161" s="648" t="s">
        <v>288</v>
      </c>
      <c r="C161" s="650" t="s">
        <v>42</v>
      </c>
      <c r="D161" s="650" t="s">
        <v>242</v>
      </c>
      <c r="E161" s="650" t="s">
        <v>292</v>
      </c>
      <c r="F161" s="648" t="s">
        <v>43</v>
      </c>
      <c r="G161" s="652"/>
      <c r="H161" s="652"/>
      <c r="I161" s="652"/>
      <c r="J161" s="653"/>
      <c r="K161" s="648" t="s">
        <v>2326</v>
      </c>
      <c r="L161" s="653"/>
    </row>
    <row r="162" spans="1:15" ht="5.0999999999999996" customHeight="1">
      <c r="A162" s="645"/>
      <c r="B162" s="649"/>
      <c r="C162" s="651"/>
      <c r="D162" s="651"/>
      <c r="E162" s="651"/>
      <c r="F162" s="649"/>
      <c r="G162" s="654"/>
      <c r="H162" s="654"/>
      <c r="I162" s="654"/>
      <c r="J162" s="655"/>
      <c r="K162" s="649"/>
      <c r="L162" s="655"/>
    </row>
    <row r="163" spans="1:15" ht="5.0999999999999996" customHeight="1">
      <c r="A163" s="646"/>
      <c r="B163" s="649"/>
      <c r="C163" s="651"/>
      <c r="D163" s="651"/>
      <c r="E163" s="656" t="s">
        <v>289</v>
      </c>
      <c r="F163" s="658" t="s">
        <v>44</v>
      </c>
      <c r="G163" s="660" t="s">
        <v>45</v>
      </c>
      <c r="H163" s="662" t="s">
        <v>46</v>
      </c>
      <c r="I163" s="660" t="s">
        <v>45</v>
      </c>
      <c r="J163" s="664" t="s">
        <v>47</v>
      </c>
      <c r="K163" s="666" t="s">
        <v>312</v>
      </c>
      <c r="L163" s="667"/>
    </row>
    <row r="164" spans="1:15" ht="18" customHeight="1" thickBot="1">
      <c r="A164" s="647"/>
      <c r="B164" s="649"/>
      <c r="C164" s="651"/>
      <c r="D164" s="651"/>
      <c r="E164" s="657"/>
      <c r="F164" s="659"/>
      <c r="G164" s="661"/>
      <c r="H164" s="663"/>
      <c r="I164" s="661"/>
      <c r="J164" s="665"/>
      <c r="K164" s="668"/>
      <c r="L164" s="669"/>
    </row>
    <row r="165" spans="1:15" ht="20.100000000000001" customHeight="1" thickTop="1">
      <c r="A165" s="634"/>
      <c r="B165" s="636" t="str">
        <f>IF(A165="","",VLOOKUP(ASC(A165),承認一覧表!$I$8:$T$1933,2,FALSE))</f>
        <v/>
      </c>
      <c r="C165" s="638"/>
      <c r="D165" s="53" t="str">
        <f>IF(A165="","",VLOOKUP(ASC(A165),承認一覧表!$I$8:$T$1933,5,FALSE))</f>
        <v/>
      </c>
      <c r="E165" s="41" t="str">
        <f>IF(A165="","",VLOOKUP(ASC(A165),承認一覧表!$I$8:$W$1931,11,FALSE))</f>
        <v/>
      </c>
      <c r="F165" s="640" t="s">
        <v>48</v>
      </c>
      <c r="G165" s="640"/>
      <c r="H165" s="640"/>
      <c r="I165" s="640"/>
      <c r="J165" s="640"/>
      <c r="K165" s="641" t="str">
        <f>IF(A165="","",VLOOKUP(A165,承認一覧表!$I$8:$W$1931,15,FALSE))</f>
        <v/>
      </c>
      <c r="L165" s="642"/>
    </row>
    <row r="166" spans="1:15" ht="20.100000000000001" customHeight="1">
      <c r="A166" s="635"/>
      <c r="B166" s="637"/>
      <c r="C166" s="639"/>
      <c r="D166" s="56" t="str">
        <f>IF(A165="","",VLOOKUP(ASC(A165),承認一覧表!$I$8:$T$1933,6,FALSE))</f>
        <v/>
      </c>
      <c r="E166" s="57" t="str">
        <f>ASC(LEFT(A165,3))</f>
        <v/>
      </c>
      <c r="F166" s="58" t="str">
        <f>IF(A165="","",VLOOKUP(A165,承認一覧表!$A$8:$F$1931,4,FALSE))</f>
        <v/>
      </c>
      <c r="G166" s="58" t="s">
        <v>45</v>
      </c>
      <c r="H166" s="59" t="str">
        <f>IF(A165="","",VLOOKUP(A165,承認一覧表!$A$8:$W$1931,5,FALSE))</f>
        <v/>
      </c>
      <c r="I166" s="58" t="s">
        <v>45</v>
      </c>
      <c r="J166" s="60" t="str">
        <f>IF(A165="","",VLOOKUP(A165,承認一覧表!$A$8:$W$1931,6,FALSE))</f>
        <v/>
      </c>
      <c r="K166" s="643" t="str">
        <f>IF(A165="","",VLOOKUP(A165,承認一覧表!$I$8:$W$1931,3,FALSE))</f>
        <v/>
      </c>
      <c r="L166" s="644"/>
      <c r="O166" s="35"/>
    </row>
    <row r="167" spans="1:15" ht="20.100000000000001" customHeight="1">
      <c r="A167" s="615"/>
      <c r="B167" s="625" t="str">
        <f>IF(A167="","",VLOOKUP(ASC(A167),承認一覧表!$I$8:$T$1933,2,FALSE))</f>
        <v/>
      </c>
      <c r="C167" s="627"/>
      <c r="D167" s="51" t="str">
        <f>IF(A167="","",VLOOKUP(ASC(A167),承認一覧表!$I$8:$T$1933,5,FALSE))</f>
        <v/>
      </c>
      <c r="E167" s="44" t="str">
        <f>IF(A167="","",VLOOKUP(ASC(A167),承認一覧表!$I$8:$W$1931,11,FALSE))</f>
        <v/>
      </c>
      <c r="F167" s="629" t="s">
        <v>48</v>
      </c>
      <c r="G167" s="629"/>
      <c r="H167" s="629"/>
      <c r="I167" s="629"/>
      <c r="J167" s="629"/>
      <c r="K167" s="630" t="str">
        <f>IF(A167="","",VLOOKUP(A167,承認一覧表!$I$8:$W$1931,15,FALSE))</f>
        <v/>
      </c>
      <c r="L167" s="631"/>
    </row>
    <row r="168" spans="1:15" ht="20.100000000000001" customHeight="1">
      <c r="A168" s="615"/>
      <c r="B168" s="626"/>
      <c r="C168" s="628"/>
      <c r="D168" s="52" t="str">
        <f>IF(A167="","",VLOOKUP(ASC(A167),承認一覧表!$I$8:$T$1933,6,FALSE))</f>
        <v/>
      </c>
      <c r="E168" s="45" t="str">
        <f>ASC(LEFT(A167,3))</f>
        <v/>
      </c>
      <c r="F168" s="46" t="str">
        <f>IF(A167="","",VLOOKUP(A167,承認一覧表!$A$8:$F$1931,4,FALSE))</f>
        <v/>
      </c>
      <c r="G168" s="46" t="s">
        <v>45</v>
      </c>
      <c r="H168" s="61" t="str">
        <f>IF(A167="","",VLOOKUP(A167,承認一覧表!$A$8:$W$1931,5,FALSE))</f>
        <v/>
      </c>
      <c r="I168" s="46" t="s">
        <v>45</v>
      </c>
      <c r="J168" s="62" t="str">
        <f>IF(A167="","",VLOOKUP(A167,承認一覧表!$A$8:$W$1931,6,FALSE))</f>
        <v/>
      </c>
      <c r="K168" s="632" t="str">
        <f>IF(A167="","",VLOOKUP(A167,承認一覧表!$I$8:$W$1931,3,FALSE))</f>
        <v/>
      </c>
      <c r="L168" s="633"/>
    </row>
    <row r="169" spans="1:15" ht="20.100000000000001" customHeight="1">
      <c r="A169" s="615"/>
      <c r="B169" s="616" t="str">
        <f>IF(A169="","",VLOOKUP(ASC(A169),承認一覧表!$I$8:$T$1933,2,FALSE))</f>
        <v/>
      </c>
      <c r="C169" s="618"/>
      <c r="D169" s="49" t="str">
        <f>IF(A169="","",VLOOKUP(ASC(A169),承認一覧表!$I$8:$T$1933,5,FALSE))</f>
        <v/>
      </c>
      <c r="E169" s="47" t="str">
        <f>IF(A169="","",VLOOKUP(ASC(A169),承認一覧表!$I$8:$W$1931,11,FALSE))</f>
        <v/>
      </c>
      <c r="F169" s="620" t="s">
        <v>48</v>
      </c>
      <c r="G169" s="620"/>
      <c r="H169" s="620"/>
      <c r="I169" s="620"/>
      <c r="J169" s="620"/>
      <c r="K169" s="621" t="str">
        <f>IF(A169="","",VLOOKUP(A169,承認一覧表!$I$8:$W$1931,15,FALSE))</f>
        <v/>
      </c>
      <c r="L169" s="622"/>
    </row>
    <row r="170" spans="1:15" ht="20.100000000000001" customHeight="1">
      <c r="A170" s="615"/>
      <c r="B170" s="617"/>
      <c r="C170" s="619"/>
      <c r="D170" s="50" t="str">
        <f>IF(A169="","",VLOOKUP(ASC(A169),承認一覧表!$I$8:$T$1933,6,FALSE))</f>
        <v/>
      </c>
      <c r="E170" s="42" t="str">
        <f>ASC(LEFT(A169,3))</f>
        <v/>
      </c>
      <c r="F170" s="43" t="str">
        <f>IF(A169="","",VLOOKUP(A169,承認一覧表!$A$8:$F$1931,4,FALSE))</f>
        <v/>
      </c>
      <c r="G170" s="43" t="s">
        <v>45</v>
      </c>
      <c r="H170" s="54" t="str">
        <f>IF(A169="","",VLOOKUP(A169,承認一覧表!$A$8:$W$1931,5,FALSE))</f>
        <v/>
      </c>
      <c r="I170" s="43" t="s">
        <v>45</v>
      </c>
      <c r="J170" s="55" t="str">
        <f>IF(A169="","",VLOOKUP(A169,承認一覧表!$A$8:$W$1931,6,FALSE))</f>
        <v/>
      </c>
      <c r="K170" s="623" t="str">
        <f>IF(A169="","",VLOOKUP(A169,承認一覧表!$I$8:$W$1931,3,FALSE))</f>
        <v/>
      </c>
      <c r="L170" s="624"/>
    </row>
    <row r="171" spans="1:15" ht="20.100000000000001" customHeight="1">
      <c r="A171" s="615"/>
      <c r="B171" s="625" t="str">
        <f>IF(A171="","",VLOOKUP(ASC(A171),承認一覧表!$I$8:$T$1933,2,FALSE))</f>
        <v/>
      </c>
      <c r="C171" s="627"/>
      <c r="D171" s="51" t="str">
        <f>IF(A171="","",VLOOKUP(ASC(A171),承認一覧表!$I$8:$T$1933,5,FALSE))</f>
        <v/>
      </c>
      <c r="E171" s="44" t="str">
        <f>IF(A171="","",VLOOKUP(ASC(A171),承認一覧表!$I$8:$W$1931,11,FALSE))</f>
        <v/>
      </c>
      <c r="F171" s="629" t="s">
        <v>48</v>
      </c>
      <c r="G171" s="629"/>
      <c r="H171" s="629"/>
      <c r="I171" s="629"/>
      <c r="J171" s="629"/>
      <c r="K171" s="630" t="str">
        <f>IF(A171="","",VLOOKUP(A171,承認一覧表!$I$8:$W$1931,15,FALSE))</f>
        <v/>
      </c>
      <c r="L171" s="631"/>
    </row>
    <row r="172" spans="1:15" ht="20.100000000000001" customHeight="1">
      <c r="A172" s="615"/>
      <c r="B172" s="626"/>
      <c r="C172" s="628"/>
      <c r="D172" s="52" t="str">
        <f>IF(A171="","",VLOOKUP(ASC(A171),承認一覧表!$I$8:$T$1933,6,FALSE))</f>
        <v/>
      </c>
      <c r="E172" s="45" t="str">
        <f>ASC(LEFT(A171,3))</f>
        <v/>
      </c>
      <c r="F172" s="46" t="str">
        <f>IF(A171="","",VLOOKUP(A171,承認一覧表!$A$8:$F$1931,4,FALSE))</f>
        <v/>
      </c>
      <c r="G172" s="46" t="s">
        <v>45</v>
      </c>
      <c r="H172" s="61" t="str">
        <f>IF(A171="","",VLOOKUP(A171,承認一覧表!$A$8:$W$1931,5,FALSE))</f>
        <v/>
      </c>
      <c r="I172" s="46" t="s">
        <v>45</v>
      </c>
      <c r="J172" s="62" t="str">
        <f>IF(A171="","",VLOOKUP(A171,承認一覧表!$A$8:$W$1931,6,FALSE))</f>
        <v/>
      </c>
      <c r="K172" s="632" t="str">
        <f>IF(A171="","",VLOOKUP(A171,承認一覧表!$I$8:$W$1931,3,FALSE))</f>
        <v/>
      </c>
      <c r="L172" s="633"/>
    </row>
    <row r="173" spans="1:15" ht="20.100000000000001" customHeight="1">
      <c r="A173" s="615"/>
      <c r="B173" s="616" t="str">
        <f>IF(A173="","",VLOOKUP(ASC(A173),承認一覧表!$I$8:$T$1933,2,FALSE))</f>
        <v/>
      </c>
      <c r="C173" s="618"/>
      <c r="D173" s="49" t="str">
        <f>IF(A173="","",VLOOKUP(ASC(A173),承認一覧表!$I$8:$T$1933,5,FALSE))</f>
        <v/>
      </c>
      <c r="E173" s="47" t="str">
        <f>IF(A173="","",VLOOKUP(ASC(A173),承認一覧表!$I$8:$W$1931,11,FALSE))</f>
        <v/>
      </c>
      <c r="F173" s="620" t="s">
        <v>48</v>
      </c>
      <c r="G173" s="620"/>
      <c r="H173" s="620"/>
      <c r="I173" s="620"/>
      <c r="J173" s="620"/>
      <c r="K173" s="621" t="str">
        <f>IF(A173="","",VLOOKUP(A173,承認一覧表!$I$8:$W$1931,15,FALSE))</f>
        <v/>
      </c>
      <c r="L173" s="622"/>
    </row>
    <row r="174" spans="1:15" ht="20.100000000000001" customHeight="1">
      <c r="A174" s="615"/>
      <c r="B174" s="617"/>
      <c r="C174" s="619"/>
      <c r="D174" s="50" t="str">
        <f>IF(A173="","",VLOOKUP(ASC(A173),承認一覧表!$I$8:$T$1933,6,FALSE))</f>
        <v/>
      </c>
      <c r="E174" s="42" t="str">
        <f>ASC(LEFT(A173,3))</f>
        <v/>
      </c>
      <c r="F174" s="43" t="str">
        <f>IF(A173="","",VLOOKUP(A173,承認一覧表!$A$8:$F$1931,4,FALSE))</f>
        <v/>
      </c>
      <c r="G174" s="43" t="s">
        <v>45</v>
      </c>
      <c r="H174" s="54" t="str">
        <f>IF(A173="","",VLOOKUP(A173,承認一覧表!$A$8:$W$1931,5,FALSE))</f>
        <v/>
      </c>
      <c r="I174" s="43" t="s">
        <v>45</v>
      </c>
      <c r="J174" s="55" t="str">
        <f>IF(A173="","",VLOOKUP(A173,承認一覧表!$A$8:$W$1931,6,FALSE))</f>
        <v/>
      </c>
      <c r="K174" s="623" t="str">
        <f>IF(A173="","",VLOOKUP(A173,承認一覧表!$I$8:$W$1931,3,FALSE))</f>
        <v/>
      </c>
      <c r="L174" s="624"/>
    </row>
    <row r="175" spans="1:15" ht="20.100000000000001" customHeight="1">
      <c r="A175" s="615"/>
      <c r="B175" s="625" t="str">
        <f>IF(A175="","",VLOOKUP(ASC(A175),承認一覧表!$I$8:$T$1933,2,FALSE))</f>
        <v/>
      </c>
      <c r="C175" s="627"/>
      <c r="D175" s="51" t="str">
        <f>IF(A175="","",VLOOKUP(ASC(A175),承認一覧表!$I$8:$T$1933,5,FALSE))</f>
        <v/>
      </c>
      <c r="E175" s="44" t="str">
        <f>IF(A175="","",VLOOKUP(ASC(A175),承認一覧表!$I$8:$W$1931,11,FALSE))</f>
        <v/>
      </c>
      <c r="F175" s="629" t="s">
        <v>48</v>
      </c>
      <c r="G175" s="629"/>
      <c r="H175" s="629"/>
      <c r="I175" s="629"/>
      <c r="J175" s="629"/>
      <c r="K175" s="630" t="str">
        <f>IF(A175="","",VLOOKUP(A175,承認一覧表!$I$8:$W$1931,15,FALSE))</f>
        <v/>
      </c>
      <c r="L175" s="631"/>
    </row>
    <row r="176" spans="1:15" ht="20.100000000000001" customHeight="1">
      <c r="A176" s="615"/>
      <c r="B176" s="626"/>
      <c r="C176" s="628"/>
      <c r="D176" s="52" t="str">
        <f>IF(A175="","",VLOOKUP(ASC(A175),承認一覧表!$I$8:$T$1933,6,FALSE))</f>
        <v/>
      </c>
      <c r="E176" s="45" t="str">
        <f>ASC(LEFT(A175,3))</f>
        <v/>
      </c>
      <c r="F176" s="46" t="str">
        <f>IF(A175="","",VLOOKUP(A175,承認一覧表!$A$8:$F$1931,4,FALSE))</f>
        <v/>
      </c>
      <c r="G176" s="46" t="s">
        <v>45</v>
      </c>
      <c r="H176" s="61" t="str">
        <f>IF(A175="","",VLOOKUP(A175,承認一覧表!$A$8:$W$1931,5,FALSE))</f>
        <v/>
      </c>
      <c r="I176" s="46" t="s">
        <v>45</v>
      </c>
      <c r="J176" s="62" t="str">
        <f>IF(A175="","",VLOOKUP(A175,承認一覧表!$A$8:$W$1931,6,FALSE))</f>
        <v/>
      </c>
      <c r="K176" s="632" t="str">
        <f>IF(A175="","",VLOOKUP(A175,承認一覧表!$I$8:$W$1931,3,FALSE))</f>
        <v/>
      </c>
      <c r="L176" s="633"/>
    </row>
    <row r="177" spans="1:12" ht="20.100000000000001" customHeight="1">
      <c r="A177" s="615"/>
      <c r="B177" s="616" t="str">
        <f>IF(A177="","",VLOOKUP(ASC(A177),承認一覧表!$I$8:$T$1933,2,FALSE))</f>
        <v/>
      </c>
      <c r="C177" s="618"/>
      <c r="D177" s="49" t="str">
        <f>IF(A177="","",VLOOKUP(ASC(A177),承認一覧表!$I$8:$T$1933,5,FALSE))</f>
        <v/>
      </c>
      <c r="E177" s="47" t="str">
        <f>IF(A177="","",VLOOKUP(ASC(A177),承認一覧表!$I$8:$W$1931,11,FALSE))</f>
        <v/>
      </c>
      <c r="F177" s="620" t="s">
        <v>48</v>
      </c>
      <c r="G177" s="620"/>
      <c r="H177" s="620"/>
      <c r="I177" s="620"/>
      <c r="J177" s="620"/>
      <c r="K177" s="621" t="str">
        <f>IF(A177="","",VLOOKUP(A177,承認一覧表!$I$8:$W$1931,15,FALSE))</f>
        <v/>
      </c>
      <c r="L177" s="622"/>
    </row>
    <row r="178" spans="1:12" ht="20.100000000000001" customHeight="1">
      <c r="A178" s="615"/>
      <c r="B178" s="617"/>
      <c r="C178" s="619"/>
      <c r="D178" s="50" t="str">
        <f>IF(A177="","",VLOOKUP(ASC(A177),承認一覧表!$I$8:$T$1933,6,FALSE))</f>
        <v/>
      </c>
      <c r="E178" s="42" t="str">
        <f>ASC(LEFT(A177,3))</f>
        <v/>
      </c>
      <c r="F178" s="43" t="str">
        <f>IF(A177="","",VLOOKUP(A177,承認一覧表!$A$8:$F$1931,4,FALSE))</f>
        <v/>
      </c>
      <c r="G178" s="43" t="s">
        <v>45</v>
      </c>
      <c r="H178" s="54" t="str">
        <f>IF(A177="","",VLOOKUP(A177,承認一覧表!$A$8:$W$1931,5,FALSE))</f>
        <v/>
      </c>
      <c r="I178" s="43" t="s">
        <v>45</v>
      </c>
      <c r="J178" s="55" t="str">
        <f>IF(A177="","",VLOOKUP(A177,承認一覧表!$A$8:$W$1931,6,FALSE))</f>
        <v/>
      </c>
      <c r="K178" s="623" t="str">
        <f>IF(A177="","",VLOOKUP(A177,承認一覧表!$I$8:$W$1931,3,FALSE))</f>
        <v/>
      </c>
      <c r="L178" s="624"/>
    </row>
    <row r="179" spans="1:12" ht="20.100000000000001" customHeight="1">
      <c r="A179" s="615"/>
      <c r="B179" s="625" t="str">
        <f>IF(A179="","",VLOOKUP(ASC(A179),承認一覧表!$I$8:$T$1933,2,FALSE))</f>
        <v/>
      </c>
      <c r="C179" s="627"/>
      <c r="D179" s="51" t="str">
        <f>IF(A179="","",VLOOKUP(ASC(A179),承認一覧表!$I$8:$T$1933,5,FALSE))</f>
        <v/>
      </c>
      <c r="E179" s="44" t="str">
        <f>IF(A179="","",VLOOKUP(ASC(A179),承認一覧表!$I$8:$W$1931,11,FALSE))</f>
        <v/>
      </c>
      <c r="F179" s="629" t="s">
        <v>48</v>
      </c>
      <c r="G179" s="629"/>
      <c r="H179" s="629"/>
      <c r="I179" s="629"/>
      <c r="J179" s="629"/>
      <c r="K179" s="630" t="str">
        <f>IF(A179="","",VLOOKUP(A179,承認一覧表!$I$8:$W$1931,15,FALSE))</f>
        <v/>
      </c>
      <c r="L179" s="631"/>
    </row>
    <row r="180" spans="1:12" ht="20.100000000000001" customHeight="1">
      <c r="A180" s="615"/>
      <c r="B180" s="626"/>
      <c r="C180" s="628"/>
      <c r="D180" s="52" t="str">
        <f>IF(A179="","",VLOOKUP(ASC(A179),承認一覧表!$I$8:$T$1933,6,FALSE))</f>
        <v/>
      </c>
      <c r="E180" s="45" t="str">
        <f>ASC(LEFT(A179,3))</f>
        <v/>
      </c>
      <c r="F180" s="46" t="str">
        <f>IF(A179="","",VLOOKUP(A179,承認一覧表!$A$8:$F$1931,4,FALSE))</f>
        <v/>
      </c>
      <c r="G180" s="46" t="s">
        <v>45</v>
      </c>
      <c r="H180" s="61" t="str">
        <f>IF(A179="","",VLOOKUP(A179,承認一覧表!$A$8:$W$1931,5,FALSE))</f>
        <v/>
      </c>
      <c r="I180" s="46" t="s">
        <v>45</v>
      </c>
      <c r="J180" s="62" t="str">
        <f>IF(A179="","",VLOOKUP(A179,承認一覧表!$A$8:$W$1931,6,FALSE))</f>
        <v/>
      </c>
      <c r="K180" s="632" t="str">
        <f>IF(A179="","",VLOOKUP(A179,承認一覧表!$I$8:$W$1931,3,FALSE))</f>
        <v/>
      </c>
      <c r="L180" s="633"/>
    </row>
    <row r="181" spans="1:12" ht="20.100000000000001" customHeight="1">
      <c r="A181" s="615"/>
      <c r="B181" s="616" t="str">
        <f>IF(A181="","",VLOOKUP(ASC(A181),承認一覧表!$I$8:$T$1933,2,FALSE))</f>
        <v/>
      </c>
      <c r="C181" s="618"/>
      <c r="D181" s="49" t="str">
        <f>IF(A181="","",VLOOKUP(ASC(A181),承認一覧表!$I$8:$T$1933,5,FALSE))</f>
        <v/>
      </c>
      <c r="E181" s="47" t="str">
        <f>IF(A181="","",VLOOKUP(ASC(A181),承認一覧表!$I$8:$W$1931,11,FALSE))</f>
        <v/>
      </c>
      <c r="F181" s="620" t="s">
        <v>48</v>
      </c>
      <c r="G181" s="620"/>
      <c r="H181" s="620"/>
      <c r="I181" s="620"/>
      <c r="J181" s="620"/>
      <c r="K181" s="621" t="str">
        <f>IF(A181="","",VLOOKUP(A181,承認一覧表!$I$8:$W$1931,15,FALSE))</f>
        <v/>
      </c>
      <c r="L181" s="622"/>
    </row>
    <row r="182" spans="1:12" ht="20.100000000000001" customHeight="1">
      <c r="A182" s="615"/>
      <c r="B182" s="617"/>
      <c r="C182" s="619"/>
      <c r="D182" s="50" t="str">
        <f>IF(A181="","",VLOOKUP(ASC(A181),承認一覧表!$I$8:$T$1933,6,FALSE))</f>
        <v/>
      </c>
      <c r="E182" s="42" t="str">
        <f>ASC(LEFT(A181,3))</f>
        <v/>
      </c>
      <c r="F182" s="43" t="str">
        <f>IF(A181="","",VLOOKUP(A181,承認一覧表!$A$8:$F$1931,4,FALSE))</f>
        <v/>
      </c>
      <c r="G182" s="43" t="s">
        <v>45</v>
      </c>
      <c r="H182" s="54" t="str">
        <f>IF(A181="","",VLOOKUP(A181,承認一覧表!$A$8:$W$1931,5,FALSE))</f>
        <v/>
      </c>
      <c r="I182" s="43" t="s">
        <v>45</v>
      </c>
      <c r="J182" s="55" t="str">
        <f>IF(A181="","",VLOOKUP(A181,承認一覧表!$A$8:$W$1931,6,FALSE))</f>
        <v/>
      </c>
      <c r="K182" s="623" t="str">
        <f>IF(A181="","",VLOOKUP(A181,承認一覧表!$I$8:$W$1931,3,FALSE))</f>
        <v/>
      </c>
      <c r="L182" s="624"/>
    </row>
    <row r="183" spans="1:12" ht="20.100000000000001" customHeight="1">
      <c r="A183" s="615"/>
      <c r="B183" s="625" t="str">
        <f>IF(A183="","",VLOOKUP(ASC(A183),承認一覧表!$I$8:$T$1933,2,FALSE))</f>
        <v/>
      </c>
      <c r="C183" s="627"/>
      <c r="D183" s="51" t="str">
        <f>IF(A183="","",VLOOKUP(ASC(A183),承認一覧表!$I$8:$T$1933,5,FALSE))</f>
        <v/>
      </c>
      <c r="E183" s="44" t="str">
        <f>IF(A183="","",VLOOKUP(ASC(A183),承認一覧表!$I$8:$W$1931,11,FALSE))</f>
        <v/>
      </c>
      <c r="F183" s="629" t="s">
        <v>48</v>
      </c>
      <c r="G183" s="629"/>
      <c r="H183" s="629"/>
      <c r="I183" s="629"/>
      <c r="J183" s="629"/>
      <c r="K183" s="630" t="str">
        <f>IF(A183="","",VLOOKUP(A183,承認一覧表!$I$8:$W$1931,15,FALSE))</f>
        <v/>
      </c>
      <c r="L183" s="631"/>
    </row>
    <row r="184" spans="1:12" ht="20.100000000000001" customHeight="1">
      <c r="A184" s="615"/>
      <c r="B184" s="626"/>
      <c r="C184" s="628"/>
      <c r="D184" s="52" t="str">
        <f>IF(A183="","",VLOOKUP(ASC(A183),承認一覧表!$I$8:$T$1933,6,FALSE))</f>
        <v/>
      </c>
      <c r="E184" s="45" t="str">
        <f>ASC(LEFT(A183,3))</f>
        <v/>
      </c>
      <c r="F184" s="46" t="str">
        <f>IF(A183="","",VLOOKUP(A183,承認一覧表!$A$8:$F$1931,4,FALSE))</f>
        <v/>
      </c>
      <c r="G184" s="46" t="s">
        <v>45</v>
      </c>
      <c r="H184" s="61" t="str">
        <f>IF(A183="","",VLOOKUP(A183,承認一覧表!$A$8:$W$1931,5,FALSE))</f>
        <v/>
      </c>
      <c r="I184" s="46" t="s">
        <v>45</v>
      </c>
      <c r="J184" s="62" t="str">
        <f>IF(A183="","",VLOOKUP(A183,承認一覧表!$A$8:$W$1931,6,FALSE))</f>
        <v/>
      </c>
      <c r="K184" s="632" t="str">
        <f>IF(A183="","",VLOOKUP(A183,承認一覧表!$I$8:$W$1931,3,FALSE))</f>
        <v/>
      </c>
      <c r="L184" s="633"/>
    </row>
    <row r="185" spans="1:12" ht="20.100000000000001" customHeight="1">
      <c r="A185" s="615"/>
      <c r="B185" s="616" t="str">
        <f>IF(A185="","",VLOOKUP(ASC(A185),承認一覧表!$I$8:$T$1933,2,FALSE))</f>
        <v/>
      </c>
      <c r="C185" s="618"/>
      <c r="D185" s="49" t="str">
        <f>IF(A185="","",VLOOKUP(ASC(A185),承認一覧表!$I$8:$T$1933,5,FALSE))</f>
        <v/>
      </c>
      <c r="E185" s="47" t="str">
        <f>IF(A185="","",VLOOKUP(ASC(A185),承認一覧表!$I$8:$W$1931,11,FALSE))</f>
        <v/>
      </c>
      <c r="F185" s="620" t="s">
        <v>48</v>
      </c>
      <c r="G185" s="620"/>
      <c r="H185" s="620"/>
      <c r="I185" s="620"/>
      <c r="J185" s="620"/>
      <c r="K185" s="621" t="str">
        <f>IF(A185="","",VLOOKUP(A185,承認一覧表!$I$8:$W$1931,15,FALSE))</f>
        <v/>
      </c>
      <c r="L185" s="622"/>
    </row>
    <row r="186" spans="1:12" ht="20.100000000000001" customHeight="1">
      <c r="A186" s="615"/>
      <c r="B186" s="617"/>
      <c r="C186" s="619"/>
      <c r="D186" s="50" t="str">
        <f>IF(A185="","",VLOOKUP(ASC(A185),承認一覧表!$I$8:$T$1933,6,FALSE))</f>
        <v/>
      </c>
      <c r="E186" s="42" t="str">
        <f>ASC(LEFT(A185,3))</f>
        <v/>
      </c>
      <c r="F186" s="43" t="str">
        <f>IF(A185="","",VLOOKUP(A185,承認一覧表!$A$8:$F$1931,4,FALSE))</f>
        <v/>
      </c>
      <c r="G186" s="43" t="s">
        <v>45</v>
      </c>
      <c r="H186" s="54" t="str">
        <f>IF(A185="","",VLOOKUP(A185,承認一覧表!$A$8:$W$1931,5,FALSE))</f>
        <v/>
      </c>
      <c r="I186" s="43" t="s">
        <v>45</v>
      </c>
      <c r="J186" s="55" t="str">
        <f>IF(A185="","",VLOOKUP(A185,承認一覧表!$A$8:$W$1931,6,FALSE))</f>
        <v/>
      </c>
      <c r="K186" s="623" t="str">
        <f>IF(A185="","",VLOOKUP(A185,承認一覧表!$I$8:$W$1931,3,FALSE))</f>
        <v/>
      </c>
      <c r="L186" s="624"/>
    </row>
    <row r="187" spans="1:12" ht="20.100000000000001" customHeight="1">
      <c r="A187" s="615"/>
      <c r="B187" s="625" t="str">
        <f>IF(A187="","",VLOOKUP(ASC(A187),承認一覧表!$I$8:$T$1933,2,FALSE))</f>
        <v/>
      </c>
      <c r="C187" s="627"/>
      <c r="D187" s="51" t="str">
        <f>IF(A187="","",VLOOKUP(ASC(A187),承認一覧表!$I$8:$T$1933,5,FALSE))</f>
        <v/>
      </c>
      <c r="E187" s="44" t="str">
        <f>IF(A187="","",VLOOKUP(ASC(A187),承認一覧表!$I$8:$W$1931,11,FALSE))</f>
        <v/>
      </c>
      <c r="F187" s="629" t="s">
        <v>48</v>
      </c>
      <c r="G187" s="629"/>
      <c r="H187" s="629"/>
      <c r="I187" s="629"/>
      <c r="J187" s="629"/>
      <c r="K187" s="630" t="str">
        <f>IF(A187="","",VLOOKUP(A187,承認一覧表!$I$8:$W$1931,15,FALSE))</f>
        <v/>
      </c>
      <c r="L187" s="631"/>
    </row>
    <row r="188" spans="1:12" ht="20.100000000000001" customHeight="1">
      <c r="A188" s="615"/>
      <c r="B188" s="626"/>
      <c r="C188" s="628"/>
      <c r="D188" s="52" t="str">
        <f>IF(A187="","",VLOOKUP(ASC(A187),承認一覧表!$I$8:$T$1933,6,FALSE))</f>
        <v/>
      </c>
      <c r="E188" s="45" t="str">
        <f>ASC(LEFT(A187,3))</f>
        <v/>
      </c>
      <c r="F188" s="46" t="str">
        <f>IF(A187="","",VLOOKUP(A187,承認一覧表!$A$8:$F$1931,4,FALSE))</f>
        <v/>
      </c>
      <c r="G188" s="46" t="s">
        <v>45</v>
      </c>
      <c r="H188" s="61" t="str">
        <f>IF(A187="","",VLOOKUP(A187,承認一覧表!$A$8:$W$1931,5,FALSE))</f>
        <v/>
      </c>
      <c r="I188" s="46" t="s">
        <v>45</v>
      </c>
      <c r="J188" s="62" t="str">
        <f>IF(A187="","",VLOOKUP(A187,承認一覧表!$A$8:$W$1931,6,FALSE))</f>
        <v/>
      </c>
      <c r="K188" s="632" t="str">
        <f>IF(A187="","",VLOOKUP(A187,承認一覧表!$I$8:$W$1931,3,FALSE))</f>
        <v/>
      </c>
      <c r="L188" s="633"/>
    </row>
    <row r="189" spans="1:12" ht="20.100000000000001" customHeight="1">
      <c r="A189" s="615"/>
      <c r="B189" s="616" t="str">
        <f>IF(A189="","",VLOOKUP(ASC(A189),承認一覧表!$I$8:$T$1933,2,FALSE))</f>
        <v/>
      </c>
      <c r="C189" s="618"/>
      <c r="D189" s="49" t="str">
        <f>IF(A189="","",VLOOKUP(ASC(A189),承認一覧表!$I$8:$T$1933,5,FALSE))</f>
        <v/>
      </c>
      <c r="E189" s="47" t="str">
        <f>IF(A189="","",VLOOKUP(ASC(A189),承認一覧表!$I$8:$W$1931,11,FALSE))</f>
        <v/>
      </c>
      <c r="F189" s="620" t="s">
        <v>48</v>
      </c>
      <c r="G189" s="620"/>
      <c r="H189" s="620"/>
      <c r="I189" s="620"/>
      <c r="J189" s="620"/>
      <c r="K189" s="621" t="str">
        <f>IF(A189="","",VLOOKUP(A189,承認一覧表!$I$8:$W$1931,15,FALSE))</f>
        <v/>
      </c>
      <c r="L189" s="622"/>
    </row>
    <row r="190" spans="1:12" ht="20.100000000000001" customHeight="1">
      <c r="A190" s="615"/>
      <c r="B190" s="617"/>
      <c r="C190" s="619"/>
      <c r="D190" s="50" t="str">
        <f>IF(A189="","",VLOOKUP(ASC(A189),承認一覧表!$I$8:$T$1933,6,FALSE))</f>
        <v/>
      </c>
      <c r="E190" s="42" t="str">
        <f>ASC(LEFT(A189,3))</f>
        <v/>
      </c>
      <c r="F190" s="43" t="str">
        <f>IF(A189="","",VLOOKUP(A189,承認一覧表!$A$8:$F$1931,4,FALSE))</f>
        <v/>
      </c>
      <c r="G190" s="43" t="s">
        <v>45</v>
      </c>
      <c r="H190" s="54" t="str">
        <f>IF(A189="","",VLOOKUP(A189,承認一覧表!$A$8:$W$1931,5,FALSE))</f>
        <v/>
      </c>
      <c r="I190" s="43" t="s">
        <v>45</v>
      </c>
      <c r="J190" s="55" t="str">
        <f>IF(A189="","",VLOOKUP(A189,承認一覧表!$A$8:$W$1931,6,FALSE))</f>
        <v/>
      </c>
      <c r="K190" s="623" t="str">
        <f>IF(A189="","",VLOOKUP(A189,承認一覧表!$I$8:$W$1931,3,FALSE))</f>
        <v/>
      </c>
      <c r="L190" s="624"/>
    </row>
    <row r="191" spans="1:12" ht="20.100000000000001" customHeight="1">
      <c r="A191" s="615"/>
      <c r="B191" s="625" t="str">
        <f>IF(A191="","",VLOOKUP(ASC(A191),承認一覧表!$I$8:$T$1933,2,FALSE))</f>
        <v/>
      </c>
      <c r="C191" s="627"/>
      <c r="D191" s="51" t="str">
        <f>IF(A191="","",VLOOKUP(ASC(A191),承認一覧表!$I$8:$T$1933,5,FALSE))</f>
        <v/>
      </c>
      <c r="E191" s="44" t="str">
        <f>IF(A191="","",VLOOKUP(ASC(A191),承認一覧表!$I$8:$W$1931,11,FALSE))</f>
        <v/>
      </c>
      <c r="F191" s="629" t="s">
        <v>48</v>
      </c>
      <c r="G191" s="629"/>
      <c r="H191" s="629"/>
      <c r="I191" s="629"/>
      <c r="J191" s="629"/>
      <c r="K191" s="630" t="str">
        <f>IF(A191="","",VLOOKUP(A191,承認一覧表!$I$8:$W$1931,15,FALSE))</f>
        <v/>
      </c>
      <c r="L191" s="631"/>
    </row>
    <row r="192" spans="1:12" ht="20.100000000000001" customHeight="1">
      <c r="A192" s="615"/>
      <c r="B192" s="626"/>
      <c r="C192" s="628"/>
      <c r="D192" s="52" t="str">
        <f>IF(A191="","",VLOOKUP(ASC(A191),承認一覧表!$I$8:$T$1933,6,FALSE))</f>
        <v/>
      </c>
      <c r="E192" s="45" t="str">
        <f>ASC(LEFT(A191,3))</f>
        <v/>
      </c>
      <c r="F192" s="46" t="str">
        <f>IF(A191="","",VLOOKUP(A191,承認一覧表!$A$8:$F$1931,4,FALSE))</f>
        <v/>
      </c>
      <c r="G192" s="46" t="s">
        <v>45</v>
      </c>
      <c r="H192" s="61" t="str">
        <f>IF(A191="","",VLOOKUP(A191,承認一覧表!$A$8:$W$1931,5,FALSE))</f>
        <v/>
      </c>
      <c r="I192" s="46" t="s">
        <v>45</v>
      </c>
      <c r="J192" s="62" t="str">
        <f>IF(A191="","",VLOOKUP(A191,承認一覧表!$A$8:$W$1931,6,FALSE))</f>
        <v/>
      </c>
      <c r="K192" s="632" t="str">
        <f>IF(A191="","",VLOOKUP(A191,承認一覧表!$I$8:$W$1931,3,FALSE))</f>
        <v/>
      </c>
      <c r="L192" s="633"/>
    </row>
    <row r="193" spans="1:12" ht="20.100000000000001" customHeight="1">
      <c r="A193" s="615"/>
      <c r="B193" s="616" t="str">
        <f>IF(A193="","",VLOOKUP(ASC(A193),承認一覧表!$I$8:$T$1933,2,FALSE))</f>
        <v/>
      </c>
      <c r="C193" s="618"/>
      <c r="D193" s="49" t="str">
        <f>IF(A193="","",VLOOKUP(ASC(A193),承認一覧表!$I$8:$T$1933,5,FALSE))</f>
        <v/>
      </c>
      <c r="E193" s="47" t="str">
        <f>IF(A193="","",VLOOKUP(ASC(A193),承認一覧表!$I$8:$W$1931,11,FALSE))</f>
        <v/>
      </c>
      <c r="F193" s="620" t="s">
        <v>48</v>
      </c>
      <c r="G193" s="620"/>
      <c r="H193" s="620"/>
      <c r="I193" s="620"/>
      <c r="J193" s="620"/>
      <c r="K193" s="621" t="str">
        <f>IF(A193="","",VLOOKUP(A193,承認一覧表!$I$8:$W$1931,15,FALSE))</f>
        <v/>
      </c>
      <c r="L193" s="622"/>
    </row>
    <row r="194" spans="1:12" ht="20.100000000000001" customHeight="1">
      <c r="A194" s="615"/>
      <c r="B194" s="617"/>
      <c r="C194" s="619"/>
      <c r="D194" s="50" t="str">
        <f>IF(A193="","",VLOOKUP(ASC(A193),承認一覧表!$I$8:$T$1933,6,FALSE))</f>
        <v/>
      </c>
      <c r="E194" s="42" t="str">
        <f>ASC(LEFT(A193,3))</f>
        <v/>
      </c>
      <c r="F194" s="43" t="str">
        <f>IF(A193="","",VLOOKUP(A193,承認一覧表!$A$8:$F$1931,4,FALSE))</f>
        <v/>
      </c>
      <c r="G194" s="43" t="s">
        <v>45</v>
      </c>
      <c r="H194" s="54" t="str">
        <f>IF(A193="","",VLOOKUP(A193,承認一覧表!$A$8:$W$1931,5,FALSE))</f>
        <v/>
      </c>
      <c r="I194" s="43" t="s">
        <v>45</v>
      </c>
      <c r="J194" s="55" t="str">
        <f>IF(A193="","",VLOOKUP(A193,承認一覧表!$A$8:$W$1931,6,FALSE))</f>
        <v/>
      </c>
      <c r="K194" s="623" t="str">
        <f>IF(A193="","",VLOOKUP(A193,承認一覧表!$I$8:$W$1931,3,FALSE))</f>
        <v/>
      </c>
      <c r="L194" s="624"/>
    </row>
    <row r="195" spans="1:12" ht="20.100000000000001" customHeight="1">
      <c r="A195" s="615"/>
      <c r="B195" s="625" t="str">
        <f>IF(A195="","",VLOOKUP(ASC(A195),承認一覧表!$I$8:$T$1933,2,FALSE))</f>
        <v/>
      </c>
      <c r="C195" s="627"/>
      <c r="D195" s="51" t="str">
        <f>IF(A195="","",VLOOKUP(ASC(A195),承認一覧表!$I$8:$T$1933,5,FALSE))</f>
        <v/>
      </c>
      <c r="E195" s="44" t="str">
        <f>IF(A195="","",VLOOKUP(ASC(A195),承認一覧表!$I$8:$W$1931,11,FALSE))</f>
        <v/>
      </c>
      <c r="F195" s="629" t="s">
        <v>48</v>
      </c>
      <c r="G195" s="629"/>
      <c r="H195" s="629"/>
      <c r="I195" s="629"/>
      <c r="J195" s="629"/>
      <c r="K195" s="630" t="str">
        <f>IF(A195="","",VLOOKUP(A195,承認一覧表!$I$8:$W$1931,15,FALSE))</f>
        <v/>
      </c>
      <c r="L195" s="631"/>
    </row>
    <row r="196" spans="1:12" ht="20.100000000000001" customHeight="1">
      <c r="A196" s="615"/>
      <c r="B196" s="626"/>
      <c r="C196" s="628"/>
      <c r="D196" s="52" t="str">
        <f>IF(A195="","",VLOOKUP(ASC(A195),承認一覧表!$I$8:$T$1933,6,FALSE))</f>
        <v/>
      </c>
      <c r="E196" s="45" t="str">
        <f>ASC(LEFT(A195,3))</f>
        <v/>
      </c>
      <c r="F196" s="46" t="str">
        <f>IF(A195="","",VLOOKUP(A195,承認一覧表!$A$8:$F$1931,4,FALSE))</f>
        <v/>
      </c>
      <c r="G196" s="46" t="s">
        <v>45</v>
      </c>
      <c r="H196" s="61" t="str">
        <f>IF(A195="","",VLOOKUP(A195,承認一覧表!$A$8:$W$1931,5,FALSE))</f>
        <v/>
      </c>
      <c r="I196" s="46" t="s">
        <v>45</v>
      </c>
      <c r="J196" s="62" t="str">
        <f>IF(A195="","",VLOOKUP(A195,承認一覧表!$A$8:$W$1931,6,FALSE))</f>
        <v/>
      </c>
      <c r="K196" s="632" t="str">
        <f>IF(A195="","",VLOOKUP(A195,承認一覧表!$I$8:$W$1931,3,FALSE))</f>
        <v/>
      </c>
      <c r="L196" s="633"/>
    </row>
    <row r="197" spans="1:12" ht="20.100000000000001" customHeight="1">
      <c r="A197" s="615"/>
      <c r="B197" s="616" t="str">
        <f>IF(A197="","",VLOOKUP(ASC(A197),承認一覧表!$I$8:$T$1933,2,FALSE))</f>
        <v/>
      </c>
      <c r="C197" s="618"/>
      <c r="D197" s="49" t="str">
        <f>IF(A197="","",VLOOKUP(ASC(A197),承認一覧表!$I$8:$T$1933,5,FALSE))</f>
        <v/>
      </c>
      <c r="E197" s="47" t="str">
        <f>IF(A197="","",VLOOKUP(ASC(A197),承認一覧表!$I$8:$W$1931,11,FALSE))</f>
        <v/>
      </c>
      <c r="F197" s="620" t="s">
        <v>48</v>
      </c>
      <c r="G197" s="620"/>
      <c r="H197" s="620"/>
      <c r="I197" s="620"/>
      <c r="J197" s="620"/>
      <c r="K197" s="621" t="str">
        <f>IF(A197="","",VLOOKUP(A197,承認一覧表!$I$8:$W$1931,15,FALSE))</f>
        <v/>
      </c>
      <c r="L197" s="622"/>
    </row>
    <row r="198" spans="1:12" ht="20.100000000000001" customHeight="1">
      <c r="A198" s="615"/>
      <c r="B198" s="617"/>
      <c r="C198" s="619"/>
      <c r="D198" s="50" t="str">
        <f>IF(A197="","",VLOOKUP(ASC(A197),承認一覧表!$I$8:$T$1933,6,FALSE))</f>
        <v/>
      </c>
      <c r="E198" s="42" t="str">
        <f>ASC(LEFT(A197,3))</f>
        <v/>
      </c>
      <c r="F198" s="43" t="str">
        <f>IF(A197="","",VLOOKUP(A197,承認一覧表!$A$8:$F$1931,4,FALSE))</f>
        <v/>
      </c>
      <c r="G198" s="43" t="s">
        <v>45</v>
      </c>
      <c r="H198" s="54" t="str">
        <f>IF(A197="","",VLOOKUP(A197,承認一覧表!$A$8:$W$1931,5,FALSE))</f>
        <v/>
      </c>
      <c r="I198" s="43" t="s">
        <v>45</v>
      </c>
      <c r="J198" s="55" t="str">
        <f>IF(A197="","",VLOOKUP(A197,承認一覧表!$A$8:$W$1931,6,FALSE))</f>
        <v/>
      </c>
      <c r="K198" s="623" t="str">
        <f>IF(A197="","",VLOOKUP(A197,承認一覧表!$I$8:$W$1931,3,FALSE))</f>
        <v/>
      </c>
      <c r="L198" s="624"/>
    </row>
    <row r="199" spans="1:12" ht="20.100000000000001" customHeight="1">
      <c r="A199" s="615"/>
      <c r="B199" s="625" t="str">
        <f>IF(A199="","",VLOOKUP(ASC(A199),承認一覧表!$I$8:$T$1933,2,FALSE))</f>
        <v/>
      </c>
      <c r="C199" s="627"/>
      <c r="D199" s="51" t="str">
        <f>IF(A199="","",VLOOKUP(ASC(A199),承認一覧表!$I$8:$T$1933,5,FALSE))</f>
        <v/>
      </c>
      <c r="E199" s="44" t="str">
        <f>IF(A199="","",VLOOKUP(ASC(A199),承認一覧表!$I$8:$W$1931,11,FALSE))</f>
        <v/>
      </c>
      <c r="F199" s="629" t="s">
        <v>48</v>
      </c>
      <c r="G199" s="629"/>
      <c r="H199" s="629"/>
      <c r="I199" s="629"/>
      <c r="J199" s="629"/>
      <c r="K199" s="630" t="str">
        <f>IF(A199="","",VLOOKUP(A199,承認一覧表!$I$8:$W$1931,15,FALSE))</f>
        <v/>
      </c>
      <c r="L199" s="631"/>
    </row>
    <row r="200" spans="1:12" ht="20.100000000000001" customHeight="1">
      <c r="A200" s="615"/>
      <c r="B200" s="626"/>
      <c r="C200" s="628"/>
      <c r="D200" s="52" t="str">
        <f>IF(A199="","",VLOOKUP(ASC(A199),承認一覧表!$I$8:$T$1933,6,FALSE))</f>
        <v/>
      </c>
      <c r="E200" s="45" t="str">
        <f>ASC(LEFT(A199,3))</f>
        <v/>
      </c>
      <c r="F200" s="46" t="str">
        <f>IF(A199="","",VLOOKUP(A199,承認一覧表!$A$8:$F$1931,4,FALSE))</f>
        <v/>
      </c>
      <c r="G200" s="46" t="s">
        <v>45</v>
      </c>
      <c r="H200" s="61" t="str">
        <f>IF(A199="","",VLOOKUP(A199,承認一覧表!$A$8:$W$1931,5,FALSE))</f>
        <v/>
      </c>
      <c r="I200" s="46" t="s">
        <v>45</v>
      </c>
      <c r="J200" s="62" t="str">
        <f>IF(A199="","",VLOOKUP(A199,承認一覧表!$A$8:$W$1931,6,FALSE))</f>
        <v/>
      </c>
      <c r="K200" s="632" t="str">
        <f>IF(A199="","",VLOOKUP(A199,承認一覧表!$I$8:$W$1931,3,FALSE))</f>
        <v/>
      </c>
      <c r="L200" s="633"/>
    </row>
    <row r="201" spans="1:12" ht="20.100000000000001" customHeight="1">
      <c r="A201" s="615"/>
      <c r="B201" s="616" t="str">
        <f>IF(A201="","",VLOOKUP(ASC(A201),承認一覧表!$I$8:$T$1933,2,FALSE))</f>
        <v/>
      </c>
      <c r="C201" s="618"/>
      <c r="D201" s="49" t="str">
        <f>IF(A201="","",VLOOKUP(ASC(A201),承認一覧表!$I$8:$T$1933,5,FALSE))</f>
        <v/>
      </c>
      <c r="E201" s="47" t="str">
        <f>IF(A201="","",VLOOKUP(ASC(A201),承認一覧表!$I$8:$W$1931,11,FALSE))</f>
        <v/>
      </c>
      <c r="F201" s="620" t="s">
        <v>48</v>
      </c>
      <c r="G201" s="620"/>
      <c r="H201" s="620"/>
      <c r="I201" s="620"/>
      <c r="J201" s="620"/>
      <c r="K201" s="621" t="str">
        <f>IF(A201="","",VLOOKUP(A201,承認一覧表!$I$8:$W$1931,15,FALSE))</f>
        <v/>
      </c>
      <c r="L201" s="622"/>
    </row>
    <row r="202" spans="1:12" ht="20.100000000000001" customHeight="1">
      <c r="A202" s="615"/>
      <c r="B202" s="617"/>
      <c r="C202" s="619"/>
      <c r="D202" s="50" t="str">
        <f>IF(A201="","",VLOOKUP(ASC(A201),承認一覧表!$I$8:$T$1933,6,FALSE))</f>
        <v/>
      </c>
      <c r="E202" s="42" t="str">
        <f>ASC(LEFT(A201,3))</f>
        <v/>
      </c>
      <c r="F202" s="43" t="str">
        <f>IF(A201="","",VLOOKUP(A201,承認一覧表!$A$8:$F$1931,4,FALSE))</f>
        <v/>
      </c>
      <c r="G202" s="43" t="s">
        <v>45</v>
      </c>
      <c r="H202" s="54" t="str">
        <f>IF(A201="","",VLOOKUP(A201,承認一覧表!$A$8:$W$1931,5,FALSE))</f>
        <v/>
      </c>
      <c r="I202" s="43" t="s">
        <v>45</v>
      </c>
      <c r="J202" s="55" t="str">
        <f>IF(A201="","",VLOOKUP(A201,承認一覧表!$A$8:$W$1931,6,FALSE))</f>
        <v/>
      </c>
      <c r="K202" s="623" t="str">
        <f>IF(A201="","",VLOOKUP(A201,承認一覧表!$I$8:$W$1931,3,FALSE))</f>
        <v/>
      </c>
      <c r="L202" s="624"/>
    </row>
    <row r="203" spans="1:12" ht="20.100000000000001" customHeight="1">
      <c r="A203" s="615"/>
      <c r="B203" s="625" t="str">
        <f>IF(A203="","",VLOOKUP(ASC(A203),承認一覧表!$I$8:$T$1933,2,FALSE))</f>
        <v/>
      </c>
      <c r="C203" s="627"/>
      <c r="D203" s="51" t="str">
        <f>IF(A203="","",VLOOKUP(ASC(A203),承認一覧表!$I$8:$T$1933,5,FALSE))</f>
        <v/>
      </c>
      <c r="E203" s="44" t="str">
        <f>IF(A203="","",VLOOKUP(ASC(A203),承認一覧表!$I$8:$W$1931,11,FALSE))</f>
        <v/>
      </c>
      <c r="F203" s="629" t="s">
        <v>48</v>
      </c>
      <c r="G203" s="629"/>
      <c r="H203" s="629"/>
      <c r="I203" s="629"/>
      <c r="J203" s="629"/>
      <c r="K203" s="630" t="str">
        <f>IF(A203="","",VLOOKUP(A203,承認一覧表!$I$8:$W$1931,15,FALSE))</f>
        <v/>
      </c>
      <c r="L203" s="631"/>
    </row>
    <row r="204" spans="1:12" ht="20.100000000000001" customHeight="1">
      <c r="A204" s="615"/>
      <c r="B204" s="626"/>
      <c r="C204" s="628"/>
      <c r="D204" s="52" t="str">
        <f>IF(A203="","",VLOOKUP(ASC(A203),承認一覧表!$I$8:$T$1933,6,FALSE))</f>
        <v/>
      </c>
      <c r="E204" s="45" t="str">
        <f>ASC(LEFT(A203,3))</f>
        <v/>
      </c>
      <c r="F204" s="46" t="str">
        <f>IF(A203="","",VLOOKUP(A203,承認一覧表!$A$8:$F$1931,4,FALSE))</f>
        <v/>
      </c>
      <c r="G204" s="46" t="s">
        <v>45</v>
      </c>
      <c r="H204" s="61" t="str">
        <f>IF(A203="","",VLOOKUP(A203,承認一覧表!$A$8:$W$1931,5,FALSE))</f>
        <v/>
      </c>
      <c r="I204" s="46" t="s">
        <v>45</v>
      </c>
      <c r="J204" s="62" t="str">
        <f>IF(A203="","",VLOOKUP(A203,承認一覧表!$A$8:$W$1931,6,FALSE))</f>
        <v/>
      </c>
      <c r="K204" s="632" t="str">
        <f>IF(A203="","",VLOOKUP(A203,承認一覧表!$I$8:$W$1931,3,FALSE))</f>
        <v/>
      </c>
      <c r="L204" s="633"/>
    </row>
    <row r="205" spans="1:12" ht="20.100000000000001" customHeight="1">
      <c r="A205" s="615"/>
      <c r="B205" s="616" t="str">
        <f>IF(A205="","",VLOOKUP(ASC(A205),承認一覧表!$I$8:$T$1933,2,FALSE))</f>
        <v/>
      </c>
      <c r="C205" s="618"/>
      <c r="D205" s="49" t="str">
        <f>IF(A205="","",VLOOKUP(ASC(A205),承認一覧表!$I$8:$T$1933,5,FALSE))</f>
        <v/>
      </c>
      <c r="E205" s="47" t="str">
        <f>IF(A205="","",VLOOKUP(ASC(A205),承認一覧表!$I$8:$W$1931,11,FALSE))</f>
        <v/>
      </c>
      <c r="F205" s="620" t="s">
        <v>48</v>
      </c>
      <c r="G205" s="620"/>
      <c r="H205" s="620"/>
      <c r="I205" s="620"/>
      <c r="J205" s="620"/>
      <c r="K205" s="621" t="str">
        <f>IF(A205="","",VLOOKUP(A205,承認一覧表!$I$8:$W$1931,15,FALSE))</f>
        <v/>
      </c>
      <c r="L205" s="622"/>
    </row>
    <row r="206" spans="1:12" ht="20.100000000000001" customHeight="1">
      <c r="A206" s="615"/>
      <c r="B206" s="617"/>
      <c r="C206" s="619"/>
      <c r="D206" s="50" t="str">
        <f>IF(A205="","",VLOOKUP(ASC(A205),承認一覧表!$I$8:$T$1933,6,FALSE))</f>
        <v/>
      </c>
      <c r="E206" s="42" t="str">
        <f>ASC(LEFT(A205,3))</f>
        <v/>
      </c>
      <c r="F206" s="43" t="str">
        <f>IF(A205="","",VLOOKUP(A205,承認一覧表!$A$8:$F$1931,4,FALSE))</f>
        <v/>
      </c>
      <c r="G206" s="43" t="s">
        <v>45</v>
      </c>
      <c r="H206" s="54" t="str">
        <f>IF(A205="","",VLOOKUP(A205,承認一覧表!$A$8:$W$1931,5,FALSE))</f>
        <v/>
      </c>
      <c r="I206" s="43" t="s">
        <v>45</v>
      </c>
      <c r="J206" s="55" t="str">
        <f>IF(A205="","",VLOOKUP(A205,承認一覧表!$A$8:$W$1931,6,FALSE))</f>
        <v/>
      </c>
      <c r="K206" s="623" t="str">
        <f>IF(A205="","",VLOOKUP(A205,承認一覧表!$I$8:$W$1931,3,FALSE))</f>
        <v/>
      </c>
      <c r="L206" s="624"/>
    </row>
    <row r="207" spans="1:12" ht="15" customHeight="1">
      <c r="B207" s="90" t="s">
        <v>4258</v>
      </c>
      <c r="C207" s="36"/>
      <c r="D207" s="36"/>
      <c r="E207" s="37"/>
      <c r="F207" s="38"/>
      <c r="G207" s="38"/>
      <c r="H207" s="38"/>
      <c r="I207" s="38"/>
      <c r="J207" s="38"/>
      <c r="K207" s="36"/>
      <c r="L207" s="36"/>
    </row>
    <row r="208" spans="1:12" ht="20.100000000000001" customHeight="1">
      <c r="B208" s="48" t="s">
        <v>4259</v>
      </c>
      <c r="C208" s="39"/>
      <c r="D208" s="39"/>
      <c r="E208" s="40"/>
      <c r="K208" s="39"/>
      <c r="L208" s="39"/>
    </row>
    <row r="209" spans="1:15" ht="20.100000000000001" customHeight="1">
      <c r="B209" s="48"/>
      <c r="C209" s="39"/>
      <c r="D209" s="39"/>
      <c r="E209" s="40"/>
      <c r="K209" s="39"/>
      <c r="L209" s="39"/>
    </row>
    <row r="210" spans="1:15" ht="20.100000000000001" customHeight="1">
      <c r="B210" s="48"/>
      <c r="C210" s="39"/>
      <c r="D210" s="39"/>
      <c r="E210" s="40"/>
      <c r="K210" s="39"/>
      <c r="L210" s="39"/>
    </row>
    <row r="211" spans="1:15" ht="20.100000000000001" customHeight="1">
      <c r="L211" s="31" t="s">
        <v>3264</v>
      </c>
    </row>
    <row r="212" spans="1:15" ht="9.9" customHeight="1"/>
    <row r="213" spans="1:15" ht="18" customHeight="1">
      <c r="A213" s="645" t="s">
        <v>41</v>
      </c>
      <c r="B213" s="648" t="s">
        <v>288</v>
      </c>
      <c r="C213" s="650" t="s">
        <v>42</v>
      </c>
      <c r="D213" s="650" t="s">
        <v>242</v>
      </c>
      <c r="E213" s="650" t="s">
        <v>292</v>
      </c>
      <c r="F213" s="648" t="s">
        <v>43</v>
      </c>
      <c r="G213" s="652"/>
      <c r="H213" s="652"/>
      <c r="I213" s="652"/>
      <c r="J213" s="653"/>
      <c r="K213" s="648" t="s">
        <v>2326</v>
      </c>
      <c r="L213" s="653"/>
    </row>
    <row r="214" spans="1:15" ht="5.0999999999999996" customHeight="1">
      <c r="A214" s="645"/>
      <c r="B214" s="649"/>
      <c r="C214" s="651"/>
      <c r="D214" s="651"/>
      <c r="E214" s="651"/>
      <c r="F214" s="649"/>
      <c r="G214" s="654"/>
      <c r="H214" s="654"/>
      <c r="I214" s="654"/>
      <c r="J214" s="655"/>
      <c r="K214" s="649"/>
      <c r="L214" s="655"/>
    </row>
    <row r="215" spans="1:15" ht="5.0999999999999996" customHeight="1">
      <c r="A215" s="646"/>
      <c r="B215" s="649"/>
      <c r="C215" s="651"/>
      <c r="D215" s="651"/>
      <c r="E215" s="656" t="s">
        <v>289</v>
      </c>
      <c r="F215" s="658" t="s">
        <v>44</v>
      </c>
      <c r="G215" s="660" t="s">
        <v>45</v>
      </c>
      <c r="H215" s="662" t="s">
        <v>46</v>
      </c>
      <c r="I215" s="660" t="s">
        <v>45</v>
      </c>
      <c r="J215" s="664" t="s">
        <v>47</v>
      </c>
      <c r="K215" s="666" t="s">
        <v>312</v>
      </c>
      <c r="L215" s="667"/>
    </row>
    <row r="216" spans="1:15" ht="18" customHeight="1" thickBot="1">
      <c r="A216" s="647"/>
      <c r="B216" s="649"/>
      <c r="C216" s="651"/>
      <c r="D216" s="651"/>
      <c r="E216" s="657"/>
      <c r="F216" s="659"/>
      <c r="G216" s="661"/>
      <c r="H216" s="663"/>
      <c r="I216" s="661"/>
      <c r="J216" s="665"/>
      <c r="K216" s="668"/>
      <c r="L216" s="669"/>
    </row>
    <row r="217" spans="1:15" ht="20.100000000000001" customHeight="1" thickTop="1">
      <c r="A217" s="634"/>
      <c r="B217" s="636" t="str">
        <f>IF(A217="","",VLOOKUP(ASC(A217),承認一覧表!$I$8:$T$1933,2,FALSE))</f>
        <v/>
      </c>
      <c r="C217" s="638"/>
      <c r="D217" s="53" t="str">
        <f>IF(A217="","",VLOOKUP(ASC(A217),承認一覧表!$I$8:$T$1933,5,FALSE))</f>
        <v/>
      </c>
      <c r="E217" s="41" t="str">
        <f>IF(A217="","",VLOOKUP(ASC(A217),承認一覧表!$I$8:$W$1931,11,FALSE))</f>
        <v/>
      </c>
      <c r="F217" s="640" t="s">
        <v>48</v>
      </c>
      <c r="G217" s="640"/>
      <c r="H217" s="640"/>
      <c r="I217" s="640"/>
      <c r="J217" s="640"/>
      <c r="K217" s="641" t="str">
        <f>IF(A217="","",VLOOKUP(A217,承認一覧表!$I$8:$W$1931,15,FALSE))</f>
        <v/>
      </c>
      <c r="L217" s="642"/>
    </row>
    <row r="218" spans="1:15" ht="20.100000000000001" customHeight="1">
      <c r="A218" s="635"/>
      <c r="B218" s="637"/>
      <c r="C218" s="639"/>
      <c r="D218" s="56" t="str">
        <f>IF(A217="","",VLOOKUP(ASC(A217),承認一覧表!$I$8:$T$1933,6,FALSE))</f>
        <v/>
      </c>
      <c r="E218" s="57" t="str">
        <f>ASC(LEFT(A217,3))</f>
        <v/>
      </c>
      <c r="F218" s="58" t="str">
        <f>IF(A217="","",VLOOKUP(A217,承認一覧表!$A$8:$F$1931,4,FALSE))</f>
        <v/>
      </c>
      <c r="G218" s="58" t="s">
        <v>45</v>
      </c>
      <c r="H218" s="59" t="str">
        <f>IF(A217="","",VLOOKUP(A217,承認一覧表!$A$8:$W$1931,5,FALSE))</f>
        <v/>
      </c>
      <c r="I218" s="58" t="s">
        <v>45</v>
      </c>
      <c r="J218" s="60" t="str">
        <f>IF(A217="","",VLOOKUP(A217,承認一覧表!$A$8:$W$1931,6,FALSE))</f>
        <v/>
      </c>
      <c r="K218" s="643" t="str">
        <f>IF(A217="","",VLOOKUP(A217,承認一覧表!$I$8:$W$1931,3,FALSE))</f>
        <v/>
      </c>
      <c r="L218" s="644"/>
      <c r="O218" s="35"/>
    </row>
    <row r="219" spans="1:15" ht="20.100000000000001" customHeight="1">
      <c r="A219" s="615"/>
      <c r="B219" s="625" t="str">
        <f>IF(A219="","",VLOOKUP(ASC(A219),承認一覧表!$I$8:$T$1933,2,FALSE))</f>
        <v/>
      </c>
      <c r="C219" s="627"/>
      <c r="D219" s="51" t="str">
        <f>IF(A219="","",VLOOKUP(ASC(A219),承認一覧表!$I$8:$T$1933,5,FALSE))</f>
        <v/>
      </c>
      <c r="E219" s="44" t="str">
        <f>IF(A219="","",VLOOKUP(ASC(A219),承認一覧表!$I$8:$W$1931,11,FALSE))</f>
        <v/>
      </c>
      <c r="F219" s="629" t="s">
        <v>48</v>
      </c>
      <c r="G219" s="629"/>
      <c r="H219" s="629"/>
      <c r="I219" s="629"/>
      <c r="J219" s="629"/>
      <c r="K219" s="630" t="str">
        <f>IF(A219="","",VLOOKUP(A219,承認一覧表!$I$8:$W$1931,15,FALSE))</f>
        <v/>
      </c>
      <c r="L219" s="631"/>
    </row>
    <row r="220" spans="1:15" ht="20.100000000000001" customHeight="1">
      <c r="A220" s="615"/>
      <c r="B220" s="626"/>
      <c r="C220" s="628"/>
      <c r="D220" s="52" t="str">
        <f>IF(A219="","",VLOOKUP(ASC(A219),承認一覧表!$I$8:$T$1933,6,FALSE))</f>
        <v/>
      </c>
      <c r="E220" s="45" t="str">
        <f>ASC(LEFT(A219,3))</f>
        <v/>
      </c>
      <c r="F220" s="46" t="str">
        <f>IF(A219="","",VLOOKUP(A219,承認一覧表!$A$8:$F$1931,4,FALSE))</f>
        <v/>
      </c>
      <c r="G220" s="46" t="s">
        <v>45</v>
      </c>
      <c r="H220" s="61" t="str">
        <f>IF(A219="","",VLOOKUP(A219,承認一覧表!$A$8:$W$1931,5,FALSE))</f>
        <v/>
      </c>
      <c r="I220" s="46" t="s">
        <v>45</v>
      </c>
      <c r="J220" s="62" t="str">
        <f>IF(A219="","",VLOOKUP(A219,承認一覧表!$A$8:$W$1931,6,FALSE))</f>
        <v/>
      </c>
      <c r="K220" s="632" t="str">
        <f>IF(A219="","",VLOOKUP(A219,承認一覧表!$I$8:$W$1931,3,FALSE))</f>
        <v/>
      </c>
      <c r="L220" s="633"/>
    </row>
    <row r="221" spans="1:15" ht="20.100000000000001" customHeight="1">
      <c r="A221" s="615"/>
      <c r="B221" s="616" t="str">
        <f>IF(A221="","",VLOOKUP(ASC(A221),承認一覧表!$I$8:$T$1933,2,FALSE))</f>
        <v/>
      </c>
      <c r="C221" s="618"/>
      <c r="D221" s="49" t="str">
        <f>IF(A221="","",VLOOKUP(ASC(A221),承認一覧表!$I$8:$T$1933,5,FALSE))</f>
        <v/>
      </c>
      <c r="E221" s="47" t="str">
        <f>IF(A221="","",VLOOKUP(ASC(A221),承認一覧表!$I$8:$W$1931,11,FALSE))</f>
        <v/>
      </c>
      <c r="F221" s="620" t="s">
        <v>48</v>
      </c>
      <c r="G221" s="620"/>
      <c r="H221" s="620"/>
      <c r="I221" s="620"/>
      <c r="J221" s="620"/>
      <c r="K221" s="621" t="str">
        <f>IF(A221="","",VLOOKUP(A221,承認一覧表!$I$8:$W$1931,15,FALSE))</f>
        <v/>
      </c>
      <c r="L221" s="622"/>
    </row>
    <row r="222" spans="1:15" ht="20.100000000000001" customHeight="1">
      <c r="A222" s="615"/>
      <c r="B222" s="617"/>
      <c r="C222" s="619"/>
      <c r="D222" s="50" t="str">
        <f>IF(A221="","",VLOOKUP(ASC(A221),承認一覧表!$I$8:$T$1933,6,FALSE))</f>
        <v/>
      </c>
      <c r="E222" s="42" t="str">
        <f>ASC(LEFT(A221,3))</f>
        <v/>
      </c>
      <c r="F222" s="43" t="str">
        <f>IF(A221="","",VLOOKUP(A221,承認一覧表!$A$8:$F$1931,4,FALSE))</f>
        <v/>
      </c>
      <c r="G222" s="43" t="s">
        <v>45</v>
      </c>
      <c r="H222" s="54" t="str">
        <f>IF(A221="","",VLOOKUP(A221,承認一覧表!$A$8:$W$1931,5,FALSE))</f>
        <v/>
      </c>
      <c r="I222" s="43" t="s">
        <v>45</v>
      </c>
      <c r="J222" s="55" t="str">
        <f>IF(A221="","",VLOOKUP(A221,承認一覧表!$A$8:$W$1931,6,FALSE))</f>
        <v/>
      </c>
      <c r="K222" s="623" t="str">
        <f>IF(A221="","",VLOOKUP(A221,承認一覧表!$I$8:$W$1931,3,FALSE))</f>
        <v/>
      </c>
      <c r="L222" s="624"/>
    </row>
    <row r="223" spans="1:15" ht="20.100000000000001" customHeight="1">
      <c r="A223" s="615"/>
      <c r="B223" s="625" t="str">
        <f>IF(A223="","",VLOOKUP(ASC(A223),承認一覧表!$I$8:$T$1933,2,FALSE))</f>
        <v/>
      </c>
      <c r="C223" s="627"/>
      <c r="D223" s="51" t="str">
        <f>IF(A223="","",VLOOKUP(ASC(A223),承認一覧表!$I$8:$T$1933,5,FALSE))</f>
        <v/>
      </c>
      <c r="E223" s="44" t="str">
        <f>IF(A223="","",VLOOKUP(ASC(A223),承認一覧表!$I$8:$W$1931,11,FALSE))</f>
        <v/>
      </c>
      <c r="F223" s="629" t="s">
        <v>48</v>
      </c>
      <c r="G223" s="629"/>
      <c r="H223" s="629"/>
      <c r="I223" s="629"/>
      <c r="J223" s="629"/>
      <c r="K223" s="630" t="str">
        <f>IF(A223="","",VLOOKUP(A223,承認一覧表!$I$8:$W$1931,15,FALSE))</f>
        <v/>
      </c>
      <c r="L223" s="631"/>
    </row>
    <row r="224" spans="1:15" ht="20.100000000000001" customHeight="1">
      <c r="A224" s="615"/>
      <c r="B224" s="626"/>
      <c r="C224" s="628"/>
      <c r="D224" s="52" t="str">
        <f>IF(A223="","",VLOOKUP(ASC(A223),承認一覧表!$I$8:$T$1933,6,FALSE))</f>
        <v/>
      </c>
      <c r="E224" s="45" t="str">
        <f>ASC(LEFT(A223,3))</f>
        <v/>
      </c>
      <c r="F224" s="46" t="str">
        <f>IF(A223="","",VLOOKUP(A223,承認一覧表!$A$8:$F$1931,4,FALSE))</f>
        <v/>
      </c>
      <c r="G224" s="46" t="s">
        <v>45</v>
      </c>
      <c r="H224" s="61" t="str">
        <f>IF(A223="","",VLOOKUP(A223,承認一覧表!$A$8:$W$1931,5,FALSE))</f>
        <v/>
      </c>
      <c r="I224" s="46" t="s">
        <v>45</v>
      </c>
      <c r="J224" s="62" t="str">
        <f>IF(A223="","",VLOOKUP(A223,承認一覧表!$A$8:$W$1931,6,FALSE))</f>
        <v/>
      </c>
      <c r="K224" s="632" t="str">
        <f>IF(A223="","",VLOOKUP(A223,承認一覧表!$I$8:$W$1931,3,FALSE))</f>
        <v/>
      </c>
      <c r="L224" s="633"/>
    </row>
    <row r="225" spans="1:12" ht="20.100000000000001" customHeight="1">
      <c r="A225" s="615"/>
      <c r="B225" s="616" t="str">
        <f>IF(A225="","",VLOOKUP(ASC(A225),承認一覧表!$I$8:$T$1933,2,FALSE))</f>
        <v/>
      </c>
      <c r="C225" s="618"/>
      <c r="D225" s="49" t="str">
        <f>IF(A225="","",VLOOKUP(ASC(A225),承認一覧表!$I$8:$T$1933,5,FALSE))</f>
        <v/>
      </c>
      <c r="E225" s="47" t="str">
        <f>IF(A225="","",VLOOKUP(ASC(A225),承認一覧表!$I$8:$W$1931,11,FALSE))</f>
        <v/>
      </c>
      <c r="F225" s="620" t="s">
        <v>48</v>
      </c>
      <c r="G225" s="620"/>
      <c r="H225" s="620"/>
      <c r="I225" s="620"/>
      <c r="J225" s="620"/>
      <c r="K225" s="621" t="str">
        <f>IF(A225="","",VLOOKUP(A225,承認一覧表!$I$8:$W$1931,15,FALSE))</f>
        <v/>
      </c>
      <c r="L225" s="622"/>
    </row>
    <row r="226" spans="1:12" ht="20.100000000000001" customHeight="1">
      <c r="A226" s="615"/>
      <c r="B226" s="617"/>
      <c r="C226" s="619"/>
      <c r="D226" s="50" t="str">
        <f>IF(A225="","",VLOOKUP(ASC(A225),承認一覧表!$I$8:$T$1933,6,FALSE))</f>
        <v/>
      </c>
      <c r="E226" s="42" t="str">
        <f>ASC(LEFT(A225,3))</f>
        <v/>
      </c>
      <c r="F226" s="43" t="str">
        <f>IF(A225="","",VLOOKUP(A225,承認一覧表!$A$8:$F$1931,4,FALSE))</f>
        <v/>
      </c>
      <c r="G226" s="43" t="s">
        <v>45</v>
      </c>
      <c r="H226" s="54" t="str">
        <f>IF(A225="","",VLOOKUP(A225,承認一覧表!$A$8:$W$1931,5,FALSE))</f>
        <v/>
      </c>
      <c r="I226" s="43" t="s">
        <v>45</v>
      </c>
      <c r="J226" s="55" t="str">
        <f>IF(A225="","",VLOOKUP(A225,承認一覧表!$A$8:$W$1931,6,FALSE))</f>
        <v/>
      </c>
      <c r="K226" s="623" t="str">
        <f>IF(A225="","",VLOOKUP(A225,承認一覧表!$I$8:$W$1931,3,FALSE))</f>
        <v/>
      </c>
      <c r="L226" s="624"/>
    </row>
    <row r="227" spans="1:12" ht="20.100000000000001" customHeight="1">
      <c r="A227" s="615"/>
      <c r="B227" s="625" t="str">
        <f>IF(A227="","",VLOOKUP(ASC(A227),承認一覧表!$I$8:$T$1933,2,FALSE))</f>
        <v/>
      </c>
      <c r="C227" s="627"/>
      <c r="D227" s="51" t="str">
        <f>IF(A227="","",VLOOKUP(ASC(A227),承認一覧表!$I$8:$T$1933,5,FALSE))</f>
        <v/>
      </c>
      <c r="E227" s="44" t="str">
        <f>IF(A227="","",VLOOKUP(ASC(A227),承認一覧表!$I$8:$W$1931,11,FALSE))</f>
        <v/>
      </c>
      <c r="F227" s="629" t="s">
        <v>48</v>
      </c>
      <c r="G227" s="629"/>
      <c r="H227" s="629"/>
      <c r="I227" s="629"/>
      <c r="J227" s="629"/>
      <c r="K227" s="630" t="str">
        <f>IF(A227="","",VLOOKUP(A227,承認一覧表!$I$8:$W$1931,15,FALSE))</f>
        <v/>
      </c>
      <c r="L227" s="631"/>
    </row>
    <row r="228" spans="1:12" ht="20.100000000000001" customHeight="1">
      <c r="A228" s="615"/>
      <c r="B228" s="626"/>
      <c r="C228" s="628"/>
      <c r="D228" s="52" t="str">
        <f>IF(A227="","",VLOOKUP(ASC(A227),承認一覧表!$I$8:$T$1933,6,FALSE))</f>
        <v/>
      </c>
      <c r="E228" s="45" t="str">
        <f>ASC(LEFT(A227,3))</f>
        <v/>
      </c>
      <c r="F228" s="46" t="str">
        <f>IF(A227="","",VLOOKUP(A227,承認一覧表!$A$8:$F$1931,4,FALSE))</f>
        <v/>
      </c>
      <c r="G228" s="46" t="s">
        <v>45</v>
      </c>
      <c r="H228" s="61" t="str">
        <f>IF(A227="","",VLOOKUP(A227,承認一覧表!$A$8:$W$1931,5,FALSE))</f>
        <v/>
      </c>
      <c r="I228" s="46" t="s">
        <v>45</v>
      </c>
      <c r="J228" s="62" t="str">
        <f>IF(A227="","",VLOOKUP(A227,承認一覧表!$A$8:$W$1931,6,FALSE))</f>
        <v/>
      </c>
      <c r="K228" s="632" t="str">
        <f>IF(A227="","",VLOOKUP(A227,承認一覧表!$I$8:$W$1931,3,FALSE))</f>
        <v/>
      </c>
      <c r="L228" s="633"/>
    </row>
    <row r="229" spans="1:12" ht="20.100000000000001" customHeight="1">
      <c r="A229" s="615"/>
      <c r="B229" s="616" t="str">
        <f>IF(A229="","",VLOOKUP(ASC(A229),承認一覧表!$I$8:$T$1933,2,FALSE))</f>
        <v/>
      </c>
      <c r="C229" s="618"/>
      <c r="D229" s="49" t="str">
        <f>IF(A229="","",VLOOKUP(ASC(A229),承認一覧表!$I$8:$T$1933,5,FALSE))</f>
        <v/>
      </c>
      <c r="E229" s="47" t="str">
        <f>IF(A229="","",VLOOKUP(ASC(A229),承認一覧表!$I$8:$W$1931,11,FALSE))</f>
        <v/>
      </c>
      <c r="F229" s="620" t="s">
        <v>48</v>
      </c>
      <c r="G229" s="620"/>
      <c r="H229" s="620"/>
      <c r="I229" s="620"/>
      <c r="J229" s="620"/>
      <c r="K229" s="621" t="str">
        <f>IF(A229="","",VLOOKUP(A229,承認一覧表!$I$8:$W$1931,15,FALSE))</f>
        <v/>
      </c>
      <c r="L229" s="622"/>
    </row>
    <row r="230" spans="1:12" ht="20.100000000000001" customHeight="1">
      <c r="A230" s="615"/>
      <c r="B230" s="617"/>
      <c r="C230" s="619"/>
      <c r="D230" s="50" t="str">
        <f>IF(A229="","",VLOOKUP(ASC(A229),承認一覧表!$I$8:$T$1933,6,FALSE))</f>
        <v/>
      </c>
      <c r="E230" s="42" t="str">
        <f>ASC(LEFT(A229,3))</f>
        <v/>
      </c>
      <c r="F230" s="43" t="str">
        <f>IF(A229="","",VLOOKUP(A229,承認一覧表!$A$8:$F$1931,4,FALSE))</f>
        <v/>
      </c>
      <c r="G230" s="43" t="s">
        <v>45</v>
      </c>
      <c r="H230" s="54" t="str">
        <f>IF(A229="","",VLOOKUP(A229,承認一覧表!$A$8:$W$1931,5,FALSE))</f>
        <v/>
      </c>
      <c r="I230" s="43" t="s">
        <v>45</v>
      </c>
      <c r="J230" s="55" t="str">
        <f>IF(A229="","",VLOOKUP(A229,承認一覧表!$A$8:$W$1931,6,FALSE))</f>
        <v/>
      </c>
      <c r="K230" s="623" t="str">
        <f>IF(A229="","",VLOOKUP(A229,承認一覧表!$I$8:$W$1931,3,FALSE))</f>
        <v/>
      </c>
      <c r="L230" s="624"/>
    </row>
    <row r="231" spans="1:12" ht="20.100000000000001" customHeight="1">
      <c r="A231" s="615"/>
      <c r="B231" s="625" t="str">
        <f>IF(A231="","",VLOOKUP(ASC(A231),承認一覧表!$I$8:$T$1933,2,FALSE))</f>
        <v/>
      </c>
      <c r="C231" s="627"/>
      <c r="D231" s="51" t="str">
        <f>IF(A231="","",VLOOKUP(ASC(A231),承認一覧表!$I$8:$T$1933,5,FALSE))</f>
        <v/>
      </c>
      <c r="E231" s="44" t="str">
        <f>IF(A231="","",VLOOKUP(ASC(A231),承認一覧表!$I$8:$W$1931,11,FALSE))</f>
        <v/>
      </c>
      <c r="F231" s="629" t="s">
        <v>48</v>
      </c>
      <c r="G231" s="629"/>
      <c r="H231" s="629"/>
      <c r="I231" s="629"/>
      <c r="J231" s="629"/>
      <c r="K231" s="630" t="str">
        <f>IF(A231="","",VLOOKUP(A231,承認一覧表!$I$8:$W$1931,15,FALSE))</f>
        <v/>
      </c>
      <c r="L231" s="631"/>
    </row>
    <row r="232" spans="1:12" ht="20.100000000000001" customHeight="1">
      <c r="A232" s="615"/>
      <c r="B232" s="626"/>
      <c r="C232" s="628"/>
      <c r="D232" s="52" t="str">
        <f>IF(A231="","",VLOOKUP(ASC(A231),承認一覧表!$I$8:$T$1933,6,FALSE))</f>
        <v/>
      </c>
      <c r="E232" s="45" t="str">
        <f>ASC(LEFT(A231,3))</f>
        <v/>
      </c>
      <c r="F232" s="46" t="str">
        <f>IF(A231="","",VLOOKUP(A231,承認一覧表!$A$8:$F$1931,4,FALSE))</f>
        <v/>
      </c>
      <c r="G232" s="46" t="s">
        <v>45</v>
      </c>
      <c r="H232" s="61" t="str">
        <f>IF(A231="","",VLOOKUP(A231,承認一覧表!$A$8:$W$1931,5,FALSE))</f>
        <v/>
      </c>
      <c r="I232" s="46" t="s">
        <v>45</v>
      </c>
      <c r="J232" s="62" t="str">
        <f>IF(A231="","",VLOOKUP(A231,承認一覧表!$A$8:$W$1931,6,FALSE))</f>
        <v/>
      </c>
      <c r="K232" s="632" t="str">
        <f>IF(A231="","",VLOOKUP(A231,承認一覧表!$I$8:$W$1931,3,FALSE))</f>
        <v/>
      </c>
      <c r="L232" s="633"/>
    </row>
    <row r="233" spans="1:12" ht="20.100000000000001" customHeight="1">
      <c r="A233" s="615"/>
      <c r="B233" s="616" t="str">
        <f>IF(A233="","",VLOOKUP(ASC(A233),承認一覧表!$I$8:$T$1933,2,FALSE))</f>
        <v/>
      </c>
      <c r="C233" s="618"/>
      <c r="D233" s="49" t="str">
        <f>IF(A233="","",VLOOKUP(ASC(A233),承認一覧表!$I$8:$T$1933,5,FALSE))</f>
        <v/>
      </c>
      <c r="E233" s="47" t="str">
        <f>IF(A233="","",VLOOKUP(ASC(A233),承認一覧表!$I$8:$W$1931,11,FALSE))</f>
        <v/>
      </c>
      <c r="F233" s="620" t="s">
        <v>48</v>
      </c>
      <c r="G233" s="620"/>
      <c r="H233" s="620"/>
      <c r="I233" s="620"/>
      <c r="J233" s="620"/>
      <c r="K233" s="621" t="str">
        <f>IF(A233="","",VLOOKUP(A233,承認一覧表!$I$8:$W$1931,15,FALSE))</f>
        <v/>
      </c>
      <c r="L233" s="622"/>
    </row>
    <row r="234" spans="1:12" ht="20.100000000000001" customHeight="1">
      <c r="A234" s="615"/>
      <c r="B234" s="617"/>
      <c r="C234" s="619"/>
      <c r="D234" s="50" t="str">
        <f>IF(A233="","",VLOOKUP(ASC(A233),承認一覧表!$I$8:$T$1933,6,FALSE))</f>
        <v/>
      </c>
      <c r="E234" s="42" t="str">
        <f>ASC(LEFT(A233,3))</f>
        <v/>
      </c>
      <c r="F234" s="43" t="str">
        <f>IF(A233="","",VLOOKUP(A233,承認一覧表!$A$8:$F$1931,4,FALSE))</f>
        <v/>
      </c>
      <c r="G234" s="43" t="s">
        <v>45</v>
      </c>
      <c r="H234" s="54" t="str">
        <f>IF(A233="","",VLOOKUP(A233,承認一覧表!$A$8:$W$1931,5,FALSE))</f>
        <v/>
      </c>
      <c r="I234" s="43" t="s">
        <v>45</v>
      </c>
      <c r="J234" s="55" t="str">
        <f>IF(A233="","",VLOOKUP(A233,承認一覧表!$A$8:$W$1931,6,FALSE))</f>
        <v/>
      </c>
      <c r="K234" s="623" t="str">
        <f>IF(A233="","",VLOOKUP(A233,承認一覧表!$I$8:$W$1931,3,FALSE))</f>
        <v/>
      </c>
      <c r="L234" s="624"/>
    </row>
    <row r="235" spans="1:12" ht="20.100000000000001" customHeight="1">
      <c r="A235" s="615"/>
      <c r="B235" s="625" t="str">
        <f>IF(A235="","",VLOOKUP(ASC(A235),承認一覧表!$I$8:$T$1933,2,FALSE))</f>
        <v/>
      </c>
      <c r="C235" s="627"/>
      <c r="D235" s="51" t="str">
        <f>IF(A235="","",VLOOKUP(ASC(A235),承認一覧表!$I$8:$T$1933,5,FALSE))</f>
        <v/>
      </c>
      <c r="E235" s="44" t="str">
        <f>IF(A235="","",VLOOKUP(ASC(A235),承認一覧表!$I$8:$W$1931,11,FALSE))</f>
        <v/>
      </c>
      <c r="F235" s="629" t="s">
        <v>48</v>
      </c>
      <c r="G235" s="629"/>
      <c r="H235" s="629"/>
      <c r="I235" s="629"/>
      <c r="J235" s="629"/>
      <c r="K235" s="630" t="str">
        <f>IF(A235="","",VLOOKUP(A235,承認一覧表!$I$8:$W$1931,15,FALSE))</f>
        <v/>
      </c>
      <c r="L235" s="631"/>
    </row>
    <row r="236" spans="1:12" ht="20.100000000000001" customHeight="1">
      <c r="A236" s="615"/>
      <c r="B236" s="626"/>
      <c r="C236" s="628"/>
      <c r="D236" s="52" t="str">
        <f>IF(A235="","",VLOOKUP(ASC(A235),承認一覧表!$I$8:$T$1933,6,FALSE))</f>
        <v/>
      </c>
      <c r="E236" s="45" t="str">
        <f>ASC(LEFT(A235,3))</f>
        <v/>
      </c>
      <c r="F236" s="46" t="str">
        <f>IF(A235="","",VLOOKUP(A235,承認一覧表!$A$8:$F$1931,4,FALSE))</f>
        <v/>
      </c>
      <c r="G236" s="46" t="s">
        <v>45</v>
      </c>
      <c r="H236" s="61" t="str">
        <f>IF(A235="","",VLOOKUP(A235,承認一覧表!$A$8:$W$1931,5,FALSE))</f>
        <v/>
      </c>
      <c r="I236" s="46" t="s">
        <v>45</v>
      </c>
      <c r="J236" s="62" t="str">
        <f>IF(A235="","",VLOOKUP(A235,承認一覧表!$A$8:$W$1931,6,FALSE))</f>
        <v/>
      </c>
      <c r="K236" s="632" t="str">
        <f>IF(A235="","",VLOOKUP(A235,承認一覧表!$I$8:$W$1931,3,FALSE))</f>
        <v/>
      </c>
      <c r="L236" s="633"/>
    </row>
    <row r="237" spans="1:12" ht="20.100000000000001" customHeight="1">
      <c r="A237" s="615"/>
      <c r="B237" s="616" t="str">
        <f>IF(A237="","",VLOOKUP(ASC(A237),承認一覧表!$I$8:$T$1933,2,FALSE))</f>
        <v/>
      </c>
      <c r="C237" s="618"/>
      <c r="D237" s="49" t="str">
        <f>IF(A237="","",VLOOKUP(ASC(A237),承認一覧表!$I$8:$T$1933,5,FALSE))</f>
        <v/>
      </c>
      <c r="E237" s="47" t="str">
        <f>IF(A237="","",VLOOKUP(ASC(A237),承認一覧表!$I$8:$W$1931,11,FALSE))</f>
        <v/>
      </c>
      <c r="F237" s="620" t="s">
        <v>48</v>
      </c>
      <c r="G237" s="620"/>
      <c r="H237" s="620"/>
      <c r="I237" s="620"/>
      <c r="J237" s="620"/>
      <c r="K237" s="621" t="str">
        <f>IF(A237="","",VLOOKUP(A237,承認一覧表!$I$8:$W$1931,15,FALSE))</f>
        <v/>
      </c>
      <c r="L237" s="622"/>
    </row>
    <row r="238" spans="1:12" ht="20.100000000000001" customHeight="1">
      <c r="A238" s="615"/>
      <c r="B238" s="617"/>
      <c r="C238" s="619"/>
      <c r="D238" s="50" t="str">
        <f>IF(A237="","",VLOOKUP(ASC(A237),承認一覧表!$I$8:$T$1933,6,FALSE))</f>
        <v/>
      </c>
      <c r="E238" s="42" t="str">
        <f>ASC(LEFT(A237,3))</f>
        <v/>
      </c>
      <c r="F238" s="43" t="str">
        <f>IF(A237="","",VLOOKUP(A237,承認一覧表!$A$8:$F$1931,4,FALSE))</f>
        <v/>
      </c>
      <c r="G238" s="43" t="s">
        <v>45</v>
      </c>
      <c r="H238" s="54" t="str">
        <f>IF(A237="","",VLOOKUP(A237,承認一覧表!$A$8:$W$1931,5,FALSE))</f>
        <v/>
      </c>
      <c r="I238" s="43" t="s">
        <v>45</v>
      </c>
      <c r="J238" s="55" t="str">
        <f>IF(A237="","",VLOOKUP(A237,承認一覧表!$A$8:$W$1931,6,FALSE))</f>
        <v/>
      </c>
      <c r="K238" s="623" t="str">
        <f>IF(A237="","",VLOOKUP(A237,承認一覧表!$I$8:$W$1931,3,FALSE))</f>
        <v/>
      </c>
      <c r="L238" s="624"/>
    </row>
    <row r="239" spans="1:12" ht="20.100000000000001" customHeight="1">
      <c r="A239" s="615"/>
      <c r="B239" s="625" t="str">
        <f>IF(A239="","",VLOOKUP(ASC(A239),承認一覧表!$I$8:$T$1933,2,FALSE))</f>
        <v/>
      </c>
      <c r="C239" s="627"/>
      <c r="D239" s="51" t="str">
        <f>IF(A239="","",VLOOKUP(ASC(A239),承認一覧表!$I$8:$T$1933,5,FALSE))</f>
        <v/>
      </c>
      <c r="E239" s="44" t="str">
        <f>IF(A239="","",VLOOKUP(ASC(A239),承認一覧表!$I$8:$W$1931,11,FALSE))</f>
        <v/>
      </c>
      <c r="F239" s="629" t="s">
        <v>48</v>
      </c>
      <c r="G239" s="629"/>
      <c r="H239" s="629"/>
      <c r="I239" s="629"/>
      <c r="J239" s="629"/>
      <c r="K239" s="630" t="str">
        <f>IF(A239="","",VLOOKUP(A239,承認一覧表!$I$8:$W$1931,15,FALSE))</f>
        <v/>
      </c>
      <c r="L239" s="631"/>
    </row>
    <row r="240" spans="1:12" ht="20.100000000000001" customHeight="1">
      <c r="A240" s="615"/>
      <c r="B240" s="626"/>
      <c r="C240" s="628"/>
      <c r="D240" s="52" t="str">
        <f>IF(A239="","",VLOOKUP(ASC(A239),承認一覧表!$I$8:$T$1933,6,FALSE))</f>
        <v/>
      </c>
      <c r="E240" s="45" t="str">
        <f>ASC(LEFT(A239,3))</f>
        <v/>
      </c>
      <c r="F240" s="46" t="str">
        <f>IF(A239="","",VLOOKUP(A239,承認一覧表!$A$8:$F$1931,4,FALSE))</f>
        <v/>
      </c>
      <c r="G240" s="46" t="s">
        <v>45</v>
      </c>
      <c r="H240" s="61" t="str">
        <f>IF(A239="","",VLOOKUP(A239,承認一覧表!$A$8:$W$1931,5,FALSE))</f>
        <v/>
      </c>
      <c r="I240" s="46" t="s">
        <v>45</v>
      </c>
      <c r="J240" s="62" t="str">
        <f>IF(A239="","",VLOOKUP(A239,承認一覧表!$A$8:$W$1931,6,FALSE))</f>
        <v/>
      </c>
      <c r="K240" s="632" t="str">
        <f>IF(A239="","",VLOOKUP(A239,承認一覧表!$I$8:$W$1931,3,FALSE))</f>
        <v/>
      </c>
      <c r="L240" s="633"/>
    </row>
    <row r="241" spans="1:12" ht="20.100000000000001" customHeight="1">
      <c r="A241" s="615"/>
      <c r="B241" s="616" t="str">
        <f>IF(A241="","",VLOOKUP(ASC(A241),承認一覧表!$I$8:$T$1933,2,FALSE))</f>
        <v/>
      </c>
      <c r="C241" s="618"/>
      <c r="D241" s="49" t="str">
        <f>IF(A241="","",VLOOKUP(ASC(A241),承認一覧表!$I$8:$T$1933,5,FALSE))</f>
        <v/>
      </c>
      <c r="E241" s="47" t="str">
        <f>IF(A241="","",VLOOKUP(ASC(A241),承認一覧表!$I$8:$W$1931,11,FALSE))</f>
        <v/>
      </c>
      <c r="F241" s="620" t="s">
        <v>48</v>
      </c>
      <c r="G241" s="620"/>
      <c r="H241" s="620"/>
      <c r="I241" s="620"/>
      <c r="J241" s="620"/>
      <c r="K241" s="621" t="str">
        <f>IF(A241="","",VLOOKUP(A241,承認一覧表!$I$8:$W$1931,15,FALSE))</f>
        <v/>
      </c>
      <c r="L241" s="622"/>
    </row>
    <row r="242" spans="1:12" ht="20.100000000000001" customHeight="1">
      <c r="A242" s="615"/>
      <c r="B242" s="617"/>
      <c r="C242" s="619"/>
      <c r="D242" s="50" t="str">
        <f>IF(A241="","",VLOOKUP(ASC(A241),承認一覧表!$I$8:$T$1933,6,FALSE))</f>
        <v/>
      </c>
      <c r="E242" s="42" t="str">
        <f>ASC(LEFT(A241,3))</f>
        <v/>
      </c>
      <c r="F242" s="43" t="str">
        <f>IF(A241="","",VLOOKUP(A241,承認一覧表!$A$8:$F$1931,4,FALSE))</f>
        <v/>
      </c>
      <c r="G242" s="43" t="s">
        <v>45</v>
      </c>
      <c r="H242" s="54" t="str">
        <f>IF(A241="","",VLOOKUP(A241,承認一覧表!$A$8:$W$1931,5,FALSE))</f>
        <v/>
      </c>
      <c r="I242" s="43" t="s">
        <v>45</v>
      </c>
      <c r="J242" s="55" t="str">
        <f>IF(A241="","",VLOOKUP(A241,承認一覧表!$A$8:$W$1931,6,FALSE))</f>
        <v/>
      </c>
      <c r="K242" s="623" t="str">
        <f>IF(A241="","",VLOOKUP(A241,承認一覧表!$I$8:$W$1931,3,FALSE))</f>
        <v/>
      </c>
      <c r="L242" s="624"/>
    </row>
    <row r="243" spans="1:12" ht="20.100000000000001" customHeight="1">
      <c r="A243" s="615"/>
      <c r="B243" s="625" t="str">
        <f>IF(A243="","",VLOOKUP(ASC(A243),承認一覧表!$I$8:$T$1933,2,FALSE))</f>
        <v/>
      </c>
      <c r="C243" s="627"/>
      <c r="D243" s="51" t="str">
        <f>IF(A243="","",VLOOKUP(ASC(A243),承認一覧表!$I$8:$T$1933,5,FALSE))</f>
        <v/>
      </c>
      <c r="E243" s="44" t="str">
        <f>IF(A243="","",VLOOKUP(ASC(A243),承認一覧表!$I$8:$W$1931,11,FALSE))</f>
        <v/>
      </c>
      <c r="F243" s="629" t="s">
        <v>48</v>
      </c>
      <c r="G243" s="629"/>
      <c r="H243" s="629"/>
      <c r="I243" s="629"/>
      <c r="J243" s="629"/>
      <c r="K243" s="630" t="str">
        <f>IF(A243="","",VLOOKUP(A243,承認一覧表!$I$8:$W$1931,15,FALSE))</f>
        <v/>
      </c>
      <c r="L243" s="631"/>
    </row>
    <row r="244" spans="1:12" ht="20.100000000000001" customHeight="1">
      <c r="A244" s="615"/>
      <c r="B244" s="626"/>
      <c r="C244" s="628"/>
      <c r="D244" s="52" t="str">
        <f>IF(A243="","",VLOOKUP(ASC(A243),承認一覧表!$I$8:$T$1933,6,FALSE))</f>
        <v/>
      </c>
      <c r="E244" s="45" t="str">
        <f>ASC(LEFT(A243,3))</f>
        <v/>
      </c>
      <c r="F244" s="46" t="str">
        <f>IF(A243="","",VLOOKUP(A243,承認一覧表!$A$8:$F$1931,4,FALSE))</f>
        <v/>
      </c>
      <c r="G244" s="46" t="s">
        <v>45</v>
      </c>
      <c r="H244" s="61" t="str">
        <f>IF(A243="","",VLOOKUP(A243,承認一覧表!$A$8:$W$1931,5,FALSE))</f>
        <v/>
      </c>
      <c r="I244" s="46" t="s">
        <v>45</v>
      </c>
      <c r="J244" s="62" t="str">
        <f>IF(A243="","",VLOOKUP(A243,承認一覧表!$A$8:$W$1931,6,FALSE))</f>
        <v/>
      </c>
      <c r="K244" s="632" t="str">
        <f>IF(A243="","",VLOOKUP(A243,承認一覧表!$I$8:$W$1931,3,FALSE))</f>
        <v/>
      </c>
      <c r="L244" s="633"/>
    </row>
    <row r="245" spans="1:12" ht="20.100000000000001" customHeight="1">
      <c r="A245" s="615"/>
      <c r="B245" s="616" t="str">
        <f>IF(A245="","",VLOOKUP(ASC(A245),承認一覧表!$I$8:$T$1933,2,FALSE))</f>
        <v/>
      </c>
      <c r="C245" s="618"/>
      <c r="D245" s="49" t="str">
        <f>IF(A245="","",VLOOKUP(ASC(A245),承認一覧表!$I$8:$T$1933,5,FALSE))</f>
        <v/>
      </c>
      <c r="E245" s="47" t="str">
        <f>IF(A245="","",VLOOKUP(ASC(A245),承認一覧表!$I$8:$W$1931,11,FALSE))</f>
        <v/>
      </c>
      <c r="F245" s="620" t="s">
        <v>48</v>
      </c>
      <c r="G245" s="620"/>
      <c r="H245" s="620"/>
      <c r="I245" s="620"/>
      <c r="J245" s="620"/>
      <c r="K245" s="621" t="str">
        <f>IF(A245="","",VLOOKUP(A245,承認一覧表!$I$8:$W$1931,15,FALSE))</f>
        <v/>
      </c>
      <c r="L245" s="622"/>
    </row>
    <row r="246" spans="1:12" ht="20.100000000000001" customHeight="1">
      <c r="A246" s="615"/>
      <c r="B246" s="617"/>
      <c r="C246" s="619"/>
      <c r="D246" s="50" t="str">
        <f>IF(A245="","",VLOOKUP(ASC(A245),承認一覧表!$I$8:$T$1933,6,FALSE))</f>
        <v/>
      </c>
      <c r="E246" s="42" t="str">
        <f>ASC(LEFT(A245,3))</f>
        <v/>
      </c>
      <c r="F246" s="43" t="str">
        <f>IF(A245="","",VLOOKUP(A245,承認一覧表!$A$8:$F$1931,4,FALSE))</f>
        <v/>
      </c>
      <c r="G246" s="43" t="s">
        <v>45</v>
      </c>
      <c r="H246" s="54" t="str">
        <f>IF(A245="","",VLOOKUP(A245,承認一覧表!$A$8:$W$1931,5,FALSE))</f>
        <v/>
      </c>
      <c r="I246" s="43" t="s">
        <v>45</v>
      </c>
      <c r="J246" s="55" t="str">
        <f>IF(A245="","",VLOOKUP(A245,承認一覧表!$A$8:$W$1931,6,FALSE))</f>
        <v/>
      </c>
      <c r="K246" s="623" t="str">
        <f>IF(A245="","",VLOOKUP(A245,承認一覧表!$I$8:$W$1931,3,FALSE))</f>
        <v/>
      </c>
      <c r="L246" s="624"/>
    </row>
    <row r="247" spans="1:12" ht="20.100000000000001" customHeight="1">
      <c r="A247" s="615"/>
      <c r="B247" s="625" t="str">
        <f>IF(A247="","",VLOOKUP(ASC(A247),承認一覧表!$I$8:$T$1933,2,FALSE))</f>
        <v/>
      </c>
      <c r="C247" s="627"/>
      <c r="D247" s="51" t="str">
        <f>IF(A247="","",VLOOKUP(ASC(A247),承認一覧表!$I$8:$T$1933,5,FALSE))</f>
        <v/>
      </c>
      <c r="E247" s="44" t="str">
        <f>IF(A247="","",VLOOKUP(ASC(A247),承認一覧表!$I$8:$W$1931,11,FALSE))</f>
        <v/>
      </c>
      <c r="F247" s="629" t="s">
        <v>48</v>
      </c>
      <c r="G247" s="629"/>
      <c r="H247" s="629"/>
      <c r="I247" s="629"/>
      <c r="J247" s="629"/>
      <c r="K247" s="630" t="str">
        <f>IF(A247="","",VLOOKUP(A247,承認一覧表!$I$8:$W$1931,15,FALSE))</f>
        <v/>
      </c>
      <c r="L247" s="631"/>
    </row>
    <row r="248" spans="1:12" ht="20.100000000000001" customHeight="1">
      <c r="A248" s="615"/>
      <c r="B248" s="626"/>
      <c r="C248" s="628"/>
      <c r="D248" s="52" t="str">
        <f>IF(A247="","",VLOOKUP(ASC(A247),承認一覧表!$I$8:$T$1933,6,FALSE))</f>
        <v/>
      </c>
      <c r="E248" s="45" t="str">
        <f>ASC(LEFT(A247,3))</f>
        <v/>
      </c>
      <c r="F248" s="46" t="str">
        <f>IF(A247="","",VLOOKUP(A247,承認一覧表!$A$8:$F$1931,4,FALSE))</f>
        <v/>
      </c>
      <c r="G248" s="46" t="s">
        <v>45</v>
      </c>
      <c r="H248" s="61" t="str">
        <f>IF(A247="","",VLOOKUP(A247,承認一覧表!$A$8:$W$1931,5,FALSE))</f>
        <v/>
      </c>
      <c r="I248" s="46" t="s">
        <v>45</v>
      </c>
      <c r="J248" s="62" t="str">
        <f>IF(A247="","",VLOOKUP(A247,承認一覧表!$A$8:$W$1931,6,FALSE))</f>
        <v/>
      </c>
      <c r="K248" s="632" t="str">
        <f>IF(A247="","",VLOOKUP(A247,承認一覧表!$I$8:$W$1931,3,FALSE))</f>
        <v/>
      </c>
      <c r="L248" s="633"/>
    </row>
    <row r="249" spans="1:12" ht="20.100000000000001" customHeight="1">
      <c r="A249" s="615"/>
      <c r="B249" s="616" t="str">
        <f>IF(A249="","",VLOOKUP(ASC(A249),承認一覧表!$I$8:$T$1933,2,FALSE))</f>
        <v/>
      </c>
      <c r="C249" s="618"/>
      <c r="D249" s="49" t="str">
        <f>IF(A249="","",VLOOKUP(ASC(A249),承認一覧表!$I$8:$T$1933,5,FALSE))</f>
        <v/>
      </c>
      <c r="E249" s="47" t="str">
        <f>IF(A249="","",VLOOKUP(ASC(A249),承認一覧表!$I$8:$W$1931,11,FALSE))</f>
        <v/>
      </c>
      <c r="F249" s="620" t="s">
        <v>48</v>
      </c>
      <c r="G249" s="620"/>
      <c r="H249" s="620"/>
      <c r="I249" s="620"/>
      <c r="J249" s="620"/>
      <c r="K249" s="621" t="str">
        <f>IF(A249="","",VLOOKUP(A249,承認一覧表!$I$8:$W$1931,15,FALSE))</f>
        <v/>
      </c>
      <c r="L249" s="622"/>
    </row>
    <row r="250" spans="1:12" ht="20.100000000000001" customHeight="1">
      <c r="A250" s="615"/>
      <c r="B250" s="617"/>
      <c r="C250" s="619"/>
      <c r="D250" s="50" t="str">
        <f>IF(A249="","",VLOOKUP(ASC(A249),承認一覧表!$I$8:$T$1933,6,FALSE))</f>
        <v/>
      </c>
      <c r="E250" s="42" t="str">
        <f>ASC(LEFT(A249,3))</f>
        <v/>
      </c>
      <c r="F250" s="43" t="str">
        <f>IF(A249="","",VLOOKUP(A249,承認一覧表!$A$8:$F$1931,4,FALSE))</f>
        <v/>
      </c>
      <c r="G250" s="43" t="s">
        <v>45</v>
      </c>
      <c r="H250" s="54" t="str">
        <f>IF(A249="","",VLOOKUP(A249,承認一覧表!$A$8:$W$1931,5,FALSE))</f>
        <v/>
      </c>
      <c r="I250" s="43" t="s">
        <v>45</v>
      </c>
      <c r="J250" s="55" t="str">
        <f>IF(A249="","",VLOOKUP(A249,承認一覧表!$A$8:$W$1931,6,FALSE))</f>
        <v/>
      </c>
      <c r="K250" s="623" t="str">
        <f>IF(A249="","",VLOOKUP(A249,承認一覧表!$I$8:$W$1931,3,FALSE))</f>
        <v/>
      </c>
      <c r="L250" s="624"/>
    </row>
    <row r="251" spans="1:12" ht="20.100000000000001" customHeight="1">
      <c r="A251" s="615"/>
      <c r="B251" s="625" t="str">
        <f>IF(A251="","",VLOOKUP(ASC(A251),承認一覧表!$I$8:$T$1933,2,FALSE))</f>
        <v/>
      </c>
      <c r="C251" s="627"/>
      <c r="D251" s="51" t="str">
        <f>IF(A251="","",VLOOKUP(ASC(A251),承認一覧表!$I$8:$T$1933,5,FALSE))</f>
        <v/>
      </c>
      <c r="E251" s="44" t="str">
        <f>IF(A251="","",VLOOKUP(ASC(A251),承認一覧表!$I$8:$W$1931,11,FALSE))</f>
        <v/>
      </c>
      <c r="F251" s="629" t="s">
        <v>48</v>
      </c>
      <c r="G251" s="629"/>
      <c r="H251" s="629"/>
      <c r="I251" s="629"/>
      <c r="J251" s="629"/>
      <c r="K251" s="630" t="str">
        <f>IF(A251="","",VLOOKUP(A251,承認一覧表!$I$8:$W$1931,15,FALSE))</f>
        <v/>
      </c>
      <c r="L251" s="631"/>
    </row>
    <row r="252" spans="1:12" ht="20.100000000000001" customHeight="1">
      <c r="A252" s="615"/>
      <c r="B252" s="626"/>
      <c r="C252" s="628"/>
      <c r="D252" s="52" t="str">
        <f>IF(A251="","",VLOOKUP(ASC(A251),承認一覧表!$I$8:$T$1933,6,FALSE))</f>
        <v/>
      </c>
      <c r="E252" s="45" t="str">
        <f>ASC(LEFT(A251,3))</f>
        <v/>
      </c>
      <c r="F252" s="46" t="str">
        <f>IF(A251="","",VLOOKUP(A251,承認一覧表!$A$8:$F$1931,4,FALSE))</f>
        <v/>
      </c>
      <c r="G252" s="46" t="s">
        <v>45</v>
      </c>
      <c r="H252" s="61" t="str">
        <f>IF(A251="","",VLOOKUP(A251,承認一覧表!$A$8:$W$1931,5,FALSE))</f>
        <v/>
      </c>
      <c r="I252" s="46" t="s">
        <v>45</v>
      </c>
      <c r="J252" s="62" t="str">
        <f>IF(A251="","",VLOOKUP(A251,承認一覧表!$A$8:$W$1931,6,FALSE))</f>
        <v/>
      </c>
      <c r="K252" s="632" t="str">
        <f>IF(A251="","",VLOOKUP(A251,承認一覧表!$I$8:$W$1931,3,FALSE))</f>
        <v/>
      </c>
      <c r="L252" s="633"/>
    </row>
    <row r="253" spans="1:12" ht="20.100000000000001" customHeight="1">
      <c r="A253" s="615"/>
      <c r="B253" s="616" t="str">
        <f>IF(A253="","",VLOOKUP(ASC(A253),承認一覧表!$I$8:$T$1933,2,FALSE))</f>
        <v/>
      </c>
      <c r="C253" s="618"/>
      <c r="D253" s="49" t="str">
        <f>IF(A253="","",VLOOKUP(ASC(A253),承認一覧表!$I$8:$T$1933,5,FALSE))</f>
        <v/>
      </c>
      <c r="E253" s="47" t="str">
        <f>IF(A253="","",VLOOKUP(ASC(A253),承認一覧表!$I$8:$W$1931,11,FALSE))</f>
        <v/>
      </c>
      <c r="F253" s="620" t="s">
        <v>48</v>
      </c>
      <c r="G253" s="620"/>
      <c r="H253" s="620"/>
      <c r="I253" s="620"/>
      <c r="J253" s="620"/>
      <c r="K253" s="621" t="str">
        <f>IF(A253="","",VLOOKUP(A253,承認一覧表!$I$8:$W$1931,15,FALSE))</f>
        <v/>
      </c>
      <c r="L253" s="622"/>
    </row>
    <row r="254" spans="1:12" ht="20.100000000000001" customHeight="1">
      <c r="A254" s="615"/>
      <c r="B254" s="617"/>
      <c r="C254" s="619"/>
      <c r="D254" s="50" t="str">
        <f>IF(A253="","",VLOOKUP(ASC(A253),承認一覧表!$I$8:$T$1933,6,FALSE))</f>
        <v/>
      </c>
      <c r="E254" s="42" t="str">
        <f>ASC(LEFT(A253,3))</f>
        <v/>
      </c>
      <c r="F254" s="43" t="str">
        <f>IF(A253="","",VLOOKUP(A253,承認一覧表!$A$8:$F$1931,4,FALSE))</f>
        <v/>
      </c>
      <c r="G254" s="43" t="s">
        <v>45</v>
      </c>
      <c r="H254" s="54" t="str">
        <f>IF(A253="","",VLOOKUP(A253,承認一覧表!$A$8:$W$1931,5,FALSE))</f>
        <v/>
      </c>
      <c r="I254" s="43" t="s">
        <v>45</v>
      </c>
      <c r="J254" s="55" t="str">
        <f>IF(A253="","",VLOOKUP(A253,承認一覧表!$A$8:$W$1931,6,FALSE))</f>
        <v/>
      </c>
      <c r="K254" s="623" t="str">
        <f>IF(A253="","",VLOOKUP(A253,承認一覧表!$I$8:$W$1931,3,FALSE))</f>
        <v/>
      </c>
      <c r="L254" s="624"/>
    </row>
    <row r="255" spans="1:12" ht="20.100000000000001" customHeight="1">
      <c r="A255" s="615"/>
      <c r="B255" s="625" t="str">
        <f>IF(A255="","",VLOOKUP(ASC(A255),承認一覧表!$I$8:$T$1933,2,FALSE))</f>
        <v/>
      </c>
      <c r="C255" s="627"/>
      <c r="D255" s="51" t="str">
        <f>IF(A255="","",VLOOKUP(ASC(A255),承認一覧表!$I$8:$T$1933,5,FALSE))</f>
        <v/>
      </c>
      <c r="E255" s="44" t="str">
        <f>IF(A255="","",VLOOKUP(ASC(A255),承認一覧表!$I$8:$W$1931,11,FALSE))</f>
        <v/>
      </c>
      <c r="F255" s="629" t="s">
        <v>48</v>
      </c>
      <c r="G255" s="629"/>
      <c r="H255" s="629"/>
      <c r="I255" s="629"/>
      <c r="J255" s="629"/>
      <c r="K255" s="630" t="str">
        <f>IF(A255="","",VLOOKUP(A255,承認一覧表!$I$8:$W$1931,15,FALSE))</f>
        <v/>
      </c>
      <c r="L255" s="631"/>
    </row>
    <row r="256" spans="1:12" ht="20.100000000000001" customHeight="1">
      <c r="A256" s="615"/>
      <c r="B256" s="626"/>
      <c r="C256" s="628"/>
      <c r="D256" s="52" t="str">
        <f>IF(A255="","",VLOOKUP(ASC(A255),承認一覧表!$I$8:$T$1933,6,FALSE))</f>
        <v/>
      </c>
      <c r="E256" s="45" t="str">
        <f>ASC(LEFT(A255,3))</f>
        <v/>
      </c>
      <c r="F256" s="46" t="str">
        <f>IF(A255="","",VLOOKUP(A255,承認一覧表!$A$8:$F$1931,4,FALSE))</f>
        <v/>
      </c>
      <c r="G256" s="46" t="s">
        <v>45</v>
      </c>
      <c r="H256" s="61" t="str">
        <f>IF(A255="","",VLOOKUP(A255,承認一覧表!$A$8:$W$1931,5,FALSE))</f>
        <v/>
      </c>
      <c r="I256" s="46" t="s">
        <v>45</v>
      </c>
      <c r="J256" s="62" t="str">
        <f>IF(A255="","",VLOOKUP(A255,承認一覧表!$A$8:$W$1931,6,FALSE))</f>
        <v/>
      </c>
      <c r="K256" s="632" t="str">
        <f>IF(A255="","",VLOOKUP(A255,承認一覧表!$I$8:$W$1931,3,FALSE))</f>
        <v/>
      </c>
      <c r="L256" s="633"/>
    </row>
    <row r="257" spans="1:15" ht="20.100000000000001" customHeight="1">
      <c r="A257" s="615"/>
      <c r="B257" s="616" t="str">
        <f>IF(A257="","",VLOOKUP(ASC(A257),承認一覧表!$I$8:$T$1933,2,FALSE))</f>
        <v/>
      </c>
      <c r="C257" s="618"/>
      <c r="D257" s="49" t="str">
        <f>IF(A257="","",VLOOKUP(ASC(A257),承認一覧表!$I$8:$T$1933,5,FALSE))</f>
        <v/>
      </c>
      <c r="E257" s="47" t="str">
        <f>IF(A257="","",VLOOKUP(ASC(A257),承認一覧表!$I$8:$W$1931,11,FALSE))</f>
        <v/>
      </c>
      <c r="F257" s="620" t="s">
        <v>48</v>
      </c>
      <c r="G257" s="620"/>
      <c r="H257" s="620"/>
      <c r="I257" s="620"/>
      <c r="J257" s="620"/>
      <c r="K257" s="621" t="str">
        <f>IF(A257="","",VLOOKUP(A257,承認一覧表!$I$8:$W$1931,15,FALSE))</f>
        <v/>
      </c>
      <c r="L257" s="622"/>
    </row>
    <row r="258" spans="1:15" ht="20.100000000000001" customHeight="1">
      <c r="A258" s="615"/>
      <c r="B258" s="617"/>
      <c r="C258" s="619"/>
      <c r="D258" s="50" t="str">
        <f>IF(A257="","",VLOOKUP(ASC(A257),承認一覧表!$I$8:$T$1933,6,FALSE))</f>
        <v/>
      </c>
      <c r="E258" s="42" t="str">
        <f>ASC(LEFT(A257,3))</f>
        <v/>
      </c>
      <c r="F258" s="43" t="str">
        <f>IF(A257="","",VLOOKUP(A257,承認一覧表!$A$8:$F$1931,4,FALSE))</f>
        <v/>
      </c>
      <c r="G258" s="43" t="s">
        <v>45</v>
      </c>
      <c r="H258" s="54" t="str">
        <f>IF(A257="","",VLOOKUP(A257,承認一覧表!$A$8:$W$1931,5,FALSE))</f>
        <v/>
      </c>
      <c r="I258" s="43" t="s">
        <v>45</v>
      </c>
      <c r="J258" s="55" t="str">
        <f>IF(A257="","",VLOOKUP(A257,承認一覧表!$A$8:$W$1931,6,FALSE))</f>
        <v/>
      </c>
      <c r="K258" s="623" t="str">
        <f>IF(A257="","",VLOOKUP(A257,承認一覧表!$I$8:$W$1931,3,FALSE))</f>
        <v/>
      </c>
      <c r="L258" s="624"/>
    </row>
    <row r="259" spans="1:15" ht="15" customHeight="1">
      <c r="B259" s="90" t="s">
        <v>4258</v>
      </c>
      <c r="C259" s="36"/>
      <c r="D259" s="36"/>
      <c r="E259" s="37"/>
      <c r="F259" s="38"/>
      <c r="G259" s="38"/>
      <c r="H259" s="38"/>
      <c r="I259" s="38"/>
      <c r="J259" s="38"/>
      <c r="K259" s="36"/>
      <c r="L259" s="36"/>
    </row>
    <row r="260" spans="1:15" ht="20.100000000000001" customHeight="1">
      <c r="B260" s="48" t="s">
        <v>4259</v>
      </c>
      <c r="C260" s="39"/>
      <c r="D260" s="39"/>
      <c r="E260" s="40"/>
      <c r="K260" s="39"/>
      <c r="L260" s="39"/>
    </row>
    <row r="261" spans="1:15" ht="20.100000000000001" customHeight="1">
      <c r="B261" s="48"/>
      <c r="C261" s="39"/>
      <c r="D261" s="39"/>
      <c r="E261" s="40"/>
      <c r="K261" s="39"/>
      <c r="L261" s="39"/>
    </row>
    <row r="262" spans="1:15" ht="20.100000000000001" customHeight="1">
      <c r="B262" s="48"/>
      <c r="C262" s="39"/>
      <c r="D262" s="39"/>
      <c r="E262" s="40"/>
      <c r="K262" s="39"/>
      <c r="L262" s="39"/>
    </row>
    <row r="263" spans="1:15" ht="20.100000000000001" customHeight="1">
      <c r="L263" s="31" t="s">
        <v>3658</v>
      </c>
    </row>
    <row r="264" spans="1:15" ht="9.9" customHeight="1"/>
    <row r="265" spans="1:15" ht="18" customHeight="1">
      <c r="A265" s="645" t="s">
        <v>41</v>
      </c>
      <c r="B265" s="648" t="s">
        <v>288</v>
      </c>
      <c r="C265" s="650" t="s">
        <v>42</v>
      </c>
      <c r="D265" s="650" t="s">
        <v>242</v>
      </c>
      <c r="E265" s="650" t="s">
        <v>292</v>
      </c>
      <c r="F265" s="648" t="s">
        <v>43</v>
      </c>
      <c r="G265" s="652"/>
      <c r="H265" s="652"/>
      <c r="I265" s="652"/>
      <c r="J265" s="653"/>
      <c r="K265" s="648" t="s">
        <v>2326</v>
      </c>
      <c r="L265" s="653"/>
    </row>
    <row r="266" spans="1:15" ht="5.0999999999999996" customHeight="1">
      <c r="A266" s="645"/>
      <c r="B266" s="649"/>
      <c r="C266" s="651"/>
      <c r="D266" s="651"/>
      <c r="E266" s="651"/>
      <c r="F266" s="649"/>
      <c r="G266" s="654"/>
      <c r="H266" s="654"/>
      <c r="I266" s="654"/>
      <c r="J266" s="655"/>
      <c r="K266" s="649"/>
      <c r="L266" s="655"/>
    </row>
    <row r="267" spans="1:15" ht="5.0999999999999996" customHeight="1">
      <c r="A267" s="646"/>
      <c r="B267" s="649"/>
      <c r="C267" s="651"/>
      <c r="D267" s="651"/>
      <c r="E267" s="656" t="s">
        <v>289</v>
      </c>
      <c r="F267" s="658" t="s">
        <v>44</v>
      </c>
      <c r="G267" s="660" t="s">
        <v>45</v>
      </c>
      <c r="H267" s="662" t="s">
        <v>46</v>
      </c>
      <c r="I267" s="660" t="s">
        <v>45</v>
      </c>
      <c r="J267" s="664" t="s">
        <v>47</v>
      </c>
      <c r="K267" s="666" t="s">
        <v>312</v>
      </c>
      <c r="L267" s="667"/>
    </row>
    <row r="268" spans="1:15" ht="18" customHeight="1" thickBot="1">
      <c r="A268" s="647"/>
      <c r="B268" s="649"/>
      <c r="C268" s="651"/>
      <c r="D268" s="651"/>
      <c r="E268" s="657"/>
      <c r="F268" s="659"/>
      <c r="G268" s="661"/>
      <c r="H268" s="663"/>
      <c r="I268" s="661"/>
      <c r="J268" s="665"/>
      <c r="K268" s="668"/>
      <c r="L268" s="669"/>
    </row>
    <row r="269" spans="1:15" ht="20.100000000000001" customHeight="1" thickTop="1">
      <c r="A269" s="634"/>
      <c r="B269" s="636" t="str">
        <f>IF(A269="","",VLOOKUP(ASC(A269),承認一覧表!$I$8:$T$1933,2,FALSE))</f>
        <v/>
      </c>
      <c r="C269" s="638"/>
      <c r="D269" s="53" t="str">
        <f>IF(A269="","",VLOOKUP(ASC(A269),承認一覧表!$I$8:$T$1933,5,FALSE))</f>
        <v/>
      </c>
      <c r="E269" s="41" t="str">
        <f>IF(A269="","",VLOOKUP(ASC(A269),承認一覧表!$I$8:$W$1931,11,FALSE))</f>
        <v/>
      </c>
      <c r="F269" s="640" t="s">
        <v>48</v>
      </c>
      <c r="G269" s="640"/>
      <c r="H269" s="640"/>
      <c r="I269" s="640"/>
      <c r="J269" s="640"/>
      <c r="K269" s="641" t="str">
        <f>IF(A269="","",VLOOKUP(A269,承認一覧表!$I$8:$W$1931,15,FALSE))</f>
        <v/>
      </c>
      <c r="L269" s="642"/>
    </row>
    <row r="270" spans="1:15" ht="20.100000000000001" customHeight="1">
      <c r="A270" s="635"/>
      <c r="B270" s="637"/>
      <c r="C270" s="639"/>
      <c r="D270" s="56" t="str">
        <f>IF(A269="","",VLOOKUP(ASC(A269),承認一覧表!$I$8:$T$1933,6,FALSE))</f>
        <v/>
      </c>
      <c r="E270" s="57" t="str">
        <f>ASC(LEFT(A269,3))</f>
        <v/>
      </c>
      <c r="F270" s="58" t="str">
        <f>IF(A269="","",VLOOKUP(A269,承認一覧表!$A$8:$F$1931,4,FALSE))</f>
        <v/>
      </c>
      <c r="G270" s="58" t="s">
        <v>45</v>
      </c>
      <c r="H270" s="59" t="str">
        <f>IF(A269="","",VLOOKUP(A269,承認一覧表!$A$8:$W$1931,5,FALSE))</f>
        <v/>
      </c>
      <c r="I270" s="58" t="s">
        <v>45</v>
      </c>
      <c r="J270" s="60" t="str">
        <f>IF(A269="","",VLOOKUP(A269,承認一覧表!$A$8:$W$1931,6,FALSE))</f>
        <v/>
      </c>
      <c r="K270" s="643" t="str">
        <f>IF(A269="","",VLOOKUP(A269,承認一覧表!$I$8:$W$1931,3,FALSE))</f>
        <v/>
      </c>
      <c r="L270" s="644"/>
      <c r="O270" s="35"/>
    </row>
    <row r="271" spans="1:15" ht="20.100000000000001" customHeight="1">
      <c r="A271" s="615"/>
      <c r="B271" s="625" t="str">
        <f>IF(A271="","",VLOOKUP(ASC(A271),承認一覧表!$I$8:$T$1933,2,FALSE))</f>
        <v/>
      </c>
      <c r="C271" s="627"/>
      <c r="D271" s="51" t="str">
        <f>IF(A271="","",VLOOKUP(ASC(A271),承認一覧表!$I$8:$T$1933,5,FALSE))</f>
        <v/>
      </c>
      <c r="E271" s="44" t="str">
        <f>IF(A271="","",VLOOKUP(ASC(A271),承認一覧表!$I$8:$W$1931,11,FALSE))</f>
        <v/>
      </c>
      <c r="F271" s="629" t="s">
        <v>48</v>
      </c>
      <c r="G271" s="629"/>
      <c r="H271" s="629"/>
      <c r="I271" s="629"/>
      <c r="J271" s="629"/>
      <c r="K271" s="630" t="str">
        <f>IF(A271="","",VLOOKUP(A271,承認一覧表!$I$8:$W$1931,15,FALSE))</f>
        <v/>
      </c>
      <c r="L271" s="631"/>
    </row>
    <row r="272" spans="1:15" ht="20.100000000000001" customHeight="1">
      <c r="A272" s="615"/>
      <c r="B272" s="626"/>
      <c r="C272" s="628"/>
      <c r="D272" s="52" t="str">
        <f>IF(A271="","",VLOOKUP(ASC(A271),承認一覧表!$I$8:$T$1933,6,FALSE))</f>
        <v/>
      </c>
      <c r="E272" s="45" t="str">
        <f>ASC(LEFT(A271,3))</f>
        <v/>
      </c>
      <c r="F272" s="46" t="str">
        <f>IF(A271="","",VLOOKUP(A271,承認一覧表!$A$8:$F$1931,4,FALSE))</f>
        <v/>
      </c>
      <c r="G272" s="46" t="s">
        <v>45</v>
      </c>
      <c r="H272" s="61" t="str">
        <f>IF(A271="","",VLOOKUP(A271,承認一覧表!$A$8:$W$1931,5,FALSE))</f>
        <v/>
      </c>
      <c r="I272" s="46" t="s">
        <v>45</v>
      </c>
      <c r="J272" s="62" t="str">
        <f>IF(A271="","",VLOOKUP(A271,承認一覧表!$A$8:$W$1931,6,FALSE))</f>
        <v/>
      </c>
      <c r="K272" s="632" t="str">
        <f>IF(A271="","",VLOOKUP(A271,承認一覧表!$I$8:$W$1931,3,FALSE))</f>
        <v/>
      </c>
      <c r="L272" s="633"/>
    </row>
    <row r="273" spans="1:12" ht="20.100000000000001" customHeight="1">
      <c r="A273" s="615"/>
      <c r="B273" s="616" t="str">
        <f>IF(A273="","",VLOOKUP(ASC(A273),承認一覧表!$I$8:$T$1933,2,FALSE))</f>
        <v/>
      </c>
      <c r="C273" s="618"/>
      <c r="D273" s="49" t="str">
        <f>IF(A273="","",VLOOKUP(ASC(A273),承認一覧表!$I$8:$T$1933,5,FALSE))</f>
        <v/>
      </c>
      <c r="E273" s="47" t="str">
        <f>IF(A273="","",VLOOKUP(ASC(A273),承認一覧表!$I$8:$W$1931,11,FALSE))</f>
        <v/>
      </c>
      <c r="F273" s="620" t="s">
        <v>48</v>
      </c>
      <c r="G273" s="620"/>
      <c r="H273" s="620"/>
      <c r="I273" s="620"/>
      <c r="J273" s="620"/>
      <c r="K273" s="621" t="str">
        <f>IF(A273="","",VLOOKUP(A273,承認一覧表!$I$8:$W$1931,15,FALSE))</f>
        <v/>
      </c>
      <c r="L273" s="622"/>
    </row>
    <row r="274" spans="1:12" ht="20.100000000000001" customHeight="1">
      <c r="A274" s="615"/>
      <c r="B274" s="617"/>
      <c r="C274" s="619"/>
      <c r="D274" s="50" t="str">
        <f>IF(A273="","",VLOOKUP(ASC(A273),承認一覧表!$I$8:$T$1933,6,FALSE))</f>
        <v/>
      </c>
      <c r="E274" s="42" t="str">
        <f>ASC(LEFT(A273,3))</f>
        <v/>
      </c>
      <c r="F274" s="43" t="str">
        <f>IF(A273="","",VLOOKUP(A273,承認一覧表!$A$8:$F$1931,4,FALSE))</f>
        <v/>
      </c>
      <c r="G274" s="43" t="s">
        <v>45</v>
      </c>
      <c r="H274" s="54" t="str">
        <f>IF(A273="","",VLOOKUP(A273,承認一覧表!$A$8:$W$1931,5,FALSE))</f>
        <v/>
      </c>
      <c r="I274" s="43" t="s">
        <v>45</v>
      </c>
      <c r="J274" s="55" t="str">
        <f>IF(A273="","",VLOOKUP(A273,承認一覧表!$A$8:$W$1931,6,FALSE))</f>
        <v/>
      </c>
      <c r="K274" s="623" t="str">
        <f>IF(A273="","",VLOOKUP(A273,承認一覧表!$I$8:$W$1931,3,FALSE))</f>
        <v/>
      </c>
      <c r="L274" s="624"/>
    </row>
    <row r="275" spans="1:12" ht="20.100000000000001" customHeight="1">
      <c r="A275" s="615"/>
      <c r="B275" s="625" t="str">
        <f>IF(A275="","",VLOOKUP(ASC(A275),承認一覧表!$I$8:$T$1933,2,FALSE))</f>
        <v/>
      </c>
      <c r="C275" s="627"/>
      <c r="D275" s="51" t="str">
        <f>IF(A275="","",VLOOKUP(ASC(A275),承認一覧表!$I$8:$T$1933,5,FALSE))</f>
        <v/>
      </c>
      <c r="E275" s="44" t="str">
        <f>IF(A275="","",VLOOKUP(ASC(A275),承認一覧表!$I$8:$W$1931,11,FALSE))</f>
        <v/>
      </c>
      <c r="F275" s="629" t="s">
        <v>48</v>
      </c>
      <c r="G275" s="629"/>
      <c r="H275" s="629"/>
      <c r="I275" s="629"/>
      <c r="J275" s="629"/>
      <c r="K275" s="630" t="str">
        <f>IF(A275="","",VLOOKUP(A275,承認一覧表!$I$8:$W$1931,15,FALSE))</f>
        <v/>
      </c>
      <c r="L275" s="631"/>
    </row>
    <row r="276" spans="1:12" ht="20.100000000000001" customHeight="1">
      <c r="A276" s="615"/>
      <c r="B276" s="626"/>
      <c r="C276" s="628"/>
      <c r="D276" s="52" t="str">
        <f>IF(A275="","",VLOOKUP(ASC(A275),承認一覧表!$I$8:$T$1933,6,FALSE))</f>
        <v/>
      </c>
      <c r="E276" s="45" t="str">
        <f>ASC(LEFT(A275,3))</f>
        <v/>
      </c>
      <c r="F276" s="46" t="str">
        <f>IF(A275="","",VLOOKUP(A275,承認一覧表!$A$8:$F$1931,4,FALSE))</f>
        <v/>
      </c>
      <c r="G276" s="46" t="s">
        <v>45</v>
      </c>
      <c r="H276" s="61" t="str">
        <f>IF(A275="","",VLOOKUP(A275,承認一覧表!$A$8:$W$1931,5,FALSE))</f>
        <v/>
      </c>
      <c r="I276" s="46" t="s">
        <v>45</v>
      </c>
      <c r="J276" s="62" t="str">
        <f>IF(A275="","",VLOOKUP(A275,承認一覧表!$A$8:$W$1931,6,FALSE))</f>
        <v/>
      </c>
      <c r="K276" s="632" t="str">
        <f>IF(A275="","",VLOOKUP(A275,承認一覧表!$I$8:$W$1931,3,FALSE))</f>
        <v/>
      </c>
      <c r="L276" s="633"/>
    </row>
    <row r="277" spans="1:12" ht="20.100000000000001" customHeight="1">
      <c r="A277" s="615"/>
      <c r="B277" s="616" t="str">
        <f>IF(A277="","",VLOOKUP(ASC(A277),承認一覧表!$I$8:$T$1933,2,FALSE))</f>
        <v/>
      </c>
      <c r="C277" s="618"/>
      <c r="D277" s="49" t="str">
        <f>IF(A277="","",VLOOKUP(ASC(A277),承認一覧表!$I$8:$T$1933,5,FALSE))</f>
        <v/>
      </c>
      <c r="E277" s="47" t="str">
        <f>IF(A277="","",VLOOKUP(ASC(A277),承認一覧表!$I$8:$W$1931,11,FALSE))</f>
        <v/>
      </c>
      <c r="F277" s="620" t="s">
        <v>48</v>
      </c>
      <c r="G277" s="620"/>
      <c r="H277" s="620"/>
      <c r="I277" s="620"/>
      <c r="J277" s="620"/>
      <c r="K277" s="621" t="str">
        <f>IF(A277="","",VLOOKUP(A277,承認一覧表!$I$8:$W$1931,15,FALSE))</f>
        <v/>
      </c>
      <c r="L277" s="622"/>
    </row>
    <row r="278" spans="1:12" ht="20.100000000000001" customHeight="1">
      <c r="A278" s="615"/>
      <c r="B278" s="617"/>
      <c r="C278" s="619"/>
      <c r="D278" s="50" t="str">
        <f>IF(A277="","",VLOOKUP(ASC(A277),承認一覧表!$I$8:$T$1933,6,FALSE))</f>
        <v/>
      </c>
      <c r="E278" s="42" t="str">
        <f>ASC(LEFT(A277,3))</f>
        <v/>
      </c>
      <c r="F278" s="43" t="str">
        <f>IF(A277="","",VLOOKUP(A277,承認一覧表!$A$8:$F$1931,4,FALSE))</f>
        <v/>
      </c>
      <c r="G278" s="43" t="s">
        <v>45</v>
      </c>
      <c r="H278" s="54" t="str">
        <f>IF(A277="","",VLOOKUP(A277,承認一覧表!$A$8:$W$1931,5,FALSE))</f>
        <v/>
      </c>
      <c r="I278" s="43" t="s">
        <v>45</v>
      </c>
      <c r="J278" s="55" t="str">
        <f>IF(A277="","",VLOOKUP(A277,承認一覧表!$A$8:$W$1931,6,FALSE))</f>
        <v/>
      </c>
      <c r="K278" s="623" t="str">
        <f>IF(A277="","",VLOOKUP(A277,承認一覧表!$I$8:$W$1931,3,FALSE))</f>
        <v/>
      </c>
      <c r="L278" s="624"/>
    </row>
    <row r="279" spans="1:12" ht="20.100000000000001" customHeight="1">
      <c r="A279" s="615"/>
      <c r="B279" s="625" t="str">
        <f>IF(A279="","",VLOOKUP(ASC(A279),承認一覧表!$I$8:$T$1933,2,FALSE))</f>
        <v/>
      </c>
      <c r="C279" s="627"/>
      <c r="D279" s="51" t="str">
        <f>IF(A279="","",VLOOKUP(ASC(A279),承認一覧表!$I$8:$T$1933,5,FALSE))</f>
        <v/>
      </c>
      <c r="E279" s="44" t="str">
        <f>IF(A279="","",VLOOKUP(ASC(A279),承認一覧表!$I$8:$W$1931,11,FALSE))</f>
        <v/>
      </c>
      <c r="F279" s="629" t="s">
        <v>48</v>
      </c>
      <c r="G279" s="629"/>
      <c r="H279" s="629"/>
      <c r="I279" s="629"/>
      <c r="J279" s="629"/>
      <c r="K279" s="630" t="str">
        <f>IF(A279="","",VLOOKUP(A279,承認一覧表!$I$8:$W$1931,15,FALSE))</f>
        <v/>
      </c>
      <c r="L279" s="631"/>
    </row>
    <row r="280" spans="1:12" ht="20.100000000000001" customHeight="1">
      <c r="A280" s="615"/>
      <c r="B280" s="626"/>
      <c r="C280" s="628"/>
      <c r="D280" s="52" t="str">
        <f>IF(A279="","",VLOOKUP(ASC(A279),承認一覧表!$I$8:$T$1933,6,FALSE))</f>
        <v/>
      </c>
      <c r="E280" s="45" t="str">
        <f>ASC(LEFT(A279,3))</f>
        <v/>
      </c>
      <c r="F280" s="46" t="str">
        <f>IF(A279="","",VLOOKUP(A279,承認一覧表!$A$8:$F$1931,4,FALSE))</f>
        <v/>
      </c>
      <c r="G280" s="46" t="s">
        <v>45</v>
      </c>
      <c r="H280" s="61" t="str">
        <f>IF(A279="","",VLOOKUP(A279,承認一覧表!$A$8:$W$1931,5,FALSE))</f>
        <v/>
      </c>
      <c r="I280" s="46" t="s">
        <v>45</v>
      </c>
      <c r="J280" s="62" t="str">
        <f>IF(A279="","",VLOOKUP(A279,承認一覧表!$A$8:$W$1931,6,FALSE))</f>
        <v/>
      </c>
      <c r="K280" s="632" t="str">
        <f>IF(A279="","",VLOOKUP(A279,承認一覧表!$I$8:$W$1931,3,FALSE))</f>
        <v/>
      </c>
      <c r="L280" s="633"/>
    </row>
    <row r="281" spans="1:12" ht="20.100000000000001" customHeight="1">
      <c r="A281" s="615"/>
      <c r="B281" s="616" t="str">
        <f>IF(A281="","",VLOOKUP(ASC(A281),承認一覧表!$I$8:$T$1933,2,FALSE))</f>
        <v/>
      </c>
      <c r="C281" s="618"/>
      <c r="D281" s="49" t="str">
        <f>IF(A281="","",VLOOKUP(ASC(A281),承認一覧表!$I$8:$T$1933,5,FALSE))</f>
        <v/>
      </c>
      <c r="E281" s="47" t="str">
        <f>IF(A281="","",VLOOKUP(ASC(A281),承認一覧表!$I$8:$W$1931,11,FALSE))</f>
        <v/>
      </c>
      <c r="F281" s="620" t="s">
        <v>48</v>
      </c>
      <c r="G281" s="620"/>
      <c r="H281" s="620"/>
      <c r="I281" s="620"/>
      <c r="J281" s="620"/>
      <c r="K281" s="621" t="str">
        <f>IF(A281="","",VLOOKUP(A281,承認一覧表!$I$8:$W$1931,15,FALSE))</f>
        <v/>
      </c>
      <c r="L281" s="622"/>
    </row>
    <row r="282" spans="1:12" ht="20.100000000000001" customHeight="1">
      <c r="A282" s="615"/>
      <c r="B282" s="617"/>
      <c r="C282" s="619"/>
      <c r="D282" s="50" t="str">
        <f>IF(A281="","",VLOOKUP(ASC(A281),承認一覧表!$I$8:$T$1933,6,FALSE))</f>
        <v/>
      </c>
      <c r="E282" s="42" t="str">
        <f>ASC(LEFT(A281,3))</f>
        <v/>
      </c>
      <c r="F282" s="43" t="str">
        <f>IF(A281="","",VLOOKUP(A281,承認一覧表!$A$8:$F$1931,4,FALSE))</f>
        <v/>
      </c>
      <c r="G282" s="43" t="s">
        <v>45</v>
      </c>
      <c r="H282" s="54" t="str">
        <f>IF(A281="","",VLOOKUP(A281,承認一覧表!$A$8:$W$1931,5,FALSE))</f>
        <v/>
      </c>
      <c r="I282" s="43" t="s">
        <v>45</v>
      </c>
      <c r="J282" s="55" t="str">
        <f>IF(A281="","",VLOOKUP(A281,承認一覧表!$A$8:$W$1931,6,FALSE))</f>
        <v/>
      </c>
      <c r="K282" s="623" t="str">
        <f>IF(A281="","",VLOOKUP(A281,承認一覧表!$I$8:$W$1931,3,FALSE))</f>
        <v/>
      </c>
      <c r="L282" s="624"/>
    </row>
    <row r="283" spans="1:12" ht="20.100000000000001" customHeight="1">
      <c r="A283" s="615"/>
      <c r="B283" s="625" t="str">
        <f>IF(A283="","",VLOOKUP(ASC(A283),承認一覧表!$I$8:$T$1933,2,FALSE))</f>
        <v/>
      </c>
      <c r="C283" s="627"/>
      <c r="D283" s="51" t="str">
        <f>IF(A283="","",VLOOKUP(ASC(A283),承認一覧表!$I$8:$T$1933,5,FALSE))</f>
        <v/>
      </c>
      <c r="E283" s="44" t="str">
        <f>IF(A283="","",VLOOKUP(ASC(A283),承認一覧表!$I$8:$W$1931,11,FALSE))</f>
        <v/>
      </c>
      <c r="F283" s="629" t="s">
        <v>48</v>
      </c>
      <c r="G283" s="629"/>
      <c r="H283" s="629"/>
      <c r="I283" s="629"/>
      <c r="J283" s="629"/>
      <c r="K283" s="630" t="str">
        <f>IF(A283="","",VLOOKUP(A283,承認一覧表!$I$8:$W$1931,15,FALSE))</f>
        <v/>
      </c>
      <c r="L283" s="631"/>
    </row>
    <row r="284" spans="1:12" ht="20.100000000000001" customHeight="1">
      <c r="A284" s="615"/>
      <c r="B284" s="626"/>
      <c r="C284" s="628"/>
      <c r="D284" s="52" t="str">
        <f>IF(A283="","",VLOOKUP(ASC(A283),承認一覧表!$I$8:$T$1933,6,FALSE))</f>
        <v/>
      </c>
      <c r="E284" s="45" t="str">
        <f>ASC(LEFT(A283,3))</f>
        <v/>
      </c>
      <c r="F284" s="46" t="str">
        <f>IF(A283="","",VLOOKUP(A283,承認一覧表!$A$8:$F$1931,4,FALSE))</f>
        <v/>
      </c>
      <c r="G284" s="46" t="s">
        <v>45</v>
      </c>
      <c r="H284" s="61" t="str">
        <f>IF(A283="","",VLOOKUP(A283,承認一覧表!$A$8:$W$1931,5,FALSE))</f>
        <v/>
      </c>
      <c r="I284" s="46" t="s">
        <v>45</v>
      </c>
      <c r="J284" s="62" t="str">
        <f>IF(A283="","",VLOOKUP(A283,承認一覧表!$A$8:$W$1931,6,FALSE))</f>
        <v/>
      </c>
      <c r="K284" s="632" t="str">
        <f>IF(A283="","",VLOOKUP(A283,承認一覧表!$I$8:$W$1931,3,FALSE))</f>
        <v/>
      </c>
      <c r="L284" s="633"/>
    </row>
    <row r="285" spans="1:12" ht="20.100000000000001" customHeight="1">
      <c r="A285" s="615"/>
      <c r="B285" s="616" t="str">
        <f>IF(A285="","",VLOOKUP(ASC(A285),承認一覧表!$I$8:$T$1933,2,FALSE))</f>
        <v/>
      </c>
      <c r="C285" s="618"/>
      <c r="D285" s="49" t="str">
        <f>IF(A285="","",VLOOKUP(ASC(A285),承認一覧表!$I$8:$T$1933,5,FALSE))</f>
        <v/>
      </c>
      <c r="E285" s="47" t="str">
        <f>IF(A285="","",VLOOKUP(ASC(A285),承認一覧表!$I$8:$W$1931,11,FALSE))</f>
        <v/>
      </c>
      <c r="F285" s="620" t="s">
        <v>48</v>
      </c>
      <c r="G285" s="620"/>
      <c r="H285" s="620"/>
      <c r="I285" s="620"/>
      <c r="J285" s="620"/>
      <c r="K285" s="621" t="str">
        <f>IF(A285="","",VLOOKUP(A285,承認一覧表!$I$8:$W$1931,15,FALSE))</f>
        <v/>
      </c>
      <c r="L285" s="622"/>
    </row>
    <row r="286" spans="1:12" ht="20.100000000000001" customHeight="1">
      <c r="A286" s="615"/>
      <c r="B286" s="617"/>
      <c r="C286" s="619"/>
      <c r="D286" s="50" t="str">
        <f>IF(A285="","",VLOOKUP(ASC(A285),承認一覧表!$I$8:$T$1933,6,FALSE))</f>
        <v/>
      </c>
      <c r="E286" s="42" t="str">
        <f>ASC(LEFT(A285,3))</f>
        <v/>
      </c>
      <c r="F286" s="43" t="str">
        <f>IF(A285="","",VLOOKUP(A285,承認一覧表!$A$8:$F$1931,4,FALSE))</f>
        <v/>
      </c>
      <c r="G286" s="43" t="s">
        <v>45</v>
      </c>
      <c r="H286" s="54" t="str">
        <f>IF(A285="","",VLOOKUP(A285,承認一覧表!$A$8:$W$1931,5,FALSE))</f>
        <v/>
      </c>
      <c r="I286" s="43" t="s">
        <v>45</v>
      </c>
      <c r="J286" s="55" t="str">
        <f>IF(A285="","",VLOOKUP(A285,承認一覧表!$A$8:$W$1931,6,FALSE))</f>
        <v/>
      </c>
      <c r="K286" s="623" t="str">
        <f>IF(A285="","",VLOOKUP(A285,承認一覧表!$I$8:$W$1931,3,FALSE))</f>
        <v/>
      </c>
      <c r="L286" s="624"/>
    </row>
    <row r="287" spans="1:12" ht="20.100000000000001" customHeight="1">
      <c r="A287" s="615"/>
      <c r="B287" s="625" t="str">
        <f>IF(A287="","",VLOOKUP(ASC(A287),承認一覧表!$I$8:$T$1933,2,FALSE))</f>
        <v/>
      </c>
      <c r="C287" s="627"/>
      <c r="D287" s="51" t="str">
        <f>IF(A287="","",VLOOKUP(ASC(A287),承認一覧表!$I$8:$T$1933,5,FALSE))</f>
        <v/>
      </c>
      <c r="E287" s="44" t="str">
        <f>IF(A287="","",VLOOKUP(ASC(A287),承認一覧表!$I$8:$W$1931,11,FALSE))</f>
        <v/>
      </c>
      <c r="F287" s="629" t="s">
        <v>48</v>
      </c>
      <c r="G287" s="629"/>
      <c r="H287" s="629"/>
      <c r="I287" s="629"/>
      <c r="J287" s="629"/>
      <c r="K287" s="630" t="str">
        <f>IF(A287="","",VLOOKUP(A287,承認一覧表!$I$8:$W$1931,15,FALSE))</f>
        <v/>
      </c>
      <c r="L287" s="631"/>
    </row>
    <row r="288" spans="1:12" ht="20.100000000000001" customHeight="1">
      <c r="A288" s="615"/>
      <c r="B288" s="626"/>
      <c r="C288" s="628"/>
      <c r="D288" s="52" t="str">
        <f>IF(A287="","",VLOOKUP(ASC(A287),承認一覧表!$I$8:$T$1933,6,FALSE))</f>
        <v/>
      </c>
      <c r="E288" s="45" t="str">
        <f>ASC(LEFT(A287,3))</f>
        <v/>
      </c>
      <c r="F288" s="46" t="str">
        <f>IF(A287="","",VLOOKUP(A287,承認一覧表!$A$8:$F$1931,4,FALSE))</f>
        <v/>
      </c>
      <c r="G288" s="46" t="s">
        <v>45</v>
      </c>
      <c r="H288" s="61" t="str">
        <f>IF(A287="","",VLOOKUP(A287,承認一覧表!$A$8:$W$1931,5,FALSE))</f>
        <v/>
      </c>
      <c r="I288" s="46" t="s">
        <v>45</v>
      </c>
      <c r="J288" s="62" t="str">
        <f>IF(A287="","",VLOOKUP(A287,承認一覧表!$A$8:$W$1931,6,FALSE))</f>
        <v/>
      </c>
      <c r="K288" s="632" t="str">
        <f>IF(A287="","",VLOOKUP(A287,承認一覧表!$I$8:$W$1931,3,FALSE))</f>
        <v/>
      </c>
      <c r="L288" s="633"/>
    </row>
    <row r="289" spans="1:12" ht="20.100000000000001" customHeight="1">
      <c r="A289" s="615"/>
      <c r="B289" s="616" t="str">
        <f>IF(A289="","",VLOOKUP(ASC(A289),承認一覧表!$I$8:$T$1933,2,FALSE))</f>
        <v/>
      </c>
      <c r="C289" s="618"/>
      <c r="D289" s="49" t="str">
        <f>IF(A289="","",VLOOKUP(ASC(A289),承認一覧表!$I$8:$T$1933,5,FALSE))</f>
        <v/>
      </c>
      <c r="E289" s="47" t="str">
        <f>IF(A289="","",VLOOKUP(ASC(A289),承認一覧表!$I$8:$W$1931,11,FALSE))</f>
        <v/>
      </c>
      <c r="F289" s="620" t="s">
        <v>48</v>
      </c>
      <c r="G289" s="620"/>
      <c r="H289" s="620"/>
      <c r="I289" s="620"/>
      <c r="J289" s="620"/>
      <c r="K289" s="621" t="str">
        <f>IF(A289="","",VLOOKUP(A289,承認一覧表!$I$8:$W$1931,15,FALSE))</f>
        <v/>
      </c>
      <c r="L289" s="622"/>
    </row>
    <row r="290" spans="1:12" ht="20.100000000000001" customHeight="1">
      <c r="A290" s="615"/>
      <c r="B290" s="617"/>
      <c r="C290" s="619"/>
      <c r="D290" s="50" t="str">
        <f>IF(A289="","",VLOOKUP(ASC(A289),承認一覧表!$I$8:$T$1933,6,FALSE))</f>
        <v/>
      </c>
      <c r="E290" s="42" t="str">
        <f>ASC(LEFT(A289,3))</f>
        <v/>
      </c>
      <c r="F290" s="43" t="str">
        <f>IF(A289="","",VLOOKUP(A289,承認一覧表!$A$8:$F$1931,4,FALSE))</f>
        <v/>
      </c>
      <c r="G290" s="43" t="s">
        <v>45</v>
      </c>
      <c r="H290" s="54" t="str">
        <f>IF(A289="","",VLOOKUP(A289,承認一覧表!$A$8:$W$1931,5,FALSE))</f>
        <v/>
      </c>
      <c r="I290" s="43" t="s">
        <v>45</v>
      </c>
      <c r="J290" s="55" t="str">
        <f>IF(A289="","",VLOOKUP(A289,承認一覧表!$A$8:$W$1931,6,FALSE))</f>
        <v/>
      </c>
      <c r="K290" s="623" t="str">
        <f>IF(A289="","",VLOOKUP(A289,承認一覧表!$I$8:$W$1931,3,FALSE))</f>
        <v/>
      </c>
      <c r="L290" s="624"/>
    </row>
    <row r="291" spans="1:12" ht="20.100000000000001" customHeight="1">
      <c r="A291" s="615"/>
      <c r="B291" s="625" t="str">
        <f>IF(A291="","",VLOOKUP(ASC(A291),承認一覧表!$I$8:$T$1933,2,FALSE))</f>
        <v/>
      </c>
      <c r="C291" s="627"/>
      <c r="D291" s="51" t="str">
        <f>IF(A291="","",VLOOKUP(ASC(A291),承認一覧表!$I$8:$T$1933,5,FALSE))</f>
        <v/>
      </c>
      <c r="E291" s="44" t="str">
        <f>IF(A291="","",VLOOKUP(ASC(A291),承認一覧表!$I$8:$W$1931,11,FALSE))</f>
        <v/>
      </c>
      <c r="F291" s="629" t="s">
        <v>48</v>
      </c>
      <c r="G291" s="629"/>
      <c r="H291" s="629"/>
      <c r="I291" s="629"/>
      <c r="J291" s="629"/>
      <c r="K291" s="630" t="str">
        <f>IF(A291="","",VLOOKUP(A291,承認一覧表!$I$8:$W$1931,15,FALSE))</f>
        <v/>
      </c>
      <c r="L291" s="631"/>
    </row>
    <row r="292" spans="1:12" ht="20.100000000000001" customHeight="1">
      <c r="A292" s="615"/>
      <c r="B292" s="626"/>
      <c r="C292" s="628"/>
      <c r="D292" s="52" t="str">
        <f>IF(A291="","",VLOOKUP(ASC(A291),承認一覧表!$I$8:$T$1933,6,FALSE))</f>
        <v/>
      </c>
      <c r="E292" s="45" t="str">
        <f>ASC(LEFT(A291,3))</f>
        <v/>
      </c>
      <c r="F292" s="46" t="str">
        <f>IF(A291="","",VLOOKUP(A291,承認一覧表!$A$8:$F$1931,4,FALSE))</f>
        <v/>
      </c>
      <c r="G292" s="46" t="s">
        <v>45</v>
      </c>
      <c r="H292" s="61" t="str">
        <f>IF(A291="","",VLOOKUP(A291,承認一覧表!$A$8:$W$1931,5,FALSE))</f>
        <v/>
      </c>
      <c r="I292" s="46" t="s">
        <v>45</v>
      </c>
      <c r="J292" s="62" t="str">
        <f>IF(A291="","",VLOOKUP(A291,承認一覧表!$A$8:$W$1931,6,FALSE))</f>
        <v/>
      </c>
      <c r="K292" s="632" t="str">
        <f>IF(A291="","",VLOOKUP(A291,承認一覧表!$I$8:$W$1931,3,FALSE))</f>
        <v/>
      </c>
      <c r="L292" s="633"/>
    </row>
    <row r="293" spans="1:12" ht="20.100000000000001" customHeight="1">
      <c r="A293" s="615"/>
      <c r="B293" s="616" t="str">
        <f>IF(A293="","",VLOOKUP(ASC(A293),承認一覧表!$I$8:$T$1933,2,FALSE))</f>
        <v/>
      </c>
      <c r="C293" s="618"/>
      <c r="D293" s="49" t="str">
        <f>IF(A293="","",VLOOKUP(ASC(A293),承認一覧表!$I$8:$T$1933,5,FALSE))</f>
        <v/>
      </c>
      <c r="E293" s="47" t="str">
        <f>IF(A293="","",VLOOKUP(ASC(A293),承認一覧表!$I$8:$W$1931,11,FALSE))</f>
        <v/>
      </c>
      <c r="F293" s="620" t="s">
        <v>48</v>
      </c>
      <c r="G293" s="620"/>
      <c r="H293" s="620"/>
      <c r="I293" s="620"/>
      <c r="J293" s="620"/>
      <c r="K293" s="621" t="str">
        <f>IF(A293="","",VLOOKUP(A293,承認一覧表!$I$8:$W$1931,15,FALSE))</f>
        <v/>
      </c>
      <c r="L293" s="622"/>
    </row>
    <row r="294" spans="1:12" ht="20.100000000000001" customHeight="1">
      <c r="A294" s="615"/>
      <c r="B294" s="617"/>
      <c r="C294" s="619"/>
      <c r="D294" s="50" t="str">
        <f>IF(A293="","",VLOOKUP(ASC(A293),承認一覧表!$I$8:$T$1933,6,FALSE))</f>
        <v/>
      </c>
      <c r="E294" s="42" t="str">
        <f>ASC(LEFT(A293,3))</f>
        <v/>
      </c>
      <c r="F294" s="43" t="str">
        <f>IF(A293="","",VLOOKUP(A293,承認一覧表!$A$8:$F$1931,4,FALSE))</f>
        <v/>
      </c>
      <c r="G294" s="43" t="s">
        <v>45</v>
      </c>
      <c r="H294" s="54" t="str">
        <f>IF(A293="","",VLOOKUP(A293,承認一覧表!$A$8:$W$1931,5,FALSE))</f>
        <v/>
      </c>
      <c r="I294" s="43" t="s">
        <v>45</v>
      </c>
      <c r="J294" s="55" t="str">
        <f>IF(A293="","",VLOOKUP(A293,承認一覧表!$A$8:$W$1931,6,FALSE))</f>
        <v/>
      </c>
      <c r="K294" s="623" t="str">
        <f>IF(A293="","",VLOOKUP(A293,承認一覧表!$I$8:$W$1931,3,FALSE))</f>
        <v/>
      </c>
      <c r="L294" s="624"/>
    </row>
    <row r="295" spans="1:12" ht="20.100000000000001" customHeight="1">
      <c r="A295" s="615"/>
      <c r="B295" s="625" t="str">
        <f>IF(A295="","",VLOOKUP(ASC(A295),承認一覧表!$I$8:$T$1933,2,FALSE))</f>
        <v/>
      </c>
      <c r="C295" s="627"/>
      <c r="D295" s="51" t="str">
        <f>IF(A295="","",VLOOKUP(ASC(A295),承認一覧表!$I$8:$T$1933,5,FALSE))</f>
        <v/>
      </c>
      <c r="E295" s="44" t="str">
        <f>IF(A295="","",VLOOKUP(ASC(A295),承認一覧表!$I$8:$W$1931,11,FALSE))</f>
        <v/>
      </c>
      <c r="F295" s="629" t="s">
        <v>48</v>
      </c>
      <c r="G295" s="629"/>
      <c r="H295" s="629"/>
      <c r="I295" s="629"/>
      <c r="J295" s="629"/>
      <c r="K295" s="630" t="str">
        <f>IF(A295="","",VLOOKUP(A295,承認一覧表!$I$8:$W$1931,15,FALSE))</f>
        <v/>
      </c>
      <c r="L295" s="631"/>
    </row>
    <row r="296" spans="1:12" ht="20.100000000000001" customHeight="1">
      <c r="A296" s="615"/>
      <c r="B296" s="626"/>
      <c r="C296" s="628"/>
      <c r="D296" s="52" t="str">
        <f>IF(A295="","",VLOOKUP(ASC(A295),承認一覧表!$I$8:$T$1933,6,FALSE))</f>
        <v/>
      </c>
      <c r="E296" s="45" t="str">
        <f>ASC(LEFT(A295,3))</f>
        <v/>
      </c>
      <c r="F296" s="46" t="str">
        <f>IF(A295="","",VLOOKUP(A295,承認一覧表!$A$8:$F$1931,4,FALSE))</f>
        <v/>
      </c>
      <c r="G296" s="46" t="s">
        <v>45</v>
      </c>
      <c r="H296" s="61" t="str">
        <f>IF(A295="","",VLOOKUP(A295,承認一覧表!$A$8:$W$1931,5,FALSE))</f>
        <v/>
      </c>
      <c r="I296" s="46" t="s">
        <v>45</v>
      </c>
      <c r="J296" s="62" t="str">
        <f>IF(A295="","",VLOOKUP(A295,承認一覧表!$A$8:$W$1931,6,FALSE))</f>
        <v/>
      </c>
      <c r="K296" s="632" t="str">
        <f>IF(A295="","",VLOOKUP(A295,承認一覧表!$I$8:$W$1931,3,FALSE))</f>
        <v/>
      </c>
      <c r="L296" s="633"/>
    </row>
    <row r="297" spans="1:12" ht="20.100000000000001" customHeight="1">
      <c r="A297" s="615"/>
      <c r="B297" s="616" t="str">
        <f>IF(A297="","",VLOOKUP(ASC(A297),承認一覧表!$I$8:$T$1933,2,FALSE))</f>
        <v/>
      </c>
      <c r="C297" s="618"/>
      <c r="D297" s="49" t="str">
        <f>IF(A297="","",VLOOKUP(ASC(A297),承認一覧表!$I$8:$T$1933,5,FALSE))</f>
        <v/>
      </c>
      <c r="E297" s="47" t="str">
        <f>IF(A297="","",VLOOKUP(ASC(A297),承認一覧表!$I$8:$W$1931,11,FALSE))</f>
        <v/>
      </c>
      <c r="F297" s="620" t="s">
        <v>48</v>
      </c>
      <c r="G297" s="620"/>
      <c r="H297" s="620"/>
      <c r="I297" s="620"/>
      <c r="J297" s="620"/>
      <c r="K297" s="621" t="str">
        <f>IF(A297="","",VLOOKUP(A297,承認一覧表!$I$8:$W$1931,15,FALSE))</f>
        <v/>
      </c>
      <c r="L297" s="622"/>
    </row>
    <row r="298" spans="1:12" ht="20.100000000000001" customHeight="1">
      <c r="A298" s="615"/>
      <c r="B298" s="617"/>
      <c r="C298" s="619"/>
      <c r="D298" s="50" t="str">
        <f>IF(A297="","",VLOOKUP(ASC(A297),承認一覧表!$I$8:$T$1933,6,FALSE))</f>
        <v/>
      </c>
      <c r="E298" s="42" t="str">
        <f>ASC(LEFT(A297,3))</f>
        <v/>
      </c>
      <c r="F298" s="43" t="str">
        <f>IF(A297="","",VLOOKUP(A297,承認一覧表!$A$8:$F$1931,4,FALSE))</f>
        <v/>
      </c>
      <c r="G298" s="43" t="s">
        <v>45</v>
      </c>
      <c r="H298" s="54" t="str">
        <f>IF(A297="","",VLOOKUP(A297,承認一覧表!$A$8:$W$1931,5,FALSE))</f>
        <v/>
      </c>
      <c r="I298" s="43" t="s">
        <v>45</v>
      </c>
      <c r="J298" s="55" t="str">
        <f>IF(A297="","",VLOOKUP(A297,承認一覧表!$A$8:$W$1931,6,FALSE))</f>
        <v/>
      </c>
      <c r="K298" s="623" t="str">
        <f>IF(A297="","",VLOOKUP(A297,承認一覧表!$I$8:$W$1931,3,FALSE))</f>
        <v/>
      </c>
      <c r="L298" s="624"/>
    </row>
    <row r="299" spans="1:12" ht="20.100000000000001" customHeight="1">
      <c r="A299" s="615"/>
      <c r="B299" s="625" t="str">
        <f>IF(A299="","",VLOOKUP(ASC(A299),承認一覧表!$I$8:$T$1933,2,FALSE))</f>
        <v/>
      </c>
      <c r="C299" s="627"/>
      <c r="D299" s="51" t="str">
        <f>IF(A299="","",VLOOKUP(ASC(A299),承認一覧表!$I$8:$T$1933,5,FALSE))</f>
        <v/>
      </c>
      <c r="E299" s="44" t="str">
        <f>IF(A299="","",VLOOKUP(ASC(A299),承認一覧表!$I$8:$W$1931,11,FALSE))</f>
        <v/>
      </c>
      <c r="F299" s="629" t="s">
        <v>48</v>
      </c>
      <c r="G299" s="629"/>
      <c r="H299" s="629"/>
      <c r="I299" s="629"/>
      <c r="J299" s="629"/>
      <c r="K299" s="630" t="str">
        <f>IF(A299="","",VLOOKUP(A299,承認一覧表!$I$8:$W$1931,15,FALSE))</f>
        <v/>
      </c>
      <c r="L299" s="631"/>
    </row>
    <row r="300" spans="1:12" ht="20.100000000000001" customHeight="1">
      <c r="A300" s="615"/>
      <c r="B300" s="626"/>
      <c r="C300" s="628"/>
      <c r="D300" s="52" t="str">
        <f>IF(A299="","",VLOOKUP(ASC(A299),承認一覧表!$I$8:$T$1933,6,FALSE))</f>
        <v/>
      </c>
      <c r="E300" s="45" t="str">
        <f>ASC(LEFT(A299,3))</f>
        <v/>
      </c>
      <c r="F300" s="46" t="str">
        <f>IF(A299="","",VLOOKUP(A299,承認一覧表!$A$8:$F$1931,4,FALSE))</f>
        <v/>
      </c>
      <c r="G300" s="46" t="s">
        <v>45</v>
      </c>
      <c r="H300" s="61" t="str">
        <f>IF(A299="","",VLOOKUP(A299,承認一覧表!$A$8:$W$1931,5,FALSE))</f>
        <v/>
      </c>
      <c r="I300" s="46" t="s">
        <v>45</v>
      </c>
      <c r="J300" s="62" t="str">
        <f>IF(A299="","",VLOOKUP(A299,承認一覧表!$A$8:$W$1931,6,FALSE))</f>
        <v/>
      </c>
      <c r="K300" s="632" t="str">
        <f>IF(A299="","",VLOOKUP(A299,承認一覧表!$I$8:$W$1931,3,FALSE))</f>
        <v/>
      </c>
      <c r="L300" s="633"/>
    </row>
    <row r="301" spans="1:12" ht="20.100000000000001" customHeight="1">
      <c r="A301" s="615"/>
      <c r="B301" s="616" t="str">
        <f>IF(A301="","",VLOOKUP(ASC(A301),承認一覧表!$I$8:$T$1933,2,FALSE))</f>
        <v/>
      </c>
      <c r="C301" s="618"/>
      <c r="D301" s="49" t="str">
        <f>IF(A301="","",VLOOKUP(ASC(A301),承認一覧表!$I$8:$T$1933,5,FALSE))</f>
        <v/>
      </c>
      <c r="E301" s="47" t="str">
        <f>IF(A301="","",VLOOKUP(ASC(A301),承認一覧表!$I$8:$W$1931,11,FALSE))</f>
        <v/>
      </c>
      <c r="F301" s="620" t="s">
        <v>48</v>
      </c>
      <c r="G301" s="620"/>
      <c r="H301" s="620"/>
      <c r="I301" s="620"/>
      <c r="J301" s="620"/>
      <c r="K301" s="621" t="str">
        <f>IF(A301="","",VLOOKUP(A301,承認一覧表!$I$8:$W$1931,15,FALSE))</f>
        <v/>
      </c>
      <c r="L301" s="622"/>
    </row>
    <row r="302" spans="1:12" ht="20.100000000000001" customHeight="1">
      <c r="A302" s="615"/>
      <c r="B302" s="617"/>
      <c r="C302" s="619"/>
      <c r="D302" s="50" t="str">
        <f>IF(A301="","",VLOOKUP(ASC(A301),承認一覧表!$I$8:$T$1933,6,FALSE))</f>
        <v/>
      </c>
      <c r="E302" s="42" t="str">
        <f>ASC(LEFT(A301,3))</f>
        <v/>
      </c>
      <c r="F302" s="43" t="str">
        <f>IF(A301="","",VLOOKUP(A301,承認一覧表!$A$8:$F$1931,4,FALSE))</f>
        <v/>
      </c>
      <c r="G302" s="43" t="s">
        <v>45</v>
      </c>
      <c r="H302" s="54" t="str">
        <f>IF(A301="","",VLOOKUP(A301,承認一覧表!$A$8:$W$1931,5,FALSE))</f>
        <v/>
      </c>
      <c r="I302" s="43" t="s">
        <v>45</v>
      </c>
      <c r="J302" s="55" t="str">
        <f>IF(A301="","",VLOOKUP(A301,承認一覧表!$A$8:$W$1931,6,FALSE))</f>
        <v/>
      </c>
      <c r="K302" s="623" t="str">
        <f>IF(A301="","",VLOOKUP(A301,承認一覧表!$I$8:$W$1931,3,FALSE))</f>
        <v/>
      </c>
      <c r="L302" s="624"/>
    </row>
    <row r="303" spans="1:12" ht="20.100000000000001" customHeight="1">
      <c r="A303" s="615"/>
      <c r="B303" s="625" t="str">
        <f>IF(A303="","",VLOOKUP(ASC(A303),承認一覧表!$I$8:$T$1933,2,FALSE))</f>
        <v/>
      </c>
      <c r="C303" s="627"/>
      <c r="D303" s="51" t="str">
        <f>IF(A303="","",VLOOKUP(ASC(A303),承認一覧表!$I$8:$T$1933,5,FALSE))</f>
        <v/>
      </c>
      <c r="E303" s="44" t="str">
        <f>IF(A303="","",VLOOKUP(ASC(A303),承認一覧表!$I$8:$W$1931,11,FALSE))</f>
        <v/>
      </c>
      <c r="F303" s="629" t="s">
        <v>48</v>
      </c>
      <c r="G303" s="629"/>
      <c r="H303" s="629"/>
      <c r="I303" s="629"/>
      <c r="J303" s="629"/>
      <c r="K303" s="630" t="str">
        <f>IF(A303="","",VLOOKUP(A303,承認一覧表!$I$8:$W$1931,15,FALSE))</f>
        <v/>
      </c>
      <c r="L303" s="631"/>
    </row>
    <row r="304" spans="1:12" ht="20.100000000000001" customHeight="1">
      <c r="A304" s="615"/>
      <c r="B304" s="626"/>
      <c r="C304" s="628"/>
      <c r="D304" s="52" t="str">
        <f>IF(A303="","",VLOOKUP(ASC(A303),承認一覧表!$I$8:$T$1933,6,FALSE))</f>
        <v/>
      </c>
      <c r="E304" s="45" t="str">
        <f>ASC(LEFT(A303,3))</f>
        <v/>
      </c>
      <c r="F304" s="46" t="str">
        <f>IF(A303="","",VLOOKUP(A303,承認一覧表!$A$8:$F$1931,4,FALSE))</f>
        <v/>
      </c>
      <c r="G304" s="46" t="s">
        <v>45</v>
      </c>
      <c r="H304" s="61" t="str">
        <f>IF(A303="","",VLOOKUP(A303,承認一覧表!$A$8:$W$1931,5,FALSE))</f>
        <v/>
      </c>
      <c r="I304" s="46" t="s">
        <v>45</v>
      </c>
      <c r="J304" s="62" t="str">
        <f>IF(A303="","",VLOOKUP(A303,承認一覧表!$A$8:$W$1931,6,FALSE))</f>
        <v/>
      </c>
      <c r="K304" s="632" t="str">
        <f>IF(A303="","",VLOOKUP(A303,承認一覧表!$I$8:$W$1931,3,FALSE))</f>
        <v/>
      </c>
      <c r="L304" s="633"/>
    </row>
    <row r="305" spans="1:12" ht="20.100000000000001" customHeight="1">
      <c r="A305" s="615"/>
      <c r="B305" s="616" t="str">
        <f>IF(A305="","",VLOOKUP(ASC(A305),承認一覧表!$I$8:$T$1933,2,FALSE))</f>
        <v/>
      </c>
      <c r="C305" s="618"/>
      <c r="D305" s="49" t="str">
        <f>IF(A305="","",VLOOKUP(ASC(A305),承認一覧表!$I$8:$T$1933,5,FALSE))</f>
        <v/>
      </c>
      <c r="E305" s="47" t="str">
        <f>IF(A305="","",VLOOKUP(ASC(A305),承認一覧表!$I$8:$W$1931,11,FALSE))</f>
        <v/>
      </c>
      <c r="F305" s="620" t="s">
        <v>48</v>
      </c>
      <c r="G305" s="620"/>
      <c r="H305" s="620"/>
      <c r="I305" s="620"/>
      <c r="J305" s="620"/>
      <c r="K305" s="621" t="str">
        <f>IF(A305="","",VLOOKUP(A305,承認一覧表!$I$8:$W$1931,15,FALSE))</f>
        <v/>
      </c>
      <c r="L305" s="622"/>
    </row>
    <row r="306" spans="1:12" ht="20.100000000000001" customHeight="1">
      <c r="A306" s="615"/>
      <c r="B306" s="617"/>
      <c r="C306" s="619"/>
      <c r="D306" s="50" t="str">
        <f>IF(A305="","",VLOOKUP(ASC(A305),承認一覧表!$I$8:$T$1933,6,FALSE))</f>
        <v/>
      </c>
      <c r="E306" s="42" t="str">
        <f>ASC(LEFT(A305,3))</f>
        <v/>
      </c>
      <c r="F306" s="43" t="str">
        <f>IF(A305="","",VLOOKUP(A305,承認一覧表!$A$8:$F$1931,4,FALSE))</f>
        <v/>
      </c>
      <c r="G306" s="43" t="s">
        <v>45</v>
      </c>
      <c r="H306" s="54" t="str">
        <f>IF(A305="","",VLOOKUP(A305,承認一覧表!$A$8:$W$1931,5,FALSE))</f>
        <v/>
      </c>
      <c r="I306" s="43" t="s">
        <v>45</v>
      </c>
      <c r="J306" s="55" t="str">
        <f>IF(A305="","",VLOOKUP(A305,承認一覧表!$A$8:$W$1931,6,FALSE))</f>
        <v/>
      </c>
      <c r="K306" s="623" t="str">
        <f>IF(A305="","",VLOOKUP(A305,承認一覧表!$I$8:$W$1931,3,FALSE))</f>
        <v/>
      </c>
      <c r="L306" s="624"/>
    </row>
    <row r="307" spans="1:12" ht="20.100000000000001" customHeight="1">
      <c r="A307" s="615"/>
      <c r="B307" s="625" t="str">
        <f>IF(A307="","",VLOOKUP(ASC(A307),承認一覧表!$I$8:$T$1933,2,FALSE))</f>
        <v/>
      </c>
      <c r="C307" s="627"/>
      <c r="D307" s="51" t="str">
        <f>IF(A307="","",VLOOKUP(ASC(A307),承認一覧表!$I$8:$T$1933,5,FALSE))</f>
        <v/>
      </c>
      <c r="E307" s="44" t="str">
        <f>IF(A307="","",VLOOKUP(ASC(A307),承認一覧表!$I$8:$W$1931,11,FALSE))</f>
        <v/>
      </c>
      <c r="F307" s="629" t="s">
        <v>48</v>
      </c>
      <c r="G307" s="629"/>
      <c r="H307" s="629"/>
      <c r="I307" s="629"/>
      <c r="J307" s="629"/>
      <c r="K307" s="630" t="str">
        <f>IF(A307="","",VLOOKUP(A307,承認一覧表!$I$8:$W$1931,15,FALSE))</f>
        <v/>
      </c>
      <c r="L307" s="631"/>
    </row>
    <row r="308" spans="1:12" ht="20.100000000000001" customHeight="1">
      <c r="A308" s="615"/>
      <c r="B308" s="626"/>
      <c r="C308" s="628"/>
      <c r="D308" s="52" t="str">
        <f>IF(A307="","",VLOOKUP(ASC(A307),承認一覧表!$I$8:$T$1933,6,FALSE))</f>
        <v/>
      </c>
      <c r="E308" s="45" t="str">
        <f>ASC(LEFT(A307,3))</f>
        <v/>
      </c>
      <c r="F308" s="46" t="str">
        <f>IF(A307="","",VLOOKUP(A307,承認一覧表!$A$8:$F$1931,4,FALSE))</f>
        <v/>
      </c>
      <c r="G308" s="46" t="s">
        <v>45</v>
      </c>
      <c r="H308" s="61" t="str">
        <f>IF(A307="","",VLOOKUP(A307,承認一覧表!$A$8:$W$1931,5,FALSE))</f>
        <v/>
      </c>
      <c r="I308" s="46" t="s">
        <v>45</v>
      </c>
      <c r="J308" s="62" t="str">
        <f>IF(A307="","",VLOOKUP(A307,承認一覧表!$A$8:$W$1931,6,FALSE))</f>
        <v/>
      </c>
      <c r="K308" s="632" t="str">
        <f>IF(A307="","",VLOOKUP(A307,承認一覧表!$I$8:$W$1931,3,FALSE))</f>
        <v/>
      </c>
      <c r="L308" s="633"/>
    </row>
    <row r="309" spans="1:12" ht="20.100000000000001" customHeight="1">
      <c r="A309" s="615"/>
      <c r="B309" s="616" t="str">
        <f>IF(A309="","",VLOOKUP(ASC(A309),承認一覧表!$I$8:$T$1933,2,FALSE))</f>
        <v/>
      </c>
      <c r="C309" s="618"/>
      <c r="D309" s="49" t="str">
        <f>IF(A309="","",VLOOKUP(ASC(A309),承認一覧表!$I$8:$T$1933,5,FALSE))</f>
        <v/>
      </c>
      <c r="E309" s="47" t="str">
        <f>IF(A309="","",VLOOKUP(ASC(A309),承認一覧表!$I$8:$W$1931,11,FALSE))</f>
        <v/>
      </c>
      <c r="F309" s="620" t="s">
        <v>48</v>
      </c>
      <c r="G309" s="620"/>
      <c r="H309" s="620"/>
      <c r="I309" s="620"/>
      <c r="J309" s="620"/>
      <c r="K309" s="621" t="str">
        <f>IF(A309="","",VLOOKUP(A309,承認一覧表!$I$8:$W$1931,15,FALSE))</f>
        <v/>
      </c>
      <c r="L309" s="622"/>
    </row>
    <row r="310" spans="1:12" ht="20.100000000000001" customHeight="1">
      <c r="A310" s="615"/>
      <c r="B310" s="617"/>
      <c r="C310" s="619"/>
      <c r="D310" s="50" t="str">
        <f>IF(A309="","",VLOOKUP(ASC(A309),承認一覧表!$I$8:$T$1933,6,FALSE))</f>
        <v/>
      </c>
      <c r="E310" s="42" t="str">
        <f>ASC(LEFT(A309,3))</f>
        <v/>
      </c>
      <c r="F310" s="43" t="str">
        <f>IF(A309="","",VLOOKUP(A309,承認一覧表!$A$8:$F$1931,4,FALSE))</f>
        <v/>
      </c>
      <c r="G310" s="43" t="s">
        <v>45</v>
      </c>
      <c r="H310" s="54" t="str">
        <f>IF(A309="","",VLOOKUP(A309,承認一覧表!$A$8:$W$1931,5,FALSE))</f>
        <v/>
      </c>
      <c r="I310" s="43" t="s">
        <v>45</v>
      </c>
      <c r="J310" s="55" t="str">
        <f>IF(A309="","",VLOOKUP(A309,承認一覧表!$A$8:$W$1931,6,FALSE))</f>
        <v/>
      </c>
      <c r="K310" s="623" t="str">
        <f>IF(A309="","",VLOOKUP(A309,承認一覧表!$I$8:$W$1931,3,FALSE))</f>
        <v/>
      </c>
      <c r="L310" s="624"/>
    </row>
    <row r="311" spans="1:12" ht="15" customHeight="1">
      <c r="B311" s="90" t="s">
        <v>4258</v>
      </c>
      <c r="C311" s="36"/>
      <c r="D311" s="36"/>
      <c r="E311" s="37"/>
      <c r="F311" s="38"/>
      <c r="G311" s="38"/>
      <c r="H311" s="38"/>
      <c r="I311" s="38"/>
      <c r="J311" s="38"/>
      <c r="K311" s="36"/>
      <c r="L311" s="36"/>
    </row>
    <row r="312" spans="1:12" ht="20.100000000000001" customHeight="1">
      <c r="B312" s="48" t="s">
        <v>4259</v>
      </c>
      <c r="C312" s="39"/>
      <c r="D312" s="39"/>
      <c r="E312" s="40"/>
      <c r="K312" s="39"/>
      <c r="L312" s="39"/>
    </row>
    <row r="313" spans="1:12" ht="20.100000000000001" customHeight="1">
      <c r="B313" s="48"/>
      <c r="C313" s="39"/>
      <c r="D313" s="39"/>
      <c r="E313" s="40"/>
      <c r="K313" s="39"/>
      <c r="L313" s="39"/>
    </row>
    <row r="314" spans="1:12" ht="20.100000000000001" customHeight="1">
      <c r="B314" s="48"/>
      <c r="C314" s="39"/>
      <c r="D314" s="39"/>
      <c r="E314" s="40"/>
      <c r="K314" s="39"/>
      <c r="L314" s="39"/>
    </row>
    <row r="315" spans="1:12" ht="20.100000000000001" customHeight="1">
      <c r="L315" s="31" t="s">
        <v>4249</v>
      </c>
    </row>
    <row r="316" spans="1:12" ht="9.9" customHeight="1"/>
    <row r="317" spans="1:12" ht="18" customHeight="1">
      <c r="A317" s="645" t="s">
        <v>41</v>
      </c>
      <c r="B317" s="648" t="s">
        <v>288</v>
      </c>
      <c r="C317" s="650" t="s">
        <v>42</v>
      </c>
      <c r="D317" s="650" t="s">
        <v>242</v>
      </c>
      <c r="E317" s="650" t="s">
        <v>292</v>
      </c>
      <c r="F317" s="648" t="s">
        <v>43</v>
      </c>
      <c r="G317" s="652"/>
      <c r="H317" s="652"/>
      <c r="I317" s="652"/>
      <c r="J317" s="653"/>
      <c r="K317" s="648" t="s">
        <v>2326</v>
      </c>
      <c r="L317" s="653"/>
    </row>
    <row r="318" spans="1:12" ht="5.0999999999999996" customHeight="1">
      <c r="A318" s="645"/>
      <c r="B318" s="649"/>
      <c r="C318" s="651"/>
      <c r="D318" s="651"/>
      <c r="E318" s="651"/>
      <c r="F318" s="649"/>
      <c r="G318" s="654"/>
      <c r="H318" s="654"/>
      <c r="I318" s="654"/>
      <c r="J318" s="655"/>
      <c r="K318" s="649"/>
      <c r="L318" s="655"/>
    </row>
    <row r="319" spans="1:12" ht="5.0999999999999996" customHeight="1">
      <c r="A319" s="646"/>
      <c r="B319" s="649"/>
      <c r="C319" s="651"/>
      <c r="D319" s="651"/>
      <c r="E319" s="656" t="s">
        <v>289</v>
      </c>
      <c r="F319" s="658" t="s">
        <v>44</v>
      </c>
      <c r="G319" s="660" t="s">
        <v>45</v>
      </c>
      <c r="H319" s="662" t="s">
        <v>46</v>
      </c>
      <c r="I319" s="660" t="s">
        <v>45</v>
      </c>
      <c r="J319" s="664" t="s">
        <v>47</v>
      </c>
      <c r="K319" s="666" t="s">
        <v>312</v>
      </c>
      <c r="L319" s="667"/>
    </row>
    <row r="320" spans="1:12" ht="18" customHeight="1" thickBot="1">
      <c r="A320" s="647"/>
      <c r="B320" s="649"/>
      <c r="C320" s="651"/>
      <c r="D320" s="651"/>
      <c r="E320" s="657"/>
      <c r="F320" s="659"/>
      <c r="G320" s="661"/>
      <c r="H320" s="663"/>
      <c r="I320" s="661"/>
      <c r="J320" s="665"/>
      <c r="K320" s="668"/>
      <c r="L320" s="669"/>
    </row>
    <row r="321" spans="1:15" ht="20.100000000000001" customHeight="1" thickTop="1">
      <c r="A321" s="634"/>
      <c r="B321" s="636" t="str">
        <f>IF(A321="","",VLOOKUP(ASC(A321),承認一覧表!$I$8:$T$1933,2,FALSE))</f>
        <v/>
      </c>
      <c r="C321" s="638"/>
      <c r="D321" s="53" t="str">
        <f>IF(A321="","",VLOOKUP(ASC(A321),承認一覧表!$I$8:$T$1933,5,FALSE))</f>
        <v/>
      </c>
      <c r="E321" s="41" t="str">
        <f>IF(A321="","",VLOOKUP(ASC(A321),承認一覧表!$I$8:$W$1931,11,FALSE))</f>
        <v/>
      </c>
      <c r="F321" s="640" t="s">
        <v>48</v>
      </c>
      <c r="G321" s="640"/>
      <c r="H321" s="640"/>
      <c r="I321" s="640"/>
      <c r="J321" s="640"/>
      <c r="K321" s="641" t="str">
        <f>IF(A321="","",VLOOKUP(A321,承認一覧表!$I$8:$W$1931,15,FALSE))</f>
        <v/>
      </c>
      <c r="L321" s="642"/>
    </row>
    <row r="322" spans="1:15" ht="20.100000000000001" customHeight="1">
      <c r="A322" s="635"/>
      <c r="B322" s="637"/>
      <c r="C322" s="639"/>
      <c r="D322" s="56" t="str">
        <f>IF(A321="","",VLOOKUP(ASC(A321),承認一覧表!$I$8:$T$1933,6,FALSE))</f>
        <v/>
      </c>
      <c r="E322" s="57" t="str">
        <f>ASC(LEFT(A321,3))</f>
        <v/>
      </c>
      <c r="F322" s="58" t="str">
        <f>IF(A321="","",VLOOKUP(A321,承認一覧表!$A$8:$F$1931,4,FALSE))</f>
        <v/>
      </c>
      <c r="G322" s="58" t="s">
        <v>45</v>
      </c>
      <c r="H322" s="59" t="str">
        <f>IF(A321="","",VLOOKUP(A321,承認一覧表!$A$8:$W$1931,5,FALSE))</f>
        <v/>
      </c>
      <c r="I322" s="58" t="s">
        <v>45</v>
      </c>
      <c r="J322" s="60" t="str">
        <f>IF(A321="","",VLOOKUP(A321,承認一覧表!$A$8:$W$1931,6,FALSE))</f>
        <v/>
      </c>
      <c r="K322" s="643" t="str">
        <f>IF(A321="","",VLOOKUP(A321,承認一覧表!$I$8:$W$1931,3,FALSE))</f>
        <v/>
      </c>
      <c r="L322" s="644"/>
      <c r="O322" s="35"/>
    </row>
    <row r="323" spans="1:15" ht="20.100000000000001" customHeight="1">
      <c r="A323" s="615"/>
      <c r="B323" s="625" t="str">
        <f>IF(A323="","",VLOOKUP(ASC(A323),承認一覧表!$I$8:$T$1933,2,FALSE))</f>
        <v/>
      </c>
      <c r="C323" s="627"/>
      <c r="D323" s="51" t="str">
        <f>IF(A323="","",VLOOKUP(ASC(A323),承認一覧表!$I$8:$T$1933,5,FALSE))</f>
        <v/>
      </c>
      <c r="E323" s="44" t="str">
        <f>IF(A323="","",VLOOKUP(ASC(A323),承認一覧表!$I$8:$W$1931,11,FALSE))</f>
        <v/>
      </c>
      <c r="F323" s="629" t="s">
        <v>48</v>
      </c>
      <c r="G323" s="629"/>
      <c r="H323" s="629"/>
      <c r="I323" s="629"/>
      <c r="J323" s="629"/>
      <c r="K323" s="630" t="str">
        <f>IF(A323="","",VLOOKUP(A323,承認一覧表!$I$8:$W$1931,15,FALSE))</f>
        <v/>
      </c>
      <c r="L323" s="631"/>
    </row>
    <row r="324" spans="1:15" ht="20.100000000000001" customHeight="1">
      <c r="A324" s="615"/>
      <c r="B324" s="626"/>
      <c r="C324" s="628"/>
      <c r="D324" s="52" t="str">
        <f>IF(A323="","",VLOOKUP(ASC(A323),承認一覧表!$I$8:$T$1933,6,FALSE))</f>
        <v/>
      </c>
      <c r="E324" s="45" t="str">
        <f>ASC(LEFT(A323,3))</f>
        <v/>
      </c>
      <c r="F324" s="46" t="str">
        <f>IF(A323="","",VLOOKUP(A323,承認一覧表!$A$8:$F$1931,4,FALSE))</f>
        <v/>
      </c>
      <c r="G324" s="46" t="s">
        <v>45</v>
      </c>
      <c r="H324" s="61" t="str">
        <f>IF(A323="","",VLOOKUP(A323,承認一覧表!$A$8:$W$1931,5,FALSE))</f>
        <v/>
      </c>
      <c r="I324" s="46" t="s">
        <v>45</v>
      </c>
      <c r="J324" s="62" t="str">
        <f>IF(A323="","",VLOOKUP(A323,承認一覧表!$A$8:$W$1931,6,FALSE))</f>
        <v/>
      </c>
      <c r="K324" s="632" t="str">
        <f>IF(A323="","",VLOOKUP(A323,承認一覧表!$I$8:$W$1931,3,FALSE))</f>
        <v/>
      </c>
      <c r="L324" s="633"/>
    </row>
    <row r="325" spans="1:15" ht="20.100000000000001" customHeight="1">
      <c r="A325" s="615"/>
      <c r="B325" s="616" t="str">
        <f>IF(A325="","",VLOOKUP(ASC(A325),承認一覧表!$I$8:$T$1933,2,FALSE))</f>
        <v/>
      </c>
      <c r="C325" s="618"/>
      <c r="D325" s="49" t="str">
        <f>IF(A325="","",VLOOKUP(ASC(A325),承認一覧表!$I$8:$T$1933,5,FALSE))</f>
        <v/>
      </c>
      <c r="E325" s="47" t="str">
        <f>IF(A325="","",VLOOKUP(ASC(A325),承認一覧表!$I$8:$W$1931,11,FALSE))</f>
        <v/>
      </c>
      <c r="F325" s="620" t="s">
        <v>48</v>
      </c>
      <c r="G325" s="620"/>
      <c r="H325" s="620"/>
      <c r="I325" s="620"/>
      <c r="J325" s="620"/>
      <c r="K325" s="621" t="str">
        <f>IF(A325="","",VLOOKUP(A325,承認一覧表!$I$8:$W$1931,15,FALSE))</f>
        <v/>
      </c>
      <c r="L325" s="622"/>
    </row>
    <row r="326" spans="1:15" ht="20.100000000000001" customHeight="1">
      <c r="A326" s="615"/>
      <c r="B326" s="617"/>
      <c r="C326" s="619"/>
      <c r="D326" s="50" t="str">
        <f>IF(A325="","",VLOOKUP(ASC(A325),承認一覧表!$I$8:$T$1933,6,FALSE))</f>
        <v/>
      </c>
      <c r="E326" s="42" t="str">
        <f>ASC(LEFT(A325,3))</f>
        <v/>
      </c>
      <c r="F326" s="43" t="str">
        <f>IF(A325="","",VLOOKUP(A325,承認一覧表!$A$8:$F$1931,4,FALSE))</f>
        <v/>
      </c>
      <c r="G326" s="43" t="s">
        <v>45</v>
      </c>
      <c r="H326" s="54" t="str">
        <f>IF(A325="","",VLOOKUP(A325,承認一覧表!$A$8:$W$1931,5,FALSE))</f>
        <v/>
      </c>
      <c r="I326" s="43" t="s">
        <v>45</v>
      </c>
      <c r="J326" s="55" t="str">
        <f>IF(A325="","",VLOOKUP(A325,承認一覧表!$A$8:$W$1931,6,FALSE))</f>
        <v/>
      </c>
      <c r="K326" s="623" t="str">
        <f>IF(A325="","",VLOOKUP(A325,承認一覧表!$I$8:$W$1931,3,FALSE))</f>
        <v/>
      </c>
      <c r="L326" s="624"/>
    </row>
    <row r="327" spans="1:15" ht="20.100000000000001" customHeight="1">
      <c r="A327" s="615"/>
      <c r="B327" s="625" t="str">
        <f>IF(A327="","",VLOOKUP(ASC(A327),承認一覧表!$I$8:$T$1933,2,FALSE))</f>
        <v/>
      </c>
      <c r="C327" s="627"/>
      <c r="D327" s="51" t="str">
        <f>IF(A327="","",VLOOKUP(ASC(A327),承認一覧表!$I$8:$T$1933,5,FALSE))</f>
        <v/>
      </c>
      <c r="E327" s="44" t="str">
        <f>IF(A327="","",VLOOKUP(ASC(A327),承認一覧表!$I$8:$W$1931,11,FALSE))</f>
        <v/>
      </c>
      <c r="F327" s="629" t="s">
        <v>48</v>
      </c>
      <c r="G327" s="629"/>
      <c r="H327" s="629"/>
      <c r="I327" s="629"/>
      <c r="J327" s="629"/>
      <c r="K327" s="630" t="str">
        <f>IF(A327="","",VLOOKUP(A327,承認一覧表!$I$8:$W$1931,15,FALSE))</f>
        <v/>
      </c>
      <c r="L327" s="631"/>
    </row>
    <row r="328" spans="1:15" ht="20.100000000000001" customHeight="1">
      <c r="A328" s="615"/>
      <c r="B328" s="626"/>
      <c r="C328" s="628"/>
      <c r="D328" s="52" t="str">
        <f>IF(A327="","",VLOOKUP(ASC(A327),承認一覧表!$I$8:$T$1933,6,FALSE))</f>
        <v/>
      </c>
      <c r="E328" s="45" t="str">
        <f>ASC(LEFT(A327,3))</f>
        <v/>
      </c>
      <c r="F328" s="46" t="str">
        <f>IF(A327="","",VLOOKUP(A327,承認一覧表!$A$8:$F$1931,4,FALSE))</f>
        <v/>
      </c>
      <c r="G328" s="46" t="s">
        <v>45</v>
      </c>
      <c r="H328" s="61" t="str">
        <f>IF(A327="","",VLOOKUP(A327,承認一覧表!$A$8:$W$1931,5,FALSE))</f>
        <v/>
      </c>
      <c r="I328" s="46" t="s">
        <v>45</v>
      </c>
      <c r="J328" s="62" t="str">
        <f>IF(A327="","",VLOOKUP(A327,承認一覧表!$A$8:$W$1931,6,FALSE))</f>
        <v/>
      </c>
      <c r="K328" s="632" t="str">
        <f>IF(A327="","",VLOOKUP(A327,承認一覧表!$I$8:$W$1931,3,FALSE))</f>
        <v/>
      </c>
      <c r="L328" s="633"/>
    </row>
    <row r="329" spans="1:15" ht="20.100000000000001" customHeight="1">
      <c r="A329" s="615"/>
      <c r="B329" s="616" t="str">
        <f>IF(A329="","",VLOOKUP(ASC(A329),承認一覧表!$I$8:$T$1933,2,FALSE))</f>
        <v/>
      </c>
      <c r="C329" s="618"/>
      <c r="D329" s="49" t="str">
        <f>IF(A329="","",VLOOKUP(ASC(A329),承認一覧表!$I$8:$T$1933,5,FALSE))</f>
        <v/>
      </c>
      <c r="E329" s="47" t="str">
        <f>IF(A329="","",VLOOKUP(ASC(A329),承認一覧表!$I$8:$W$1931,11,FALSE))</f>
        <v/>
      </c>
      <c r="F329" s="620" t="s">
        <v>48</v>
      </c>
      <c r="G329" s="620"/>
      <c r="H329" s="620"/>
      <c r="I329" s="620"/>
      <c r="J329" s="620"/>
      <c r="K329" s="621" t="str">
        <f>IF(A329="","",VLOOKUP(A329,承認一覧表!$I$8:$W$1931,15,FALSE))</f>
        <v/>
      </c>
      <c r="L329" s="622"/>
    </row>
    <row r="330" spans="1:15" ht="20.100000000000001" customHeight="1">
      <c r="A330" s="615"/>
      <c r="B330" s="617"/>
      <c r="C330" s="619"/>
      <c r="D330" s="50" t="str">
        <f>IF(A329="","",VLOOKUP(ASC(A329),承認一覧表!$I$8:$T$1933,6,FALSE))</f>
        <v/>
      </c>
      <c r="E330" s="42" t="str">
        <f>ASC(LEFT(A329,3))</f>
        <v/>
      </c>
      <c r="F330" s="43" t="str">
        <f>IF(A329="","",VLOOKUP(A329,承認一覧表!$A$8:$F$1931,4,FALSE))</f>
        <v/>
      </c>
      <c r="G330" s="43" t="s">
        <v>45</v>
      </c>
      <c r="H330" s="54" t="str">
        <f>IF(A329="","",VLOOKUP(A329,承認一覧表!$A$8:$W$1931,5,FALSE))</f>
        <v/>
      </c>
      <c r="I330" s="43" t="s">
        <v>45</v>
      </c>
      <c r="J330" s="55" t="str">
        <f>IF(A329="","",VLOOKUP(A329,承認一覧表!$A$8:$W$1931,6,FALSE))</f>
        <v/>
      </c>
      <c r="K330" s="623" t="str">
        <f>IF(A329="","",VLOOKUP(A329,承認一覧表!$I$8:$W$1931,3,FALSE))</f>
        <v/>
      </c>
      <c r="L330" s="624"/>
    </row>
    <row r="331" spans="1:15" ht="20.100000000000001" customHeight="1">
      <c r="A331" s="615"/>
      <c r="B331" s="625" t="str">
        <f>IF(A331="","",VLOOKUP(ASC(A331),承認一覧表!$I$8:$T$1933,2,FALSE))</f>
        <v/>
      </c>
      <c r="C331" s="627"/>
      <c r="D331" s="51" t="str">
        <f>IF(A331="","",VLOOKUP(ASC(A331),承認一覧表!$I$8:$T$1933,5,FALSE))</f>
        <v/>
      </c>
      <c r="E331" s="44" t="str">
        <f>IF(A331="","",VLOOKUP(ASC(A331),承認一覧表!$I$8:$W$1931,11,FALSE))</f>
        <v/>
      </c>
      <c r="F331" s="629" t="s">
        <v>48</v>
      </c>
      <c r="G331" s="629"/>
      <c r="H331" s="629"/>
      <c r="I331" s="629"/>
      <c r="J331" s="629"/>
      <c r="K331" s="630" t="str">
        <f>IF(A331="","",VLOOKUP(A331,承認一覧表!$I$8:$W$1931,15,FALSE))</f>
        <v/>
      </c>
      <c r="L331" s="631"/>
    </row>
    <row r="332" spans="1:15" ht="20.100000000000001" customHeight="1">
      <c r="A332" s="615"/>
      <c r="B332" s="626"/>
      <c r="C332" s="628"/>
      <c r="D332" s="52" t="str">
        <f>IF(A331="","",VLOOKUP(ASC(A331),承認一覧表!$I$8:$T$1933,6,FALSE))</f>
        <v/>
      </c>
      <c r="E332" s="45" t="str">
        <f>ASC(LEFT(A331,3))</f>
        <v/>
      </c>
      <c r="F332" s="46" t="str">
        <f>IF(A331="","",VLOOKUP(A331,承認一覧表!$A$8:$F$1931,4,FALSE))</f>
        <v/>
      </c>
      <c r="G332" s="46" t="s">
        <v>45</v>
      </c>
      <c r="H332" s="61" t="str">
        <f>IF(A331="","",VLOOKUP(A331,承認一覧表!$A$8:$W$1931,5,FALSE))</f>
        <v/>
      </c>
      <c r="I332" s="46" t="s">
        <v>45</v>
      </c>
      <c r="J332" s="62" t="str">
        <f>IF(A331="","",VLOOKUP(A331,承認一覧表!$A$8:$W$1931,6,FALSE))</f>
        <v/>
      </c>
      <c r="K332" s="632" t="str">
        <f>IF(A331="","",VLOOKUP(A331,承認一覧表!$I$8:$W$1931,3,FALSE))</f>
        <v/>
      </c>
      <c r="L332" s="633"/>
    </row>
    <row r="333" spans="1:15" ht="20.100000000000001" customHeight="1">
      <c r="A333" s="615"/>
      <c r="B333" s="616" t="str">
        <f>IF(A333="","",VLOOKUP(ASC(A333),承認一覧表!$I$8:$T$1933,2,FALSE))</f>
        <v/>
      </c>
      <c r="C333" s="618"/>
      <c r="D333" s="49" t="str">
        <f>IF(A333="","",VLOOKUP(ASC(A333),承認一覧表!$I$8:$T$1933,5,FALSE))</f>
        <v/>
      </c>
      <c r="E333" s="47" t="str">
        <f>IF(A333="","",VLOOKUP(ASC(A333),承認一覧表!$I$8:$W$1931,11,FALSE))</f>
        <v/>
      </c>
      <c r="F333" s="620" t="s">
        <v>48</v>
      </c>
      <c r="G333" s="620"/>
      <c r="H333" s="620"/>
      <c r="I333" s="620"/>
      <c r="J333" s="620"/>
      <c r="K333" s="621" t="str">
        <f>IF(A333="","",VLOOKUP(A333,承認一覧表!$I$8:$W$1931,15,FALSE))</f>
        <v/>
      </c>
      <c r="L333" s="622"/>
    </row>
    <row r="334" spans="1:15" ht="20.100000000000001" customHeight="1">
      <c r="A334" s="615"/>
      <c r="B334" s="617"/>
      <c r="C334" s="619"/>
      <c r="D334" s="50" t="str">
        <f>IF(A333="","",VLOOKUP(ASC(A333),承認一覧表!$I$8:$T$1933,6,FALSE))</f>
        <v/>
      </c>
      <c r="E334" s="42" t="str">
        <f>ASC(LEFT(A333,3))</f>
        <v/>
      </c>
      <c r="F334" s="43" t="str">
        <f>IF(A333="","",VLOOKUP(A333,承認一覧表!$A$8:$F$1931,4,FALSE))</f>
        <v/>
      </c>
      <c r="G334" s="43" t="s">
        <v>45</v>
      </c>
      <c r="H334" s="54" t="str">
        <f>IF(A333="","",VLOOKUP(A333,承認一覧表!$A$8:$W$1931,5,FALSE))</f>
        <v/>
      </c>
      <c r="I334" s="43" t="s">
        <v>45</v>
      </c>
      <c r="J334" s="55" t="str">
        <f>IF(A333="","",VLOOKUP(A333,承認一覧表!$A$8:$W$1931,6,FALSE))</f>
        <v/>
      </c>
      <c r="K334" s="623" t="str">
        <f>IF(A333="","",VLOOKUP(A333,承認一覧表!$I$8:$W$1931,3,FALSE))</f>
        <v/>
      </c>
      <c r="L334" s="624"/>
    </row>
    <row r="335" spans="1:15" ht="20.100000000000001" customHeight="1">
      <c r="A335" s="615"/>
      <c r="B335" s="625" t="str">
        <f>IF(A335="","",VLOOKUP(ASC(A335),承認一覧表!$I$8:$T$1933,2,FALSE))</f>
        <v/>
      </c>
      <c r="C335" s="627"/>
      <c r="D335" s="51" t="str">
        <f>IF(A335="","",VLOOKUP(ASC(A335),承認一覧表!$I$8:$T$1933,5,FALSE))</f>
        <v/>
      </c>
      <c r="E335" s="44" t="str">
        <f>IF(A335="","",VLOOKUP(ASC(A335),承認一覧表!$I$8:$W$1931,11,FALSE))</f>
        <v/>
      </c>
      <c r="F335" s="629" t="s">
        <v>48</v>
      </c>
      <c r="G335" s="629"/>
      <c r="H335" s="629"/>
      <c r="I335" s="629"/>
      <c r="J335" s="629"/>
      <c r="K335" s="630" t="str">
        <f>IF(A335="","",VLOOKUP(A335,承認一覧表!$I$8:$W$1931,15,FALSE))</f>
        <v/>
      </c>
      <c r="L335" s="631"/>
    </row>
    <row r="336" spans="1:15" ht="20.100000000000001" customHeight="1">
      <c r="A336" s="615"/>
      <c r="B336" s="626"/>
      <c r="C336" s="628"/>
      <c r="D336" s="52" t="str">
        <f>IF(A335="","",VLOOKUP(ASC(A335),承認一覧表!$I$8:$T$1933,6,FALSE))</f>
        <v/>
      </c>
      <c r="E336" s="45" t="str">
        <f>ASC(LEFT(A335,3))</f>
        <v/>
      </c>
      <c r="F336" s="46" t="str">
        <f>IF(A335="","",VLOOKUP(A335,承認一覧表!$A$8:$F$1931,4,FALSE))</f>
        <v/>
      </c>
      <c r="G336" s="46" t="s">
        <v>45</v>
      </c>
      <c r="H336" s="61" t="str">
        <f>IF(A335="","",VLOOKUP(A335,承認一覧表!$A$8:$W$1931,5,FALSE))</f>
        <v/>
      </c>
      <c r="I336" s="46" t="s">
        <v>45</v>
      </c>
      <c r="J336" s="62" t="str">
        <f>IF(A335="","",VLOOKUP(A335,承認一覧表!$A$8:$W$1931,6,FALSE))</f>
        <v/>
      </c>
      <c r="K336" s="632" t="str">
        <f>IF(A335="","",VLOOKUP(A335,承認一覧表!$I$8:$W$1931,3,FALSE))</f>
        <v/>
      </c>
      <c r="L336" s="633"/>
    </row>
    <row r="337" spans="1:12" ht="20.100000000000001" customHeight="1">
      <c r="A337" s="615"/>
      <c r="B337" s="616" t="str">
        <f>IF(A337="","",VLOOKUP(ASC(A337),承認一覧表!$I$8:$T$1933,2,FALSE))</f>
        <v/>
      </c>
      <c r="C337" s="618"/>
      <c r="D337" s="49" t="str">
        <f>IF(A337="","",VLOOKUP(ASC(A337),承認一覧表!$I$8:$T$1933,5,FALSE))</f>
        <v/>
      </c>
      <c r="E337" s="47" t="str">
        <f>IF(A337="","",VLOOKUP(ASC(A337),承認一覧表!$I$8:$W$1931,11,FALSE))</f>
        <v/>
      </c>
      <c r="F337" s="620" t="s">
        <v>48</v>
      </c>
      <c r="G337" s="620"/>
      <c r="H337" s="620"/>
      <c r="I337" s="620"/>
      <c r="J337" s="620"/>
      <c r="K337" s="621" t="str">
        <f>IF(A337="","",VLOOKUP(A337,承認一覧表!$I$8:$W$1931,15,FALSE))</f>
        <v/>
      </c>
      <c r="L337" s="622"/>
    </row>
    <row r="338" spans="1:12" ht="20.100000000000001" customHeight="1">
      <c r="A338" s="615"/>
      <c r="B338" s="617"/>
      <c r="C338" s="619"/>
      <c r="D338" s="50" t="str">
        <f>IF(A337="","",VLOOKUP(ASC(A337),承認一覧表!$I$8:$T$1933,6,FALSE))</f>
        <v/>
      </c>
      <c r="E338" s="42" t="str">
        <f>ASC(LEFT(A337,3))</f>
        <v/>
      </c>
      <c r="F338" s="43" t="str">
        <f>IF(A337="","",VLOOKUP(A337,承認一覧表!$A$8:$F$1931,4,FALSE))</f>
        <v/>
      </c>
      <c r="G338" s="43" t="s">
        <v>45</v>
      </c>
      <c r="H338" s="54" t="str">
        <f>IF(A337="","",VLOOKUP(A337,承認一覧表!$A$8:$W$1931,5,FALSE))</f>
        <v/>
      </c>
      <c r="I338" s="43" t="s">
        <v>45</v>
      </c>
      <c r="J338" s="55" t="str">
        <f>IF(A337="","",VLOOKUP(A337,承認一覧表!$A$8:$W$1931,6,FALSE))</f>
        <v/>
      </c>
      <c r="K338" s="623" t="str">
        <f>IF(A337="","",VLOOKUP(A337,承認一覧表!$I$8:$W$1931,3,FALSE))</f>
        <v/>
      </c>
      <c r="L338" s="624"/>
    </row>
    <row r="339" spans="1:12" ht="20.100000000000001" customHeight="1">
      <c r="A339" s="615"/>
      <c r="B339" s="625" t="str">
        <f>IF(A339="","",VLOOKUP(ASC(A339),承認一覧表!$I$8:$T$1933,2,FALSE))</f>
        <v/>
      </c>
      <c r="C339" s="627"/>
      <c r="D339" s="51" t="str">
        <f>IF(A339="","",VLOOKUP(ASC(A339),承認一覧表!$I$8:$T$1933,5,FALSE))</f>
        <v/>
      </c>
      <c r="E339" s="44" t="str">
        <f>IF(A339="","",VLOOKUP(ASC(A339),承認一覧表!$I$8:$W$1931,11,FALSE))</f>
        <v/>
      </c>
      <c r="F339" s="629" t="s">
        <v>48</v>
      </c>
      <c r="G339" s="629"/>
      <c r="H339" s="629"/>
      <c r="I339" s="629"/>
      <c r="J339" s="629"/>
      <c r="K339" s="630" t="str">
        <f>IF(A339="","",VLOOKUP(A339,承認一覧表!$I$8:$W$1931,15,FALSE))</f>
        <v/>
      </c>
      <c r="L339" s="631"/>
    </row>
    <row r="340" spans="1:12" ht="20.100000000000001" customHeight="1">
      <c r="A340" s="615"/>
      <c r="B340" s="626"/>
      <c r="C340" s="628"/>
      <c r="D340" s="52" t="str">
        <f>IF(A339="","",VLOOKUP(ASC(A339),承認一覧表!$I$8:$T$1933,6,FALSE))</f>
        <v/>
      </c>
      <c r="E340" s="45" t="str">
        <f>ASC(LEFT(A339,3))</f>
        <v/>
      </c>
      <c r="F340" s="46" t="str">
        <f>IF(A339="","",VLOOKUP(A339,承認一覧表!$A$8:$F$1931,4,FALSE))</f>
        <v/>
      </c>
      <c r="G340" s="46" t="s">
        <v>45</v>
      </c>
      <c r="H340" s="61" t="str">
        <f>IF(A339="","",VLOOKUP(A339,承認一覧表!$A$8:$W$1931,5,FALSE))</f>
        <v/>
      </c>
      <c r="I340" s="46" t="s">
        <v>45</v>
      </c>
      <c r="J340" s="62" t="str">
        <f>IF(A339="","",VLOOKUP(A339,承認一覧表!$A$8:$W$1931,6,FALSE))</f>
        <v/>
      </c>
      <c r="K340" s="632" t="str">
        <f>IF(A339="","",VLOOKUP(A339,承認一覧表!$I$8:$W$1931,3,FALSE))</f>
        <v/>
      </c>
      <c r="L340" s="633"/>
    </row>
    <row r="341" spans="1:12" ht="20.100000000000001" customHeight="1">
      <c r="A341" s="615"/>
      <c r="B341" s="616" t="str">
        <f>IF(A341="","",VLOOKUP(ASC(A341),承認一覧表!$I$8:$T$1933,2,FALSE))</f>
        <v/>
      </c>
      <c r="C341" s="618"/>
      <c r="D341" s="49" t="str">
        <f>IF(A341="","",VLOOKUP(ASC(A341),承認一覧表!$I$8:$T$1933,5,FALSE))</f>
        <v/>
      </c>
      <c r="E341" s="47" t="str">
        <f>IF(A341="","",VLOOKUP(ASC(A341),承認一覧表!$I$8:$W$1931,11,FALSE))</f>
        <v/>
      </c>
      <c r="F341" s="620" t="s">
        <v>48</v>
      </c>
      <c r="G341" s="620"/>
      <c r="H341" s="620"/>
      <c r="I341" s="620"/>
      <c r="J341" s="620"/>
      <c r="K341" s="621" t="str">
        <f>IF(A341="","",VLOOKUP(A341,承認一覧表!$I$8:$W$1931,15,FALSE))</f>
        <v/>
      </c>
      <c r="L341" s="622"/>
    </row>
    <row r="342" spans="1:12" ht="20.100000000000001" customHeight="1">
      <c r="A342" s="615"/>
      <c r="B342" s="617"/>
      <c r="C342" s="619"/>
      <c r="D342" s="50" t="str">
        <f>IF(A341="","",VLOOKUP(ASC(A341),承認一覧表!$I$8:$T$1933,6,FALSE))</f>
        <v/>
      </c>
      <c r="E342" s="42" t="str">
        <f>ASC(LEFT(A341,3))</f>
        <v/>
      </c>
      <c r="F342" s="43" t="str">
        <f>IF(A341="","",VLOOKUP(A341,承認一覧表!$A$8:$F$1931,4,FALSE))</f>
        <v/>
      </c>
      <c r="G342" s="43" t="s">
        <v>45</v>
      </c>
      <c r="H342" s="54" t="str">
        <f>IF(A341="","",VLOOKUP(A341,承認一覧表!$A$8:$W$1931,5,FALSE))</f>
        <v/>
      </c>
      <c r="I342" s="43" t="s">
        <v>45</v>
      </c>
      <c r="J342" s="55" t="str">
        <f>IF(A341="","",VLOOKUP(A341,承認一覧表!$A$8:$W$1931,6,FALSE))</f>
        <v/>
      </c>
      <c r="K342" s="623" t="str">
        <f>IF(A341="","",VLOOKUP(A341,承認一覧表!$I$8:$W$1931,3,FALSE))</f>
        <v/>
      </c>
      <c r="L342" s="624"/>
    </row>
    <row r="343" spans="1:12" ht="20.100000000000001" customHeight="1">
      <c r="A343" s="615"/>
      <c r="B343" s="625" t="str">
        <f>IF(A343="","",VLOOKUP(ASC(A343),承認一覧表!$I$8:$T$1933,2,FALSE))</f>
        <v/>
      </c>
      <c r="C343" s="627"/>
      <c r="D343" s="51" t="str">
        <f>IF(A343="","",VLOOKUP(ASC(A343),承認一覧表!$I$8:$T$1933,5,FALSE))</f>
        <v/>
      </c>
      <c r="E343" s="44" t="str">
        <f>IF(A343="","",VLOOKUP(ASC(A343),承認一覧表!$I$8:$W$1931,11,FALSE))</f>
        <v/>
      </c>
      <c r="F343" s="629" t="s">
        <v>48</v>
      </c>
      <c r="G343" s="629"/>
      <c r="H343" s="629"/>
      <c r="I343" s="629"/>
      <c r="J343" s="629"/>
      <c r="K343" s="630" t="str">
        <f>IF(A343="","",VLOOKUP(A343,承認一覧表!$I$8:$W$1931,15,FALSE))</f>
        <v/>
      </c>
      <c r="L343" s="631"/>
    </row>
    <row r="344" spans="1:12" ht="20.100000000000001" customHeight="1">
      <c r="A344" s="615"/>
      <c r="B344" s="626"/>
      <c r="C344" s="628"/>
      <c r="D344" s="52" t="str">
        <f>IF(A343="","",VLOOKUP(ASC(A343),承認一覧表!$I$8:$T$1933,6,FALSE))</f>
        <v/>
      </c>
      <c r="E344" s="45" t="str">
        <f>ASC(LEFT(A343,3))</f>
        <v/>
      </c>
      <c r="F344" s="46" t="str">
        <f>IF(A343="","",VLOOKUP(A343,承認一覧表!$A$8:$F$1931,4,FALSE))</f>
        <v/>
      </c>
      <c r="G344" s="46" t="s">
        <v>45</v>
      </c>
      <c r="H344" s="61" t="str">
        <f>IF(A343="","",VLOOKUP(A343,承認一覧表!$A$8:$W$1931,5,FALSE))</f>
        <v/>
      </c>
      <c r="I344" s="46" t="s">
        <v>45</v>
      </c>
      <c r="J344" s="62" t="str">
        <f>IF(A343="","",VLOOKUP(A343,承認一覧表!$A$8:$W$1931,6,FALSE))</f>
        <v/>
      </c>
      <c r="K344" s="632" t="str">
        <f>IF(A343="","",VLOOKUP(A343,承認一覧表!$I$8:$W$1931,3,FALSE))</f>
        <v/>
      </c>
      <c r="L344" s="633"/>
    </row>
    <row r="345" spans="1:12" ht="20.100000000000001" customHeight="1">
      <c r="A345" s="615"/>
      <c r="B345" s="616" t="str">
        <f>IF(A345="","",VLOOKUP(ASC(A345),承認一覧表!$I$8:$T$1933,2,FALSE))</f>
        <v/>
      </c>
      <c r="C345" s="618"/>
      <c r="D345" s="49" t="str">
        <f>IF(A345="","",VLOOKUP(ASC(A345),承認一覧表!$I$8:$T$1933,5,FALSE))</f>
        <v/>
      </c>
      <c r="E345" s="47" t="str">
        <f>IF(A345="","",VLOOKUP(ASC(A345),承認一覧表!$I$8:$W$1931,11,FALSE))</f>
        <v/>
      </c>
      <c r="F345" s="620" t="s">
        <v>48</v>
      </c>
      <c r="G345" s="620"/>
      <c r="H345" s="620"/>
      <c r="I345" s="620"/>
      <c r="J345" s="620"/>
      <c r="K345" s="621" t="str">
        <f>IF(A345="","",VLOOKUP(A345,承認一覧表!$I$8:$W$1931,15,FALSE))</f>
        <v/>
      </c>
      <c r="L345" s="622"/>
    </row>
    <row r="346" spans="1:12" ht="20.100000000000001" customHeight="1">
      <c r="A346" s="615"/>
      <c r="B346" s="617"/>
      <c r="C346" s="619"/>
      <c r="D346" s="50" t="str">
        <f>IF(A345="","",VLOOKUP(ASC(A345),承認一覧表!$I$8:$T$1933,6,FALSE))</f>
        <v/>
      </c>
      <c r="E346" s="42" t="str">
        <f>ASC(LEFT(A345,3))</f>
        <v/>
      </c>
      <c r="F346" s="43" t="str">
        <f>IF(A345="","",VLOOKUP(A345,承認一覧表!$A$8:$F$1931,4,FALSE))</f>
        <v/>
      </c>
      <c r="G346" s="43" t="s">
        <v>45</v>
      </c>
      <c r="H346" s="54" t="str">
        <f>IF(A345="","",VLOOKUP(A345,承認一覧表!$A$8:$W$1931,5,FALSE))</f>
        <v/>
      </c>
      <c r="I346" s="43" t="s">
        <v>45</v>
      </c>
      <c r="J346" s="55" t="str">
        <f>IF(A345="","",VLOOKUP(A345,承認一覧表!$A$8:$W$1931,6,FALSE))</f>
        <v/>
      </c>
      <c r="K346" s="623" t="str">
        <f>IF(A345="","",VLOOKUP(A345,承認一覧表!$I$8:$W$1931,3,FALSE))</f>
        <v/>
      </c>
      <c r="L346" s="624"/>
    </row>
    <row r="347" spans="1:12" ht="20.100000000000001" customHeight="1">
      <c r="A347" s="615"/>
      <c r="B347" s="625" t="str">
        <f>IF(A347="","",VLOOKUP(ASC(A347),承認一覧表!$I$8:$T$1933,2,FALSE))</f>
        <v/>
      </c>
      <c r="C347" s="627"/>
      <c r="D347" s="51" t="str">
        <f>IF(A347="","",VLOOKUP(ASC(A347),承認一覧表!$I$8:$T$1933,5,FALSE))</f>
        <v/>
      </c>
      <c r="E347" s="44" t="str">
        <f>IF(A347="","",VLOOKUP(ASC(A347),承認一覧表!$I$8:$W$1931,11,FALSE))</f>
        <v/>
      </c>
      <c r="F347" s="629" t="s">
        <v>48</v>
      </c>
      <c r="G347" s="629"/>
      <c r="H347" s="629"/>
      <c r="I347" s="629"/>
      <c r="J347" s="629"/>
      <c r="K347" s="630" t="str">
        <f>IF(A347="","",VLOOKUP(A347,承認一覧表!$I$8:$W$1931,15,FALSE))</f>
        <v/>
      </c>
      <c r="L347" s="631"/>
    </row>
    <row r="348" spans="1:12" ht="20.100000000000001" customHeight="1">
      <c r="A348" s="615"/>
      <c r="B348" s="626"/>
      <c r="C348" s="628"/>
      <c r="D348" s="52" t="str">
        <f>IF(A347="","",VLOOKUP(ASC(A347),承認一覧表!$I$8:$T$1933,6,FALSE))</f>
        <v/>
      </c>
      <c r="E348" s="45" t="str">
        <f>ASC(LEFT(A347,3))</f>
        <v/>
      </c>
      <c r="F348" s="46" t="str">
        <f>IF(A347="","",VLOOKUP(A347,承認一覧表!$A$8:$F$1931,4,FALSE))</f>
        <v/>
      </c>
      <c r="G348" s="46" t="s">
        <v>45</v>
      </c>
      <c r="H348" s="61" t="str">
        <f>IF(A347="","",VLOOKUP(A347,承認一覧表!$A$8:$W$1931,5,FALSE))</f>
        <v/>
      </c>
      <c r="I348" s="46" t="s">
        <v>45</v>
      </c>
      <c r="J348" s="62" t="str">
        <f>IF(A347="","",VLOOKUP(A347,承認一覧表!$A$8:$W$1931,6,FALSE))</f>
        <v/>
      </c>
      <c r="K348" s="632" t="str">
        <f>IF(A347="","",VLOOKUP(A347,承認一覧表!$I$8:$W$1931,3,FALSE))</f>
        <v/>
      </c>
      <c r="L348" s="633"/>
    </row>
    <row r="349" spans="1:12" ht="20.100000000000001" customHeight="1">
      <c r="A349" s="615"/>
      <c r="B349" s="616" t="str">
        <f>IF(A349="","",VLOOKUP(ASC(A349),承認一覧表!$I$8:$T$1933,2,FALSE))</f>
        <v/>
      </c>
      <c r="C349" s="618"/>
      <c r="D349" s="49" t="str">
        <f>IF(A349="","",VLOOKUP(ASC(A349),承認一覧表!$I$8:$T$1933,5,FALSE))</f>
        <v/>
      </c>
      <c r="E349" s="47" t="str">
        <f>IF(A349="","",VLOOKUP(ASC(A349),承認一覧表!$I$8:$W$1931,11,FALSE))</f>
        <v/>
      </c>
      <c r="F349" s="620" t="s">
        <v>48</v>
      </c>
      <c r="G349" s="620"/>
      <c r="H349" s="620"/>
      <c r="I349" s="620"/>
      <c r="J349" s="620"/>
      <c r="K349" s="621" t="str">
        <f>IF(A349="","",VLOOKUP(A349,承認一覧表!$I$8:$W$1931,15,FALSE))</f>
        <v/>
      </c>
      <c r="L349" s="622"/>
    </row>
    <row r="350" spans="1:12" ht="20.100000000000001" customHeight="1">
      <c r="A350" s="615"/>
      <c r="B350" s="617"/>
      <c r="C350" s="619"/>
      <c r="D350" s="50" t="str">
        <f>IF(A349="","",VLOOKUP(ASC(A349),承認一覧表!$I$8:$T$1933,6,FALSE))</f>
        <v/>
      </c>
      <c r="E350" s="42" t="str">
        <f>ASC(LEFT(A349,3))</f>
        <v/>
      </c>
      <c r="F350" s="43" t="str">
        <f>IF(A349="","",VLOOKUP(A349,承認一覧表!$A$8:$F$1931,4,FALSE))</f>
        <v/>
      </c>
      <c r="G350" s="43" t="s">
        <v>45</v>
      </c>
      <c r="H350" s="54" t="str">
        <f>IF(A349="","",VLOOKUP(A349,承認一覧表!$A$8:$W$1931,5,FALSE))</f>
        <v/>
      </c>
      <c r="I350" s="43" t="s">
        <v>45</v>
      </c>
      <c r="J350" s="55" t="str">
        <f>IF(A349="","",VLOOKUP(A349,承認一覧表!$A$8:$W$1931,6,FALSE))</f>
        <v/>
      </c>
      <c r="K350" s="623" t="str">
        <f>IF(A349="","",VLOOKUP(A349,承認一覧表!$I$8:$W$1931,3,FALSE))</f>
        <v/>
      </c>
      <c r="L350" s="624"/>
    </row>
    <row r="351" spans="1:12" ht="20.100000000000001" customHeight="1">
      <c r="A351" s="615"/>
      <c r="B351" s="625" t="str">
        <f>IF(A351="","",VLOOKUP(ASC(A351),承認一覧表!$I$8:$T$1933,2,FALSE))</f>
        <v/>
      </c>
      <c r="C351" s="627"/>
      <c r="D351" s="51" t="str">
        <f>IF(A351="","",VLOOKUP(ASC(A351),承認一覧表!$I$8:$T$1933,5,FALSE))</f>
        <v/>
      </c>
      <c r="E351" s="44" t="str">
        <f>IF(A351="","",VLOOKUP(ASC(A351),承認一覧表!$I$8:$W$1931,11,FALSE))</f>
        <v/>
      </c>
      <c r="F351" s="629" t="s">
        <v>48</v>
      </c>
      <c r="G351" s="629"/>
      <c r="H351" s="629"/>
      <c r="I351" s="629"/>
      <c r="J351" s="629"/>
      <c r="K351" s="630" t="str">
        <f>IF(A351="","",VLOOKUP(A351,承認一覧表!$I$8:$W$1931,15,FALSE))</f>
        <v/>
      </c>
      <c r="L351" s="631"/>
    </row>
    <row r="352" spans="1:12" ht="20.100000000000001" customHeight="1">
      <c r="A352" s="615"/>
      <c r="B352" s="626"/>
      <c r="C352" s="628"/>
      <c r="D352" s="52" t="str">
        <f>IF(A351="","",VLOOKUP(ASC(A351),承認一覧表!$I$8:$T$1933,6,FALSE))</f>
        <v/>
      </c>
      <c r="E352" s="45" t="str">
        <f>ASC(LEFT(A351,3))</f>
        <v/>
      </c>
      <c r="F352" s="46" t="str">
        <f>IF(A351="","",VLOOKUP(A351,承認一覧表!$A$8:$F$1931,4,FALSE))</f>
        <v/>
      </c>
      <c r="G352" s="46" t="s">
        <v>45</v>
      </c>
      <c r="H352" s="61" t="str">
        <f>IF(A351="","",VLOOKUP(A351,承認一覧表!$A$8:$W$1931,5,FALSE))</f>
        <v/>
      </c>
      <c r="I352" s="46" t="s">
        <v>45</v>
      </c>
      <c r="J352" s="62" t="str">
        <f>IF(A351="","",VLOOKUP(A351,承認一覧表!$A$8:$W$1931,6,FALSE))</f>
        <v/>
      </c>
      <c r="K352" s="632" t="str">
        <f>IF(A351="","",VLOOKUP(A351,承認一覧表!$I$8:$W$1931,3,FALSE))</f>
        <v/>
      </c>
      <c r="L352" s="633"/>
    </row>
    <row r="353" spans="1:12" ht="20.100000000000001" customHeight="1">
      <c r="A353" s="615"/>
      <c r="B353" s="616" t="str">
        <f>IF(A353="","",VLOOKUP(ASC(A353),承認一覧表!$I$8:$T$1933,2,FALSE))</f>
        <v/>
      </c>
      <c r="C353" s="618"/>
      <c r="D353" s="49" t="str">
        <f>IF(A353="","",VLOOKUP(ASC(A353),承認一覧表!$I$8:$T$1933,5,FALSE))</f>
        <v/>
      </c>
      <c r="E353" s="47" t="str">
        <f>IF(A353="","",VLOOKUP(ASC(A353),承認一覧表!$I$8:$W$1931,11,FALSE))</f>
        <v/>
      </c>
      <c r="F353" s="620" t="s">
        <v>48</v>
      </c>
      <c r="G353" s="620"/>
      <c r="H353" s="620"/>
      <c r="I353" s="620"/>
      <c r="J353" s="620"/>
      <c r="K353" s="621" t="str">
        <f>IF(A353="","",VLOOKUP(A353,承認一覧表!$I$8:$W$1931,15,FALSE))</f>
        <v/>
      </c>
      <c r="L353" s="622"/>
    </row>
    <row r="354" spans="1:12" ht="20.100000000000001" customHeight="1">
      <c r="A354" s="615"/>
      <c r="B354" s="617"/>
      <c r="C354" s="619"/>
      <c r="D354" s="50" t="str">
        <f>IF(A353="","",VLOOKUP(ASC(A353),承認一覧表!$I$8:$T$1933,6,FALSE))</f>
        <v/>
      </c>
      <c r="E354" s="42" t="str">
        <f>ASC(LEFT(A353,3))</f>
        <v/>
      </c>
      <c r="F354" s="43" t="str">
        <f>IF(A353="","",VLOOKUP(A353,承認一覧表!$A$8:$F$1931,4,FALSE))</f>
        <v/>
      </c>
      <c r="G354" s="43" t="s">
        <v>45</v>
      </c>
      <c r="H354" s="54" t="str">
        <f>IF(A353="","",VLOOKUP(A353,承認一覧表!$A$8:$W$1931,5,FALSE))</f>
        <v/>
      </c>
      <c r="I354" s="43" t="s">
        <v>45</v>
      </c>
      <c r="J354" s="55" t="str">
        <f>IF(A353="","",VLOOKUP(A353,承認一覧表!$A$8:$W$1931,6,FALSE))</f>
        <v/>
      </c>
      <c r="K354" s="623" t="str">
        <f>IF(A353="","",VLOOKUP(A353,承認一覧表!$I$8:$W$1931,3,FALSE))</f>
        <v/>
      </c>
      <c r="L354" s="624"/>
    </row>
    <row r="355" spans="1:12" ht="20.100000000000001" customHeight="1">
      <c r="A355" s="615"/>
      <c r="B355" s="625" t="str">
        <f>IF(A355="","",VLOOKUP(ASC(A355),承認一覧表!$I$8:$T$1933,2,FALSE))</f>
        <v/>
      </c>
      <c r="C355" s="627"/>
      <c r="D355" s="51" t="str">
        <f>IF(A355="","",VLOOKUP(ASC(A355),承認一覧表!$I$8:$T$1933,5,FALSE))</f>
        <v/>
      </c>
      <c r="E355" s="44" t="str">
        <f>IF(A355="","",VLOOKUP(ASC(A355),承認一覧表!$I$8:$W$1931,11,FALSE))</f>
        <v/>
      </c>
      <c r="F355" s="629" t="s">
        <v>48</v>
      </c>
      <c r="G355" s="629"/>
      <c r="H355" s="629"/>
      <c r="I355" s="629"/>
      <c r="J355" s="629"/>
      <c r="K355" s="630" t="str">
        <f>IF(A355="","",VLOOKUP(A355,承認一覧表!$I$8:$W$1931,15,FALSE))</f>
        <v/>
      </c>
      <c r="L355" s="631"/>
    </row>
    <row r="356" spans="1:12" ht="20.100000000000001" customHeight="1">
      <c r="A356" s="615"/>
      <c r="B356" s="626"/>
      <c r="C356" s="628"/>
      <c r="D356" s="52" t="str">
        <f>IF(A355="","",VLOOKUP(ASC(A355),承認一覧表!$I$8:$T$1933,6,FALSE))</f>
        <v/>
      </c>
      <c r="E356" s="45" t="str">
        <f>ASC(LEFT(A355,3))</f>
        <v/>
      </c>
      <c r="F356" s="46" t="str">
        <f>IF(A355="","",VLOOKUP(A355,承認一覧表!$A$8:$F$1931,4,FALSE))</f>
        <v/>
      </c>
      <c r="G356" s="46" t="s">
        <v>45</v>
      </c>
      <c r="H356" s="61" t="str">
        <f>IF(A355="","",VLOOKUP(A355,承認一覧表!$A$8:$W$1931,5,FALSE))</f>
        <v/>
      </c>
      <c r="I356" s="46" t="s">
        <v>45</v>
      </c>
      <c r="J356" s="62" t="str">
        <f>IF(A355="","",VLOOKUP(A355,承認一覧表!$A$8:$W$1931,6,FALSE))</f>
        <v/>
      </c>
      <c r="K356" s="632" t="str">
        <f>IF(A355="","",VLOOKUP(A355,承認一覧表!$I$8:$W$1931,3,FALSE))</f>
        <v/>
      </c>
      <c r="L356" s="633"/>
    </row>
    <row r="357" spans="1:12" ht="20.100000000000001" customHeight="1">
      <c r="A357" s="615"/>
      <c r="B357" s="616" t="str">
        <f>IF(A357="","",VLOOKUP(ASC(A357),承認一覧表!$I$8:$T$1933,2,FALSE))</f>
        <v/>
      </c>
      <c r="C357" s="618"/>
      <c r="D357" s="49" t="str">
        <f>IF(A357="","",VLOOKUP(ASC(A357),承認一覧表!$I$8:$T$1933,5,FALSE))</f>
        <v/>
      </c>
      <c r="E357" s="47" t="str">
        <f>IF(A357="","",VLOOKUP(ASC(A357),承認一覧表!$I$8:$W$1931,11,FALSE))</f>
        <v/>
      </c>
      <c r="F357" s="620" t="s">
        <v>48</v>
      </c>
      <c r="G357" s="620"/>
      <c r="H357" s="620"/>
      <c r="I357" s="620"/>
      <c r="J357" s="620"/>
      <c r="K357" s="621" t="str">
        <f>IF(A357="","",VLOOKUP(A357,承認一覧表!$I$8:$W$1931,15,FALSE))</f>
        <v/>
      </c>
      <c r="L357" s="622"/>
    </row>
    <row r="358" spans="1:12" ht="20.100000000000001" customHeight="1">
      <c r="A358" s="615"/>
      <c r="B358" s="617"/>
      <c r="C358" s="619"/>
      <c r="D358" s="50" t="str">
        <f>IF(A357="","",VLOOKUP(ASC(A357),承認一覧表!$I$8:$T$1933,6,FALSE))</f>
        <v/>
      </c>
      <c r="E358" s="42" t="str">
        <f>ASC(LEFT(A357,3))</f>
        <v/>
      </c>
      <c r="F358" s="43" t="str">
        <f>IF(A357="","",VLOOKUP(A357,承認一覧表!$A$8:$F$1931,4,FALSE))</f>
        <v/>
      </c>
      <c r="G358" s="43" t="s">
        <v>45</v>
      </c>
      <c r="H358" s="54" t="str">
        <f>IF(A357="","",VLOOKUP(A357,承認一覧表!$A$8:$W$1931,5,FALSE))</f>
        <v/>
      </c>
      <c r="I358" s="43" t="s">
        <v>45</v>
      </c>
      <c r="J358" s="55" t="str">
        <f>IF(A357="","",VLOOKUP(A357,承認一覧表!$A$8:$W$1931,6,FALSE))</f>
        <v/>
      </c>
      <c r="K358" s="623" t="str">
        <f>IF(A357="","",VLOOKUP(A357,承認一覧表!$I$8:$W$1931,3,FALSE))</f>
        <v/>
      </c>
      <c r="L358" s="624"/>
    </row>
    <row r="359" spans="1:12" ht="20.100000000000001" customHeight="1">
      <c r="A359" s="615"/>
      <c r="B359" s="625" t="str">
        <f>IF(A359="","",VLOOKUP(ASC(A359),承認一覧表!$I$8:$T$1933,2,FALSE))</f>
        <v/>
      </c>
      <c r="C359" s="627"/>
      <c r="D359" s="51" t="str">
        <f>IF(A359="","",VLOOKUP(ASC(A359),承認一覧表!$I$8:$T$1933,5,FALSE))</f>
        <v/>
      </c>
      <c r="E359" s="44" t="str">
        <f>IF(A359="","",VLOOKUP(ASC(A359),承認一覧表!$I$8:$W$1931,11,FALSE))</f>
        <v/>
      </c>
      <c r="F359" s="629" t="s">
        <v>48</v>
      </c>
      <c r="G359" s="629"/>
      <c r="H359" s="629"/>
      <c r="I359" s="629"/>
      <c r="J359" s="629"/>
      <c r="K359" s="630" t="str">
        <f>IF(A359="","",VLOOKUP(A359,承認一覧表!$I$8:$W$1931,15,FALSE))</f>
        <v/>
      </c>
      <c r="L359" s="631"/>
    </row>
    <row r="360" spans="1:12" ht="20.100000000000001" customHeight="1">
      <c r="A360" s="615"/>
      <c r="B360" s="626"/>
      <c r="C360" s="628"/>
      <c r="D360" s="52" t="str">
        <f>IF(A359="","",VLOOKUP(ASC(A359),承認一覧表!$I$8:$T$1933,6,FALSE))</f>
        <v/>
      </c>
      <c r="E360" s="45" t="str">
        <f>ASC(LEFT(A359,3))</f>
        <v/>
      </c>
      <c r="F360" s="46" t="str">
        <f>IF(A359="","",VLOOKUP(A359,承認一覧表!$A$8:$F$1931,4,FALSE))</f>
        <v/>
      </c>
      <c r="G360" s="46" t="s">
        <v>45</v>
      </c>
      <c r="H360" s="61" t="str">
        <f>IF(A359="","",VLOOKUP(A359,承認一覧表!$A$8:$W$1931,5,FALSE))</f>
        <v/>
      </c>
      <c r="I360" s="46" t="s">
        <v>45</v>
      </c>
      <c r="J360" s="62" t="str">
        <f>IF(A359="","",VLOOKUP(A359,承認一覧表!$A$8:$W$1931,6,FALSE))</f>
        <v/>
      </c>
      <c r="K360" s="632" t="str">
        <f>IF(A359="","",VLOOKUP(A359,承認一覧表!$I$8:$W$1931,3,FALSE))</f>
        <v/>
      </c>
      <c r="L360" s="633"/>
    </row>
    <row r="361" spans="1:12" ht="20.100000000000001" customHeight="1">
      <c r="A361" s="615"/>
      <c r="B361" s="616" t="str">
        <f>IF(A361="","",VLOOKUP(ASC(A361),承認一覧表!$I$8:$T$1933,2,FALSE))</f>
        <v/>
      </c>
      <c r="C361" s="618"/>
      <c r="D361" s="49" t="str">
        <f>IF(A361="","",VLOOKUP(ASC(A361),承認一覧表!$I$8:$T$1933,5,FALSE))</f>
        <v/>
      </c>
      <c r="E361" s="47" t="str">
        <f>IF(A361="","",VLOOKUP(ASC(A361),承認一覧表!$I$8:$W$1931,11,FALSE))</f>
        <v/>
      </c>
      <c r="F361" s="620" t="s">
        <v>48</v>
      </c>
      <c r="G361" s="620"/>
      <c r="H361" s="620"/>
      <c r="I361" s="620"/>
      <c r="J361" s="620"/>
      <c r="K361" s="621" t="str">
        <f>IF(A361="","",VLOOKUP(A361,承認一覧表!$I$8:$W$1931,15,FALSE))</f>
        <v/>
      </c>
      <c r="L361" s="622"/>
    </row>
    <row r="362" spans="1:12" ht="20.100000000000001" customHeight="1">
      <c r="A362" s="615"/>
      <c r="B362" s="617"/>
      <c r="C362" s="619"/>
      <c r="D362" s="50" t="str">
        <f>IF(A361="","",VLOOKUP(ASC(A361),承認一覧表!$I$8:$T$1933,6,FALSE))</f>
        <v/>
      </c>
      <c r="E362" s="42" t="str">
        <f>ASC(LEFT(A361,3))</f>
        <v/>
      </c>
      <c r="F362" s="43" t="str">
        <f>IF(A361="","",VLOOKUP(A361,承認一覧表!$A$8:$F$1931,4,FALSE))</f>
        <v/>
      </c>
      <c r="G362" s="43" t="s">
        <v>45</v>
      </c>
      <c r="H362" s="54" t="str">
        <f>IF(A361="","",VLOOKUP(A361,承認一覧表!$A$8:$W$1931,5,FALSE))</f>
        <v/>
      </c>
      <c r="I362" s="43" t="s">
        <v>45</v>
      </c>
      <c r="J362" s="55" t="str">
        <f>IF(A361="","",VLOOKUP(A361,承認一覧表!$A$8:$W$1931,6,FALSE))</f>
        <v/>
      </c>
      <c r="K362" s="623" t="str">
        <f>IF(A361="","",VLOOKUP(A361,承認一覧表!$I$8:$W$1931,3,FALSE))</f>
        <v/>
      </c>
      <c r="L362" s="624"/>
    </row>
    <row r="363" spans="1:12" ht="15" customHeight="1">
      <c r="B363" s="90" t="s">
        <v>4258</v>
      </c>
      <c r="C363" s="36"/>
      <c r="D363" s="36"/>
      <c r="E363" s="37"/>
      <c r="F363" s="38"/>
      <c r="G363" s="38"/>
      <c r="H363" s="38"/>
      <c r="I363" s="38"/>
      <c r="J363" s="38"/>
      <c r="K363" s="36"/>
      <c r="L363" s="36"/>
    </row>
    <row r="364" spans="1:12" ht="20.100000000000001" customHeight="1">
      <c r="B364" s="48" t="s">
        <v>4259</v>
      </c>
      <c r="C364" s="39"/>
      <c r="D364" s="39"/>
      <c r="E364" s="40"/>
      <c r="K364" s="39"/>
      <c r="L364" s="39"/>
    </row>
    <row r="365" spans="1:12" ht="20.100000000000001" customHeight="1">
      <c r="B365" s="48"/>
      <c r="C365" s="39"/>
      <c r="D365" s="39"/>
      <c r="E365" s="40"/>
      <c r="K365" s="39"/>
      <c r="L365" s="39"/>
    </row>
    <row r="366" spans="1:12" ht="20.100000000000001" customHeight="1">
      <c r="L366" s="31" t="s">
        <v>4250</v>
      </c>
    </row>
    <row r="367" spans="1:12" ht="9.9" customHeight="1"/>
    <row r="368" spans="1:12" ht="18" customHeight="1">
      <c r="A368" s="645" t="s">
        <v>41</v>
      </c>
      <c r="B368" s="648" t="s">
        <v>288</v>
      </c>
      <c r="C368" s="650" t="s">
        <v>42</v>
      </c>
      <c r="D368" s="650" t="s">
        <v>242</v>
      </c>
      <c r="E368" s="650" t="s">
        <v>292</v>
      </c>
      <c r="F368" s="648" t="s">
        <v>43</v>
      </c>
      <c r="G368" s="652"/>
      <c r="H368" s="652"/>
      <c r="I368" s="652"/>
      <c r="J368" s="653"/>
      <c r="K368" s="648" t="s">
        <v>2326</v>
      </c>
      <c r="L368" s="653"/>
    </row>
    <row r="369" spans="1:15" ht="5.0999999999999996" customHeight="1">
      <c r="A369" s="645"/>
      <c r="B369" s="649"/>
      <c r="C369" s="651"/>
      <c r="D369" s="651"/>
      <c r="E369" s="651"/>
      <c r="F369" s="649"/>
      <c r="G369" s="654"/>
      <c r="H369" s="654"/>
      <c r="I369" s="654"/>
      <c r="J369" s="655"/>
      <c r="K369" s="649"/>
      <c r="L369" s="655"/>
    </row>
    <row r="370" spans="1:15" ht="5.0999999999999996" customHeight="1">
      <c r="A370" s="646"/>
      <c r="B370" s="649"/>
      <c r="C370" s="651"/>
      <c r="D370" s="651"/>
      <c r="E370" s="656" t="s">
        <v>289</v>
      </c>
      <c r="F370" s="658" t="s">
        <v>44</v>
      </c>
      <c r="G370" s="660" t="s">
        <v>45</v>
      </c>
      <c r="H370" s="662" t="s">
        <v>46</v>
      </c>
      <c r="I370" s="660" t="s">
        <v>45</v>
      </c>
      <c r="J370" s="664" t="s">
        <v>47</v>
      </c>
      <c r="K370" s="666" t="s">
        <v>312</v>
      </c>
      <c r="L370" s="667"/>
    </row>
    <row r="371" spans="1:15" ht="18" customHeight="1" thickBot="1">
      <c r="A371" s="647"/>
      <c r="B371" s="649"/>
      <c r="C371" s="651"/>
      <c r="D371" s="651"/>
      <c r="E371" s="657"/>
      <c r="F371" s="659"/>
      <c r="G371" s="661"/>
      <c r="H371" s="663"/>
      <c r="I371" s="661"/>
      <c r="J371" s="665"/>
      <c r="K371" s="668"/>
      <c r="L371" s="669"/>
    </row>
    <row r="372" spans="1:15" ht="20.100000000000001" customHeight="1" thickTop="1">
      <c r="A372" s="634"/>
      <c r="B372" s="636" t="str">
        <f>IF(A372="","",VLOOKUP(ASC(A372),承認一覧表!$I$8:$T$1933,2,FALSE))</f>
        <v/>
      </c>
      <c r="C372" s="638"/>
      <c r="D372" s="53" t="str">
        <f>IF(A372="","",VLOOKUP(ASC(A372),承認一覧表!$I$8:$T$1933,5,FALSE))</f>
        <v/>
      </c>
      <c r="E372" s="41" t="str">
        <f>IF(A372="","",VLOOKUP(ASC(A372),承認一覧表!$I$8:$W$1931,11,FALSE))</f>
        <v/>
      </c>
      <c r="F372" s="640" t="s">
        <v>48</v>
      </c>
      <c r="G372" s="640"/>
      <c r="H372" s="640"/>
      <c r="I372" s="640"/>
      <c r="J372" s="640"/>
      <c r="K372" s="641" t="str">
        <f>IF(A372="","",VLOOKUP(A372,承認一覧表!$I$8:$W$1931,15,FALSE))</f>
        <v/>
      </c>
      <c r="L372" s="642"/>
    </row>
    <row r="373" spans="1:15" ht="20.100000000000001" customHeight="1">
      <c r="A373" s="635"/>
      <c r="B373" s="637"/>
      <c r="C373" s="639"/>
      <c r="D373" s="56" t="str">
        <f>IF(A372="","",VLOOKUP(ASC(A372),承認一覧表!$I$8:$T$1933,6,FALSE))</f>
        <v/>
      </c>
      <c r="E373" s="57" t="str">
        <f>ASC(LEFT(A372,3))</f>
        <v/>
      </c>
      <c r="F373" s="58" t="str">
        <f>IF(A372="","",VLOOKUP(A372,承認一覧表!$A$8:$F$1931,4,FALSE))</f>
        <v/>
      </c>
      <c r="G373" s="58" t="s">
        <v>45</v>
      </c>
      <c r="H373" s="59" t="str">
        <f>IF(A372="","",VLOOKUP(A372,承認一覧表!$A$8:$W$1931,5,FALSE))</f>
        <v/>
      </c>
      <c r="I373" s="58" t="s">
        <v>45</v>
      </c>
      <c r="J373" s="60" t="str">
        <f>IF(A372="","",VLOOKUP(A372,承認一覧表!$A$8:$W$1931,6,FALSE))</f>
        <v/>
      </c>
      <c r="K373" s="643" t="str">
        <f>IF(A372="","",VLOOKUP(A372,承認一覧表!$I$8:$W$1931,3,FALSE))</f>
        <v/>
      </c>
      <c r="L373" s="644"/>
      <c r="O373" s="35"/>
    </row>
    <row r="374" spans="1:15" ht="20.100000000000001" customHeight="1">
      <c r="A374" s="615"/>
      <c r="B374" s="625" t="str">
        <f>IF(A374="","",VLOOKUP(ASC(A374),承認一覧表!$I$8:$T$1933,2,FALSE))</f>
        <v/>
      </c>
      <c r="C374" s="627"/>
      <c r="D374" s="51" t="str">
        <f>IF(A374="","",VLOOKUP(ASC(A374),承認一覧表!$I$8:$T$1933,5,FALSE))</f>
        <v/>
      </c>
      <c r="E374" s="44" t="str">
        <f>IF(A374="","",VLOOKUP(ASC(A374),承認一覧表!$I$8:$W$1931,11,FALSE))</f>
        <v/>
      </c>
      <c r="F374" s="629" t="s">
        <v>48</v>
      </c>
      <c r="G374" s="629"/>
      <c r="H374" s="629"/>
      <c r="I374" s="629"/>
      <c r="J374" s="629"/>
      <c r="K374" s="630" t="str">
        <f>IF(A374="","",VLOOKUP(A374,承認一覧表!$I$8:$W$1931,15,FALSE))</f>
        <v/>
      </c>
      <c r="L374" s="631"/>
    </row>
    <row r="375" spans="1:15" ht="20.100000000000001" customHeight="1">
      <c r="A375" s="615"/>
      <c r="B375" s="626"/>
      <c r="C375" s="628"/>
      <c r="D375" s="52" t="str">
        <f>IF(A374="","",VLOOKUP(ASC(A374),承認一覧表!$I$8:$T$1933,6,FALSE))</f>
        <v/>
      </c>
      <c r="E375" s="45" t="str">
        <f>ASC(LEFT(A374,3))</f>
        <v/>
      </c>
      <c r="F375" s="46" t="str">
        <f>IF(A374="","",VLOOKUP(A374,承認一覧表!$A$8:$F$1931,4,FALSE))</f>
        <v/>
      </c>
      <c r="G375" s="46" t="s">
        <v>45</v>
      </c>
      <c r="H375" s="61" t="str">
        <f>IF(A374="","",VLOOKUP(A374,承認一覧表!$A$8:$W$1931,5,FALSE))</f>
        <v/>
      </c>
      <c r="I375" s="46" t="s">
        <v>45</v>
      </c>
      <c r="J375" s="62" t="str">
        <f>IF(A374="","",VLOOKUP(A374,承認一覧表!$A$8:$W$1931,6,FALSE))</f>
        <v/>
      </c>
      <c r="K375" s="632" t="str">
        <f>IF(A374="","",VLOOKUP(A374,承認一覧表!$I$8:$W$1931,3,FALSE))</f>
        <v/>
      </c>
      <c r="L375" s="633"/>
    </row>
    <row r="376" spans="1:15" ht="20.100000000000001" customHeight="1">
      <c r="A376" s="615"/>
      <c r="B376" s="616" t="str">
        <f>IF(A376="","",VLOOKUP(ASC(A376),承認一覧表!$I$8:$T$1933,2,FALSE))</f>
        <v/>
      </c>
      <c r="C376" s="618"/>
      <c r="D376" s="49" t="str">
        <f>IF(A376="","",VLOOKUP(ASC(A376),承認一覧表!$I$8:$T$1933,5,FALSE))</f>
        <v/>
      </c>
      <c r="E376" s="47" t="str">
        <f>IF(A376="","",VLOOKUP(ASC(A376),承認一覧表!$I$8:$W$1931,11,FALSE))</f>
        <v/>
      </c>
      <c r="F376" s="620" t="s">
        <v>48</v>
      </c>
      <c r="G376" s="620"/>
      <c r="H376" s="620"/>
      <c r="I376" s="620"/>
      <c r="J376" s="620"/>
      <c r="K376" s="621" t="str">
        <f>IF(A376="","",VLOOKUP(A376,承認一覧表!$I$8:$W$1931,15,FALSE))</f>
        <v/>
      </c>
      <c r="L376" s="622"/>
    </row>
    <row r="377" spans="1:15" ht="20.100000000000001" customHeight="1">
      <c r="A377" s="615"/>
      <c r="B377" s="617"/>
      <c r="C377" s="619"/>
      <c r="D377" s="50" t="str">
        <f>IF(A376="","",VLOOKUP(ASC(A376),承認一覧表!$I$8:$T$1933,6,FALSE))</f>
        <v/>
      </c>
      <c r="E377" s="42" t="str">
        <f>ASC(LEFT(A376,3))</f>
        <v/>
      </c>
      <c r="F377" s="43" t="str">
        <f>IF(A376="","",VLOOKUP(A376,承認一覧表!$A$8:$F$1931,4,FALSE))</f>
        <v/>
      </c>
      <c r="G377" s="43" t="s">
        <v>45</v>
      </c>
      <c r="H377" s="54" t="str">
        <f>IF(A376="","",VLOOKUP(A376,承認一覧表!$A$8:$W$1931,5,FALSE))</f>
        <v/>
      </c>
      <c r="I377" s="43" t="s">
        <v>45</v>
      </c>
      <c r="J377" s="55" t="str">
        <f>IF(A376="","",VLOOKUP(A376,承認一覧表!$A$8:$W$1931,6,FALSE))</f>
        <v/>
      </c>
      <c r="K377" s="623" t="str">
        <f>IF(A376="","",VLOOKUP(A376,承認一覧表!$I$8:$W$1931,3,FALSE))</f>
        <v/>
      </c>
      <c r="L377" s="624"/>
    </row>
    <row r="378" spans="1:15" ht="20.100000000000001" customHeight="1">
      <c r="A378" s="615"/>
      <c r="B378" s="625" t="str">
        <f>IF(A378="","",VLOOKUP(ASC(A378),承認一覧表!$I$8:$T$1933,2,FALSE))</f>
        <v/>
      </c>
      <c r="C378" s="627"/>
      <c r="D378" s="51" t="str">
        <f>IF(A378="","",VLOOKUP(ASC(A378),承認一覧表!$I$8:$T$1933,5,FALSE))</f>
        <v/>
      </c>
      <c r="E378" s="44" t="str">
        <f>IF(A378="","",VLOOKUP(ASC(A378),承認一覧表!$I$8:$W$1931,11,FALSE))</f>
        <v/>
      </c>
      <c r="F378" s="629" t="s">
        <v>48</v>
      </c>
      <c r="G378" s="629"/>
      <c r="H378" s="629"/>
      <c r="I378" s="629"/>
      <c r="J378" s="629"/>
      <c r="K378" s="630" t="str">
        <f>IF(A378="","",VLOOKUP(A378,承認一覧表!$I$8:$W$1931,15,FALSE))</f>
        <v/>
      </c>
      <c r="L378" s="631"/>
    </row>
    <row r="379" spans="1:15" ht="20.100000000000001" customHeight="1">
      <c r="A379" s="615"/>
      <c r="B379" s="626"/>
      <c r="C379" s="628"/>
      <c r="D379" s="52" t="str">
        <f>IF(A378="","",VLOOKUP(ASC(A378),承認一覧表!$I$8:$T$1933,6,FALSE))</f>
        <v/>
      </c>
      <c r="E379" s="45" t="str">
        <f>ASC(LEFT(A378,3))</f>
        <v/>
      </c>
      <c r="F379" s="46" t="str">
        <f>IF(A378="","",VLOOKUP(A378,承認一覧表!$A$8:$F$1931,4,FALSE))</f>
        <v/>
      </c>
      <c r="G379" s="46" t="s">
        <v>45</v>
      </c>
      <c r="H379" s="61" t="str">
        <f>IF(A378="","",VLOOKUP(A378,承認一覧表!$A$8:$W$1931,5,FALSE))</f>
        <v/>
      </c>
      <c r="I379" s="46" t="s">
        <v>45</v>
      </c>
      <c r="J379" s="62" t="str">
        <f>IF(A378="","",VLOOKUP(A378,承認一覧表!$A$8:$W$1931,6,FALSE))</f>
        <v/>
      </c>
      <c r="K379" s="632" t="str">
        <f>IF(A378="","",VLOOKUP(A378,承認一覧表!$I$8:$W$1931,3,FALSE))</f>
        <v/>
      </c>
      <c r="L379" s="633"/>
    </row>
    <row r="380" spans="1:15" ht="20.100000000000001" customHeight="1">
      <c r="A380" s="615"/>
      <c r="B380" s="616" t="str">
        <f>IF(A380="","",VLOOKUP(ASC(A380),承認一覧表!$I$8:$T$1933,2,FALSE))</f>
        <v/>
      </c>
      <c r="C380" s="618"/>
      <c r="D380" s="49" t="str">
        <f>IF(A380="","",VLOOKUP(ASC(A380),承認一覧表!$I$8:$T$1933,5,FALSE))</f>
        <v/>
      </c>
      <c r="E380" s="47" t="str">
        <f>IF(A380="","",VLOOKUP(ASC(A380),承認一覧表!$I$8:$W$1931,11,FALSE))</f>
        <v/>
      </c>
      <c r="F380" s="620" t="s">
        <v>48</v>
      </c>
      <c r="G380" s="620"/>
      <c r="H380" s="620"/>
      <c r="I380" s="620"/>
      <c r="J380" s="620"/>
      <c r="K380" s="621" t="str">
        <f>IF(A380="","",VLOOKUP(A380,承認一覧表!$I$8:$W$1931,15,FALSE))</f>
        <v/>
      </c>
      <c r="L380" s="622"/>
    </row>
    <row r="381" spans="1:15" ht="20.100000000000001" customHeight="1">
      <c r="A381" s="615"/>
      <c r="B381" s="617"/>
      <c r="C381" s="619"/>
      <c r="D381" s="50" t="str">
        <f>IF(A380="","",VLOOKUP(ASC(A380),承認一覧表!$I$8:$T$1933,6,FALSE))</f>
        <v/>
      </c>
      <c r="E381" s="42" t="str">
        <f>ASC(LEFT(A380,3))</f>
        <v/>
      </c>
      <c r="F381" s="43" t="str">
        <f>IF(A380="","",VLOOKUP(A380,承認一覧表!$A$8:$F$1931,4,FALSE))</f>
        <v/>
      </c>
      <c r="G381" s="43" t="s">
        <v>45</v>
      </c>
      <c r="H381" s="54" t="str">
        <f>IF(A380="","",VLOOKUP(A380,承認一覧表!$A$8:$W$1931,5,FALSE))</f>
        <v/>
      </c>
      <c r="I381" s="43" t="s">
        <v>45</v>
      </c>
      <c r="J381" s="55" t="str">
        <f>IF(A380="","",VLOOKUP(A380,承認一覧表!$A$8:$W$1931,6,FALSE))</f>
        <v/>
      </c>
      <c r="K381" s="623" t="str">
        <f>IF(A380="","",VLOOKUP(A380,承認一覧表!$I$8:$W$1931,3,FALSE))</f>
        <v/>
      </c>
      <c r="L381" s="624"/>
    </row>
    <row r="382" spans="1:15" ht="20.100000000000001" customHeight="1">
      <c r="A382" s="615"/>
      <c r="B382" s="625" t="str">
        <f>IF(A382="","",VLOOKUP(ASC(A382),承認一覧表!$I$8:$T$1933,2,FALSE))</f>
        <v/>
      </c>
      <c r="C382" s="627"/>
      <c r="D382" s="51" t="str">
        <f>IF(A382="","",VLOOKUP(ASC(A382),承認一覧表!$I$8:$T$1933,5,FALSE))</f>
        <v/>
      </c>
      <c r="E382" s="44" t="str">
        <f>IF(A382="","",VLOOKUP(ASC(A382),承認一覧表!$I$8:$W$1931,11,FALSE))</f>
        <v/>
      </c>
      <c r="F382" s="629" t="s">
        <v>48</v>
      </c>
      <c r="G382" s="629"/>
      <c r="H382" s="629"/>
      <c r="I382" s="629"/>
      <c r="J382" s="629"/>
      <c r="K382" s="630" t="str">
        <f>IF(A382="","",VLOOKUP(A382,承認一覧表!$I$8:$W$1931,15,FALSE))</f>
        <v/>
      </c>
      <c r="L382" s="631"/>
    </row>
    <row r="383" spans="1:15" ht="20.100000000000001" customHeight="1">
      <c r="A383" s="615"/>
      <c r="B383" s="626"/>
      <c r="C383" s="628"/>
      <c r="D383" s="52" t="str">
        <f>IF(A382="","",VLOOKUP(ASC(A382),承認一覧表!$I$8:$T$1933,6,FALSE))</f>
        <v/>
      </c>
      <c r="E383" s="45" t="str">
        <f>ASC(LEFT(A382,3))</f>
        <v/>
      </c>
      <c r="F383" s="46" t="str">
        <f>IF(A382="","",VLOOKUP(A382,承認一覧表!$A$8:$F$1931,4,FALSE))</f>
        <v/>
      </c>
      <c r="G383" s="46" t="s">
        <v>45</v>
      </c>
      <c r="H383" s="61" t="str">
        <f>IF(A382="","",VLOOKUP(A382,承認一覧表!$A$8:$W$1931,5,FALSE))</f>
        <v/>
      </c>
      <c r="I383" s="46" t="s">
        <v>45</v>
      </c>
      <c r="J383" s="62" t="str">
        <f>IF(A382="","",VLOOKUP(A382,承認一覧表!$A$8:$W$1931,6,FALSE))</f>
        <v/>
      </c>
      <c r="K383" s="632" t="str">
        <f>IF(A382="","",VLOOKUP(A382,承認一覧表!$I$8:$W$1931,3,FALSE))</f>
        <v/>
      </c>
      <c r="L383" s="633"/>
    </row>
    <row r="384" spans="1:15" ht="20.100000000000001" customHeight="1">
      <c r="A384" s="615"/>
      <c r="B384" s="616" t="str">
        <f>IF(A384="","",VLOOKUP(ASC(A384),承認一覧表!$I$8:$T$1933,2,FALSE))</f>
        <v/>
      </c>
      <c r="C384" s="618"/>
      <c r="D384" s="49" t="str">
        <f>IF(A384="","",VLOOKUP(ASC(A384),承認一覧表!$I$8:$T$1933,5,FALSE))</f>
        <v/>
      </c>
      <c r="E384" s="47" t="str">
        <f>IF(A384="","",VLOOKUP(ASC(A384),承認一覧表!$I$8:$W$1931,11,FALSE))</f>
        <v/>
      </c>
      <c r="F384" s="620" t="s">
        <v>48</v>
      </c>
      <c r="G384" s="620"/>
      <c r="H384" s="620"/>
      <c r="I384" s="620"/>
      <c r="J384" s="620"/>
      <c r="K384" s="621" t="str">
        <f>IF(A384="","",VLOOKUP(A384,承認一覧表!$I$8:$W$1931,15,FALSE))</f>
        <v/>
      </c>
      <c r="L384" s="622"/>
    </row>
    <row r="385" spans="1:12" ht="20.100000000000001" customHeight="1">
      <c r="A385" s="615"/>
      <c r="B385" s="617"/>
      <c r="C385" s="619"/>
      <c r="D385" s="50" t="str">
        <f>IF(A384="","",VLOOKUP(ASC(A384),承認一覧表!$I$8:$T$1933,6,FALSE))</f>
        <v/>
      </c>
      <c r="E385" s="42" t="str">
        <f>ASC(LEFT(A384,3))</f>
        <v/>
      </c>
      <c r="F385" s="43" t="str">
        <f>IF(A384="","",VLOOKUP(A384,承認一覧表!$A$8:$F$1931,4,FALSE))</f>
        <v/>
      </c>
      <c r="G385" s="43" t="s">
        <v>45</v>
      </c>
      <c r="H385" s="54" t="str">
        <f>IF(A384="","",VLOOKUP(A384,承認一覧表!$A$8:$W$1931,5,FALSE))</f>
        <v/>
      </c>
      <c r="I385" s="43" t="s">
        <v>45</v>
      </c>
      <c r="J385" s="55" t="str">
        <f>IF(A384="","",VLOOKUP(A384,承認一覧表!$A$8:$W$1931,6,FALSE))</f>
        <v/>
      </c>
      <c r="K385" s="623" t="str">
        <f>IF(A384="","",VLOOKUP(A384,承認一覧表!$I$8:$W$1931,3,FALSE))</f>
        <v/>
      </c>
      <c r="L385" s="624"/>
    </row>
    <row r="386" spans="1:12" ht="20.100000000000001" customHeight="1">
      <c r="A386" s="615"/>
      <c r="B386" s="625" t="str">
        <f>IF(A386="","",VLOOKUP(ASC(A386),承認一覧表!$I$8:$T$1933,2,FALSE))</f>
        <v/>
      </c>
      <c r="C386" s="627"/>
      <c r="D386" s="51" t="str">
        <f>IF(A386="","",VLOOKUP(ASC(A386),承認一覧表!$I$8:$T$1933,5,FALSE))</f>
        <v/>
      </c>
      <c r="E386" s="44" t="str">
        <f>IF(A386="","",VLOOKUP(ASC(A386),承認一覧表!$I$8:$W$1931,11,FALSE))</f>
        <v/>
      </c>
      <c r="F386" s="629" t="s">
        <v>48</v>
      </c>
      <c r="G386" s="629"/>
      <c r="H386" s="629"/>
      <c r="I386" s="629"/>
      <c r="J386" s="629"/>
      <c r="K386" s="630" t="str">
        <f>IF(A386="","",VLOOKUP(A386,承認一覧表!$I$8:$W$1931,15,FALSE))</f>
        <v/>
      </c>
      <c r="L386" s="631"/>
    </row>
    <row r="387" spans="1:12" ht="20.100000000000001" customHeight="1">
      <c r="A387" s="615"/>
      <c r="B387" s="626"/>
      <c r="C387" s="628"/>
      <c r="D387" s="52" t="str">
        <f>IF(A386="","",VLOOKUP(ASC(A386),承認一覧表!$I$8:$T$1933,6,FALSE))</f>
        <v/>
      </c>
      <c r="E387" s="45" t="str">
        <f>ASC(LEFT(A386,3))</f>
        <v/>
      </c>
      <c r="F387" s="46" t="str">
        <f>IF(A386="","",VLOOKUP(A386,承認一覧表!$A$8:$F$1931,4,FALSE))</f>
        <v/>
      </c>
      <c r="G387" s="46" t="s">
        <v>45</v>
      </c>
      <c r="H387" s="61" t="str">
        <f>IF(A386="","",VLOOKUP(A386,承認一覧表!$A$8:$W$1931,5,FALSE))</f>
        <v/>
      </c>
      <c r="I387" s="46" t="s">
        <v>45</v>
      </c>
      <c r="J387" s="62" t="str">
        <f>IF(A386="","",VLOOKUP(A386,承認一覧表!$A$8:$W$1931,6,FALSE))</f>
        <v/>
      </c>
      <c r="K387" s="632" t="str">
        <f>IF(A386="","",VLOOKUP(A386,承認一覧表!$I$8:$W$1931,3,FALSE))</f>
        <v/>
      </c>
      <c r="L387" s="633"/>
    </row>
    <row r="388" spans="1:12" ht="20.100000000000001" customHeight="1">
      <c r="A388" s="615"/>
      <c r="B388" s="616" t="str">
        <f>IF(A388="","",VLOOKUP(ASC(A388),承認一覧表!$I$8:$T$1933,2,FALSE))</f>
        <v/>
      </c>
      <c r="C388" s="618"/>
      <c r="D388" s="49" t="str">
        <f>IF(A388="","",VLOOKUP(ASC(A388),承認一覧表!$I$8:$T$1933,5,FALSE))</f>
        <v/>
      </c>
      <c r="E388" s="47" t="str">
        <f>IF(A388="","",VLOOKUP(ASC(A388),承認一覧表!$I$8:$W$1931,11,FALSE))</f>
        <v/>
      </c>
      <c r="F388" s="620" t="s">
        <v>48</v>
      </c>
      <c r="G388" s="620"/>
      <c r="H388" s="620"/>
      <c r="I388" s="620"/>
      <c r="J388" s="620"/>
      <c r="K388" s="621" t="str">
        <f>IF(A388="","",VLOOKUP(A388,承認一覧表!$I$8:$W$1931,15,FALSE))</f>
        <v/>
      </c>
      <c r="L388" s="622"/>
    </row>
    <row r="389" spans="1:12" ht="20.100000000000001" customHeight="1">
      <c r="A389" s="615"/>
      <c r="B389" s="617"/>
      <c r="C389" s="619"/>
      <c r="D389" s="50" t="str">
        <f>IF(A388="","",VLOOKUP(ASC(A388),承認一覧表!$I$8:$T$1933,6,FALSE))</f>
        <v/>
      </c>
      <c r="E389" s="42" t="str">
        <f>ASC(LEFT(A388,3))</f>
        <v/>
      </c>
      <c r="F389" s="43" t="str">
        <f>IF(A388="","",VLOOKUP(A388,承認一覧表!$A$8:$F$1931,4,FALSE))</f>
        <v/>
      </c>
      <c r="G389" s="43" t="s">
        <v>45</v>
      </c>
      <c r="H389" s="54" t="str">
        <f>IF(A388="","",VLOOKUP(A388,承認一覧表!$A$8:$W$1931,5,FALSE))</f>
        <v/>
      </c>
      <c r="I389" s="43" t="s">
        <v>45</v>
      </c>
      <c r="J389" s="55" t="str">
        <f>IF(A388="","",VLOOKUP(A388,承認一覧表!$A$8:$W$1931,6,FALSE))</f>
        <v/>
      </c>
      <c r="K389" s="623" t="str">
        <f>IF(A388="","",VLOOKUP(A388,承認一覧表!$I$8:$W$1931,3,FALSE))</f>
        <v/>
      </c>
      <c r="L389" s="624"/>
    </row>
    <row r="390" spans="1:12" ht="20.100000000000001" customHeight="1">
      <c r="A390" s="615"/>
      <c r="B390" s="625" t="str">
        <f>IF(A390="","",VLOOKUP(ASC(A390),承認一覧表!$I$8:$T$1933,2,FALSE))</f>
        <v/>
      </c>
      <c r="C390" s="627"/>
      <c r="D390" s="51" t="str">
        <f>IF(A390="","",VLOOKUP(ASC(A390),承認一覧表!$I$8:$T$1933,5,FALSE))</f>
        <v/>
      </c>
      <c r="E390" s="44" t="str">
        <f>IF(A390="","",VLOOKUP(ASC(A390),承認一覧表!$I$8:$W$1931,11,FALSE))</f>
        <v/>
      </c>
      <c r="F390" s="629" t="s">
        <v>48</v>
      </c>
      <c r="G390" s="629"/>
      <c r="H390" s="629"/>
      <c r="I390" s="629"/>
      <c r="J390" s="629"/>
      <c r="K390" s="630" t="str">
        <f>IF(A390="","",VLOOKUP(A390,承認一覧表!$I$8:$W$1931,15,FALSE))</f>
        <v/>
      </c>
      <c r="L390" s="631"/>
    </row>
    <row r="391" spans="1:12" ht="20.100000000000001" customHeight="1">
      <c r="A391" s="615"/>
      <c r="B391" s="626"/>
      <c r="C391" s="628"/>
      <c r="D391" s="52" t="str">
        <f>IF(A390="","",VLOOKUP(ASC(A390),承認一覧表!$I$8:$T$1933,6,FALSE))</f>
        <v/>
      </c>
      <c r="E391" s="45" t="str">
        <f>ASC(LEFT(A390,3))</f>
        <v/>
      </c>
      <c r="F391" s="46" t="str">
        <f>IF(A390="","",VLOOKUP(A390,承認一覧表!$A$8:$F$1931,4,FALSE))</f>
        <v/>
      </c>
      <c r="G391" s="46" t="s">
        <v>45</v>
      </c>
      <c r="H391" s="61" t="str">
        <f>IF(A390="","",VLOOKUP(A390,承認一覧表!$A$8:$W$1931,5,FALSE))</f>
        <v/>
      </c>
      <c r="I391" s="46" t="s">
        <v>45</v>
      </c>
      <c r="J391" s="62" t="str">
        <f>IF(A390="","",VLOOKUP(A390,承認一覧表!$A$8:$W$1931,6,FALSE))</f>
        <v/>
      </c>
      <c r="K391" s="632" t="str">
        <f>IF(A390="","",VLOOKUP(A390,承認一覧表!$I$8:$W$1931,3,FALSE))</f>
        <v/>
      </c>
      <c r="L391" s="633"/>
    </row>
    <row r="392" spans="1:12" ht="20.100000000000001" customHeight="1">
      <c r="A392" s="615"/>
      <c r="B392" s="616" t="str">
        <f>IF(A392="","",VLOOKUP(ASC(A392),承認一覧表!$I$8:$T$1933,2,FALSE))</f>
        <v/>
      </c>
      <c r="C392" s="618"/>
      <c r="D392" s="49" t="str">
        <f>IF(A392="","",VLOOKUP(ASC(A392),承認一覧表!$I$8:$T$1933,5,FALSE))</f>
        <v/>
      </c>
      <c r="E392" s="47" t="str">
        <f>IF(A392="","",VLOOKUP(ASC(A392),承認一覧表!$I$8:$W$1931,11,FALSE))</f>
        <v/>
      </c>
      <c r="F392" s="620" t="s">
        <v>48</v>
      </c>
      <c r="G392" s="620"/>
      <c r="H392" s="620"/>
      <c r="I392" s="620"/>
      <c r="J392" s="620"/>
      <c r="K392" s="621" t="str">
        <f>IF(A392="","",VLOOKUP(A392,承認一覧表!$I$8:$W$1931,15,FALSE))</f>
        <v/>
      </c>
      <c r="L392" s="622"/>
    </row>
    <row r="393" spans="1:12" ht="20.100000000000001" customHeight="1">
      <c r="A393" s="615"/>
      <c r="B393" s="617"/>
      <c r="C393" s="619"/>
      <c r="D393" s="50" t="str">
        <f>IF(A392="","",VLOOKUP(ASC(A392),承認一覧表!$I$8:$T$1933,6,FALSE))</f>
        <v/>
      </c>
      <c r="E393" s="42" t="str">
        <f>ASC(LEFT(A392,3))</f>
        <v/>
      </c>
      <c r="F393" s="43" t="str">
        <f>IF(A392="","",VLOOKUP(A392,承認一覧表!$A$8:$F$1931,4,FALSE))</f>
        <v/>
      </c>
      <c r="G393" s="43" t="s">
        <v>45</v>
      </c>
      <c r="H393" s="54" t="str">
        <f>IF(A392="","",VLOOKUP(A392,承認一覧表!$A$8:$W$1931,5,FALSE))</f>
        <v/>
      </c>
      <c r="I393" s="43" t="s">
        <v>45</v>
      </c>
      <c r="J393" s="55" t="str">
        <f>IF(A392="","",VLOOKUP(A392,承認一覧表!$A$8:$W$1931,6,FALSE))</f>
        <v/>
      </c>
      <c r="K393" s="623" t="str">
        <f>IF(A392="","",VLOOKUP(A392,承認一覧表!$I$8:$W$1931,3,FALSE))</f>
        <v/>
      </c>
      <c r="L393" s="624"/>
    </row>
    <row r="394" spans="1:12" ht="20.100000000000001" customHeight="1">
      <c r="A394" s="615"/>
      <c r="B394" s="625" t="str">
        <f>IF(A394="","",VLOOKUP(ASC(A394),承認一覧表!$I$8:$T$1933,2,FALSE))</f>
        <v/>
      </c>
      <c r="C394" s="627"/>
      <c r="D394" s="51" t="str">
        <f>IF(A394="","",VLOOKUP(ASC(A394),承認一覧表!$I$8:$T$1933,5,FALSE))</f>
        <v/>
      </c>
      <c r="E394" s="44" t="str">
        <f>IF(A394="","",VLOOKUP(ASC(A394),承認一覧表!$I$8:$W$1931,11,FALSE))</f>
        <v/>
      </c>
      <c r="F394" s="629" t="s">
        <v>48</v>
      </c>
      <c r="G394" s="629"/>
      <c r="H394" s="629"/>
      <c r="I394" s="629"/>
      <c r="J394" s="629"/>
      <c r="K394" s="630" t="str">
        <f>IF(A394="","",VLOOKUP(A394,承認一覧表!$I$8:$W$1931,15,FALSE))</f>
        <v/>
      </c>
      <c r="L394" s="631"/>
    </row>
    <row r="395" spans="1:12" ht="20.100000000000001" customHeight="1">
      <c r="A395" s="615"/>
      <c r="B395" s="626"/>
      <c r="C395" s="628"/>
      <c r="D395" s="52" t="str">
        <f>IF(A394="","",VLOOKUP(ASC(A394),承認一覧表!$I$8:$T$1933,6,FALSE))</f>
        <v/>
      </c>
      <c r="E395" s="45" t="str">
        <f>ASC(LEFT(A394,3))</f>
        <v/>
      </c>
      <c r="F395" s="46" t="str">
        <f>IF(A394="","",VLOOKUP(A394,承認一覧表!$A$8:$F$1931,4,FALSE))</f>
        <v/>
      </c>
      <c r="G395" s="46" t="s">
        <v>45</v>
      </c>
      <c r="H395" s="61" t="str">
        <f>IF(A394="","",VLOOKUP(A394,承認一覧表!$A$8:$W$1931,5,FALSE))</f>
        <v/>
      </c>
      <c r="I395" s="46" t="s">
        <v>45</v>
      </c>
      <c r="J395" s="62" t="str">
        <f>IF(A394="","",VLOOKUP(A394,承認一覧表!$A$8:$W$1931,6,FALSE))</f>
        <v/>
      </c>
      <c r="K395" s="632" t="str">
        <f>IF(A394="","",VLOOKUP(A394,承認一覧表!$I$8:$W$1931,3,FALSE))</f>
        <v/>
      </c>
      <c r="L395" s="633"/>
    </row>
    <row r="396" spans="1:12" ht="20.100000000000001" customHeight="1">
      <c r="A396" s="615"/>
      <c r="B396" s="616" t="str">
        <f>IF(A396="","",VLOOKUP(ASC(A396),承認一覧表!$I$8:$T$1933,2,FALSE))</f>
        <v/>
      </c>
      <c r="C396" s="618"/>
      <c r="D396" s="49" t="str">
        <f>IF(A396="","",VLOOKUP(ASC(A396),承認一覧表!$I$8:$T$1933,5,FALSE))</f>
        <v/>
      </c>
      <c r="E396" s="47" t="str">
        <f>IF(A396="","",VLOOKUP(ASC(A396),承認一覧表!$I$8:$W$1931,11,FALSE))</f>
        <v/>
      </c>
      <c r="F396" s="620" t="s">
        <v>48</v>
      </c>
      <c r="G396" s="620"/>
      <c r="H396" s="620"/>
      <c r="I396" s="620"/>
      <c r="J396" s="620"/>
      <c r="K396" s="621" t="str">
        <f>IF(A396="","",VLOOKUP(A396,承認一覧表!$I$8:$W$1931,15,FALSE))</f>
        <v/>
      </c>
      <c r="L396" s="622"/>
    </row>
    <row r="397" spans="1:12" ht="20.100000000000001" customHeight="1">
      <c r="A397" s="615"/>
      <c r="B397" s="617"/>
      <c r="C397" s="619"/>
      <c r="D397" s="50" t="str">
        <f>IF(A396="","",VLOOKUP(ASC(A396),承認一覧表!$I$8:$T$1933,6,FALSE))</f>
        <v/>
      </c>
      <c r="E397" s="42" t="str">
        <f>ASC(LEFT(A396,3))</f>
        <v/>
      </c>
      <c r="F397" s="43" t="str">
        <f>IF(A396="","",VLOOKUP(A396,承認一覧表!$A$8:$F$1931,4,FALSE))</f>
        <v/>
      </c>
      <c r="G397" s="43" t="s">
        <v>45</v>
      </c>
      <c r="H397" s="54" t="str">
        <f>IF(A396="","",VLOOKUP(A396,承認一覧表!$A$8:$W$1931,5,FALSE))</f>
        <v/>
      </c>
      <c r="I397" s="43" t="s">
        <v>45</v>
      </c>
      <c r="J397" s="55" t="str">
        <f>IF(A396="","",VLOOKUP(A396,承認一覧表!$A$8:$W$1931,6,FALSE))</f>
        <v/>
      </c>
      <c r="K397" s="623" t="str">
        <f>IF(A396="","",VLOOKUP(A396,承認一覧表!$I$8:$W$1931,3,FALSE))</f>
        <v/>
      </c>
      <c r="L397" s="624"/>
    </row>
    <row r="398" spans="1:12" ht="20.100000000000001" customHeight="1">
      <c r="A398" s="615"/>
      <c r="B398" s="625" t="str">
        <f>IF(A398="","",VLOOKUP(ASC(A398),承認一覧表!$I$8:$T$1933,2,FALSE))</f>
        <v/>
      </c>
      <c r="C398" s="627"/>
      <c r="D398" s="51" t="str">
        <f>IF(A398="","",VLOOKUP(ASC(A398),承認一覧表!$I$8:$T$1933,5,FALSE))</f>
        <v/>
      </c>
      <c r="E398" s="44" t="str">
        <f>IF(A398="","",VLOOKUP(ASC(A398),承認一覧表!$I$8:$W$1931,11,FALSE))</f>
        <v/>
      </c>
      <c r="F398" s="629" t="s">
        <v>48</v>
      </c>
      <c r="G398" s="629"/>
      <c r="H398" s="629"/>
      <c r="I398" s="629"/>
      <c r="J398" s="629"/>
      <c r="K398" s="630" t="str">
        <f>IF(A398="","",VLOOKUP(A398,承認一覧表!$I$8:$W$1931,15,FALSE))</f>
        <v/>
      </c>
      <c r="L398" s="631"/>
    </row>
    <row r="399" spans="1:12" ht="20.100000000000001" customHeight="1">
      <c r="A399" s="615"/>
      <c r="B399" s="626"/>
      <c r="C399" s="628"/>
      <c r="D399" s="52" t="str">
        <f>IF(A398="","",VLOOKUP(ASC(A398),承認一覧表!$I$8:$T$1933,6,FALSE))</f>
        <v/>
      </c>
      <c r="E399" s="45" t="str">
        <f>ASC(LEFT(A398,3))</f>
        <v/>
      </c>
      <c r="F399" s="46" t="str">
        <f>IF(A398="","",VLOOKUP(A398,承認一覧表!$A$8:$F$1931,4,FALSE))</f>
        <v/>
      </c>
      <c r="G399" s="46" t="s">
        <v>45</v>
      </c>
      <c r="H399" s="61" t="str">
        <f>IF(A398="","",VLOOKUP(A398,承認一覧表!$A$8:$W$1931,5,FALSE))</f>
        <v/>
      </c>
      <c r="I399" s="46" t="s">
        <v>45</v>
      </c>
      <c r="J399" s="62" t="str">
        <f>IF(A398="","",VLOOKUP(A398,承認一覧表!$A$8:$W$1931,6,FALSE))</f>
        <v/>
      </c>
      <c r="K399" s="632" t="str">
        <f>IF(A398="","",VLOOKUP(A398,承認一覧表!$I$8:$W$1931,3,FALSE))</f>
        <v/>
      </c>
      <c r="L399" s="633"/>
    </row>
    <row r="400" spans="1:12" ht="20.100000000000001" customHeight="1">
      <c r="A400" s="615"/>
      <c r="B400" s="616" t="str">
        <f>IF(A400="","",VLOOKUP(ASC(A400),承認一覧表!$I$8:$T$1933,2,FALSE))</f>
        <v/>
      </c>
      <c r="C400" s="618"/>
      <c r="D400" s="49" t="str">
        <f>IF(A400="","",VLOOKUP(ASC(A400),承認一覧表!$I$8:$T$1933,5,FALSE))</f>
        <v/>
      </c>
      <c r="E400" s="47" t="str">
        <f>IF(A400="","",VLOOKUP(ASC(A400),承認一覧表!$I$8:$W$1931,11,FALSE))</f>
        <v/>
      </c>
      <c r="F400" s="620" t="s">
        <v>48</v>
      </c>
      <c r="G400" s="620"/>
      <c r="H400" s="620"/>
      <c r="I400" s="620"/>
      <c r="J400" s="620"/>
      <c r="K400" s="621" t="str">
        <f>IF(A400="","",VLOOKUP(A400,承認一覧表!$I$8:$W$1931,15,FALSE))</f>
        <v/>
      </c>
      <c r="L400" s="622"/>
    </row>
    <row r="401" spans="1:12" ht="20.100000000000001" customHeight="1">
      <c r="A401" s="615"/>
      <c r="B401" s="617"/>
      <c r="C401" s="619"/>
      <c r="D401" s="50" t="str">
        <f>IF(A400="","",VLOOKUP(ASC(A400),承認一覧表!$I$8:$T$1933,6,FALSE))</f>
        <v/>
      </c>
      <c r="E401" s="42" t="str">
        <f>ASC(LEFT(A400,3))</f>
        <v/>
      </c>
      <c r="F401" s="43" t="str">
        <f>IF(A400="","",VLOOKUP(A400,承認一覧表!$A$8:$F$1931,4,FALSE))</f>
        <v/>
      </c>
      <c r="G401" s="43" t="s">
        <v>45</v>
      </c>
      <c r="H401" s="54" t="str">
        <f>IF(A400="","",VLOOKUP(A400,承認一覧表!$A$8:$W$1931,5,FALSE))</f>
        <v/>
      </c>
      <c r="I401" s="43" t="s">
        <v>45</v>
      </c>
      <c r="J401" s="55" t="str">
        <f>IF(A400="","",VLOOKUP(A400,承認一覧表!$A$8:$W$1931,6,FALSE))</f>
        <v/>
      </c>
      <c r="K401" s="623" t="str">
        <f>IF(A400="","",VLOOKUP(A400,承認一覧表!$I$8:$W$1931,3,FALSE))</f>
        <v/>
      </c>
      <c r="L401" s="624"/>
    </row>
    <row r="402" spans="1:12" ht="20.100000000000001" customHeight="1">
      <c r="A402" s="615"/>
      <c r="B402" s="625" t="str">
        <f>IF(A402="","",VLOOKUP(ASC(A402),承認一覧表!$I$8:$T$1933,2,FALSE))</f>
        <v/>
      </c>
      <c r="C402" s="627"/>
      <c r="D402" s="51" t="str">
        <f>IF(A402="","",VLOOKUP(ASC(A402),承認一覧表!$I$8:$T$1933,5,FALSE))</f>
        <v/>
      </c>
      <c r="E402" s="44" t="str">
        <f>IF(A402="","",VLOOKUP(ASC(A402),承認一覧表!$I$8:$W$1931,11,FALSE))</f>
        <v/>
      </c>
      <c r="F402" s="629" t="s">
        <v>48</v>
      </c>
      <c r="G402" s="629"/>
      <c r="H402" s="629"/>
      <c r="I402" s="629"/>
      <c r="J402" s="629"/>
      <c r="K402" s="630" t="str">
        <f>IF(A402="","",VLOOKUP(A402,承認一覧表!$I$8:$W$1931,15,FALSE))</f>
        <v/>
      </c>
      <c r="L402" s="631"/>
    </row>
    <row r="403" spans="1:12" ht="20.100000000000001" customHeight="1">
      <c r="A403" s="615"/>
      <c r="B403" s="626"/>
      <c r="C403" s="628"/>
      <c r="D403" s="52" t="str">
        <f>IF(A402="","",VLOOKUP(ASC(A402),承認一覧表!$I$8:$T$1933,6,FALSE))</f>
        <v/>
      </c>
      <c r="E403" s="45" t="str">
        <f>ASC(LEFT(A402,3))</f>
        <v/>
      </c>
      <c r="F403" s="46" t="str">
        <f>IF(A402="","",VLOOKUP(A402,承認一覧表!$A$8:$F$1931,4,FALSE))</f>
        <v/>
      </c>
      <c r="G403" s="46" t="s">
        <v>45</v>
      </c>
      <c r="H403" s="61" t="str">
        <f>IF(A402="","",VLOOKUP(A402,承認一覧表!$A$8:$W$1931,5,FALSE))</f>
        <v/>
      </c>
      <c r="I403" s="46" t="s">
        <v>45</v>
      </c>
      <c r="J403" s="62" t="str">
        <f>IF(A402="","",VLOOKUP(A402,承認一覧表!$A$8:$W$1931,6,FALSE))</f>
        <v/>
      </c>
      <c r="K403" s="632" t="str">
        <f>IF(A402="","",VLOOKUP(A402,承認一覧表!$I$8:$W$1931,3,FALSE))</f>
        <v/>
      </c>
      <c r="L403" s="633"/>
    </row>
    <row r="404" spans="1:12" ht="20.100000000000001" customHeight="1">
      <c r="A404" s="615"/>
      <c r="B404" s="616" t="str">
        <f>IF(A404="","",VLOOKUP(ASC(A404),承認一覧表!$I$8:$T$1933,2,FALSE))</f>
        <v/>
      </c>
      <c r="C404" s="618"/>
      <c r="D404" s="49" t="str">
        <f>IF(A404="","",VLOOKUP(ASC(A404),承認一覧表!$I$8:$T$1933,5,FALSE))</f>
        <v/>
      </c>
      <c r="E404" s="47" t="str">
        <f>IF(A404="","",VLOOKUP(ASC(A404),承認一覧表!$I$8:$W$1931,11,FALSE))</f>
        <v/>
      </c>
      <c r="F404" s="620" t="s">
        <v>48</v>
      </c>
      <c r="G404" s="620"/>
      <c r="H404" s="620"/>
      <c r="I404" s="620"/>
      <c r="J404" s="620"/>
      <c r="K404" s="621" t="str">
        <f>IF(A404="","",VLOOKUP(A404,承認一覧表!$I$8:$W$1931,15,FALSE))</f>
        <v/>
      </c>
      <c r="L404" s="622"/>
    </row>
    <row r="405" spans="1:12" ht="20.100000000000001" customHeight="1">
      <c r="A405" s="615"/>
      <c r="B405" s="617"/>
      <c r="C405" s="619"/>
      <c r="D405" s="50" t="str">
        <f>IF(A404="","",VLOOKUP(ASC(A404),承認一覧表!$I$8:$T$1933,6,FALSE))</f>
        <v/>
      </c>
      <c r="E405" s="42" t="str">
        <f>ASC(LEFT(A404,3))</f>
        <v/>
      </c>
      <c r="F405" s="43" t="str">
        <f>IF(A404="","",VLOOKUP(A404,承認一覧表!$A$8:$F$1931,4,FALSE))</f>
        <v/>
      </c>
      <c r="G405" s="43" t="s">
        <v>45</v>
      </c>
      <c r="H405" s="54" t="str">
        <f>IF(A404="","",VLOOKUP(A404,承認一覧表!$A$8:$W$1931,5,FALSE))</f>
        <v/>
      </c>
      <c r="I405" s="43" t="s">
        <v>45</v>
      </c>
      <c r="J405" s="55" t="str">
        <f>IF(A404="","",VLOOKUP(A404,承認一覧表!$A$8:$W$1931,6,FALSE))</f>
        <v/>
      </c>
      <c r="K405" s="623" t="str">
        <f>IF(A404="","",VLOOKUP(A404,承認一覧表!$I$8:$W$1931,3,FALSE))</f>
        <v/>
      </c>
      <c r="L405" s="624"/>
    </row>
    <row r="406" spans="1:12" ht="20.100000000000001" customHeight="1">
      <c r="A406" s="615"/>
      <c r="B406" s="625" t="str">
        <f>IF(A406="","",VLOOKUP(ASC(A406),承認一覧表!$I$8:$T$1933,2,FALSE))</f>
        <v/>
      </c>
      <c r="C406" s="627"/>
      <c r="D406" s="51" t="str">
        <f>IF(A406="","",VLOOKUP(ASC(A406),承認一覧表!$I$8:$T$1933,5,FALSE))</f>
        <v/>
      </c>
      <c r="E406" s="44" t="str">
        <f>IF(A406="","",VLOOKUP(ASC(A406),承認一覧表!$I$8:$W$1931,11,FALSE))</f>
        <v/>
      </c>
      <c r="F406" s="629" t="s">
        <v>48</v>
      </c>
      <c r="G406" s="629"/>
      <c r="H406" s="629"/>
      <c r="I406" s="629"/>
      <c r="J406" s="629"/>
      <c r="K406" s="630" t="str">
        <f>IF(A406="","",VLOOKUP(A406,承認一覧表!$I$8:$W$1931,15,FALSE))</f>
        <v/>
      </c>
      <c r="L406" s="631"/>
    </row>
    <row r="407" spans="1:12" ht="20.100000000000001" customHeight="1">
      <c r="A407" s="615"/>
      <c r="B407" s="626"/>
      <c r="C407" s="628"/>
      <c r="D407" s="52" t="str">
        <f>IF(A406="","",VLOOKUP(ASC(A406),承認一覧表!$I$8:$T$1933,6,FALSE))</f>
        <v/>
      </c>
      <c r="E407" s="45" t="str">
        <f>ASC(LEFT(A406,3))</f>
        <v/>
      </c>
      <c r="F407" s="46" t="str">
        <f>IF(A406="","",VLOOKUP(A406,承認一覧表!$A$8:$F$1931,4,FALSE))</f>
        <v/>
      </c>
      <c r="G407" s="46" t="s">
        <v>45</v>
      </c>
      <c r="H407" s="61" t="str">
        <f>IF(A406="","",VLOOKUP(A406,承認一覧表!$A$8:$W$1931,5,FALSE))</f>
        <v/>
      </c>
      <c r="I407" s="46" t="s">
        <v>45</v>
      </c>
      <c r="J407" s="62" t="str">
        <f>IF(A406="","",VLOOKUP(A406,承認一覧表!$A$8:$W$1931,6,FALSE))</f>
        <v/>
      </c>
      <c r="K407" s="632" t="str">
        <f>IF(A406="","",VLOOKUP(A406,承認一覧表!$I$8:$W$1931,3,FALSE))</f>
        <v/>
      </c>
      <c r="L407" s="633"/>
    </row>
    <row r="408" spans="1:12" ht="20.100000000000001" customHeight="1">
      <c r="A408" s="615"/>
      <c r="B408" s="616" t="str">
        <f>IF(A408="","",VLOOKUP(ASC(A408),承認一覧表!$I$8:$T$1933,2,FALSE))</f>
        <v/>
      </c>
      <c r="C408" s="618"/>
      <c r="D408" s="49" t="str">
        <f>IF(A408="","",VLOOKUP(ASC(A408),承認一覧表!$I$8:$T$1933,5,FALSE))</f>
        <v/>
      </c>
      <c r="E408" s="47" t="str">
        <f>IF(A408="","",VLOOKUP(ASC(A408),承認一覧表!$I$8:$W$1931,11,FALSE))</f>
        <v/>
      </c>
      <c r="F408" s="620" t="s">
        <v>48</v>
      </c>
      <c r="G408" s="620"/>
      <c r="H408" s="620"/>
      <c r="I408" s="620"/>
      <c r="J408" s="620"/>
      <c r="K408" s="621" t="str">
        <f>IF(A408="","",VLOOKUP(A408,承認一覧表!$I$8:$W$1931,15,FALSE))</f>
        <v/>
      </c>
      <c r="L408" s="622"/>
    </row>
    <row r="409" spans="1:12" ht="20.100000000000001" customHeight="1">
      <c r="A409" s="615"/>
      <c r="B409" s="617"/>
      <c r="C409" s="619"/>
      <c r="D409" s="50" t="str">
        <f>IF(A408="","",VLOOKUP(ASC(A408),承認一覧表!$I$8:$T$1933,6,FALSE))</f>
        <v/>
      </c>
      <c r="E409" s="42" t="str">
        <f>ASC(LEFT(A408,3))</f>
        <v/>
      </c>
      <c r="F409" s="43" t="str">
        <f>IF(A408="","",VLOOKUP(A408,承認一覧表!$A$8:$F$1931,4,FALSE))</f>
        <v/>
      </c>
      <c r="G409" s="43" t="s">
        <v>45</v>
      </c>
      <c r="H409" s="54" t="str">
        <f>IF(A408="","",VLOOKUP(A408,承認一覧表!$A$8:$W$1931,5,FALSE))</f>
        <v/>
      </c>
      <c r="I409" s="43" t="s">
        <v>45</v>
      </c>
      <c r="J409" s="55" t="str">
        <f>IF(A408="","",VLOOKUP(A408,承認一覧表!$A$8:$W$1931,6,FALSE))</f>
        <v/>
      </c>
      <c r="K409" s="623" t="str">
        <f>IF(A408="","",VLOOKUP(A408,承認一覧表!$I$8:$W$1931,3,FALSE))</f>
        <v/>
      </c>
      <c r="L409" s="624"/>
    </row>
    <row r="410" spans="1:12" ht="20.100000000000001" customHeight="1">
      <c r="A410" s="615"/>
      <c r="B410" s="625" t="str">
        <f>IF(A410="","",VLOOKUP(ASC(A410),承認一覧表!$I$8:$T$1933,2,FALSE))</f>
        <v/>
      </c>
      <c r="C410" s="627"/>
      <c r="D410" s="51" t="str">
        <f>IF(A410="","",VLOOKUP(ASC(A410),承認一覧表!$I$8:$T$1933,5,FALSE))</f>
        <v/>
      </c>
      <c r="E410" s="44" t="str">
        <f>IF(A410="","",VLOOKUP(ASC(A410),承認一覧表!$I$8:$W$1931,11,FALSE))</f>
        <v/>
      </c>
      <c r="F410" s="629" t="s">
        <v>48</v>
      </c>
      <c r="G410" s="629"/>
      <c r="H410" s="629"/>
      <c r="I410" s="629"/>
      <c r="J410" s="629"/>
      <c r="K410" s="630" t="str">
        <f>IF(A410="","",VLOOKUP(A410,承認一覧表!$I$8:$W$1931,15,FALSE))</f>
        <v/>
      </c>
      <c r="L410" s="631"/>
    </row>
    <row r="411" spans="1:12" ht="20.100000000000001" customHeight="1">
      <c r="A411" s="615"/>
      <c r="B411" s="626"/>
      <c r="C411" s="628"/>
      <c r="D411" s="52" t="str">
        <f>IF(A410="","",VLOOKUP(ASC(A410),承認一覧表!$I$8:$T$1933,6,FALSE))</f>
        <v/>
      </c>
      <c r="E411" s="45" t="str">
        <f>ASC(LEFT(A410,3))</f>
        <v/>
      </c>
      <c r="F411" s="46" t="str">
        <f>IF(A410="","",VLOOKUP(A410,承認一覧表!$A$8:$F$1931,4,FALSE))</f>
        <v/>
      </c>
      <c r="G411" s="46" t="s">
        <v>45</v>
      </c>
      <c r="H411" s="61" t="str">
        <f>IF(A410="","",VLOOKUP(A410,承認一覧表!$A$8:$W$1931,5,FALSE))</f>
        <v/>
      </c>
      <c r="I411" s="46" t="s">
        <v>45</v>
      </c>
      <c r="J411" s="62" t="str">
        <f>IF(A410="","",VLOOKUP(A410,承認一覧表!$A$8:$W$1931,6,FALSE))</f>
        <v/>
      </c>
      <c r="K411" s="632" t="str">
        <f>IF(A410="","",VLOOKUP(A410,承認一覧表!$I$8:$W$1931,3,FALSE))</f>
        <v/>
      </c>
      <c r="L411" s="633"/>
    </row>
    <row r="412" spans="1:12" ht="20.100000000000001" customHeight="1">
      <c r="A412" s="615"/>
      <c r="B412" s="616" t="str">
        <f>IF(A412="","",VLOOKUP(ASC(A412),承認一覧表!$I$8:$T$1933,2,FALSE))</f>
        <v/>
      </c>
      <c r="C412" s="618"/>
      <c r="D412" s="49" t="str">
        <f>IF(A412="","",VLOOKUP(ASC(A412),承認一覧表!$I$8:$T$1933,5,FALSE))</f>
        <v/>
      </c>
      <c r="E412" s="47" t="str">
        <f>IF(A412="","",VLOOKUP(ASC(A412),承認一覧表!$I$8:$W$1931,11,FALSE))</f>
        <v/>
      </c>
      <c r="F412" s="620" t="s">
        <v>48</v>
      </c>
      <c r="G412" s="620"/>
      <c r="H412" s="620"/>
      <c r="I412" s="620"/>
      <c r="J412" s="620"/>
      <c r="K412" s="621" t="str">
        <f>IF(A412="","",VLOOKUP(A412,承認一覧表!$I$8:$W$1931,15,FALSE))</f>
        <v/>
      </c>
      <c r="L412" s="622"/>
    </row>
    <row r="413" spans="1:12" ht="20.100000000000001" customHeight="1">
      <c r="A413" s="615"/>
      <c r="B413" s="617"/>
      <c r="C413" s="619"/>
      <c r="D413" s="50" t="str">
        <f>IF(A412="","",VLOOKUP(ASC(A412),承認一覧表!$I$8:$T$1933,6,FALSE))</f>
        <v/>
      </c>
      <c r="E413" s="42" t="str">
        <f>ASC(LEFT(A412,3))</f>
        <v/>
      </c>
      <c r="F413" s="43" t="str">
        <f>IF(A412="","",VLOOKUP(A412,承認一覧表!$A$8:$F$1931,4,FALSE))</f>
        <v/>
      </c>
      <c r="G413" s="43" t="s">
        <v>45</v>
      </c>
      <c r="H413" s="54" t="str">
        <f>IF(A412="","",VLOOKUP(A412,承認一覧表!$A$8:$W$1931,5,FALSE))</f>
        <v/>
      </c>
      <c r="I413" s="43" t="s">
        <v>45</v>
      </c>
      <c r="J413" s="55" t="str">
        <f>IF(A412="","",VLOOKUP(A412,承認一覧表!$A$8:$W$1931,6,FALSE))</f>
        <v/>
      </c>
      <c r="K413" s="623" t="str">
        <f>IF(A412="","",VLOOKUP(A412,承認一覧表!$I$8:$W$1931,3,FALSE))</f>
        <v/>
      </c>
      <c r="L413" s="624"/>
    </row>
    <row r="414" spans="1:12" ht="15" customHeight="1">
      <c r="B414" s="90" t="s">
        <v>4258</v>
      </c>
      <c r="C414" s="36"/>
      <c r="D414" s="36"/>
      <c r="E414" s="37"/>
      <c r="F414" s="38"/>
      <c r="G414" s="38"/>
      <c r="H414" s="38"/>
      <c r="I414" s="38"/>
      <c r="J414" s="38"/>
      <c r="K414" s="36"/>
      <c r="L414" s="36"/>
    </row>
    <row r="415" spans="1:12" ht="20.100000000000001" customHeight="1">
      <c r="B415" s="48" t="s">
        <v>4259</v>
      </c>
      <c r="C415" s="39"/>
      <c r="D415" s="39"/>
      <c r="E415" s="40"/>
      <c r="K415" s="39"/>
      <c r="L415" s="39"/>
    </row>
  </sheetData>
  <sheetProtection algorithmName="SHA-512" hashValue="CRIa7oejrHrZFdWvmn0jLaGA7MDqyLjdBZg/n0lLW5cHeis1qerTXu5o/Ks7waDtNwrLpSgr+dc9q016sQEs8w==" saltValue="jKva1xP0fdX8VuCGNFy3IA==" spinCount="100000" sheet="1" objects="1" scenarios="1"/>
  <mergeCells count="1121">
    <mergeCell ref="A301:A302"/>
    <mergeCell ref="B301:B302"/>
    <mergeCell ref="C301:C302"/>
    <mergeCell ref="F301:J301"/>
    <mergeCell ref="K301:L301"/>
    <mergeCell ref="K302:L302"/>
    <mergeCell ref="A303:A304"/>
    <mergeCell ref="B303:B304"/>
    <mergeCell ref="C303:C304"/>
    <mergeCell ref="F303:J303"/>
    <mergeCell ref="K303:L303"/>
    <mergeCell ref="K304:L304"/>
    <mergeCell ref="A309:A310"/>
    <mergeCell ref="B309:B310"/>
    <mergeCell ref="C309:C310"/>
    <mergeCell ref="F309:J309"/>
    <mergeCell ref="K309:L309"/>
    <mergeCell ref="K310:L310"/>
    <mergeCell ref="A305:A306"/>
    <mergeCell ref="B305:B306"/>
    <mergeCell ref="C305:C306"/>
    <mergeCell ref="F305:J305"/>
    <mergeCell ref="K305:L305"/>
    <mergeCell ref="K306:L306"/>
    <mergeCell ref="A307:A308"/>
    <mergeCell ref="B307:B308"/>
    <mergeCell ref="C307:C308"/>
    <mergeCell ref="F307:J307"/>
    <mergeCell ref="K307:L307"/>
    <mergeCell ref="K308:L308"/>
    <mergeCell ref="A295:A296"/>
    <mergeCell ref="B295:B296"/>
    <mergeCell ref="C295:C296"/>
    <mergeCell ref="F295:J295"/>
    <mergeCell ref="K295:L295"/>
    <mergeCell ref="K296:L296"/>
    <mergeCell ref="A297:A298"/>
    <mergeCell ref="B297:B298"/>
    <mergeCell ref="C297:C298"/>
    <mergeCell ref="F297:J297"/>
    <mergeCell ref="K297:L297"/>
    <mergeCell ref="K298:L298"/>
    <mergeCell ref="A299:A300"/>
    <mergeCell ref="B299:B300"/>
    <mergeCell ref="C299:C300"/>
    <mergeCell ref="F299:J299"/>
    <mergeCell ref="K299:L299"/>
    <mergeCell ref="K300:L300"/>
    <mergeCell ref="A289:A290"/>
    <mergeCell ref="B289:B290"/>
    <mergeCell ref="C289:C290"/>
    <mergeCell ref="F289:J289"/>
    <mergeCell ref="K289:L289"/>
    <mergeCell ref="K290:L290"/>
    <mergeCell ref="A291:A292"/>
    <mergeCell ref="B291:B292"/>
    <mergeCell ref="C291:C292"/>
    <mergeCell ref="F291:J291"/>
    <mergeCell ref="K291:L291"/>
    <mergeCell ref="K292:L292"/>
    <mergeCell ref="A293:A294"/>
    <mergeCell ref="B293:B294"/>
    <mergeCell ref="C293:C294"/>
    <mergeCell ref="F293:J293"/>
    <mergeCell ref="K293:L293"/>
    <mergeCell ref="K294:L294"/>
    <mergeCell ref="A283:A284"/>
    <mergeCell ref="B283:B284"/>
    <mergeCell ref="C283:C284"/>
    <mergeCell ref="F283:J283"/>
    <mergeCell ref="K283:L283"/>
    <mergeCell ref="K284:L284"/>
    <mergeCell ref="A285:A286"/>
    <mergeCell ref="B285:B286"/>
    <mergeCell ref="C285:C286"/>
    <mergeCell ref="F285:J285"/>
    <mergeCell ref="K285:L285"/>
    <mergeCell ref="K286:L286"/>
    <mergeCell ref="A287:A288"/>
    <mergeCell ref="B287:B288"/>
    <mergeCell ref="C287:C288"/>
    <mergeCell ref="F287:J287"/>
    <mergeCell ref="K287:L287"/>
    <mergeCell ref="K288:L288"/>
    <mergeCell ref="A277:A278"/>
    <mergeCell ref="B277:B278"/>
    <mergeCell ref="C277:C278"/>
    <mergeCell ref="F277:J277"/>
    <mergeCell ref="K277:L277"/>
    <mergeCell ref="K278:L278"/>
    <mergeCell ref="A279:A280"/>
    <mergeCell ref="B279:B280"/>
    <mergeCell ref="C279:C280"/>
    <mergeCell ref="F279:J279"/>
    <mergeCell ref="K279:L279"/>
    <mergeCell ref="K280:L280"/>
    <mergeCell ref="A281:A282"/>
    <mergeCell ref="B281:B282"/>
    <mergeCell ref="C281:C282"/>
    <mergeCell ref="F281:J281"/>
    <mergeCell ref="K281:L281"/>
    <mergeCell ref="K282:L282"/>
    <mergeCell ref="A271:A272"/>
    <mergeCell ref="B271:B272"/>
    <mergeCell ref="C271:C272"/>
    <mergeCell ref="F271:J271"/>
    <mergeCell ref="K271:L271"/>
    <mergeCell ref="K272:L272"/>
    <mergeCell ref="A273:A274"/>
    <mergeCell ref="B273:B274"/>
    <mergeCell ref="C273:C274"/>
    <mergeCell ref="F273:J273"/>
    <mergeCell ref="K273:L273"/>
    <mergeCell ref="K274:L274"/>
    <mergeCell ref="A275:A276"/>
    <mergeCell ref="B275:B276"/>
    <mergeCell ref="C275:C276"/>
    <mergeCell ref="F275:J275"/>
    <mergeCell ref="K275:L275"/>
    <mergeCell ref="K276:L276"/>
    <mergeCell ref="A265:A268"/>
    <mergeCell ref="B265:B268"/>
    <mergeCell ref="C265:C268"/>
    <mergeCell ref="D265:D268"/>
    <mergeCell ref="E265:E266"/>
    <mergeCell ref="F265:J266"/>
    <mergeCell ref="K265:L266"/>
    <mergeCell ref="E267:E268"/>
    <mergeCell ref="F267:F268"/>
    <mergeCell ref="G267:G268"/>
    <mergeCell ref="H267:H268"/>
    <mergeCell ref="I267:I268"/>
    <mergeCell ref="J267:J268"/>
    <mergeCell ref="K267:L268"/>
    <mergeCell ref="A269:A270"/>
    <mergeCell ref="B269:B270"/>
    <mergeCell ref="C269:C270"/>
    <mergeCell ref="F269:J269"/>
    <mergeCell ref="K269:L269"/>
    <mergeCell ref="K270:L270"/>
    <mergeCell ref="A253:A254"/>
    <mergeCell ref="B253:B254"/>
    <mergeCell ref="C253:C254"/>
    <mergeCell ref="F253:J253"/>
    <mergeCell ref="K253:L253"/>
    <mergeCell ref="K254:L254"/>
    <mergeCell ref="A255:A256"/>
    <mergeCell ref="B255:B256"/>
    <mergeCell ref="C255:C256"/>
    <mergeCell ref="F255:J255"/>
    <mergeCell ref="K255:L255"/>
    <mergeCell ref="K256:L256"/>
    <mergeCell ref="A257:A258"/>
    <mergeCell ref="B257:B258"/>
    <mergeCell ref="C257:C258"/>
    <mergeCell ref="F257:J257"/>
    <mergeCell ref="K257:L257"/>
    <mergeCell ref="K258:L258"/>
    <mergeCell ref="A247:A248"/>
    <mergeCell ref="B247:B248"/>
    <mergeCell ref="C247:C248"/>
    <mergeCell ref="F247:J247"/>
    <mergeCell ref="K247:L247"/>
    <mergeCell ref="K248:L248"/>
    <mergeCell ref="A249:A250"/>
    <mergeCell ref="B249:B250"/>
    <mergeCell ref="C249:C250"/>
    <mergeCell ref="F249:J249"/>
    <mergeCell ref="K249:L249"/>
    <mergeCell ref="K250:L250"/>
    <mergeCell ref="A251:A252"/>
    <mergeCell ref="B251:B252"/>
    <mergeCell ref="C251:C252"/>
    <mergeCell ref="F251:J251"/>
    <mergeCell ref="K251:L251"/>
    <mergeCell ref="K252:L252"/>
    <mergeCell ref="A241:A242"/>
    <mergeCell ref="B241:B242"/>
    <mergeCell ref="C241:C242"/>
    <mergeCell ref="F241:J241"/>
    <mergeCell ref="K241:L241"/>
    <mergeCell ref="K242:L242"/>
    <mergeCell ref="A243:A244"/>
    <mergeCell ref="B243:B244"/>
    <mergeCell ref="C243:C244"/>
    <mergeCell ref="F243:J243"/>
    <mergeCell ref="K243:L243"/>
    <mergeCell ref="K244:L244"/>
    <mergeCell ref="A245:A246"/>
    <mergeCell ref="B245:B246"/>
    <mergeCell ref="C245:C246"/>
    <mergeCell ref="F245:J245"/>
    <mergeCell ref="K245:L245"/>
    <mergeCell ref="K246:L246"/>
    <mergeCell ref="A235:A236"/>
    <mergeCell ref="B235:B236"/>
    <mergeCell ref="C235:C236"/>
    <mergeCell ref="F235:J235"/>
    <mergeCell ref="K235:L235"/>
    <mergeCell ref="K236:L236"/>
    <mergeCell ref="A237:A238"/>
    <mergeCell ref="B237:B238"/>
    <mergeCell ref="C237:C238"/>
    <mergeCell ref="F237:J237"/>
    <mergeCell ref="K237:L237"/>
    <mergeCell ref="K238:L238"/>
    <mergeCell ref="A239:A240"/>
    <mergeCell ref="B239:B240"/>
    <mergeCell ref="C239:C240"/>
    <mergeCell ref="F239:J239"/>
    <mergeCell ref="K239:L239"/>
    <mergeCell ref="K240:L240"/>
    <mergeCell ref="A229:A230"/>
    <mergeCell ref="B229:B230"/>
    <mergeCell ref="C229:C230"/>
    <mergeCell ref="F229:J229"/>
    <mergeCell ref="K229:L229"/>
    <mergeCell ref="K230:L230"/>
    <mergeCell ref="A231:A232"/>
    <mergeCell ref="B231:B232"/>
    <mergeCell ref="C231:C232"/>
    <mergeCell ref="F231:J231"/>
    <mergeCell ref="K231:L231"/>
    <mergeCell ref="K232:L232"/>
    <mergeCell ref="A233:A234"/>
    <mergeCell ref="B233:B234"/>
    <mergeCell ref="C233:C234"/>
    <mergeCell ref="F233:J233"/>
    <mergeCell ref="K233:L233"/>
    <mergeCell ref="K234:L234"/>
    <mergeCell ref="A223:A224"/>
    <mergeCell ref="B223:B224"/>
    <mergeCell ref="C223:C224"/>
    <mergeCell ref="F223:J223"/>
    <mergeCell ref="K223:L223"/>
    <mergeCell ref="K224:L224"/>
    <mergeCell ref="A225:A226"/>
    <mergeCell ref="B225:B226"/>
    <mergeCell ref="C225:C226"/>
    <mergeCell ref="F225:J225"/>
    <mergeCell ref="K225:L225"/>
    <mergeCell ref="K226:L226"/>
    <mergeCell ref="A227:A228"/>
    <mergeCell ref="B227:B228"/>
    <mergeCell ref="C227:C228"/>
    <mergeCell ref="F227:J227"/>
    <mergeCell ref="K227:L227"/>
    <mergeCell ref="K228:L228"/>
    <mergeCell ref="A217:A218"/>
    <mergeCell ref="B217:B218"/>
    <mergeCell ref="C217:C218"/>
    <mergeCell ref="F217:J217"/>
    <mergeCell ref="K217:L217"/>
    <mergeCell ref="K218:L218"/>
    <mergeCell ref="A219:A220"/>
    <mergeCell ref="B219:B220"/>
    <mergeCell ref="C219:C220"/>
    <mergeCell ref="F219:J219"/>
    <mergeCell ref="K219:L219"/>
    <mergeCell ref="K220:L220"/>
    <mergeCell ref="A221:A222"/>
    <mergeCell ref="B221:B222"/>
    <mergeCell ref="C221:C222"/>
    <mergeCell ref="F221:J221"/>
    <mergeCell ref="K221:L221"/>
    <mergeCell ref="K222:L222"/>
    <mergeCell ref="A203:A204"/>
    <mergeCell ref="B203:B204"/>
    <mergeCell ref="C203:C204"/>
    <mergeCell ref="F203:J203"/>
    <mergeCell ref="K203:L203"/>
    <mergeCell ref="K204:L204"/>
    <mergeCell ref="A205:A206"/>
    <mergeCell ref="B205:B206"/>
    <mergeCell ref="C205:C206"/>
    <mergeCell ref="F205:J205"/>
    <mergeCell ref="K205:L205"/>
    <mergeCell ref="K206:L206"/>
    <mergeCell ref="A213:A216"/>
    <mergeCell ref="B213:B216"/>
    <mergeCell ref="C213:C216"/>
    <mergeCell ref="D213:D216"/>
    <mergeCell ref="E213:E214"/>
    <mergeCell ref="F213:J214"/>
    <mergeCell ref="K213:L214"/>
    <mergeCell ref="E215:E216"/>
    <mergeCell ref="F215:F216"/>
    <mergeCell ref="G215:G216"/>
    <mergeCell ref="H215:H216"/>
    <mergeCell ref="I215:I216"/>
    <mergeCell ref="J215:J216"/>
    <mergeCell ref="K215:L216"/>
    <mergeCell ref="A197:A198"/>
    <mergeCell ref="B197:B198"/>
    <mergeCell ref="C197:C198"/>
    <mergeCell ref="F197:J197"/>
    <mergeCell ref="K197:L197"/>
    <mergeCell ref="K198:L198"/>
    <mergeCell ref="A199:A200"/>
    <mergeCell ref="B199:B200"/>
    <mergeCell ref="C199:C200"/>
    <mergeCell ref="F199:J199"/>
    <mergeCell ref="K199:L199"/>
    <mergeCell ref="K200:L200"/>
    <mergeCell ref="A201:A202"/>
    <mergeCell ref="B201:B202"/>
    <mergeCell ref="C201:C202"/>
    <mergeCell ref="F201:J201"/>
    <mergeCell ref="K201:L201"/>
    <mergeCell ref="K202:L202"/>
    <mergeCell ref="A191:A192"/>
    <mergeCell ref="B191:B192"/>
    <mergeCell ref="C191:C192"/>
    <mergeCell ref="F191:J191"/>
    <mergeCell ref="K191:L191"/>
    <mergeCell ref="K192:L192"/>
    <mergeCell ref="A193:A194"/>
    <mergeCell ref="B193:B194"/>
    <mergeCell ref="C193:C194"/>
    <mergeCell ref="F193:J193"/>
    <mergeCell ref="K193:L193"/>
    <mergeCell ref="K194:L194"/>
    <mergeCell ref="A195:A196"/>
    <mergeCell ref="B195:B196"/>
    <mergeCell ref="C195:C196"/>
    <mergeCell ref="F195:J195"/>
    <mergeCell ref="K195:L195"/>
    <mergeCell ref="K196:L196"/>
    <mergeCell ref="A185:A186"/>
    <mergeCell ref="B185:B186"/>
    <mergeCell ref="C185:C186"/>
    <mergeCell ref="F185:J185"/>
    <mergeCell ref="K185:L185"/>
    <mergeCell ref="K186:L186"/>
    <mergeCell ref="A187:A188"/>
    <mergeCell ref="B187:B188"/>
    <mergeCell ref="C187:C188"/>
    <mergeCell ref="F187:J187"/>
    <mergeCell ref="K187:L187"/>
    <mergeCell ref="K188:L188"/>
    <mergeCell ref="A189:A190"/>
    <mergeCell ref="B189:B190"/>
    <mergeCell ref="C189:C190"/>
    <mergeCell ref="F189:J189"/>
    <mergeCell ref="K189:L189"/>
    <mergeCell ref="K190:L190"/>
    <mergeCell ref="A179:A180"/>
    <mergeCell ref="B179:B180"/>
    <mergeCell ref="C179:C180"/>
    <mergeCell ref="F179:J179"/>
    <mergeCell ref="K179:L179"/>
    <mergeCell ref="K180:L180"/>
    <mergeCell ref="A181:A182"/>
    <mergeCell ref="B181:B182"/>
    <mergeCell ref="C181:C182"/>
    <mergeCell ref="F181:J181"/>
    <mergeCell ref="K181:L181"/>
    <mergeCell ref="K182:L182"/>
    <mergeCell ref="A183:A184"/>
    <mergeCell ref="B183:B184"/>
    <mergeCell ref="C183:C184"/>
    <mergeCell ref="F183:J183"/>
    <mergeCell ref="K183:L183"/>
    <mergeCell ref="K184:L184"/>
    <mergeCell ref="A173:A174"/>
    <mergeCell ref="B173:B174"/>
    <mergeCell ref="C173:C174"/>
    <mergeCell ref="F173:J173"/>
    <mergeCell ref="K173:L173"/>
    <mergeCell ref="K174:L174"/>
    <mergeCell ref="A175:A176"/>
    <mergeCell ref="B175:B176"/>
    <mergeCell ref="C175:C176"/>
    <mergeCell ref="F175:J175"/>
    <mergeCell ref="K175:L175"/>
    <mergeCell ref="K176:L176"/>
    <mergeCell ref="A177:A178"/>
    <mergeCell ref="B177:B178"/>
    <mergeCell ref="C177:C178"/>
    <mergeCell ref="F177:J177"/>
    <mergeCell ref="K177:L177"/>
    <mergeCell ref="K178:L178"/>
    <mergeCell ref="A167:A168"/>
    <mergeCell ref="B167:B168"/>
    <mergeCell ref="C167:C168"/>
    <mergeCell ref="F167:J167"/>
    <mergeCell ref="K167:L167"/>
    <mergeCell ref="K168:L168"/>
    <mergeCell ref="A169:A170"/>
    <mergeCell ref="B169:B170"/>
    <mergeCell ref="C169:C170"/>
    <mergeCell ref="F169:J169"/>
    <mergeCell ref="K169:L169"/>
    <mergeCell ref="K170:L170"/>
    <mergeCell ref="A171:A172"/>
    <mergeCell ref="B171:B172"/>
    <mergeCell ref="C171:C172"/>
    <mergeCell ref="F171:J171"/>
    <mergeCell ref="K171:L171"/>
    <mergeCell ref="K172:L172"/>
    <mergeCell ref="A161:A164"/>
    <mergeCell ref="B161:B164"/>
    <mergeCell ref="C161:C164"/>
    <mergeCell ref="D161:D164"/>
    <mergeCell ref="E161:E162"/>
    <mergeCell ref="F161:J162"/>
    <mergeCell ref="K161:L162"/>
    <mergeCell ref="E163:E164"/>
    <mergeCell ref="F163:F164"/>
    <mergeCell ref="G163:G164"/>
    <mergeCell ref="H163:H164"/>
    <mergeCell ref="I163:I164"/>
    <mergeCell ref="J163:J164"/>
    <mergeCell ref="K163:L164"/>
    <mergeCell ref="A165:A166"/>
    <mergeCell ref="B165:B166"/>
    <mergeCell ref="C165:C166"/>
    <mergeCell ref="F165:J165"/>
    <mergeCell ref="K165:L165"/>
    <mergeCell ref="K166:L166"/>
    <mergeCell ref="K145:L145"/>
    <mergeCell ref="K146:L146"/>
    <mergeCell ref="K147:L147"/>
    <mergeCell ref="A145:A146"/>
    <mergeCell ref="B145:B146"/>
    <mergeCell ref="C145:C146"/>
    <mergeCell ref="F145:J145"/>
    <mergeCell ref="A147:A148"/>
    <mergeCell ref="B147:B148"/>
    <mergeCell ref="C147:C148"/>
    <mergeCell ref="F147:J147"/>
    <mergeCell ref="K148:L148"/>
    <mergeCell ref="K153:L153"/>
    <mergeCell ref="K154:L154"/>
    <mergeCell ref="A153:A154"/>
    <mergeCell ref="B153:B154"/>
    <mergeCell ref="C153:C154"/>
    <mergeCell ref="F153:J153"/>
    <mergeCell ref="K149:L149"/>
    <mergeCell ref="K150:L150"/>
    <mergeCell ref="K151:L151"/>
    <mergeCell ref="A149:A150"/>
    <mergeCell ref="B149:B150"/>
    <mergeCell ref="C149:C150"/>
    <mergeCell ref="F149:J149"/>
    <mergeCell ref="A151:A152"/>
    <mergeCell ref="B151:B152"/>
    <mergeCell ref="C151:C152"/>
    <mergeCell ref="F151:J151"/>
    <mergeCell ref="K152:L152"/>
    <mergeCell ref="K137:L137"/>
    <mergeCell ref="K138:L138"/>
    <mergeCell ref="K139:L139"/>
    <mergeCell ref="A137:A138"/>
    <mergeCell ref="B137:B138"/>
    <mergeCell ref="C137:C138"/>
    <mergeCell ref="F137:J137"/>
    <mergeCell ref="A139:A140"/>
    <mergeCell ref="B139:B140"/>
    <mergeCell ref="C139:C140"/>
    <mergeCell ref="F139:J139"/>
    <mergeCell ref="K140:L140"/>
    <mergeCell ref="K141:L141"/>
    <mergeCell ref="K142:L142"/>
    <mergeCell ref="K143:L143"/>
    <mergeCell ref="A141:A142"/>
    <mergeCell ref="B141:B142"/>
    <mergeCell ref="C141:C142"/>
    <mergeCell ref="F141:J141"/>
    <mergeCell ref="A143:A144"/>
    <mergeCell ref="B143:B144"/>
    <mergeCell ref="C143:C144"/>
    <mergeCell ref="F143:J143"/>
    <mergeCell ref="K144:L144"/>
    <mergeCell ref="K129:L129"/>
    <mergeCell ref="K130:L130"/>
    <mergeCell ref="K131:L131"/>
    <mergeCell ref="A129:A130"/>
    <mergeCell ref="B129:B130"/>
    <mergeCell ref="C129:C130"/>
    <mergeCell ref="F129:J129"/>
    <mergeCell ref="A131:A132"/>
    <mergeCell ref="B131:B132"/>
    <mergeCell ref="C131:C132"/>
    <mergeCell ref="F131:J131"/>
    <mergeCell ref="K132:L132"/>
    <mergeCell ref="K133:L133"/>
    <mergeCell ref="K134:L134"/>
    <mergeCell ref="K135:L135"/>
    <mergeCell ref="A133:A134"/>
    <mergeCell ref="B133:B134"/>
    <mergeCell ref="C133:C134"/>
    <mergeCell ref="F133:J133"/>
    <mergeCell ref="A135:A136"/>
    <mergeCell ref="B135:B136"/>
    <mergeCell ref="C135:C136"/>
    <mergeCell ref="F135:J135"/>
    <mergeCell ref="K136:L136"/>
    <mergeCell ref="K121:L121"/>
    <mergeCell ref="K122:L122"/>
    <mergeCell ref="K123:L123"/>
    <mergeCell ref="A121:A122"/>
    <mergeCell ref="B121:B122"/>
    <mergeCell ref="C121:C122"/>
    <mergeCell ref="F121:J121"/>
    <mergeCell ref="A123:A124"/>
    <mergeCell ref="B123:B124"/>
    <mergeCell ref="C123:C124"/>
    <mergeCell ref="F123:J123"/>
    <mergeCell ref="K124:L124"/>
    <mergeCell ref="K125:L125"/>
    <mergeCell ref="K126:L126"/>
    <mergeCell ref="K127:L127"/>
    <mergeCell ref="A125:A126"/>
    <mergeCell ref="B125:B126"/>
    <mergeCell ref="C125:C126"/>
    <mergeCell ref="F125:J125"/>
    <mergeCell ref="A127:A128"/>
    <mergeCell ref="B127:B128"/>
    <mergeCell ref="C127:C128"/>
    <mergeCell ref="F127:J127"/>
    <mergeCell ref="K128:L128"/>
    <mergeCell ref="B48:B49"/>
    <mergeCell ref="C48:C49"/>
    <mergeCell ref="F48:J48"/>
    <mergeCell ref="K49:L49"/>
    <mergeCell ref="K109:L110"/>
    <mergeCell ref="K111:L112"/>
    <mergeCell ref="K116:L116"/>
    <mergeCell ref="K117:L117"/>
    <mergeCell ref="K118:L118"/>
    <mergeCell ref="K119:L119"/>
    <mergeCell ref="A119:A120"/>
    <mergeCell ref="B119:B120"/>
    <mergeCell ref="C119:C120"/>
    <mergeCell ref="F119:J119"/>
    <mergeCell ref="K120:L120"/>
    <mergeCell ref="K113:L113"/>
    <mergeCell ref="K114:L114"/>
    <mergeCell ref="K115:L115"/>
    <mergeCell ref="A113:A114"/>
    <mergeCell ref="B113:B114"/>
    <mergeCell ref="C113:C114"/>
    <mergeCell ref="F113:J113"/>
    <mergeCell ref="A115:A116"/>
    <mergeCell ref="B115:B116"/>
    <mergeCell ref="C115:C116"/>
    <mergeCell ref="F115:J115"/>
    <mergeCell ref="A117:A118"/>
    <mergeCell ref="B117:B118"/>
    <mergeCell ref="K64:L64"/>
    <mergeCell ref="K65:L65"/>
    <mergeCell ref="K66:L66"/>
    <mergeCell ref="K67:L67"/>
    <mergeCell ref="A42:A43"/>
    <mergeCell ref="B42:B43"/>
    <mergeCell ref="C42:C43"/>
    <mergeCell ref="F42:J42"/>
    <mergeCell ref="K42:L42"/>
    <mergeCell ref="K43:L43"/>
    <mergeCell ref="A40:A41"/>
    <mergeCell ref="B40:B41"/>
    <mergeCell ref="C40:C41"/>
    <mergeCell ref="F40:J40"/>
    <mergeCell ref="K40:L40"/>
    <mergeCell ref="K41:L41"/>
    <mergeCell ref="K51:L51"/>
    <mergeCell ref="A50:A51"/>
    <mergeCell ref="B50:B51"/>
    <mergeCell ref="C50:C51"/>
    <mergeCell ref="F50:J50"/>
    <mergeCell ref="K50:L50"/>
    <mergeCell ref="A44:A45"/>
    <mergeCell ref="B44:B45"/>
    <mergeCell ref="C44:C45"/>
    <mergeCell ref="F44:J44"/>
    <mergeCell ref="K44:L44"/>
    <mergeCell ref="K45:L45"/>
    <mergeCell ref="K46:L46"/>
    <mergeCell ref="K47:L47"/>
    <mergeCell ref="K48:L48"/>
    <mergeCell ref="A46:A47"/>
    <mergeCell ref="B46:B47"/>
    <mergeCell ref="C46:C47"/>
    <mergeCell ref="F46:J46"/>
    <mergeCell ref="A48:A49"/>
    <mergeCell ref="A34:A35"/>
    <mergeCell ref="B34:B35"/>
    <mergeCell ref="C34:C35"/>
    <mergeCell ref="F34:J34"/>
    <mergeCell ref="K34:L34"/>
    <mergeCell ref="K35:L35"/>
    <mergeCell ref="A32:A33"/>
    <mergeCell ref="B32:B33"/>
    <mergeCell ref="C32:C33"/>
    <mergeCell ref="F32:J32"/>
    <mergeCell ref="K32:L32"/>
    <mergeCell ref="K33:L33"/>
    <mergeCell ref="A38:A39"/>
    <mergeCell ref="B38:B39"/>
    <mergeCell ref="C38:C39"/>
    <mergeCell ref="F38:J38"/>
    <mergeCell ref="K38:L38"/>
    <mergeCell ref="K39:L39"/>
    <mergeCell ref="A36:A37"/>
    <mergeCell ref="B36:B37"/>
    <mergeCell ref="C36:C37"/>
    <mergeCell ref="F36:J36"/>
    <mergeCell ref="K36:L36"/>
    <mergeCell ref="K37:L37"/>
    <mergeCell ref="A26:A27"/>
    <mergeCell ref="B26:B27"/>
    <mergeCell ref="C26:C27"/>
    <mergeCell ref="F26:J26"/>
    <mergeCell ref="K26:L26"/>
    <mergeCell ref="K27:L27"/>
    <mergeCell ref="A24:A25"/>
    <mergeCell ref="B24:B25"/>
    <mergeCell ref="C24:C25"/>
    <mergeCell ref="F24:J24"/>
    <mergeCell ref="K24:L24"/>
    <mergeCell ref="K25:L25"/>
    <mergeCell ref="A30:A31"/>
    <mergeCell ref="B30:B31"/>
    <mergeCell ref="C30:C31"/>
    <mergeCell ref="F30:J30"/>
    <mergeCell ref="K30:L30"/>
    <mergeCell ref="K31:L31"/>
    <mergeCell ref="A28:A29"/>
    <mergeCell ref="B28:B29"/>
    <mergeCell ref="C28:C29"/>
    <mergeCell ref="F28:J28"/>
    <mergeCell ref="K28:L28"/>
    <mergeCell ref="K29:L29"/>
    <mergeCell ref="K22:L22"/>
    <mergeCell ref="K23:L23"/>
    <mergeCell ref="A10:A11"/>
    <mergeCell ref="B10:B11"/>
    <mergeCell ref="C10:C11"/>
    <mergeCell ref="F10:J10"/>
    <mergeCell ref="K10:L10"/>
    <mergeCell ref="K11:L11"/>
    <mergeCell ref="K16:L16"/>
    <mergeCell ref="K17:L17"/>
    <mergeCell ref="A14:A15"/>
    <mergeCell ref="B14:B15"/>
    <mergeCell ref="C14:C15"/>
    <mergeCell ref="F14:J14"/>
    <mergeCell ref="K14:L14"/>
    <mergeCell ref="K15:L15"/>
    <mergeCell ref="A12:A13"/>
    <mergeCell ref="C16:C17"/>
    <mergeCell ref="F16:J16"/>
    <mergeCell ref="A16:A17"/>
    <mergeCell ref="B16:B17"/>
    <mergeCell ref="A22:A23"/>
    <mergeCell ref="B22:B23"/>
    <mergeCell ref="C22:C23"/>
    <mergeCell ref="F22:J22"/>
    <mergeCell ref="F6:J7"/>
    <mergeCell ref="E8:E9"/>
    <mergeCell ref="B6:B9"/>
    <mergeCell ref="K6:L7"/>
    <mergeCell ref="K8:L9"/>
    <mergeCell ref="B2:L2"/>
    <mergeCell ref="A20:A21"/>
    <mergeCell ref="B20:B21"/>
    <mergeCell ref="C20:C21"/>
    <mergeCell ref="F20:J20"/>
    <mergeCell ref="K20:L20"/>
    <mergeCell ref="K21:L21"/>
    <mergeCell ref="A18:A19"/>
    <mergeCell ref="B18:B19"/>
    <mergeCell ref="C18:C19"/>
    <mergeCell ref="F18:J18"/>
    <mergeCell ref="K18:L18"/>
    <mergeCell ref="K19:L19"/>
    <mergeCell ref="B12:B13"/>
    <mergeCell ref="C12:C13"/>
    <mergeCell ref="F12:J12"/>
    <mergeCell ref="K12:L12"/>
    <mergeCell ref="K13:L13"/>
    <mergeCell ref="H8:H9"/>
    <mergeCell ref="I8:I9"/>
    <mergeCell ref="J8:J9"/>
    <mergeCell ref="A6:A9"/>
    <mergeCell ref="C6:C9"/>
    <mergeCell ref="E6:E7"/>
    <mergeCell ref="F8:F9"/>
    <mergeCell ref="G8:G9"/>
    <mergeCell ref="D6:D9"/>
    <mergeCell ref="K61:L61"/>
    <mergeCell ref="K62:L62"/>
    <mergeCell ref="K63:L63"/>
    <mergeCell ref="A57:A60"/>
    <mergeCell ref="B57:B60"/>
    <mergeCell ref="C57:C60"/>
    <mergeCell ref="D57:D60"/>
    <mergeCell ref="F57:J58"/>
    <mergeCell ref="E59:E60"/>
    <mergeCell ref="F59:F60"/>
    <mergeCell ref="G59:G60"/>
    <mergeCell ref="H59:H60"/>
    <mergeCell ref="I59:I60"/>
    <mergeCell ref="J59:J60"/>
    <mergeCell ref="K59:L60"/>
    <mergeCell ref="E57:E58"/>
    <mergeCell ref="K57:L58"/>
    <mergeCell ref="A61:A62"/>
    <mergeCell ref="B61:B62"/>
    <mergeCell ref="C61:C62"/>
    <mergeCell ref="F61:J61"/>
    <mergeCell ref="A63:A64"/>
    <mergeCell ref="B63:B64"/>
    <mergeCell ref="C63:C64"/>
    <mergeCell ref="F63:J63"/>
    <mergeCell ref="K72:L72"/>
    <mergeCell ref="K73:L73"/>
    <mergeCell ref="K74:L74"/>
    <mergeCell ref="K75:L75"/>
    <mergeCell ref="A71:A72"/>
    <mergeCell ref="B71:B72"/>
    <mergeCell ref="C71:C72"/>
    <mergeCell ref="F71:J71"/>
    <mergeCell ref="A73:A74"/>
    <mergeCell ref="B73:B74"/>
    <mergeCell ref="C73:C74"/>
    <mergeCell ref="F73:J73"/>
    <mergeCell ref="K68:L68"/>
    <mergeCell ref="K69:L69"/>
    <mergeCell ref="K70:L70"/>
    <mergeCell ref="K71:L71"/>
    <mergeCell ref="A67:A68"/>
    <mergeCell ref="B67:B68"/>
    <mergeCell ref="C67:C68"/>
    <mergeCell ref="F67:J67"/>
    <mergeCell ref="A69:A70"/>
    <mergeCell ref="B69:B70"/>
    <mergeCell ref="C69:C70"/>
    <mergeCell ref="F69:J69"/>
    <mergeCell ref="K80:L80"/>
    <mergeCell ref="K81:L81"/>
    <mergeCell ref="K82:L82"/>
    <mergeCell ref="K83:L83"/>
    <mergeCell ref="A79:A80"/>
    <mergeCell ref="B79:B80"/>
    <mergeCell ref="C79:C80"/>
    <mergeCell ref="F79:J79"/>
    <mergeCell ref="A81:A82"/>
    <mergeCell ref="B81:B82"/>
    <mergeCell ref="C81:C82"/>
    <mergeCell ref="F81:J81"/>
    <mergeCell ref="A83:A84"/>
    <mergeCell ref="B83:B84"/>
    <mergeCell ref="C83:C84"/>
    <mergeCell ref="F83:J83"/>
    <mergeCell ref="K76:L76"/>
    <mergeCell ref="K77:L77"/>
    <mergeCell ref="K78:L78"/>
    <mergeCell ref="K79:L79"/>
    <mergeCell ref="A75:A76"/>
    <mergeCell ref="B75:B76"/>
    <mergeCell ref="C75:C76"/>
    <mergeCell ref="F75:J75"/>
    <mergeCell ref="A77:A78"/>
    <mergeCell ref="B77:B78"/>
    <mergeCell ref="C77:C78"/>
    <mergeCell ref="F77:J77"/>
    <mergeCell ref="K85:L85"/>
    <mergeCell ref="K86:L86"/>
    <mergeCell ref="K87:L87"/>
    <mergeCell ref="A85:A86"/>
    <mergeCell ref="B85:B86"/>
    <mergeCell ref="C85:C86"/>
    <mergeCell ref="F85:J85"/>
    <mergeCell ref="A87:A88"/>
    <mergeCell ref="B87:B88"/>
    <mergeCell ref="C87:C88"/>
    <mergeCell ref="F87:J87"/>
    <mergeCell ref="K100:L100"/>
    <mergeCell ref="A89:A90"/>
    <mergeCell ref="B89:B90"/>
    <mergeCell ref="C89:C90"/>
    <mergeCell ref="F89:J89"/>
    <mergeCell ref="A91:A92"/>
    <mergeCell ref="B91:B92"/>
    <mergeCell ref="C91:C92"/>
    <mergeCell ref="F91:J91"/>
    <mergeCell ref="B93:B94"/>
    <mergeCell ref="C93:C94"/>
    <mergeCell ref="F93:J93"/>
    <mergeCell ref="A65:A66"/>
    <mergeCell ref="B65:B66"/>
    <mergeCell ref="C65:C66"/>
    <mergeCell ref="F65:J65"/>
    <mergeCell ref="K102:L102"/>
    <mergeCell ref="K99:L99"/>
    <mergeCell ref="A93:A94"/>
    <mergeCell ref="K88:L88"/>
    <mergeCell ref="K89:L89"/>
    <mergeCell ref="K90:L90"/>
    <mergeCell ref="K91:L91"/>
    <mergeCell ref="K92:L92"/>
    <mergeCell ref="K93:L93"/>
    <mergeCell ref="K98:L98"/>
    <mergeCell ref="A95:A96"/>
    <mergeCell ref="B95:B96"/>
    <mergeCell ref="C95:C96"/>
    <mergeCell ref="F95:J95"/>
    <mergeCell ref="A97:A98"/>
    <mergeCell ref="B97:B98"/>
    <mergeCell ref="C97:C98"/>
    <mergeCell ref="F97:J97"/>
    <mergeCell ref="A99:A100"/>
    <mergeCell ref="B99:B100"/>
    <mergeCell ref="C99:C100"/>
    <mergeCell ref="F99:J99"/>
    <mergeCell ref="A101:A102"/>
    <mergeCell ref="K94:L94"/>
    <mergeCell ref="K95:L95"/>
    <mergeCell ref="K96:L96"/>
    <mergeCell ref="K97:L97"/>
    <mergeCell ref="K84:L84"/>
    <mergeCell ref="A317:A320"/>
    <mergeCell ref="B317:B320"/>
    <mergeCell ref="C317:C320"/>
    <mergeCell ref="D317:D320"/>
    <mergeCell ref="E317:E318"/>
    <mergeCell ref="F317:J318"/>
    <mergeCell ref="K317:L318"/>
    <mergeCell ref="E319:E320"/>
    <mergeCell ref="F319:F320"/>
    <mergeCell ref="G319:G320"/>
    <mergeCell ref="H319:H320"/>
    <mergeCell ref="I319:I320"/>
    <mergeCell ref="J319:J320"/>
    <mergeCell ref="K319:L320"/>
    <mergeCell ref="C117:C118"/>
    <mergeCell ref="F117:J117"/>
    <mergeCell ref="C101:C102"/>
    <mergeCell ref="F101:J101"/>
    <mergeCell ref="A109:A112"/>
    <mergeCell ref="B109:B112"/>
    <mergeCell ref="C109:C112"/>
    <mergeCell ref="D109:D112"/>
    <mergeCell ref="F109:J110"/>
    <mergeCell ref="E111:E112"/>
    <mergeCell ref="F111:F112"/>
    <mergeCell ref="G111:G112"/>
    <mergeCell ref="H111:H112"/>
    <mergeCell ref="I111:I112"/>
    <mergeCell ref="J111:J112"/>
    <mergeCell ref="E109:E110"/>
    <mergeCell ref="B101:B102"/>
    <mergeCell ref="K101:L101"/>
    <mergeCell ref="A325:A326"/>
    <mergeCell ref="B325:B326"/>
    <mergeCell ref="C325:C326"/>
    <mergeCell ref="F325:J325"/>
    <mergeCell ref="K325:L325"/>
    <mergeCell ref="K326:L326"/>
    <mergeCell ref="A327:A328"/>
    <mergeCell ref="B327:B328"/>
    <mergeCell ref="C327:C328"/>
    <mergeCell ref="F327:J327"/>
    <mergeCell ref="K327:L327"/>
    <mergeCell ref="K328:L328"/>
    <mergeCell ref="A321:A322"/>
    <mergeCell ref="B321:B322"/>
    <mergeCell ref="C321:C322"/>
    <mergeCell ref="F321:J321"/>
    <mergeCell ref="K321:L321"/>
    <mergeCell ref="K322:L322"/>
    <mergeCell ref="A323:A324"/>
    <mergeCell ref="B323:B324"/>
    <mergeCell ref="C323:C324"/>
    <mergeCell ref="F323:J323"/>
    <mergeCell ref="K323:L323"/>
    <mergeCell ref="K324:L324"/>
    <mergeCell ref="A333:A334"/>
    <mergeCell ref="B333:B334"/>
    <mergeCell ref="C333:C334"/>
    <mergeCell ref="F333:J333"/>
    <mergeCell ref="K333:L333"/>
    <mergeCell ref="K334:L334"/>
    <mergeCell ref="A335:A336"/>
    <mergeCell ref="B335:B336"/>
    <mergeCell ref="C335:C336"/>
    <mergeCell ref="F335:J335"/>
    <mergeCell ref="K335:L335"/>
    <mergeCell ref="K336:L336"/>
    <mergeCell ref="A329:A330"/>
    <mergeCell ref="B329:B330"/>
    <mergeCell ref="C329:C330"/>
    <mergeCell ref="F329:J329"/>
    <mergeCell ref="K329:L329"/>
    <mergeCell ref="K330:L330"/>
    <mergeCell ref="A331:A332"/>
    <mergeCell ref="B331:B332"/>
    <mergeCell ref="C331:C332"/>
    <mergeCell ref="F331:J331"/>
    <mergeCell ref="K331:L331"/>
    <mergeCell ref="K332:L332"/>
    <mergeCell ref="A341:A342"/>
    <mergeCell ref="B341:B342"/>
    <mergeCell ref="C341:C342"/>
    <mergeCell ref="F341:J341"/>
    <mergeCell ref="K341:L341"/>
    <mergeCell ref="K342:L342"/>
    <mergeCell ref="A343:A344"/>
    <mergeCell ref="B343:B344"/>
    <mergeCell ref="C343:C344"/>
    <mergeCell ref="F343:J343"/>
    <mergeCell ref="K343:L343"/>
    <mergeCell ref="K344:L344"/>
    <mergeCell ref="A337:A338"/>
    <mergeCell ref="B337:B338"/>
    <mergeCell ref="C337:C338"/>
    <mergeCell ref="F337:J337"/>
    <mergeCell ref="K337:L337"/>
    <mergeCell ref="K338:L338"/>
    <mergeCell ref="A339:A340"/>
    <mergeCell ref="B339:B340"/>
    <mergeCell ref="C339:C340"/>
    <mergeCell ref="F339:J339"/>
    <mergeCell ref="K339:L339"/>
    <mergeCell ref="K340:L340"/>
    <mergeCell ref="A349:A350"/>
    <mergeCell ref="B349:B350"/>
    <mergeCell ref="C349:C350"/>
    <mergeCell ref="F349:J349"/>
    <mergeCell ref="K349:L349"/>
    <mergeCell ref="K350:L350"/>
    <mergeCell ref="A351:A352"/>
    <mergeCell ref="B351:B352"/>
    <mergeCell ref="C351:C352"/>
    <mergeCell ref="F351:J351"/>
    <mergeCell ref="K351:L351"/>
    <mergeCell ref="K352:L352"/>
    <mergeCell ref="A345:A346"/>
    <mergeCell ref="B345:B346"/>
    <mergeCell ref="C345:C346"/>
    <mergeCell ref="F345:J345"/>
    <mergeCell ref="K345:L345"/>
    <mergeCell ref="K346:L346"/>
    <mergeCell ref="A347:A348"/>
    <mergeCell ref="B347:B348"/>
    <mergeCell ref="C347:C348"/>
    <mergeCell ref="F347:J347"/>
    <mergeCell ref="K347:L347"/>
    <mergeCell ref="K348:L348"/>
    <mergeCell ref="A357:A358"/>
    <mergeCell ref="B357:B358"/>
    <mergeCell ref="C357:C358"/>
    <mergeCell ref="F357:J357"/>
    <mergeCell ref="K357:L357"/>
    <mergeCell ref="K358:L358"/>
    <mergeCell ref="A359:A360"/>
    <mergeCell ref="B359:B360"/>
    <mergeCell ref="C359:C360"/>
    <mergeCell ref="F359:J359"/>
    <mergeCell ref="K359:L359"/>
    <mergeCell ref="K360:L360"/>
    <mergeCell ref="A353:A354"/>
    <mergeCell ref="B353:B354"/>
    <mergeCell ref="C353:C354"/>
    <mergeCell ref="F353:J353"/>
    <mergeCell ref="K353:L353"/>
    <mergeCell ref="K354:L354"/>
    <mergeCell ref="A355:A356"/>
    <mergeCell ref="B355:B356"/>
    <mergeCell ref="C355:C356"/>
    <mergeCell ref="F355:J355"/>
    <mergeCell ref="K355:L355"/>
    <mergeCell ref="K356:L356"/>
    <mergeCell ref="A372:A373"/>
    <mergeCell ref="B372:B373"/>
    <mergeCell ref="C372:C373"/>
    <mergeCell ref="F372:J372"/>
    <mergeCell ref="K372:L372"/>
    <mergeCell ref="K373:L373"/>
    <mergeCell ref="A374:A375"/>
    <mergeCell ref="B374:B375"/>
    <mergeCell ref="C374:C375"/>
    <mergeCell ref="F374:J374"/>
    <mergeCell ref="K374:L374"/>
    <mergeCell ref="K375:L375"/>
    <mergeCell ref="A361:A362"/>
    <mergeCell ref="B361:B362"/>
    <mergeCell ref="C361:C362"/>
    <mergeCell ref="F361:J361"/>
    <mergeCell ref="K361:L361"/>
    <mergeCell ref="K362:L362"/>
    <mergeCell ref="A368:A371"/>
    <mergeCell ref="B368:B371"/>
    <mergeCell ref="C368:C371"/>
    <mergeCell ref="D368:D371"/>
    <mergeCell ref="E368:E369"/>
    <mergeCell ref="F368:J369"/>
    <mergeCell ref="K368:L369"/>
    <mergeCell ref="E370:E371"/>
    <mergeCell ref="F370:F371"/>
    <mergeCell ref="G370:G371"/>
    <mergeCell ref="H370:H371"/>
    <mergeCell ref="I370:I371"/>
    <mergeCell ref="J370:J371"/>
    <mergeCell ref="K370:L371"/>
    <mergeCell ref="A380:A381"/>
    <mergeCell ref="B380:B381"/>
    <mergeCell ref="C380:C381"/>
    <mergeCell ref="F380:J380"/>
    <mergeCell ref="K380:L380"/>
    <mergeCell ref="K381:L381"/>
    <mergeCell ref="A382:A383"/>
    <mergeCell ref="B382:B383"/>
    <mergeCell ref="C382:C383"/>
    <mergeCell ref="F382:J382"/>
    <mergeCell ref="K382:L382"/>
    <mergeCell ref="K383:L383"/>
    <mergeCell ref="A376:A377"/>
    <mergeCell ref="B376:B377"/>
    <mergeCell ref="C376:C377"/>
    <mergeCell ref="F376:J376"/>
    <mergeCell ref="K376:L376"/>
    <mergeCell ref="K377:L377"/>
    <mergeCell ref="A378:A379"/>
    <mergeCell ref="B378:B379"/>
    <mergeCell ref="C378:C379"/>
    <mergeCell ref="F378:J378"/>
    <mergeCell ref="K378:L378"/>
    <mergeCell ref="K379:L379"/>
    <mergeCell ref="A388:A389"/>
    <mergeCell ref="B388:B389"/>
    <mergeCell ref="C388:C389"/>
    <mergeCell ref="F388:J388"/>
    <mergeCell ref="K388:L388"/>
    <mergeCell ref="K389:L389"/>
    <mergeCell ref="A390:A391"/>
    <mergeCell ref="B390:B391"/>
    <mergeCell ref="C390:C391"/>
    <mergeCell ref="F390:J390"/>
    <mergeCell ref="K390:L390"/>
    <mergeCell ref="K391:L391"/>
    <mergeCell ref="A384:A385"/>
    <mergeCell ref="B384:B385"/>
    <mergeCell ref="C384:C385"/>
    <mergeCell ref="F384:J384"/>
    <mergeCell ref="K384:L384"/>
    <mergeCell ref="K385:L385"/>
    <mergeCell ref="A386:A387"/>
    <mergeCell ref="B386:B387"/>
    <mergeCell ref="C386:C387"/>
    <mergeCell ref="F386:J386"/>
    <mergeCell ref="K386:L386"/>
    <mergeCell ref="K387:L387"/>
    <mergeCell ref="A396:A397"/>
    <mergeCell ref="B396:B397"/>
    <mergeCell ref="C396:C397"/>
    <mergeCell ref="F396:J396"/>
    <mergeCell ref="K396:L396"/>
    <mergeCell ref="K397:L397"/>
    <mergeCell ref="A398:A399"/>
    <mergeCell ref="B398:B399"/>
    <mergeCell ref="C398:C399"/>
    <mergeCell ref="F398:J398"/>
    <mergeCell ref="K398:L398"/>
    <mergeCell ref="K399:L399"/>
    <mergeCell ref="A392:A393"/>
    <mergeCell ref="B392:B393"/>
    <mergeCell ref="C392:C393"/>
    <mergeCell ref="F392:J392"/>
    <mergeCell ref="K392:L392"/>
    <mergeCell ref="K393:L393"/>
    <mergeCell ref="A394:A395"/>
    <mergeCell ref="B394:B395"/>
    <mergeCell ref="C394:C395"/>
    <mergeCell ref="F394:J394"/>
    <mergeCell ref="K394:L394"/>
    <mergeCell ref="K395:L395"/>
    <mergeCell ref="A404:A405"/>
    <mergeCell ref="B404:B405"/>
    <mergeCell ref="C404:C405"/>
    <mergeCell ref="F404:J404"/>
    <mergeCell ref="K404:L404"/>
    <mergeCell ref="K405:L405"/>
    <mergeCell ref="A406:A407"/>
    <mergeCell ref="B406:B407"/>
    <mergeCell ref="C406:C407"/>
    <mergeCell ref="F406:J406"/>
    <mergeCell ref="K406:L406"/>
    <mergeCell ref="K407:L407"/>
    <mergeCell ref="A400:A401"/>
    <mergeCell ref="B400:B401"/>
    <mergeCell ref="C400:C401"/>
    <mergeCell ref="F400:J400"/>
    <mergeCell ref="K400:L400"/>
    <mergeCell ref="K401:L401"/>
    <mergeCell ref="A402:A403"/>
    <mergeCell ref="B402:B403"/>
    <mergeCell ref="C402:C403"/>
    <mergeCell ref="F402:J402"/>
    <mergeCell ref="K402:L402"/>
    <mergeCell ref="K403:L403"/>
    <mergeCell ref="A412:A413"/>
    <mergeCell ref="B412:B413"/>
    <mergeCell ref="C412:C413"/>
    <mergeCell ref="F412:J412"/>
    <mergeCell ref="K412:L412"/>
    <mergeCell ref="K413:L413"/>
    <mergeCell ref="A408:A409"/>
    <mergeCell ref="B408:B409"/>
    <mergeCell ref="C408:C409"/>
    <mergeCell ref="F408:J408"/>
    <mergeCell ref="K408:L408"/>
    <mergeCell ref="K409:L409"/>
    <mergeCell ref="A410:A411"/>
    <mergeCell ref="B410:B411"/>
    <mergeCell ref="C410:C411"/>
    <mergeCell ref="F410:J410"/>
    <mergeCell ref="K410:L410"/>
    <mergeCell ref="K411:L411"/>
  </mergeCells>
  <phoneticPr fontId="1"/>
  <dataValidations count="2">
    <dataValidation type="custom" imeMode="off" allowBlank="1" showInputMessage="1" showErrorMessage="1" errorTitle="入力モードエラー" error="半角文字で入力してください。" sqref="A10:A51 A61:A102 A113:A154 A165:A206 A217:A258 A269:A310 A321:A362 A372:A413" xr:uid="{00000000-0002-0000-1B00-000000000000}">
      <formula1>A10=ASC(A10)</formula1>
    </dataValidation>
    <dataValidation imeMode="on" allowBlank="1" showInputMessage="1" showErrorMessage="1" sqref="C61:C102 C10:C51 C113:C154 C165:C206 C217:C258 C269:C310 C321:C362 C372:C413" xr:uid="{00000000-0002-0000-1B00-000001000000}"/>
  </dataValidations>
  <printOptions horizontalCentered="1"/>
  <pageMargins left="0.78740157480314965" right="0" top="0.59055118110236227" bottom="0.59055118110236227" header="0.31496062992125984" footer="0.19685039370078741"/>
  <pageSetup paperSize="9" scale="83" orientation="portrait" r:id="rId1"/>
  <headerFooter>
    <oddHeader>&amp;L&amp;"ＭＳ 明朝,標準"&amp;11（様式２）</oddHeader>
  </headerFooter>
  <rowBreaks count="5" manualBreakCount="5">
    <brk id="53" min="1" max="11" man="1"/>
    <brk id="105" min="1" max="11" man="1"/>
    <brk id="157" min="1" max="11" man="1"/>
    <brk id="209" min="1" max="11" man="1"/>
    <brk id="261" min="1" max="1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O261"/>
  <sheetViews>
    <sheetView topLeftCell="B1" workbookViewId="0">
      <selection activeCell="B10" sqref="B10:B11"/>
    </sheetView>
  </sheetViews>
  <sheetFormatPr defaultRowHeight="10.8"/>
  <cols>
    <col min="1" max="1" width="14" style="30" hidden="1" customWidth="1"/>
    <col min="2" max="2" width="30.85546875" style="30" customWidth="1"/>
    <col min="3" max="3" width="24.85546875" style="30" customWidth="1"/>
    <col min="4" max="4" width="30.85546875" style="30" customWidth="1"/>
    <col min="5" max="5" width="22.85546875" style="34" customWidth="1"/>
    <col min="6" max="6" width="5.85546875" style="30" customWidth="1"/>
    <col min="7" max="7" width="2.28515625" style="30" customWidth="1"/>
    <col min="8" max="8" width="5.85546875" style="30" customWidth="1"/>
    <col min="9" max="9" width="2.28515625" style="30" customWidth="1"/>
    <col min="10" max="10" width="5.85546875" style="30" customWidth="1"/>
    <col min="11" max="12" width="9.85546875" style="30" customWidth="1"/>
    <col min="13" max="257" width="9.28515625" style="30"/>
    <col min="258" max="258" width="14" style="30" customWidth="1"/>
    <col min="259" max="259" width="30.85546875" style="30" customWidth="1"/>
    <col min="260" max="260" width="25.85546875" style="30" customWidth="1"/>
    <col min="261" max="261" width="15.85546875" style="30" customWidth="1"/>
    <col min="262" max="262" width="6.85546875" style="30" customWidth="1"/>
    <col min="263" max="263" width="2.28515625" style="30" customWidth="1"/>
    <col min="264" max="264" width="6.85546875" style="30" customWidth="1"/>
    <col min="265" max="265" width="2.28515625" style="30" customWidth="1"/>
    <col min="266" max="266" width="6.85546875" style="30" customWidth="1"/>
    <col min="267" max="268" width="9.85546875" style="30" customWidth="1"/>
    <col min="269" max="513" width="9.28515625" style="30"/>
    <col min="514" max="514" width="14" style="30" customWidth="1"/>
    <col min="515" max="515" width="30.85546875" style="30" customWidth="1"/>
    <col min="516" max="516" width="25.85546875" style="30" customWidth="1"/>
    <col min="517" max="517" width="15.85546875" style="30" customWidth="1"/>
    <col min="518" max="518" width="6.85546875" style="30" customWidth="1"/>
    <col min="519" max="519" width="2.28515625" style="30" customWidth="1"/>
    <col min="520" max="520" width="6.85546875" style="30" customWidth="1"/>
    <col min="521" max="521" width="2.28515625" style="30" customWidth="1"/>
    <col min="522" max="522" width="6.85546875" style="30" customWidth="1"/>
    <col min="523" max="524" width="9.85546875" style="30" customWidth="1"/>
    <col min="525" max="769" width="9.28515625" style="30"/>
    <col min="770" max="770" width="14" style="30" customWidth="1"/>
    <col min="771" max="771" width="30.85546875" style="30" customWidth="1"/>
    <col min="772" max="772" width="25.85546875" style="30" customWidth="1"/>
    <col min="773" max="773" width="15.85546875" style="30" customWidth="1"/>
    <col min="774" max="774" width="6.85546875" style="30" customWidth="1"/>
    <col min="775" max="775" width="2.28515625" style="30" customWidth="1"/>
    <col min="776" max="776" width="6.85546875" style="30" customWidth="1"/>
    <col min="777" max="777" width="2.28515625" style="30" customWidth="1"/>
    <col min="778" max="778" width="6.85546875" style="30" customWidth="1"/>
    <col min="779" max="780" width="9.85546875" style="30" customWidth="1"/>
    <col min="781" max="1025" width="9.28515625" style="30"/>
    <col min="1026" max="1026" width="14" style="30" customWidth="1"/>
    <col min="1027" max="1027" width="30.85546875" style="30" customWidth="1"/>
    <col min="1028" max="1028" width="25.85546875" style="30" customWidth="1"/>
    <col min="1029" max="1029" width="15.85546875" style="30" customWidth="1"/>
    <col min="1030" max="1030" width="6.85546875" style="30" customWidth="1"/>
    <col min="1031" max="1031" width="2.28515625" style="30" customWidth="1"/>
    <col min="1032" max="1032" width="6.85546875" style="30" customWidth="1"/>
    <col min="1033" max="1033" width="2.28515625" style="30" customWidth="1"/>
    <col min="1034" max="1034" width="6.85546875" style="30" customWidth="1"/>
    <col min="1035" max="1036" width="9.85546875" style="30" customWidth="1"/>
    <col min="1037" max="1281" width="9.28515625" style="30"/>
    <col min="1282" max="1282" width="14" style="30" customWidth="1"/>
    <col min="1283" max="1283" width="30.85546875" style="30" customWidth="1"/>
    <col min="1284" max="1284" width="25.85546875" style="30" customWidth="1"/>
    <col min="1285" max="1285" width="15.85546875" style="30" customWidth="1"/>
    <col min="1286" max="1286" width="6.85546875" style="30" customWidth="1"/>
    <col min="1287" max="1287" width="2.28515625" style="30" customWidth="1"/>
    <col min="1288" max="1288" width="6.85546875" style="30" customWidth="1"/>
    <col min="1289" max="1289" width="2.28515625" style="30" customWidth="1"/>
    <col min="1290" max="1290" width="6.85546875" style="30" customWidth="1"/>
    <col min="1291" max="1292" width="9.85546875" style="30" customWidth="1"/>
    <col min="1293" max="1537" width="9.28515625" style="30"/>
    <col min="1538" max="1538" width="14" style="30" customWidth="1"/>
    <col min="1539" max="1539" width="30.85546875" style="30" customWidth="1"/>
    <col min="1540" max="1540" width="25.85546875" style="30" customWidth="1"/>
    <col min="1541" max="1541" width="15.85546875" style="30" customWidth="1"/>
    <col min="1542" max="1542" width="6.85546875" style="30" customWidth="1"/>
    <col min="1543" max="1543" width="2.28515625" style="30" customWidth="1"/>
    <col min="1544" max="1544" width="6.85546875" style="30" customWidth="1"/>
    <col min="1545" max="1545" width="2.28515625" style="30" customWidth="1"/>
    <col min="1546" max="1546" width="6.85546875" style="30" customWidth="1"/>
    <col min="1547" max="1548" width="9.85546875" style="30" customWidth="1"/>
    <col min="1549" max="1793" width="9.28515625" style="30"/>
    <col min="1794" max="1794" width="14" style="30" customWidth="1"/>
    <col min="1795" max="1795" width="30.85546875" style="30" customWidth="1"/>
    <col min="1796" max="1796" width="25.85546875" style="30" customWidth="1"/>
    <col min="1797" max="1797" width="15.85546875" style="30" customWidth="1"/>
    <col min="1798" max="1798" width="6.85546875" style="30" customWidth="1"/>
    <col min="1799" max="1799" width="2.28515625" style="30" customWidth="1"/>
    <col min="1800" max="1800" width="6.85546875" style="30" customWidth="1"/>
    <col min="1801" max="1801" width="2.28515625" style="30" customWidth="1"/>
    <col min="1802" max="1802" width="6.85546875" style="30" customWidth="1"/>
    <col min="1803" max="1804" width="9.85546875" style="30" customWidth="1"/>
    <col min="1805" max="2049" width="9.28515625" style="30"/>
    <col min="2050" max="2050" width="14" style="30" customWidth="1"/>
    <col min="2051" max="2051" width="30.85546875" style="30" customWidth="1"/>
    <col min="2052" max="2052" width="25.85546875" style="30" customWidth="1"/>
    <col min="2053" max="2053" width="15.85546875" style="30" customWidth="1"/>
    <col min="2054" max="2054" width="6.85546875" style="30" customWidth="1"/>
    <col min="2055" max="2055" width="2.28515625" style="30" customWidth="1"/>
    <col min="2056" max="2056" width="6.85546875" style="30" customWidth="1"/>
    <col min="2057" max="2057" width="2.28515625" style="30" customWidth="1"/>
    <col min="2058" max="2058" width="6.85546875" style="30" customWidth="1"/>
    <col min="2059" max="2060" width="9.85546875" style="30" customWidth="1"/>
    <col min="2061" max="2305" width="9.28515625" style="30"/>
    <col min="2306" max="2306" width="14" style="30" customWidth="1"/>
    <col min="2307" max="2307" width="30.85546875" style="30" customWidth="1"/>
    <col min="2308" max="2308" width="25.85546875" style="30" customWidth="1"/>
    <col min="2309" max="2309" width="15.85546875" style="30" customWidth="1"/>
    <col min="2310" max="2310" width="6.85546875" style="30" customWidth="1"/>
    <col min="2311" max="2311" width="2.28515625" style="30" customWidth="1"/>
    <col min="2312" max="2312" width="6.85546875" style="30" customWidth="1"/>
    <col min="2313" max="2313" width="2.28515625" style="30" customWidth="1"/>
    <col min="2314" max="2314" width="6.85546875" style="30" customWidth="1"/>
    <col min="2315" max="2316" width="9.85546875" style="30" customWidth="1"/>
    <col min="2317" max="2561" width="9.28515625" style="30"/>
    <col min="2562" max="2562" width="14" style="30" customWidth="1"/>
    <col min="2563" max="2563" width="30.85546875" style="30" customWidth="1"/>
    <col min="2564" max="2564" width="25.85546875" style="30" customWidth="1"/>
    <col min="2565" max="2565" width="15.85546875" style="30" customWidth="1"/>
    <col min="2566" max="2566" width="6.85546875" style="30" customWidth="1"/>
    <col min="2567" max="2567" width="2.28515625" style="30" customWidth="1"/>
    <col min="2568" max="2568" width="6.85546875" style="30" customWidth="1"/>
    <col min="2569" max="2569" width="2.28515625" style="30" customWidth="1"/>
    <col min="2570" max="2570" width="6.85546875" style="30" customWidth="1"/>
    <col min="2571" max="2572" width="9.85546875" style="30" customWidth="1"/>
    <col min="2573" max="2817" width="9.28515625" style="30"/>
    <col min="2818" max="2818" width="14" style="30" customWidth="1"/>
    <col min="2819" max="2819" width="30.85546875" style="30" customWidth="1"/>
    <col min="2820" max="2820" width="25.85546875" style="30" customWidth="1"/>
    <col min="2821" max="2821" width="15.85546875" style="30" customWidth="1"/>
    <col min="2822" max="2822" width="6.85546875" style="30" customWidth="1"/>
    <col min="2823" max="2823" width="2.28515625" style="30" customWidth="1"/>
    <col min="2824" max="2824" width="6.85546875" style="30" customWidth="1"/>
    <col min="2825" max="2825" width="2.28515625" style="30" customWidth="1"/>
    <col min="2826" max="2826" width="6.85546875" style="30" customWidth="1"/>
    <col min="2827" max="2828" width="9.85546875" style="30" customWidth="1"/>
    <col min="2829" max="3073" width="9.28515625" style="30"/>
    <col min="3074" max="3074" width="14" style="30" customWidth="1"/>
    <col min="3075" max="3075" width="30.85546875" style="30" customWidth="1"/>
    <col min="3076" max="3076" width="25.85546875" style="30" customWidth="1"/>
    <col min="3077" max="3077" width="15.85546875" style="30" customWidth="1"/>
    <col min="3078" max="3078" width="6.85546875" style="30" customWidth="1"/>
    <col min="3079" max="3079" width="2.28515625" style="30" customWidth="1"/>
    <col min="3080" max="3080" width="6.85546875" style="30" customWidth="1"/>
    <col min="3081" max="3081" width="2.28515625" style="30" customWidth="1"/>
    <col min="3082" max="3082" width="6.85546875" style="30" customWidth="1"/>
    <col min="3083" max="3084" width="9.85546875" style="30" customWidth="1"/>
    <col min="3085" max="3329" width="9.28515625" style="30"/>
    <col min="3330" max="3330" width="14" style="30" customWidth="1"/>
    <col min="3331" max="3331" width="30.85546875" style="30" customWidth="1"/>
    <col min="3332" max="3332" width="25.85546875" style="30" customWidth="1"/>
    <col min="3333" max="3333" width="15.85546875" style="30" customWidth="1"/>
    <col min="3334" max="3334" width="6.85546875" style="30" customWidth="1"/>
    <col min="3335" max="3335" width="2.28515625" style="30" customWidth="1"/>
    <col min="3336" max="3336" width="6.85546875" style="30" customWidth="1"/>
    <col min="3337" max="3337" width="2.28515625" style="30" customWidth="1"/>
    <col min="3338" max="3338" width="6.85546875" style="30" customWidth="1"/>
    <col min="3339" max="3340" width="9.85546875" style="30" customWidth="1"/>
    <col min="3341" max="3585" width="9.28515625" style="30"/>
    <col min="3586" max="3586" width="14" style="30" customWidth="1"/>
    <col min="3587" max="3587" width="30.85546875" style="30" customWidth="1"/>
    <col min="3588" max="3588" width="25.85546875" style="30" customWidth="1"/>
    <col min="3589" max="3589" width="15.85546875" style="30" customWidth="1"/>
    <col min="3590" max="3590" width="6.85546875" style="30" customWidth="1"/>
    <col min="3591" max="3591" width="2.28515625" style="30" customWidth="1"/>
    <col min="3592" max="3592" width="6.85546875" style="30" customWidth="1"/>
    <col min="3593" max="3593" width="2.28515625" style="30" customWidth="1"/>
    <col min="3594" max="3594" width="6.85546875" style="30" customWidth="1"/>
    <col min="3595" max="3596" width="9.85546875" style="30" customWidth="1"/>
    <col min="3597" max="3841" width="9.28515625" style="30"/>
    <col min="3842" max="3842" width="14" style="30" customWidth="1"/>
    <col min="3843" max="3843" width="30.85546875" style="30" customWidth="1"/>
    <col min="3844" max="3844" width="25.85546875" style="30" customWidth="1"/>
    <col min="3845" max="3845" width="15.85546875" style="30" customWidth="1"/>
    <col min="3846" max="3846" width="6.85546875" style="30" customWidth="1"/>
    <col min="3847" max="3847" width="2.28515625" style="30" customWidth="1"/>
    <col min="3848" max="3848" width="6.85546875" style="30" customWidth="1"/>
    <col min="3849" max="3849" width="2.28515625" style="30" customWidth="1"/>
    <col min="3850" max="3850" width="6.85546875" style="30" customWidth="1"/>
    <col min="3851" max="3852" width="9.85546875" style="30" customWidth="1"/>
    <col min="3853" max="4097" width="9.28515625" style="30"/>
    <col min="4098" max="4098" width="14" style="30" customWidth="1"/>
    <col min="4099" max="4099" width="30.85546875" style="30" customWidth="1"/>
    <col min="4100" max="4100" width="25.85546875" style="30" customWidth="1"/>
    <col min="4101" max="4101" width="15.85546875" style="30" customWidth="1"/>
    <col min="4102" max="4102" width="6.85546875" style="30" customWidth="1"/>
    <col min="4103" max="4103" width="2.28515625" style="30" customWidth="1"/>
    <col min="4104" max="4104" width="6.85546875" style="30" customWidth="1"/>
    <col min="4105" max="4105" width="2.28515625" style="30" customWidth="1"/>
    <col min="4106" max="4106" width="6.85546875" style="30" customWidth="1"/>
    <col min="4107" max="4108" width="9.85546875" style="30" customWidth="1"/>
    <col min="4109" max="4353" width="9.28515625" style="30"/>
    <col min="4354" max="4354" width="14" style="30" customWidth="1"/>
    <col min="4355" max="4355" width="30.85546875" style="30" customWidth="1"/>
    <col min="4356" max="4356" width="25.85546875" style="30" customWidth="1"/>
    <col min="4357" max="4357" width="15.85546875" style="30" customWidth="1"/>
    <col min="4358" max="4358" width="6.85546875" style="30" customWidth="1"/>
    <col min="4359" max="4359" width="2.28515625" style="30" customWidth="1"/>
    <col min="4360" max="4360" width="6.85546875" style="30" customWidth="1"/>
    <col min="4361" max="4361" width="2.28515625" style="30" customWidth="1"/>
    <col min="4362" max="4362" width="6.85546875" style="30" customWidth="1"/>
    <col min="4363" max="4364" width="9.85546875" style="30" customWidth="1"/>
    <col min="4365" max="4609" width="9.28515625" style="30"/>
    <col min="4610" max="4610" width="14" style="30" customWidth="1"/>
    <col min="4611" max="4611" width="30.85546875" style="30" customWidth="1"/>
    <col min="4612" max="4612" width="25.85546875" style="30" customWidth="1"/>
    <col min="4613" max="4613" width="15.85546875" style="30" customWidth="1"/>
    <col min="4614" max="4614" width="6.85546875" style="30" customWidth="1"/>
    <col min="4615" max="4615" width="2.28515625" style="30" customWidth="1"/>
    <col min="4616" max="4616" width="6.85546875" style="30" customWidth="1"/>
    <col min="4617" max="4617" width="2.28515625" style="30" customWidth="1"/>
    <col min="4618" max="4618" width="6.85546875" style="30" customWidth="1"/>
    <col min="4619" max="4620" width="9.85546875" style="30" customWidth="1"/>
    <col min="4621" max="4865" width="9.28515625" style="30"/>
    <col min="4866" max="4866" width="14" style="30" customWidth="1"/>
    <col min="4867" max="4867" width="30.85546875" style="30" customWidth="1"/>
    <col min="4868" max="4868" width="25.85546875" style="30" customWidth="1"/>
    <col min="4869" max="4869" width="15.85546875" style="30" customWidth="1"/>
    <col min="4870" max="4870" width="6.85546875" style="30" customWidth="1"/>
    <col min="4871" max="4871" width="2.28515625" style="30" customWidth="1"/>
    <col min="4872" max="4872" width="6.85546875" style="30" customWidth="1"/>
    <col min="4873" max="4873" width="2.28515625" style="30" customWidth="1"/>
    <col min="4874" max="4874" width="6.85546875" style="30" customWidth="1"/>
    <col min="4875" max="4876" width="9.85546875" style="30" customWidth="1"/>
    <col min="4877" max="5121" width="9.28515625" style="30"/>
    <col min="5122" max="5122" width="14" style="30" customWidth="1"/>
    <col min="5123" max="5123" width="30.85546875" style="30" customWidth="1"/>
    <col min="5124" max="5124" width="25.85546875" style="30" customWidth="1"/>
    <col min="5125" max="5125" width="15.85546875" style="30" customWidth="1"/>
    <col min="5126" max="5126" width="6.85546875" style="30" customWidth="1"/>
    <col min="5127" max="5127" width="2.28515625" style="30" customWidth="1"/>
    <col min="5128" max="5128" width="6.85546875" style="30" customWidth="1"/>
    <col min="5129" max="5129" width="2.28515625" style="30" customWidth="1"/>
    <col min="5130" max="5130" width="6.85546875" style="30" customWidth="1"/>
    <col min="5131" max="5132" width="9.85546875" style="30" customWidth="1"/>
    <col min="5133" max="5377" width="9.28515625" style="30"/>
    <col min="5378" max="5378" width="14" style="30" customWidth="1"/>
    <col min="5379" max="5379" width="30.85546875" style="30" customWidth="1"/>
    <col min="5380" max="5380" width="25.85546875" style="30" customWidth="1"/>
    <col min="5381" max="5381" width="15.85546875" style="30" customWidth="1"/>
    <col min="5382" max="5382" width="6.85546875" style="30" customWidth="1"/>
    <col min="5383" max="5383" width="2.28515625" style="30" customWidth="1"/>
    <col min="5384" max="5384" width="6.85546875" style="30" customWidth="1"/>
    <col min="5385" max="5385" width="2.28515625" style="30" customWidth="1"/>
    <col min="5386" max="5386" width="6.85546875" style="30" customWidth="1"/>
    <col min="5387" max="5388" width="9.85546875" style="30" customWidth="1"/>
    <col min="5389" max="5633" width="9.28515625" style="30"/>
    <col min="5634" max="5634" width="14" style="30" customWidth="1"/>
    <col min="5635" max="5635" width="30.85546875" style="30" customWidth="1"/>
    <col min="5636" max="5636" width="25.85546875" style="30" customWidth="1"/>
    <col min="5637" max="5637" width="15.85546875" style="30" customWidth="1"/>
    <col min="5638" max="5638" width="6.85546875" style="30" customWidth="1"/>
    <col min="5639" max="5639" width="2.28515625" style="30" customWidth="1"/>
    <col min="5640" max="5640" width="6.85546875" style="30" customWidth="1"/>
    <col min="5641" max="5641" width="2.28515625" style="30" customWidth="1"/>
    <col min="5642" max="5642" width="6.85546875" style="30" customWidth="1"/>
    <col min="5643" max="5644" width="9.85546875" style="30" customWidth="1"/>
    <col min="5645" max="5889" width="9.28515625" style="30"/>
    <col min="5890" max="5890" width="14" style="30" customWidth="1"/>
    <col min="5891" max="5891" width="30.85546875" style="30" customWidth="1"/>
    <col min="5892" max="5892" width="25.85546875" style="30" customWidth="1"/>
    <col min="5893" max="5893" width="15.85546875" style="30" customWidth="1"/>
    <col min="5894" max="5894" width="6.85546875" style="30" customWidth="1"/>
    <col min="5895" max="5895" width="2.28515625" style="30" customWidth="1"/>
    <col min="5896" max="5896" width="6.85546875" style="30" customWidth="1"/>
    <col min="5897" max="5897" width="2.28515625" style="30" customWidth="1"/>
    <col min="5898" max="5898" width="6.85546875" style="30" customWidth="1"/>
    <col min="5899" max="5900" width="9.85546875" style="30" customWidth="1"/>
    <col min="5901" max="6145" width="9.28515625" style="30"/>
    <col min="6146" max="6146" width="14" style="30" customWidth="1"/>
    <col min="6147" max="6147" width="30.85546875" style="30" customWidth="1"/>
    <col min="6148" max="6148" width="25.85546875" style="30" customWidth="1"/>
    <col min="6149" max="6149" width="15.85546875" style="30" customWidth="1"/>
    <col min="6150" max="6150" width="6.85546875" style="30" customWidth="1"/>
    <col min="6151" max="6151" width="2.28515625" style="30" customWidth="1"/>
    <col min="6152" max="6152" width="6.85546875" style="30" customWidth="1"/>
    <col min="6153" max="6153" width="2.28515625" style="30" customWidth="1"/>
    <col min="6154" max="6154" width="6.85546875" style="30" customWidth="1"/>
    <col min="6155" max="6156" width="9.85546875" style="30" customWidth="1"/>
    <col min="6157" max="6401" width="9.28515625" style="30"/>
    <col min="6402" max="6402" width="14" style="30" customWidth="1"/>
    <col min="6403" max="6403" width="30.85546875" style="30" customWidth="1"/>
    <col min="6404" max="6404" width="25.85546875" style="30" customWidth="1"/>
    <col min="6405" max="6405" width="15.85546875" style="30" customWidth="1"/>
    <col min="6406" max="6406" width="6.85546875" style="30" customWidth="1"/>
    <col min="6407" max="6407" width="2.28515625" style="30" customWidth="1"/>
    <col min="6408" max="6408" width="6.85546875" style="30" customWidth="1"/>
    <col min="6409" max="6409" width="2.28515625" style="30" customWidth="1"/>
    <col min="6410" max="6410" width="6.85546875" style="30" customWidth="1"/>
    <col min="6411" max="6412" width="9.85546875" style="30" customWidth="1"/>
    <col min="6413" max="6657" width="9.28515625" style="30"/>
    <col min="6658" max="6658" width="14" style="30" customWidth="1"/>
    <col min="6659" max="6659" width="30.85546875" style="30" customWidth="1"/>
    <col min="6660" max="6660" width="25.85546875" style="30" customWidth="1"/>
    <col min="6661" max="6661" width="15.85546875" style="30" customWidth="1"/>
    <col min="6662" max="6662" width="6.85546875" style="30" customWidth="1"/>
    <col min="6663" max="6663" width="2.28515625" style="30" customWidth="1"/>
    <col min="6664" max="6664" width="6.85546875" style="30" customWidth="1"/>
    <col min="6665" max="6665" width="2.28515625" style="30" customWidth="1"/>
    <col min="6666" max="6666" width="6.85546875" style="30" customWidth="1"/>
    <col min="6667" max="6668" width="9.85546875" style="30" customWidth="1"/>
    <col min="6669" max="6913" width="9.28515625" style="30"/>
    <col min="6914" max="6914" width="14" style="30" customWidth="1"/>
    <col min="6915" max="6915" width="30.85546875" style="30" customWidth="1"/>
    <col min="6916" max="6916" width="25.85546875" style="30" customWidth="1"/>
    <col min="6917" max="6917" width="15.85546875" style="30" customWidth="1"/>
    <col min="6918" max="6918" width="6.85546875" style="30" customWidth="1"/>
    <col min="6919" max="6919" width="2.28515625" style="30" customWidth="1"/>
    <col min="6920" max="6920" width="6.85546875" style="30" customWidth="1"/>
    <col min="6921" max="6921" width="2.28515625" style="30" customWidth="1"/>
    <col min="6922" max="6922" width="6.85546875" style="30" customWidth="1"/>
    <col min="6923" max="6924" width="9.85546875" style="30" customWidth="1"/>
    <col min="6925" max="7169" width="9.28515625" style="30"/>
    <col min="7170" max="7170" width="14" style="30" customWidth="1"/>
    <col min="7171" max="7171" width="30.85546875" style="30" customWidth="1"/>
    <col min="7172" max="7172" width="25.85546875" style="30" customWidth="1"/>
    <col min="7173" max="7173" width="15.85546875" style="30" customWidth="1"/>
    <col min="7174" max="7174" width="6.85546875" style="30" customWidth="1"/>
    <col min="7175" max="7175" width="2.28515625" style="30" customWidth="1"/>
    <col min="7176" max="7176" width="6.85546875" style="30" customWidth="1"/>
    <col min="7177" max="7177" width="2.28515625" style="30" customWidth="1"/>
    <col min="7178" max="7178" width="6.85546875" style="30" customWidth="1"/>
    <col min="7179" max="7180" width="9.85546875" style="30" customWidth="1"/>
    <col min="7181" max="7425" width="9.28515625" style="30"/>
    <col min="7426" max="7426" width="14" style="30" customWidth="1"/>
    <col min="7427" max="7427" width="30.85546875" style="30" customWidth="1"/>
    <col min="7428" max="7428" width="25.85546875" style="30" customWidth="1"/>
    <col min="7429" max="7429" width="15.85546875" style="30" customWidth="1"/>
    <col min="7430" max="7430" width="6.85546875" style="30" customWidth="1"/>
    <col min="7431" max="7431" width="2.28515625" style="30" customWidth="1"/>
    <col min="7432" max="7432" width="6.85546875" style="30" customWidth="1"/>
    <col min="7433" max="7433" width="2.28515625" style="30" customWidth="1"/>
    <col min="7434" max="7434" width="6.85546875" style="30" customWidth="1"/>
    <col min="7435" max="7436" width="9.85546875" style="30" customWidth="1"/>
    <col min="7437" max="7681" width="9.28515625" style="30"/>
    <col min="7682" max="7682" width="14" style="30" customWidth="1"/>
    <col min="7683" max="7683" width="30.85546875" style="30" customWidth="1"/>
    <col min="7684" max="7684" width="25.85546875" style="30" customWidth="1"/>
    <col min="7685" max="7685" width="15.85546875" style="30" customWidth="1"/>
    <col min="7686" max="7686" width="6.85546875" style="30" customWidth="1"/>
    <col min="7687" max="7687" width="2.28515625" style="30" customWidth="1"/>
    <col min="7688" max="7688" width="6.85546875" style="30" customWidth="1"/>
    <col min="7689" max="7689" width="2.28515625" style="30" customWidth="1"/>
    <col min="7690" max="7690" width="6.85546875" style="30" customWidth="1"/>
    <col min="7691" max="7692" width="9.85546875" style="30" customWidth="1"/>
    <col min="7693" max="7937" width="9.28515625" style="30"/>
    <col min="7938" max="7938" width="14" style="30" customWidth="1"/>
    <col min="7939" max="7939" width="30.85546875" style="30" customWidth="1"/>
    <col min="7940" max="7940" width="25.85546875" style="30" customWidth="1"/>
    <col min="7941" max="7941" width="15.85546875" style="30" customWidth="1"/>
    <col min="7942" max="7942" width="6.85546875" style="30" customWidth="1"/>
    <col min="7943" max="7943" width="2.28515625" style="30" customWidth="1"/>
    <col min="7944" max="7944" width="6.85546875" style="30" customWidth="1"/>
    <col min="7945" max="7945" width="2.28515625" style="30" customWidth="1"/>
    <col min="7946" max="7946" width="6.85546875" style="30" customWidth="1"/>
    <col min="7947" max="7948" width="9.85546875" style="30" customWidth="1"/>
    <col min="7949" max="8193" width="9.28515625" style="30"/>
    <col min="8194" max="8194" width="14" style="30" customWidth="1"/>
    <col min="8195" max="8195" width="30.85546875" style="30" customWidth="1"/>
    <col min="8196" max="8196" width="25.85546875" style="30" customWidth="1"/>
    <col min="8197" max="8197" width="15.85546875" style="30" customWidth="1"/>
    <col min="8198" max="8198" width="6.85546875" style="30" customWidth="1"/>
    <col min="8199" max="8199" width="2.28515625" style="30" customWidth="1"/>
    <col min="8200" max="8200" width="6.85546875" style="30" customWidth="1"/>
    <col min="8201" max="8201" width="2.28515625" style="30" customWidth="1"/>
    <col min="8202" max="8202" width="6.85546875" style="30" customWidth="1"/>
    <col min="8203" max="8204" width="9.85546875" style="30" customWidth="1"/>
    <col min="8205" max="8449" width="9.28515625" style="30"/>
    <col min="8450" max="8450" width="14" style="30" customWidth="1"/>
    <col min="8451" max="8451" width="30.85546875" style="30" customWidth="1"/>
    <col min="8452" max="8452" width="25.85546875" style="30" customWidth="1"/>
    <col min="8453" max="8453" width="15.85546875" style="30" customWidth="1"/>
    <col min="8454" max="8454" width="6.85546875" style="30" customWidth="1"/>
    <col min="8455" max="8455" width="2.28515625" style="30" customWidth="1"/>
    <col min="8456" max="8456" width="6.85546875" style="30" customWidth="1"/>
    <col min="8457" max="8457" width="2.28515625" style="30" customWidth="1"/>
    <col min="8458" max="8458" width="6.85546875" style="30" customWidth="1"/>
    <col min="8459" max="8460" width="9.85546875" style="30" customWidth="1"/>
    <col min="8461" max="8705" width="9.28515625" style="30"/>
    <col min="8706" max="8706" width="14" style="30" customWidth="1"/>
    <col min="8707" max="8707" width="30.85546875" style="30" customWidth="1"/>
    <col min="8708" max="8708" width="25.85546875" style="30" customWidth="1"/>
    <col min="8709" max="8709" width="15.85546875" style="30" customWidth="1"/>
    <col min="8710" max="8710" width="6.85546875" style="30" customWidth="1"/>
    <col min="8711" max="8711" width="2.28515625" style="30" customWidth="1"/>
    <col min="8712" max="8712" width="6.85546875" style="30" customWidth="1"/>
    <col min="8713" max="8713" width="2.28515625" style="30" customWidth="1"/>
    <col min="8714" max="8714" width="6.85546875" style="30" customWidth="1"/>
    <col min="8715" max="8716" width="9.85546875" style="30" customWidth="1"/>
    <col min="8717" max="8961" width="9.28515625" style="30"/>
    <col min="8962" max="8962" width="14" style="30" customWidth="1"/>
    <col min="8963" max="8963" width="30.85546875" style="30" customWidth="1"/>
    <col min="8964" max="8964" width="25.85546875" style="30" customWidth="1"/>
    <col min="8965" max="8965" width="15.85546875" style="30" customWidth="1"/>
    <col min="8966" max="8966" width="6.85546875" style="30" customWidth="1"/>
    <col min="8967" max="8967" width="2.28515625" style="30" customWidth="1"/>
    <col min="8968" max="8968" width="6.85546875" style="30" customWidth="1"/>
    <col min="8969" max="8969" width="2.28515625" style="30" customWidth="1"/>
    <col min="8970" max="8970" width="6.85546875" style="30" customWidth="1"/>
    <col min="8971" max="8972" width="9.85546875" style="30" customWidth="1"/>
    <col min="8973" max="9217" width="9.28515625" style="30"/>
    <col min="9218" max="9218" width="14" style="30" customWidth="1"/>
    <col min="9219" max="9219" width="30.85546875" style="30" customWidth="1"/>
    <col min="9220" max="9220" width="25.85546875" style="30" customWidth="1"/>
    <col min="9221" max="9221" width="15.85546875" style="30" customWidth="1"/>
    <col min="9222" max="9222" width="6.85546875" style="30" customWidth="1"/>
    <col min="9223" max="9223" width="2.28515625" style="30" customWidth="1"/>
    <col min="9224" max="9224" width="6.85546875" style="30" customWidth="1"/>
    <col min="9225" max="9225" width="2.28515625" style="30" customWidth="1"/>
    <col min="9226" max="9226" width="6.85546875" style="30" customWidth="1"/>
    <col min="9227" max="9228" width="9.85546875" style="30" customWidth="1"/>
    <col min="9229" max="9473" width="9.28515625" style="30"/>
    <col min="9474" max="9474" width="14" style="30" customWidth="1"/>
    <col min="9475" max="9475" width="30.85546875" style="30" customWidth="1"/>
    <col min="9476" max="9476" width="25.85546875" style="30" customWidth="1"/>
    <col min="9477" max="9477" width="15.85546875" style="30" customWidth="1"/>
    <col min="9478" max="9478" width="6.85546875" style="30" customWidth="1"/>
    <col min="9479" max="9479" width="2.28515625" style="30" customWidth="1"/>
    <col min="9480" max="9480" width="6.85546875" style="30" customWidth="1"/>
    <col min="9481" max="9481" width="2.28515625" style="30" customWidth="1"/>
    <col min="9482" max="9482" width="6.85546875" style="30" customWidth="1"/>
    <col min="9483" max="9484" width="9.85546875" style="30" customWidth="1"/>
    <col min="9485" max="9729" width="9.28515625" style="30"/>
    <col min="9730" max="9730" width="14" style="30" customWidth="1"/>
    <col min="9731" max="9731" width="30.85546875" style="30" customWidth="1"/>
    <col min="9732" max="9732" width="25.85546875" style="30" customWidth="1"/>
    <col min="9733" max="9733" width="15.85546875" style="30" customWidth="1"/>
    <col min="9734" max="9734" width="6.85546875" style="30" customWidth="1"/>
    <col min="9735" max="9735" width="2.28515625" style="30" customWidth="1"/>
    <col min="9736" max="9736" width="6.85546875" style="30" customWidth="1"/>
    <col min="9737" max="9737" width="2.28515625" style="30" customWidth="1"/>
    <col min="9738" max="9738" width="6.85546875" style="30" customWidth="1"/>
    <col min="9739" max="9740" width="9.85546875" style="30" customWidth="1"/>
    <col min="9741" max="9985" width="9.28515625" style="30"/>
    <col min="9986" max="9986" width="14" style="30" customWidth="1"/>
    <col min="9987" max="9987" width="30.85546875" style="30" customWidth="1"/>
    <col min="9988" max="9988" width="25.85546875" style="30" customWidth="1"/>
    <col min="9989" max="9989" width="15.85546875" style="30" customWidth="1"/>
    <col min="9990" max="9990" width="6.85546875" style="30" customWidth="1"/>
    <col min="9991" max="9991" width="2.28515625" style="30" customWidth="1"/>
    <col min="9992" max="9992" width="6.85546875" style="30" customWidth="1"/>
    <col min="9993" max="9993" width="2.28515625" style="30" customWidth="1"/>
    <col min="9994" max="9994" width="6.85546875" style="30" customWidth="1"/>
    <col min="9995" max="9996" width="9.85546875" style="30" customWidth="1"/>
    <col min="9997" max="10241" width="9.28515625" style="30"/>
    <col min="10242" max="10242" width="14" style="30" customWidth="1"/>
    <col min="10243" max="10243" width="30.85546875" style="30" customWidth="1"/>
    <col min="10244" max="10244" width="25.85546875" style="30" customWidth="1"/>
    <col min="10245" max="10245" width="15.85546875" style="30" customWidth="1"/>
    <col min="10246" max="10246" width="6.85546875" style="30" customWidth="1"/>
    <col min="10247" max="10247" width="2.28515625" style="30" customWidth="1"/>
    <col min="10248" max="10248" width="6.85546875" style="30" customWidth="1"/>
    <col min="10249" max="10249" width="2.28515625" style="30" customWidth="1"/>
    <col min="10250" max="10250" width="6.85546875" style="30" customWidth="1"/>
    <col min="10251" max="10252" width="9.85546875" style="30" customWidth="1"/>
    <col min="10253" max="10497" width="9.28515625" style="30"/>
    <col min="10498" max="10498" width="14" style="30" customWidth="1"/>
    <col min="10499" max="10499" width="30.85546875" style="30" customWidth="1"/>
    <col min="10500" max="10500" width="25.85546875" style="30" customWidth="1"/>
    <col min="10501" max="10501" width="15.85546875" style="30" customWidth="1"/>
    <col min="10502" max="10502" width="6.85546875" style="30" customWidth="1"/>
    <col min="10503" max="10503" width="2.28515625" style="30" customWidth="1"/>
    <col min="10504" max="10504" width="6.85546875" style="30" customWidth="1"/>
    <col min="10505" max="10505" width="2.28515625" style="30" customWidth="1"/>
    <col min="10506" max="10506" width="6.85546875" style="30" customWidth="1"/>
    <col min="10507" max="10508" width="9.85546875" style="30" customWidth="1"/>
    <col min="10509" max="10753" width="9.28515625" style="30"/>
    <col min="10754" max="10754" width="14" style="30" customWidth="1"/>
    <col min="10755" max="10755" width="30.85546875" style="30" customWidth="1"/>
    <col min="10756" max="10756" width="25.85546875" style="30" customWidth="1"/>
    <col min="10757" max="10757" width="15.85546875" style="30" customWidth="1"/>
    <col min="10758" max="10758" width="6.85546875" style="30" customWidth="1"/>
    <col min="10759" max="10759" width="2.28515625" style="30" customWidth="1"/>
    <col min="10760" max="10760" width="6.85546875" style="30" customWidth="1"/>
    <col min="10761" max="10761" width="2.28515625" style="30" customWidth="1"/>
    <col min="10762" max="10762" width="6.85546875" style="30" customWidth="1"/>
    <col min="10763" max="10764" width="9.85546875" style="30" customWidth="1"/>
    <col min="10765" max="11009" width="9.28515625" style="30"/>
    <col min="11010" max="11010" width="14" style="30" customWidth="1"/>
    <col min="11011" max="11011" width="30.85546875" style="30" customWidth="1"/>
    <col min="11012" max="11012" width="25.85546875" style="30" customWidth="1"/>
    <col min="11013" max="11013" width="15.85546875" style="30" customWidth="1"/>
    <col min="11014" max="11014" width="6.85546875" style="30" customWidth="1"/>
    <col min="11015" max="11015" width="2.28515625" style="30" customWidth="1"/>
    <col min="11016" max="11016" width="6.85546875" style="30" customWidth="1"/>
    <col min="11017" max="11017" width="2.28515625" style="30" customWidth="1"/>
    <col min="11018" max="11018" width="6.85546875" style="30" customWidth="1"/>
    <col min="11019" max="11020" width="9.85546875" style="30" customWidth="1"/>
    <col min="11021" max="11265" width="9.28515625" style="30"/>
    <col min="11266" max="11266" width="14" style="30" customWidth="1"/>
    <col min="11267" max="11267" width="30.85546875" style="30" customWidth="1"/>
    <col min="11268" max="11268" width="25.85546875" style="30" customWidth="1"/>
    <col min="11269" max="11269" width="15.85546875" style="30" customWidth="1"/>
    <col min="11270" max="11270" width="6.85546875" style="30" customWidth="1"/>
    <col min="11271" max="11271" width="2.28515625" style="30" customWidth="1"/>
    <col min="11272" max="11272" width="6.85546875" style="30" customWidth="1"/>
    <col min="11273" max="11273" width="2.28515625" style="30" customWidth="1"/>
    <col min="11274" max="11274" width="6.85546875" style="30" customWidth="1"/>
    <col min="11275" max="11276" width="9.85546875" style="30" customWidth="1"/>
    <col min="11277" max="11521" width="9.28515625" style="30"/>
    <col min="11522" max="11522" width="14" style="30" customWidth="1"/>
    <col min="11523" max="11523" width="30.85546875" style="30" customWidth="1"/>
    <col min="11524" max="11524" width="25.85546875" style="30" customWidth="1"/>
    <col min="11525" max="11525" width="15.85546875" style="30" customWidth="1"/>
    <col min="11526" max="11526" width="6.85546875" style="30" customWidth="1"/>
    <col min="11527" max="11527" width="2.28515625" style="30" customWidth="1"/>
    <col min="11528" max="11528" width="6.85546875" style="30" customWidth="1"/>
    <col min="11529" max="11529" width="2.28515625" style="30" customWidth="1"/>
    <col min="11530" max="11530" width="6.85546875" style="30" customWidth="1"/>
    <col min="11531" max="11532" width="9.85546875" style="30" customWidth="1"/>
    <col min="11533" max="11777" width="9.28515625" style="30"/>
    <col min="11778" max="11778" width="14" style="30" customWidth="1"/>
    <col min="11779" max="11779" width="30.85546875" style="30" customWidth="1"/>
    <col min="11780" max="11780" width="25.85546875" style="30" customWidth="1"/>
    <col min="11781" max="11781" width="15.85546875" style="30" customWidth="1"/>
    <col min="11782" max="11782" width="6.85546875" style="30" customWidth="1"/>
    <col min="11783" max="11783" width="2.28515625" style="30" customWidth="1"/>
    <col min="11784" max="11784" width="6.85546875" style="30" customWidth="1"/>
    <col min="11785" max="11785" width="2.28515625" style="30" customWidth="1"/>
    <col min="11786" max="11786" width="6.85546875" style="30" customWidth="1"/>
    <col min="11787" max="11788" width="9.85546875" style="30" customWidth="1"/>
    <col min="11789" max="12033" width="9.28515625" style="30"/>
    <col min="12034" max="12034" width="14" style="30" customWidth="1"/>
    <col min="12035" max="12035" width="30.85546875" style="30" customWidth="1"/>
    <col min="12036" max="12036" width="25.85546875" style="30" customWidth="1"/>
    <col min="12037" max="12037" width="15.85546875" style="30" customWidth="1"/>
    <col min="12038" max="12038" width="6.85546875" style="30" customWidth="1"/>
    <col min="12039" max="12039" width="2.28515625" style="30" customWidth="1"/>
    <col min="12040" max="12040" width="6.85546875" style="30" customWidth="1"/>
    <col min="12041" max="12041" width="2.28515625" style="30" customWidth="1"/>
    <col min="12042" max="12042" width="6.85546875" style="30" customWidth="1"/>
    <col min="12043" max="12044" width="9.85546875" style="30" customWidth="1"/>
    <col min="12045" max="12289" width="9.28515625" style="30"/>
    <col min="12290" max="12290" width="14" style="30" customWidth="1"/>
    <col min="12291" max="12291" width="30.85546875" style="30" customWidth="1"/>
    <col min="12292" max="12292" width="25.85546875" style="30" customWidth="1"/>
    <col min="12293" max="12293" width="15.85546875" style="30" customWidth="1"/>
    <col min="12294" max="12294" width="6.85546875" style="30" customWidth="1"/>
    <col min="12295" max="12295" width="2.28515625" style="30" customWidth="1"/>
    <col min="12296" max="12296" width="6.85546875" style="30" customWidth="1"/>
    <col min="12297" max="12297" width="2.28515625" style="30" customWidth="1"/>
    <col min="12298" max="12298" width="6.85546875" style="30" customWidth="1"/>
    <col min="12299" max="12300" width="9.85546875" style="30" customWidth="1"/>
    <col min="12301" max="12545" width="9.28515625" style="30"/>
    <col min="12546" max="12546" width="14" style="30" customWidth="1"/>
    <col min="12547" max="12547" width="30.85546875" style="30" customWidth="1"/>
    <col min="12548" max="12548" width="25.85546875" style="30" customWidth="1"/>
    <col min="12549" max="12549" width="15.85546875" style="30" customWidth="1"/>
    <col min="12550" max="12550" width="6.85546875" style="30" customWidth="1"/>
    <col min="12551" max="12551" width="2.28515625" style="30" customWidth="1"/>
    <col min="12552" max="12552" width="6.85546875" style="30" customWidth="1"/>
    <col min="12553" max="12553" width="2.28515625" style="30" customWidth="1"/>
    <col min="12554" max="12554" width="6.85546875" style="30" customWidth="1"/>
    <col min="12555" max="12556" width="9.85546875" style="30" customWidth="1"/>
    <col min="12557" max="12801" width="9.28515625" style="30"/>
    <col min="12802" max="12802" width="14" style="30" customWidth="1"/>
    <col min="12803" max="12803" width="30.85546875" style="30" customWidth="1"/>
    <col min="12804" max="12804" width="25.85546875" style="30" customWidth="1"/>
    <col min="12805" max="12805" width="15.85546875" style="30" customWidth="1"/>
    <col min="12806" max="12806" width="6.85546875" style="30" customWidth="1"/>
    <col min="12807" max="12807" width="2.28515625" style="30" customWidth="1"/>
    <col min="12808" max="12808" width="6.85546875" style="30" customWidth="1"/>
    <col min="12809" max="12809" width="2.28515625" style="30" customWidth="1"/>
    <col min="12810" max="12810" width="6.85546875" style="30" customWidth="1"/>
    <col min="12811" max="12812" width="9.85546875" style="30" customWidth="1"/>
    <col min="12813" max="13057" width="9.28515625" style="30"/>
    <col min="13058" max="13058" width="14" style="30" customWidth="1"/>
    <col min="13059" max="13059" width="30.85546875" style="30" customWidth="1"/>
    <col min="13060" max="13060" width="25.85546875" style="30" customWidth="1"/>
    <col min="13061" max="13061" width="15.85546875" style="30" customWidth="1"/>
    <col min="13062" max="13062" width="6.85546875" style="30" customWidth="1"/>
    <col min="13063" max="13063" width="2.28515625" style="30" customWidth="1"/>
    <col min="13064" max="13064" width="6.85546875" style="30" customWidth="1"/>
    <col min="13065" max="13065" width="2.28515625" style="30" customWidth="1"/>
    <col min="13066" max="13066" width="6.85546875" style="30" customWidth="1"/>
    <col min="13067" max="13068" width="9.85546875" style="30" customWidth="1"/>
    <col min="13069" max="13313" width="9.28515625" style="30"/>
    <col min="13314" max="13314" width="14" style="30" customWidth="1"/>
    <col min="13315" max="13315" width="30.85546875" style="30" customWidth="1"/>
    <col min="13316" max="13316" width="25.85546875" style="30" customWidth="1"/>
    <col min="13317" max="13317" width="15.85546875" style="30" customWidth="1"/>
    <col min="13318" max="13318" width="6.85546875" style="30" customWidth="1"/>
    <col min="13319" max="13319" width="2.28515625" style="30" customWidth="1"/>
    <col min="13320" max="13320" width="6.85546875" style="30" customWidth="1"/>
    <col min="13321" max="13321" width="2.28515625" style="30" customWidth="1"/>
    <col min="13322" max="13322" width="6.85546875" style="30" customWidth="1"/>
    <col min="13323" max="13324" width="9.85546875" style="30" customWidth="1"/>
    <col min="13325" max="13569" width="9.28515625" style="30"/>
    <col min="13570" max="13570" width="14" style="30" customWidth="1"/>
    <col min="13571" max="13571" width="30.85546875" style="30" customWidth="1"/>
    <col min="13572" max="13572" width="25.85546875" style="30" customWidth="1"/>
    <col min="13573" max="13573" width="15.85546875" style="30" customWidth="1"/>
    <col min="13574" max="13574" width="6.85546875" style="30" customWidth="1"/>
    <col min="13575" max="13575" width="2.28515625" style="30" customWidth="1"/>
    <col min="13576" max="13576" width="6.85546875" style="30" customWidth="1"/>
    <col min="13577" max="13577" width="2.28515625" style="30" customWidth="1"/>
    <col min="13578" max="13578" width="6.85546875" style="30" customWidth="1"/>
    <col min="13579" max="13580" width="9.85546875" style="30" customWidth="1"/>
    <col min="13581" max="13825" width="9.28515625" style="30"/>
    <col min="13826" max="13826" width="14" style="30" customWidth="1"/>
    <col min="13827" max="13827" width="30.85546875" style="30" customWidth="1"/>
    <col min="13828" max="13828" width="25.85546875" style="30" customWidth="1"/>
    <col min="13829" max="13829" width="15.85546875" style="30" customWidth="1"/>
    <col min="13830" max="13830" width="6.85546875" style="30" customWidth="1"/>
    <col min="13831" max="13831" width="2.28515625" style="30" customWidth="1"/>
    <col min="13832" max="13832" width="6.85546875" style="30" customWidth="1"/>
    <col min="13833" max="13833" width="2.28515625" style="30" customWidth="1"/>
    <col min="13834" max="13834" width="6.85546875" style="30" customWidth="1"/>
    <col min="13835" max="13836" width="9.85546875" style="30" customWidth="1"/>
    <col min="13837" max="14081" width="9.28515625" style="30"/>
    <col min="14082" max="14082" width="14" style="30" customWidth="1"/>
    <col min="14083" max="14083" width="30.85546875" style="30" customWidth="1"/>
    <col min="14084" max="14084" width="25.85546875" style="30" customWidth="1"/>
    <col min="14085" max="14085" width="15.85546875" style="30" customWidth="1"/>
    <col min="14086" max="14086" width="6.85546875" style="30" customWidth="1"/>
    <col min="14087" max="14087" width="2.28515625" style="30" customWidth="1"/>
    <col min="14088" max="14088" width="6.85546875" style="30" customWidth="1"/>
    <col min="14089" max="14089" width="2.28515625" style="30" customWidth="1"/>
    <col min="14090" max="14090" width="6.85546875" style="30" customWidth="1"/>
    <col min="14091" max="14092" width="9.85546875" style="30" customWidth="1"/>
    <col min="14093" max="14337" width="9.28515625" style="30"/>
    <col min="14338" max="14338" width="14" style="30" customWidth="1"/>
    <col min="14339" max="14339" width="30.85546875" style="30" customWidth="1"/>
    <col min="14340" max="14340" width="25.85546875" style="30" customWidth="1"/>
    <col min="14341" max="14341" width="15.85546875" style="30" customWidth="1"/>
    <col min="14342" max="14342" width="6.85546875" style="30" customWidth="1"/>
    <col min="14343" max="14343" width="2.28515625" style="30" customWidth="1"/>
    <col min="14344" max="14344" width="6.85546875" style="30" customWidth="1"/>
    <col min="14345" max="14345" width="2.28515625" style="30" customWidth="1"/>
    <col min="14346" max="14346" width="6.85546875" style="30" customWidth="1"/>
    <col min="14347" max="14348" width="9.85546875" style="30" customWidth="1"/>
    <col min="14349" max="14593" width="9.28515625" style="30"/>
    <col min="14594" max="14594" width="14" style="30" customWidth="1"/>
    <col min="14595" max="14595" width="30.85546875" style="30" customWidth="1"/>
    <col min="14596" max="14596" width="25.85546875" style="30" customWidth="1"/>
    <col min="14597" max="14597" width="15.85546875" style="30" customWidth="1"/>
    <col min="14598" max="14598" width="6.85546875" style="30" customWidth="1"/>
    <col min="14599" max="14599" width="2.28515625" style="30" customWidth="1"/>
    <col min="14600" max="14600" width="6.85546875" style="30" customWidth="1"/>
    <col min="14601" max="14601" width="2.28515625" style="30" customWidth="1"/>
    <col min="14602" max="14602" width="6.85546875" style="30" customWidth="1"/>
    <col min="14603" max="14604" width="9.85546875" style="30" customWidth="1"/>
    <col min="14605" max="14849" width="9.28515625" style="30"/>
    <col min="14850" max="14850" width="14" style="30" customWidth="1"/>
    <col min="14851" max="14851" width="30.85546875" style="30" customWidth="1"/>
    <col min="14852" max="14852" width="25.85546875" style="30" customWidth="1"/>
    <col min="14853" max="14853" width="15.85546875" style="30" customWidth="1"/>
    <col min="14854" max="14854" width="6.85546875" style="30" customWidth="1"/>
    <col min="14855" max="14855" width="2.28515625" style="30" customWidth="1"/>
    <col min="14856" max="14856" width="6.85546875" style="30" customWidth="1"/>
    <col min="14857" max="14857" width="2.28515625" style="30" customWidth="1"/>
    <col min="14858" max="14858" width="6.85546875" style="30" customWidth="1"/>
    <col min="14859" max="14860" width="9.85546875" style="30" customWidth="1"/>
    <col min="14861" max="15105" width="9.28515625" style="30"/>
    <col min="15106" max="15106" width="14" style="30" customWidth="1"/>
    <col min="15107" max="15107" width="30.85546875" style="30" customWidth="1"/>
    <col min="15108" max="15108" width="25.85546875" style="30" customWidth="1"/>
    <col min="15109" max="15109" width="15.85546875" style="30" customWidth="1"/>
    <col min="15110" max="15110" width="6.85546875" style="30" customWidth="1"/>
    <col min="15111" max="15111" width="2.28515625" style="30" customWidth="1"/>
    <col min="15112" max="15112" width="6.85546875" style="30" customWidth="1"/>
    <col min="15113" max="15113" width="2.28515625" style="30" customWidth="1"/>
    <col min="15114" max="15114" width="6.85546875" style="30" customWidth="1"/>
    <col min="15115" max="15116" width="9.85546875" style="30" customWidth="1"/>
    <col min="15117" max="15361" width="9.28515625" style="30"/>
    <col min="15362" max="15362" width="14" style="30" customWidth="1"/>
    <col min="15363" max="15363" width="30.85546875" style="30" customWidth="1"/>
    <col min="15364" max="15364" width="25.85546875" style="30" customWidth="1"/>
    <col min="15365" max="15365" width="15.85546875" style="30" customWidth="1"/>
    <col min="15366" max="15366" width="6.85546875" style="30" customWidth="1"/>
    <col min="15367" max="15367" width="2.28515625" style="30" customWidth="1"/>
    <col min="15368" max="15368" width="6.85546875" style="30" customWidth="1"/>
    <col min="15369" max="15369" width="2.28515625" style="30" customWidth="1"/>
    <col min="15370" max="15370" width="6.85546875" style="30" customWidth="1"/>
    <col min="15371" max="15372" width="9.85546875" style="30" customWidth="1"/>
    <col min="15373" max="15617" width="9.28515625" style="30"/>
    <col min="15618" max="15618" width="14" style="30" customWidth="1"/>
    <col min="15619" max="15619" width="30.85546875" style="30" customWidth="1"/>
    <col min="15620" max="15620" width="25.85546875" style="30" customWidth="1"/>
    <col min="15621" max="15621" width="15.85546875" style="30" customWidth="1"/>
    <col min="15622" max="15622" width="6.85546875" style="30" customWidth="1"/>
    <col min="15623" max="15623" width="2.28515625" style="30" customWidth="1"/>
    <col min="15624" max="15624" width="6.85546875" style="30" customWidth="1"/>
    <col min="15625" max="15625" width="2.28515625" style="30" customWidth="1"/>
    <col min="15626" max="15626" width="6.85546875" style="30" customWidth="1"/>
    <col min="15627" max="15628" width="9.85546875" style="30" customWidth="1"/>
    <col min="15629" max="15873" width="9.28515625" style="30"/>
    <col min="15874" max="15874" width="14" style="30" customWidth="1"/>
    <col min="15875" max="15875" width="30.85546875" style="30" customWidth="1"/>
    <col min="15876" max="15876" width="25.85546875" style="30" customWidth="1"/>
    <col min="15877" max="15877" width="15.85546875" style="30" customWidth="1"/>
    <col min="15878" max="15878" width="6.85546875" style="30" customWidth="1"/>
    <col min="15879" max="15879" width="2.28515625" style="30" customWidth="1"/>
    <col min="15880" max="15880" width="6.85546875" style="30" customWidth="1"/>
    <col min="15881" max="15881" width="2.28515625" style="30" customWidth="1"/>
    <col min="15882" max="15882" width="6.85546875" style="30" customWidth="1"/>
    <col min="15883" max="15884" width="9.85546875" style="30" customWidth="1"/>
    <col min="15885" max="16129" width="9.28515625" style="30"/>
    <col min="16130" max="16130" width="14" style="30" customWidth="1"/>
    <col min="16131" max="16131" width="30.85546875" style="30" customWidth="1"/>
    <col min="16132" max="16132" width="25.85546875" style="30" customWidth="1"/>
    <col min="16133" max="16133" width="15.85546875" style="30" customWidth="1"/>
    <col min="16134" max="16134" width="6.85546875" style="30" customWidth="1"/>
    <col min="16135" max="16135" width="2.28515625" style="30" customWidth="1"/>
    <col min="16136" max="16136" width="6.85546875" style="30" customWidth="1"/>
    <col min="16137" max="16137" width="2.28515625" style="30" customWidth="1"/>
    <col min="16138" max="16138" width="6.85546875" style="30" customWidth="1"/>
    <col min="16139" max="16140" width="9.85546875" style="30" customWidth="1"/>
    <col min="16141" max="16384" width="9.28515625" style="30"/>
  </cols>
  <sheetData>
    <row r="1" spans="1:15" ht="15" customHeight="1"/>
    <row r="2" spans="1:15" ht="24.9" customHeight="1">
      <c r="B2" s="670" t="s">
        <v>294</v>
      </c>
      <c r="C2" s="670"/>
      <c r="D2" s="670"/>
      <c r="E2" s="670"/>
      <c r="F2" s="670"/>
      <c r="G2" s="670"/>
      <c r="H2" s="670"/>
      <c r="I2" s="670"/>
      <c r="J2" s="670"/>
      <c r="K2" s="670"/>
      <c r="L2" s="670"/>
    </row>
    <row r="3" spans="1:15" ht="20.100000000000001" customHeight="1">
      <c r="B3" s="31"/>
      <c r="C3" s="32"/>
      <c r="D3" s="32"/>
      <c r="E3" s="33"/>
      <c r="F3" s="33"/>
      <c r="G3" s="32"/>
      <c r="H3" s="32"/>
      <c r="I3" s="32"/>
      <c r="J3" s="31"/>
      <c r="K3" s="31"/>
      <c r="L3" s="31"/>
    </row>
    <row r="4" spans="1:15" ht="20.100000000000001" customHeight="1">
      <c r="L4" s="31" t="s">
        <v>293</v>
      </c>
    </row>
    <row r="5" spans="1:15" ht="9.9" customHeight="1"/>
    <row r="6" spans="1:15" ht="18" customHeight="1">
      <c r="A6" s="645" t="s">
        <v>41</v>
      </c>
      <c r="B6" s="648" t="s">
        <v>288</v>
      </c>
      <c r="C6" s="650" t="s">
        <v>42</v>
      </c>
      <c r="D6" s="650" t="s">
        <v>242</v>
      </c>
      <c r="E6" s="650" t="s">
        <v>292</v>
      </c>
      <c r="F6" s="648" t="s">
        <v>43</v>
      </c>
      <c r="G6" s="652"/>
      <c r="H6" s="652"/>
      <c r="I6" s="652"/>
      <c r="J6" s="653"/>
      <c r="K6" s="648" t="s">
        <v>2326</v>
      </c>
      <c r="L6" s="653"/>
    </row>
    <row r="7" spans="1:15" ht="5.0999999999999996" customHeight="1">
      <c r="A7" s="645"/>
      <c r="B7" s="649"/>
      <c r="C7" s="651"/>
      <c r="D7" s="651"/>
      <c r="E7" s="651"/>
      <c r="F7" s="649"/>
      <c r="G7" s="654"/>
      <c r="H7" s="654"/>
      <c r="I7" s="654"/>
      <c r="J7" s="655"/>
      <c r="K7" s="649"/>
      <c r="L7" s="655"/>
    </row>
    <row r="8" spans="1:15" ht="5.0999999999999996" customHeight="1">
      <c r="A8" s="646"/>
      <c r="B8" s="649"/>
      <c r="C8" s="651"/>
      <c r="D8" s="651"/>
      <c r="E8" s="656" t="s">
        <v>289</v>
      </c>
      <c r="F8" s="658" t="s">
        <v>44</v>
      </c>
      <c r="G8" s="660" t="s">
        <v>3261</v>
      </c>
      <c r="H8" s="662" t="s">
        <v>46</v>
      </c>
      <c r="I8" s="660" t="s">
        <v>3261</v>
      </c>
      <c r="J8" s="664" t="s">
        <v>47</v>
      </c>
      <c r="K8" s="666" t="s">
        <v>312</v>
      </c>
      <c r="L8" s="667"/>
    </row>
    <row r="9" spans="1:15" ht="18" customHeight="1" thickBot="1">
      <c r="A9" s="647"/>
      <c r="B9" s="649"/>
      <c r="C9" s="651"/>
      <c r="D9" s="651"/>
      <c r="E9" s="657"/>
      <c r="F9" s="659"/>
      <c r="G9" s="661"/>
      <c r="H9" s="663"/>
      <c r="I9" s="661"/>
      <c r="J9" s="665"/>
      <c r="K9" s="668"/>
      <c r="L9" s="669"/>
    </row>
    <row r="10" spans="1:15" ht="20.100000000000001" customHeight="1" thickTop="1">
      <c r="A10" s="671"/>
      <c r="B10" s="673"/>
      <c r="C10" s="638"/>
      <c r="D10" s="115"/>
      <c r="E10" s="116"/>
      <c r="F10" s="640" t="s">
        <v>48</v>
      </c>
      <c r="G10" s="640"/>
      <c r="H10" s="640"/>
      <c r="I10" s="640"/>
      <c r="J10" s="640"/>
      <c r="K10" s="674"/>
      <c r="L10" s="675"/>
    </row>
    <row r="11" spans="1:15" ht="20.100000000000001" customHeight="1">
      <c r="A11" s="672"/>
      <c r="B11" s="639"/>
      <c r="C11" s="639"/>
      <c r="D11" s="117"/>
      <c r="E11" s="118"/>
      <c r="F11" s="58"/>
      <c r="G11" s="58" t="s">
        <v>3261</v>
      </c>
      <c r="H11" s="59"/>
      <c r="I11" s="58" t="s">
        <v>3261</v>
      </c>
      <c r="J11" s="60"/>
      <c r="K11" s="682"/>
      <c r="L11" s="683"/>
      <c r="O11" s="35"/>
    </row>
    <row r="12" spans="1:15" ht="20.100000000000001" customHeight="1">
      <c r="A12" s="684"/>
      <c r="B12" s="685"/>
      <c r="C12" s="627"/>
      <c r="D12" s="119"/>
      <c r="E12" s="120"/>
      <c r="F12" s="629" t="s">
        <v>48</v>
      </c>
      <c r="G12" s="629"/>
      <c r="H12" s="629"/>
      <c r="I12" s="629"/>
      <c r="J12" s="629"/>
      <c r="K12" s="686"/>
      <c r="L12" s="687"/>
    </row>
    <row r="13" spans="1:15" ht="20.100000000000001" customHeight="1">
      <c r="A13" s="684"/>
      <c r="B13" s="628"/>
      <c r="C13" s="628"/>
      <c r="D13" s="121"/>
      <c r="E13" s="122"/>
      <c r="F13" s="46"/>
      <c r="G13" s="46" t="s">
        <v>3261</v>
      </c>
      <c r="H13" s="61"/>
      <c r="I13" s="46" t="s">
        <v>3261</v>
      </c>
      <c r="J13" s="62"/>
      <c r="K13" s="688"/>
      <c r="L13" s="689"/>
    </row>
    <row r="14" spans="1:15" ht="20.100000000000001" customHeight="1">
      <c r="A14" s="676"/>
      <c r="B14" s="677"/>
      <c r="C14" s="618"/>
      <c r="D14" s="123"/>
      <c r="E14" s="124"/>
      <c r="F14" s="620" t="s">
        <v>48</v>
      </c>
      <c r="G14" s="620"/>
      <c r="H14" s="620"/>
      <c r="I14" s="620"/>
      <c r="J14" s="620"/>
      <c r="K14" s="678"/>
      <c r="L14" s="679"/>
    </row>
    <row r="15" spans="1:15" ht="20.100000000000001" customHeight="1">
      <c r="A15" s="676"/>
      <c r="B15" s="619"/>
      <c r="C15" s="619"/>
      <c r="D15" s="125"/>
      <c r="E15" s="126"/>
      <c r="F15" s="43"/>
      <c r="G15" s="43" t="s">
        <v>3261</v>
      </c>
      <c r="H15" s="54"/>
      <c r="I15" s="43" t="s">
        <v>3261</v>
      </c>
      <c r="J15" s="55"/>
      <c r="K15" s="680"/>
      <c r="L15" s="681"/>
    </row>
    <row r="16" spans="1:15" ht="20.100000000000001" customHeight="1">
      <c r="A16" s="676"/>
      <c r="B16" s="685"/>
      <c r="C16" s="627"/>
      <c r="D16" s="119"/>
      <c r="E16" s="120"/>
      <c r="F16" s="629" t="s">
        <v>48</v>
      </c>
      <c r="G16" s="629"/>
      <c r="H16" s="629"/>
      <c r="I16" s="629"/>
      <c r="J16" s="629"/>
      <c r="K16" s="686"/>
      <c r="L16" s="687"/>
    </row>
    <row r="17" spans="1:12" ht="20.100000000000001" customHeight="1">
      <c r="A17" s="676"/>
      <c r="B17" s="628"/>
      <c r="C17" s="628"/>
      <c r="D17" s="121"/>
      <c r="E17" s="122"/>
      <c r="F17" s="46"/>
      <c r="G17" s="46" t="s">
        <v>3261</v>
      </c>
      <c r="H17" s="61"/>
      <c r="I17" s="46" t="s">
        <v>3261</v>
      </c>
      <c r="J17" s="62"/>
      <c r="K17" s="688"/>
      <c r="L17" s="689"/>
    </row>
    <row r="18" spans="1:12" ht="20.100000000000001" customHeight="1">
      <c r="A18" s="676"/>
      <c r="B18" s="677"/>
      <c r="C18" s="618"/>
      <c r="D18" s="123"/>
      <c r="E18" s="124"/>
      <c r="F18" s="620" t="s">
        <v>48</v>
      </c>
      <c r="G18" s="620"/>
      <c r="H18" s="620"/>
      <c r="I18" s="620"/>
      <c r="J18" s="620"/>
      <c r="K18" s="678"/>
      <c r="L18" s="679"/>
    </row>
    <row r="19" spans="1:12" ht="20.100000000000001" customHeight="1">
      <c r="A19" s="676"/>
      <c r="B19" s="619"/>
      <c r="C19" s="619"/>
      <c r="D19" s="125"/>
      <c r="E19" s="126"/>
      <c r="F19" s="43"/>
      <c r="G19" s="43" t="s">
        <v>3261</v>
      </c>
      <c r="H19" s="54"/>
      <c r="I19" s="43" t="s">
        <v>3261</v>
      </c>
      <c r="J19" s="55"/>
      <c r="K19" s="680"/>
      <c r="L19" s="681"/>
    </row>
    <row r="20" spans="1:12" ht="20.100000000000001" customHeight="1">
      <c r="A20" s="676"/>
      <c r="B20" s="685"/>
      <c r="C20" s="627"/>
      <c r="D20" s="119"/>
      <c r="E20" s="120"/>
      <c r="F20" s="629" t="s">
        <v>48</v>
      </c>
      <c r="G20" s="629"/>
      <c r="H20" s="629"/>
      <c r="I20" s="629"/>
      <c r="J20" s="629"/>
      <c r="K20" s="686"/>
      <c r="L20" s="687"/>
    </row>
    <row r="21" spans="1:12" ht="20.100000000000001" customHeight="1">
      <c r="A21" s="676"/>
      <c r="B21" s="628"/>
      <c r="C21" s="628"/>
      <c r="D21" s="121"/>
      <c r="E21" s="122"/>
      <c r="F21" s="46"/>
      <c r="G21" s="46" t="s">
        <v>3261</v>
      </c>
      <c r="H21" s="61"/>
      <c r="I21" s="46" t="s">
        <v>3261</v>
      </c>
      <c r="J21" s="62"/>
      <c r="K21" s="688"/>
      <c r="L21" s="689"/>
    </row>
    <row r="22" spans="1:12" ht="20.100000000000001" customHeight="1">
      <c r="A22" s="676"/>
      <c r="B22" s="677"/>
      <c r="C22" s="618"/>
      <c r="D22" s="123"/>
      <c r="E22" s="124"/>
      <c r="F22" s="620" t="s">
        <v>48</v>
      </c>
      <c r="G22" s="620"/>
      <c r="H22" s="620"/>
      <c r="I22" s="620"/>
      <c r="J22" s="620"/>
      <c r="K22" s="678"/>
      <c r="L22" s="679"/>
    </row>
    <row r="23" spans="1:12" ht="20.100000000000001" customHeight="1">
      <c r="A23" s="676"/>
      <c r="B23" s="619"/>
      <c r="C23" s="619"/>
      <c r="D23" s="125"/>
      <c r="E23" s="126"/>
      <c r="F23" s="43"/>
      <c r="G23" s="43" t="s">
        <v>3261</v>
      </c>
      <c r="H23" s="54"/>
      <c r="I23" s="43" t="s">
        <v>3261</v>
      </c>
      <c r="J23" s="55"/>
      <c r="K23" s="680"/>
      <c r="L23" s="681"/>
    </row>
    <row r="24" spans="1:12" ht="20.100000000000001" customHeight="1">
      <c r="A24" s="676"/>
      <c r="B24" s="685"/>
      <c r="C24" s="627"/>
      <c r="D24" s="119"/>
      <c r="E24" s="120"/>
      <c r="F24" s="629" t="s">
        <v>48</v>
      </c>
      <c r="G24" s="629"/>
      <c r="H24" s="629"/>
      <c r="I24" s="629"/>
      <c r="J24" s="629"/>
      <c r="K24" s="686"/>
      <c r="L24" s="687"/>
    </row>
    <row r="25" spans="1:12" ht="20.100000000000001" customHeight="1">
      <c r="A25" s="676"/>
      <c r="B25" s="628"/>
      <c r="C25" s="628"/>
      <c r="D25" s="121"/>
      <c r="E25" s="122"/>
      <c r="F25" s="46"/>
      <c r="G25" s="46" t="s">
        <v>3261</v>
      </c>
      <c r="H25" s="61"/>
      <c r="I25" s="46" t="s">
        <v>3261</v>
      </c>
      <c r="J25" s="62"/>
      <c r="K25" s="688"/>
      <c r="L25" s="689"/>
    </row>
    <row r="26" spans="1:12" ht="20.100000000000001" customHeight="1">
      <c r="A26" s="676"/>
      <c r="B26" s="677"/>
      <c r="C26" s="618"/>
      <c r="D26" s="123"/>
      <c r="E26" s="124"/>
      <c r="F26" s="620" t="s">
        <v>48</v>
      </c>
      <c r="G26" s="620"/>
      <c r="H26" s="620"/>
      <c r="I26" s="620"/>
      <c r="J26" s="620"/>
      <c r="K26" s="678"/>
      <c r="L26" s="679"/>
    </row>
    <row r="27" spans="1:12" ht="20.100000000000001" customHeight="1">
      <c r="A27" s="676"/>
      <c r="B27" s="619"/>
      <c r="C27" s="619"/>
      <c r="D27" s="125"/>
      <c r="E27" s="126"/>
      <c r="F27" s="43"/>
      <c r="G27" s="43" t="s">
        <v>3261</v>
      </c>
      <c r="H27" s="54"/>
      <c r="I27" s="43" t="s">
        <v>3261</v>
      </c>
      <c r="J27" s="55"/>
      <c r="K27" s="680"/>
      <c r="L27" s="681"/>
    </row>
    <row r="28" spans="1:12" ht="20.100000000000001" customHeight="1">
      <c r="A28" s="676"/>
      <c r="B28" s="685"/>
      <c r="C28" s="627"/>
      <c r="D28" s="119"/>
      <c r="E28" s="120"/>
      <c r="F28" s="629" t="s">
        <v>48</v>
      </c>
      <c r="G28" s="629"/>
      <c r="H28" s="629"/>
      <c r="I28" s="629"/>
      <c r="J28" s="629"/>
      <c r="K28" s="686"/>
      <c r="L28" s="687"/>
    </row>
    <row r="29" spans="1:12" ht="20.100000000000001" customHeight="1">
      <c r="A29" s="676"/>
      <c r="B29" s="628"/>
      <c r="C29" s="628"/>
      <c r="D29" s="121"/>
      <c r="E29" s="122"/>
      <c r="F29" s="46"/>
      <c r="G29" s="46" t="s">
        <v>3261</v>
      </c>
      <c r="H29" s="61"/>
      <c r="I29" s="46" t="s">
        <v>3261</v>
      </c>
      <c r="J29" s="62"/>
      <c r="K29" s="688"/>
      <c r="L29" s="689"/>
    </row>
    <row r="30" spans="1:12" ht="20.100000000000001" customHeight="1">
      <c r="A30" s="676"/>
      <c r="B30" s="677"/>
      <c r="C30" s="618"/>
      <c r="D30" s="123"/>
      <c r="E30" s="124"/>
      <c r="F30" s="620" t="s">
        <v>48</v>
      </c>
      <c r="G30" s="620"/>
      <c r="H30" s="620"/>
      <c r="I30" s="620"/>
      <c r="J30" s="620"/>
      <c r="K30" s="678"/>
      <c r="L30" s="679"/>
    </row>
    <row r="31" spans="1:12" ht="20.100000000000001" customHeight="1">
      <c r="A31" s="676"/>
      <c r="B31" s="619"/>
      <c r="C31" s="619"/>
      <c r="D31" s="125"/>
      <c r="E31" s="126"/>
      <c r="F31" s="43"/>
      <c r="G31" s="43" t="s">
        <v>3261</v>
      </c>
      <c r="H31" s="54"/>
      <c r="I31" s="43" t="s">
        <v>3261</v>
      </c>
      <c r="J31" s="55"/>
      <c r="K31" s="680"/>
      <c r="L31" s="681"/>
    </row>
    <row r="32" spans="1:12" ht="20.100000000000001" customHeight="1">
      <c r="A32" s="676"/>
      <c r="B32" s="685"/>
      <c r="C32" s="627"/>
      <c r="D32" s="119"/>
      <c r="E32" s="120"/>
      <c r="F32" s="629" t="s">
        <v>48</v>
      </c>
      <c r="G32" s="629"/>
      <c r="H32" s="629"/>
      <c r="I32" s="629"/>
      <c r="J32" s="629"/>
      <c r="K32" s="686"/>
      <c r="L32" s="687"/>
    </row>
    <row r="33" spans="1:12" ht="20.100000000000001" customHeight="1">
      <c r="A33" s="676"/>
      <c r="B33" s="628"/>
      <c r="C33" s="628"/>
      <c r="D33" s="121"/>
      <c r="E33" s="122"/>
      <c r="F33" s="46"/>
      <c r="G33" s="46" t="s">
        <v>3261</v>
      </c>
      <c r="H33" s="61"/>
      <c r="I33" s="46" t="s">
        <v>3261</v>
      </c>
      <c r="J33" s="62"/>
      <c r="K33" s="688"/>
      <c r="L33" s="689"/>
    </row>
    <row r="34" spans="1:12" ht="20.100000000000001" customHeight="1">
      <c r="A34" s="676"/>
      <c r="B34" s="677"/>
      <c r="C34" s="618"/>
      <c r="D34" s="123"/>
      <c r="E34" s="124"/>
      <c r="F34" s="620" t="s">
        <v>48</v>
      </c>
      <c r="G34" s="620"/>
      <c r="H34" s="620"/>
      <c r="I34" s="620"/>
      <c r="J34" s="620"/>
      <c r="K34" s="678"/>
      <c r="L34" s="679"/>
    </row>
    <row r="35" spans="1:12" ht="20.100000000000001" customHeight="1">
      <c r="A35" s="676"/>
      <c r="B35" s="619"/>
      <c r="C35" s="619"/>
      <c r="D35" s="125"/>
      <c r="E35" s="126"/>
      <c r="F35" s="43"/>
      <c r="G35" s="43" t="s">
        <v>3261</v>
      </c>
      <c r="H35" s="54"/>
      <c r="I35" s="43" t="s">
        <v>3261</v>
      </c>
      <c r="J35" s="55"/>
      <c r="K35" s="680"/>
      <c r="L35" s="681"/>
    </row>
    <row r="36" spans="1:12" ht="20.100000000000001" customHeight="1">
      <c r="A36" s="676"/>
      <c r="B36" s="685"/>
      <c r="C36" s="627"/>
      <c r="D36" s="119"/>
      <c r="E36" s="120"/>
      <c r="F36" s="629" t="s">
        <v>48</v>
      </c>
      <c r="G36" s="629"/>
      <c r="H36" s="629"/>
      <c r="I36" s="629"/>
      <c r="J36" s="629"/>
      <c r="K36" s="686"/>
      <c r="L36" s="687"/>
    </row>
    <row r="37" spans="1:12" ht="20.100000000000001" customHeight="1">
      <c r="A37" s="676"/>
      <c r="B37" s="628"/>
      <c r="C37" s="628"/>
      <c r="D37" s="121"/>
      <c r="E37" s="122"/>
      <c r="F37" s="46"/>
      <c r="G37" s="46" t="s">
        <v>3261</v>
      </c>
      <c r="H37" s="61"/>
      <c r="I37" s="46" t="s">
        <v>3261</v>
      </c>
      <c r="J37" s="62"/>
      <c r="K37" s="688"/>
      <c r="L37" s="689"/>
    </row>
    <row r="38" spans="1:12" ht="20.100000000000001" customHeight="1">
      <c r="A38" s="676"/>
      <c r="B38" s="677"/>
      <c r="C38" s="618"/>
      <c r="D38" s="123"/>
      <c r="E38" s="124"/>
      <c r="F38" s="620" t="s">
        <v>48</v>
      </c>
      <c r="G38" s="620"/>
      <c r="H38" s="620"/>
      <c r="I38" s="620"/>
      <c r="J38" s="620"/>
      <c r="K38" s="678"/>
      <c r="L38" s="679"/>
    </row>
    <row r="39" spans="1:12" ht="20.100000000000001" customHeight="1">
      <c r="A39" s="676"/>
      <c r="B39" s="619"/>
      <c r="C39" s="619"/>
      <c r="D39" s="125"/>
      <c r="E39" s="126"/>
      <c r="F39" s="43"/>
      <c r="G39" s="43" t="s">
        <v>3261</v>
      </c>
      <c r="H39" s="54"/>
      <c r="I39" s="43" t="s">
        <v>3261</v>
      </c>
      <c r="J39" s="55"/>
      <c r="K39" s="680"/>
      <c r="L39" s="681"/>
    </row>
    <row r="40" spans="1:12" ht="20.100000000000001" customHeight="1">
      <c r="A40" s="676"/>
      <c r="B40" s="685"/>
      <c r="C40" s="627"/>
      <c r="D40" s="119"/>
      <c r="E40" s="120"/>
      <c r="F40" s="629" t="s">
        <v>48</v>
      </c>
      <c r="G40" s="629"/>
      <c r="H40" s="629"/>
      <c r="I40" s="629"/>
      <c r="J40" s="629"/>
      <c r="K40" s="686"/>
      <c r="L40" s="687"/>
    </row>
    <row r="41" spans="1:12" ht="20.100000000000001" customHeight="1">
      <c r="A41" s="676"/>
      <c r="B41" s="628"/>
      <c r="C41" s="628"/>
      <c r="D41" s="121"/>
      <c r="E41" s="122"/>
      <c r="F41" s="46" t="str">
        <f>IF(A40="","",VLOOKUP(A40,'[2]承認一覧表(本管資材別)'!$A$8:$F$1638,4,FALSE))</f>
        <v/>
      </c>
      <c r="G41" s="46" t="s">
        <v>3261</v>
      </c>
      <c r="H41" s="61" t="str">
        <f>IF(A40="","",VLOOKUP(A40,'[2]承認一覧表(本管資材別)'!$A$8:$W$1638,5,FALSE))</f>
        <v/>
      </c>
      <c r="I41" s="46" t="s">
        <v>3261</v>
      </c>
      <c r="J41" s="62" t="str">
        <f>IF(A40="","",VLOOKUP(A40,'[2]承認一覧表(本管資材別)'!$A$8:$W$1638,6,FALSE))</f>
        <v/>
      </c>
      <c r="K41" s="688"/>
      <c r="L41" s="689"/>
    </row>
    <row r="42" spans="1:12" ht="20.100000000000001" customHeight="1">
      <c r="A42" s="676"/>
      <c r="B42" s="677"/>
      <c r="C42" s="618"/>
      <c r="D42" s="123"/>
      <c r="E42" s="124"/>
      <c r="F42" s="620" t="s">
        <v>48</v>
      </c>
      <c r="G42" s="620"/>
      <c r="H42" s="620"/>
      <c r="I42" s="620"/>
      <c r="J42" s="620"/>
      <c r="K42" s="678"/>
      <c r="L42" s="679"/>
    </row>
    <row r="43" spans="1:12" ht="20.100000000000001" customHeight="1">
      <c r="A43" s="676"/>
      <c r="B43" s="619"/>
      <c r="C43" s="619"/>
      <c r="D43" s="125"/>
      <c r="E43" s="126"/>
      <c r="F43" s="43"/>
      <c r="G43" s="43" t="s">
        <v>3261</v>
      </c>
      <c r="H43" s="54"/>
      <c r="I43" s="43" t="s">
        <v>3261</v>
      </c>
      <c r="J43" s="55"/>
      <c r="K43" s="680"/>
      <c r="L43" s="681"/>
    </row>
    <row r="44" spans="1:12" ht="20.100000000000001" customHeight="1">
      <c r="A44" s="676"/>
      <c r="B44" s="685"/>
      <c r="C44" s="627"/>
      <c r="D44" s="119"/>
      <c r="E44" s="120"/>
      <c r="F44" s="629" t="s">
        <v>48</v>
      </c>
      <c r="G44" s="629"/>
      <c r="H44" s="629"/>
      <c r="I44" s="629"/>
      <c r="J44" s="629"/>
      <c r="K44" s="686"/>
      <c r="L44" s="687"/>
    </row>
    <row r="45" spans="1:12" ht="20.100000000000001" customHeight="1">
      <c r="A45" s="676"/>
      <c r="B45" s="628"/>
      <c r="C45" s="628"/>
      <c r="D45" s="121"/>
      <c r="E45" s="122"/>
      <c r="F45" s="46"/>
      <c r="G45" s="46" t="s">
        <v>3261</v>
      </c>
      <c r="H45" s="61"/>
      <c r="I45" s="46" t="s">
        <v>3261</v>
      </c>
      <c r="J45" s="62"/>
      <c r="K45" s="688"/>
      <c r="L45" s="689"/>
    </row>
    <row r="46" spans="1:12" ht="20.100000000000001" customHeight="1">
      <c r="A46" s="676"/>
      <c r="B46" s="677"/>
      <c r="C46" s="618"/>
      <c r="D46" s="123"/>
      <c r="E46" s="124"/>
      <c r="F46" s="620" t="s">
        <v>48</v>
      </c>
      <c r="G46" s="620"/>
      <c r="H46" s="620"/>
      <c r="I46" s="620"/>
      <c r="J46" s="620"/>
      <c r="K46" s="678"/>
      <c r="L46" s="679"/>
    </row>
    <row r="47" spans="1:12" ht="20.100000000000001" customHeight="1">
      <c r="A47" s="676"/>
      <c r="B47" s="619"/>
      <c r="C47" s="619"/>
      <c r="D47" s="125"/>
      <c r="E47" s="126"/>
      <c r="F47" s="43"/>
      <c r="G47" s="43" t="s">
        <v>3261</v>
      </c>
      <c r="H47" s="54"/>
      <c r="I47" s="43" t="s">
        <v>3261</v>
      </c>
      <c r="J47" s="55"/>
      <c r="K47" s="680"/>
      <c r="L47" s="681"/>
    </row>
    <row r="48" spans="1:12" ht="20.100000000000001" customHeight="1">
      <c r="A48" s="676"/>
      <c r="B48" s="685"/>
      <c r="C48" s="627"/>
      <c r="D48" s="119"/>
      <c r="E48" s="120"/>
      <c r="F48" s="629" t="s">
        <v>48</v>
      </c>
      <c r="G48" s="629"/>
      <c r="H48" s="629"/>
      <c r="I48" s="629"/>
      <c r="J48" s="629"/>
      <c r="K48" s="686"/>
      <c r="L48" s="687"/>
    </row>
    <row r="49" spans="1:15" ht="20.100000000000001" customHeight="1">
      <c r="A49" s="676"/>
      <c r="B49" s="628"/>
      <c r="C49" s="628"/>
      <c r="D49" s="121"/>
      <c r="E49" s="122"/>
      <c r="F49" s="46"/>
      <c r="G49" s="46" t="s">
        <v>3261</v>
      </c>
      <c r="H49" s="61"/>
      <c r="I49" s="46" t="s">
        <v>3261</v>
      </c>
      <c r="J49" s="62"/>
      <c r="K49" s="688"/>
      <c r="L49" s="689"/>
    </row>
    <row r="50" spans="1:15" ht="20.100000000000001" customHeight="1">
      <c r="A50" s="676"/>
      <c r="B50" s="677"/>
      <c r="C50" s="618"/>
      <c r="D50" s="123"/>
      <c r="E50" s="124"/>
      <c r="F50" s="620" t="s">
        <v>48</v>
      </c>
      <c r="G50" s="620"/>
      <c r="H50" s="620"/>
      <c r="I50" s="620"/>
      <c r="J50" s="620"/>
      <c r="K50" s="678"/>
      <c r="L50" s="679"/>
    </row>
    <row r="51" spans="1:15" ht="20.100000000000001" customHeight="1">
      <c r="A51" s="676"/>
      <c r="B51" s="619"/>
      <c r="C51" s="619"/>
      <c r="D51" s="125"/>
      <c r="E51" s="126"/>
      <c r="F51" s="43"/>
      <c r="G51" s="43" t="s">
        <v>3261</v>
      </c>
      <c r="H51" s="54"/>
      <c r="I51" s="43" t="s">
        <v>3261</v>
      </c>
      <c r="J51" s="55"/>
      <c r="K51" s="680"/>
      <c r="L51" s="681"/>
    </row>
    <row r="52" spans="1:15" ht="15" customHeight="1">
      <c r="B52" s="90" t="s">
        <v>3038</v>
      </c>
      <c r="C52" s="36"/>
      <c r="D52" s="36"/>
      <c r="E52" s="37"/>
      <c r="F52" s="38"/>
      <c r="G52" s="38"/>
      <c r="H52" s="38"/>
      <c r="I52" s="38"/>
      <c r="J52" s="38"/>
      <c r="K52" s="36"/>
      <c r="L52" s="36"/>
    </row>
    <row r="53" spans="1:15" ht="20.100000000000001" customHeight="1">
      <c r="B53" s="48" t="s">
        <v>2325</v>
      </c>
      <c r="C53" s="39"/>
      <c r="D53" s="39"/>
      <c r="E53" s="40"/>
      <c r="K53" s="39"/>
      <c r="L53" s="39"/>
    </row>
    <row r="54" spans="1:15" ht="20.100000000000001" customHeight="1">
      <c r="B54" s="48"/>
      <c r="C54" s="39"/>
      <c r="D54" s="39"/>
      <c r="E54" s="40"/>
      <c r="K54" s="39"/>
      <c r="L54" s="39"/>
    </row>
    <row r="55" spans="1:15" ht="20.100000000000001" customHeight="1">
      <c r="L55" s="31" t="s">
        <v>3262</v>
      </c>
    </row>
    <row r="56" spans="1:15" ht="9.9" customHeight="1"/>
    <row r="57" spans="1:15" ht="18" customHeight="1">
      <c r="A57" s="645" t="s">
        <v>41</v>
      </c>
      <c r="B57" s="648" t="s">
        <v>288</v>
      </c>
      <c r="C57" s="650" t="s">
        <v>42</v>
      </c>
      <c r="D57" s="650" t="s">
        <v>242</v>
      </c>
      <c r="E57" s="650" t="s">
        <v>292</v>
      </c>
      <c r="F57" s="648" t="s">
        <v>43</v>
      </c>
      <c r="G57" s="652"/>
      <c r="H57" s="652"/>
      <c r="I57" s="652"/>
      <c r="J57" s="653"/>
      <c r="K57" s="648" t="s">
        <v>2326</v>
      </c>
      <c r="L57" s="653"/>
    </row>
    <row r="58" spans="1:15" ht="5.0999999999999996" customHeight="1">
      <c r="A58" s="645"/>
      <c r="B58" s="649"/>
      <c r="C58" s="651"/>
      <c r="D58" s="651"/>
      <c r="E58" s="651"/>
      <c r="F58" s="649"/>
      <c r="G58" s="654"/>
      <c r="H58" s="654"/>
      <c r="I58" s="654"/>
      <c r="J58" s="655"/>
      <c r="K58" s="649"/>
      <c r="L58" s="655"/>
    </row>
    <row r="59" spans="1:15" ht="5.0999999999999996" customHeight="1">
      <c r="A59" s="646"/>
      <c r="B59" s="649"/>
      <c r="C59" s="651"/>
      <c r="D59" s="651"/>
      <c r="E59" s="656" t="s">
        <v>289</v>
      </c>
      <c r="F59" s="658" t="s">
        <v>44</v>
      </c>
      <c r="G59" s="660" t="s">
        <v>3261</v>
      </c>
      <c r="H59" s="662" t="s">
        <v>46</v>
      </c>
      <c r="I59" s="660" t="s">
        <v>3261</v>
      </c>
      <c r="J59" s="664" t="s">
        <v>47</v>
      </c>
      <c r="K59" s="666" t="s">
        <v>312</v>
      </c>
      <c r="L59" s="667"/>
    </row>
    <row r="60" spans="1:15" ht="18" customHeight="1" thickBot="1">
      <c r="A60" s="647"/>
      <c r="B60" s="649"/>
      <c r="C60" s="651"/>
      <c r="D60" s="651"/>
      <c r="E60" s="657"/>
      <c r="F60" s="659"/>
      <c r="G60" s="661"/>
      <c r="H60" s="663"/>
      <c r="I60" s="661"/>
      <c r="J60" s="665"/>
      <c r="K60" s="668"/>
      <c r="L60" s="669"/>
    </row>
    <row r="61" spans="1:15" ht="20.100000000000001" customHeight="1" thickTop="1">
      <c r="A61" s="671"/>
      <c r="B61" s="673"/>
      <c r="C61" s="638"/>
      <c r="D61" s="115"/>
      <c r="E61" s="116"/>
      <c r="F61" s="640" t="s">
        <v>48</v>
      </c>
      <c r="G61" s="640"/>
      <c r="H61" s="640"/>
      <c r="I61" s="640"/>
      <c r="J61" s="640"/>
      <c r="K61" s="674"/>
      <c r="L61" s="675"/>
    </row>
    <row r="62" spans="1:15" ht="20.100000000000001" customHeight="1">
      <c r="A62" s="672"/>
      <c r="B62" s="639"/>
      <c r="C62" s="639"/>
      <c r="D62" s="117"/>
      <c r="E62" s="118"/>
      <c r="F62" s="58"/>
      <c r="G62" s="58" t="s">
        <v>3261</v>
      </c>
      <c r="H62" s="59" t="str">
        <f>IF(A61="","",VLOOKUP(A61,'[2]承認一覧表(本管資材別)'!$A$8:$W$1638,5,FALSE))</f>
        <v/>
      </c>
      <c r="I62" s="58" t="s">
        <v>3261</v>
      </c>
      <c r="J62" s="60" t="str">
        <f>IF(A61="","",VLOOKUP(A61,'[2]承認一覧表(本管資材別)'!$A$8:$W$1638,6,FALSE))</f>
        <v/>
      </c>
      <c r="K62" s="682"/>
      <c r="L62" s="683"/>
      <c r="O62" s="35"/>
    </row>
    <row r="63" spans="1:15" ht="20.100000000000001" customHeight="1">
      <c r="A63" s="684"/>
      <c r="B63" s="685"/>
      <c r="C63" s="627"/>
      <c r="D63" s="119"/>
      <c r="E63" s="120"/>
      <c r="F63" s="629" t="s">
        <v>48</v>
      </c>
      <c r="G63" s="629"/>
      <c r="H63" s="629"/>
      <c r="I63" s="629"/>
      <c r="J63" s="629"/>
      <c r="K63" s="686"/>
      <c r="L63" s="687"/>
    </row>
    <row r="64" spans="1:15" ht="20.100000000000001" customHeight="1">
      <c r="A64" s="684"/>
      <c r="B64" s="628"/>
      <c r="C64" s="628"/>
      <c r="D64" s="121"/>
      <c r="E64" s="122"/>
      <c r="F64" s="46" t="str">
        <f>IF(A63="","",VLOOKUP(A63,'[2]承認一覧表(本管資材別)'!$A$8:$F$1638,4,FALSE))</f>
        <v/>
      </c>
      <c r="G64" s="46" t="s">
        <v>3261</v>
      </c>
      <c r="H64" s="61" t="str">
        <f>IF(A63="","",VLOOKUP(A63,'[2]承認一覧表(本管資材別)'!$A$8:$W$1638,5,FALSE))</f>
        <v/>
      </c>
      <c r="I64" s="46" t="s">
        <v>3261</v>
      </c>
      <c r="J64" s="62" t="str">
        <f>IF(A63="","",VLOOKUP(A63,'[2]承認一覧表(本管資材別)'!$A$8:$W$1638,6,FALSE))</f>
        <v/>
      </c>
      <c r="K64" s="688"/>
      <c r="L64" s="689"/>
    </row>
    <row r="65" spans="1:12" ht="20.100000000000001" customHeight="1">
      <c r="A65" s="676"/>
      <c r="B65" s="677"/>
      <c r="C65" s="618"/>
      <c r="D65" s="123"/>
      <c r="E65" s="124"/>
      <c r="F65" s="620" t="s">
        <v>48</v>
      </c>
      <c r="G65" s="620"/>
      <c r="H65" s="620"/>
      <c r="I65" s="620"/>
      <c r="J65" s="620"/>
      <c r="K65" s="678"/>
      <c r="L65" s="679"/>
    </row>
    <row r="66" spans="1:12" ht="20.100000000000001" customHeight="1">
      <c r="A66" s="676"/>
      <c r="B66" s="619"/>
      <c r="C66" s="619"/>
      <c r="D66" s="125"/>
      <c r="E66" s="126"/>
      <c r="F66" s="43" t="str">
        <f>IF(A65="","",VLOOKUP(A65,'[2]承認一覧表(本管資材別)'!$A$8:$F$1638,4,FALSE))</f>
        <v/>
      </c>
      <c r="G66" s="43" t="s">
        <v>3261</v>
      </c>
      <c r="H66" s="54" t="str">
        <f>IF(A65="","",VLOOKUP(A65,'[2]承認一覧表(本管資材別)'!$A$8:$W$1638,5,FALSE))</f>
        <v/>
      </c>
      <c r="I66" s="43" t="s">
        <v>3261</v>
      </c>
      <c r="J66" s="55" t="str">
        <f>IF(A65="","",VLOOKUP(A65,'[2]承認一覧表(本管資材別)'!$A$8:$W$1638,6,FALSE))</f>
        <v/>
      </c>
      <c r="K66" s="680"/>
      <c r="L66" s="681"/>
    </row>
    <row r="67" spans="1:12" ht="20.100000000000001" customHeight="1">
      <c r="A67" s="676"/>
      <c r="B67" s="685"/>
      <c r="C67" s="627"/>
      <c r="D67" s="119"/>
      <c r="E67" s="120"/>
      <c r="F67" s="629" t="s">
        <v>48</v>
      </c>
      <c r="G67" s="629"/>
      <c r="H67" s="629"/>
      <c r="I67" s="629"/>
      <c r="J67" s="629"/>
      <c r="K67" s="686"/>
      <c r="L67" s="687"/>
    </row>
    <row r="68" spans="1:12" ht="20.100000000000001" customHeight="1">
      <c r="A68" s="676"/>
      <c r="B68" s="628"/>
      <c r="C68" s="628"/>
      <c r="D68" s="121"/>
      <c r="E68" s="122"/>
      <c r="F68" s="46" t="str">
        <f>IF(A67="","",VLOOKUP(A67,'[2]承認一覧表(本管資材別)'!$A$8:$F$1638,4,FALSE))</f>
        <v/>
      </c>
      <c r="G68" s="46" t="s">
        <v>3261</v>
      </c>
      <c r="H68" s="61" t="str">
        <f>IF(A67="","",VLOOKUP(A67,'[2]承認一覧表(本管資材別)'!$A$8:$W$1638,5,FALSE))</f>
        <v/>
      </c>
      <c r="I68" s="46" t="s">
        <v>3261</v>
      </c>
      <c r="J68" s="62" t="str">
        <f>IF(A67="","",VLOOKUP(A67,'[2]承認一覧表(本管資材別)'!$A$8:$W$1638,6,FALSE))</f>
        <v/>
      </c>
      <c r="K68" s="688"/>
      <c r="L68" s="689"/>
    </row>
    <row r="69" spans="1:12" ht="20.100000000000001" customHeight="1">
      <c r="A69" s="676"/>
      <c r="B69" s="677"/>
      <c r="C69" s="618"/>
      <c r="D69" s="123"/>
      <c r="E69" s="124"/>
      <c r="F69" s="620" t="s">
        <v>48</v>
      </c>
      <c r="G69" s="620"/>
      <c r="H69" s="620"/>
      <c r="I69" s="620"/>
      <c r="J69" s="620"/>
      <c r="K69" s="678"/>
      <c r="L69" s="679"/>
    </row>
    <row r="70" spans="1:12" ht="20.100000000000001" customHeight="1">
      <c r="A70" s="676"/>
      <c r="B70" s="619"/>
      <c r="C70" s="619"/>
      <c r="D70" s="125"/>
      <c r="E70" s="126"/>
      <c r="F70" s="43" t="str">
        <f>IF(A69="","",VLOOKUP(A69,'[2]承認一覧表(本管資材別)'!$A$8:$F$1638,4,FALSE))</f>
        <v/>
      </c>
      <c r="G70" s="43" t="s">
        <v>3261</v>
      </c>
      <c r="H70" s="54" t="str">
        <f>IF(A69="","",VLOOKUP(A69,'[2]承認一覧表(本管資材別)'!$A$8:$W$1638,5,FALSE))</f>
        <v/>
      </c>
      <c r="I70" s="43" t="s">
        <v>3261</v>
      </c>
      <c r="J70" s="55" t="str">
        <f>IF(A69="","",VLOOKUP(A69,'[2]承認一覧表(本管資材別)'!$A$8:$W$1638,6,FALSE))</f>
        <v/>
      </c>
      <c r="K70" s="680"/>
      <c r="L70" s="681"/>
    </row>
    <row r="71" spans="1:12" ht="20.100000000000001" customHeight="1">
      <c r="A71" s="676"/>
      <c r="B71" s="685"/>
      <c r="C71" s="627"/>
      <c r="D71" s="119"/>
      <c r="E71" s="120"/>
      <c r="F71" s="629" t="s">
        <v>48</v>
      </c>
      <c r="G71" s="629"/>
      <c r="H71" s="629"/>
      <c r="I71" s="629"/>
      <c r="J71" s="629"/>
      <c r="K71" s="686"/>
      <c r="L71" s="687"/>
    </row>
    <row r="72" spans="1:12" ht="20.100000000000001" customHeight="1">
      <c r="A72" s="676"/>
      <c r="B72" s="628"/>
      <c r="C72" s="628"/>
      <c r="D72" s="121"/>
      <c r="E72" s="122"/>
      <c r="F72" s="46" t="str">
        <f>IF(A71="","",VLOOKUP(A71,'[2]承認一覧表(本管資材別)'!$A$8:$F$1638,4,FALSE))</f>
        <v/>
      </c>
      <c r="G72" s="46" t="s">
        <v>3261</v>
      </c>
      <c r="H72" s="61" t="str">
        <f>IF(A71="","",VLOOKUP(A71,'[2]承認一覧表(本管資材別)'!$A$8:$W$1638,5,FALSE))</f>
        <v/>
      </c>
      <c r="I72" s="46" t="s">
        <v>3261</v>
      </c>
      <c r="J72" s="62" t="str">
        <f>IF(A71="","",VLOOKUP(A71,'[2]承認一覧表(本管資材別)'!$A$8:$W$1638,6,FALSE))</f>
        <v/>
      </c>
      <c r="K72" s="688"/>
      <c r="L72" s="689"/>
    </row>
    <row r="73" spans="1:12" ht="20.100000000000001" customHeight="1">
      <c r="A73" s="676"/>
      <c r="B73" s="677"/>
      <c r="C73" s="618"/>
      <c r="D73" s="123"/>
      <c r="E73" s="124"/>
      <c r="F73" s="620" t="s">
        <v>48</v>
      </c>
      <c r="G73" s="620"/>
      <c r="H73" s="620"/>
      <c r="I73" s="620"/>
      <c r="J73" s="620"/>
      <c r="K73" s="678"/>
      <c r="L73" s="679"/>
    </row>
    <row r="74" spans="1:12" ht="20.100000000000001" customHeight="1">
      <c r="A74" s="676"/>
      <c r="B74" s="619"/>
      <c r="C74" s="619"/>
      <c r="D74" s="125"/>
      <c r="E74" s="126"/>
      <c r="F74" s="43" t="str">
        <f>IF(A73="","",VLOOKUP(A73,'[2]承認一覧表(本管資材別)'!$A$8:$F$1638,4,FALSE))</f>
        <v/>
      </c>
      <c r="G74" s="43" t="s">
        <v>3261</v>
      </c>
      <c r="H74" s="54" t="str">
        <f>IF(A73="","",VLOOKUP(A73,'[2]承認一覧表(本管資材別)'!$A$8:$W$1638,5,FALSE))</f>
        <v/>
      </c>
      <c r="I74" s="43" t="s">
        <v>3261</v>
      </c>
      <c r="J74" s="55" t="str">
        <f>IF(A73="","",VLOOKUP(A73,'[2]承認一覧表(本管資材別)'!$A$8:$W$1638,6,FALSE))</f>
        <v/>
      </c>
      <c r="K74" s="680"/>
      <c r="L74" s="681"/>
    </row>
    <row r="75" spans="1:12" ht="20.100000000000001" customHeight="1">
      <c r="A75" s="676"/>
      <c r="B75" s="685"/>
      <c r="C75" s="627"/>
      <c r="D75" s="119"/>
      <c r="E75" s="120"/>
      <c r="F75" s="629" t="s">
        <v>48</v>
      </c>
      <c r="G75" s="629"/>
      <c r="H75" s="629"/>
      <c r="I75" s="629"/>
      <c r="J75" s="629"/>
      <c r="K75" s="686"/>
      <c r="L75" s="687"/>
    </row>
    <row r="76" spans="1:12" ht="20.100000000000001" customHeight="1">
      <c r="A76" s="676"/>
      <c r="B76" s="628"/>
      <c r="C76" s="628"/>
      <c r="D76" s="121"/>
      <c r="E76" s="122"/>
      <c r="F76" s="46" t="str">
        <f>IF(A75="","",VLOOKUP(A75,'[2]承認一覧表(本管資材別)'!$A$8:$F$1638,4,FALSE))</f>
        <v/>
      </c>
      <c r="G76" s="46" t="s">
        <v>3261</v>
      </c>
      <c r="H76" s="61" t="str">
        <f>IF(A75="","",VLOOKUP(A75,'[2]承認一覧表(本管資材別)'!$A$8:$W$1638,5,FALSE))</f>
        <v/>
      </c>
      <c r="I76" s="46" t="s">
        <v>3261</v>
      </c>
      <c r="J76" s="62" t="str">
        <f>IF(A75="","",VLOOKUP(A75,'[2]承認一覧表(本管資材別)'!$A$8:$W$1638,6,FALSE))</f>
        <v/>
      </c>
      <c r="K76" s="688"/>
      <c r="L76" s="689"/>
    </row>
    <row r="77" spans="1:12" ht="20.100000000000001" customHeight="1">
      <c r="A77" s="676"/>
      <c r="B77" s="677"/>
      <c r="C77" s="618"/>
      <c r="D77" s="123"/>
      <c r="E77" s="124"/>
      <c r="F77" s="620" t="s">
        <v>48</v>
      </c>
      <c r="G77" s="620"/>
      <c r="H77" s="620"/>
      <c r="I77" s="620"/>
      <c r="J77" s="620"/>
      <c r="K77" s="678"/>
      <c r="L77" s="679"/>
    </row>
    <row r="78" spans="1:12" ht="20.100000000000001" customHeight="1">
      <c r="A78" s="676"/>
      <c r="B78" s="619"/>
      <c r="C78" s="619"/>
      <c r="D78" s="125"/>
      <c r="E78" s="126"/>
      <c r="F78" s="43" t="str">
        <f>IF(A77="","",VLOOKUP(A77,'[2]承認一覧表(本管資材別)'!$A$8:$F$1638,4,FALSE))</f>
        <v/>
      </c>
      <c r="G78" s="43" t="s">
        <v>3261</v>
      </c>
      <c r="H78" s="54" t="str">
        <f>IF(A77="","",VLOOKUP(A77,'[2]承認一覧表(本管資材別)'!$A$8:$W$1638,5,FALSE))</f>
        <v/>
      </c>
      <c r="I78" s="43" t="s">
        <v>3261</v>
      </c>
      <c r="J78" s="55" t="str">
        <f>IF(A77="","",VLOOKUP(A77,'[2]承認一覧表(本管資材別)'!$A$8:$W$1638,6,FALSE))</f>
        <v/>
      </c>
      <c r="K78" s="680"/>
      <c r="L78" s="681"/>
    </row>
    <row r="79" spans="1:12" ht="20.100000000000001" customHeight="1">
      <c r="A79" s="676"/>
      <c r="B79" s="685"/>
      <c r="C79" s="627"/>
      <c r="D79" s="119"/>
      <c r="E79" s="120"/>
      <c r="F79" s="629" t="s">
        <v>48</v>
      </c>
      <c r="G79" s="629"/>
      <c r="H79" s="629"/>
      <c r="I79" s="629"/>
      <c r="J79" s="629"/>
      <c r="K79" s="686"/>
      <c r="L79" s="687"/>
    </row>
    <row r="80" spans="1:12" ht="20.100000000000001" customHeight="1">
      <c r="A80" s="676"/>
      <c r="B80" s="628"/>
      <c r="C80" s="628"/>
      <c r="D80" s="121"/>
      <c r="E80" s="122"/>
      <c r="F80" s="46" t="str">
        <f>IF(A79="","",VLOOKUP(A79,'[2]承認一覧表(本管資材別)'!$A$8:$F$1638,4,FALSE))</f>
        <v/>
      </c>
      <c r="G80" s="46" t="s">
        <v>3261</v>
      </c>
      <c r="H80" s="61" t="str">
        <f>IF(A79="","",VLOOKUP(A79,'[2]承認一覧表(本管資材別)'!$A$8:$W$1638,5,FALSE))</f>
        <v/>
      </c>
      <c r="I80" s="46" t="s">
        <v>3261</v>
      </c>
      <c r="J80" s="62" t="str">
        <f>IF(A79="","",VLOOKUP(A79,'[2]承認一覧表(本管資材別)'!$A$8:$W$1638,6,FALSE))</f>
        <v/>
      </c>
      <c r="K80" s="688"/>
      <c r="L80" s="689"/>
    </row>
    <row r="81" spans="1:12" ht="20.100000000000001" customHeight="1">
      <c r="A81" s="676"/>
      <c r="B81" s="677"/>
      <c r="C81" s="618"/>
      <c r="D81" s="123"/>
      <c r="E81" s="124"/>
      <c r="F81" s="620" t="s">
        <v>48</v>
      </c>
      <c r="G81" s="620"/>
      <c r="H81" s="620"/>
      <c r="I81" s="620"/>
      <c r="J81" s="620"/>
      <c r="K81" s="678"/>
      <c r="L81" s="679"/>
    </row>
    <row r="82" spans="1:12" ht="20.100000000000001" customHeight="1">
      <c r="A82" s="676"/>
      <c r="B82" s="619"/>
      <c r="C82" s="619"/>
      <c r="D82" s="125"/>
      <c r="E82" s="126"/>
      <c r="F82" s="43" t="str">
        <f>IF(A81="","",VLOOKUP(A81,'[2]承認一覧表(本管資材別)'!$A$8:$F$1638,4,FALSE))</f>
        <v/>
      </c>
      <c r="G82" s="43" t="s">
        <v>3261</v>
      </c>
      <c r="H82" s="54" t="str">
        <f>IF(A81="","",VLOOKUP(A81,'[2]承認一覧表(本管資材別)'!$A$8:$W$1638,5,FALSE))</f>
        <v/>
      </c>
      <c r="I82" s="43" t="s">
        <v>3261</v>
      </c>
      <c r="J82" s="55" t="str">
        <f>IF(A81="","",VLOOKUP(A81,'[2]承認一覧表(本管資材別)'!$A$8:$W$1638,6,FALSE))</f>
        <v/>
      </c>
      <c r="K82" s="680"/>
      <c r="L82" s="681"/>
    </row>
    <row r="83" spans="1:12" ht="20.100000000000001" customHeight="1">
      <c r="A83" s="676"/>
      <c r="B83" s="685"/>
      <c r="C83" s="627"/>
      <c r="D83" s="119"/>
      <c r="E83" s="120"/>
      <c r="F83" s="629" t="s">
        <v>48</v>
      </c>
      <c r="G83" s="629"/>
      <c r="H83" s="629"/>
      <c r="I83" s="629"/>
      <c r="J83" s="629"/>
      <c r="K83" s="686"/>
      <c r="L83" s="687"/>
    </row>
    <row r="84" spans="1:12" ht="20.100000000000001" customHeight="1">
      <c r="A84" s="676"/>
      <c r="B84" s="628"/>
      <c r="C84" s="628"/>
      <c r="D84" s="121"/>
      <c r="E84" s="122"/>
      <c r="F84" s="46" t="str">
        <f>IF(A83="","",VLOOKUP(A83,'[2]承認一覧表(本管資材別)'!$A$8:$F$1638,4,FALSE))</f>
        <v/>
      </c>
      <c r="G84" s="46" t="s">
        <v>3261</v>
      </c>
      <c r="H84" s="61" t="str">
        <f>IF(A83="","",VLOOKUP(A83,'[2]承認一覧表(本管資材別)'!$A$8:$W$1638,5,FALSE))</f>
        <v/>
      </c>
      <c r="I84" s="46" t="s">
        <v>3261</v>
      </c>
      <c r="J84" s="62" t="str">
        <f>IF(A83="","",VLOOKUP(A83,'[2]承認一覧表(本管資材別)'!$A$8:$W$1638,6,FALSE))</f>
        <v/>
      </c>
      <c r="K84" s="688"/>
      <c r="L84" s="689"/>
    </row>
    <row r="85" spans="1:12" ht="20.100000000000001" customHeight="1">
      <c r="A85" s="676"/>
      <c r="B85" s="677"/>
      <c r="C85" s="618"/>
      <c r="D85" s="123"/>
      <c r="E85" s="124"/>
      <c r="F85" s="620" t="s">
        <v>48</v>
      </c>
      <c r="G85" s="620"/>
      <c r="H85" s="620"/>
      <c r="I85" s="620"/>
      <c r="J85" s="620"/>
      <c r="K85" s="678"/>
      <c r="L85" s="679"/>
    </row>
    <row r="86" spans="1:12" ht="20.100000000000001" customHeight="1">
      <c r="A86" s="676"/>
      <c r="B86" s="619"/>
      <c r="C86" s="619"/>
      <c r="D86" s="125"/>
      <c r="E86" s="126"/>
      <c r="F86" s="43" t="str">
        <f>IF(A85="","",VLOOKUP(A85,'[2]承認一覧表(本管資材別)'!$A$8:$F$1638,4,FALSE))</f>
        <v/>
      </c>
      <c r="G86" s="43" t="s">
        <v>3261</v>
      </c>
      <c r="H86" s="54" t="str">
        <f>IF(A85="","",VLOOKUP(A85,'[2]承認一覧表(本管資材別)'!$A$8:$W$1638,5,FALSE))</f>
        <v/>
      </c>
      <c r="I86" s="43" t="s">
        <v>3261</v>
      </c>
      <c r="J86" s="55" t="str">
        <f>IF(A85="","",VLOOKUP(A85,'[2]承認一覧表(本管資材別)'!$A$8:$W$1638,6,FALSE))</f>
        <v/>
      </c>
      <c r="K86" s="680"/>
      <c r="L86" s="681"/>
    </row>
    <row r="87" spans="1:12" ht="20.100000000000001" customHeight="1">
      <c r="A87" s="676"/>
      <c r="B87" s="685"/>
      <c r="C87" s="627"/>
      <c r="D87" s="119"/>
      <c r="E87" s="120"/>
      <c r="F87" s="629" t="s">
        <v>48</v>
      </c>
      <c r="G87" s="629"/>
      <c r="H87" s="629"/>
      <c r="I87" s="629"/>
      <c r="J87" s="629"/>
      <c r="K87" s="686"/>
      <c r="L87" s="687"/>
    </row>
    <row r="88" spans="1:12" ht="20.100000000000001" customHeight="1">
      <c r="A88" s="676"/>
      <c r="B88" s="628"/>
      <c r="C88" s="628"/>
      <c r="D88" s="121"/>
      <c r="E88" s="122"/>
      <c r="F88" s="46" t="str">
        <f>IF(A87="","",VLOOKUP(A87,'[2]承認一覧表(本管資材別)'!$A$8:$F$1638,4,FALSE))</f>
        <v/>
      </c>
      <c r="G88" s="46" t="s">
        <v>3261</v>
      </c>
      <c r="H88" s="61" t="str">
        <f>IF(A87="","",VLOOKUP(A87,'[2]承認一覧表(本管資材別)'!$A$8:$W$1638,5,FALSE))</f>
        <v/>
      </c>
      <c r="I88" s="46" t="s">
        <v>3261</v>
      </c>
      <c r="J88" s="62" t="str">
        <f>IF(A87="","",VLOOKUP(A87,'[2]承認一覧表(本管資材別)'!$A$8:$W$1638,6,FALSE))</f>
        <v/>
      </c>
      <c r="K88" s="688"/>
      <c r="L88" s="689"/>
    </row>
    <row r="89" spans="1:12" ht="20.100000000000001" customHeight="1">
      <c r="A89" s="676"/>
      <c r="B89" s="677"/>
      <c r="C89" s="618"/>
      <c r="D89" s="123"/>
      <c r="E89" s="124"/>
      <c r="F89" s="620" t="s">
        <v>48</v>
      </c>
      <c r="G89" s="620"/>
      <c r="H89" s="620"/>
      <c r="I89" s="620"/>
      <c r="J89" s="620"/>
      <c r="K89" s="678"/>
      <c r="L89" s="679"/>
    </row>
    <row r="90" spans="1:12" ht="20.100000000000001" customHeight="1">
      <c r="A90" s="676"/>
      <c r="B90" s="619"/>
      <c r="C90" s="619"/>
      <c r="D90" s="125"/>
      <c r="E90" s="126"/>
      <c r="F90" s="43" t="str">
        <f>IF(A89="","",VLOOKUP(A89,'[2]承認一覧表(本管資材別)'!$A$8:$F$1638,4,FALSE))</f>
        <v/>
      </c>
      <c r="G90" s="43" t="s">
        <v>3261</v>
      </c>
      <c r="H90" s="54" t="str">
        <f>IF(A89="","",VLOOKUP(A89,'[2]承認一覧表(本管資材別)'!$A$8:$W$1638,5,FALSE))</f>
        <v/>
      </c>
      <c r="I90" s="43" t="s">
        <v>3261</v>
      </c>
      <c r="J90" s="55" t="str">
        <f>IF(A89="","",VLOOKUP(A89,'[2]承認一覧表(本管資材別)'!$A$8:$W$1638,6,FALSE))</f>
        <v/>
      </c>
      <c r="K90" s="680"/>
      <c r="L90" s="681"/>
    </row>
    <row r="91" spans="1:12" ht="20.100000000000001" customHeight="1">
      <c r="A91" s="676"/>
      <c r="B91" s="685"/>
      <c r="C91" s="627"/>
      <c r="D91" s="119"/>
      <c r="E91" s="120"/>
      <c r="F91" s="629" t="s">
        <v>48</v>
      </c>
      <c r="G91" s="629"/>
      <c r="H91" s="629"/>
      <c r="I91" s="629"/>
      <c r="J91" s="629"/>
      <c r="K91" s="686"/>
      <c r="L91" s="687"/>
    </row>
    <row r="92" spans="1:12" ht="20.100000000000001" customHeight="1">
      <c r="A92" s="676"/>
      <c r="B92" s="628"/>
      <c r="C92" s="628"/>
      <c r="D92" s="121"/>
      <c r="E92" s="122"/>
      <c r="F92" s="46" t="str">
        <f>IF(A91="","",VLOOKUP(A91,'[2]承認一覧表(本管資材別)'!$A$8:$F$1638,4,FALSE))</f>
        <v/>
      </c>
      <c r="G92" s="46" t="s">
        <v>3261</v>
      </c>
      <c r="H92" s="61" t="str">
        <f>IF(A91="","",VLOOKUP(A91,'[2]承認一覧表(本管資材別)'!$A$8:$W$1638,5,FALSE))</f>
        <v/>
      </c>
      <c r="I92" s="46" t="s">
        <v>3261</v>
      </c>
      <c r="J92" s="62" t="str">
        <f>IF(A91="","",VLOOKUP(A91,'[2]承認一覧表(本管資材別)'!$A$8:$W$1638,6,FALSE))</f>
        <v/>
      </c>
      <c r="K92" s="688"/>
      <c r="L92" s="689"/>
    </row>
    <row r="93" spans="1:12" ht="20.100000000000001" customHeight="1">
      <c r="A93" s="676"/>
      <c r="B93" s="677"/>
      <c r="C93" s="618"/>
      <c r="D93" s="123"/>
      <c r="E93" s="124"/>
      <c r="F93" s="620" t="s">
        <v>48</v>
      </c>
      <c r="G93" s="620"/>
      <c r="H93" s="620"/>
      <c r="I93" s="620"/>
      <c r="J93" s="620"/>
      <c r="K93" s="678"/>
      <c r="L93" s="679"/>
    </row>
    <row r="94" spans="1:12" ht="20.100000000000001" customHeight="1">
      <c r="A94" s="676"/>
      <c r="B94" s="619"/>
      <c r="C94" s="619"/>
      <c r="D94" s="125"/>
      <c r="E94" s="126"/>
      <c r="F94" s="43" t="str">
        <f>IF(A93="","",VLOOKUP(A93,'[2]承認一覧表(本管資材別)'!$A$8:$F$1638,4,FALSE))</f>
        <v/>
      </c>
      <c r="G94" s="43" t="s">
        <v>3261</v>
      </c>
      <c r="H94" s="54" t="str">
        <f>IF(A93="","",VLOOKUP(A93,'[2]承認一覧表(本管資材別)'!$A$8:$W$1638,5,FALSE))</f>
        <v/>
      </c>
      <c r="I94" s="43" t="s">
        <v>3261</v>
      </c>
      <c r="J94" s="55" t="str">
        <f>IF(A93="","",VLOOKUP(A93,'[2]承認一覧表(本管資材別)'!$A$8:$W$1638,6,FALSE))</f>
        <v/>
      </c>
      <c r="K94" s="680"/>
      <c r="L94" s="681"/>
    </row>
    <row r="95" spans="1:12" ht="20.100000000000001" customHeight="1">
      <c r="A95" s="676"/>
      <c r="B95" s="685"/>
      <c r="C95" s="627"/>
      <c r="D95" s="119"/>
      <c r="E95" s="120"/>
      <c r="F95" s="629" t="s">
        <v>48</v>
      </c>
      <c r="G95" s="629"/>
      <c r="H95" s="629"/>
      <c r="I95" s="629"/>
      <c r="J95" s="629"/>
      <c r="K95" s="686"/>
      <c r="L95" s="687"/>
    </row>
    <row r="96" spans="1:12" ht="20.100000000000001" customHeight="1">
      <c r="A96" s="676"/>
      <c r="B96" s="628"/>
      <c r="C96" s="628"/>
      <c r="D96" s="121"/>
      <c r="E96" s="122"/>
      <c r="F96" s="46" t="str">
        <f>IF(A95="","",VLOOKUP(A95,'[2]承認一覧表(本管資材別)'!$A$8:$F$1638,4,FALSE))</f>
        <v/>
      </c>
      <c r="G96" s="46" t="s">
        <v>3261</v>
      </c>
      <c r="H96" s="61" t="str">
        <f>IF(A95="","",VLOOKUP(A95,'[2]承認一覧表(本管資材別)'!$A$8:$W$1638,5,FALSE))</f>
        <v/>
      </c>
      <c r="I96" s="46" t="s">
        <v>3261</v>
      </c>
      <c r="J96" s="62" t="str">
        <f>IF(A95="","",VLOOKUP(A95,'[2]承認一覧表(本管資材別)'!$A$8:$W$1638,6,FALSE))</f>
        <v/>
      </c>
      <c r="K96" s="688"/>
      <c r="L96" s="689"/>
    </row>
    <row r="97" spans="1:12" ht="20.100000000000001" customHeight="1">
      <c r="A97" s="676"/>
      <c r="B97" s="677"/>
      <c r="C97" s="618"/>
      <c r="D97" s="123"/>
      <c r="E97" s="124"/>
      <c r="F97" s="620" t="s">
        <v>48</v>
      </c>
      <c r="G97" s="620"/>
      <c r="H97" s="620"/>
      <c r="I97" s="620"/>
      <c r="J97" s="620"/>
      <c r="K97" s="678"/>
      <c r="L97" s="679"/>
    </row>
    <row r="98" spans="1:12" ht="20.100000000000001" customHeight="1">
      <c r="A98" s="676"/>
      <c r="B98" s="619"/>
      <c r="C98" s="619"/>
      <c r="D98" s="125"/>
      <c r="E98" s="126"/>
      <c r="F98" s="43" t="str">
        <f>IF(A97="","",VLOOKUP(A97,'[2]承認一覧表(本管資材別)'!$A$8:$F$1638,4,FALSE))</f>
        <v/>
      </c>
      <c r="G98" s="43" t="s">
        <v>3261</v>
      </c>
      <c r="H98" s="54" t="str">
        <f>IF(A97="","",VLOOKUP(A97,'[2]承認一覧表(本管資材別)'!$A$8:$W$1638,5,FALSE))</f>
        <v/>
      </c>
      <c r="I98" s="43" t="s">
        <v>3261</v>
      </c>
      <c r="J98" s="55" t="str">
        <f>IF(A97="","",VLOOKUP(A97,'[2]承認一覧表(本管資材別)'!$A$8:$W$1638,6,FALSE))</f>
        <v/>
      </c>
      <c r="K98" s="680"/>
      <c r="L98" s="681"/>
    </row>
    <row r="99" spans="1:12" ht="20.100000000000001" customHeight="1">
      <c r="A99" s="676"/>
      <c r="B99" s="685"/>
      <c r="C99" s="627"/>
      <c r="D99" s="119"/>
      <c r="E99" s="120"/>
      <c r="F99" s="629" t="s">
        <v>48</v>
      </c>
      <c r="G99" s="629"/>
      <c r="H99" s="629"/>
      <c r="I99" s="629"/>
      <c r="J99" s="629"/>
      <c r="K99" s="686"/>
      <c r="L99" s="687"/>
    </row>
    <row r="100" spans="1:12" ht="20.100000000000001" customHeight="1">
      <c r="A100" s="676"/>
      <c r="B100" s="628"/>
      <c r="C100" s="628"/>
      <c r="D100" s="121"/>
      <c r="E100" s="122"/>
      <c r="F100" s="46" t="str">
        <f>IF(A99="","",VLOOKUP(A99,'[2]承認一覧表(本管資材別)'!$A$8:$F$1638,4,FALSE))</f>
        <v/>
      </c>
      <c r="G100" s="46" t="s">
        <v>3261</v>
      </c>
      <c r="H100" s="61" t="str">
        <f>IF(A99="","",VLOOKUP(A99,'[2]承認一覧表(本管資材別)'!$A$8:$W$1638,5,FALSE))</f>
        <v/>
      </c>
      <c r="I100" s="46" t="s">
        <v>3261</v>
      </c>
      <c r="J100" s="62" t="str">
        <f>IF(A99="","",VLOOKUP(A99,'[2]承認一覧表(本管資材別)'!$A$8:$W$1638,6,FALSE))</f>
        <v/>
      </c>
      <c r="K100" s="688"/>
      <c r="L100" s="689"/>
    </row>
    <row r="101" spans="1:12" ht="20.100000000000001" customHeight="1">
      <c r="A101" s="676"/>
      <c r="B101" s="677"/>
      <c r="C101" s="618"/>
      <c r="D101" s="123"/>
      <c r="E101" s="124"/>
      <c r="F101" s="620" t="s">
        <v>48</v>
      </c>
      <c r="G101" s="620"/>
      <c r="H101" s="620"/>
      <c r="I101" s="620"/>
      <c r="J101" s="620"/>
      <c r="K101" s="678"/>
      <c r="L101" s="679"/>
    </row>
    <row r="102" spans="1:12" ht="20.100000000000001" customHeight="1">
      <c r="A102" s="676"/>
      <c r="B102" s="619"/>
      <c r="C102" s="619"/>
      <c r="D102" s="125"/>
      <c r="E102" s="126"/>
      <c r="F102" s="43" t="str">
        <f>IF(A101="","",VLOOKUP(A101,'[2]承認一覧表(本管資材別)'!$A$8:$F$1638,4,FALSE))</f>
        <v/>
      </c>
      <c r="G102" s="43" t="s">
        <v>3261</v>
      </c>
      <c r="H102" s="54" t="str">
        <f>IF(A101="","",VLOOKUP(A101,'[2]承認一覧表(本管資材別)'!$A$8:$W$1638,5,FALSE))</f>
        <v/>
      </c>
      <c r="I102" s="43" t="s">
        <v>3261</v>
      </c>
      <c r="J102" s="55" t="str">
        <f>IF(A101="","",VLOOKUP(A101,'[2]承認一覧表(本管資材別)'!$A$8:$W$1638,6,FALSE))</f>
        <v/>
      </c>
      <c r="K102" s="680"/>
      <c r="L102" s="681"/>
    </row>
    <row r="103" spans="1:12" ht="15" customHeight="1">
      <c r="B103" s="90" t="s">
        <v>3038</v>
      </c>
      <c r="C103" s="36"/>
      <c r="D103" s="36"/>
      <c r="E103" s="37"/>
      <c r="F103" s="38"/>
      <c r="G103" s="38"/>
      <c r="H103" s="38"/>
      <c r="I103" s="38"/>
      <c r="J103" s="38"/>
      <c r="K103" s="36"/>
      <c r="L103" s="36"/>
    </row>
    <row r="104" spans="1:12" ht="20.100000000000001" customHeight="1">
      <c r="B104" s="48" t="s">
        <v>2325</v>
      </c>
      <c r="C104" s="39"/>
      <c r="D104" s="39"/>
      <c r="E104" s="40"/>
      <c r="K104" s="39"/>
      <c r="L104" s="39"/>
    </row>
    <row r="105" spans="1:12" ht="20.100000000000001" customHeight="1">
      <c r="B105" s="48"/>
      <c r="C105" s="39"/>
      <c r="D105" s="39"/>
      <c r="E105" s="40"/>
      <c r="K105" s="39"/>
      <c r="L105" s="39"/>
    </row>
    <row r="106" spans="1:12" ht="20.100000000000001" customHeight="1">
      <c r="B106" s="48"/>
      <c r="C106" s="39"/>
      <c r="D106" s="39"/>
      <c r="E106" s="40"/>
      <c r="K106" s="39"/>
      <c r="L106" s="39"/>
    </row>
    <row r="107" spans="1:12" ht="20.100000000000001" customHeight="1">
      <c r="L107" s="31" t="s">
        <v>298</v>
      </c>
    </row>
    <row r="108" spans="1:12" ht="9.9" customHeight="1"/>
    <row r="109" spans="1:12" ht="18" customHeight="1">
      <c r="A109" s="645" t="s">
        <v>41</v>
      </c>
      <c r="B109" s="648" t="s">
        <v>288</v>
      </c>
      <c r="C109" s="650" t="s">
        <v>42</v>
      </c>
      <c r="D109" s="650" t="s">
        <v>242</v>
      </c>
      <c r="E109" s="650" t="s">
        <v>292</v>
      </c>
      <c r="F109" s="648" t="s">
        <v>43</v>
      </c>
      <c r="G109" s="652"/>
      <c r="H109" s="652"/>
      <c r="I109" s="652"/>
      <c r="J109" s="653"/>
      <c r="K109" s="648" t="s">
        <v>2326</v>
      </c>
      <c r="L109" s="653"/>
    </row>
    <row r="110" spans="1:12" ht="5.0999999999999996" customHeight="1">
      <c r="A110" s="645"/>
      <c r="B110" s="649"/>
      <c r="C110" s="651"/>
      <c r="D110" s="651"/>
      <c r="E110" s="651"/>
      <c r="F110" s="649"/>
      <c r="G110" s="654"/>
      <c r="H110" s="654"/>
      <c r="I110" s="654"/>
      <c r="J110" s="655"/>
      <c r="K110" s="649"/>
      <c r="L110" s="655"/>
    </row>
    <row r="111" spans="1:12" ht="5.0999999999999996" customHeight="1">
      <c r="A111" s="646"/>
      <c r="B111" s="649"/>
      <c r="C111" s="651"/>
      <c r="D111" s="651"/>
      <c r="E111" s="656" t="s">
        <v>289</v>
      </c>
      <c r="F111" s="658" t="s">
        <v>44</v>
      </c>
      <c r="G111" s="660" t="s">
        <v>3261</v>
      </c>
      <c r="H111" s="662" t="s">
        <v>46</v>
      </c>
      <c r="I111" s="660" t="s">
        <v>3261</v>
      </c>
      <c r="J111" s="664" t="s">
        <v>47</v>
      </c>
      <c r="K111" s="666" t="s">
        <v>312</v>
      </c>
      <c r="L111" s="667"/>
    </row>
    <row r="112" spans="1:12" ht="18" customHeight="1" thickBot="1">
      <c r="A112" s="647"/>
      <c r="B112" s="649"/>
      <c r="C112" s="651"/>
      <c r="D112" s="651"/>
      <c r="E112" s="657"/>
      <c r="F112" s="659"/>
      <c r="G112" s="661"/>
      <c r="H112" s="663"/>
      <c r="I112" s="661"/>
      <c r="J112" s="665"/>
      <c r="K112" s="668"/>
      <c r="L112" s="669"/>
    </row>
    <row r="113" spans="1:15" ht="20.100000000000001" customHeight="1" thickTop="1">
      <c r="A113" s="671"/>
      <c r="B113" s="673"/>
      <c r="C113" s="638"/>
      <c r="D113" s="115"/>
      <c r="E113" s="116"/>
      <c r="F113" s="640" t="s">
        <v>48</v>
      </c>
      <c r="G113" s="640"/>
      <c r="H113" s="640"/>
      <c r="I113" s="640"/>
      <c r="J113" s="640"/>
      <c r="K113" s="674"/>
      <c r="L113" s="675"/>
    </row>
    <row r="114" spans="1:15" ht="20.100000000000001" customHeight="1">
      <c r="A114" s="672"/>
      <c r="B114" s="639"/>
      <c r="C114" s="639"/>
      <c r="D114" s="117"/>
      <c r="E114" s="118"/>
      <c r="F114" s="58" t="str">
        <f>IF(A113="","",VLOOKUP(A113,'[2]承認一覧表(本管資材別)'!$A$8:$F$1638,4,FALSE))</f>
        <v/>
      </c>
      <c r="G114" s="58" t="s">
        <v>3261</v>
      </c>
      <c r="H114" s="59" t="str">
        <f>IF(A113="","",VLOOKUP(A113,'[2]承認一覧表(本管資材別)'!$A$8:$W$1638,5,FALSE))</f>
        <v/>
      </c>
      <c r="I114" s="58" t="s">
        <v>3261</v>
      </c>
      <c r="J114" s="60" t="str">
        <f>IF(A113="","",VLOOKUP(A113,'[2]承認一覧表(本管資材別)'!$A$8:$W$1638,6,FALSE))</f>
        <v/>
      </c>
      <c r="K114" s="682"/>
      <c r="L114" s="683"/>
      <c r="O114" s="35"/>
    </row>
    <row r="115" spans="1:15" ht="20.100000000000001" customHeight="1">
      <c r="A115" s="684"/>
      <c r="B115" s="685"/>
      <c r="C115" s="627"/>
      <c r="D115" s="119"/>
      <c r="E115" s="120"/>
      <c r="F115" s="629" t="s">
        <v>48</v>
      </c>
      <c r="G115" s="629"/>
      <c r="H115" s="629"/>
      <c r="I115" s="629"/>
      <c r="J115" s="629"/>
      <c r="K115" s="686"/>
      <c r="L115" s="687"/>
    </row>
    <row r="116" spans="1:15" ht="20.100000000000001" customHeight="1">
      <c r="A116" s="684"/>
      <c r="B116" s="628"/>
      <c r="C116" s="628"/>
      <c r="D116" s="121"/>
      <c r="E116" s="122"/>
      <c r="F116" s="46" t="str">
        <f>IF(A115="","",VLOOKUP(A115,'[2]承認一覧表(本管資材別)'!$A$8:$F$1638,4,FALSE))</f>
        <v/>
      </c>
      <c r="G116" s="46" t="s">
        <v>3261</v>
      </c>
      <c r="H116" s="61" t="str">
        <f>IF(A115="","",VLOOKUP(A115,'[2]承認一覧表(本管資材別)'!$A$8:$W$1638,5,FALSE))</f>
        <v/>
      </c>
      <c r="I116" s="46" t="s">
        <v>3261</v>
      </c>
      <c r="J116" s="62" t="str">
        <f>IF(A115="","",VLOOKUP(A115,'[2]承認一覧表(本管資材別)'!$A$8:$W$1638,6,FALSE))</f>
        <v/>
      </c>
      <c r="K116" s="688"/>
      <c r="L116" s="689"/>
    </row>
    <row r="117" spans="1:15" ht="20.100000000000001" customHeight="1">
      <c r="A117" s="676"/>
      <c r="B117" s="677"/>
      <c r="C117" s="618"/>
      <c r="D117" s="123"/>
      <c r="E117" s="124"/>
      <c r="F117" s="620" t="s">
        <v>48</v>
      </c>
      <c r="G117" s="620"/>
      <c r="H117" s="620"/>
      <c r="I117" s="620"/>
      <c r="J117" s="620"/>
      <c r="K117" s="678"/>
      <c r="L117" s="679"/>
    </row>
    <row r="118" spans="1:15" ht="20.100000000000001" customHeight="1">
      <c r="A118" s="676"/>
      <c r="B118" s="619"/>
      <c r="C118" s="619"/>
      <c r="D118" s="125"/>
      <c r="E118" s="126"/>
      <c r="F118" s="43" t="str">
        <f>IF(A117="","",VLOOKUP(A117,'[2]承認一覧表(本管資材別)'!$A$8:$F$1638,4,FALSE))</f>
        <v/>
      </c>
      <c r="G118" s="43" t="s">
        <v>3261</v>
      </c>
      <c r="H118" s="54" t="str">
        <f>IF(A117="","",VLOOKUP(A117,'[2]承認一覧表(本管資材別)'!$A$8:$W$1638,5,FALSE))</f>
        <v/>
      </c>
      <c r="I118" s="43" t="s">
        <v>3261</v>
      </c>
      <c r="J118" s="55" t="str">
        <f>IF(A117="","",VLOOKUP(A117,'[2]承認一覧表(本管資材別)'!$A$8:$W$1638,6,FALSE))</f>
        <v/>
      </c>
      <c r="K118" s="680"/>
      <c r="L118" s="681"/>
    </row>
    <row r="119" spans="1:15" ht="20.100000000000001" customHeight="1">
      <c r="A119" s="676"/>
      <c r="B119" s="685"/>
      <c r="C119" s="627"/>
      <c r="D119" s="119"/>
      <c r="E119" s="120"/>
      <c r="F119" s="629" t="s">
        <v>48</v>
      </c>
      <c r="G119" s="629"/>
      <c r="H119" s="629"/>
      <c r="I119" s="629"/>
      <c r="J119" s="629"/>
      <c r="K119" s="686"/>
      <c r="L119" s="687"/>
    </row>
    <row r="120" spans="1:15" ht="20.100000000000001" customHeight="1">
      <c r="A120" s="676"/>
      <c r="B120" s="628"/>
      <c r="C120" s="628"/>
      <c r="D120" s="121"/>
      <c r="E120" s="122"/>
      <c r="F120" s="46" t="str">
        <f>IF(A119="","",VLOOKUP(A119,'[2]承認一覧表(本管資材別)'!$A$8:$F$1638,4,FALSE))</f>
        <v/>
      </c>
      <c r="G120" s="46" t="s">
        <v>3261</v>
      </c>
      <c r="H120" s="61" t="str">
        <f>IF(A119="","",VLOOKUP(A119,'[2]承認一覧表(本管資材別)'!$A$8:$W$1638,5,FALSE))</f>
        <v/>
      </c>
      <c r="I120" s="46" t="s">
        <v>3261</v>
      </c>
      <c r="J120" s="62" t="str">
        <f>IF(A119="","",VLOOKUP(A119,'[2]承認一覧表(本管資材別)'!$A$8:$W$1638,6,FALSE))</f>
        <v/>
      </c>
      <c r="K120" s="688"/>
      <c r="L120" s="689"/>
    </row>
    <row r="121" spans="1:15" ht="20.100000000000001" customHeight="1">
      <c r="A121" s="676"/>
      <c r="B121" s="677"/>
      <c r="C121" s="618"/>
      <c r="D121" s="123"/>
      <c r="E121" s="124"/>
      <c r="F121" s="620" t="s">
        <v>48</v>
      </c>
      <c r="G121" s="620"/>
      <c r="H121" s="620"/>
      <c r="I121" s="620"/>
      <c r="J121" s="620"/>
      <c r="K121" s="678"/>
      <c r="L121" s="679"/>
    </row>
    <row r="122" spans="1:15" ht="20.100000000000001" customHeight="1">
      <c r="A122" s="676"/>
      <c r="B122" s="619"/>
      <c r="C122" s="619"/>
      <c r="D122" s="125"/>
      <c r="E122" s="126"/>
      <c r="F122" s="43" t="str">
        <f>IF(A121="","",VLOOKUP(A121,'[2]承認一覧表(本管資材別)'!$A$8:$F$1638,4,FALSE))</f>
        <v/>
      </c>
      <c r="G122" s="43" t="s">
        <v>3261</v>
      </c>
      <c r="H122" s="54" t="str">
        <f>IF(A121="","",VLOOKUP(A121,'[2]承認一覧表(本管資材別)'!$A$8:$W$1638,5,FALSE))</f>
        <v/>
      </c>
      <c r="I122" s="43" t="s">
        <v>3261</v>
      </c>
      <c r="J122" s="55" t="str">
        <f>IF(A121="","",VLOOKUP(A121,'[2]承認一覧表(本管資材別)'!$A$8:$W$1638,6,FALSE))</f>
        <v/>
      </c>
      <c r="K122" s="680"/>
      <c r="L122" s="681"/>
    </row>
    <row r="123" spans="1:15" ht="20.100000000000001" customHeight="1">
      <c r="A123" s="676"/>
      <c r="B123" s="685"/>
      <c r="C123" s="627"/>
      <c r="D123" s="119"/>
      <c r="E123" s="120"/>
      <c r="F123" s="629" t="s">
        <v>48</v>
      </c>
      <c r="G123" s="629"/>
      <c r="H123" s="629"/>
      <c r="I123" s="629"/>
      <c r="J123" s="629"/>
      <c r="K123" s="686"/>
      <c r="L123" s="687"/>
    </row>
    <row r="124" spans="1:15" ht="20.100000000000001" customHeight="1">
      <c r="A124" s="676"/>
      <c r="B124" s="628"/>
      <c r="C124" s="628"/>
      <c r="D124" s="121"/>
      <c r="E124" s="122"/>
      <c r="F124" s="46" t="str">
        <f>IF(A123="","",VLOOKUP(A123,'[2]承認一覧表(本管資材別)'!$A$8:$F$1638,4,FALSE))</f>
        <v/>
      </c>
      <c r="G124" s="46" t="s">
        <v>3261</v>
      </c>
      <c r="H124" s="61" t="str">
        <f>IF(A123="","",VLOOKUP(A123,'[2]承認一覧表(本管資材別)'!$A$8:$W$1638,5,FALSE))</f>
        <v/>
      </c>
      <c r="I124" s="46" t="s">
        <v>3261</v>
      </c>
      <c r="J124" s="62" t="str">
        <f>IF(A123="","",VLOOKUP(A123,'[2]承認一覧表(本管資材別)'!$A$8:$W$1638,6,FALSE))</f>
        <v/>
      </c>
      <c r="K124" s="688"/>
      <c r="L124" s="689"/>
    </row>
    <row r="125" spans="1:15" ht="20.100000000000001" customHeight="1">
      <c r="A125" s="676"/>
      <c r="B125" s="677"/>
      <c r="C125" s="618"/>
      <c r="D125" s="123"/>
      <c r="E125" s="124"/>
      <c r="F125" s="620" t="s">
        <v>48</v>
      </c>
      <c r="G125" s="620"/>
      <c r="H125" s="620"/>
      <c r="I125" s="620"/>
      <c r="J125" s="620"/>
      <c r="K125" s="678"/>
      <c r="L125" s="679"/>
    </row>
    <row r="126" spans="1:15" ht="20.100000000000001" customHeight="1">
      <c r="A126" s="676"/>
      <c r="B126" s="619"/>
      <c r="C126" s="619"/>
      <c r="D126" s="125"/>
      <c r="E126" s="126"/>
      <c r="F126" s="43" t="str">
        <f>IF(A125="","",VLOOKUP(A125,'[2]承認一覧表(本管資材別)'!$A$8:$F$1638,4,FALSE))</f>
        <v/>
      </c>
      <c r="G126" s="43" t="s">
        <v>3261</v>
      </c>
      <c r="H126" s="54" t="str">
        <f>IF(A125="","",VLOOKUP(A125,'[2]承認一覧表(本管資材別)'!$A$8:$W$1638,5,FALSE))</f>
        <v/>
      </c>
      <c r="I126" s="43" t="s">
        <v>3261</v>
      </c>
      <c r="J126" s="55" t="str">
        <f>IF(A125="","",VLOOKUP(A125,'[2]承認一覧表(本管資材別)'!$A$8:$W$1638,6,FALSE))</f>
        <v/>
      </c>
      <c r="K126" s="680"/>
      <c r="L126" s="681"/>
    </row>
    <row r="127" spans="1:15" ht="20.100000000000001" customHeight="1">
      <c r="A127" s="676"/>
      <c r="B127" s="685"/>
      <c r="C127" s="627"/>
      <c r="D127" s="119"/>
      <c r="E127" s="120"/>
      <c r="F127" s="629" t="s">
        <v>48</v>
      </c>
      <c r="G127" s="629"/>
      <c r="H127" s="629"/>
      <c r="I127" s="629"/>
      <c r="J127" s="629"/>
      <c r="K127" s="686"/>
      <c r="L127" s="687"/>
    </row>
    <row r="128" spans="1:15" ht="20.100000000000001" customHeight="1">
      <c r="A128" s="676"/>
      <c r="B128" s="628"/>
      <c r="C128" s="628"/>
      <c r="D128" s="121"/>
      <c r="E128" s="122"/>
      <c r="F128" s="46" t="str">
        <f>IF(A127="","",VLOOKUP(A127,'[2]承認一覧表(本管資材別)'!$A$8:$F$1638,4,FALSE))</f>
        <v/>
      </c>
      <c r="G128" s="46" t="s">
        <v>3261</v>
      </c>
      <c r="H128" s="61" t="str">
        <f>IF(A127="","",VLOOKUP(A127,'[2]承認一覧表(本管資材別)'!$A$8:$W$1638,5,FALSE))</f>
        <v/>
      </c>
      <c r="I128" s="46" t="s">
        <v>3261</v>
      </c>
      <c r="J128" s="62" t="str">
        <f>IF(A127="","",VLOOKUP(A127,'[2]承認一覧表(本管資材別)'!$A$8:$W$1638,6,FALSE))</f>
        <v/>
      </c>
      <c r="K128" s="688"/>
      <c r="L128" s="689"/>
    </row>
    <row r="129" spans="1:12" ht="20.100000000000001" customHeight="1">
      <c r="A129" s="676"/>
      <c r="B129" s="677"/>
      <c r="C129" s="618"/>
      <c r="D129" s="123"/>
      <c r="E129" s="124"/>
      <c r="F129" s="620" t="s">
        <v>48</v>
      </c>
      <c r="G129" s="620"/>
      <c r="H129" s="620"/>
      <c r="I129" s="620"/>
      <c r="J129" s="620"/>
      <c r="K129" s="678"/>
      <c r="L129" s="679"/>
    </row>
    <row r="130" spans="1:12" ht="20.100000000000001" customHeight="1">
      <c r="A130" s="676"/>
      <c r="B130" s="619"/>
      <c r="C130" s="619"/>
      <c r="D130" s="125"/>
      <c r="E130" s="126"/>
      <c r="F130" s="43" t="str">
        <f>IF(A129="","",VLOOKUP(A129,'[2]承認一覧表(本管資材別)'!$A$8:$F$1638,4,FALSE))</f>
        <v/>
      </c>
      <c r="G130" s="43" t="s">
        <v>3261</v>
      </c>
      <c r="H130" s="54" t="str">
        <f>IF(A129="","",VLOOKUP(A129,'[2]承認一覧表(本管資材別)'!$A$8:$W$1638,5,FALSE))</f>
        <v/>
      </c>
      <c r="I130" s="43" t="s">
        <v>3261</v>
      </c>
      <c r="J130" s="55" t="str">
        <f>IF(A129="","",VLOOKUP(A129,'[2]承認一覧表(本管資材別)'!$A$8:$W$1638,6,FALSE))</f>
        <v/>
      </c>
      <c r="K130" s="680"/>
      <c r="L130" s="681"/>
    </row>
    <row r="131" spans="1:12" ht="20.100000000000001" customHeight="1">
      <c r="A131" s="676"/>
      <c r="B131" s="685"/>
      <c r="C131" s="627"/>
      <c r="D131" s="119"/>
      <c r="E131" s="120"/>
      <c r="F131" s="629" t="s">
        <v>48</v>
      </c>
      <c r="G131" s="629"/>
      <c r="H131" s="629"/>
      <c r="I131" s="629"/>
      <c r="J131" s="629"/>
      <c r="K131" s="686"/>
      <c r="L131" s="687"/>
    </row>
    <row r="132" spans="1:12" ht="20.100000000000001" customHeight="1">
      <c r="A132" s="676"/>
      <c r="B132" s="628"/>
      <c r="C132" s="628"/>
      <c r="D132" s="121"/>
      <c r="E132" s="122"/>
      <c r="F132" s="46" t="str">
        <f>IF(A131="","",VLOOKUP(A131,'[2]承認一覧表(本管資材別)'!$A$8:$F$1638,4,FALSE))</f>
        <v/>
      </c>
      <c r="G132" s="46" t="s">
        <v>3261</v>
      </c>
      <c r="H132" s="61" t="str">
        <f>IF(A131="","",VLOOKUP(A131,'[2]承認一覧表(本管資材別)'!$A$8:$W$1638,5,FALSE))</f>
        <v/>
      </c>
      <c r="I132" s="46" t="s">
        <v>3261</v>
      </c>
      <c r="J132" s="62" t="str">
        <f>IF(A131="","",VLOOKUP(A131,'[2]承認一覧表(本管資材別)'!$A$8:$W$1638,6,FALSE))</f>
        <v/>
      </c>
      <c r="K132" s="688"/>
      <c r="L132" s="689"/>
    </row>
    <row r="133" spans="1:12" ht="20.100000000000001" customHeight="1">
      <c r="A133" s="676"/>
      <c r="B133" s="677"/>
      <c r="C133" s="618"/>
      <c r="D133" s="123"/>
      <c r="E133" s="124"/>
      <c r="F133" s="620" t="s">
        <v>48</v>
      </c>
      <c r="G133" s="620"/>
      <c r="H133" s="620"/>
      <c r="I133" s="620"/>
      <c r="J133" s="620"/>
      <c r="K133" s="678"/>
      <c r="L133" s="679"/>
    </row>
    <row r="134" spans="1:12" ht="20.100000000000001" customHeight="1">
      <c r="A134" s="676"/>
      <c r="B134" s="619"/>
      <c r="C134" s="619"/>
      <c r="D134" s="125"/>
      <c r="E134" s="126"/>
      <c r="F134" s="43" t="str">
        <f>IF(A133="","",VLOOKUP(A133,'[2]承認一覧表(本管資材別)'!$A$8:$F$1638,4,FALSE))</f>
        <v/>
      </c>
      <c r="G134" s="43" t="s">
        <v>3261</v>
      </c>
      <c r="H134" s="54" t="str">
        <f>IF(A133="","",VLOOKUP(A133,'[2]承認一覧表(本管資材別)'!$A$8:$W$1638,5,FALSE))</f>
        <v/>
      </c>
      <c r="I134" s="43" t="s">
        <v>3261</v>
      </c>
      <c r="J134" s="55" t="str">
        <f>IF(A133="","",VLOOKUP(A133,'[2]承認一覧表(本管資材別)'!$A$8:$W$1638,6,FALSE))</f>
        <v/>
      </c>
      <c r="K134" s="680"/>
      <c r="L134" s="681"/>
    </row>
    <row r="135" spans="1:12" ht="20.100000000000001" customHeight="1">
      <c r="A135" s="676"/>
      <c r="B135" s="685"/>
      <c r="C135" s="627"/>
      <c r="D135" s="119"/>
      <c r="E135" s="120"/>
      <c r="F135" s="629" t="s">
        <v>48</v>
      </c>
      <c r="G135" s="629"/>
      <c r="H135" s="629"/>
      <c r="I135" s="629"/>
      <c r="J135" s="629"/>
      <c r="K135" s="686"/>
      <c r="L135" s="687"/>
    </row>
    <row r="136" spans="1:12" ht="20.100000000000001" customHeight="1">
      <c r="A136" s="676"/>
      <c r="B136" s="628"/>
      <c r="C136" s="628"/>
      <c r="D136" s="121"/>
      <c r="E136" s="122"/>
      <c r="F136" s="46" t="str">
        <f>IF(A135="","",VLOOKUP(A135,'[2]承認一覧表(本管資材別)'!$A$8:$F$1638,4,FALSE))</f>
        <v/>
      </c>
      <c r="G136" s="46" t="s">
        <v>3261</v>
      </c>
      <c r="H136" s="61" t="str">
        <f>IF(A135="","",VLOOKUP(A135,'[2]承認一覧表(本管資材別)'!$A$8:$W$1638,5,FALSE))</f>
        <v/>
      </c>
      <c r="I136" s="46" t="s">
        <v>3261</v>
      </c>
      <c r="J136" s="62" t="str">
        <f>IF(A135="","",VLOOKUP(A135,'[2]承認一覧表(本管資材別)'!$A$8:$W$1638,6,FALSE))</f>
        <v/>
      </c>
      <c r="K136" s="688"/>
      <c r="L136" s="689"/>
    </row>
    <row r="137" spans="1:12" ht="20.100000000000001" customHeight="1">
      <c r="A137" s="676"/>
      <c r="B137" s="677"/>
      <c r="C137" s="618"/>
      <c r="D137" s="123"/>
      <c r="E137" s="124"/>
      <c r="F137" s="620" t="s">
        <v>48</v>
      </c>
      <c r="G137" s="620"/>
      <c r="H137" s="620"/>
      <c r="I137" s="620"/>
      <c r="J137" s="620"/>
      <c r="K137" s="678"/>
      <c r="L137" s="679"/>
    </row>
    <row r="138" spans="1:12" ht="20.100000000000001" customHeight="1">
      <c r="A138" s="676"/>
      <c r="B138" s="619"/>
      <c r="C138" s="619"/>
      <c r="D138" s="125"/>
      <c r="E138" s="126"/>
      <c r="F138" s="43" t="str">
        <f>IF(A137="","",VLOOKUP(A137,'[2]承認一覧表(本管資材別)'!$A$8:$F$1638,4,FALSE))</f>
        <v/>
      </c>
      <c r="G138" s="43" t="s">
        <v>3261</v>
      </c>
      <c r="H138" s="54" t="str">
        <f>IF(A137="","",VLOOKUP(A137,'[2]承認一覧表(本管資材別)'!$A$8:$W$1638,5,FALSE))</f>
        <v/>
      </c>
      <c r="I138" s="43" t="s">
        <v>3261</v>
      </c>
      <c r="J138" s="55" t="str">
        <f>IF(A137="","",VLOOKUP(A137,'[2]承認一覧表(本管資材別)'!$A$8:$W$1638,6,FALSE))</f>
        <v/>
      </c>
      <c r="K138" s="680"/>
      <c r="L138" s="681"/>
    </row>
    <row r="139" spans="1:12" ht="20.100000000000001" customHeight="1">
      <c r="A139" s="676"/>
      <c r="B139" s="685"/>
      <c r="C139" s="627"/>
      <c r="D139" s="119"/>
      <c r="E139" s="120"/>
      <c r="F139" s="629" t="s">
        <v>48</v>
      </c>
      <c r="G139" s="629"/>
      <c r="H139" s="629"/>
      <c r="I139" s="629"/>
      <c r="J139" s="629"/>
      <c r="K139" s="686"/>
      <c r="L139" s="687"/>
    </row>
    <row r="140" spans="1:12" ht="20.100000000000001" customHeight="1">
      <c r="A140" s="676"/>
      <c r="B140" s="628"/>
      <c r="C140" s="628"/>
      <c r="D140" s="121"/>
      <c r="E140" s="122"/>
      <c r="F140" s="46" t="str">
        <f>IF(A139="","",VLOOKUP(A139,'[2]承認一覧表(本管資材別)'!$A$8:$F$1638,4,FALSE))</f>
        <v/>
      </c>
      <c r="G140" s="46" t="s">
        <v>3261</v>
      </c>
      <c r="H140" s="61" t="str">
        <f>IF(A139="","",VLOOKUP(A139,'[2]承認一覧表(本管資材別)'!$A$8:$W$1638,5,FALSE))</f>
        <v/>
      </c>
      <c r="I140" s="46" t="s">
        <v>3261</v>
      </c>
      <c r="J140" s="62" t="str">
        <f>IF(A139="","",VLOOKUP(A139,'[2]承認一覧表(本管資材別)'!$A$8:$W$1638,6,FALSE))</f>
        <v/>
      </c>
      <c r="K140" s="688"/>
      <c r="L140" s="689"/>
    </row>
    <row r="141" spans="1:12" ht="20.100000000000001" customHeight="1">
      <c r="A141" s="676"/>
      <c r="B141" s="677"/>
      <c r="C141" s="618"/>
      <c r="D141" s="123"/>
      <c r="E141" s="124"/>
      <c r="F141" s="620" t="s">
        <v>48</v>
      </c>
      <c r="G141" s="620"/>
      <c r="H141" s="620"/>
      <c r="I141" s="620"/>
      <c r="J141" s="620"/>
      <c r="K141" s="678"/>
      <c r="L141" s="679"/>
    </row>
    <row r="142" spans="1:12" ht="20.100000000000001" customHeight="1">
      <c r="A142" s="676"/>
      <c r="B142" s="619"/>
      <c r="C142" s="619"/>
      <c r="D142" s="125"/>
      <c r="E142" s="126"/>
      <c r="F142" s="43" t="str">
        <f>IF(A141="","",VLOOKUP(A141,'[2]承認一覧表(本管資材別)'!$A$8:$F$1638,4,FALSE))</f>
        <v/>
      </c>
      <c r="G142" s="43" t="s">
        <v>3261</v>
      </c>
      <c r="H142" s="54" t="str">
        <f>IF(A141="","",VLOOKUP(A141,'[2]承認一覧表(本管資材別)'!$A$8:$W$1638,5,FALSE))</f>
        <v/>
      </c>
      <c r="I142" s="43" t="s">
        <v>3261</v>
      </c>
      <c r="J142" s="55" t="str">
        <f>IF(A141="","",VLOOKUP(A141,'[2]承認一覧表(本管資材別)'!$A$8:$W$1638,6,FALSE))</f>
        <v/>
      </c>
      <c r="K142" s="680"/>
      <c r="L142" s="681"/>
    </row>
    <row r="143" spans="1:12" ht="20.100000000000001" customHeight="1">
      <c r="A143" s="676"/>
      <c r="B143" s="685"/>
      <c r="C143" s="627"/>
      <c r="D143" s="119"/>
      <c r="E143" s="120"/>
      <c r="F143" s="629" t="s">
        <v>48</v>
      </c>
      <c r="G143" s="629"/>
      <c r="H143" s="629"/>
      <c r="I143" s="629"/>
      <c r="J143" s="629"/>
      <c r="K143" s="686"/>
      <c r="L143" s="687"/>
    </row>
    <row r="144" spans="1:12" ht="20.100000000000001" customHeight="1">
      <c r="A144" s="676"/>
      <c r="B144" s="628"/>
      <c r="C144" s="628"/>
      <c r="D144" s="121"/>
      <c r="E144" s="122"/>
      <c r="F144" s="46" t="str">
        <f>IF(A143="","",VLOOKUP(A143,'[2]承認一覧表(本管資材別)'!$A$8:$F$1638,4,FALSE))</f>
        <v/>
      </c>
      <c r="G144" s="46" t="s">
        <v>3261</v>
      </c>
      <c r="H144" s="61" t="str">
        <f>IF(A143="","",VLOOKUP(A143,'[2]承認一覧表(本管資材別)'!$A$8:$W$1638,5,FALSE))</f>
        <v/>
      </c>
      <c r="I144" s="46" t="s">
        <v>3261</v>
      </c>
      <c r="J144" s="62" t="str">
        <f>IF(A143="","",VLOOKUP(A143,'[2]承認一覧表(本管資材別)'!$A$8:$W$1638,6,FALSE))</f>
        <v/>
      </c>
      <c r="K144" s="688"/>
      <c r="L144" s="689"/>
    </row>
    <row r="145" spans="1:12" ht="20.100000000000001" customHeight="1">
      <c r="A145" s="676"/>
      <c r="B145" s="677"/>
      <c r="C145" s="618"/>
      <c r="D145" s="123"/>
      <c r="E145" s="124"/>
      <c r="F145" s="620" t="s">
        <v>48</v>
      </c>
      <c r="G145" s="620"/>
      <c r="H145" s="620"/>
      <c r="I145" s="620"/>
      <c r="J145" s="620"/>
      <c r="K145" s="678"/>
      <c r="L145" s="679"/>
    </row>
    <row r="146" spans="1:12" ht="20.100000000000001" customHeight="1">
      <c r="A146" s="676"/>
      <c r="B146" s="619"/>
      <c r="C146" s="619"/>
      <c r="D146" s="125"/>
      <c r="E146" s="126"/>
      <c r="F146" s="43" t="str">
        <f>IF(A145="","",VLOOKUP(A145,'[2]承認一覧表(本管資材別)'!$A$8:$F$1638,4,FALSE))</f>
        <v/>
      </c>
      <c r="G146" s="43" t="s">
        <v>3261</v>
      </c>
      <c r="H146" s="54" t="str">
        <f>IF(A145="","",VLOOKUP(A145,'[2]承認一覧表(本管資材別)'!$A$8:$W$1638,5,FALSE))</f>
        <v/>
      </c>
      <c r="I146" s="43" t="s">
        <v>3261</v>
      </c>
      <c r="J146" s="55" t="str">
        <f>IF(A145="","",VLOOKUP(A145,'[2]承認一覧表(本管資材別)'!$A$8:$W$1638,6,FALSE))</f>
        <v/>
      </c>
      <c r="K146" s="680"/>
      <c r="L146" s="681"/>
    </row>
    <row r="147" spans="1:12" ht="20.100000000000001" customHeight="1">
      <c r="A147" s="676"/>
      <c r="B147" s="685"/>
      <c r="C147" s="627"/>
      <c r="D147" s="119"/>
      <c r="E147" s="120"/>
      <c r="F147" s="629" t="s">
        <v>48</v>
      </c>
      <c r="G147" s="629"/>
      <c r="H147" s="629"/>
      <c r="I147" s="629"/>
      <c r="J147" s="629"/>
      <c r="K147" s="686"/>
      <c r="L147" s="687"/>
    </row>
    <row r="148" spans="1:12" ht="20.100000000000001" customHeight="1">
      <c r="A148" s="676"/>
      <c r="B148" s="628"/>
      <c r="C148" s="628"/>
      <c r="D148" s="121"/>
      <c r="E148" s="122"/>
      <c r="F148" s="46" t="str">
        <f>IF(A147="","",VLOOKUP(A147,'[2]承認一覧表(本管資材別)'!$A$8:$F$1638,4,FALSE))</f>
        <v/>
      </c>
      <c r="G148" s="46" t="s">
        <v>3261</v>
      </c>
      <c r="H148" s="61" t="str">
        <f>IF(A147="","",VLOOKUP(A147,'[2]承認一覧表(本管資材別)'!$A$8:$W$1638,5,FALSE))</f>
        <v/>
      </c>
      <c r="I148" s="46" t="s">
        <v>3261</v>
      </c>
      <c r="J148" s="62" t="str">
        <f>IF(A147="","",VLOOKUP(A147,'[2]承認一覧表(本管資材別)'!$A$8:$W$1638,6,FALSE))</f>
        <v/>
      </c>
      <c r="K148" s="688"/>
      <c r="L148" s="689"/>
    </row>
    <row r="149" spans="1:12" ht="20.100000000000001" customHeight="1">
      <c r="A149" s="676"/>
      <c r="B149" s="677"/>
      <c r="C149" s="618"/>
      <c r="D149" s="123"/>
      <c r="E149" s="124"/>
      <c r="F149" s="620" t="s">
        <v>48</v>
      </c>
      <c r="G149" s="620"/>
      <c r="H149" s="620"/>
      <c r="I149" s="620"/>
      <c r="J149" s="620"/>
      <c r="K149" s="678"/>
      <c r="L149" s="679"/>
    </row>
    <row r="150" spans="1:12" ht="20.100000000000001" customHeight="1">
      <c r="A150" s="676"/>
      <c r="B150" s="619"/>
      <c r="C150" s="619"/>
      <c r="D150" s="125"/>
      <c r="E150" s="126"/>
      <c r="F150" s="43" t="str">
        <f>IF(A149="","",VLOOKUP(A149,'[2]承認一覧表(本管資材別)'!$A$8:$F$1638,4,FALSE))</f>
        <v/>
      </c>
      <c r="G150" s="43" t="s">
        <v>3261</v>
      </c>
      <c r="H150" s="54" t="str">
        <f>IF(A149="","",VLOOKUP(A149,'[2]承認一覧表(本管資材別)'!$A$8:$W$1638,5,FALSE))</f>
        <v/>
      </c>
      <c r="I150" s="43" t="s">
        <v>3261</v>
      </c>
      <c r="J150" s="55" t="str">
        <f>IF(A149="","",VLOOKUP(A149,'[2]承認一覧表(本管資材別)'!$A$8:$W$1638,6,FALSE))</f>
        <v/>
      </c>
      <c r="K150" s="680"/>
      <c r="L150" s="681"/>
    </row>
    <row r="151" spans="1:12" ht="20.100000000000001" customHeight="1">
      <c r="A151" s="676"/>
      <c r="B151" s="685"/>
      <c r="C151" s="627"/>
      <c r="D151" s="119"/>
      <c r="E151" s="120"/>
      <c r="F151" s="629" t="s">
        <v>48</v>
      </c>
      <c r="G151" s="629"/>
      <c r="H151" s="629"/>
      <c r="I151" s="629"/>
      <c r="J151" s="629"/>
      <c r="K151" s="686"/>
      <c r="L151" s="687"/>
    </row>
    <row r="152" spans="1:12" ht="20.100000000000001" customHeight="1">
      <c r="A152" s="676"/>
      <c r="B152" s="628"/>
      <c r="C152" s="628"/>
      <c r="D152" s="121"/>
      <c r="E152" s="122"/>
      <c r="F152" s="46" t="str">
        <f>IF(A151="","",VLOOKUP(A151,'[2]承認一覧表(本管資材別)'!$A$8:$F$1638,4,FALSE))</f>
        <v/>
      </c>
      <c r="G152" s="46" t="s">
        <v>3261</v>
      </c>
      <c r="H152" s="61" t="str">
        <f>IF(A151="","",VLOOKUP(A151,'[2]承認一覧表(本管資材別)'!$A$8:$W$1638,5,FALSE))</f>
        <v/>
      </c>
      <c r="I152" s="46" t="s">
        <v>3261</v>
      </c>
      <c r="J152" s="62" t="str">
        <f>IF(A151="","",VLOOKUP(A151,'[2]承認一覧表(本管資材別)'!$A$8:$W$1638,6,FALSE))</f>
        <v/>
      </c>
      <c r="K152" s="688"/>
      <c r="L152" s="689"/>
    </row>
    <row r="153" spans="1:12" ht="20.100000000000001" customHeight="1">
      <c r="A153" s="676"/>
      <c r="B153" s="677"/>
      <c r="C153" s="618"/>
      <c r="D153" s="123"/>
      <c r="E153" s="124"/>
      <c r="F153" s="620" t="s">
        <v>48</v>
      </c>
      <c r="G153" s="620"/>
      <c r="H153" s="620"/>
      <c r="I153" s="620"/>
      <c r="J153" s="620"/>
      <c r="K153" s="678"/>
      <c r="L153" s="679"/>
    </row>
    <row r="154" spans="1:12" ht="20.100000000000001" customHeight="1">
      <c r="A154" s="676"/>
      <c r="B154" s="619"/>
      <c r="C154" s="619"/>
      <c r="D154" s="125"/>
      <c r="E154" s="126"/>
      <c r="F154" s="43" t="str">
        <f>IF(A153="","",VLOOKUP(A153,'[2]承認一覧表(本管資材別)'!$A$8:$F$1638,4,FALSE))</f>
        <v/>
      </c>
      <c r="G154" s="43" t="s">
        <v>3261</v>
      </c>
      <c r="H154" s="54" t="str">
        <f>IF(A153="","",VLOOKUP(A153,'[2]承認一覧表(本管資材別)'!$A$8:$W$1638,5,FALSE))</f>
        <v/>
      </c>
      <c r="I154" s="43" t="s">
        <v>3261</v>
      </c>
      <c r="J154" s="55" t="str">
        <f>IF(A153="","",VLOOKUP(A153,'[2]承認一覧表(本管資材別)'!$A$8:$W$1638,6,FALSE))</f>
        <v/>
      </c>
      <c r="K154" s="680"/>
      <c r="L154" s="681"/>
    </row>
    <row r="155" spans="1:12" ht="15" customHeight="1">
      <c r="B155" s="90" t="s">
        <v>3038</v>
      </c>
      <c r="C155" s="36"/>
      <c r="D155" s="36"/>
      <c r="E155" s="37"/>
      <c r="F155" s="38"/>
      <c r="G155" s="38"/>
      <c r="H155" s="38"/>
      <c r="I155" s="38"/>
      <c r="J155" s="38"/>
      <c r="K155" s="36"/>
      <c r="L155" s="36"/>
    </row>
    <row r="156" spans="1:12" ht="20.100000000000001" customHeight="1">
      <c r="B156" s="48" t="s">
        <v>2325</v>
      </c>
      <c r="C156" s="39"/>
      <c r="D156" s="39"/>
      <c r="E156" s="40"/>
      <c r="K156" s="39"/>
      <c r="L156" s="39"/>
    </row>
    <row r="157" spans="1:12" ht="20.100000000000001" customHeight="1">
      <c r="B157" s="48"/>
      <c r="C157" s="39"/>
      <c r="D157" s="39"/>
      <c r="E157" s="40"/>
      <c r="K157" s="39"/>
      <c r="L157" s="39"/>
    </row>
    <row r="158" spans="1:12" ht="20.100000000000001" customHeight="1">
      <c r="B158" s="48"/>
      <c r="C158" s="39"/>
      <c r="D158" s="39"/>
      <c r="E158" s="40"/>
      <c r="K158" s="39"/>
      <c r="L158" s="39"/>
    </row>
    <row r="159" spans="1:12" ht="20.100000000000001" customHeight="1">
      <c r="L159" s="31" t="s">
        <v>3263</v>
      </c>
    </row>
    <row r="160" spans="1:12" ht="9.9" customHeight="1"/>
    <row r="161" spans="1:15" ht="18" customHeight="1">
      <c r="A161" s="645" t="s">
        <v>41</v>
      </c>
      <c r="B161" s="648" t="s">
        <v>288</v>
      </c>
      <c r="C161" s="650" t="s">
        <v>42</v>
      </c>
      <c r="D161" s="650" t="s">
        <v>242</v>
      </c>
      <c r="E161" s="650" t="s">
        <v>292</v>
      </c>
      <c r="F161" s="648" t="s">
        <v>43</v>
      </c>
      <c r="G161" s="652"/>
      <c r="H161" s="652"/>
      <c r="I161" s="652"/>
      <c r="J161" s="653"/>
      <c r="K161" s="648" t="s">
        <v>2326</v>
      </c>
      <c r="L161" s="653"/>
    </row>
    <row r="162" spans="1:15" ht="5.0999999999999996" customHeight="1">
      <c r="A162" s="645"/>
      <c r="B162" s="649"/>
      <c r="C162" s="651"/>
      <c r="D162" s="651"/>
      <c r="E162" s="651"/>
      <c r="F162" s="649"/>
      <c r="G162" s="654"/>
      <c r="H162" s="654"/>
      <c r="I162" s="654"/>
      <c r="J162" s="655"/>
      <c r="K162" s="649"/>
      <c r="L162" s="655"/>
    </row>
    <row r="163" spans="1:15" ht="5.0999999999999996" customHeight="1">
      <c r="A163" s="646"/>
      <c r="B163" s="649"/>
      <c r="C163" s="651"/>
      <c r="D163" s="651"/>
      <c r="E163" s="656" t="s">
        <v>289</v>
      </c>
      <c r="F163" s="658" t="s">
        <v>44</v>
      </c>
      <c r="G163" s="660" t="s">
        <v>3261</v>
      </c>
      <c r="H163" s="662" t="s">
        <v>46</v>
      </c>
      <c r="I163" s="660" t="s">
        <v>3261</v>
      </c>
      <c r="J163" s="664" t="s">
        <v>47</v>
      </c>
      <c r="K163" s="666" t="s">
        <v>312</v>
      </c>
      <c r="L163" s="667"/>
    </row>
    <row r="164" spans="1:15" ht="18" customHeight="1" thickBot="1">
      <c r="A164" s="647"/>
      <c r="B164" s="649"/>
      <c r="C164" s="651"/>
      <c r="D164" s="651"/>
      <c r="E164" s="657"/>
      <c r="F164" s="659"/>
      <c r="G164" s="661"/>
      <c r="H164" s="663"/>
      <c r="I164" s="661"/>
      <c r="J164" s="665"/>
      <c r="K164" s="668"/>
      <c r="L164" s="669"/>
    </row>
    <row r="165" spans="1:15" ht="20.100000000000001" customHeight="1" thickTop="1">
      <c r="A165" s="671"/>
      <c r="B165" s="673"/>
      <c r="C165" s="638"/>
      <c r="D165" s="115"/>
      <c r="E165" s="116"/>
      <c r="F165" s="640" t="s">
        <v>48</v>
      </c>
      <c r="G165" s="640"/>
      <c r="H165" s="640"/>
      <c r="I165" s="640"/>
      <c r="J165" s="640"/>
      <c r="K165" s="674"/>
      <c r="L165" s="675"/>
    </row>
    <row r="166" spans="1:15" ht="20.100000000000001" customHeight="1">
      <c r="A166" s="672"/>
      <c r="B166" s="639"/>
      <c r="C166" s="639"/>
      <c r="D166" s="117"/>
      <c r="E166" s="118"/>
      <c r="F166" s="58" t="str">
        <f>IF(A165="","",VLOOKUP(A165,'[2]承認一覧表(本管資材別)'!$A$8:$F$1638,4,FALSE))</f>
        <v/>
      </c>
      <c r="G166" s="58" t="s">
        <v>3261</v>
      </c>
      <c r="H166" s="59" t="str">
        <f>IF(A165="","",VLOOKUP(A165,'[2]承認一覧表(本管資材別)'!$A$8:$W$1638,5,FALSE))</f>
        <v/>
      </c>
      <c r="I166" s="58" t="s">
        <v>3261</v>
      </c>
      <c r="J166" s="60" t="str">
        <f>IF(A165="","",VLOOKUP(A165,'[2]承認一覧表(本管資材別)'!$A$8:$W$1638,6,FALSE))</f>
        <v/>
      </c>
      <c r="K166" s="682"/>
      <c r="L166" s="683"/>
      <c r="O166" s="35"/>
    </row>
    <row r="167" spans="1:15" ht="20.100000000000001" customHeight="1">
      <c r="A167" s="684"/>
      <c r="B167" s="685"/>
      <c r="C167" s="627"/>
      <c r="D167" s="119"/>
      <c r="E167" s="120"/>
      <c r="F167" s="629" t="s">
        <v>48</v>
      </c>
      <c r="G167" s="629"/>
      <c r="H167" s="629"/>
      <c r="I167" s="629"/>
      <c r="J167" s="629"/>
      <c r="K167" s="686"/>
      <c r="L167" s="687"/>
    </row>
    <row r="168" spans="1:15" ht="20.100000000000001" customHeight="1">
      <c r="A168" s="684"/>
      <c r="B168" s="628"/>
      <c r="C168" s="628"/>
      <c r="D168" s="121"/>
      <c r="E168" s="122"/>
      <c r="F168" s="46" t="str">
        <f>IF(A167="","",VLOOKUP(A167,'[2]承認一覧表(本管資材別)'!$A$8:$F$1638,4,FALSE))</f>
        <v/>
      </c>
      <c r="G168" s="46" t="s">
        <v>3261</v>
      </c>
      <c r="H168" s="61" t="str">
        <f>IF(A167="","",VLOOKUP(A167,'[2]承認一覧表(本管資材別)'!$A$8:$W$1638,5,FALSE))</f>
        <v/>
      </c>
      <c r="I168" s="46" t="s">
        <v>3261</v>
      </c>
      <c r="J168" s="62" t="str">
        <f>IF(A167="","",VLOOKUP(A167,'[2]承認一覧表(本管資材別)'!$A$8:$W$1638,6,FALSE))</f>
        <v/>
      </c>
      <c r="K168" s="688"/>
      <c r="L168" s="689"/>
    </row>
    <row r="169" spans="1:15" ht="20.100000000000001" customHeight="1">
      <c r="A169" s="676"/>
      <c r="B169" s="677"/>
      <c r="C169" s="618"/>
      <c r="D169" s="123"/>
      <c r="E169" s="124"/>
      <c r="F169" s="620" t="s">
        <v>48</v>
      </c>
      <c r="G169" s="620"/>
      <c r="H169" s="620"/>
      <c r="I169" s="620"/>
      <c r="J169" s="620"/>
      <c r="K169" s="678"/>
      <c r="L169" s="679"/>
    </row>
    <row r="170" spans="1:15" ht="20.100000000000001" customHeight="1">
      <c r="A170" s="676"/>
      <c r="B170" s="619"/>
      <c r="C170" s="619"/>
      <c r="D170" s="125"/>
      <c r="E170" s="126"/>
      <c r="F170" s="43" t="str">
        <f>IF(A169="","",VLOOKUP(A169,'[2]承認一覧表(本管資材別)'!$A$8:$F$1638,4,FALSE))</f>
        <v/>
      </c>
      <c r="G170" s="43" t="s">
        <v>3261</v>
      </c>
      <c r="H170" s="54" t="str">
        <f>IF(A169="","",VLOOKUP(A169,'[2]承認一覧表(本管資材別)'!$A$8:$W$1638,5,FALSE))</f>
        <v/>
      </c>
      <c r="I170" s="43" t="s">
        <v>3261</v>
      </c>
      <c r="J170" s="55" t="str">
        <f>IF(A169="","",VLOOKUP(A169,'[2]承認一覧表(本管資材別)'!$A$8:$W$1638,6,FALSE))</f>
        <v/>
      </c>
      <c r="K170" s="680"/>
      <c r="L170" s="681"/>
    </row>
    <row r="171" spans="1:15" ht="20.100000000000001" customHeight="1">
      <c r="A171" s="676"/>
      <c r="B171" s="685"/>
      <c r="C171" s="627"/>
      <c r="D171" s="119"/>
      <c r="E171" s="120"/>
      <c r="F171" s="629" t="s">
        <v>48</v>
      </c>
      <c r="G171" s="629"/>
      <c r="H171" s="629"/>
      <c r="I171" s="629"/>
      <c r="J171" s="629"/>
      <c r="K171" s="686"/>
      <c r="L171" s="687"/>
    </row>
    <row r="172" spans="1:15" ht="20.100000000000001" customHeight="1">
      <c r="A172" s="676"/>
      <c r="B172" s="628"/>
      <c r="C172" s="628"/>
      <c r="D172" s="121"/>
      <c r="E172" s="122"/>
      <c r="F172" s="46" t="str">
        <f>IF(A171="","",VLOOKUP(A171,'[2]承認一覧表(本管資材別)'!$A$8:$F$1638,4,FALSE))</f>
        <v/>
      </c>
      <c r="G172" s="46" t="s">
        <v>3261</v>
      </c>
      <c r="H172" s="61" t="str">
        <f>IF(A171="","",VLOOKUP(A171,'[2]承認一覧表(本管資材別)'!$A$8:$W$1638,5,FALSE))</f>
        <v/>
      </c>
      <c r="I172" s="46" t="s">
        <v>3261</v>
      </c>
      <c r="J172" s="62" t="str">
        <f>IF(A171="","",VLOOKUP(A171,'[2]承認一覧表(本管資材別)'!$A$8:$W$1638,6,FALSE))</f>
        <v/>
      </c>
      <c r="K172" s="688"/>
      <c r="L172" s="689"/>
    </row>
    <row r="173" spans="1:15" ht="20.100000000000001" customHeight="1">
      <c r="A173" s="676"/>
      <c r="B173" s="677"/>
      <c r="C173" s="618"/>
      <c r="D173" s="123"/>
      <c r="E173" s="124"/>
      <c r="F173" s="620" t="s">
        <v>48</v>
      </c>
      <c r="G173" s="620"/>
      <c r="H173" s="620"/>
      <c r="I173" s="620"/>
      <c r="J173" s="620"/>
      <c r="K173" s="678"/>
      <c r="L173" s="679"/>
    </row>
    <row r="174" spans="1:15" ht="20.100000000000001" customHeight="1">
      <c r="A174" s="676"/>
      <c r="B174" s="619"/>
      <c r="C174" s="619"/>
      <c r="D174" s="125"/>
      <c r="E174" s="126"/>
      <c r="F174" s="43" t="str">
        <f>IF(A173="","",VLOOKUP(A173,'[2]承認一覧表(本管資材別)'!$A$8:$F$1638,4,FALSE))</f>
        <v/>
      </c>
      <c r="G174" s="43" t="s">
        <v>3261</v>
      </c>
      <c r="H174" s="54" t="str">
        <f>IF(A173="","",VLOOKUP(A173,'[2]承認一覧表(本管資材別)'!$A$8:$W$1638,5,FALSE))</f>
        <v/>
      </c>
      <c r="I174" s="43" t="s">
        <v>3261</v>
      </c>
      <c r="J174" s="55" t="str">
        <f>IF(A173="","",VLOOKUP(A173,'[2]承認一覧表(本管資材別)'!$A$8:$W$1638,6,FALSE))</f>
        <v/>
      </c>
      <c r="K174" s="680"/>
      <c r="L174" s="681"/>
    </row>
    <row r="175" spans="1:15" ht="20.100000000000001" customHeight="1">
      <c r="A175" s="676"/>
      <c r="B175" s="685"/>
      <c r="C175" s="627"/>
      <c r="D175" s="119"/>
      <c r="E175" s="120"/>
      <c r="F175" s="629" t="s">
        <v>48</v>
      </c>
      <c r="G175" s="629"/>
      <c r="H175" s="629"/>
      <c r="I175" s="629"/>
      <c r="J175" s="629"/>
      <c r="K175" s="686"/>
      <c r="L175" s="687"/>
    </row>
    <row r="176" spans="1:15" ht="20.100000000000001" customHeight="1">
      <c r="A176" s="676"/>
      <c r="B176" s="628"/>
      <c r="C176" s="628"/>
      <c r="D176" s="121"/>
      <c r="E176" s="122"/>
      <c r="F176" s="46" t="str">
        <f>IF(A175="","",VLOOKUP(A175,'[2]承認一覧表(本管資材別)'!$A$8:$F$1638,4,FALSE))</f>
        <v/>
      </c>
      <c r="G176" s="46" t="s">
        <v>3261</v>
      </c>
      <c r="H176" s="61" t="str">
        <f>IF(A175="","",VLOOKUP(A175,'[2]承認一覧表(本管資材別)'!$A$8:$W$1638,5,FALSE))</f>
        <v/>
      </c>
      <c r="I176" s="46" t="s">
        <v>3261</v>
      </c>
      <c r="J176" s="62" t="str">
        <f>IF(A175="","",VLOOKUP(A175,'[2]承認一覧表(本管資材別)'!$A$8:$W$1638,6,FALSE))</f>
        <v/>
      </c>
      <c r="K176" s="688"/>
      <c r="L176" s="689"/>
    </row>
    <row r="177" spans="1:12" ht="20.100000000000001" customHeight="1">
      <c r="A177" s="676"/>
      <c r="B177" s="677"/>
      <c r="C177" s="618"/>
      <c r="D177" s="123"/>
      <c r="E177" s="124"/>
      <c r="F177" s="620" t="s">
        <v>48</v>
      </c>
      <c r="G177" s="620"/>
      <c r="H177" s="620"/>
      <c r="I177" s="620"/>
      <c r="J177" s="620"/>
      <c r="K177" s="678"/>
      <c r="L177" s="679"/>
    </row>
    <row r="178" spans="1:12" ht="20.100000000000001" customHeight="1">
      <c r="A178" s="676"/>
      <c r="B178" s="619"/>
      <c r="C178" s="619"/>
      <c r="D178" s="125"/>
      <c r="E178" s="126"/>
      <c r="F178" s="43" t="str">
        <f>IF(A177="","",VLOOKUP(A177,'[2]承認一覧表(本管資材別)'!$A$8:$F$1638,4,FALSE))</f>
        <v/>
      </c>
      <c r="G178" s="43" t="s">
        <v>3261</v>
      </c>
      <c r="H178" s="54" t="str">
        <f>IF(A177="","",VLOOKUP(A177,'[2]承認一覧表(本管資材別)'!$A$8:$W$1638,5,FALSE))</f>
        <v/>
      </c>
      <c r="I178" s="43" t="s">
        <v>3261</v>
      </c>
      <c r="J178" s="55" t="str">
        <f>IF(A177="","",VLOOKUP(A177,'[2]承認一覧表(本管資材別)'!$A$8:$W$1638,6,FALSE))</f>
        <v/>
      </c>
      <c r="K178" s="680"/>
      <c r="L178" s="681"/>
    </row>
    <row r="179" spans="1:12" ht="20.100000000000001" customHeight="1">
      <c r="A179" s="676"/>
      <c r="B179" s="685"/>
      <c r="C179" s="627"/>
      <c r="D179" s="119"/>
      <c r="E179" s="120"/>
      <c r="F179" s="629" t="s">
        <v>48</v>
      </c>
      <c r="G179" s="629"/>
      <c r="H179" s="629"/>
      <c r="I179" s="629"/>
      <c r="J179" s="629"/>
      <c r="K179" s="686"/>
      <c r="L179" s="687"/>
    </row>
    <row r="180" spans="1:12" ht="20.100000000000001" customHeight="1">
      <c r="A180" s="676"/>
      <c r="B180" s="628"/>
      <c r="C180" s="628"/>
      <c r="D180" s="121"/>
      <c r="E180" s="122"/>
      <c r="F180" s="46" t="str">
        <f>IF(A179="","",VLOOKUP(A179,'[2]承認一覧表(本管資材別)'!$A$8:$F$1638,4,FALSE))</f>
        <v/>
      </c>
      <c r="G180" s="46" t="s">
        <v>3261</v>
      </c>
      <c r="H180" s="61" t="str">
        <f>IF(A179="","",VLOOKUP(A179,'[2]承認一覧表(本管資材別)'!$A$8:$W$1638,5,FALSE))</f>
        <v/>
      </c>
      <c r="I180" s="46" t="s">
        <v>3261</v>
      </c>
      <c r="J180" s="62" t="str">
        <f>IF(A179="","",VLOOKUP(A179,'[2]承認一覧表(本管資材別)'!$A$8:$W$1638,6,FALSE))</f>
        <v/>
      </c>
      <c r="K180" s="688"/>
      <c r="L180" s="689"/>
    </row>
    <row r="181" spans="1:12" ht="20.100000000000001" customHeight="1">
      <c r="A181" s="676"/>
      <c r="B181" s="677"/>
      <c r="C181" s="618"/>
      <c r="D181" s="123"/>
      <c r="E181" s="124"/>
      <c r="F181" s="620" t="s">
        <v>48</v>
      </c>
      <c r="G181" s="620"/>
      <c r="H181" s="620"/>
      <c r="I181" s="620"/>
      <c r="J181" s="620"/>
      <c r="K181" s="678"/>
      <c r="L181" s="679"/>
    </row>
    <row r="182" spans="1:12" ht="20.100000000000001" customHeight="1">
      <c r="A182" s="676"/>
      <c r="B182" s="619"/>
      <c r="C182" s="619"/>
      <c r="D182" s="125"/>
      <c r="E182" s="126"/>
      <c r="F182" s="43" t="str">
        <f>IF(A181="","",VLOOKUP(A181,'[2]承認一覧表(本管資材別)'!$A$8:$F$1638,4,FALSE))</f>
        <v/>
      </c>
      <c r="G182" s="43" t="s">
        <v>3261</v>
      </c>
      <c r="H182" s="54" t="str">
        <f>IF(A181="","",VLOOKUP(A181,'[2]承認一覧表(本管資材別)'!$A$8:$W$1638,5,FALSE))</f>
        <v/>
      </c>
      <c r="I182" s="43" t="s">
        <v>3261</v>
      </c>
      <c r="J182" s="55" t="str">
        <f>IF(A181="","",VLOOKUP(A181,'[2]承認一覧表(本管資材別)'!$A$8:$W$1638,6,FALSE))</f>
        <v/>
      </c>
      <c r="K182" s="680"/>
      <c r="L182" s="681"/>
    </row>
    <row r="183" spans="1:12" ht="20.100000000000001" customHeight="1">
      <c r="A183" s="676"/>
      <c r="B183" s="685"/>
      <c r="C183" s="627"/>
      <c r="D183" s="119"/>
      <c r="E183" s="120"/>
      <c r="F183" s="629" t="s">
        <v>48</v>
      </c>
      <c r="G183" s="629"/>
      <c r="H183" s="629"/>
      <c r="I183" s="629"/>
      <c r="J183" s="629"/>
      <c r="K183" s="686"/>
      <c r="L183" s="687"/>
    </row>
    <row r="184" spans="1:12" ht="20.100000000000001" customHeight="1">
      <c r="A184" s="676"/>
      <c r="B184" s="628"/>
      <c r="C184" s="628"/>
      <c r="D184" s="121"/>
      <c r="E184" s="122"/>
      <c r="F184" s="46" t="str">
        <f>IF(A183="","",VLOOKUP(A183,'[2]承認一覧表(本管資材別)'!$A$8:$F$1638,4,FALSE))</f>
        <v/>
      </c>
      <c r="G184" s="46" t="s">
        <v>3261</v>
      </c>
      <c r="H184" s="61" t="str">
        <f>IF(A183="","",VLOOKUP(A183,'[2]承認一覧表(本管資材別)'!$A$8:$W$1638,5,FALSE))</f>
        <v/>
      </c>
      <c r="I184" s="46" t="s">
        <v>3261</v>
      </c>
      <c r="J184" s="62" t="str">
        <f>IF(A183="","",VLOOKUP(A183,'[2]承認一覧表(本管資材別)'!$A$8:$W$1638,6,FALSE))</f>
        <v/>
      </c>
      <c r="K184" s="688"/>
      <c r="L184" s="689"/>
    </row>
    <row r="185" spans="1:12" ht="20.100000000000001" customHeight="1">
      <c r="A185" s="676"/>
      <c r="B185" s="677"/>
      <c r="C185" s="618"/>
      <c r="D185" s="123"/>
      <c r="E185" s="124"/>
      <c r="F185" s="620" t="s">
        <v>48</v>
      </c>
      <c r="G185" s="620"/>
      <c r="H185" s="620"/>
      <c r="I185" s="620"/>
      <c r="J185" s="620"/>
      <c r="K185" s="678"/>
      <c r="L185" s="679"/>
    </row>
    <row r="186" spans="1:12" ht="20.100000000000001" customHeight="1">
      <c r="A186" s="676"/>
      <c r="B186" s="619"/>
      <c r="C186" s="619"/>
      <c r="D186" s="125"/>
      <c r="E186" s="126"/>
      <c r="F186" s="43" t="str">
        <f>IF(A185="","",VLOOKUP(A185,'[2]承認一覧表(本管資材別)'!$A$8:$F$1638,4,FALSE))</f>
        <v/>
      </c>
      <c r="G186" s="43" t="s">
        <v>3261</v>
      </c>
      <c r="H186" s="54" t="str">
        <f>IF(A185="","",VLOOKUP(A185,'[2]承認一覧表(本管資材別)'!$A$8:$W$1638,5,FALSE))</f>
        <v/>
      </c>
      <c r="I186" s="43" t="s">
        <v>3261</v>
      </c>
      <c r="J186" s="55" t="str">
        <f>IF(A185="","",VLOOKUP(A185,'[2]承認一覧表(本管資材別)'!$A$8:$W$1638,6,FALSE))</f>
        <v/>
      </c>
      <c r="K186" s="680"/>
      <c r="L186" s="681"/>
    </row>
    <row r="187" spans="1:12" ht="20.100000000000001" customHeight="1">
      <c r="A187" s="676"/>
      <c r="B187" s="685"/>
      <c r="C187" s="627"/>
      <c r="D187" s="119"/>
      <c r="E187" s="120"/>
      <c r="F187" s="629" t="s">
        <v>48</v>
      </c>
      <c r="G187" s="629"/>
      <c r="H187" s="629"/>
      <c r="I187" s="629"/>
      <c r="J187" s="629"/>
      <c r="K187" s="686"/>
      <c r="L187" s="687"/>
    </row>
    <row r="188" spans="1:12" ht="20.100000000000001" customHeight="1">
      <c r="A188" s="676"/>
      <c r="B188" s="628"/>
      <c r="C188" s="628"/>
      <c r="D188" s="121"/>
      <c r="E188" s="122"/>
      <c r="F188" s="46" t="str">
        <f>IF(A187="","",VLOOKUP(A187,'[2]承認一覧表(本管資材別)'!$A$8:$F$1638,4,FALSE))</f>
        <v/>
      </c>
      <c r="G188" s="46" t="s">
        <v>3261</v>
      </c>
      <c r="H188" s="61" t="str">
        <f>IF(A187="","",VLOOKUP(A187,'[2]承認一覧表(本管資材別)'!$A$8:$W$1638,5,FALSE))</f>
        <v/>
      </c>
      <c r="I188" s="46" t="s">
        <v>3261</v>
      </c>
      <c r="J188" s="62" t="str">
        <f>IF(A187="","",VLOOKUP(A187,'[2]承認一覧表(本管資材別)'!$A$8:$W$1638,6,FALSE))</f>
        <v/>
      </c>
      <c r="K188" s="688"/>
      <c r="L188" s="689"/>
    </row>
    <row r="189" spans="1:12" ht="20.100000000000001" customHeight="1">
      <c r="A189" s="676"/>
      <c r="B189" s="677"/>
      <c r="C189" s="618"/>
      <c r="D189" s="123"/>
      <c r="E189" s="124"/>
      <c r="F189" s="620" t="s">
        <v>48</v>
      </c>
      <c r="G189" s="620"/>
      <c r="H189" s="620"/>
      <c r="I189" s="620"/>
      <c r="J189" s="620"/>
      <c r="K189" s="678"/>
      <c r="L189" s="679"/>
    </row>
    <row r="190" spans="1:12" ht="20.100000000000001" customHeight="1">
      <c r="A190" s="676"/>
      <c r="B190" s="619"/>
      <c r="C190" s="619"/>
      <c r="D190" s="125"/>
      <c r="E190" s="126"/>
      <c r="F190" s="43" t="str">
        <f>IF(A189="","",VLOOKUP(A189,'[2]承認一覧表(本管資材別)'!$A$8:$F$1638,4,FALSE))</f>
        <v/>
      </c>
      <c r="G190" s="43" t="s">
        <v>3261</v>
      </c>
      <c r="H190" s="54" t="str">
        <f>IF(A189="","",VLOOKUP(A189,'[2]承認一覧表(本管資材別)'!$A$8:$W$1638,5,FALSE))</f>
        <v/>
      </c>
      <c r="I190" s="43" t="s">
        <v>3261</v>
      </c>
      <c r="J190" s="55" t="str">
        <f>IF(A189="","",VLOOKUP(A189,'[2]承認一覧表(本管資材別)'!$A$8:$W$1638,6,FALSE))</f>
        <v/>
      </c>
      <c r="K190" s="680"/>
      <c r="L190" s="681"/>
    </row>
    <row r="191" spans="1:12" ht="20.100000000000001" customHeight="1">
      <c r="A191" s="676"/>
      <c r="B191" s="685"/>
      <c r="C191" s="627"/>
      <c r="D191" s="119"/>
      <c r="E191" s="120"/>
      <c r="F191" s="629" t="s">
        <v>48</v>
      </c>
      <c r="G191" s="629"/>
      <c r="H191" s="629"/>
      <c r="I191" s="629"/>
      <c r="J191" s="629"/>
      <c r="K191" s="686"/>
      <c r="L191" s="687"/>
    </row>
    <row r="192" spans="1:12" ht="20.100000000000001" customHeight="1">
      <c r="A192" s="676"/>
      <c r="B192" s="628"/>
      <c r="C192" s="628"/>
      <c r="D192" s="121"/>
      <c r="E192" s="122"/>
      <c r="F192" s="46" t="str">
        <f>IF(A191="","",VLOOKUP(A191,'[2]承認一覧表(本管資材別)'!$A$8:$F$1638,4,FALSE))</f>
        <v/>
      </c>
      <c r="G192" s="46" t="s">
        <v>3261</v>
      </c>
      <c r="H192" s="61" t="str">
        <f>IF(A191="","",VLOOKUP(A191,'[2]承認一覧表(本管資材別)'!$A$8:$W$1638,5,FALSE))</f>
        <v/>
      </c>
      <c r="I192" s="46" t="s">
        <v>3261</v>
      </c>
      <c r="J192" s="62" t="str">
        <f>IF(A191="","",VLOOKUP(A191,'[2]承認一覧表(本管資材別)'!$A$8:$W$1638,6,FALSE))</f>
        <v/>
      </c>
      <c r="K192" s="688"/>
      <c r="L192" s="689"/>
    </row>
    <row r="193" spans="1:12" ht="20.100000000000001" customHeight="1">
      <c r="A193" s="676"/>
      <c r="B193" s="677"/>
      <c r="C193" s="618"/>
      <c r="D193" s="123"/>
      <c r="E193" s="124"/>
      <c r="F193" s="620" t="s">
        <v>48</v>
      </c>
      <c r="G193" s="620"/>
      <c r="H193" s="620"/>
      <c r="I193" s="620"/>
      <c r="J193" s="620"/>
      <c r="K193" s="678"/>
      <c r="L193" s="679"/>
    </row>
    <row r="194" spans="1:12" ht="20.100000000000001" customHeight="1">
      <c r="A194" s="676"/>
      <c r="B194" s="619"/>
      <c r="C194" s="619"/>
      <c r="D194" s="125"/>
      <c r="E194" s="126"/>
      <c r="F194" s="43" t="str">
        <f>IF(A193="","",VLOOKUP(A193,'[2]承認一覧表(本管資材別)'!$A$8:$F$1638,4,FALSE))</f>
        <v/>
      </c>
      <c r="G194" s="43" t="s">
        <v>3261</v>
      </c>
      <c r="H194" s="54" t="str">
        <f>IF(A193="","",VLOOKUP(A193,'[2]承認一覧表(本管資材別)'!$A$8:$W$1638,5,FALSE))</f>
        <v/>
      </c>
      <c r="I194" s="43" t="s">
        <v>3261</v>
      </c>
      <c r="J194" s="55" t="str">
        <f>IF(A193="","",VLOOKUP(A193,'[2]承認一覧表(本管資材別)'!$A$8:$W$1638,6,FALSE))</f>
        <v/>
      </c>
      <c r="K194" s="680"/>
      <c r="L194" s="681"/>
    </row>
    <row r="195" spans="1:12" ht="20.100000000000001" customHeight="1">
      <c r="A195" s="676"/>
      <c r="B195" s="685"/>
      <c r="C195" s="627"/>
      <c r="D195" s="119"/>
      <c r="E195" s="120"/>
      <c r="F195" s="629" t="s">
        <v>48</v>
      </c>
      <c r="G195" s="629"/>
      <c r="H195" s="629"/>
      <c r="I195" s="629"/>
      <c r="J195" s="629"/>
      <c r="K195" s="686"/>
      <c r="L195" s="687"/>
    </row>
    <row r="196" spans="1:12" ht="20.100000000000001" customHeight="1">
      <c r="A196" s="676"/>
      <c r="B196" s="628"/>
      <c r="C196" s="628"/>
      <c r="D196" s="121"/>
      <c r="E196" s="122"/>
      <c r="F196" s="46" t="str">
        <f>IF(A195="","",VLOOKUP(A195,'[2]承認一覧表(本管資材別)'!$A$8:$F$1638,4,FALSE))</f>
        <v/>
      </c>
      <c r="G196" s="46" t="s">
        <v>3261</v>
      </c>
      <c r="H196" s="61" t="str">
        <f>IF(A195="","",VLOOKUP(A195,'[2]承認一覧表(本管資材別)'!$A$8:$W$1638,5,FALSE))</f>
        <v/>
      </c>
      <c r="I196" s="46" t="s">
        <v>3261</v>
      </c>
      <c r="J196" s="62" t="str">
        <f>IF(A195="","",VLOOKUP(A195,'[2]承認一覧表(本管資材別)'!$A$8:$W$1638,6,FALSE))</f>
        <v/>
      </c>
      <c r="K196" s="688"/>
      <c r="L196" s="689"/>
    </row>
    <row r="197" spans="1:12" ht="20.100000000000001" customHeight="1">
      <c r="A197" s="676"/>
      <c r="B197" s="677"/>
      <c r="C197" s="618"/>
      <c r="D197" s="123"/>
      <c r="E197" s="124"/>
      <c r="F197" s="620" t="s">
        <v>48</v>
      </c>
      <c r="G197" s="620"/>
      <c r="H197" s="620"/>
      <c r="I197" s="620"/>
      <c r="J197" s="620"/>
      <c r="K197" s="678"/>
      <c r="L197" s="679"/>
    </row>
    <row r="198" spans="1:12" ht="20.100000000000001" customHeight="1">
      <c r="A198" s="676"/>
      <c r="B198" s="619"/>
      <c r="C198" s="619"/>
      <c r="D198" s="125"/>
      <c r="E198" s="126"/>
      <c r="F198" s="43" t="str">
        <f>IF(A197="","",VLOOKUP(A197,'[2]承認一覧表(本管資材別)'!$A$8:$F$1638,4,FALSE))</f>
        <v/>
      </c>
      <c r="G198" s="43" t="s">
        <v>3261</v>
      </c>
      <c r="H198" s="54" t="str">
        <f>IF(A197="","",VLOOKUP(A197,'[2]承認一覧表(本管資材別)'!$A$8:$W$1638,5,FALSE))</f>
        <v/>
      </c>
      <c r="I198" s="43" t="s">
        <v>3261</v>
      </c>
      <c r="J198" s="55" t="str">
        <f>IF(A197="","",VLOOKUP(A197,'[2]承認一覧表(本管資材別)'!$A$8:$W$1638,6,FALSE))</f>
        <v/>
      </c>
      <c r="K198" s="680"/>
      <c r="L198" s="681"/>
    </row>
    <row r="199" spans="1:12" ht="20.100000000000001" customHeight="1">
      <c r="A199" s="676"/>
      <c r="B199" s="685"/>
      <c r="C199" s="627"/>
      <c r="D199" s="119"/>
      <c r="E199" s="120"/>
      <c r="F199" s="629" t="s">
        <v>48</v>
      </c>
      <c r="G199" s="629"/>
      <c r="H199" s="629"/>
      <c r="I199" s="629"/>
      <c r="J199" s="629"/>
      <c r="K199" s="686"/>
      <c r="L199" s="687"/>
    </row>
    <row r="200" spans="1:12" ht="20.100000000000001" customHeight="1">
      <c r="A200" s="676"/>
      <c r="B200" s="628"/>
      <c r="C200" s="628"/>
      <c r="D200" s="121"/>
      <c r="E200" s="122"/>
      <c r="F200" s="46" t="str">
        <f>IF(A199="","",VLOOKUP(A199,'[2]承認一覧表(本管資材別)'!$A$8:$F$1638,4,FALSE))</f>
        <v/>
      </c>
      <c r="G200" s="46" t="s">
        <v>3261</v>
      </c>
      <c r="H200" s="61" t="str">
        <f>IF(A199="","",VLOOKUP(A199,'[2]承認一覧表(本管資材別)'!$A$8:$W$1638,5,FALSE))</f>
        <v/>
      </c>
      <c r="I200" s="46" t="s">
        <v>3261</v>
      </c>
      <c r="J200" s="62" t="str">
        <f>IF(A199="","",VLOOKUP(A199,'[2]承認一覧表(本管資材別)'!$A$8:$W$1638,6,FALSE))</f>
        <v/>
      </c>
      <c r="K200" s="688"/>
      <c r="L200" s="689"/>
    </row>
    <row r="201" spans="1:12" ht="20.100000000000001" customHeight="1">
      <c r="A201" s="676"/>
      <c r="B201" s="677"/>
      <c r="C201" s="618"/>
      <c r="D201" s="123"/>
      <c r="E201" s="124"/>
      <c r="F201" s="620" t="s">
        <v>48</v>
      </c>
      <c r="G201" s="620"/>
      <c r="H201" s="620"/>
      <c r="I201" s="620"/>
      <c r="J201" s="620"/>
      <c r="K201" s="678"/>
      <c r="L201" s="679"/>
    </row>
    <row r="202" spans="1:12" ht="20.100000000000001" customHeight="1">
      <c r="A202" s="676"/>
      <c r="B202" s="619"/>
      <c r="C202" s="619"/>
      <c r="D202" s="125"/>
      <c r="E202" s="126"/>
      <c r="F202" s="43" t="str">
        <f>IF(A201="","",VLOOKUP(A201,'[2]承認一覧表(本管資材別)'!$A$8:$F$1638,4,FALSE))</f>
        <v/>
      </c>
      <c r="G202" s="43" t="s">
        <v>3261</v>
      </c>
      <c r="H202" s="54" t="str">
        <f>IF(A201="","",VLOOKUP(A201,'[2]承認一覧表(本管資材別)'!$A$8:$W$1638,5,FALSE))</f>
        <v/>
      </c>
      <c r="I202" s="43" t="s">
        <v>3261</v>
      </c>
      <c r="J202" s="55" t="str">
        <f>IF(A201="","",VLOOKUP(A201,'[2]承認一覧表(本管資材別)'!$A$8:$W$1638,6,FALSE))</f>
        <v/>
      </c>
      <c r="K202" s="680"/>
      <c r="L202" s="681"/>
    </row>
    <row r="203" spans="1:12" ht="20.100000000000001" customHeight="1">
      <c r="A203" s="676"/>
      <c r="B203" s="685"/>
      <c r="C203" s="627"/>
      <c r="D203" s="119"/>
      <c r="E203" s="120"/>
      <c r="F203" s="629" t="s">
        <v>48</v>
      </c>
      <c r="G203" s="629"/>
      <c r="H203" s="629"/>
      <c r="I203" s="629"/>
      <c r="J203" s="629"/>
      <c r="K203" s="686"/>
      <c r="L203" s="687"/>
    </row>
    <row r="204" spans="1:12" ht="20.100000000000001" customHeight="1">
      <c r="A204" s="676"/>
      <c r="B204" s="628"/>
      <c r="C204" s="628"/>
      <c r="D204" s="121"/>
      <c r="E204" s="122"/>
      <c r="F204" s="46" t="str">
        <f>IF(A203="","",VLOOKUP(A203,'[2]承認一覧表(本管資材別)'!$A$8:$F$1638,4,FALSE))</f>
        <v/>
      </c>
      <c r="G204" s="46" t="s">
        <v>3261</v>
      </c>
      <c r="H204" s="61" t="str">
        <f>IF(A203="","",VLOOKUP(A203,'[2]承認一覧表(本管資材別)'!$A$8:$W$1638,5,FALSE))</f>
        <v/>
      </c>
      <c r="I204" s="46" t="s">
        <v>3261</v>
      </c>
      <c r="J204" s="62" t="str">
        <f>IF(A203="","",VLOOKUP(A203,'[2]承認一覧表(本管資材別)'!$A$8:$W$1638,6,FALSE))</f>
        <v/>
      </c>
      <c r="K204" s="688"/>
      <c r="L204" s="689"/>
    </row>
    <row r="205" spans="1:12" ht="20.100000000000001" customHeight="1">
      <c r="A205" s="676"/>
      <c r="B205" s="677"/>
      <c r="C205" s="618"/>
      <c r="D205" s="123"/>
      <c r="E205" s="124"/>
      <c r="F205" s="620" t="s">
        <v>48</v>
      </c>
      <c r="G205" s="620"/>
      <c r="H205" s="620"/>
      <c r="I205" s="620"/>
      <c r="J205" s="620"/>
      <c r="K205" s="678"/>
      <c r="L205" s="679"/>
    </row>
    <row r="206" spans="1:12" ht="20.100000000000001" customHeight="1">
      <c r="A206" s="676"/>
      <c r="B206" s="619"/>
      <c r="C206" s="619"/>
      <c r="D206" s="125"/>
      <c r="E206" s="126"/>
      <c r="F206" s="43" t="str">
        <f>IF(A205="","",VLOOKUP(A205,'[2]承認一覧表(本管資材別)'!$A$8:$F$1638,4,FALSE))</f>
        <v/>
      </c>
      <c r="G206" s="43" t="s">
        <v>3261</v>
      </c>
      <c r="H206" s="54" t="str">
        <f>IF(A205="","",VLOOKUP(A205,'[2]承認一覧表(本管資材別)'!$A$8:$W$1638,5,FALSE))</f>
        <v/>
      </c>
      <c r="I206" s="43" t="s">
        <v>3261</v>
      </c>
      <c r="J206" s="55" t="str">
        <f>IF(A205="","",VLOOKUP(A205,'[2]承認一覧表(本管資材別)'!$A$8:$W$1638,6,FALSE))</f>
        <v/>
      </c>
      <c r="K206" s="680"/>
      <c r="L206" s="681"/>
    </row>
    <row r="207" spans="1:12" ht="15" customHeight="1">
      <c r="B207" s="90" t="s">
        <v>3038</v>
      </c>
      <c r="C207" s="36"/>
      <c r="D207" s="36"/>
      <c r="E207" s="37"/>
      <c r="F207" s="38"/>
      <c r="G207" s="38"/>
      <c r="H207" s="38"/>
      <c r="I207" s="38"/>
      <c r="J207" s="38"/>
      <c r="K207" s="36"/>
      <c r="L207" s="36"/>
    </row>
    <row r="208" spans="1:12" ht="20.100000000000001" customHeight="1">
      <c r="B208" s="48" t="s">
        <v>2325</v>
      </c>
      <c r="C208" s="39"/>
      <c r="D208" s="39"/>
      <c r="E208" s="40"/>
      <c r="K208" s="39"/>
      <c r="L208" s="39"/>
    </row>
    <row r="209" spans="1:15" ht="20.100000000000001" customHeight="1">
      <c r="B209" s="48"/>
      <c r="C209" s="39"/>
      <c r="D209" s="39"/>
      <c r="E209" s="40"/>
      <c r="K209" s="39"/>
      <c r="L209" s="39"/>
    </row>
    <row r="210" spans="1:15" ht="20.100000000000001" customHeight="1">
      <c r="B210" s="48"/>
      <c r="C210" s="39"/>
      <c r="D210" s="39"/>
      <c r="E210" s="40"/>
      <c r="K210" s="39"/>
      <c r="L210" s="39"/>
    </row>
    <row r="211" spans="1:15" ht="20.100000000000001" customHeight="1">
      <c r="L211" s="31" t="s">
        <v>3264</v>
      </c>
    </row>
    <row r="212" spans="1:15" ht="9.9" customHeight="1"/>
    <row r="213" spans="1:15" ht="18" customHeight="1">
      <c r="A213" s="645" t="s">
        <v>41</v>
      </c>
      <c r="B213" s="648" t="s">
        <v>288</v>
      </c>
      <c r="C213" s="650" t="s">
        <v>42</v>
      </c>
      <c r="D213" s="650" t="s">
        <v>242</v>
      </c>
      <c r="E213" s="650" t="s">
        <v>292</v>
      </c>
      <c r="F213" s="648" t="s">
        <v>43</v>
      </c>
      <c r="G213" s="652"/>
      <c r="H213" s="652"/>
      <c r="I213" s="652"/>
      <c r="J213" s="653"/>
      <c r="K213" s="648" t="s">
        <v>2326</v>
      </c>
      <c r="L213" s="653"/>
    </row>
    <row r="214" spans="1:15" ht="5.0999999999999996" customHeight="1">
      <c r="A214" s="645"/>
      <c r="B214" s="649"/>
      <c r="C214" s="651"/>
      <c r="D214" s="651"/>
      <c r="E214" s="651"/>
      <c r="F214" s="649"/>
      <c r="G214" s="654"/>
      <c r="H214" s="654"/>
      <c r="I214" s="654"/>
      <c r="J214" s="655"/>
      <c r="K214" s="649"/>
      <c r="L214" s="655"/>
    </row>
    <row r="215" spans="1:15" ht="5.0999999999999996" customHeight="1">
      <c r="A215" s="646"/>
      <c r="B215" s="649"/>
      <c r="C215" s="651"/>
      <c r="D215" s="651"/>
      <c r="E215" s="656" t="s">
        <v>289</v>
      </c>
      <c r="F215" s="658" t="s">
        <v>44</v>
      </c>
      <c r="G215" s="660" t="s">
        <v>3261</v>
      </c>
      <c r="H215" s="662" t="s">
        <v>46</v>
      </c>
      <c r="I215" s="660" t="s">
        <v>3261</v>
      </c>
      <c r="J215" s="664" t="s">
        <v>47</v>
      </c>
      <c r="K215" s="666" t="s">
        <v>312</v>
      </c>
      <c r="L215" s="667"/>
    </row>
    <row r="216" spans="1:15" ht="18" customHeight="1" thickBot="1">
      <c r="A216" s="647"/>
      <c r="B216" s="649"/>
      <c r="C216" s="651"/>
      <c r="D216" s="651"/>
      <c r="E216" s="657"/>
      <c r="F216" s="659"/>
      <c r="G216" s="661"/>
      <c r="H216" s="663"/>
      <c r="I216" s="661"/>
      <c r="J216" s="665"/>
      <c r="K216" s="668"/>
      <c r="L216" s="669"/>
    </row>
    <row r="217" spans="1:15" ht="20.100000000000001" customHeight="1" thickTop="1">
      <c r="A217" s="671"/>
      <c r="B217" s="673"/>
      <c r="C217" s="638"/>
      <c r="D217" s="115"/>
      <c r="E217" s="116"/>
      <c r="F217" s="640" t="s">
        <v>48</v>
      </c>
      <c r="G217" s="640"/>
      <c r="H217" s="640"/>
      <c r="I217" s="640"/>
      <c r="J217" s="640"/>
      <c r="K217" s="674"/>
      <c r="L217" s="675"/>
    </row>
    <row r="218" spans="1:15" ht="20.100000000000001" customHeight="1">
      <c r="A218" s="672"/>
      <c r="B218" s="639"/>
      <c r="C218" s="639"/>
      <c r="D218" s="117"/>
      <c r="E218" s="118"/>
      <c r="F218" s="58" t="str">
        <f>IF(A217="","",VLOOKUP(A217,'[2]承認一覧表(本管資材別)'!$A$8:$F$1638,4,FALSE))</f>
        <v/>
      </c>
      <c r="G218" s="58" t="s">
        <v>3261</v>
      </c>
      <c r="H218" s="59" t="str">
        <f>IF(A217="","",VLOOKUP(A217,'[2]承認一覧表(本管資材別)'!$A$8:$W$1638,5,FALSE))</f>
        <v/>
      </c>
      <c r="I218" s="58" t="s">
        <v>3261</v>
      </c>
      <c r="J218" s="60" t="str">
        <f>IF(A217="","",VLOOKUP(A217,'[2]承認一覧表(本管資材別)'!$A$8:$W$1638,6,FALSE))</f>
        <v/>
      </c>
      <c r="K218" s="682"/>
      <c r="L218" s="683"/>
      <c r="O218" s="35"/>
    </row>
    <row r="219" spans="1:15" ht="20.100000000000001" customHeight="1">
      <c r="A219" s="684"/>
      <c r="B219" s="685"/>
      <c r="C219" s="627"/>
      <c r="D219" s="119"/>
      <c r="E219" s="120"/>
      <c r="F219" s="629" t="s">
        <v>48</v>
      </c>
      <c r="G219" s="629"/>
      <c r="H219" s="629"/>
      <c r="I219" s="629"/>
      <c r="J219" s="629"/>
      <c r="K219" s="686"/>
      <c r="L219" s="687"/>
    </row>
    <row r="220" spans="1:15" ht="20.100000000000001" customHeight="1">
      <c r="A220" s="684"/>
      <c r="B220" s="628"/>
      <c r="C220" s="628"/>
      <c r="D220" s="121"/>
      <c r="E220" s="122"/>
      <c r="F220" s="46" t="str">
        <f>IF(A219="","",VLOOKUP(A219,'[2]承認一覧表(本管資材別)'!$A$8:$F$1638,4,FALSE))</f>
        <v/>
      </c>
      <c r="G220" s="46" t="s">
        <v>3261</v>
      </c>
      <c r="H220" s="61" t="str">
        <f>IF(A219="","",VLOOKUP(A219,'[2]承認一覧表(本管資材別)'!$A$8:$W$1638,5,FALSE))</f>
        <v/>
      </c>
      <c r="I220" s="46" t="s">
        <v>3261</v>
      </c>
      <c r="J220" s="62" t="str">
        <f>IF(A219="","",VLOOKUP(A219,'[2]承認一覧表(本管資材別)'!$A$8:$W$1638,6,FALSE))</f>
        <v/>
      </c>
      <c r="K220" s="688"/>
      <c r="L220" s="689"/>
    </row>
    <row r="221" spans="1:15" ht="20.100000000000001" customHeight="1">
      <c r="A221" s="676"/>
      <c r="B221" s="677"/>
      <c r="C221" s="618"/>
      <c r="D221" s="123"/>
      <c r="E221" s="124"/>
      <c r="F221" s="620" t="s">
        <v>48</v>
      </c>
      <c r="G221" s="620"/>
      <c r="H221" s="620"/>
      <c r="I221" s="620"/>
      <c r="J221" s="620"/>
      <c r="K221" s="678"/>
      <c r="L221" s="679"/>
    </row>
    <row r="222" spans="1:15" ht="20.100000000000001" customHeight="1">
      <c r="A222" s="676"/>
      <c r="B222" s="619"/>
      <c r="C222" s="619"/>
      <c r="D222" s="125"/>
      <c r="E222" s="126"/>
      <c r="F222" s="43" t="str">
        <f>IF(A221="","",VLOOKUP(A221,'[2]承認一覧表(本管資材別)'!$A$8:$F$1638,4,FALSE))</f>
        <v/>
      </c>
      <c r="G222" s="43" t="s">
        <v>3261</v>
      </c>
      <c r="H222" s="54" t="str">
        <f>IF(A221="","",VLOOKUP(A221,'[2]承認一覧表(本管資材別)'!$A$8:$W$1638,5,FALSE))</f>
        <v/>
      </c>
      <c r="I222" s="43" t="s">
        <v>3261</v>
      </c>
      <c r="J222" s="55" t="str">
        <f>IF(A221="","",VLOOKUP(A221,'[2]承認一覧表(本管資材別)'!$A$8:$W$1638,6,FALSE))</f>
        <v/>
      </c>
      <c r="K222" s="680"/>
      <c r="L222" s="681"/>
    </row>
    <row r="223" spans="1:15" ht="20.100000000000001" customHeight="1">
      <c r="A223" s="676"/>
      <c r="B223" s="685"/>
      <c r="C223" s="627"/>
      <c r="D223" s="119"/>
      <c r="E223" s="120"/>
      <c r="F223" s="629" t="s">
        <v>48</v>
      </c>
      <c r="G223" s="629"/>
      <c r="H223" s="629"/>
      <c r="I223" s="629"/>
      <c r="J223" s="629"/>
      <c r="K223" s="686"/>
      <c r="L223" s="687"/>
    </row>
    <row r="224" spans="1:15" ht="20.100000000000001" customHeight="1">
      <c r="A224" s="676"/>
      <c r="B224" s="628"/>
      <c r="C224" s="628"/>
      <c r="D224" s="121"/>
      <c r="E224" s="122"/>
      <c r="F224" s="46" t="str">
        <f>IF(A223="","",VLOOKUP(A223,'[2]承認一覧表(本管資材別)'!$A$8:$F$1638,4,FALSE))</f>
        <v/>
      </c>
      <c r="G224" s="46" t="s">
        <v>3261</v>
      </c>
      <c r="H224" s="61" t="str">
        <f>IF(A223="","",VLOOKUP(A223,'[2]承認一覧表(本管資材別)'!$A$8:$W$1638,5,FALSE))</f>
        <v/>
      </c>
      <c r="I224" s="46" t="s">
        <v>3261</v>
      </c>
      <c r="J224" s="62" t="str">
        <f>IF(A223="","",VLOOKUP(A223,'[2]承認一覧表(本管資材別)'!$A$8:$W$1638,6,FALSE))</f>
        <v/>
      </c>
      <c r="K224" s="688"/>
      <c r="L224" s="689"/>
    </row>
    <row r="225" spans="1:12" ht="20.100000000000001" customHeight="1">
      <c r="A225" s="676"/>
      <c r="B225" s="677"/>
      <c r="C225" s="618"/>
      <c r="D225" s="123"/>
      <c r="E225" s="124"/>
      <c r="F225" s="620" t="s">
        <v>48</v>
      </c>
      <c r="G225" s="620"/>
      <c r="H225" s="620"/>
      <c r="I225" s="620"/>
      <c r="J225" s="620"/>
      <c r="K225" s="678"/>
      <c r="L225" s="679"/>
    </row>
    <row r="226" spans="1:12" ht="20.100000000000001" customHeight="1">
      <c r="A226" s="676"/>
      <c r="B226" s="619"/>
      <c r="C226" s="619"/>
      <c r="D226" s="125"/>
      <c r="E226" s="126"/>
      <c r="F226" s="43" t="str">
        <f>IF(A225="","",VLOOKUP(A225,'[2]承認一覧表(本管資材別)'!$A$8:$F$1638,4,FALSE))</f>
        <v/>
      </c>
      <c r="G226" s="43" t="s">
        <v>3261</v>
      </c>
      <c r="H226" s="54" t="str">
        <f>IF(A225="","",VLOOKUP(A225,'[2]承認一覧表(本管資材別)'!$A$8:$W$1638,5,FALSE))</f>
        <v/>
      </c>
      <c r="I226" s="43" t="s">
        <v>3261</v>
      </c>
      <c r="J226" s="55" t="str">
        <f>IF(A225="","",VLOOKUP(A225,'[2]承認一覧表(本管資材別)'!$A$8:$W$1638,6,FALSE))</f>
        <v/>
      </c>
      <c r="K226" s="680"/>
      <c r="L226" s="681"/>
    </row>
    <row r="227" spans="1:12" ht="20.100000000000001" customHeight="1">
      <c r="A227" s="676"/>
      <c r="B227" s="685"/>
      <c r="C227" s="627"/>
      <c r="D227" s="119"/>
      <c r="E227" s="120"/>
      <c r="F227" s="629" t="s">
        <v>48</v>
      </c>
      <c r="G227" s="629"/>
      <c r="H227" s="629"/>
      <c r="I227" s="629"/>
      <c r="J227" s="629"/>
      <c r="K227" s="686"/>
      <c r="L227" s="687"/>
    </row>
    <row r="228" spans="1:12" ht="20.100000000000001" customHeight="1">
      <c r="A228" s="676"/>
      <c r="B228" s="628"/>
      <c r="C228" s="628"/>
      <c r="D228" s="121"/>
      <c r="E228" s="122"/>
      <c r="F228" s="46" t="str">
        <f>IF(A227="","",VLOOKUP(A227,'[2]承認一覧表(本管資材別)'!$A$8:$F$1638,4,FALSE))</f>
        <v/>
      </c>
      <c r="G228" s="46" t="s">
        <v>3261</v>
      </c>
      <c r="H228" s="61" t="str">
        <f>IF(A227="","",VLOOKUP(A227,'[2]承認一覧表(本管資材別)'!$A$8:$W$1638,5,FALSE))</f>
        <v/>
      </c>
      <c r="I228" s="46" t="s">
        <v>3261</v>
      </c>
      <c r="J228" s="62" t="str">
        <f>IF(A227="","",VLOOKUP(A227,'[2]承認一覧表(本管資材別)'!$A$8:$W$1638,6,FALSE))</f>
        <v/>
      </c>
      <c r="K228" s="688"/>
      <c r="L228" s="689"/>
    </row>
    <row r="229" spans="1:12" ht="20.100000000000001" customHeight="1">
      <c r="A229" s="676"/>
      <c r="B229" s="677"/>
      <c r="C229" s="618"/>
      <c r="D229" s="123"/>
      <c r="E229" s="124"/>
      <c r="F229" s="620" t="s">
        <v>48</v>
      </c>
      <c r="G229" s="620"/>
      <c r="H229" s="620"/>
      <c r="I229" s="620"/>
      <c r="J229" s="620"/>
      <c r="K229" s="678"/>
      <c r="L229" s="679"/>
    </row>
    <row r="230" spans="1:12" ht="20.100000000000001" customHeight="1">
      <c r="A230" s="676"/>
      <c r="B230" s="619"/>
      <c r="C230" s="619"/>
      <c r="D230" s="125"/>
      <c r="E230" s="126"/>
      <c r="F230" s="43" t="str">
        <f>IF(A229="","",VLOOKUP(A229,'[2]承認一覧表(本管資材別)'!$A$8:$F$1638,4,FALSE))</f>
        <v/>
      </c>
      <c r="G230" s="43" t="s">
        <v>3261</v>
      </c>
      <c r="H230" s="54" t="str">
        <f>IF(A229="","",VLOOKUP(A229,'[2]承認一覧表(本管資材別)'!$A$8:$W$1638,5,FALSE))</f>
        <v/>
      </c>
      <c r="I230" s="43" t="s">
        <v>3261</v>
      </c>
      <c r="J230" s="55" t="str">
        <f>IF(A229="","",VLOOKUP(A229,'[2]承認一覧表(本管資材別)'!$A$8:$W$1638,6,FALSE))</f>
        <v/>
      </c>
      <c r="K230" s="680"/>
      <c r="L230" s="681"/>
    </row>
    <row r="231" spans="1:12" ht="20.100000000000001" customHeight="1">
      <c r="A231" s="676"/>
      <c r="B231" s="685"/>
      <c r="C231" s="627"/>
      <c r="D231" s="119"/>
      <c r="E231" s="120"/>
      <c r="F231" s="629" t="s">
        <v>48</v>
      </c>
      <c r="G231" s="629"/>
      <c r="H231" s="629"/>
      <c r="I231" s="629"/>
      <c r="J231" s="629"/>
      <c r="K231" s="686"/>
      <c r="L231" s="687"/>
    </row>
    <row r="232" spans="1:12" ht="20.100000000000001" customHeight="1">
      <c r="A232" s="676"/>
      <c r="B232" s="628"/>
      <c r="C232" s="628"/>
      <c r="D232" s="121"/>
      <c r="E232" s="122"/>
      <c r="F232" s="46" t="str">
        <f>IF(A231="","",VLOOKUP(A231,'[2]承認一覧表(本管資材別)'!$A$8:$F$1638,4,FALSE))</f>
        <v/>
      </c>
      <c r="G232" s="46" t="s">
        <v>3261</v>
      </c>
      <c r="H232" s="61" t="str">
        <f>IF(A231="","",VLOOKUP(A231,'[2]承認一覧表(本管資材別)'!$A$8:$W$1638,5,FALSE))</f>
        <v/>
      </c>
      <c r="I232" s="46" t="s">
        <v>3261</v>
      </c>
      <c r="J232" s="62" t="str">
        <f>IF(A231="","",VLOOKUP(A231,'[2]承認一覧表(本管資材別)'!$A$8:$W$1638,6,FALSE))</f>
        <v/>
      </c>
      <c r="K232" s="688"/>
      <c r="L232" s="689"/>
    </row>
    <row r="233" spans="1:12" ht="20.100000000000001" customHeight="1">
      <c r="A233" s="676"/>
      <c r="B233" s="677"/>
      <c r="C233" s="618"/>
      <c r="D233" s="123"/>
      <c r="E233" s="124"/>
      <c r="F233" s="620" t="s">
        <v>48</v>
      </c>
      <c r="G233" s="620"/>
      <c r="H233" s="620"/>
      <c r="I233" s="620"/>
      <c r="J233" s="620"/>
      <c r="K233" s="678"/>
      <c r="L233" s="679"/>
    </row>
    <row r="234" spans="1:12" ht="20.100000000000001" customHeight="1">
      <c r="A234" s="676"/>
      <c r="B234" s="619"/>
      <c r="C234" s="619"/>
      <c r="D234" s="125"/>
      <c r="E234" s="126"/>
      <c r="F234" s="43" t="str">
        <f>IF(A233="","",VLOOKUP(A233,'[2]承認一覧表(本管資材別)'!$A$8:$F$1638,4,FALSE))</f>
        <v/>
      </c>
      <c r="G234" s="43" t="s">
        <v>3261</v>
      </c>
      <c r="H234" s="54" t="str">
        <f>IF(A233="","",VLOOKUP(A233,'[2]承認一覧表(本管資材別)'!$A$8:$W$1638,5,FALSE))</f>
        <v/>
      </c>
      <c r="I234" s="43" t="s">
        <v>3261</v>
      </c>
      <c r="J234" s="55" t="str">
        <f>IF(A233="","",VLOOKUP(A233,'[2]承認一覧表(本管資材別)'!$A$8:$W$1638,6,FALSE))</f>
        <v/>
      </c>
      <c r="K234" s="680"/>
      <c r="L234" s="681"/>
    </row>
    <row r="235" spans="1:12" ht="20.100000000000001" customHeight="1">
      <c r="A235" s="676"/>
      <c r="B235" s="685"/>
      <c r="C235" s="627"/>
      <c r="D235" s="119"/>
      <c r="E235" s="120"/>
      <c r="F235" s="629" t="s">
        <v>48</v>
      </c>
      <c r="G235" s="629"/>
      <c r="H235" s="629"/>
      <c r="I235" s="629"/>
      <c r="J235" s="629"/>
      <c r="K235" s="686"/>
      <c r="L235" s="687"/>
    </row>
    <row r="236" spans="1:12" ht="20.100000000000001" customHeight="1">
      <c r="A236" s="676"/>
      <c r="B236" s="628"/>
      <c r="C236" s="628"/>
      <c r="D236" s="121"/>
      <c r="E236" s="122"/>
      <c r="F236" s="46" t="str">
        <f>IF(A235="","",VLOOKUP(A235,'[2]承認一覧表(本管資材別)'!$A$8:$F$1638,4,FALSE))</f>
        <v/>
      </c>
      <c r="G236" s="46" t="s">
        <v>3261</v>
      </c>
      <c r="H236" s="61" t="str">
        <f>IF(A235="","",VLOOKUP(A235,'[2]承認一覧表(本管資材別)'!$A$8:$W$1638,5,FALSE))</f>
        <v/>
      </c>
      <c r="I236" s="46" t="s">
        <v>3261</v>
      </c>
      <c r="J236" s="62" t="str">
        <f>IF(A235="","",VLOOKUP(A235,'[2]承認一覧表(本管資材別)'!$A$8:$W$1638,6,FALSE))</f>
        <v/>
      </c>
      <c r="K236" s="688"/>
      <c r="L236" s="689"/>
    </row>
    <row r="237" spans="1:12" ht="20.100000000000001" customHeight="1">
      <c r="A237" s="676"/>
      <c r="B237" s="677"/>
      <c r="C237" s="618"/>
      <c r="D237" s="123"/>
      <c r="E237" s="124"/>
      <c r="F237" s="620" t="s">
        <v>48</v>
      </c>
      <c r="G237" s="620"/>
      <c r="H237" s="620"/>
      <c r="I237" s="620"/>
      <c r="J237" s="620"/>
      <c r="K237" s="678"/>
      <c r="L237" s="679"/>
    </row>
    <row r="238" spans="1:12" ht="20.100000000000001" customHeight="1">
      <c r="A238" s="676"/>
      <c r="B238" s="619"/>
      <c r="C238" s="619"/>
      <c r="D238" s="125"/>
      <c r="E238" s="126"/>
      <c r="F238" s="43" t="str">
        <f>IF(A237="","",VLOOKUP(A237,'[2]承認一覧表(本管資材別)'!$A$8:$F$1638,4,FALSE))</f>
        <v/>
      </c>
      <c r="G238" s="43" t="s">
        <v>3261</v>
      </c>
      <c r="H238" s="54" t="str">
        <f>IF(A237="","",VLOOKUP(A237,'[2]承認一覧表(本管資材別)'!$A$8:$W$1638,5,FALSE))</f>
        <v/>
      </c>
      <c r="I238" s="43" t="s">
        <v>3261</v>
      </c>
      <c r="J238" s="55" t="str">
        <f>IF(A237="","",VLOOKUP(A237,'[2]承認一覧表(本管資材別)'!$A$8:$W$1638,6,FALSE))</f>
        <v/>
      </c>
      <c r="K238" s="680"/>
      <c r="L238" s="681"/>
    </row>
    <row r="239" spans="1:12" ht="20.100000000000001" customHeight="1">
      <c r="A239" s="676"/>
      <c r="B239" s="685"/>
      <c r="C239" s="627"/>
      <c r="D239" s="119"/>
      <c r="E239" s="120"/>
      <c r="F239" s="629" t="s">
        <v>48</v>
      </c>
      <c r="G239" s="629"/>
      <c r="H239" s="629"/>
      <c r="I239" s="629"/>
      <c r="J239" s="629"/>
      <c r="K239" s="686"/>
      <c r="L239" s="687"/>
    </row>
    <row r="240" spans="1:12" ht="20.100000000000001" customHeight="1">
      <c r="A240" s="676"/>
      <c r="B240" s="628"/>
      <c r="C240" s="628"/>
      <c r="D240" s="121"/>
      <c r="E240" s="122"/>
      <c r="F240" s="46" t="str">
        <f>IF(A239="","",VLOOKUP(A239,'[2]承認一覧表(本管資材別)'!$A$8:$F$1638,4,FALSE))</f>
        <v/>
      </c>
      <c r="G240" s="46" t="s">
        <v>3261</v>
      </c>
      <c r="H240" s="61" t="str">
        <f>IF(A239="","",VLOOKUP(A239,'[2]承認一覧表(本管資材別)'!$A$8:$W$1638,5,FALSE))</f>
        <v/>
      </c>
      <c r="I240" s="46" t="s">
        <v>3261</v>
      </c>
      <c r="J240" s="62" t="str">
        <f>IF(A239="","",VLOOKUP(A239,'[2]承認一覧表(本管資材別)'!$A$8:$W$1638,6,FALSE))</f>
        <v/>
      </c>
      <c r="K240" s="688"/>
      <c r="L240" s="689"/>
    </row>
    <row r="241" spans="1:12" ht="20.100000000000001" customHeight="1">
      <c r="A241" s="676"/>
      <c r="B241" s="677"/>
      <c r="C241" s="618"/>
      <c r="D241" s="123"/>
      <c r="E241" s="124"/>
      <c r="F241" s="620" t="s">
        <v>48</v>
      </c>
      <c r="G241" s="620"/>
      <c r="H241" s="620"/>
      <c r="I241" s="620"/>
      <c r="J241" s="620"/>
      <c r="K241" s="678"/>
      <c r="L241" s="679"/>
    </row>
    <row r="242" spans="1:12" ht="20.100000000000001" customHeight="1">
      <c r="A242" s="676"/>
      <c r="B242" s="619"/>
      <c r="C242" s="619"/>
      <c r="D242" s="125"/>
      <c r="E242" s="126"/>
      <c r="F242" s="43" t="str">
        <f>IF(A241="","",VLOOKUP(A241,'[2]承認一覧表(本管資材別)'!$A$8:$F$1638,4,FALSE))</f>
        <v/>
      </c>
      <c r="G242" s="43" t="s">
        <v>3261</v>
      </c>
      <c r="H242" s="54" t="str">
        <f>IF(A241="","",VLOOKUP(A241,'[2]承認一覧表(本管資材別)'!$A$8:$W$1638,5,FALSE))</f>
        <v/>
      </c>
      <c r="I242" s="43" t="s">
        <v>3261</v>
      </c>
      <c r="J242" s="55" t="str">
        <f>IF(A241="","",VLOOKUP(A241,'[2]承認一覧表(本管資材別)'!$A$8:$W$1638,6,FALSE))</f>
        <v/>
      </c>
      <c r="K242" s="680"/>
      <c r="L242" s="681"/>
    </row>
    <row r="243" spans="1:12" ht="20.100000000000001" customHeight="1">
      <c r="A243" s="676"/>
      <c r="B243" s="685"/>
      <c r="C243" s="627"/>
      <c r="D243" s="119"/>
      <c r="E243" s="120"/>
      <c r="F243" s="629" t="s">
        <v>48</v>
      </c>
      <c r="G243" s="629"/>
      <c r="H243" s="629"/>
      <c r="I243" s="629"/>
      <c r="J243" s="629"/>
      <c r="K243" s="686"/>
      <c r="L243" s="687"/>
    </row>
    <row r="244" spans="1:12" ht="20.100000000000001" customHeight="1">
      <c r="A244" s="676"/>
      <c r="B244" s="628"/>
      <c r="C244" s="628"/>
      <c r="D244" s="121"/>
      <c r="E244" s="122"/>
      <c r="F244" s="46" t="str">
        <f>IF(A243="","",VLOOKUP(A243,'[2]承認一覧表(本管資材別)'!$A$8:$F$1638,4,FALSE))</f>
        <v/>
      </c>
      <c r="G244" s="46" t="s">
        <v>3261</v>
      </c>
      <c r="H244" s="61" t="str">
        <f>IF(A243="","",VLOOKUP(A243,'[2]承認一覧表(本管資材別)'!$A$8:$W$1638,5,FALSE))</f>
        <v/>
      </c>
      <c r="I244" s="46" t="s">
        <v>3261</v>
      </c>
      <c r="J244" s="62" t="str">
        <f>IF(A243="","",VLOOKUP(A243,'[2]承認一覧表(本管資材別)'!$A$8:$W$1638,6,FALSE))</f>
        <v/>
      </c>
      <c r="K244" s="688"/>
      <c r="L244" s="689"/>
    </row>
    <row r="245" spans="1:12" ht="20.100000000000001" customHeight="1">
      <c r="A245" s="676"/>
      <c r="B245" s="677"/>
      <c r="C245" s="618"/>
      <c r="D245" s="123"/>
      <c r="E245" s="124"/>
      <c r="F245" s="620" t="s">
        <v>48</v>
      </c>
      <c r="G245" s="620"/>
      <c r="H245" s="620"/>
      <c r="I245" s="620"/>
      <c r="J245" s="620"/>
      <c r="K245" s="678"/>
      <c r="L245" s="679"/>
    </row>
    <row r="246" spans="1:12" ht="20.100000000000001" customHeight="1">
      <c r="A246" s="676"/>
      <c r="B246" s="619"/>
      <c r="C246" s="619"/>
      <c r="D246" s="125"/>
      <c r="E246" s="126"/>
      <c r="F246" s="43" t="str">
        <f>IF(A245="","",VLOOKUP(A245,'[2]承認一覧表(本管資材別)'!$A$8:$F$1638,4,FALSE))</f>
        <v/>
      </c>
      <c r="G246" s="43" t="s">
        <v>3261</v>
      </c>
      <c r="H246" s="54" t="str">
        <f>IF(A245="","",VLOOKUP(A245,'[2]承認一覧表(本管資材別)'!$A$8:$W$1638,5,FALSE))</f>
        <v/>
      </c>
      <c r="I246" s="43" t="s">
        <v>3261</v>
      </c>
      <c r="J246" s="55" t="str">
        <f>IF(A245="","",VLOOKUP(A245,'[2]承認一覧表(本管資材別)'!$A$8:$W$1638,6,FALSE))</f>
        <v/>
      </c>
      <c r="K246" s="680"/>
      <c r="L246" s="681"/>
    </row>
    <row r="247" spans="1:12" ht="20.100000000000001" customHeight="1">
      <c r="A247" s="676"/>
      <c r="B247" s="685"/>
      <c r="C247" s="627"/>
      <c r="D247" s="119"/>
      <c r="E247" s="120"/>
      <c r="F247" s="629" t="s">
        <v>48</v>
      </c>
      <c r="G247" s="629"/>
      <c r="H247" s="629"/>
      <c r="I247" s="629"/>
      <c r="J247" s="629"/>
      <c r="K247" s="686"/>
      <c r="L247" s="687"/>
    </row>
    <row r="248" spans="1:12" ht="20.100000000000001" customHeight="1">
      <c r="A248" s="676"/>
      <c r="B248" s="628"/>
      <c r="C248" s="628"/>
      <c r="D248" s="121"/>
      <c r="E248" s="122"/>
      <c r="F248" s="46" t="str">
        <f>IF(A247="","",VLOOKUP(A247,'[2]承認一覧表(本管資材別)'!$A$8:$F$1638,4,FALSE))</f>
        <v/>
      </c>
      <c r="G248" s="46" t="s">
        <v>3261</v>
      </c>
      <c r="H248" s="61" t="str">
        <f>IF(A247="","",VLOOKUP(A247,'[2]承認一覧表(本管資材別)'!$A$8:$W$1638,5,FALSE))</f>
        <v/>
      </c>
      <c r="I248" s="46" t="s">
        <v>3261</v>
      </c>
      <c r="J248" s="62" t="str">
        <f>IF(A247="","",VLOOKUP(A247,'[2]承認一覧表(本管資材別)'!$A$8:$W$1638,6,FALSE))</f>
        <v/>
      </c>
      <c r="K248" s="688"/>
      <c r="L248" s="689"/>
    </row>
    <row r="249" spans="1:12" ht="20.100000000000001" customHeight="1">
      <c r="A249" s="676"/>
      <c r="B249" s="677"/>
      <c r="C249" s="618"/>
      <c r="D249" s="123"/>
      <c r="E249" s="124"/>
      <c r="F249" s="620" t="s">
        <v>48</v>
      </c>
      <c r="G249" s="620"/>
      <c r="H249" s="620"/>
      <c r="I249" s="620"/>
      <c r="J249" s="620"/>
      <c r="K249" s="678"/>
      <c r="L249" s="679"/>
    </row>
    <row r="250" spans="1:12" ht="20.100000000000001" customHeight="1">
      <c r="A250" s="676"/>
      <c r="B250" s="619"/>
      <c r="C250" s="619"/>
      <c r="D250" s="125"/>
      <c r="E250" s="126"/>
      <c r="F250" s="43" t="str">
        <f>IF(A249="","",VLOOKUP(A249,'[2]承認一覧表(本管資材別)'!$A$8:$F$1638,4,FALSE))</f>
        <v/>
      </c>
      <c r="G250" s="43" t="s">
        <v>3261</v>
      </c>
      <c r="H250" s="54" t="str">
        <f>IF(A249="","",VLOOKUP(A249,'[2]承認一覧表(本管資材別)'!$A$8:$W$1638,5,FALSE))</f>
        <v/>
      </c>
      <c r="I250" s="43" t="s">
        <v>3261</v>
      </c>
      <c r="J250" s="55" t="str">
        <f>IF(A249="","",VLOOKUP(A249,'[2]承認一覧表(本管資材別)'!$A$8:$W$1638,6,FALSE))</f>
        <v/>
      </c>
      <c r="K250" s="680"/>
      <c r="L250" s="681"/>
    </row>
    <row r="251" spans="1:12" ht="20.100000000000001" customHeight="1">
      <c r="A251" s="676"/>
      <c r="B251" s="685"/>
      <c r="C251" s="627"/>
      <c r="D251" s="119"/>
      <c r="E251" s="120"/>
      <c r="F251" s="629" t="s">
        <v>48</v>
      </c>
      <c r="G251" s="629"/>
      <c r="H251" s="629"/>
      <c r="I251" s="629"/>
      <c r="J251" s="629"/>
      <c r="K251" s="686"/>
      <c r="L251" s="687"/>
    </row>
    <row r="252" spans="1:12" ht="20.100000000000001" customHeight="1">
      <c r="A252" s="676"/>
      <c r="B252" s="628"/>
      <c r="C252" s="628"/>
      <c r="D252" s="121"/>
      <c r="E252" s="122"/>
      <c r="F252" s="46" t="str">
        <f>IF(A251="","",VLOOKUP(A251,'[2]承認一覧表(本管資材別)'!$A$8:$F$1638,4,FALSE))</f>
        <v/>
      </c>
      <c r="G252" s="46" t="s">
        <v>3261</v>
      </c>
      <c r="H252" s="61" t="str">
        <f>IF(A251="","",VLOOKUP(A251,'[2]承認一覧表(本管資材別)'!$A$8:$W$1638,5,FALSE))</f>
        <v/>
      </c>
      <c r="I252" s="46" t="s">
        <v>3261</v>
      </c>
      <c r="J252" s="62" t="str">
        <f>IF(A251="","",VLOOKUP(A251,'[2]承認一覧表(本管資材別)'!$A$8:$W$1638,6,FALSE))</f>
        <v/>
      </c>
      <c r="K252" s="688"/>
      <c r="L252" s="689"/>
    </row>
    <row r="253" spans="1:12" ht="20.100000000000001" customHeight="1">
      <c r="A253" s="676"/>
      <c r="B253" s="677"/>
      <c r="C253" s="618"/>
      <c r="D253" s="123"/>
      <c r="E253" s="124"/>
      <c r="F253" s="620" t="s">
        <v>48</v>
      </c>
      <c r="G253" s="620"/>
      <c r="H253" s="620"/>
      <c r="I253" s="620"/>
      <c r="J253" s="620"/>
      <c r="K253" s="678"/>
      <c r="L253" s="679"/>
    </row>
    <row r="254" spans="1:12" ht="20.100000000000001" customHeight="1">
      <c r="A254" s="676"/>
      <c r="B254" s="619"/>
      <c r="C254" s="619"/>
      <c r="D254" s="125"/>
      <c r="E254" s="126"/>
      <c r="F254" s="43" t="str">
        <f>IF(A253="","",VLOOKUP(A253,'[2]承認一覧表(本管資材別)'!$A$8:$F$1638,4,FALSE))</f>
        <v/>
      </c>
      <c r="G254" s="43" t="s">
        <v>3261</v>
      </c>
      <c r="H254" s="54" t="str">
        <f>IF(A253="","",VLOOKUP(A253,'[2]承認一覧表(本管資材別)'!$A$8:$W$1638,5,FALSE))</f>
        <v/>
      </c>
      <c r="I254" s="43" t="s">
        <v>3261</v>
      </c>
      <c r="J254" s="55" t="str">
        <f>IF(A253="","",VLOOKUP(A253,'[2]承認一覧表(本管資材別)'!$A$8:$W$1638,6,FALSE))</f>
        <v/>
      </c>
      <c r="K254" s="680"/>
      <c r="L254" s="681"/>
    </row>
    <row r="255" spans="1:12" ht="20.100000000000001" customHeight="1">
      <c r="A255" s="676"/>
      <c r="B255" s="685"/>
      <c r="C255" s="627"/>
      <c r="D255" s="119"/>
      <c r="E255" s="120"/>
      <c r="F255" s="629" t="s">
        <v>48</v>
      </c>
      <c r="G255" s="629"/>
      <c r="H255" s="629"/>
      <c r="I255" s="629"/>
      <c r="J255" s="629"/>
      <c r="K255" s="686"/>
      <c r="L255" s="687"/>
    </row>
    <row r="256" spans="1:12" ht="20.100000000000001" customHeight="1">
      <c r="A256" s="676"/>
      <c r="B256" s="628"/>
      <c r="C256" s="628"/>
      <c r="D256" s="121"/>
      <c r="E256" s="122"/>
      <c r="F256" s="46" t="str">
        <f>IF(A255="","",VLOOKUP(A255,'[2]承認一覧表(本管資材別)'!$A$8:$F$1638,4,FALSE))</f>
        <v/>
      </c>
      <c r="G256" s="46" t="s">
        <v>3261</v>
      </c>
      <c r="H256" s="61" t="str">
        <f>IF(A255="","",VLOOKUP(A255,'[2]承認一覧表(本管資材別)'!$A$8:$W$1638,5,FALSE))</f>
        <v/>
      </c>
      <c r="I256" s="46" t="s">
        <v>3261</v>
      </c>
      <c r="J256" s="62" t="str">
        <f>IF(A255="","",VLOOKUP(A255,'[2]承認一覧表(本管資材別)'!$A$8:$W$1638,6,FALSE))</f>
        <v/>
      </c>
      <c r="K256" s="688"/>
      <c r="L256" s="689"/>
    </row>
    <row r="257" spans="1:12" ht="20.100000000000001" customHeight="1">
      <c r="A257" s="676"/>
      <c r="B257" s="677"/>
      <c r="C257" s="618"/>
      <c r="D257" s="123"/>
      <c r="E257" s="124"/>
      <c r="F257" s="620" t="s">
        <v>48</v>
      </c>
      <c r="G257" s="620"/>
      <c r="H257" s="620"/>
      <c r="I257" s="620"/>
      <c r="J257" s="620"/>
      <c r="K257" s="678"/>
      <c r="L257" s="679"/>
    </row>
    <row r="258" spans="1:12" ht="20.100000000000001" customHeight="1">
      <c r="A258" s="676"/>
      <c r="B258" s="619"/>
      <c r="C258" s="619"/>
      <c r="D258" s="125"/>
      <c r="E258" s="126"/>
      <c r="F258" s="43" t="str">
        <f>IF(A257="","",VLOOKUP(A257,'[2]承認一覧表(本管資材別)'!$A$8:$F$1638,4,FALSE))</f>
        <v/>
      </c>
      <c r="G258" s="43" t="s">
        <v>3261</v>
      </c>
      <c r="H258" s="54" t="str">
        <f>IF(A257="","",VLOOKUP(A257,'[2]承認一覧表(本管資材別)'!$A$8:$W$1638,5,FALSE))</f>
        <v/>
      </c>
      <c r="I258" s="43" t="s">
        <v>3261</v>
      </c>
      <c r="J258" s="55" t="str">
        <f>IF(A257="","",VLOOKUP(A257,'[2]承認一覧表(本管資材別)'!$A$8:$W$1638,6,FALSE))</f>
        <v/>
      </c>
      <c r="K258" s="680"/>
      <c r="L258" s="681"/>
    </row>
    <row r="259" spans="1:12" ht="15" customHeight="1">
      <c r="B259" s="90" t="s">
        <v>3038</v>
      </c>
      <c r="C259" s="36"/>
      <c r="D259" s="36"/>
      <c r="E259" s="37"/>
      <c r="F259" s="38"/>
      <c r="G259" s="38"/>
      <c r="H259" s="38"/>
      <c r="I259" s="38"/>
      <c r="J259" s="38"/>
      <c r="K259" s="36"/>
      <c r="L259" s="36"/>
    </row>
    <row r="260" spans="1:12" ht="20.100000000000001" customHeight="1">
      <c r="B260" s="48" t="s">
        <v>2325</v>
      </c>
      <c r="C260" s="39"/>
      <c r="D260" s="39"/>
      <c r="E260" s="40"/>
      <c r="K260" s="39"/>
      <c r="L260" s="39"/>
    </row>
    <row r="261" spans="1:12" ht="20.100000000000001" customHeight="1">
      <c r="B261" s="48"/>
      <c r="C261" s="39"/>
      <c r="D261" s="39"/>
      <c r="E261" s="40"/>
      <c r="K261" s="39"/>
      <c r="L261" s="39"/>
    </row>
  </sheetData>
  <sheetProtection password="DAD7" sheet="1" objects="1" scenarios="1"/>
  <mergeCells count="701">
    <mergeCell ref="A257:A258"/>
    <mergeCell ref="B257:B258"/>
    <mergeCell ref="C257:C258"/>
    <mergeCell ref="F257:J257"/>
    <mergeCell ref="K257:L257"/>
    <mergeCell ref="K258:L258"/>
    <mergeCell ref="A255:A256"/>
    <mergeCell ref="B255:B256"/>
    <mergeCell ref="C255:C256"/>
    <mergeCell ref="F255:J255"/>
    <mergeCell ref="K255:L255"/>
    <mergeCell ref="K256:L256"/>
    <mergeCell ref="A253:A254"/>
    <mergeCell ref="B253:B254"/>
    <mergeCell ref="C253:C254"/>
    <mergeCell ref="F253:J253"/>
    <mergeCell ref="K253:L253"/>
    <mergeCell ref="K254:L254"/>
    <mergeCell ref="A251:A252"/>
    <mergeCell ref="B251:B252"/>
    <mergeCell ref="C251:C252"/>
    <mergeCell ref="F251:J251"/>
    <mergeCell ref="K251:L251"/>
    <mergeCell ref="K252:L252"/>
    <mergeCell ref="A249:A250"/>
    <mergeCell ref="B249:B250"/>
    <mergeCell ref="C249:C250"/>
    <mergeCell ref="F249:J249"/>
    <mergeCell ref="K249:L249"/>
    <mergeCell ref="K250:L250"/>
    <mergeCell ref="A247:A248"/>
    <mergeCell ref="B247:B248"/>
    <mergeCell ref="C247:C248"/>
    <mergeCell ref="F247:J247"/>
    <mergeCell ref="K247:L247"/>
    <mergeCell ref="K248:L248"/>
    <mergeCell ref="A245:A246"/>
    <mergeCell ref="B245:B246"/>
    <mergeCell ref="C245:C246"/>
    <mergeCell ref="F245:J245"/>
    <mergeCell ref="K245:L245"/>
    <mergeCell ref="K246:L246"/>
    <mergeCell ref="A243:A244"/>
    <mergeCell ref="B243:B244"/>
    <mergeCell ref="C243:C244"/>
    <mergeCell ref="F243:J243"/>
    <mergeCell ref="K243:L243"/>
    <mergeCell ref="K244:L244"/>
    <mergeCell ref="A241:A242"/>
    <mergeCell ref="B241:B242"/>
    <mergeCell ref="C241:C242"/>
    <mergeCell ref="F241:J241"/>
    <mergeCell ref="K241:L241"/>
    <mergeCell ref="K242:L242"/>
    <mergeCell ref="A239:A240"/>
    <mergeCell ref="B239:B240"/>
    <mergeCell ref="C239:C240"/>
    <mergeCell ref="F239:J239"/>
    <mergeCell ref="K239:L239"/>
    <mergeCell ref="K240:L240"/>
    <mergeCell ref="A237:A238"/>
    <mergeCell ref="B237:B238"/>
    <mergeCell ref="C237:C238"/>
    <mergeCell ref="F237:J237"/>
    <mergeCell ref="K237:L237"/>
    <mergeCell ref="K238:L238"/>
    <mergeCell ref="A235:A236"/>
    <mergeCell ref="B235:B236"/>
    <mergeCell ref="C235:C236"/>
    <mergeCell ref="F235:J235"/>
    <mergeCell ref="K235:L235"/>
    <mergeCell ref="K236:L236"/>
    <mergeCell ref="A233:A234"/>
    <mergeCell ref="B233:B234"/>
    <mergeCell ref="C233:C234"/>
    <mergeCell ref="F233:J233"/>
    <mergeCell ref="K233:L233"/>
    <mergeCell ref="K234:L234"/>
    <mergeCell ref="A231:A232"/>
    <mergeCell ref="B231:B232"/>
    <mergeCell ref="C231:C232"/>
    <mergeCell ref="F231:J231"/>
    <mergeCell ref="K231:L231"/>
    <mergeCell ref="K232:L232"/>
    <mergeCell ref="A229:A230"/>
    <mergeCell ref="B229:B230"/>
    <mergeCell ref="C229:C230"/>
    <mergeCell ref="F229:J229"/>
    <mergeCell ref="K229:L229"/>
    <mergeCell ref="K230:L230"/>
    <mergeCell ref="A227:A228"/>
    <mergeCell ref="B227:B228"/>
    <mergeCell ref="C227:C228"/>
    <mergeCell ref="F227:J227"/>
    <mergeCell ref="K227:L227"/>
    <mergeCell ref="K228:L228"/>
    <mergeCell ref="A225:A226"/>
    <mergeCell ref="B225:B226"/>
    <mergeCell ref="C225:C226"/>
    <mergeCell ref="F225:J225"/>
    <mergeCell ref="K225:L225"/>
    <mergeCell ref="K226:L226"/>
    <mergeCell ref="A223:A224"/>
    <mergeCell ref="B223:B224"/>
    <mergeCell ref="C223:C224"/>
    <mergeCell ref="F223:J223"/>
    <mergeCell ref="K223:L223"/>
    <mergeCell ref="K224:L224"/>
    <mergeCell ref="A221:A222"/>
    <mergeCell ref="B221:B222"/>
    <mergeCell ref="C221:C222"/>
    <mergeCell ref="F221:J221"/>
    <mergeCell ref="K221:L221"/>
    <mergeCell ref="K222:L222"/>
    <mergeCell ref="A219:A220"/>
    <mergeCell ref="B219:B220"/>
    <mergeCell ref="C219:C220"/>
    <mergeCell ref="F219:J219"/>
    <mergeCell ref="K219:L219"/>
    <mergeCell ref="K220:L220"/>
    <mergeCell ref="A217:A218"/>
    <mergeCell ref="B217:B218"/>
    <mergeCell ref="C217:C218"/>
    <mergeCell ref="F217:J217"/>
    <mergeCell ref="K217:L217"/>
    <mergeCell ref="K218:L218"/>
    <mergeCell ref="K213:L214"/>
    <mergeCell ref="E215:E216"/>
    <mergeCell ref="F215:F216"/>
    <mergeCell ref="G215:G216"/>
    <mergeCell ref="H215:H216"/>
    <mergeCell ref="I215:I216"/>
    <mergeCell ref="J215:J216"/>
    <mergeCell ref="K215:L216"/>
    <mergeCell ref="A213:A216"/>
    <mergeCell ref="B213:B216"/>
    <mergeCell ref="C213:C216"/>
    <mergeCell ref="D213:D216"/>
    <mergeCell ref="E213:E214"/>
    <mergeCell ref="F213:J214"/>
    <mergeCell ref="A205:A206"/>
    <mergeCell ref="B205:B206"/>
    <mergeCell ref="C205:C206"/>
    <mergeCell ref="F205:J205"/>
    <mergeCell ref="K205:L205"/>
    <mergeCell ref="K206:L206"/>
    <mergeCell ref="A203:A204"/>
    <mergeCell ref="B203:B204"/>
    <mergeCell ref="C203:C204"/>
    <mergeCell ref="F203:J203"/>
    <mergeCell ref="K203:L203"/>
    <mergeCell ref="K204:L204"/>
    <mergeCell ref="A201:A202"/>
    <mergeCell ref="B201:B202"/>
    <mergeCell ref="C201:C202"/>
    <mergeCell ref="F201:J201"/>
    <mergeCell ref="K201:L201"/>
    <mergeCell ref="K202:L202"/>
    <mergeCell ref="A199:A200"/>
    <mergeCell ref="B199:B200"/>
    <mergeCell ref="C199:C200"/>
    <mergeCell ref="F199:J199"/>
    <mergeCell ref="K199:L199"/>
    <mergeCell ref="K200:L200"/>
    <mergeCell ref="A197:A198"/>
    <mergeCell ref="B197:B198"/>
    <mergeCell ref="C197:C198"/>
    <mergeCell ref="F197:J197"/>
    <mergeCell ref="K197:L197"/>
    <mergeCell ref="K198:L198"/>
    <mergeCell ref="A195:A196"/>
    <mergeCell ref="B195:B196"/>
    <mergeCell ref="C195:C196"/>
    <mergeCell ref="F195:J195"/>
    <mergeCell ref="K195:L195"/>
    <mergeCell ref="K196:L196"/>
    <mergeCell ref="A193:A194"/>
    <mergeCell ref="B193:B194"/>
    <mergeCell ref="C193:C194"/>
    <mergeCell ref="F193:J193"/>
    <mergeCell ref="K193:L193"/>
    <mergeCell ref="K194:L194"/>
    <mergeCell ref="A191:A192"/>
    <mergeCell ref="B191:B192"/>
    <mergeCell ref="C191:C192"/>
    <mergeCell ref="F191:J191"/>
    <mergeCell ref="K191:L191"/>
    <mergeCell ref="K192:L192"/>
    <mergeCell ref="A189:A190"/>
    <mergeCell ref="B189:B190"/>
    <mergeCell ref="C189:C190"/>
    <mergeCell ref="F189:J189"/>
    <mergeCell ref="K189:L189"/>
    <mergeCell ref="K190:L190"/>
    <mergeCell ref="A187:A188"/>
    <mergeCell ref="B187:B188"/>
    <mergeCell ref="C187:C188"/>
    <mergeCell ref="F187:J187"/>
    <mergeCell ref="K187:L187"/>
    <mergeCell ref="K188:L188"/>
    <mergeCell ref="A185:A186"/>
    <mergeCell ref="B185:B186"/>
    <mergeCell ref="C185:C186"/>
    <mergeCell ref="F185:J185"/>
    <mergeCell ref="K185:L185"/>
    <mergeCell ref="K186:L186"/>
    <mergeCell ref="A183:A184"/>
    <mergeCell ref="B183:B184"/>
    <mergeCell ref="C183:C184"/>
    <mergeCell ref="F183:J183"/>
    <mergeCell ref="K183:L183"/>
    <mergeCell ref="K184:L184"/>
    <mergeCell ref="A181:A182"/>
    <mergeCell ref="B181:B182"/>
    <mergeCell ref="C181:C182"/>
    <mergeCell ref="F181:J181"/>
    <mergeCell ref="K181:L181"/>
    <mergeCell ref="K182:L182"/>
    <mergeCell ref="A179:A180"/>
    <mergeCell ref="B179:B180"/>
    <mergeCell ref="C179:C180"/>
    <mergeCell ref="F179:J179"/>
    <mergeCell ref="K179:L179"/>
    <mergeCell ref="K180:L180"/>
    <mergeCell ref="A177:A178"/>
    <mergeCell ref="B177:B178"/>
    <mergeCell ref="C177:C178"/>
    <mergeCell ref="F177:J177"/>
    <mergeCell ref="K177:L177"/>
    <mergeCell ref="K178:L178"/>
    <mergeCell ref="A175:A176"/>
    <mergeCell ref="B175:B176"/>
    <mergeCell ref="C175:C176"/>
    <mergeCell ref="F175:J175"/>
    <mergeCell ref="K175:L175"/>
    <mergeCell ref="K176:L176"/>
    <mergeCell ref="A173:A174"/>
    <mergeCell ref="B173:B174"/>
    <mergeCell ref="C173:C174"/>
    <mergeCell ref="F173:J173"/>
    <mergeCell ref="K173:L173"/>
    <mergeCell ref="K174:L174"/>
    <mergeCell ref="A171:A172"/>
    <mergeCell ref="B171:B172"/>
    <mergeCell ref="C171:C172"/>
    <mergeCell ref="F171:J171"/>
    <mergeCell ref="K171:L171"/>
    <mergeCell ref="K172:L172"/>
    <mergeCell ref="A169:A170"/>
    <mergeCell ref="B169:B170"/>
    <mergeCell ref="C169:C170"/>
    <mergeCell ref="F169:J169"/>
    <mergeCell ref="K169:L169"/>
    <mergeCell ref="K170:L170"/>
    <mergeCell ref="A167:A168"/>
    <mergeCell ref="B167:B168"/>
    <mergeCell ref="C167:C168"/>
    <mergeCell ref="F167:J167"/>
    <mergeCell ref="K167:L167"/>
    <mergeCell ref="K168:L168"/>
    <mergeCell ref="A165:A166"/>
    <mergeCell ref="B165:B166"/>
    <mergeCell ref="C165:C166"/>
    <mergeCell ref="F165:J165"/>
    <mergeCell ref="K165:L165"/>
    <mergeCell ref="K166:L166"/>
    <mergeCell ref="K161:L162"/>
    <mergeCell ref="E163:E164"/>
    <mergeCell ref="F163:F164"/>
    <mergeCell ref="G163:G164"/>
    <mergeCell ref="H163:H164"/>
    <mergeCell ref="I163:I164"/>
    <mergeCell ref="J163:J164"/>
    <mergeCell ref="K163:L164"/>
    <mergeCell ref="A161:A164"/>
    <mergeCell ref="B161:B164"/>
    <mergeCell ref="C161:C164"/>
    <mergeCell ref="D161:D164"/>
    <mergeCell ref="E161:E162"/>
    <mergeCell ref="F161:J162"/>
    <mergeCell ref="A153:A154"/>
    <mergeCell ref="B153:B154"/>
    <mergeCell ref="C153:C154"/>
    <mergeCell ref="F153:J153"/>
    <mergeCell ref="K153:L153"/>
    <mergeCell ref="K154:L154"/>
    <mergeCell ref="A151:A152"/>
    <mergeCell ref="B151:B152"/>
    <mergeCell ref="C151:C152"/>
    <mergeCell ref="F151:J151"/>
    <mergeCell ref="K151:L151"/>
    <mergeCell ref="K152:L152"/>
    <mergeCell ref="A149:A150"/>
    <mergeCell ref="B149:B150"/>
    <mergeCell ref="C149:C150"/>
    <mergeCell ref="F149:J149"/>
    <mergeCell ref="K149:L149"/>
    <mergeCell ref="K150:L150"/>
    <mergeCell ref="A147:A148"/>
    <mergeCell ref="B147:B148"/>
    <mergeCell ref="C147:C148"/>
    <mergeCell ref="F147:J147"/>
    <mergeCell ref="K147:L147"/>
    <mergeCell ref="K148:L148"/>
    <mergeCell ref="A145:A146"/>
    <mergeCell ref="B145:B146"/>
    <mergeCell ref="C145:C146"/>
    <mergeCell ref="F145:J145"/>
    <mergeCell ref="K145:L145"/>
    <mergeCell ref="K146:L146"/>
    <mergeCell ref="A143:A144"/>
    <mergeCell ref="B143:B144"/>
    <mergeCell ref="C143:C144"/>
    <mergeCell ref="F143:J143"/>
    <mergeCell ref="K143:L143"/>
    <mergeCell ref="K144:L144"/>
    <mergeCell ref="A141:A142"/>
    <mergeCell ref="B141:B142"/>
    <mergeCell ref="C141:C142"/>
    <mergeCell ref="F141:J141"/>
    <mergeCell ref="K141:L141"/>
    <mergeCell ref="K142:L142"/>
    <mergeCell ref="A139:A140"/>
    <mergeCell ref="B139:B140"/>
    <mergeCell ref="C139:C140"/>
    <mergeCell ref="F139:J139"/>
    <mergeCell ref="K139:L139"/>
    <mergeCell ref="K140:L140"/>
    <mergeCell ref="A137:A138"/>
    <mergeCell ref="B137:B138"/>
    <mergeCell ref="C137:C138"/>
    <mergeCell ref="F137:J137"/>
    <mergeCell ref="K137:L137"/>
    <mergeCell ref="K138:L138"/>
    <mergeCell ref="A135:A136"/>
    <mergeCell ref="B135:B136"/>
    <mergeCell ref="C135:C136"/>
    <mergeCell ref="F135:J135"/>
    <mergeCell ref="K135:L135"/>
    <mergeCell ref="K136:L136"/>
    <mergeCell ref="A133:A134"/>
    <mergeCell ref="B133:B134"/>
    <mergeCell ref="C133:C134"/>
    <mergeCell ref="F133:J133"/>
    <mergeCell ref="K133:L133"/>
    <mergeCell ref="K134:L134"/>
    <mergeCell ref="A131:A132"/>
    <mergeCell ref="B131:B132"/>
    <mergeCell ref="C131:C132"/>
    <mergeCell ref="F131:J131"/>
    <mergeCell ref="K131:L131"/>
    <mergeCell ref="K132:L132"/>
    <mergeCell ref="A129:A130"/>
    <mergeCell ref="B129:B130"/>
    <mergeCell ref="C129:C130"/>
    <mergeCell ref="F129:J129"/>
    <mergeCell ref="K129:L129"/>
    <mergeCell ref="K130:L130"/>
    <mergeCell ref="A127:A128"/>
    <mergeCell ref="B127:B128"/>
    <mergeCell ref="C127:C128"/>
    <mergeCell ref="F127:J127"/>
    <mergeCell ref="K127:L127"/>
    <mergeCell ref="K128:L128"/>
    <mergeCell ref="A125:A126"/>
    <mergeCell ref="B125:B126"/>
    <mergeCell ref="C125:C126"/>
    <mergeCell ref="F125:J125"/>
    <mergeCell ref="K125:L125"/>
    <mergeCell ref="K126:L126"/>
    <mergeCell ref="A123:A124"/>
    <mergeCell ref="B123:B124"/>
    <mergeCell ref="C123:C124"/>
    <mergeCell ref="F123:J123"/>
    <mergeCell ref="K123:L123"/>
    <mergeCell ref="K124:L124"/>
    <mergeCell ref="A121:A122"/>
    <mergeCell ref="B121:B122"/>
    <mergeCell ref="C121:C122"/>
    <mergeCell ref="F121:J121"/>
    <mergeCell ref="K121:L121"/>
    <mergeCell ref="K122:L122"/>
    <mergeCell ref="A119:A120"/>
    <mergeCell ref="B119:B120"/>
    <mergeCell ref="C119:C120"/>
    <mergeCell ref="F119:J119"/>
    <mergeCell ref="K119:L119"/>
    <mergeCell ref="K120:L120"/>
    <mergeCell ref="A117:A118"/>
    <mergeCell ref="B117:B118"/>
    <mergeCell ref="C117:C118"/>
    <mergeCell ref="F117:J117"/>
    <mergeCell ref="K117:L117"/>
    <mergeCell ref="K118:L118"/>
    <mergeCell ref="A115:A116"/>
    <mergeCell ref="B115:B116"/>
    <mergeCell ref="C115:C116"/>
    <mergeCell ref="F115:J115"/>
    <mergeCell ref="K115:L115"/>
    <mergeCell ref="K116:L116"/>
    <mergeCell ref="A113:A114"/>
    <mergeCell ref="B113:B114"/>
    <mergeCell ref="C113:C114"/>
    <mergeCell ref="F113:J113"/>
    <mergeCell ref="K113:L113"/>
    <mergeCell ref="K114:L114"/>
    <mergeCell ref="K109:L110"/>
    <mergeCell ref="E111:E112"/>
    <mergeCell ref="F111:F112"/>
    <mergeCell ref="G111:G112"/>
    <mergeCell ref="H111:H112"/>
    <mergeCell ref="I111:I112"/>
    <mergeCell ref="J111:J112"/>
    <mergeCell ref="K111:L112"/>
    <mergeCell ref="A109:A112"/>
    <mergeCell ref="B109:B112"/>
    <mergeCell ref="C109:C112"/>
    <mergeCell ref="D109:D112"/>
    <mergeCell ref="E109:E110"/>
    <mergeCell ref="F109:J110"/>
    <mergeCell ref="A101:A102"/>
    <mergeCell ref="B101:B102"/>
    <mergeCell ref="C101:C102"/>
    <mergeCell ref="F101:J101"/>
    <mergeCell ref="K101:L101"/>
    <mergeCell ref="K102:L102"/>
    <mergeCell ref="A99:A100"/>
    <mergeCell ref="B99:B100"/>
    <mergeCell ref="C99:C100"/>
    <mergeCell ref="F99:J99"/>
    <mergeCell ref="K99:L99"/>
    <mergeCell ref="K100:L100"/>
    <mergeCell ref="A97:A98"/>
    <mergeCell ref="B97:B98"/>
    <mergeCell ref="C97:C98"/>
    <mergeCell ref="F97:J97"/>
    <mergeCell ref="K97:L97"/>
    <mergeCell ref="K98:L98"/>
    <mergeCell ref="A95:A96"/>
    <mergeCell ref="B95:B96"/>
    <mergeCell ref="C95:C96"/>
    <mergeCell ref="F95:J95"/>
    <mergeCell ref="K95:L95"/>
    <mergeCell ref="K96:L96"/>
    <mergeCell ref="A93:A94"/>
    <mergeCell ref="B93:B94"/>
    <mergeCell ref="C93:C94"/>
    <mergeCell ref="F93:J93"/>
    <mergeCell ref="K93:L93"/>
    <mergeCell ref="K94:L94"/>
    <mergeCell ref="A91:A92"/>
    <mergeCell ref="B91:B92"/>
    <mergeCell ref="C91:C92"/>
    <mergeCell ref="F91:J91"/>
    <mergeCell ref="K91:L91"/>
    <mergeCell ref="K92:L92"/>
    <mergeCell ref="A89:A90"/>
    <mergeCell ref="B89:B90"/>
    <mergeCell ref="C89:C90"/>
    <mergeCell ref="F89:J89"/>
    <mergeCell ref="K89:L89"/>
    <mergeCell ref="K90:L90"/>
    <mergeCell ref="A87:A88"/>
    <mergeCell ref="B87:B88"/>
    <mergeCell ref="C87:C88"/>
    <mergeCell ref="F87:J87"/>
    <mergeCell ref="K87:L87"/>
    <mergeCell ref="K88:L88"/>
    <mergeCell ref="A85:A86"/>
    <mergeCell ref="B85:B86"/>
    <mergeCell ref="C85:C86"/>
    <mergeCell ref="F85:J85"/>
    <mergeCell ref="K85:L85"/>
    <mergeCell ref="K86:L86"/>
    <mergeCell ref="A83:A84"/>
    <mergeCell ref="B83:B84"/>
    <mergeCell ref="C83:C84"/>
    <mergeCell ref="F83:J83"/>
    <mergeCell ref="K83:L83"/>
    <mergeCell ref="K84:L84"/>
    <mergeCell ref="A81:A82"/>
    <mergeCell ref="B81:B82"/>
    <mergeCell ref="C81:C82"/>
    <mergeCell ref="F81:J81"/>
    <mergeCell ref="K81:L81"/>
    <mergeCell ref="K82:L82"/>
    <mergeCell ref="A79:A80"/>
    <mergeCell ref="B79:B80"/>
    <mergeCell ref="C79:C80"/>
    <mergeCell ref="F79:J79"/>
    <mergeCell ref="K79:L79"/>
    <mergeCell ref="K80:L80"/>
    <mergeCell ref="A77:A78"/>
    <mergeCell ref="B77:B78"/>
    <mergeCell ref="C77:C78"/>
    <mergeCell ref="F77:J77"/>
    <mergeCell ref="K77:L77"/>
    <mergeCell ref="K78:L78"/>
    <mergeCell ref="A75:A76"/>
    <mergeCell ref="B75:B76"/>
    <mergeCell ref="C75:C76"/>
    <mergeCell ref="F75:J75"/>
    <mergeCell ref="K75:L75"/>
    <mergeCell ref="K76:L76"/>
    <mergeCell ref="A73:A74"/>
    <mergeCell ref="B73:B74"/>
    <mergeCell ref="C73:C74"/>
    <mergeCell ref="F73:J73"/>
    <mergeCell ref="K73:L73"/>
    <mergeCell ref="K74:L74"/>
    <mergeCell ref="A71:A72"/>
    <mergeCell ref="B71:B72"/>
    <mergeCell ref="C71:C72"/>
    <mergeCell ref="F71:J71"/>
    <mergeCell ref="K71:L71"/>
    <mergeCell ref="K72:L72"/>
    <mergeCell ref="A69:A70"/>
    <mergeCell ref="B69:B70"/>
    <mergeCell ref="C69:C70"/>
    <mergeCell ref="F69:J69"/>
    <mergeCell ref="K69:L69"/>
    <mergeCell ref="K70:L70"/>
    <mergeCell ref="A67:A68"/>
    <mergeCell ref="B67:B68"/>
    <mergeCell ref="C67:C68"/>
    <mergeCell ref="F67:J67"/>
    <mergeCell ref="K67:L67"/>
    <mergeCell ref="K68:L68"/>
    <mergeCell ref="A65:A66"/>
    <mergeCell ref="B65:B66"/>
    <mergeCell ref="C65:C66"/>
    <mergeCell ref="F65:J65"/>
    <mergeCell ref="K65:L65"/>
    <mergeCell ref="K66:L66"/>
    <mergeCell ref="A63:A64"/>
    <mergeCell ref="B63:B64"/>
    <mergeCell ref="C63:C64"/>
    <mergeCell ref="F63:J63"/>
    <mergeCell ref="K63:L63"/>
    <mergeCell ref="K64:L64"/>
    <mergeCell ref="A61:A62"/>
    <mergeCell ref="B61:B62"/>
    <mergeCell ref="C61:C62"/>
    <mergeCell ref="F61:J61"/>
    <mergeCell ref="K61:L61"/>
    <mergeCell ref="K62:L62"/>
    <mergeCell ref="K57:L58"/>
    <mergeCell ref="E59:E60"/>
    <mergeCell ref="F59:F60"/>
    <mergeCell ref="G59:G60"/>
    <mergeCell ref="H59:H60"/>
    <mergeCell ref="I59:I60"/>
    <mergeCell ref="J59:J60"/>
    <mergeCell ref="K59:L60"/>
    <mergeCell ref="A57:A60"/>
    <mergeCell ref="B57:B60"/>
    <mergeCell ref="C57:C60"/>
    <mergeCell ref="D57:D60"/>
    <mergeCell ref="E57:E58"/>
    <mergeCell ref="F57:J58"/>
    <mergeCell ref="A50:A51"/>
    <mergeCell ref="B50:B51"/>
    <mergeCell ref="C50:C51"/>
    <mergeCell ref="F50:J50"/>
    <mergeCell ref="K50:L50"/>
    <mergeCell ref="K51:L51"/>
    <mergeCell ref="A48:A49"/>
    <mergeCell ref="B48:B49"/>
    <mergeCell ref="C48:C49"/>
    <mergeCell ref="F48:J48"/>
    <mergeCell ref="K48:L48"/>
    <mergeCell ref="K49:L49"/>
    <mergeCell ref="A46:A47"/>
    <mergeCell ref="B46:B47"/>
    <mergeCell ref="C46:C47"/>
    <mergeCell ref="F46:J46"/>
    <mergeCell ref="K46:L46"/>
    <mergeCell ref="K47:L47"/>
    <mergeCell ref="A44:A45"/>
    <mergeCell ref="B44:B45"/>
    <mergeCell ref="C44:C45"/>
    <mergeCell ref="F44:J44"/>
    <mergeCell ref="K44:L44"/>
    <mergeCell ref="K45:L45"/>
    <mergeCell ref="A42:A43"/>
    <mergeCell ref="B42:B43"/>
    <mergeCell ref="C42:C43"/>
    <mergeCell ref="F42:J42"/>
    <mergeCell ref="K42:L42"/>
    <mergeCell ref="K43:L43"/>
    <mergeCell ref="A40:A41"/>
    <mergeCell ref="B40:B41"/>
    <mergeCell ref="C40:C41"/>
    <mergeCell ref="F40:J40"/>
    <mergeCell ref="K40:L40"/>
    <mergeCell ref="K41:L41"/>
    <mergeCell ref="A38:A39"/>
    <mergeCell ref="B38:B39"/>
    <mergeCell ref="C38:C39"/>
    <mergeCell ref="F38:J38"/>
    <mergeCell ref="K38:L38"/>
    <mergeCell ref="K39:L39"/>
    <mergeCell ref="A36:A37"/>
    <mergeCell ref="B36:B37"/>
    <mergeCell ref="C36:C37"/>
    <mergeCell ref="F36:J36"/>
    <mergeCell ref="K36:L36"/>
    <mergeCell ref="K37:L37"/>
    <mergeCell ref="A34:A35"/>
    <mergeCell ref="B34:B35"/>
    <mergeCell ref="C34:C35"/>
    <mergeCell ref="F34:J34"/>
    <mergeCell ref="K34:L34"/>
    <mergeCell ref="K35:L35"/>
    <mergeCell ref="A32:A33"/>
    <mergeCell ref="B32:B33"/>
    <mergeCell ref="C32:C33"/>
    <mergeCell ref="F32:J32"/>
    <mergeCell ref="K32:L32"/>
    <mergeCell ref="K33:L33"/>
    <mergeCell ref="A30:A31"/>
    <mergeCell ref="B30:B31"/>
    <mergeCell ref="C30:C31"/>
    <mergeCell ref="F30:J30"/>
    <mergeCell ref="K30:L30"/>
    <mergeCell ref="K31:L31"/>
    <mergeCell ref="A28:A29"/>
    <mergeCell ref="B28:B29"/>
    <mergeCell ref="C28:C29"/>
    <mergeCell ref="F28:J28"/>
    <mergeCell ref="K28:L28"/>
    <mergeCell ref="K29:L29"/>
    <mergeCell ref="A26:A27"/>
    <mergeCell ref="B26:B27"/>
    <mergeCell ref="C26:C27"/>
    <mergeCell ref="F26:J26"/>
    <mergeCell ref="K26:L26"/>
    <mergeCell ref="K27:L27"/>
    <mergeCell ref="A24:A25"/>
    <mergeCell ref="B24:B25"/>
    <mergeCell ref="C24:C25"/>
    <mergeCell ref="F24:J24"/>
    <mergeCell ref="K24:L24"/>
    <mergeCell ref="K25:L25"/>
    <mergeCell ref="A22:A23"/>
    <mergeCell ref="B22:B23"/>
    <mergeCell ref="C22:C23"/>
    <mergeCell ref="F22:J22"/>
    <mergeCell ref="K22:L22"/>
    <mergeCell ref="K23:L23"/>
    <mergeCell ref="A20:A21"/>
    <mergeCell ref="B20:B21"/>
    <mergeCell ref="C20:C21"/>
    <mergeCell ref="F20:J20"/>
    <mergeCell ref="K20:L20"/>
    <mergeCell ref="K21:L21"/>
    <mergeCell ref="A18:A19"/>
    <mergeCell ref="B18:B19"/>
    <mergeCell ref="C18:C19"/>
    <mergeCell ref="F18:J18"/>
    <mergeCell ref="K18:L18"/>
    <mergeCell ref="K19:L19"/>
    <mergeCell ref="A16:A17"/>
    <mergeCell ref="B16:B17"/>
    <mergeCell ref="C16:C17"/>
    <mergeCell ref="F16:J16"/>
    <mergeCell ref="K16:L16"/>
    <mergeCell ref="K17:L17"/>
    <mergeCell ref="A10:A11"/>
    <mergeCell ref="B10:B11"/>
    <mergeCell ref="C10:C11"/>
    <mergeCell ref="F10:J10"/>
    <mergeCell ref="K10:L10"/>
    <mergeCell ref="A14:A15"/>
    <mergeCell ref="B14:B15"/>
    <mergeCell ref="C14:C15"/>
    <mergeCell ref="F14:J14"/>
    <mergeCell ref="K14:L14"/>
    <mergeCell ref="K15:L15"/>
    <mergeCell ref="K11:L11"/>
    <mergeCell ref="A12:A13"/>
    <mergeCell ref="B12:B13"/>
    <mergeCell ref="C12:C13"/>
    <mergeCell ref="F12:J12"/>
    <mergeCell ref="K12:L12"/>
    <mergeCell ref="K13:L13"/>
    <mergeCell ref="B2:L2"/>
    <mergeCell ref="A6:A9"/>
    <mergeCell ref="B6:B9"/>
    <mergeCell ref="C6:C9"/>
    <mergeCell ref="D6:D9"/>
    <mergeCell ref="E6:E7"/>
    <mergeCell ref="F6:J7"/>
    <mergeCell ref="K6:L7"/>
    <mergeCell ref="E8:E9"/>
    <mergeCell ref="F8:F9"/>
    <mergeCell ref="G8:G9"/>
    <mergeCell ref="H8:H9"/>
    <mergeCell ref="I8:I9"/>
    <mergeCell ref="J8:J9"/>
    <mergeCell ref="K8:L9"/>
  </mergeCells>
  <phoneticPr fontId="1"/>
  <dataValidations count="2">
    <dataValidation type="custom" imeMode="off" allowBlank="1" showInputMessage="1" showErrorMessage="1" errorTitle="入力モードエラー" error="半角文字で入力してください。" sqref="A10:A51 A61:A102 A113:A154 A165:A206 A217:A258" xr:uid="{00000000-0002-0000-1C00-000000000000}">
      <formula1>A10=ASC(A10)</formula1>
    </dataValidation>
    <dataValidation imeMode="on" allowBlank="1" showInputMessage="1" showErrorMessage="1" sqref="C61:C102 C10:C51 C113:C154 C165:C206 C217:C258" xr:uid="{00000000-0002-0000-1C00-000001000000}"/>
  </dataValidations>
  <printOptions horizontalCentered="1"/>
  <pageMargins left="0.78740157480314965" right="0" top="0.59055118110236227" bottom="0.59055118110236227" header="0.31496062992125984" footer="0.19685039370078741"/>
  <pageSetup paperSize="9" scale="83" orientation="portrait" r:id="rId1"/>
  <headerFooter>
    <oddHeader>&amp;L&amp;"ＭＳ 明朝,標準"&amp;11（様式２）</oddHeader>
  </headerFooter>
  <rowBreaks count="4" manualBreakCount="4">
    <brk id="53" min="1" max="11" man="1"/>
    <brk id="105" min="1" max="11" man="1"/>
    <brk id="157" min="1" max="11" man="1"/>
    <brk id="209" min="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E1838"/>
  <sheetViews>
    <sheetView tabSelected="1" topLeftCell="B2" zoomScaleNormal="100" zoomScaleSheetLayoutView="100" workbookViewId="0">
      <selection activeCell="G4" sqref="G4:G6"/>
    </sheetView>
  </sheetViews>
  <sheetFormatPr defaultColWidth="9.28515625" defaultRowHeight="12"/>
  <cols>
    <col min="1" max="1" width="13.42578125" style="400" hidden="1" customWidth="1"/>
    <col min="2" max="3" width="4.85546875" style="401" customWidth="1"/>
    <col min="4" max="6" width="6.85546875" style="402" hidden="1" customWidth="1"/>
    <col min="7" max="8" width="22.85546875" style="401" customWidth="1"/>
    <col min="9" max="9" width="18.7109375" style="401" customWidth="1"/>
    <col min="10" max="11" width="30.85546875" style="401" customWidth="1"/>
    <col min="12" max="12" width="32.85546875" style="401" customWidth="1"/>
    <col min="13" max="13" width="28.85546875" style="401" customWidth="1"/>
    <col min="14" max="14" width="25.85546875" style="401" customWidth="1"/>
    <col min="15" max="15" width="12.85546875" style="402" customWidth="1"/>
    <col min="16" max="16" width="5.85546875" style="402" customWidth="1"/>
    <col min="17" max="17" width="8.85546875" style="402" customWidth="1"/>
    <col min="18" max="18" width="20.85546875" style="401" customWidth="1"/>
    <col min="19" max="19" width="24.85546875" style="403" customWidth="1"/>
    <col min="20" max="20" width="8.85546875" style="402" customWidth="1"/>
    <col min="21" max="21" width="3.140625" style="401" hidden="1" customWidth="1"/>
    <col min="22" max="22" width="21" style="401" hidden="1" customWidth="1"/>
    <col min="23" max="23" width="18.85546875" style="401" hidden="1" customWidth="1"/>
    <col min="24" max="24" width="15.85546875" style="401" hidden="1" customWidth="1"/>
    <col min="25" max="25" width="8.85546875" style="401" hidden="1" customWidth="1"/>
    <col min="26" max="26" width="30.85546875" style="401" hidden="1" customWidth="1"/>
    <col min="27" max="27" width="21.7109375" style="401" hidden="1" customWidth="1"/>
    <col min="28" max="28" width="9.28515625" style="401" hidden="1" customWidth="1"/>
    <col min="29" max="29" width="31.140625" style="401" hidden="1" customWidth="1"/>
    <col min="30" max="30" width="12.7109375" style="402" hidden="1" customWidth="1"/>
    <col min="31" max="31" width="9.28515625" style="401" hidden="1" customWidth="1"/>
    <col min="32" max="32" width="19.28515625" style="401" customWidth="1"/>
    <col min="33" max="34" width="9.28515625" style="401" customWidth="1"/>
    <col min="35" max="16384" width="9.28515625" style="401"/>
  </cols>
  <sheetData>
    <row r="1" spans="1:30" ht="15" hidden="1" customHeight="1">
      <c r="B1" s="401">
        <v>1</v>
      </c>
      <c r="C1" s="401">
        <v>2</v>
      </c>
      <c r="D1" s="402">
        <v>3</v>
      </c>
      <c r="E1" s="402">
        <v>4</v>
      </c>
      <c r="F1" s="402">
        <v>5</v>
      </c>
      <c r="I1" s="401">
        <v>1</v>
      </c>
      <c r="J1" s="401">
        <v>2</v>
      </c>
      <c r="K1" s="401">
        <v>3</v>
      </c>
      <c r="L1" s="401">
        <v>4</v>
      </c>
      <c r="M1" s="401">
        <v>5</v>
      </c>
      <c r="N1" s="401">
        <v>6</v>
      </c>
      <c r="O1" s="402">
        <v>7</v>
      </c>
      <c r="P1" s="402">
        <v>8</v>
      </c>
      <c r="Q1" s="402">
        <v>9</v>
      </c>
      <c r="R1" s="401">
        <v>10</v>
      </c>
      <c r="S1" s="403">
        <v>11</v>
      </c>
      <c r="T1" s="402">
        <v>17</v>
      </c>
      <c r="U1" s="401">
        <v>18</v>
      </c>
      <c r="V1" s="401">
        <v>19</v>
      </c>
      <c r="W1" s="401">
        <v>20</v>
      </c>
    </row>
    <row r="2" spans="1:30" ht="24.9" customHeight="1">
      <c r="B2" s="552" t="s">
        <v>3769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</row>
    <row r="3" spans="1:30" ht="9.9" customHeight="1"/>
    <row r="4" spans="1:30" ht="15" customHeight="1">
      <c r="B4" s="565" t="s">
        <v>2320</v>
      </c>
      <c r="C4" s="577"/>
      <c r="D4" s="583" t="s">
        <v>3746</v>
      </c>
      <c r="E4" s="584"/>
      <c r="F4" s="585"/>
      <c r="G4" s="560" t="s">
        <v>2333</v>
      </c>
      <c r="H4" s="562" t="s">
        <v>2334</v>
      </c>
      <c r="I4" s="558" t="s">
        <v>2317</v>
      </c>
      <c r="J4" s="560" t="s">
        <v>52</v>
      </c>
      <c r="K4" s="560" t="s">
        <v>53</v>
      </c>
      <c r="L4" s="560" t="s">
        <v>2328</v>
      </c>
      <c r="M4" s="560" t="s">
        <v>295</v>
      </c>
      <c r="N4" s="560" t="s">
        <v>296</v>
      </c>
      <c r="O4" s="562" t="s">
        <v>0</v>
      </c>
      <c r="P4" s="565" t="s">
        <v>54</v>
      </c>
      <c r="Q4" s="566"/>
      <c r="R4" s="566" t="s">
        <v>55</v>
      </c>
      <c r="S4" s="575" t="s">
        <v>269</v>
      </c>
      <c r="T4" s="576"/>
    </row>
    <row r="5" spans="1:30" ht="15" customHeight="1">
      <c r="B5" s="578"/>
      <c r="C5" s="579"/>
      <c r="D5" s="558" t="s">
        <v>59</v>
      </c>
      <c r="E5" s="558" t="s">
        <v>20</v>
      </c>
      <c r="F5" s="558" t="s">
        <v>26</v>
      </c>
      <c r="G5" s="559"/>
      <c r="H5" s="563"/>
      <c r="I5" s="559"/>
      <c r="J5" s="559"/>
      <c r="K5" s="559"/>
      <c r="L5" s="559"/>
      <c r="M5" s="559"/>
      <c r="N5" s="559"/>
      <c r="O5" s="563"/>
      <c r="P5" s="567"/>
      <c r="Q5" s="568"/>
      <c r="R5" s="568"/>
      <c r="S5" s="573" t="s">
        <v>307</v>
      </c>
      <c r="T5" s="558" t="s">
        <v>23</v>
      </c>
    </row>
    <row r="6" spans="1:30" ht="15" customHeight="1">
      <c r="B6" s="580"/>
      <c r="C6" s="581"/>
      <c r="D6" s="582"/>
      <c r="E6" s="582"/>
      <c r="F6" s="582"/>
      <c r="G6" s="561"/>
      <c r="H6" s="564"/>
      <c r="I6" s="561"/>
      <c r="J6" s="561"/>
      <c r="K6" s="561"/>
      <c r="L6" s="561"/>
      <c r="M6" s="561"/>
      <c r="N6" s="561"/>
      <c r="O6" s="564"/>
      <c r="P6" s="569"/>
      <c r="Q6" s="570"/>
      <c r="R6" s="570"/>
      <c r="S6" s="574"/>
      <c r="T6" s="559"/>
    </row>
    <row r="7" spans="1:30" ht="15" customHeight="1">
      <c r="B7" s="553" t="s">
        <v>2319</v>
      </c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4"/>
      <c r="O7" s="554"/>
      <c r="P7" s="554"/>
      <c r="Q7" s="554"/>
      <c r="R7" s="554"/>
      <c r="S7" s="554"/>
      <c r="T7" s="404" t="str">
        <f t="shared" ref="T7:T75" si="0">IF(S7="","",VLOOKUP(S7,$AC$7:$AD$69,2,FALSE))</f>
        <v/>
      </c>
      <c r="U7" s="401" t="str">
        <f>B7</f>
        <v>【ダクタイル鋳鉄管類】</v>
      </c>
      <c r="V7" s="401" t="str">
        <f>""&amp;O7&amp;"  "&amp;P7&amp;"  "&amp;Q7&amp;""</f>
        <v xml:space="preserve">    </v>
      </c>
      <c r="W7" s="401" t="str">
        <f>V7</f>
        <v xml:space="preserve">    </v>
      </c>
      <c r="X7" s="400" t="s">
        <v>82</v>
      </c>
      <c r="Y7" s="400">
        <v>1</v>
      </c>
      <c r="Z7" s="401" t="s">
        <v>2</v>
      </c>
      <c r="AA7" s="401" t="s">
        <v>3</v>
      </c>
      <c r="AC7" s="401" t="s">
        <v>4037</v>
      </c>
      <c r="AD7" s="405" t="s">
        <v>4038</v>
      </c>
    </row>
    <row r="8" spans="1:30" ht="15" customHeight="1">
      <c r="A8" s="400" t="str">
        <f>I8</f>
        <v>020D0101</v>
      </c>
      <c r="B8" s="544" t="s">
        <v>2365</v>
      </c>
      <c r="C8" s="528" t="s">
        <v>2321</v>
      </c>
      <c r="D8" s="139" t="s">
        <v>21</v>
      </c>
      <c r="E8" s="140">
        <v>1</v>
      </c>
      <c r="F8" s="140">
        <v>1</v>
      </c>
      <c r="G8" s="531" t="s">
        <v>2335</v>
      </c>
      <c r="H8" s="531" t="s">
        <v>69</v>
      </c>
      <c r="I8" s="141" t="str">
        <f>IF(OR(D8="",E8="",F8=""),"",TEXT(T8,"000")&amp;D8&amp;TEXT(E8,"00")&amp;TEXT(F8,"00"))</f>
        <v>020D0101</v>
      </c>
      <c r="J8" s="142" t="s">
        <v>5</v>
      </c>
      <c r="K8" s="142" t="s">
        <v>1734</v>
      </c>
      <c r="L8" s="142" t="s">
        <v>74</v>
      </c>
      <c r="M8" s="142" t="s">
        <v>69</v>
      </c>
      <c r="N8" s="142" t="s">
        <v>786</v>
      </c>
      <c r="O8" s="143" t="s">
        <v>6</v>
      </c>
      <c r="P8" s="144" t="s">
        <v>24</v>
      </c>
      <c r="Q8" s="145">
        <v>120</v>
      </c>
      <c r="R8" s="146"/>
      <c r="S8" s="147" t="s">
        <v>297</v>
      </c>
      <c r="T8" s="406">
        <f t="shared" si="0"/>
        <v>20</v>
      </c>
      <c r="U8" s="401" t="e">
        <f>#REF!</f>
        <v>#REF!</v>
      </c>
      <c r="V8" s="401" t="str">
        <f t="shared" ref="V8" si="1">""&amp;O8&amp;"  "&amp;P8&amp;"  "&amp;Q8&amp;""</f>
        <v>JWWA  G  120</v>
      </c>
      <c r="W8" s="401" t="str">
        <f t="shared" ref="W8" si="2">V8</f>
        <v>JWWA  G  120</v>
      </c>
      <c r="X8" s="400" t="s">
        <v>7</v>
      </c>
      <c r="Y8" s="400">
        <v>2</v>
      </c>
      <c r="Z8" s="401" t="s">
        <v>11</v>
      </c>
      <c r="AA8" s="401" t="s">
        <v>19</v>
      </c>
      <c r="AC8" s="401" t="s">
        <v>2012</v>
      </c>
      <c r="AD8" s="405">
        <v>26</v>
      </c>
    </row>
    <row r="9" spans="1:30" ht="15" customHeight="1">
      <c r="A9" s="400" t="str">
        <f t="shared" ref="A9:A19" si="3">I9</f>
        <v>026D0101</v>
      </c>
      <c r="B9" s="544"/>
      <c r="C9" s="529"/>
      <c r="D9" s="139" t="s">
        <v>21</v>
      </c>
      <c r="E9" s="140">
        <v>1</v>
      </c>
      <c r="F9" s="140">
        <v>1</v>
      </c>
      <c r="G9" s="532"/>
      <c r="H9" s="539"/>
      <c r="I9" s="148" t="str">
        <f t="shared" ref="I9:I83" si="4">IF(OR(D9="",E9="",F9=""),"",TEXT(T9,"000")&amp;D9&amp;TEXT(E9,"00")&amp;TEXT(F9,"00"))</f>
        <v>026D0101</v>
      </c>
      <c r="J9" s="149" t="s">
        <v>5</v>
      </c>
      <c r="K9" s="149" t="s">
        <v>1734</v>
      </c>
      <c r="L9" s="149" t="s">
        <v>74</v>
      </c>
      <c r="M9" s="149" t="s">
        <v>69</v>
      </c>
      <c r="N9" s="149" t="s">
        <v>786</v>
      </c>
      <c r="O9" s="150" t="s">
        <v>6</v>
      </c>
      <c r="P9" s="151" t="s">
        <v>24</v>
      </c>
      <c r="Q9" s="152">
        <v>120</v>
      </c>
      <c r="R9" s="153"/>
      <c r="S9" s="154" t="s">
        <v>2012</v>
      </c>
      <c r="T9" s="407">
        <f t="shared" si="0"/>
        <v>26</v>
      </c>
      <c r="U9" s="401" t="e">
        <f>#REF!</f>
        <v>#REF!</v>
      </c>
      <c r="V9" s="401" t="str">
        <f t="shared" ref="V9:V19" si="5">""&amp;O9&amp;"  "&amp;P9&amp;"  "&amp;Q9&amp;""</f>
        <v>JWWA  G  120</v>
      </c>
      <c r="W9" s="401" t="str">
        <f t="shared" ref="W9:W81" si="6">V9</f>
        <v>JWWA  G  120</v>
      </c>
      <c r="X9" s="400" t="s">
        <v>8</v>
      </c>
      <c r="Y9" s="400">
        <v>3</v>
      </c>
      <c r="Z9" s="401" t="s">
        <v>12</v>
      </c>
      <c r="AA9" s="401" t="s">
        <v>27</v>
      </c>
      <c r="AC9" s="401" t="s">
        <v>1733</v>
      </c>
      <c r="AD9" s="405">
        <v>20</v>
      </c>
    </row>
    <row r="10" spans="1:30" ht="15" hidden="1" customHeight="1">
      <c r="A10" s="400" t="str">
        <f t="shared" si="3"/>
        <v>030D0101</v>
      </c>
      <c r="B10" s="544"/>
      <c r="C10" s="529"/>
      <c r="D10" s="139" t="s">
        <v>21</v>
      </c>
      <c r="E10" s="140">
        <v>1</v>
      </c>
      <c r="F10" s="140">
        <v>1</v>
      </c>
      <c r="G10" s="532"/>
      <c r="H10" s="539"/>
      <c r="I10" s="155" t="str">
        <f t="shared" si="4"/>
        <v>030D0101</v>
      </c>
      <c r="J10" s="156" t="s">
        <v>5</v>
      </c>
      <c r="K10" s="156" t="s">
        <v>2322</v>
      </c>
      <c r="L10" s="156" t="s">
        <v>74</v>
      </c>
      <c r="M10" s="156" t="s">
        <v>69</v>
      </c>
      <c r="N10" s="156" t="s">
        <v>786</v>
      </c>
      <c r="O10" s="157" t="s">
        <v>6</v>
      </c>
      <c r="P10" s="158" t="s">
        <v>24</v>
      </c>
      <c r="Q10" s="159">
        <v>120</v>
      </c>
      <c r="R10" s="160"/>
      <c r="S10" s="161" t="s">
        <v>566</v>
      </c>
      <c r="T10" s="408">
        <f t="shared" si="0"/>
        <v>30</v>
      </c>
      <c r="U10" s="401" t="e">
        <f>#REF!</f>
        <v>#REF!</v>
      </c>
      <c r="V10" s="401" t="str">
        <f t="shared" si="5"/>
        <v>JWWA  G  120</v>
      </c>
      <c r="W10" s="401" t="str">
        <f t="shared" si="6"/>
        <v>JWWA  G  120</v>
      </c>
      <c r="X10" s="400" t="s">
        <v>9</v>
      </c>
      <c r="Y10" s="400">
        <v>4</v>
      </c>
      <c r="Z10" s="401" t="s">
        <v>13</v>
      </c>
      <c r="AA10" s="401" t="s">
        <v>28</v>
      </c>
      <c r="AC10" s="401" t="s">
        <v>566</v>
      </c>
      <c r="AD10" s="405">
        <v>30</v>
      </c>
    </row>
    <row r="11" spans="1:30" ht="15" customHeight="1">
      <c r="A11" s="400" t="str">
        <f t="shared" si="3"/>
        <v>020D0103</v>
      </c>
      <c r="B11" s="544"/>
      <c r="C11" s="529"/>
      <c r="D11" s="139" t="s">
        <v>21</v>
      </c>
      <c r="E11" s="140">
        <v>1</v>
      </c>
      <c r="F11" s="140">
        <v>3</v>
      </c>
      <c r="G11" s="532"/>
      <c r="H11" s="539"/>
      <c r="I11" s="141" t="str">
        <f t="shared" si="4"/>
        <v>020D0103</v>
      </c>
      <c r="J11" s="142" t="s">
        <v>5</v>
      </c>
      <c r="K11" s="142" t="s">
        <v>1734</v>
      </c>
      <c r="L11" s="141" t="s">
        <v>2318</v>
      </c>
      <c r="M11" s="142" t="s">
        <v>69</v>
      </c>
      <c r="N11" s="142" t="s">
        <v>786</v>
      </c>
      <c r="O11" s="143" t="s">
        <v>6</v>
      </c>
      <c r="P11" s="144" t="s">
        <v>24</v>
      </c>
      <c r="Q11" s="145">
        <v>120</v>
      </c>
      <c r="R11" s="146"/>
      <c r="S11" s="147" t="s">
        <v>297</v>
      </c>
      <c r="T11" s="406">
        <f t="shared" si="0"/>
        <v>20</v>
      </c>
      <c r="U11" s="401" t="e">
        <f>#REF!</f>
        <v>#REF!</v>
      </c>
      <c r="V11" s="401" t="str">
        <f t="shared" si="5"/>
        <v>JWWA  G  120</v>
      </c>
      <c r="W11" s="401" t="str">
        <f t="shared" si="6"/>
        <v>JWWA  G  120</v>
      </c>
      <c r="X11" s="400" t="s">
        <v>83</v>
      </c>
      <c r="Y11" s="400">
        <v>5</v>
      </c>
      <c r="Z11" s="401" t="s">
        <v>14</v>
      </c>
      <c r="AA11" s="401" t="s">
        <v>29</v>
      </c>
      <c r="AC11" s="401" t="s">
        <v>4015</v>
      </c>
      <c r="AD11" s="405">
        <v>0</v>
      </c>
    </row>
    <row r="12" spans="1:30" ht="15" customHeight="1">
      <c r="A12" s="400" t="str">
        <f t="shared" si="3"/>
        <v>026D0103</v>
      </c>
      <c r="B12" s="544"/>
      <c r="C12" s="529"/>
      <c r="D12" s="139" t="s">
        <v>21</v>
      </c>
      <c r="E12" s="140">
        <v>1</v>
      </c>
      <c r="F12" s="140">
        <v>3</v>
      </c>
      <c r="G12" s="532"/>
      <c r="H12" s="539"/>
      <c r="I12" s="148" t="str">
        <f t="shared" si="4"/>
        <v>026D0103</v>
      </c>
      <c r="J12" s="149" t="s">
        <v>5</v>
      </c>
      <c r="K12" s="149" t="s">
        <v>1734</v>
      </c>
      <c r="L12" s="148" t="s">
        <v>2318</v>
      </c>
      <c r="M12" s="149" t="s">
        <v>69</v>
      </c>
      <c r="N12" s="149" t="s">
        <v>786</v>
      </c>
      <c r="O12" s="150" t="s">
        <v>6</v>
      </c>
      <c r="P12" s="151" t="s">
        <v>24</v>
      </c>
      <c r="Q12" s="152">
        <v>120</v>
      </c>
      <c r="R12" s="153"/>
      <c r="S12" s="154" t="s">
        <v>2012</v>
      </c>
      <c r="T12" s="407">
        <f t="shared" si="0"/>
        <v>26</v>
      </c>
      <c r="U12" s="401" t="e">
        <f>#REF!</f>
        <v>#REF!</v>
      </c>
      <c r="V12" s="401" t="str">
        <f t="shared" si="5"/>
        <v>JWWA  G  120</v>
      </c>
      <c r="W12" s="401" t="str">
        <f t="shared" si="6"/>
        <v>JWWA  G  120</v>
      </c>
      <c r="X12" s="400" t="s">
        <v>84</v>
      </c>
      <c r="Y12" s="400">
        <v>6</v>
      </c>
      <c r="Z12" s="401" t="s">
        <v>56</v>
      </c>
      <c r="AA12" s="401" t="s">
        <v>30</v>
      </c>
      <c r="AC12" s="401" t="s">
        <v>4016</v>
      </c>
      <c r="AD12" s="405">
        <v>10</v>
      </c>
    </row>
    <row r="13" spans="1:30" ht="15" hidden="1" customHeight="1">
      <c r="A13" s="400" t="str">
        <f t="shared" si="3"/>
        <v>030D0103</v>
      </c>
      <c r="B13" s="544"/>
      <c r="C13" s="529"/>
      <c r="D13" s="139" t="s">
        <v>21</v>
      </c>
      <c r="E13" s="140">
        <v>1</v>
      </c>
      <c r="F13" s="140">
        <v>3</v>
      </c>
      <c r="G13" s="532"/>
      <c r="H13" s="535"/>
      <c r="I13" s="155" t="str">
        <f t="shared" si="4"/>
        <v>030D0103</v>
      </c>
      <c r="J13" s="156" t="s">
        <v>5</v>
      </c>
      <c r="K13" s="156" t="s">
        <v>2322</v>
      </c>
      <c r="L13" s="155" t="s">
        <v>2318</v>
      </c>
      <c r="M13" s="156" t="s">
        <v>69</v>
      </c>
      <c r="N13" s="156" t="s">
        <v>786</v>
      </c>
      <c r="O13" s="157" t="s">
        <v>6</v>
      </c>
      <c r="P13" s="158" t="s">
        <v>24</v>
      </c>
      <c r="Q13" s="159">
        <v>120</v>
      </c>
      <c r="R13" s="160"/>
      <c r="S13" s="161" t="s">
        <v>566</v>
      </c>
      <c r="T13" s="408">
        <f t="shared" si="0"/>
        <v>30</v>
      </c>
      <c r="U13" s="401" t="e">
        <f>#REF!</f>
        <v>#REF!</v>
      </c>
      <c r="V13" s="401" t="str">
        <f t="shared" si="5"/>
        <v>JWWA  G  120</v>
      </c>
      <c r="W13" s="401" t="str">
        <f t="shared" si="6"/>
        <v>JWWA  G  120</v>
      </c>
      <c r="X13" s="400" t="s">
        <v>241</v>
      </c>
      <c r="Y13" s="400">
        <v>7</v>
      </c>
      <c r="Z13" s="401" t="s">
        <v>15</v>
      </c>
      <c r="AA13" s="401" t="s">
        <v>31</v>
      </c>
      <c r="AC13" s="401" t="s">
        <v>3837</v>
      </c>
      <c r="AD13" s="405">
        <v>9</v>
      </c>
    </row>
    <row r="14" spans="1:30" ht="15" customHeight="1">
      <c r="A14" s="400" t="str">
        <f t="shared" si="3"/>
        <v>020D0102</v>
      </c>
      <c r="B14" s="544"/>
      <c r="C14" s="529"/>
      <c r="D14" s="139" t="s">
        <v>21</v>
      </c>
      <c r="E14" s="140">
        <v>1</v>
      </c>
      <c r="F14" s="140">
        <v>2</v>
      </c>
      <c r="G14" s="532"/>
      <c r="H14" s="531" t="s">
        <v>2370</v>
      </c>
      <c r="I14" s="141" t="str">
        <f t="shared" si="4"/>
        <v>020D0102</v>
      </c>
      <c r="J14" s="142" t="s">
        <v>5</v>
      </c>
      <c r="K14" s="142" t="s">
        <v>1734</v>
      </c>
      <c r="L14" s="142" t="s">
        <v>74</v>
      </c>
      <c r="M14" s="142" t="s">
        <v>435</v>
      </c>
      <c r="N14" s="142" t="s">
        <v>786</v>
      </c>
      <c r="O14" s="143" t="s">
        <v>6</v>
      </c>
      <c r="P14" s="144" t="s">
        <v>24</v>
      </c>
      <c r="Q14" s="145">
        <v>120</v>
      </c>
      <c r="R14" s="146"/>
      <c r="S14" s="147" t="s">
        <v>297</v>
      </c>
      <c r="T14" s="406">
        <f t="shared" si="0"/>
        <v>20</v>
      </c>
      <c r="U14" s="401" t="e">
        <f>#REF!</f>
        <v>#REF!</v>
      </c>
      <c r="V14" s="401" t="str">
        <f t="shared" si="5"/>
        <v>JWWA  G  120</v>
      </c>
      <c r="W14" s="401" t="str">
        <f t="shared" si="6"/>
        <v>JWWA  G  120</v>
      </c>
      <c r="X14" s="400" t="s">
        <v>57</v>
      </c>
      <c r="Y14" s="400">
        <v>8</v>
      </c>
      <c r="Z14" s="401" t="s">
        <v>16</v>
      </c>
      <c r="AA14" s="401" t="s">
        <v>32</v>
      </c>
      <c r="AC14" s="401" t="s">
        <v>1202</v>
      </c>
      <c r="AD14" s="405">
        <v>19</v>
      </c>
    </row>
    <row r="15" spans="1:30" ht="15" customHeight="1">
      <c r="A15" s="400" t="str">
        <f t="shared" si="3"/>
        <v>026D0102</v>
      </c>
      <c r="B15" s="544"/>
      <c r="C15" s="529"/>
      <c r="D15" s="139" t="s">
        <v>21</v>
      </c>
      <c r="E15" s="140">
        <v>1</v>
      </c>
      <c r="F15" s="140">
        <v>2</v>
      </c>
      <c r="G15" s="532"/>
      <c r="H15" s="532"/>
      <c r="I15" s="148" t="str">
        <f t="shared" si="4"/>
        <v>026D0102</v>
      </c>
      <c r="J15" s="149" t="s">
        <v>5</v>
      </c>
      <c r="K15" s="149" t="s">
        <v>1734</v>
      </c>
      <c r="L15" s="149" t="s">
        <v>74</v>
      </c>
      <c r="M15" s="149" t="s">
        <v>435</v>
      </c>
      <c r="N15" s="149" t="s">
        <v>786</v>
      </c>
      <c r="O15" s="150" t="s">
        <v>6</v>
      </c>
      <c r="P15" s="151" t="s">
        <v>24</v>
      </c>
      <c r="Q15" s="152">
        <v>120</v>
      </c>
      <c r="R15" s="153"/>
      <c r="S15" s="154" t="s">
        <v>2012</v>
      </c>
      <c r="T15" s="407">
        <f t="shared" si="0"/>
        <v>26</v>
      </c>
      <c r="U15" s="401" t="e">
        <f>#REF!</f>
        <v>#REF!</v>
      </c>
      <c r="V15" s="401" t="str">
        <f t="shared" si="5"/>
        <v>JWWA  G  120</v>
      </c>
      <c r="W15" s="401" t="str">
        <f t="shared" si="6"/>
        <v>JWWA  G  120</v>
      </c>
      <c r="Y15" s="400">
        <v>9</v>
      </c>
      <c r="Z15" s="401" t="s">
        <v>34</v>
      </c>
      <c r="AA15" s="401" t="s">
        <v>33</v>
      </c>
      <c r="AC15" s="401" t="s">
        <v>2140</v>
      </c>
      <c r="AD15" s="405">
        <v>11</v>
      </c>
    </row>
    <row r="16" spans="1:30" ht="15" hidden="1" customHeight="1">
      <c r="A16" s="400" t="str">
        <f t="shared" si="3"/>
        <v>030D0102</v>
      </c>
      <c r="B16" s="544"/>
      <c r="C16" s="529"/>
      <c r="D16" s="139" t="s">
        <v>21</v>
      </c>
      <c r="E16" s="140">
        <v>1</v>
      </c>
      <c r="F16" s="140">
        <v>2</v>
      </c>
      <c r="G16" s="532"/>
      <c r="H16" s="532"/>
      <c r="I16" s="155" t="str">
        <f t="shared" si="4"/>
        <v>030D0102</v>
      </c>
      <c r="J16" s="156" t="s">
        <v>5</v>
      </c>
      <c r="K16" s="156" t="s">
        <v>2322</v>
      </c>
      <c r="L16" s="156" t="s">
        <v>74</v>
      </c>
      <c r="M16" s="156" t="s">
        <v>435</v>
      </c>
      <c r="N16" s="156" t="s">
        <v>786</v>
      </c>
      <c r="O16" s="157" t="s">
        <v>6</v>
      </c>
      <c r="P16" s="158" t="s">
        <v>24</v>
      </c>
      <c r="Q16" s="159">
        <v>120</v>
      </c>
      <c r="R16" s="160"/>
      <c r="S16" s="161" t="s">
        <v>566</v>
      </c>
      <c r="T16" s="408">
        <f t="shared" si="0"/>
        <v>30</v>
      </c>
      <c r="U16" s="401" t="e">
        <f>#REF!</f>
        <v>#REF!</v>
      </c>
      <c r="V16" s="401" t="str">
        <f t="shared" si="5"/>
        <v>JWWA  G  120</v>
      </c>
      <c r="W16" s="401" t="str">
        <f t="shared" si="6"/>
        <v>JWWA  G  120</v>
      </c>
      <c r="Y16" s="400">
        <v>10</v>
      </c>
      <c r="Z16" s="401" t="s">
        <v>58</v>
      </c>
      <c r="AA16" s="401" t="s">
        <v>35</v>
      </c>
      <c r="AC16" s="401" t="s">
        <v>1338</v>
      </c>
      <c r="AD16" s="405">
        <v>16</v>
      </c>
    </row>
    <row r="17" spans="1:30" ht="15" customHeight="1">
      <c r="A17" s="400" t="str">
        <f t="shared" si="3"/>
        <v>020D0104</v>
      </c>
      <c r="B17" s="544"/>
      <c r="C17" s="529"/>
      <c r="D17" s="139" t="s">
        <v>21</v>
      </c>
      <c r="E17" s="140">
        <v>1</v>
      </c>
      <c r="F17" s="140">
        <v>4</v>
      </c>
      <c r="G17" s="532"/>
      <c r="H17" s="532"/>
      <c r="I17" s="141" t="str">
        <f t="shared" si="4"/>
        <v>020D0104</v>
      </c>
      <c r="J17" s="142" t="s">
        <v>5</v>
      </c>
      <c r="K17" s="142" t="s">
        <v>1734</v>
      </c>
      <c r="L17" s="142" t="s">
        <v>175</v>
      </c>
      <c r="M17" s="142" t="s">
        <v>435</v>
      </c>
      <c r="N17" s="142" t="s">
        <v>786</v>
      </c>
      <c r="O17" s="143" t="s">
        <v>6</v>
      </c>
      <c r="P17" s="144" t="s">
        <v>24</v>
      </c>
      <c r="Q17" s="145">
        <v>120</v>
      </c>
      <c r="R17" s="146"/>
      <c r="S17" s="147" t="s">
        <v>297</v>
      </c>
      <c r="T17" s="406">
        <f t="shared" si="0"/>
        <v>20</v>
      </c>
      <c r="U17" s="401" t="e">
        <f>#REF!</f>
        <v>#REF!</v>
      </c>
      <c r="V17" s="401" t="str">
        <f t="shared" si="5"/>
        <v>JWWA  G  120</v>
      </c>
      <c r="W17" s="401" t="str">
        <f t="shared" si="6"/>
        <v>JWWA  G  120</v>
      </c>
      <c r="Y17" s="400">
        <v>11</v>
      </c>
      <c r="Z17" s="401" t="s">
        <v>39</v>
      </c>
      <c r="AA17" s="401" t="s">
        <v>36</v>
      </c>
      <c r="AC17" s="401" t="s">
        <v>528</v>
      </c>
      <c r="AD17" s="405">
        <v>1</v>
      </c>
    </row>
    <row r="18" spans="1:30" ht="15" customHeight="1">
      <c r="A18" s="400" t="str">
        <f t="shared" si="3"/>
        <v>026D0104</v>
      </c>
      <c r="B18" s="544"/>
      <c r="C18" s="529"/>
      <c r="D18" s="139" t="s">
        <v>21</v>
      </c>
      <c r="E18" s="140">
        <v>1</v>
      </c>
      <c r="F18" s="140">
        <v>4</v>
      </c>
      <c r="G18" s="532"/>
      <c r="H18" s="532"/>
      <c r="I18" s="148" t="str">
        <f t="shared" si="4"/>
        <v>026D0104</v>
      </c>
      <c r="J18" s="149" t="s">
        <v>5</v>
      </c>
      <c r="K18" s="149" t="s">
        <v>1734</v>
      </c>
      <c r="L18" s="149" t="s">
        <v>175</v>
      </c>
      <c r="M18" s="149" t="s">
        <v>435</v>
      </c>
      <c r="N18" s="149" t="s">
        <v>786</v>
      </c>
      <c r="O18" s="150" t="s">
        <v>6</v>
      </c>
      <c r="P18" s="151" t="s">
        <v>24</v>
      </c>
      <c r="Q18" s="152">
        <v>120</v>
      </c>
      <c r="R18" s="153"/>
      <c r="S18" s="154" t="s">
        <v>2012</v>
      </c>
      <c r="T18" s="407">
        <f t="shared" si="0"/>
        <v>26</v>
      </c>
      <c r="U18" s="401" t="e">
        <f>#REF!</f>
        <v>#REF!</v>
      </c>
      <c r="V18" s="401" t="str">
        <f t="shared" si="5"/>
        <v>JWWA  G  120</v>
      </c>
      <c r="W18" s="401" t="str">
        <f t="shared" si="6"/>
        <v>JWWA  G  120</v>
      </c>
      <c r="Y18" s="400">
        <v>12</v>
      </c>
      <c r="Z18" s="401" t="s">
        <v>17</v>
      </c>
      <c r="AA18" s="401" t="s">
        <v>37</v>
      </c>
      <c r="AC18" s="401" t="s">
        <v>4017</v>
      </c>
      <c r="AD18" s="405">
        <v>0</v>
      </c>
    </row>
    <row r="19" spans="1:30" ht="15" hidden="1" customHeight="1">
      <c r="A19" s="400" t="str">
        <f t="shared" si="3"/>
        <v>030D0104</v>
      </c>
      <c r="B19" s="544"/>
      <c r="C19" s="529"/>
      <c r="D19" s="139" t="s">
        <v>21</v>
      </c>
      <c r="E19" s="140">
        <v>1</v>
      </c>
      <c r="F19" s="140">
        <v>4</v>
      </c>
      <c r="G19" s="532"/>
      <c r="H19" s="532"/>
      <c r="I19" s="155" t="str">
        <f t="shared" si="4"/>
        <v>030D0104</v>
      </c>
      <c r="J19" s="156" t="s">
        <v>5</v>
      </c>
      <c r="K19" s="156" t="s">
        <v>2322</v>
      </c>
      <c r="L19" s="156" t="s">
        <v>398</v>
      </c>
      <c r="M19" s="156" t="s">
        <v>435</v>
      </c>
      <c r="N19" s="156" t="s">
        <v>786</v>
      </c>
      <c r="O19" s="157" t="s">
        <v>6</v>
      </c>
      <c r="P19" s="158" t="s">
        <v>24</v>
      </c>
      <c r="Q19" s="159">
        <v>120</v>
      </c>
      <c r="R19" s="160"/>
      <c r="S19" s="161" t="s">
        <v>566</v>
      </c>
      <c r="T19" s="408">
        <f t="shared" si="0"/>
        <v>30</v>
      </c>
      <c r="U19" s="401" t="e">
        <f>#REF!</f>
        <v>#REF!</v>
      </c>
      <c r="V19" s="401" t="str">
        <f t="shared" si="5"/>
        <v>JWWA  G  120</v>
      </c>
      <c r="W19" s="401" t="str">
        <f t="shared" si="6"/>
        <v>JWWA  G  120</v>
      </c>
      <c r="Y19" s="400">
        <v>13</v>
      </c>
      <c r="AA19" s="401" t="s">
        <v>38</v>
      </c>
      <c r="AC19" s="401" t="s">
        <v>542</v>
      </c>
      <c r="AD19" s="405">
        <v>39</v>
      </c>
    </row>
    <row r="20" spans="1:30" ht="15" customHeight="1">
      <c r="A20" s="400" t="str">
        <f>I20</f>
        <v>020D0111</v>
      </c>
      <c r="B20" s="544"/>
      <c r="C20" s="529"/>
      <c r="D20" s="139" t="s">
        <v>21</v>
      </c>
      <c r="E20" s="140">
        <v>1</v>
      </c>
      <c r="F20" s="140">
        <v>11</v>
      </c>
      <c r="G20" s="532"/>
      <c r="H20" s="532"/>
      <c r="I20" s="141" t="str">
        <f t="shared" si="4"/>
        <v>020D0111</v>
      </c>
      <c r="J20" s="142" t="s">
        <v>5</v>
      </c>
      <c r="K20" s="142" t="s">
        <v>1734</v>
      </c>
      <c r="L20" s="142" t="s">
        <v>4270</v>
      </c>
      <c r="M20" s="142" t="s">
        <v>435</v>
      </c>
      <c r="N20" s="142" t="s">
        <v>598</v>
      </c>
      <c r="O20" s="143" t="s">
        <v>6</v>
      </c>
      <c r="P20" s="144" t="s">
        <v>24</v>
      </c>
      <c r="Q20" s="145">
        <v>120</v>
      </c>
      <c r="R20" s="409"/>
      <c r="S20" s="147" t="s">
        <v>297</v>
      </c>
      <c r="T20" s="406">
        <f t="shared" ref="T20:T21" si="7">IF(S20="","",VLOOKUP(S20,$AC$7:$AD$69,2,FALSE))</f>
        <v>20</v>
      </c>
      <c r="U20" s="401" t="e">
        <f>#REF!</f>
        <v>#REF!</v>
      </c>
      <c r="V20" s="401" t="str">
        <f>""&amp;O20&amp;"  "&amp;P20&amp;"  "&amp;Q20&amp;""</f>
        <v>JWWA  G  120</v>
      </c>
      <c r="W20" s="401" t="str">
        <f t="shared" si="6"/>
        <v>JWWA  G  120</v>
      </c>
      <c r="Y20" s="400"/>
      <c r="AA20" s="401" t="s">
        <v>39</v>
      </c>
      <c r="AC20" s="401" t="s">
        <v>1229</v>
      </c>
      <c r="AD20" s="405">
        <v>7</v>
      </c>
    </row>
    <row r="21" spans="1:30" ht="15" customHeight="1">
      <c r="A21" s="400" t="str">
        <f t="shared" ref="A21:A87" si="8">I21</f>
        <v>026D0111</v>
      </c>
      <c r="B21" s="544"/>
      <c r="C21" s="530"/>
      <c r="D21" s="139" t="s">
        <v>4269</v>
      </c>
      <c r="E21" s="140">
        <v>1</v>
      </c>
      <c r="F21" s="140">
        <v>11</v>
      </c>
      <c r="G21" s="533"/>
      <c r="H21" s="533"/>
      <c r="I21" s="148" t="str">
        <f t="shared" si="4"/>
        <v>026D0111</v>
      </c>
      <c r="J21" s="149" t="s">
        <v>5</v>
      </c>
      <c r="K21" s="149" t="s">
        <v>1734</v>
      </c>
      <c r="L21" s="149" t="s">
        <v>4271</v>
      </c>
      <c r="M21" s="149" t="s">
        <v>435</v>
      </c>
      <c r="N21" s="149" t="s">
        <v>598</v>
      </c>
      <c r="O21" s="150" t="s">
        <v>6</v>
      </c>
      <c r="P21" s="151" t="s">
        <v>24</v>
      </c>
      <c r="Q21" s="152">
        <v>120</v>
      </c>
      <c r="R21" s="175"/>
      <c r="S21" s="154" t="s">
        <v>2012</v>
      </c>
      <c r="T21" s="407">
        <f t="shared" si="7"/>
        <v>26</v>
      </c>
      <c r="U21" s="401" t="e">
        <f>#REF!</f>
        <v>#REF!</v>
      </c>
      <c r="V21" s="401" t="str">
        <f>""&amp;O21&amp;"  "&amp;P21&amp;"  "&amp;Q21&amp;""</f>
        <v>JWWA  G  120</v>
      </c>
      <c r="W21" s="401" t="str">
        <f t="shared" si="6"/>
        <v>JWWA  G  120</v>
      </c>
      <c r="AA21" s="401" t="s">
        <v>40</v>
      </c>
      <c r="AC21" s="401" t="s">
        <v>997</v>
      </c>
      <c r="AD21" s="405">
        <v>38</v>
      </c>
    </row>
    <row r="22" spans="1:30" ht="15" customHeight="1">
      <c r="A22" s="400" t="str">
        <f t="shared" si="8"/>
        <v>009D0201</v>
      </c>
      <c r="B22" s="544"/>
      <c r="C22" s="528" t="s">
        <v>2323</v>
      </c>
      <c r="D22" s="139" t="s">
        <v>21</v>
      </c>
      <c r="E22" s="140">
        <v>2</v>
      </c>
      <c r="F22" s="140">
        <v>1</v>
      </c>
      <c r="G22" s="531" t="s">
        <v>2324</v>
      </c>
      <c r="H22" s="531" t="s">
        <v>2324</v>
      </c>
      <c r="I22" s="141" t="str">
        <f t="shared" si="4"/>
        <v>009D0201</v>
      </c>
      <c r="J22" s="142" t="s">
        <v>432</v>
      </c>
      <c r="K22" s="142" t="s">
        <v>433</v>
      </c>
      <c r="L22" s="142" t="s">
        <v>434</v>
      </c>
      <c r="M22" s="142" t="s">
        <v>435</v>
      </c>
      <c r="N22" s="142"/>
      <c r="O22" s="143" t="s">
        <v>6</v>
      </c>
      <c r="P22" s="144" t="s">
        <v>24</v>
      </c>
      <c r="Q22" s="145">
        <v>121</v>
      </c>
      <c r="R22" s="146"/>
      <c r="S22" s="147" t="s">
        <v>3837</v>
      </c>
      <c r="T22" s="406">
        <f t="shared" si="0"/>
        <v>9</v>
      </c>
      <c r="V22" s="401" t="str">
        <f>""&amp;O22&amp;"  "&amp;P22&amp;"  "&amp;Q22&amp;""</f>
        <v>JWWA  G  121</v>
      </c>
      <c r="W22" s="401" t="str">
        <f t="shared" si="6"/>
        <v>JWWA  G  121</v>
      </c>
      <c r="AC22" s="401" t="s">
        <v>1857</v>
      </c>
      <c r="AD22" s="405">
        <v>45</v>
      </c>
    </row>
    <row r="23" spans="1:30" ht="15" customHeight="1">
      <c r="A23" s="400" t="str">
        <f t="shared" si="8"/>
        <v>019D0201</v>
      </c>
      <c r="B23" s="544"/>
      <c r="C23" s="529"/>
      <c r="D23" s="139" t="s">
        <v>21</v>
      </c>
      <c r="E23" s="140">
        <v>2</v>
      </c>
      <c r="F23" s="140">
        <v>1</v>
      </c>
      <c r="G23" s="532"/>
      <c r="H23" s="532"/>
      <c r="I23" s="148" t="str">
        <f t="shared" si="4"/>
        <v>019D0201</v>
      </c>
      <c r="J23" s="149" t="s">
        <v>432</v>
      </c>
      <c r="K23" s="149" t="s">
        <v>432</v>
      </c>
      <c r="L23" s="149" t="s">
        <v>434</v>
      </c>
      <c r="M23" s="149" t="s">
        <v>435</v>
      </c>
      <c r="N23" s="148"/>
      <c r="O23" s="150" t="s">
        <v>6</v>
      </c>
      <c r="P23" s="151" t="s">
        <v>24</v>
      </c>
      <c r="Q23" s="152">
        <v>121</v>
      </c>
      <c r="R23" s="153"/>
      <c r="S23" s="154" t="s">
        <v>1202</v>
      </c>
      <c r="T23" s="407">
        <f t="shared" si="0"/>
        <v>19</v>
      </c>
      <c r="V23" s="401" t="str">
        <f>""&amp;O23&amp;"  "&amp;P23&amp;"  "&amp;Q23&amp;""</f>
        <v>JWWA  G  121</v>
      </c>
      <c r="W23" s="401" t="str">
        <f t="shared" si="6"/>
        <v>JWWA  G  121</v>
      </c>
      <c r="AC23" s="401" t="s">
        <v>1862</v>
      </c>
      <c r="AD23" s="405">
        <v>35</v>
      </c>
    </row>
    <row r="24" spans="1:30" ht="15" customHeight="1">
      <c r="A24" s="400" t="str">
        <f t="shared" si="8"/>
        <v>020D0201</v>
      </c>
      <c r="B24" s="544"/>
      <c r="C24" s="529"/>
      <c r="D24" s="139" t="s">
        <v>21</v>
      </c>
      <c r="E24" s="140">
        <v>2</v>
      </c>
      <c r="F24" s="140">
        <v>1</v>
      </c>
      <c r="G24" s="532"/>
      <c r="H24" s="532"/>
      <c r="I24" s="148" t="str">
        <f t="shared" si="4"/>
        <v>020D0201</v>
      </c>
      <c r="J24" s="149" t="s">
        <v>432</v>
      </c>
      <c r="K24" s="149" t="s">
        <v>432</v>
      </c>
      <c r="L24" s="149" t="s">
        <v>434</v>
      </c>
      <c r="M24" s="149" t="s">
        <v>435</v>
      </c>
      <c r="N24" s="149"/>
      <c r="O24" s="150" t="s">
        <v>6</v>
      </c>
      <c r="P24" s="151" t="s">
        <v>24</v>
      </c>
      <c r="Q24" s="152">
        <v>121</v>
      </c>
      <c r="R24" s="153"/>
      <c r="S24" s="154" t="s">
        <v>1733</v>
      </c>
      <c r="T24" s="407">
        <f t="shared" si="0"/>
        <v>20</v>
      </c>
      <c r="V24" s="401" t="str">
        <f>""&amp;O26&amp;"  "&amp;P26&amp;"  "&amp;Q26&amp;""</f>
        <v>JWWA  G  121</v>
      </c>
      <c r="W24" s="401" t="str">
        <f t="shared" si="6"/>
        <v>JWWA  G  121</v>
      </c>
      <c r="AC24" s="401" t="s">
        <v>4018</v>
      </c>
      <c r="AD24" s="405"/>
    </row>
    <row r="25" spans="1:30" ht="15" customHeight="1">
      <c r="A25" s="400" t="str">
        <f t="shared" si="8"/>
        <v>026D0201</v>
      </c>
      <c r="B25" s="544"/>
      <c r="C25" s="529"/>
      <c r="D25" s="139" t="s">
        <v>21</v>
      </c>
      <c r="E25" s="140">
        <v>2</v>
      </c>
      <c r="F25" s="140">
        <v>1</v>
      </c>
      <c r="G25" s="532"/>
      <c r="H25" s="532"/>
      <c r="I25" s="148" t="str">
        <f t="shared" si="4"/>
        <v>026D0201</v>
      </c>
      <c r="J25" s="149" t="s">
        <v>432</v>
      </c>
      <c r="K25" s="149" t="s">
        <v>432</v>
      </c>
      <c r="L25" s="149" t="s">
        <v>434</v>
      </c>
      <c r="M25" s="149" t="s">
        <v>435</v>
      </c>
      <c r="N25" s="149"/>
      <c r="O25" s="150" t="s">
        <v>6</v>
      </c>
      <c r="P25" s="151" t="s">
        <v>24</v>
      </c>
      <c r="Q25" s="152">
        <v>121</v>
      </c>
      <c r="R25" s="153"/>
      <c r="S25" s="154" t="s">
        <v>2012</v>
      </c>
      <c r="T25" s="407">
        <f t="shared" si="0"/>
        <v>26</v>
      </c>
      <c r="V25" s="401" t="str">
        <f>""&amp;O25&amp;"  "&amp;P25&amp;"  "&amp;Q25&amp;""</f>
        <v>JWWA  G  121</v>
      </c>
      <c r="W25" s="401" t="str">
        <f t="shared" si="6"/>
        <v>JWWA  G  121</v>
      </c>
      <c r="AC25" s="401" t="s">
        <v>4019</v>
      </c>
      <c r="AD25" s="405">
        <v>0</v>
      </c>
    </row>
    <row r="26" spans="1:30" ht="15" hidden="1" customHeight="1">
      <c r="A26" s="400" t="str">
        <f t="shared" si="8"/>
        <v>030D0201</v>
      </c>
      <c r="B26" s="544"/>
      <c r="C26" s="529"/>
      <c r="D26" s="139" t="s">
        <v>21</v>
      </c>
      <c r="E26" s="140">
        <v>2</v>
      </c>
      <c r="F26" s="140">
        <v>1</v>
      </c>
      <c r="G26" s="532"/>
      <c r="H26" s="532"/>
      <c r="I26" s="155" t="str">
        <f t="shared" si="4"/>
        <v>030D0201</v>
      </c>
      <c r="J26" s="156" t="s">
        <v>432</v>
      </c>
      <c r="K26" s="156" t="s">
        <v>432</v>
      </c>
      <c r="L26" s="156" t="s">
        <v>434</v>
      </c>
      <c r="M26" s="156" t="s">
        <v>435</v>
      </c>
      <c r="N26" s="156"/>
      <c r="O26" s="157" t="s">
        <v>6</v>
      </c>
      <c r="P26" s="158" t="s">
        <v>24</v>
      </c>
      <c r="Q26" s="159">
        <v>121</v>
      </c>
      <c r="R26" s="160"/>
      <c r="S26" s="161" t="s">
        <v>566</v>
      </c>
      <c r="T26" s="408">
        <f t="shared" si="0"/>
        <v>30</v>
      </c>
      <c r="V26" s="401" t="str">
        <f>""&amp;O26&amp;"  "&amp;P26&amp;"  "&amp;Q26&amp;""</f>
        <v>JWWA  G  121</v>
      </c>
      <c r="W26" s="401" t="str">
        <f t="shared" ref="W26" si="9">V26</f>
        <v>JWWA  G  121</v>
      </c>
      <c r="AC26" s="401" t="s">
        <v>4020</v>
      </c>
      <c r="AD26" s="405">
        <v>0</v>
      </c>
    </row>
    <row r="27" spans="1:30" ht="15" customHeight="1">
      <c r="A27" s="400" t="str">
        <f t="shared" si="8"/>
        <v>009D0202</v>
      </c>
      <c r="B27" s="544"/>
      <c r="C27" s="529"/>
      <c r="D27" s="139" t="s">
        <v>21</v>
      </c>
      <c r="E27" s="140">
        <v>2</v>
      </c>
      <c r="F27" s="140">
        <v>2</v>
      </c>
      <c r="G27" s="532"/>
      <c r="H27" s="532"/>
      <c r="I27" s="141" t="str">
        <f t="shared" si="4"/>
        <v>009D0202</v>
      </c>
      <c r="J27" s="142" t="s">
        <v>432</v>
      </c>
      <c r="K27" s="142" t="s">
        <v>433</v>
      </c>
      <c r="L27" s="142" t="s">
        <v>447</v>
      </c>
      <c r="M27" s="142" t="s">
        <v>435</v>
      </c>
      <c r="N27" s="142"/>
      <c r="O27" s="143" t="s">
        <v>6</v>
      </c>
      <c r="P27" s="144" t="s">
        <v>24</v>
      </c>
      <c r="Q27" s="145">
        <v>121</v>
      </c>
      <c r="R27" s="146"/>
      <c r="S27" s="147" t="s">
        <v>3837</v>
      </c>
      <c r="T27" s="406">
        <f t="shared" si="0"/>
        <v>9</v>
      </c>
      <c r="V27" s="401" t="str">
        <f>""&amp;O27&amp;"  "&amp;P27&amp;"  "&amp;Q27&amp;""</f>
        <v>JWWA  G  121</v>
      </c>
      <c r="W27" s="401" t="str">
        <f t="shared" si="6"/>
        <v>JWWA  G  121</v>
      </c>
      <c r="AC27" s="401" t="s">
        <v>4257</v>
      </c>
      <c r="AD27" s="405">
        <v>47</v>
      </c>
    </row>
    <row r="28" spans="1:30" ht="15" customHeight="1">
      <c r="A28" s="400" t="str">
        <f t="shared" si="8"/>
        <v>009D0284</v>
      </c>
      <c r="B28" s="544"/>
      <c r="C28" s="529"/>
      <c r="D28" s="139" t="s">
        <v>4269</v>
      </c>
      <c r="E28" s="140">
        <v>2</v>
      </c>
      <c r="F28" s="140">
        <v>84</v>
      </c>
      <c r="G28" s="532"/>
      <c r="H28" s="532"/>
      <c r="I28" s="148" t="str">
        <f t="shared" si="4"/>
        <v>009D0284</v>
      </c>
      <c r="J28" s="149" t="s">
        <v>432</v>
      </c>
      <c r="K28" s="149" t="s">
        <v>433</v>
      </c>
      <c r="L28" s="149" t="s">
        <v>4278</v>
      </c>
      <c r="M28" s="149" t="s">
        <v>435</v>
      </c>
      <c r="N28" s="149"/>
      <c r="O28" s="150" t="s">
        <v>6</v>
      </c>
      <c r="P28" s="151" t="s">
        <v>4277</v>
      </c>
      <c r="Q28" s="152">
        <v>121</v>
      </c>
      <c r="R28" s="153"/>
      <c r="S28" s="154" t="s">
        <v>3837</v>
      </c>
      <c r="T28" s="407">
        <f t="shared" si="0"/>
        <v>9</v>
      </c>
      <c r="V28" s="401" t="str">
        <f t="shared" ref="V28:V93" si="10">""&amp;O28&amp;"  "&amp;P28&amp;"  "&amp;Q28&amp;""</f>
        <v>JWWA  G  121</v>
      </c>
      <c r="W28" s="401" t="str">
        <f t="shared" ref="W28:W29" si="11">V28</f>
        <v>JWWA  G  121</v>
      </c>
      <c r="AC28" s="401" t="s">
        <v>4021</v>
      </c>
      <c r="AD28" s="405">
        <v>0</v>
      </c>
    </row>
    <row r="29" spans="1:30" ht="15" customHeight="1">
      <c r="A29" s="400" t="str">
        <f t="shared" si="8"/>
        <v>019D0264</v>
      </c>
      <c r="B29" s="544"/>
      <c r="C29" s="529"/>
      <c r="D29" s="410" t="s">
        <v>21</v>
      </c>
      <c r="E29" s="411">
        <v>2</v>
      </c>
      <c r="F29" s="411">
        <v>64</v>
      </c>
      <c r="G29" s="532"/>
      <c r="H29" s="532"/>
      <c r="I29" s="148" t="str">
        <f t="shared" si="4"/>
        <v>019D0264</v>
      </c>
      <c r="J29" s="412" t="s">
        <v>432</v>
      </c>
      <c r="K29" s="413" t="s">
        <v>432</v>
      </c>
      <c r="L29" s="413" t="s">
        <v>447</v>
      </c>
      <c r="M29" s="413" t="s">
        <v>435</v>
      </c>
      <c r="N29" s="149"/>
      <c r="O29" s="150" t="s">
        <v>6</v>
      </c>
      <c r="P29" s="151" t="s">
        <v>24</v>
      </c>
      <c r="Q29" s="152">
        <v>121</v>
      </c>
      <c r="R29" s="153"/>
      <c r="S29" s="154" t="s">
        <v>1202</v>
      </c>
      <c r="T29" s="407">
        <f t="shared" si="0"/>
        <v>19</v>
      </c>
      <c r="V29" s="401" t="str">
        <f t="shared" si="10"/>
        <v>JWWA  G  121</v>
      </c>
      <c r="W29" s="401" t="str">
        <f t="shared" si="11"/>
        <v>JWWA  G  121</v>
      </c>
      <c r="AC29" s="401" t="s">
        <v>4022</v>
      </c>
      <c r="AD29" s="405">
        <v>0</v>
      </c>
    </row>
    <row r="30" spans="1:30" ht="15" customHeight="1">
      <c r="A30" s="400" t="str">
        <f t="shared" si="8"/>
        <v>020D0202</v>
      </c>
      <c r="B30" s="544"/>
      <c r="C30" s="529"/>
      <c r="D30" s="139" t="s">
        <v>21</v>
      </c>
      <c r="E30" s="140">
        <v>2</v>
      </c>
      <c r="F30" s="140">
        <v>2</v>
      </c>
      <c r="G30" s="532"/>
      <c r="H30" s="532"/>
      <c r="I30" s="148" t="str">
        <f t="shared" si="4"/>
        <v>020D0202</v>
      </c>
      <c r="J30" s="412" t="s">
        <v>432</v>
      </c>
      <c r="K30" s="412" t="s">
        <v>432</v>
      </c>
      <c r="L30" s="412" t="s">
        <v>1208</v>
      </c>
      <c r="M30" s="412" t="s">
        <v>435</v>
      </c>
      <c r="N30" s="412"/>
      <c r="O30" s="200" t="s">
        <v>6</v>
      </c>
      <c r="P30" s="201" t="s">
        <v>24</v>
      </c>
      <c r="Q30" s="202">
        <v>121</v>
      </c>
      <c r="R30" s="203"/>
      <c r="S30" s="204" t="s">
        <v>1733</v>
      </c>
      <c r="T30" s="407">
        <f t="shared" si="0"/>
        <v>20</v>
      </c>
      <c r="V30" s="401" t="str">
        <f t="shared" si="10"/>
        <v>JWWA  G  121</v>
      </c>
      <c r="W30" s="401" t="str">
        <f t="shared" si="6"/>
        <v>JWWA  G  121</v>
      </c>
      <c r="AC30" s="401" t="s">
        <v>4023</v>
      </c>
      <c r="AD30" s="405">
        <v>42</v>
      </c>
    </row>
    <row r="31" spans="1:30" ht="15" customHeight="1">
      <c r="A31" s="400" t="str">
        <f t="shared" si="8"/>
        <v>026D0202</v>
      </c>
      <c r="B31" s="544"/>
      <c r="C31" s="529"/>
      <c r="D31" s="139" t="s">
        <v>21</v>
      </c>
      <c r="E31" s="140">
        <v>2</v>
      </c>
      <c r="F31" s="140">
        <v>2</v>
      </c>
      <c r="G31" s="532"/>
      <c r="H31" s="532"/>
      <c r="I31" s="148" t="str">
        <f t="shared" si="4"/>
        <v>026D0202</v>
      </c>
      <c r="J31" s="149" t="s">
        <v>432</v>
      </c>
      <c r="K31" s="149" t="s">
        <v>432</v>
      </c>
      <c r="L31" s="412" t="s">
        <v>1208</v>
      </c>
      <c r="M31" s="149" t="s">
        <v>435</v>
      </c>
      <c r="N31" s="149"/>
      <c r="O31" s="150" t="s">
        <v>6</v>
      </c>
      <c r="P31" s="151" t="s">
        <v>24</v>
      </c>
      <c r="Q31" s="152">
        <v>121</v>
      </c>
      <c r="R31" s="153"/>
      <c r="S31" s="154" t="s">
        <v>2012</v>
      </c>
      <c r="T31" s="407">
        <f t="shared" si="0"/>
        <v>26</v>
      </c>
      <c r="V31" s="401" t="str">
        <f t="shared" si="10"/>
        <v>JWWA  G  121</v>
      </c>
      <c r="W31" s="401" t="str">
        <f t="shared" si="6"/>
        <v>JWWA  G  121</v>
      </c>
      <c r="AC31" s="401" t="s">
        <v>4024</v>
      </c>
      <c r="AD31" s="405">
        <v>6</v>
      </c>
    </row>
    <row r="32" spans="1:30" ht="15" hidden="1" customHeight="1">
      <c r="A32" s="400" t="str">
        <f t="shared" si="8"/>
        <v>030D0202</v>
      </c>
      <c r="B32" s="544"/>
      <c r="C32" s="529"/>
      <c r="D32" s="139" t="s">
        <v>21</v>
      </c>
      <c r="E32" s="140">
        <v>2</v>
      </c>
      <c r="F32" s="140">
        <v>2</v>
      </c>
      <c r="G32" s="414"/>
      <c r="H32" s="414"/>
      <c r="I32" s="155" t="str">
        <f t="shared" si="4"/>
        <v>030D0202</v>
      </c>
      <c r="J32" s="156" t="s">
        <v>432</v>
      </c>
      <c r="K32" s="156" t="s">
        <v>432</v>
      </c>
      <c r="L32" s="156" t="s">
        <v>447</v>
      </c>
      <c r="M32" s="156" t="s">
        <v>435</v>
      </c>
      <c r="N32" s="156"/>
      <c r="O32" s="157" t="s">
        <v>6</v>
      </c>
      <c r="P32" s="158" t="s">
        <v>24</v>
      </c>
      <c r="Q32" s="159">
        <v>121</v>
      </c>
      <c r="R32" s="160"/>
      <c r="S32" s="161" t="s">
        <v>566</v>
      </c>
      <c r="T32" s="408">
        <f t="shared" si="0"/>
        <v>30</v>
      </c>
      <c r="V32" s="401" t="str">
        <f t="shared" si="10"/>
        <v>JWWA  G  121</v>
      </c>
      <c r="W32" s="401" t="str">
        <f t="shared" si="6"/>
        <v>JWWA  G  121</v>
      </c>
      <c r="AC32" s="401" t="s">
        <v>4487</v>
      </c>
      <c r="AD32" s="405">
        <v>17</v>
      </c>
    </row>
    <row r="33" spans="1:30" ht="15" customHeight="1">
      <c r="A33" s="400" t="str">
        <f t="shared" si="8"/>
        <v>009D0203</v>
      </c>
      <c r="B33" s="544"/>
      <c r="C33" s="529"/>
      <c r="D33" s="139" t="s">
        <v>21</v>
      </c>
      <c r="E33" s="140">
        <v>2</v>
      </c>
      <c r="F33" s="140">
        <v>3</v>
      </c>
      <c r="G33" s="531" t="s">
        <v>2340</v>
      </c>
      <c r="H33" s="531" t="s">
        <v>2341</v>
      </c>
      <c r="I33" s="141" t="str">
        <f t="shared" si="4"/>
        <v>009D0203</v>
      </c>
      <c r="J33" s="142" t="s">
        <v>436</v>
      </c>
      <c r="K33" s="142" t="s">
        <v>437</v>
      </c>
      <c r="L33" s="142" t="s">
        <v>438</v>
      </c>
      <c r="M33" s="142" t="s">
        <v>435</v>
      </c>
      <c r="N33" s="142"/>
      <c r="O33" s="143" t="s">
        <v>6</v>
      </c>
      <c r="P33" s="144" t="s">
        <v>24</v>
      </c>
      <c r="Q33" s="145">
        <v>121</v>
      </c>
      <c r="R33" s="146"/>
      <c r="S33" s="147" t="s">
        <v>3837</v>
      </c>
      <c r="T33" s="406">
        <f t="shared" si="0"/>
        <v>9</v>
      </c>
      <c r="V33" s="401" t="str">
        <f t="shared" si="10"/>
        <v>JWWA  G  121</v>
      </c>
      <c r="W33" s="401" t="str">
        <f t="shared" si="6"/>
        <v>JWWA  G  121</v>
      </c>
      <c r="AC33" s="401" t="s">
        <v>801</v>
      </c>
      <c r="AD33" s="405">
        <v>23</v>
      </c>
    </row>
    <row r="34" spans="1:30" ht="15" customHeight="1">
      <c r="A34" s="400" t="str">
        <f t="shared" si="8"/>
        <v>019D0202</v>
      </c>
      <c r="B34" s="544"/>
      <c r="C34" s="529"/>
      <c r="D34" s="139" t="s">
        <v>21</v>
      </c>
      <c r="E34" s="140">
        <v>2</v>
      </c>
      <c r="F34" s="140">
        <v>2</v>
      </c>
      <c r="G34" s="532"/>
      <c r="H34" s="532"/>
      <c r="I34" s="162" t="str">
        <f t="shared" si="4"/>
        <v>019D0202</v>
      </c>
      <c r="J34" s="207" t="s">
        <v>436</v>
      </c>
      <c r="K34" s="207" t="s">
        <v>436</v>
      </c>
      <c r="L34" s="207" t="s">
        <v>438</v>
      </c>
      <c r="M34" s="207" t="s">
        <v>435</v>
      </c>
      <c r="N34" s="207"/>
      <c r="O34" s="186" t="s">
        <v>6</v>
      </c>
      <c r="P34" s="187" t="s">
        <v>24</v>
      </c>
      <c r="Q34" s="188">
        <v>121</v>
      </c>
      <c r="R34" s="189"/>
      <c r="S34" s="190" t="s">
        <v>1202</v>
      </c>
      <c r="T34" s="415">
        <f t="shared" si="0"/>
        <v>19</v>
      </c>
      <c r="V34" s="401" t="str">
        <f t="shared" si="10"/>
        <v>JWWA  G  121</v>
      </c>
      <c r="W34" s="401" t="str">
        <f t="shared" si="6"/>
        <v>JWWA  G  121</v>
      </c>
      <c r="AC34" s="401" t="s">
        <v>819</v>
      </c>
      <c r="AD34" s="405">
        <v>4</v>
      </c>
    </row>
    <row r="35" spans="1:30" ht="15" customHeight="1">
      <c r="A35" s="400" t="str">
        <f t="shared" si="8"/>
        <v>020D0203</v>
      </c>
      <c r="B35" s="544"/>
      <c r="C35" s="529"/>
      <c r="D35" s="139" t="s">
        <v>21</v>
      </c>
      <c r="E35" s="140">
        <v>2</v>
      </c>
      <c r="F35" s="140">
        <v>3</v>
      </c>
      <c r="G35" s="532"/>
      <c r="H35" s="532"/>
      <c r="I35" s="148" t="str">
        <f t="shared" si="4"/>
        <v>020D0203</v>
      </c>
      <c r="J35" s="149" t="s">
        <v>436</v>
      </c>
      <c r="K35" s="149" t="s">
        <v>436</v>
      </c>
      <c r="L35" s="149" t="s">
        <v>438</v>
      </c>
      <c r="M35" s="149" t="s">
        <v>435</v>
      </c>
      <c r="N35" s="149"/>
      <c r="O35" s="150" t="s">
        <v>6</v>
      </c>
      <c r="P35" s="151" t="s">
        <v>24</v>
      </c>
      <c r="Q35" s="152">
        <v>121</v>
      </c>
      <c r="R35" s="153"/>
      <c r="S35" s="154" t="s">
        <v>1733</v>
      </c>
      <c r="T35" s="407">
        <f t="shared" si="0"/>
        <v>20</v>
      </c>
      <c r="V35" s="401" t="str">
        <f t="shared" si="10"/>
        <v>JWWA  G  121</v>
      </c>
      <c r="W35" s="401" t="str">
        <f t="shared" si="6"/>
        <v>JWWA  G  121</v>
      </c>
      <c r="AC35" s="401" t="s">
        <v>922</v>
      </c>
      <c r="AD35" s="405">
        <v>25</v>
      </c>
    </row>
    <row r="36" spans="1:30" ht="15" customHeight="1">
      <c r="A36" s="400" t="str">
        <f t="shared" si="8"/>
        <v>026D0203</v>
      </c>
      <c r="B36" s="544"/>
      <c r="C36" s="529"/>
      <c r="D36" s="139" t="s">
        <v>21</v>
      </c>
      <c r="E36" s="140">
        <v>2</v>
      </c>
      <c r="F36" s="140">
        <v>3</v>
      </c>
      <c r="G36" s="532"/>
      <c r="H36" s="532"/>
      <c r="I36" s="148" t="str">
        <f t="shared" si="4"/>
        <v>026D0203</v>
      </c>
      <c r="J36" s="149" t="s">
        <v>436</v>
      </c>
      <c r="K36" s="149" t="s">
        <v>436</v>
      </c>
      <c r="L36" s="149" t="s">
        <v>438</v>
      </c>
      <c r="M36" s="149" t="s">
        <v>435</v>
      </c>
      <c r="N36" s="149"/>
      <c r="O36" s="150" t="s">
        <v>6</v>
      </c>
      <c r="P36" s="151" t="s">
        <v>24</v>
      </c>
      <c r="Q36" s="152">
        <v>121</v>
      </c>
      <c r="R36" s="153"/>
      <c r="S36" s="154" t="s">
        <v>2012</v>
      </c>
      <c r="T36" s="407">
        <f t="shared" si="0"/>
        <v>26</v>
      </c>
      <c r="V36" s="401" t="str">
        <f t="shared" si="10"/>
        <v>JWWA  G  121</v>
      </c>
      <c r="W36" s="401" t="str">
        <f t="shared" si="6"/>
        <v>JWWA  G  121</v>
      </c>
      <c r="AC36" s="401" t="s">
        <v>944</v>
      </c>
      <c r="AD36" s="405">
        <v>18</v>
      </c>
    </row>
    <row r="37" spans="1:30" ht="15" hidden="1" customHeight="1">
      <c r="A37" s="400" t="str">
        <f t="shared" si="8"/>
        <v>030D0203</v>
      </c>
      <c r="B37" s="544"/>
      <c r="C37" s="529"/>
      <c r="D37" s="139" t="s">
        <v>21</v>
      </c>
      <c r="E37" s="140">
        <v>2</v>
      </c>
      <c r="F37" s="140">
        <v>3</v>
      </c>
      <c r="G37" s="532"/>
      <c r="H37" s="532"/>
      <c r="I37" s="155" t="str">
        <f t="shared" si="4"/>
        <v>030D0203</v>
      </c>
      <c r="J37" s="156" t="s">
        <v>436</v>
      </c>
      <c r="K37" s="156" t="s">
        <v>436</v>
      </c>
      <c r="L37" s="156" t="s">
        <v>438</v>
      </c>
      <c r="M37" s="156" t="s">
        <v>435</v>
      </c>
      <c r="N37" s="156"/>
      <c r="O37" s="157" t="s">
        <v>6</v>
      </c>
      <c r="P37" s="158" t="s">
        <v>24</v>
      </c>
      <c r="Q37" s="159">
        <v>121</v>
      </c>
      <c r="R37" s="160"/>
      <c r="S37" s="183" t="s">
        <v>566</v>
      </c>
      <c r="T37" s="408">
        <f t="shared" si="0"/>
        <v>30</v>
      </c>
      <c r="V37" s="401" t="str">
        <f t="shared" si="10"/>
        <v>JWWA  G  121</v>
      </c>
      <c r="W37" s="401" t="str">
        <f t="shared" ref="W37" si="12">V37</f>
        <v>JWWA  G  121</v>
      </c>
      <c r="AC37" s="401" t="s">
        <v>383</v>
      </c>
      <c r="AD37" s="405">
        <v>3</v>
      </c>
    </row>
    <row r="38" spans="1:30" ht="15" customHeight="1">
      <c r="A38" s="400" t="str">
        <f t="shared" si="8"/>
        <v>009D0204</v>
      </c>
      <c r="B38" s="544"/>
      <c r="C38" s="529"/>
      <c r="D38" s="139" t="s">
        <v>21</v>
      </c>
      <c r="E38" s="140">
        <v>2</v>
      </c>
      <c r="F38" s="140">
        <v>4</v>
      </c>
      <c r="G38" s="532"/>
      <c r="H38" s="532"/>
      <c r="I38" s="141" t="str">
        <f t="shared" si="4"/>
        <v>009D0204</v>
      </c>
      <c r="J38" s="142" t="s">
        <v>436</v>
      </c>
      <c r="K38" s="142" t="s">
        <v>437</v>
      </c>
      <c r="L38" s="142" t="s">
        <v>448</v>
      </c>
      <c r="M38" s="142" t="s">
        <v>435</v>
      </c>
      <c r="N38" s="142"/>
      <c r="O38" s="143" t="s">
        <v>6</v>
      </c>
      <c r="P38" s="144" t="s">
        <v>24</v>
      </c>
      <c r="Q38" s="145">
        <v>121</v>
      </c>
      <c r="R38" s="146"/>
      <c r="S38" s="147" t="s">
        <v>3837</v>
      </c>
      <c r="T38" s="406">
        <f t="shared" si="0"/>
        <v>9</v>
      </c>
      <c r="V38" s="401" t="str">
        <f t="shared" si="10"/>
        <v>JWWA  G  121</v>
      </c>
      <c r="W38" s="401" t="str">
        <f t="shared" si="6"/>
        <v>JWWA  G  121</v>
      </c>
      <c r="AC38" s="401" t="s">
        <v>1717</v>
      </c>
      <c r="AD38" s="405">
        <v>2</v>
      </c>
    </row>
    <row r="39" spans="1:30" ht="15" customHeight="1">
      <c r="A39" s="400" t="str">
        <f t="shared" si="8"/>
        <v>019D0265</v>
      </c>
      <c r="B39" s="544"/>
      <c r="C39" s="529"/>
      <c r="D39" s="410" t="s">
        <v>21</v>
      </c>
      <c r="E39" s="411">
        <v>2</v>
      </c>
      <c r="F39" s="411">
        <v>65</v>
      </c>
      <c r="G39" s="532"/>
      <c r="H39" s="532"/>
      <c r="I39" s="148" t="str">
        <f t="shared" si="4"/>
        <v>019D0265</v>
      </c>
      <c r="J39" s="413" t="s">
        <v>436</v>
      </c>
      <c r="K39" s="413" t="s">
        <v>436</v>
      </c>
      <c r="L39" s="413" t="s">
        <v>448</v>
      </c>
      <c r="M39" s="413" t="s">
        <v>435</v>
      </c>
      <c r="N39" s="149"/>
      <c r="O39" s="150" t="s">
        <v>6</v>
      </c>
      <c r="P39" s="151" t="s">
        <v>24</v>
      </c>
      <c r="Q39" s="152">
        <v>121</v>
      </c>
      <c r="R39" s="149"/>
      <c r="S39" s="154" t="s">
        <v>1202</v>
      </c>
      <c r="T39" s="407">
        <f t="shared" si="0"/>
        <v>19</v>
      </c>
      <c r="V39" s="401" t="str">
        <f t="shared" si="10"/>
        <v>JWWA  G  121</v>
      </c>
      <c r="W39" s="401" t="str">
        <f t="shared" si="6"/>
        <v>JWWA  G  121</v>
      </c>
      <c r="AC39" s="401" t="s">
        <v>1606</v>
      </c>
      <c r="AD39" s="405">
        <v>15</v>
      </c>
    </row>
    <row r="40" spans="1:30" ht="15" customHeight="1">
      <c r="A40" s="400" t="str">
        <f t="shared" ref="A40" si="13">I40</f>
        <v>009D0285</v>
      </c>
      <c r="B40" s="544"/>
      <c r="C40" s="529"/>
      <c r="D40" s="139" t="s">
        <v>21</v>
      </c>
      <c r="E40" s="140">
        <v>2</v>
      </c>
      <c r="F40" s="140">
        <v>85</v>
      </c>
      <c r="G40" s="532"/>
      <c r="H40" s="532"/>
      <c r="I40" s="148" t="str">
        <f t="shared" si="4"/>
        <v>009D0285</v>
      </c>
      <c r="J40" s="149" t="s">
        <v>436</v>
      </c>
      <c r="K40" s="149" t="s">
        <v>437</v>
      </c>
      <c r="L40" s="149" t="s">
        <v>4285</v>
      </c>
      <c r="M40" s="149" t="s">
        <v>435</v>
      </c>
      <c r="N40" s="149"/>
      <c r="O40" s="150" t="s">
        <v>6</v>
      </c>
      <c r="P40" s="151" t="s">
        <v>24</v>
      </c>
      <c r="Q40" s="152">
        <v>121</v>
      </c>
      <c r="R40" s="153"/>
      <c r="S40" s="154" t="s">
        <v>3837</v>
      </c>
      <c r="T40" s="407">
        <f t="shared" si="0"/>
        <v>9</v>
      </c>
      <c r="V40" s="401" t="str">
        <f t="shared" si="10"/>
        <v>JWWA  G  121</v>
      </c>
      <c r="W40" s="401" t="str">
        <f t="shared" si="6"/>
        <v>JWWA  G  121</v>
      </c>
      <c r="AC40" s="401" t="s">
        <v>1227</v>
      </c>
      <c r="AD40" s="405">
        <v>27</v>
      </c>
    </row>
    <row r="41" spans="1:30" ht="15" customHeight="1">
      <c r="A41" s="400" t="str">
        <f t="shared" si="8"/>
        <v>020D0204</v>
      </c>
      <c r="B41" s="544"/>
      <c r="C41" s="529"/>
      <c r="D41" s="139" t="s">
        <v>21</v>
      </c>
      <c r="E41" s="140">
        <v>2</v>
      </c>
      <c r="F41" s="140">
        <v>4</v>
      </c>
      <c r="G41" s="532"/>
      <c r="H41" s="532"/>
      <c r="I41" s="148" t="str">
        <f t="shared" si="4"/>
        <v>020D0204</v>
      </c>
      <c r="J41" s="412" t="s">
        <v>436</v>
      </c>
      <c r="K41" s="412" t="s">
        <v>436</v>
      </c>
      <c r="L41" s="412" t="s">
        <v>4291</v>
      </c>
      <c r="M41" s="412" t="s">
        <v>435</v>
      </c>
      <c r="N41" s="412"/>
      <c r="O41" s="150" t="s">
        <v>6</v>
      </c>
      <c r="P41" s="151" t="s">
        <v>24</v>
      </c>
      <c r="Q41" s="152">
        <v>121</v>
      </c>
      <c r="R41" s="153"/>
      <c r="S41" s="154" t="s">
        <v>1733</v>
      </c>
      <c r="T41" s="407">
        <f t="shared" si="0"/>
        <v>20</v>
      </c>
      <c r="V41" s="401" t="str">
        <f t="shared" si="10"/>
        <v>JWWA  G  121</v>
      </c>
      <c r="W41" s="401" t="str">
        <f t="shared" si="6"/>
        <v>JWWA  G  121</v>
      </c>
      <c r="AC41" s="401" t="s">
        <v>1354</v>
      </c>
      <c r="AD41" s="405">
        <v>34</v>
      </c>
    </row>
    <row r="42" spans="1:30" ht="15" customHeight="1">
      <c r="A42" s="400" t="str">
        <f t="shared" si="8"/>
        <v>026D0204</v>
      </c>
      <c r="B42" s="544"/>
      <c r="C42" s="529"/>
      <c r="D42" s="139" t="s">
        <v>21</v>
      </c>
      <c r="E42" s="140">
        <v>2</v>
      </c>
      <c r="F42" s="140">
        <v>4</v>
      </c>
      <c r="G42" s="532"/>
      <c r="H42" s="532"/>
      <c r="I42" s="148" t="str">
        <f t="shared" si="4"/>
        <v>026D0204</v>
      </c>
      <c r="J42" s="149" t="s">
        <v>436</v>
      </c>
      <c r="K42" s="149" t="s">
        <v>436</v>
      </c>
      <c r="L42" s="412" t="s">
        <v>4291</v>
      </c>
      <c r="M42" s="149" t="s">
        <v>435</v>
      </c>
      <c r="N42" s="149"/>
      <c r="O42" s="150" t="s">
        <v>6</v>
      </c>
      <c r="P42" s="151" t="s">
        <v>24</v>
      </c>
      <c r="Q42" s="152">
        <v>121</v>
      </c>
      <c r="R42" s="153"/>
      <c r="S42" s="154" t="s">
        <v>2012</v>
      </c>
      <c r="T42" s="407">
        <f t="shared" si="0"/>
        <v>26</v>
      </c>
      <c r="V42" s="401" t="str">
        <f t="shared" si="10"/>
        <v>JWWA  G  121</v>
      </c>
      <c r="W42" s="401" t="str">
        <f t="shared" si="6"/>
        <v>JWWA  G  121</v>
      </c>
      <c r="AC42" s="401" t="s">
        <v>843</v>
      </c>
      <c r="AD42" s="405">
        <v>13</v>
      </c>
    </row>
    <row r="43" spans="1:30" ht="15" hidden="1" customHeight="1">
      <c r="A43" s="400" t="str">
        <f t="shared" si="8"/>
        <v>030D0204</v>
      </c>
      <c r="B43" s="544"/>
      <c r="C43" s="529"/>
      <c r="D43" s="139" t="s">
        <v>21</v>
      </c>
      <c r="E43" s="140">
        <v>2</v>
      </c>
      <c r="F43" s="140">
        <v>4</v>
      </c>
      <c r="G43" s="532"/>
      <c r="H43" s="414"/>
      <c r="I43" s="155" t="str">
        <f t="shared" si="4"/>
        <v>030D0204</v>
      </c>
      <c r="J43" s="156" t="s">
        <v>436</v>
      </c>
      <c r="K43" s="156" t="s">
        <v>436</v>
      </c>
      <c r="L43" s="156" t="s">
        <v>448</v>
      </c>
      <c r="M43" s="156" t="s">
        <v>435</v>
      </c>
      <c r="N43" s="156"/>
      <c r="O43" s="157" t="s">
        <v>6</v>
      </c>
      <c r="P43" s="158" t="s">
        <v>24</v>
      </c>
      <c r="Q43" s="159">
        <v>121</v>
      </c>
      <c r="R43" s="160"/>
      <c r="S43" s="183" t="s">
        <v>566</v>
      </c>
      <c r="T43" s="408">
        <f t="shared" si="0"/>
        <v>30</v>
      </c>
      <c r="V43" s="401" t="str">
        <f t="shared" si="10"/>
        <v>JWWA  G  121</v>
      </c>
      <c r="W43" s="401" t="str">
        <f t="shared" si="6"/>
        <v>JWWA  G  121</v>
      </c>
      <c r="AC43" s="401" t="s">
        <v>2224</v>
      </c>
      <c r="AD43" s="405">
        <v>46</v>
      </c>
    </row>
    <row r="44" spans="1:30" ht="15" customHeight="1">
      <c r="A44" s="400" t="str">
        <f t="shared" si="8"/>
        <v>009D0205</v>
      </c>
      <c r="B44" s="544"/>
      <c r="C44" s="529"/>
      <c r="D44" s="139" t="s">
        <v>21</v>
      </c>
      <c r="E44" s="140">
        <v>2</v>
      </c>
      <c r="F44" s="140">
        <v>5</v>
      </c>
      <c r="G44" s="532"/>
      <c r="H44" s="531" t="s">
        <v>2342</v>
      </c>
      <c r="I44" s="141" t="str">
        <f t="shared" si="4"/>
        <v>009D0205</v>
      </c>
      <c r="J44" s="142" t="s">
        <v>439</v>
      </c>
      <c r="K44" s="142" t="s">
        <v>440</v>
      </c>
      <c r="L44" s="142" t="s">
        <v>438</v>
      </c>
      <c r="M44" s="142" t="s">
        <v>435</v>
      </c>
      <c r="N44" s="142"/>
      <c r="O44" s="143" t="s">
        <v>6</v>
      </c>
      <c r="P44" s="144" t="s">
        <v>24</v>
      </c>
      <c r="Q44" s="145">
        <v>121</v>
      </c>
      <c r="R44" s="146"/>
      <c r="S44" s="147" t="s">
        <v>3837</v>
      </c>
      <c r="T44" s="406">
        <f t="shared" si="0"/>
        <v>9</v>
      </c>
      <c r="V44" s="401" t="str">
        <f t="shared" si="10"/>
        <v>JWWA  G  121</v>
      </c>
      <c r="W44" s="401" t="str">
        <f t="shared" si="6"/>
        <v>JWWA  G  121</v>
      </c>
      <c r="AC44" s="401" t="s">
        <v>1813</v>
      </c>
      <c r="AD44" s="405">
        <v>21</v>
      </c>
    </row>
    <row r="45" spans="1:30" ht="15" customHeight="1">
      <c r="A45" s="400" t="str">
        <f t="shared" si="8"/>
        <v>019D0203</v>
      </c>
      <c r="B45" s="544"/>
      <c r="C45" s="529"/>
      <c r="D45" s="139" t="s">
        <v>21</v>
      </c>
      <c r="E45" s="140">
        <v>2</v>
      </c>
      <c r="F45" s="140">
        <v>3</v>
      </c>
      <c r="G45" s="532"/>
      <c r="H45" s="532"/>
      <c r="I45" s="148" t="str">
        <f t="shared" si="4"/>
        <v>019D0203</v>
      </c>
      <c r="J45" s="149" t="s">
        <v>439</v>
      </c>
      <c r="K45" s="149" t="s">
        <v>439</v>
      </c>
      <c r="L45" s="149" t="s">
        <v>438</v>
      </c>
      <c r="M45" s="149" t="s">
        <v>435</v>
      </c>
      <c r="N45" s="149"/>
      <c r="O45" s="150" t="s">
        <v>6</v>
      </c>
      <c r="P45" s="151" t="s">
        <v>24</v>
      </c>
      <c r="Q45" s="152">
        <v>121</v>
      </c>
      <c r="R45" s="153"/>
      <c r="S45" s="154" t="s">
        <v>1202</v>
      </c>
      <c r="T45" s="407">
        <f t="shared" si="0"/>
        <v>19</v>
      </c>
      <c r="V45" s="401" t="str">
        <f t="shared" si="10"/>
        <v>JWWA  G  121</v>
      </c>
      <c r="W45" s="401" t="str">
        <f t="shared" si="6"/>
        <v>JWWA  G  121</v>
      </c>
      <c r="AC45" s="401" t="s">
        <v>1694</v>
      </c>
      <c r="AD45" s="405">
        <v>41</v>
      </c>
    </row>
    <row r="46" spans="1:30" ht="15" customHeight="1">
      <c r="A46" s="400" t="str">
        <f t="shared" si="8"/>
        <v>020D0205</v>
      </c>
      <c r="B46" s="544"/>
      <c r="C46" s="529"/>
      <c r="D46" s="139" t="s">
        <v>21</v>
      </c>
      <c r="E46" s="140">
        <v>2</v>
      </c>
      <c r="F46" s="140">
        <v>5</v>
      </c>
      <c r="G46" s="532"/>
      <c r="H46" s="532"/>
      <c r="I46" s="148" t="str">
        <f t="shared" si="4"/>
        <v>020D0205</v>
      </c>
      <c r="J46" s="149" t="s">
        <v>439</v>
      </c>
      <c r="K46" s="149" t="s">
        <v>439</v>
      </c>
      <c r="L46" s="149" t="s">
        <v>438</v>
      </c>
      <c r="M46" s="149" t="s">
        <v>435</v>
      </c>
      <c r="N46" s="149"/>
      <c r="O46" s="150" t="s">
        <v>6</v>
      </c>
      <c r="P46" s="151" t="s">
        <v>24</v>
      </c>
      <c r="Q46" s="152">
        <v>121</v>
      </c>
      <c r="R46" s="153"/>
      <c r="S46" s="154" t="s">
        <v>1733</v>
      </c>
      <c r="T46" s="407">
        <f t="shared" si="0"/>
        <v>20</v>
      </c>
      <c r="V46" s="401" t="str">
        <f t="shared" si="10"/>
        <v>JWWA  G  121</v>
      </c>
      <c r="W46" s="401" t="str">
        <f t="shared" si="6"/>
        <v>JWWA  G  121</v>
      </c>
      <c r="AC46" s="401" t="s">
        <v>4025</v>
      </c>
      <c r="AD46" s="405">
        <v>0</v>
      </c>
    </row>
    <row r="47" spans="1:30" ht="15" customHeight="1">
      <c r="A47" s="400" t="str">
        <f t="shared" si="8"/>
        <v>026D0205</v>
      </c>
      <c r="B47" s="544"/>
      <c r="C47" s="529"/>
      <c r="D47" s="139" t="s">
        <v>21</v>
      </c>
      <c r="E47" s="140">
        <v>2</v>
      </c>
      <c r="F47" s="140">
        <v>5</v>
      </c>
      <c r="G47" s="532"/>
      <c r="H47" s="532"/>
      <c r="I47" s="148" t="str">
        <f t="shared" si="4"/>
        <v>026D0205</v>
      </c>
      <c r="J47" s="149" t="s">
        <v>439</v>
      </c>
      <c r="K47" s="149" t="s">
        <v>439</v>
      </c>
      <c r="L47" s="149" t="s">
        <v>438</v>
      </c>
      <c r="M47" s="149" t="s">
        <v>435</v>
      </c>
      <c r="N47" s="149"/>
      <c r="O47" s="150" t="s">
        <v>6</v>
      </c>
      <c r="P47" s="151" t="s">
        <v>24</v>
      </c>
      <c r="Q47" s="152">
        <v>121</v>
      </c>
      <c r="R47" s="153"/>
      <c r="S47" s="154" t="s">
        <v>2012</v>
      </c>
      <c r="T47" s="407">
        <f t="shared" si="0"/>
        <v>26</v>
      </c>
      <c r="V47" s="401" t="str">
        <f t="shared" si="10"/>
        <v>JWWA  G  121</v>
      </c>
      <c r="W47" s="401" t="str">
        <f t="shared" si="6"/>
        <v>JWWA  G  121</v>
      </c>
      <c r="AC47" s="401" t="s">
        <v>313</v>
      </c>
      <c r="AD47" s="405">
        <v>8</v>
      </c>
    </row>
    <row r="48" spans="1:30" ht="15" hidden="1" customHeight="1">
      <c r="A48" s="400" t="str">
        <f t="shared" si="8"/>
        <v>030D0205</v>
      </c>
      <c r="B48" s="544"/>
      <c r="C48" s="529"/>
      <c r="D48" s="139" t="s">
        <v>21</v>
      </c>
      <c r="E48" s="140">
        <v>2</v>
      </c>
      <c r="F48" s="140">
        <v>5</v>
      </c>
      <c r="G48" s="532"/>
      <c r="H48" s="532"/>
      <c r="I48" s="155" t="str">
        <f t="shared" si="4"/>
        <v>030D0205</v>
      </c>
      <c r="J48" s="156" t="s">
        <v>439</v>
      </c>
      <c r="K48" s="156" t="s">
        <v>439</v>
      </c>
      <c r="L48" s="156" t="s">
        <v>438</v>
      </c>
      <c r="M48" s="156" t="s">
        <v>435</v>
      </c>
      <c r="N48" s="156"/>
      <c r="O48" s="157" t="s">
        <v>6</v>
      </c>
      <c r="P48" s="158" t="s">
        <v>24</v>
      </c>
      <c r="Q48" s="159">
        <v>121</v>
      </c>
      <c r="R48" s="160"/>
      <c r="S48" s="183" t="s">
        <v>566</v>
      </c>
      <c r="T48" s="408">
        <f t="shared" si="0"/>
        <v>30</v>
      </c>
      <c r="V48" s="401" t="str">
        <f t="shared" si="10"/>
        <v>JWWA  G  121</v>
      </c>
      <c r="W48" s="401" t="str">
        <f t="shared" ref="W48" si="14">V48</f>
        <v>JWWA  G  121</v>
      </c>
      <c r="AC48" s="401" t="s">
        <v>1225</v>
      </c>
      <c r="AD48" s="405">
        <v>37</v>
      </c>
    </row>
    <row r="49" spans="1:30" ht="15" customHeight="1">
      <c r="A49" s="400" t="str">
        <f t="shared" si="8"/>
        <v>009D0206</v>
      </c>
      <c r="B49" s="544"/>
      <c r="C49" s="529"/>
      <c r="D49" s="139" t="s">
        <v>21</v>
      </c>
      <c r="E49" s="140">
        <v>2</v>
      </c>
      <c r="F49" s="140">
        <v>6</v>
      </c>
      <c r="G49" s="532"/>
      <c r="H49" s="532"/>
      <c r="I49" s="191" t="str">
        <f t="shared" si="4"/>
        <v>009D0206</v>
      </c>
      <c r="J49" s="409" t="s">
        <v>439</v>
      </c>
      <c r="K49" s="409" t="s">
        <v>440</v>
      </c>
      <c r="L49" s="409" t="s">
        <v>448</v>
      </c>
      <c r="M49" s="409" t="s">
        <v>435</v>
      </c>
      <c r="N49" s="409"/>
      <c r="O49" s="205" t="s">
        <v>6</v>
      </c>
      <c r="P49" s="192" t="s">
        <v>24</v>
      </c>
      <c r="Q49" s="193">
        <v>121</v>
      </c>
      <c r="R49" s="194"/>
      <c r="S49" s="195" t="s">
        <v>3837</v>
      </c>
      <c r="T49" s="416">
        <f t="shared" si="0"/>
        <v>9</v>
      </c>
      <c r="V49" s="401" t="str">
        <f t="shared" si="10"/>
        <v>JWWA  G  121</v>
      </c>
      <c r="W49" s="401" t="str">
        <f t="shared" si="6"/>
        <v>JWWA  G  121</v>
      </c>
      <c r="AC49" s="401" t="s">
        <v>1214</v>
      </c>
      <c r="AD49" s="405">
        <v>32</v>
      </c>
    </row>
    <row r="50" spans="1:30" ht="15" customHeight="1">
      <c r="A50" s="400" t="str">
        <f t="shared" si="8"/>
        <v>009D0286</v>
      </c>
      <c r="B50" s="544"/>
      <c r="C50" s="529"/>
      <c r="D50" s="139" t="s">
        <v>21</v>
      </c>
      <c r="E50" s="140">
        <v>2</v>
      </c>
      <c r="F50" s="140">
        <v>86</v>
      </c>
      <c r="G50" s="532"/>
      <c r="H50" s="532"/>
      <c r="I50" s="199" t="str">
        <f t="shared" ref="I50" si="15">IF(OR(D50="",E50="",F50=""),"",TEXT(T50,"000")&amp;D50&amp;TEXT(E50,"00")&amp;TEXT(F50,"00"))</f>
        <v>009D0286</v>
      </c>
      <c r="J50" s="412" t="s">
        <v>4293</v>
      </c>
      <c r="K50" s="412" t="s">
        <v>4294</v>
      </c>
      <c r="L50" s="412" t="s">
        <v>4285</v>
      </c>
      <c r="M50" s="412" t="s">
        <v>435</v>
      </c>
      <c r="N50" s="412"/>
      <c r="O50" s="200" t="s">
        <v>6</v>
      </c>
      <c r="P50" s="201" t="s">
        <v>24</v>
      </c>
      <c r="Q50" s="202">
        <v>121</v>
      </c>
      <c r="R50" s="203"/>
      <c r="S50" s="204" t="s">
        <v>3837</v>
      </c>
      <c r="T50" s="417">
        <f t="shared" ref="T50" si="16">IF(S50="","",VLOOKUP(S50,$AC$7:$AD$69,2,FALSE))</f>
        <v>9</v>
      </c>
      <c r="V50" s="401" t="str">
        <f t="shared" ref="V50" si="17">""&amp;O50&amp;"  "&amp;P50&amp;"  "&amp;Q50&amp;""</f>
        <v>JWWA  G  121</v>
      </c>
      <c r="W50" s="401" t="str">
        <f t="shared" ref="W50" si="18">V50</f>
        <v>JWWA  G  121</v>
      </c>
      <c r="AC50" s="401" t="s">
        <v>1634</v>
      </c>
      <c r="AD50" s="405">
        <v>31</v>
      </c>
    </row>
    <row r="51" spans="1:30" ht="15" customHeight="1">
      <c r="A51" s="400" t="str">
        <f t="shared" si="8"/>
        <v>019D0266</v>
      </c>
      <c r="B51" s="544"/>
      <c r="C51" s="529"/>
      <c r="D51" s="410" t="s">
        <v>21</v>
      </c>
      <c r="E51" s="411">
        <v>2</v>
      </c>
      <c r="F51" s="411">
        <v>66</v>
      </c>
      <c r="G51" s="532"/>
      <c r="H51" s="532"/>
      <c r="I51" s="199" t="str">
        <f t="shared" si="4"/>
        <v>019D0266</v>
      </c>
      <c r="J51" s="418" t="s">
        <v>439</v>
      </c>
      <c r="K51" s="418" t="s">
        <v>439</v>
      </c>
      <c r="L51" s="418" t="s">
        <v>448</v>
      </c>
      <c r="M51" s="418" t="s">
        <v>435</v>
      </c>
      <c r="N51" s="412"/>
      <c r="O51" s="200" t="s">
        <v>6</v>
      </c>
      <c r="P51" s="201" t="s">
        <v>24</v>
      </c>
      <c r="Q51" s="202">
        <v>121</v>
      </c>
      <c r="R51" s="203"/>
      <c r="S51" s="204" t="s">
        <v>1202</v>
      </c>
      <c r="T51" s="417">
        <f t="shared" si="0"/>
        <v>19</v>
      </c>
      <c r="V51" s="401" t="str">
        <f t="shared" si="10"/>
        <v>JWWA  G  121</v>
      </c>
      <c r="W51" s="401" t="str">
        <f t="shared" si="6"/>
        <v>JWWA  G  121</v>
      </c>
      <c r="AC51" s="401" t="s">
        <v>2072</v>
      </c>
      <c r="AD51" s="405">
        <v>44</v>
      </c>
    </row>
    <row r="52" spans="1:30" ht="15" customHeight="1">
      <c r="A52" s="400" t="str">
        <f t="shared" si="8"/>
        <v>020D0206</v>
      </c>
      <c r="B52" s="544"/>
      <c r="C52" s="529"/>
      <c r="D52" s="139" t="s">
        <v>21</v>
      </c>
      <c r="E52" s="140">
        <v>2</v>
      </c>
      <c r="F52" s="140">
        <v>6</v>
      </c>
      <c r="G52" s="532"/>
      <c r="H52" s="532"/>
      <c r="I52" s="148" t="str">
        <f t="shared" si="4"/>
        <v>020D0206</v>
      </c>
      <c r="J52" s="412" t="s">
        <v>439</v>
      </c>
      <c r="K52" s="412" t="s">
        <v>439</v>
      </c>
      <c r="L52" s="412" t="s">
        <v>4291</v>
      </c>
      <c r="M52" s="412" t="s">
        <v>435</v>
      </c>
      <c r="N52" s="412"/>
      <c r="O52" s="150" t="s">
        <v>6</v>
      </c>
      <c r="P52" s="151" t="s">
        <v>24</v>
      </c>
      <c r="Q52" s="152">
        <v>121</v>
      </c>
      <c r="R52" s="153"/>
      <c r="S52" s="154" t="s">
        <v>1733</v>
      </c>
      <c r="T52" s="407">
        <f t="shared" si="0"/>
        <v>20</v>
      </c>
      <c r="V52" s="401" t="str">
        <f t="shared" si="10"/>
        <v>JWWA  G  121</v>
      </c>
      <c r="W52" s="401" t="str">
        <f t="shared" si="6"/>
        <v>JWWA  G  121</v>
      </c>
      <c r="AC52" s="401" t="s">
        <v>4026</v>
      </c>
      <c r="AD52" s="405">
        <v>0</v>
      </c>
    </row>
    <row r="53" spans="1:30" ht="15" customHeight="1">
      <c r="A53" s="400" t="str">
        <f t="shared" si="8"/>
        <v>026D0206</v>
      </c>
      <c r="B53" s="544"/>
      <c r="C53" s="529"/>
      <c r="D53" s="139" t="s">
        <v>21</v>
      </c>
      <c r="E53" s="140">
        <v>2</v>
      </c>
      <c r="F53" s="140">
        <v>6</v>
      </c>
      <c r="G53" s="532"/>
      <c r="H53" s="532"/>
      <c r="I53" s="148" t="str">
        <f t="shared" si="4"/>
        <v>026D0206</v>
      </c>
      <c r="J53" s="149" t="s">
        <v>439</v>
      </c>
      <c r="K53" s="149" t="s">
        <v>439</v>
      </c>
      <c r="L53" s="412" t="s">
        <v>4291</v>
      </c>
      <c r="M53" s="149" t="s">
        <v>435</v>
      </c>
      <c r="N53" s="149"/>
      <c r="O53" s="150" t="s">
        <v>6</v>
      </c>
      <c r="P53" s="151" t="s">
        <v>24</v>
      </c>
      <c r="Q53" s="152">
        <v>121</v>
      </c>
      <c r="R53" s="153"/>
      <c r="S53" s="154" t="s">
        <v>2012</v>
      </c>
      <c r="T53" s="407">
        <f t="shared" si="0"/>
        <v>26</v>
      </c>
      <c r="V53" s="401" t="str">
        <f t="shared" si="10"/>
        <v>JWWA  G  121</v>
      </c>
      <c r="W53" s="401" t="str">
        <f t="shared" si="6"/>
        <v>JWWA  G  121</v>
      </c>
      <c r="AC53" s="401" t="s">
        <v>4027</v>
      </c>
      <c r="AD53" s="405">
        <v>0</v>
      </c>
    </row>
    <row r="54" spans="1:30" ht="15" hidden="1" customHeight="1">
      <c r="A54" s="400" t="str">
        <f t="shared" si="8"/>
        <v>030D0206</v>
      </c>
      <c r="B54" s="544"/>
      <c r="C54" s="529"/>
      <c r="D54" s="139" t="s">
        <v>21</v>
      </c>
      <c r="E54" s="140">
        <v>2</v>
      </c>
      <c r="F54" s="140">
        <v>6</v>
      </c>
      <c r="G54" s="414"/>
      <c r="H54" s="414"/>
      <c r="I54" s="155" t="str">
        <f t="shared" si="4"/>
        <v>030D0206</v>
      </c>
      <c r="J54" s="156" t="s">
        <v>439</v>
      </c>
      <c r="K54" s="156" t="s">
        <v>439</v>
      </c>
      <c r="L54" s="156" t="s">
        <v>448</v>
      </c>
      <c r="M54" s="156" t="s">
        <v>435</v>
      </c>
      <c r="N54" s="156"/>
      <c r="O54" s="157" t="s">
        <v>6</v>
      </c>
      <c r="P54" s="158" t="s">
        <v>24</v>
      </c>
      <c r="Q54" s="159">
        <v>121</v>
      </c>
      <c r="R54" s="160"/>
      <c r="S54" s="183" t="s">
        <v>566</v>
      </c>
      <c r="T54" s="408">
        <f t="shared" si="0"/>
        <v>30</v>
      </c>
      <c r="V54" s="401" t="str">
        <f t="shared" si="10"/>
        <v>JWWA  G  121</v>
      </c>
      <c r="W54" s="401" t="str">
        <f t="shared" si="6"/>
        <v>JWWA  G  121</v>
      </c>
      <c r="AC54" s="401" t="s">
        <v>605</v>
      </c>
      <c r="AD54" s="405">
        <v>14</v>
      </c>
    </row>
    <row r="55" spans="1:30" ht="15" customHeight="1">
      <c r="A55" s="400" t="str">
        <f t="shared" si="8"/>
        <v>009D0207</v>
      </c>
      <c r="B55" s="544"/>
      <c r="C55" s="529"/>
      <c r="D55" s="139" t="s">
        <v>21</v>
      </c>
      <c r="E55" s="140">
        <v>2</v>
      </c>
      <c r="F55" s="140">
        <v>7</v>
      </c>
      <c r="G55" s="531" t="s">
        <v>2343</v>
      </c>
      <c r="H55" s="571" t="s">
        <v>2344</v>
      </c>
      <c r="I55" s="141" t="str">
        <f t="shared" si="4"/>
        <v>009D0207</v>
      </c>
      <c r="J55" s="142" t="s">
        <v>441</v>
      </c>
      <c r="K55" s="142" t="s">
        <v>442</v>
      </c>
      <c r="L55" s="142" t="s">
        <v>74</v>
      </c>
      <c r="M55" s="142" t="s">
        <v>435</v>
      </c>
      <c r="N55" s="142"/>
      <c r="O55" s="143" t="s">
        <v>6</v>
      </c>
      <c r="P55" s="144" t="s">
        <v>24</v>
      </c>
      <c r="Q55" s="145">
        <v>121</v>
      </c>
      <c r="R55" s="146"/>
      <c r="S55" s="147" t="s">
        <v>3837</v>
      </c>
      <c r="T55" s="406">
        <f t="shared" si="0"/>
        <v>9</v>
      </c>
      <c r="V55" s="401" t="str">
        <f t="shared" si="10"/>
        <v>JWWA  G  121</v>
      </c>
      <c r="W55" s="401" t="str">
        <f t="shared" si="6"/>
        <v>JWWA  G  121</v>
      </c>
      <c r="AC55" s="401" t="s">
        <v>4028</v>
      </c>
      <c r="AD55" s="405">
        <v>0</v>
      </c>
    </row>
    <row r="56" spans="1:30" ht="15" customHeight="1">
      <c r="A56" s="400" t="str">
        <f t="shared" si="8"/>
        <v>019D0204</v>
      </c>
      <c r="B56" s="544"/>
      <c r="C56" s="529"/>
      <c r="D56" s="139" t="s">
        <v>21</v>
      </c>
      <c r="E56" s="140">
        <v>2</v>
      </c>
      <c r="F56" s="140">
        <v>4</v>
      </c>
      <c r="G56" s="532"/>
      <c r="H56" s="572"/>
      <c r="I56" s="148" t="str">
        <f t="shared" si="4"/>
        <v>019D0204</v>
      </c>
      <c r="J56" s="149" t="s">
        <v>441</v>
      </c>
      <c r="K56" s="149" t="s">
        <v>569</v>
      </c>
      <c r="L56" s="149" t="s">
        <v>74</v>
      </c>
      <c r="M56" s="149" t="s">
        <v>435</v>
      </c>
      <c r="N56" s="149"/>
      <c r="O56" s="150" t="s">
        <v>6</v>
      </c>
      <c r="P56" s="151" t="s">
        <v>24</v>
      </c>
      <c r="Q56" s="152">
        <v>121</v>
      </c>
      <c r="R56" s="153"/>
      <c r="S56" s="154" t="s">
        <v>1202</v>
      </c>
      <c r="T56" s="407">
        <f t="shared" si="0"/>
        <v>19</v>
      </c>
      <c r="V56" s="401" t="str">
        <f t="shared" si="10"/>
        <v>JWWA  G  121</v>
      </c>
      <c r="W56" s="401" t="str">
        <f t="shared" si="6"/>
        <v>JWWA  G  121</v>
      </c>
      <c r="AC56" s="401" t="s">
        <v>4029</v>
      </c>
      <c r="AD56" s="405">
        <v>0</v>
      </c>
    </row>
    <row r="57" spans="1:30" ht="15" customHeight="1">
      <c r="A57" s="400" t="str">
        <f t="shared" si="8"/>
        <v>020D0207</v>
      </c>
      <c r="B57" s="544"/>
      <c r="C57" s="529"/>
      <c r="D57" s="139" t="s">
        <v>21</v>
      </c>
      <c r="E57" s="140">
        <v>2</v>
      </c>
      <c r="F57" s="140">
        <v>7</v>
      </c>
      <c r="G57" s="532"/>
      <c r="H57" s="572"/>
      <c r="I57" s="148" t="str">
        <f t="shared" si="4"/>
        <v>020D0207</v>
      </c>
      <c r="J57" s="149" t="s">
        <v>441</v>
      </c>
      <c r="K57" s="149" t="s">
        <v>569</v>
      </c>
      <c r="L57" s="149" t="s">
        <v>74</v>
      </c>
      <c r="M57" s="149" t="s">
        <v>435</v>
      </c>
      <c r="N57" s="149"/>
      <c r="O57" s="150" t="s">
        <v>6</v>
      </c>
      <c r="P57" s="151" t="s">
        <v>24</v>
      </c>
      <c r="Q57" s="152">
        <v>121</v>
      </c>
      <c r="R57" s="153"/>
      <c r="S57" s="154" t="s">
        <v>1733</v>
      </c>
      <c r="T57" s="407">
        <f t="shared" si="0"/>
        <v>20</v>
      </c>
      <c r="V57" s="401" t="str">
        <f t="shared" si="10"/>
        <v>JWWA  G  121</v>
      </c>
      <c r="W57" s="401" t="str">
        <f t="shared" si="6"/>
        <v>JWWA  G  121</v>
      </c>
      <c r="AC57" s="401" t="s">
        <v>1592</v>
      </c>
      <c r="AD57" s="405">
        <v>24</v>
      </c>
    </row>
    <row r="58" spans="1:30" ht="15" customHeight="1">
      <c r="A58" s="400" t="str">
        <f t="shared" si="8"/>
        <v>026D0207</v>
      </c>
      <c r="B58" s="544"/>
      <c r="C58" s="529"/>
      <c r="D58" s="139" t="s">
        <v>21</v>
      </c>
      <c r="E58" s="140">
        <v>2</v>
      </c>
      <c r="F58" s="140">
        <v>7</v>
      </c>
      <c r="G58" s="532"/>
      <c r="H58" s="572"/>
      <c r="I58" s="148" t="str">
        <f t="shared" si="4"/>
        <v>026D0207</v>
      </c>
      <c r="J58" s="149" t="s">
        <v>441</v>
      </c>
      <c r="K58" s="149" t="s">
        <v>569</v>
      </c>
      <c r="L58" s="149" t="s">
        <v>74</v>
      </c>
      <c r="M58" s="149" t="s">
        <v>435</v>
      </c>
      <c r="N58" s="149"/>
      <c r="O58" s="150" t="s">
        <v>6</v>
      </c>
      <c r="P58" s="151" t="s">
        <v>24</v>
      </c>
      <c r="Q58" s="152">
        <v>121</v>
      </c>
      <c r="R58" s="153"/>
      <c r="S58" s="154" t="s">
        <v>2012</v>
      </c>
      <c r="T58" s="407">
        <f t="shared" si="0"/>
        <v>26</v>
      </c>
      <c r="V58" s="401" t="str">
        <f t="shared" si="10"/>
        <v>JWWA  G  121</v>
      </c>
      <c r="W58" s="401" t="str">
        <f t="shared" si="6"/>
        <v>JWWA  G  121</v>
      </c>
      <c r="AC58" s="401" t="s">
        <v>4030</v>
      </c>
      <c r="AD58" s="405">
        <v>0</v>
      </c>
    </row>
    <row r="59" spans="1:30" ht="15" hidden="1" customHeight="1">
      <c r="A59" s="400" t="str">
        <f t="shared" si="8"/>
        <v>030D0207</v>
      </c>
      <c r="B59" s="544"/>
      <c r="C59" s="529"/>
      <c r="D59" s="139" t="s">
        <v>2327</v>
      </c>
      <c r="E59" s="140">
        <v>2</v>
      </c>
      <c r="F59" s="140">
        <v>7</v>
      </c>
      <c r="G59" s="532"/>
      <c r="H59" s="572"/>
      <c r="I59" s="155" t="str">
        <f t="shared" si="4"/>
        <v>030D0207</v>
      </c>
      <c r="J59" s="156" t="s">
        <v>441</v>
      </c>
      <c r="K59" s="156" t="s">
        <v>569</v>
      </c>
      <c r="L59" s="156" t="s">
        <v>74</v>
      </c>
      <c r="M59" s="156" t="s">
        <v>435</v>
      </c>
      <c r="N59" s="156"/>
      <c r="O59" s="157" t="s">
        <v>6</v>
      </c>
      <c r="P59" s="158" t="s">
        <v>24</v>
      </c>
      <c r="Q59" s="159">
        <v>121</v>
      </c>
      <c r="R59" s="160"/>
      <c r="S59" s="183" t="s">
        <v>566</v>
      </c>
      <c r="T59" s="408">
        <f t="shared" si="0"/>
        <v>30</v>
      </c>
      <c r="V59" s="401" t="str">
        <f t="shared" si="10"/>
        <v>JWWA  G  121</v>
      </c>
      <c r="W59" s="401" t="str">
        <f t="shared" ref="W59" si="19">V59</f>
        <v>JWWA  G  121</v>
      </c>
      <c r="AC59" s="401" t="s">
        <v>4031</v>
      </c>
      <c r="AD59" s="405">
        <v>0</v>
      </c>
    </row>
    <row r="60" spans="1:30" ht="15" customHeight="1">
      <c r="A60" s="400" t="str">
        <f t="shared" si="8"/>
        <v>009D0208</v>
      </c>
      <c r="B60" s="544"/>
      <c r="C60" s="529"/>
      <c r="D60" s="139" t="s">
        <v>21</v>
      </c>
      <c r="E60" s="140">
        <v>2</v>
      </c>
      <c r="F60" s="140">
        <v>8</v>
      </c>
      <c r="G60" s="532"/>
      <c r="H60" s="572"/>
      <c r="I60" s="141" t="str">
        <f t="shared" si="4"/>
        <v>009D0208</v>
      </c>
      <c r="J60" s="142" t="s">
        <v>441</v>
      </c>
      <c r="K60" s="142" t="s">
        <v>442</v>
      </c>
      <c r="L60" s="142" t="s">
        <v>232</v>
      </c>
      <c r="M60" s="142" t="s">
        <v>435</v>
      </c>
      <c r="N60" s="142"/>
      <c r="O60" s="143" t="s">
        <v>6</v>
      </c>
      <c r="P60" s="144" t="s">
        <v>24</v>
      </c>
      <c r="Q60" s="145">
        <v>121</v>
      </c>
      <c r="R60" s="146"/>
      <c r="S60" s="147" t="s">
        <v>3837</v>
      </c>
      <c r="T60" s="406">
        <f t="shared" si="0"/>
        <v>9</v>
      </c>
      <c r="V60" s="401" t="str">
        <f t="shared" si="10"/>
        <v>JWWA  G  121</v>
      </c>
      <c r="W60" s="401" t="str">
        <f t="shared" si="6"/>
        <v>JWWA  G  121</v>
      </c>
      <c r="AC60" s="401" t="s">
        <v>560</v>
      </c>
      <c r="AD60" s="405">
        <v>36</v>
      </c>
    </row>
    <row r="61" spans="1:30" ht="15" customHeight="1">
      <c r="A61" s="400" t="str">
        <f t="shared" si="8"/>
        <v>019D0267</v>
      </c>
      <c r="B61" s="544"/>
      <c r="C61" s="529"/>
      <c r="D61" s="410" t="s">
        <v>21</v>
      </c>
      <c r="E61" s="411">
        <v>2</v>
      </c>
      <c r="F61" s="411">
        <v>67</v>
      </c>
      <c r="G61" s="532"/>
      <c r="H61" s="572"/>
      <c r="I61" s="148" t="str">
        <f t="shared" si="4"/>
        <v>019D0267</v>
      </c>
      <c r="J61" s="413" t="s">
        <v>441</v>
      </c>
      <c r="K61" s="413" t="s">
        <v>569</v>
      </c>
      <c r="L61" s="413" t="s">
        <v>398</v>
      </c>
      <c r="M61" s="413" t="s">
        <v>435</v>
      </c>
      <c r="N61" s="149"/>
      <c r="O61" s="150" t="s">
        <v>6</v>
      </c>
      <c r="P61" s="151" t="s">
        <v>24</v>
      </c>
      <c r="Q61" s="152">
        <v>121</v>
      </c>
      <c r="R61" s="153"/>
      <c r="S61" s="154" t="s">
        <v>1202</v>
      </c>
      <c r="T61" s="407">
        <f t="shared" si="0"/>
        <v>19</v>
      </c>
      <c r="V61" s="401" t="str">
        <f t="shared" si="10"/>
        <v>JWWA  G  121</v>
      </c>
      <c r="W61" s="401" t="str">
        <f t="shared" si="6"/>
        <v>JWWA  G  121</v>
      </c>
      <c r="AC61" s="401" t="s">
        <v>4032</v>
      </c>
      <c r="AD61" s="405">
        <v>0</v>
      </c>
    </row>
    <row r="62" spans="1:30" ht="15" customHeight="1">
      <c r="A62" s="400" t="str">
        <f t="shared" si="8"/>
        <v>020D0208</v>
      </c>
      <c r="B62" s="544"/>
      <c r="C62" s="529"/>
      <c r="D62" s="139" t="s">
        <v>21</v>
      </c>
      <c r="E62" s="140">
        <v>2</v>
      </c>
      <c r="F62" s="140">
        <v>8</v>
      </c>
      <c r="G62" s="532"/>
      <c r="H62" s="572"/>
      <c r="I62" s="148" t="str">
        <f t="shared" si="4"/>
        <v>020D0208</v>
      </c>
      <c r="J62" s="412" t="s">
        <v>441</v>
      </c>
      <c r="K62" s="412" t="s">
        <v>569</v>
      </c>
      <c r="L62" s="412" t="s">
        <v>175</v>
      </c>
      <c r="M62" s="412" t="s">
        <v>435</v>
      </c>
      <c r="N62" s="412"/>
      <c r="O62" s="200" t="s">
        <v>6</v>
      </c>
      <c r="P62" s="201" t="s">
        <v>24</v>
      </c>
      <c r="Q62" s="202">
        <v>121</v>
      </c>
      <c r="R62" s="203"/>
      <c r="S62" s="154" t="s">
        <v>1733</v>
      </c>
      <c r="T62" s="407">
        <f t="shared" si="0"/>
        <v>20</v>
      </c>
      <c r="V62" s="401" t="str">
        <f t="shared" si="10"/>
        <v>JWWA  G  121</v>
      </c>
      <c r="W62" s="401" t="str">
        <f t="shared" si="6"/>
        <v>JWWA  G  121</v>
      </c>
      <c r="AC62" s="401" t="s">
        <v>1279</v>
      </c>
      <c r="AD62" s="405">
        <v>33</v>
      </c>
    </row>
    <row r="63" spans="1:30" ht="15" customHeight="1">
      <c r="A63" s="400" t="str">
        <f t="shared" si="8"/>
        <v>026D0208</v>
      </c>
      <c r="B63" s="544"/>
      <c r="C63" s="529"/>
      <c r="D63" s="139" t="s">
        <v>21</v>
      </c>
      <c r="E63" s="140">
        <v>2</v>
      </c>
      <c r="F63" s="140">
        <v>8</v>
      </c>
      <c r="G63" s="532"/>
      <c r="H63" s="572"/>
      <c r="I63" s="148" t="str">
        <f t="shared" si="4"/>
        <v>026D0208</v>
      </c>
      <c r="J63" s="149" t="s">
        <v>441</v>
      </c>
      <c r="K63" s="149" t="s">
        <v>569</v>
      </c>
      <c r="L63" s="149" t="s">
        <v>175</v>
      </c>
      <c r="M63" s="149" t="s">
        <v>435</v>
      </c>
      <c r="N63" s="149"/>
      <c r="O63" s="150" t="s">
        <v>6</v>
      </c>
      <c r="P63" s="151" t="s">
        <v>24</v>
      </c>
      <c r="Q63" s="152">
        <v>121</v>
      </c>
      <c r="R63" s="153"/>
      <c r="S63" s="154" t="s">
        <v>2012</v>
      </c>
      <c r="T63" s="407">
        <f t="shared" si="0"/>
        <v>26</v>
      </c>
      <c r="V63" s="401" t="str">
        <f t="shared" si="10"/>
        <v>JWWA  G  121</v>
      </c>
      <c r="W63" s="401" t="str">
        <f t="shared" si="6"/>
        <v>JWWA  G  121</v>
      </c>
      <c r="AC63" s="401" t="s">
        <v>4033</v>
      </c>
      <c r="AD63" s="405">
        <v>0</v>
      </c>
    </row>
    <row r="64" spans="1:30" ht="15" hidden="1" customHeight="1">
      <c r="A64" s="400" t="str">
        <f t="shared" si="8"/>
        <v>030D0208</v>
      </c>
      <c r="B64" s="544"/>
      <c r="C64" s="529"/>
      <c r="D64" s="139" t="s">
        <v>21</v>
      </c>
      <c r="E64" s="140">
        <v>2</v>
      </c>
      <c r="F64" s="140">
        <v>8</v>
      </c>
      <c r="G64" s="532"/>
      <c r="H64" s="572"/>
      <c r="I64" s="155" t="str">
        <f t="shared" si="4"/>
        <v>030D0208</v>
      </c>
      <c r="J64" s="156" t="s">
        <v>441</v>
      </c>
      <c r="K64" s="156" t="s">
        <v>569</v>
      </c>
      <c r="L64" s="156" t="s">
        <v>398</v>
      </c>
      <c r="M64" s="156" t="s">
        <v>435</v>
      </c>
      <c r="N64" s="156"/>
      <c r="O64" s="157" t="s">
        <v>6</v>
      </c>
      <c r="P64" s="158" t="s">
        <v>24</v>
      </c>
      <c r="Q64" s="159">
        <v>121</v>
      </c>
      <c r="R64" s="160"/>
      <c r="S64" s="183" t="s">
        <v>566</v>
      </c>
      <c r="T64" s="408">
        <f t="shared" si="0"/>
        <v>30</v>
      </c>
      <c r="V64" s="401" t="str">
        <f t="shared" si="10"/>
        <v>JWWA  G  121</v>
      </c>
      <c r="W64" s="401" t="str">
        <f t="shared" si="6"/>
        <v>JWWA  G  121</v>
      </c>
      <c r="AC64" s="401" t="s">
        <v>4034</v>
      </c>
      <c r="AD64" s="405">
        <v>0</v>
      </c>
    </row>
    <row r="65" spans="1:30" ht="15" customHeight="1">
      <c r="A65" s="400" t="str">
        <f t="shared" si="8"/>
        <v>009D0209</v>
      </c>
      <c r="B65" s="544"/>
      <c r="C65" s="529"/>
      <c r="D65" s="139" t="s">
        <v>21</v>
      </c>
      <c r="E65" s="140">
        <v>2</v>
      </c>
      <c r="F65" s="140">
        <v>9</v>
      </c>
      <c r="G65" s="532"/>
      <c r="H65" s="531" t="s">
        <v>2345</v>
      </c>
      <c r="I65" s="141" t="str">
        <f t="shared" si="4"/>
        <v>009D0209</v>
      </c>
      <c r="J65" s="142" t="s">
        <v>443</v>
      </c>
      <c r="K65" s="142" t="s">
        <v>444</v>
      </c>
      <c r="L65" s="142" t="s">
        <v>91</v>
      </c>
      <c r="M65" s="142" t="s">
        <v>435</v>
      </c>
      <c r="N65" s="142"/>
      <c r="O65" s="143" t="s">
        <v>6</v>
      </c>
      <c r="P65" s="144" t="s">
        <v>24</v>
      </c>
      <c r="Q65" s="145">
        <v>121</v>
      </c>
      <c r="R65" s="146"/>
      <c r="S65" s="147" t="s">
        <v>3837</v>
      </c>
      <c r="T65" s="406">
        <f t="shared" si="0"/>
        <v>9</v>
      </c>
      <c r="V65" s="401" t="str">
        <f t="shared" si="10"/>
        <v>JWWA  G  121</v>
      </c>
      <c r="W65" s="401" t="str">
        <f t="shared" si="6"/>
        <v>JWWA  G  121</v>
      </c>
      <c r="Y65" s="400"/>
      <c r="AC65" s="401" t="s">
        <v>4035</v>
      </c>
      <c r="AD65" s="405">
        <v>5</v>
      </c>
    </row>
    <row r="66" spans="1:30" ht="15" customHeight="1">
      <c r="A66" s="400" t="str">
        <f t="shared" si="8"/>
        <v>019D0205</v>
      </c>
      <c r="B66" s="544"/>
      <c r="C66" s="529"/>
      <c r="D66" s="139" t="s">
        <v>21</v>
      </c>
      <c r="E66" s="140">
        <v>2</v>
      </c>
      <c r="F66" s="140">
        <v>5</v>
      </c>
      <c r="G66" s="532"/>
      <c r="H66" s="532"/>
      <c r="I66" s="148" t="str">
        <f t="shared" si="4"/>
        <v>019D0205</v>
      </c>
      <c r="J66" s="149" t="s">
        <v>443</v>
      </c>
      <c r="K66" s="149" t="s">
        <v>570</v>
      </c>
      <c r="L66" s="149" t="s">
        <v>74</v>
      </c>
      <c r="M66" s="149" t="s">
        <v>435</v>
      </c>
      <c r="N66" s="149"/>
      <c r="O66" s="150" t="s">
        <v>6</v>
      </c>
      <c r="P66" s="151" t="s">
        <v>24</v>
      </c>
      <c r="Q66" s="152">
        <v>121</v>
      </c>
      <c r="R66" s="153"/>
      <c r="S66" s="154" t="s">
        <v>1202</v>
      </c>
      <c r="T66" s="407">
        <f t="shared" si="0"/>
        <v>19</v>
      </c>
      <c r="V66" s="401" t="str">
        <f t="shared" si="10"/>
        <v>JWWA  G  121</v>
      </c>
      <c r="W66" s="401" t="str">
        <f t="shared" si="6"/>
        <v>JWWA  G  121</v>
      </c>
      <c r="Y66" s="400"/>
      <c r="AC66" s="401" t="s">
        <v>4036</v>
      </c>
      <c r="AD66" s="405">
        <v>0</v>
      </c>
    </row>
    <row r="67" spans="1:30" ht="15" customHeight="1">
      <c r="A67" s="400" t="str">
        <f t="shared" si="8"/>
        <v>020D0209</v>
      </c>
      <c r="B67" s="544"/>
      <c r="C67" s="529"/>
      <c r="D67" s="139" t="s">
        <v>21</v>
      </c>
      <c r="E67" s="140">
        <v>2</v>
      </c>
      <c r="F67" s="140">
        <v>9</v>
      </c>
      <c r="G67" s="532"/>
      <c r="H67" s="532"/>
      <c r="I67" s="148" t="str">
        <f t="shared" si="4"/>
        <v>020D0209</v>
      </c>
      <c r="J67" s="149" t="s">
        <v>443</v>
      </c>
      <c r="K67" s="149" t="s">
        <v>570</v>
      </c>
      <c r="L67" s="149" t="s">
        <v>74</v>
      </c>
      <c r="M67" s="149" t="s">
        <v>435</v>
      </c>
      <c r="N67" s="149"/>
      <c r="O67" s="150" t="s">
        <v>6</v>
      </c>
      <c r="P67" s="151" t="s">
        <v>24</v>
      </c>
      <c r="Q67" s="152">
        <v>121</v>
      </c>
      <c r="R67" s="153"/>
      <c r="S67" s="154" t="s">
        <v>1733</v>
      </c>
      <c r="T67" s="407">
        <f t="shared" si="0"/>
        <v>20</v>
      </c>
      <c r="V67" s="401" t="str">
        <f t="shared" si="10"/>
        <v>JWWA  G  121</v>
      </c>
      <c r="W67" s="401" t="str">
        <f t="shared" si="6"/>
        <v>JWWA  G  121</v>
      </c>
      <c r="Y67" s="400"/>
      <c r="AC67" s="401" t="s">
        <v>923</v>
      </c>
      <c r="AD67" s="405">
        <v>43</v>
      </c>
    </row>
    <row r="68" spans="1:30" ht="15" customHeight="1">
      <c r="A68" s="400" t="str">
        <f t="shared" si="8"/>
        <v>026D0209</v>
      </c>
      <c r="B68" s="544"/>
      <c r="C68" s="529"/>
      <c r="D68" s="139" t="s">
        <v>21</v>
      </c>
      <c r="E68" s="140">
        <v>2</v>
      </c>
      <c r="F68" s="140">
        <v>9</v>
      </c>
      <c r="G68" s="533"/>
      <c r="H68" s="533"/>
      <c r="I68" s="148" t="str">
        <f t="shared" si="4"/>
        <v>026D0209</v>
      </c>
      <c r="J68" s="149" t="s">
        <v>443</v>
      </c>
      <c r="K68" s="149" t="s">
        <v>570</v>
      </c>
      <c r="L68" s="149" t="s">
        <v>74</v>
      </c>
      <c r="M68" s="149" t="s">
        <v>435</v>
      </c>
      <c r="N68" s="149"/>
      <c r="O68" s="150" t="s">
        <v>6</v>
      </c>
      <c r="P68" s="151" t="s">
        <v>24</v>
      </c>
      <c r="Q68" s="152">
        <v>121</v>
      </c>
      <c r="R68" s="153"/>
      <c r="S68" s="154" t="s">
        <v>2012</v>
      </c>
      <c r="T68" s="407">
        <f t="shared" si="0"/>
        <v>26</v>
      </c>
      <c r="V68" s="401" t="str">
        <f t="shared" si="10"/>
        <v>JWWA  G  121</v>
      </c>
      <c r="W68" s="401" t="str">
        <f t="shared" si="6"/>
        <v>JWWA  G  121</v>
      </c>
      <c r="Y68" s="400"/>
      <c r="AC68" s="401" t="s">
        <v>2077</v>
      </c>
      <c r="AD68" s="405">
        <v>29</v>
      </c>
    </row>
    <row r="69" spans="1:30" ht="15" hidden="1" customHeight="1">
      <c r="A69" s="400" t="str">
        <f t="shared" si="8"/>
        <v>030D0209</v>
      </c>
      <c r="B69" s="544"/>
      <c r="C69" s="529"/>
      <c r="D69" s="139" t="s">
        <v>21</v>
      </c>
      <c r="E69" s="140">
        <v>2</v>
      </c>
      <c r="F69" s="140">
        <v>9</v>
      </c>
      <c r="G69" s="531" t="s">
        <v>2343</v>
      </c>
      <c r="H69" s="531" t="s">
        <v>2345</v>
      </c>
      <c r="I69" s="155" t="str">
        <f t="shared" si="4"/>
        <v>030D0209</v>
      </c>
      <c r="J69" s="156" t="s">
        <v>443</v>
      </c>
      <c r="K69" s="156" t="s">
        <v>570</v>
      </c>
      <c r="L69" s="156" t="s">
        <v>74</v>
      </c>
      <c r="M69" s="156" t="s">
        <v>435</v>
      </c>
      <c r="N69" s="156"/>
      <c r="O69" s="157" t="s">
        <v>6</v>
      </c>
      <c r="P69" s="158" t="s">
        <v>24</v>
      </c>
      <c r="Q69" s="159">
        <v>121</v>
      </c>
      <c r="R69" s="160"/>
      <c r="S69" s="183" t="s">
        <v>566</v>
      </c>
      <c r="T69" s="408">
        <f t="shared" si="0"/>
        <v>30</v>
      </c>
      <c r="V69" s="401" t="str">
        <f t="shared" si="10"/>
        <v>JWWA  G  121</v>
      </c>
      <c r="W69" s="401" t="str">
        <f t="shared" si="6"/>
        <v>JWWA  G  121</v>
      </c>
      <c r="Y69" s="400"/>
      <c r="AC69" s="401" t="s">
        <v>2118</v>
      </c>
      <c r="AD69" s="405">
        <v>22</v>
      </c>
    </row>
    <row r="70" spans="1:30" ht="15" customHeight="1">
      <c r="A70" s="400" t="str">
        <f t="shared" si="8"/>
        <v>009D0210</v>
      </c>
      <c r="B70" s="544"/>
      <c r="C70" s="529"/>
      <c r="D70" s="139" t="s">
        <v>21</v>
      </c>
      <c r="E70" s="140">
        <v>2</v>
      </c>
      <c r="F70" s="140">
        <v>10</v>
      </c>
      <c r="G70" s="532"/>
      <c r="H70" s="532"/>
      <c r="I70" s="141" t="str">
        <f t="shared" si="4"/>
        <v>009D0210</v>
      </c>
      <c r="J70" s="142" t="s">
        <v>443</v>
      </c>
      <c r="K70" s="142" t="s">
        <v>444</v>
      </c>
      <c r="L70" s="142" t="s">
        <v>232</v>
      </c>
      <c r="M70" s="142" t="s">
        <v>435</v>
      </c>
      <c r="N70" s="142"/>
      <c r="O70" s="143" t="s">
        <v>6</v>
      </c>
      <c r="P70" s="144" t="s">
        <v>24</v>
      </c>
      <c r="Q70" s="145">
        <v>121</v>
      </c>
      <c r="R70" s="146"/>
      <c r="S70" s="147" t="s">
        <v>3837</v>
      </c>
      <c r="T70" s="406">
        <f t="shared" si="0"/>
        <v>9</v>
      </c>
      <c r="V70" s="401" t="str">
        <f t="shared" si="10"/>
        <v>JWWA  G  121</v>
      </c>
      <c r="W70" s="401" t="str">
        <f t="shared" si="6"/>
        <v>JWWA  G  121</v>
      </c>
      <c r="X70" s="400"/>
      <c r="Y70" s="400"/>
      <c r="AC70" s="401" t="s">
        <v>1212</v>
      </c>
      <c r="AD70" s="405">
        <v>28</v>
      </c>
    </row>
    <row r="71" spans="1:30" ht="15" customHeight="1">
      <c r="A71" s="400" t="str">
        <f t="shared" si="8"/>
        <v>019D0268</v>
      </c>
      <c r="B71" s="544"/>
      <c r="C71" s="529"/>
      <c r="D71" s="410" t="s">
        <v>21</v>
      </c>
      <c r="E71" s="411">
        <v>2</v>
      </c>
      <c r="F71" s="411">
        <v>68</v>
      </c>
      <c r="G71" s="532"/>
      <c r="H71" s="532"/>
      <c r="I71" s="148" t="str">
        <f t="shared" si="4"/>
        <v>019D0268</v>
      </c>
      <c r="J71" s="413" t="s">
        <v>443</v>
      </c>
      <c r="K71" s="413" t="s">
        <v>570</v>
      </c>
      <c r="L71" s="413" t="s">
        <v>398</v>
      </c>
      <c r="M71" s="413" t="s">
        <v>435</v>
      </c>
      <c r="N71" s="149"/>
      <c r="O71" s="150" t="s">
        <v>6</v>
      </c>
      <c r="P71" s="151" t="s">
        <v>24</v>
      </c>
      <c r="Q71" s="152">
        <v>121</v>
      </c>
      <c r="R71" s="153"/>
      <c r="S71" s="154" t="s">
        <v>1202</v>
      </c>
      <c r="T71" s="407">
        <f t="shared" si="0"/>
        <v>19</v>
      </c>
      <c r="V71" s="401" t="str">
        <f t="shared" si="10"/>
        <v>JWWA  G  121</v>
      </c>
      <c r="W71" s="401" t="str">
        <f t="shared" si="6"/>
        <v>JWWA  G  121</v>
      </c>
      <c r="X71" s="400"/>
      <c r="Y71" s="400"/>
      <c r="AC71" s="401" t="s">
        <v>1591</v>
      </c>
      <c r="AD71" s="405">
        <v>40</v>
      </c>
    </row>
    <row r="72" spans="1:30" ht="15" customHeight="1">
      <c r="A72" s="400" t="str">
        <f t="shared" si="8"/>
        <v>020D0210</v>
      </c>
      <c r="B72" s="544"/>
      <c r="C72" s="529"/>
      <c r="D72" s="139" t="s">
        <v>21</v>
      </c>
      <c r="E72" s="140">
        <v>2</v>
      </c>
      <c r="F72" s="140">
        <v>10</v>
      </c>
      <c r="G72" s="532"/>
      <c r="H72" s="532"/>
      <c r="I72" s="148" t="str">
        <f t="shared" si="4"/>
        <v>020D0210</v>
      </c>
      <c r="J72" s="412" t="s">
        <v>443</v>
      </c>
      <c r="K72" s="412" t="s">
        <v>570</v>
      </c>
      <c r="L72" s="412" t="s">
        <v>175</v>
      </c>
      <c r="M72" s="412" t="s">
        <v>435</v>
      </c>
      <c r="N72" s="412"/>
      <c r="O72" s="200" t="s">
        <v>6</v>
      </c>
      <c r="P72" s="201" t="s">
        <v>24</v>
      </c>
      <c r="Q72" s="202">
        <v>121</v>
      </c>
      <c r="R72" s="203"/>
      <c r="S72" s="154" t="s">
        <v>1733</v>
      </c>
      <c r="T72" s="407">
        <f t="shared" si="0"/>
        <v>20</v>
      </c>
      <c r="V72" s="401" t="str">
        <f t="shared" si="10"/>
        <v>JWWA  G  121</v>
      </c>
      <c r="W72" s="401" t="str">
        <f t="shared" si="6"/>
        <v>JWWA  G  121</v>
      </c>
      <c r="X72" s="400"/>
      <c r="Y72" s="400"/>
      <c r="AC72" s="401" t="s">
        <v>2579</v>
      </c>
      <c r="AD72" s="405">
        <v>12</v>
      </c>
    </row>
    <row r="73" spans="1:30" ht="15" customHeight="1">
      <c r="A73" s="400" t="str">
        <f t="shared" si="8"/>
        <v>026D0210</v>
      </c>
      <c r="B73" s="544"/>
      <c r="C73" s="529"/>
      <c r="D73" s="139" t="s">
        <v>21</v>
      </c>
      <c r="E73" s="140">
        <v>2</v>
      </c>
      <c r="F73" s="140">
        <v>10</v>
      </c>
      <c r="G73" s="532"/>
      <c r="H73" s="532"/>
      <c r="I73" s="162" t="str">
        <f t="shared" si="4"/>
        <v>026D0210</v>
      </c>
      <c r="J73" s="207" t="s">
        <v>443</v>
      </c>
      <c r="K73" s="207" t="s">
        <v>570</v>
      </c>
      <c r="L73" s="149" t="s">
        <v>175</v>
      </c>
      <c r="M73" s="207" t="s">
        <v>435</v>
      </c>
      <c r="N73" s="207"/>
      <c r="O73" s="186" t="s">
        <v>6</v>
      </c>
      <c r="P73" s="187" t="s">
        <v>24</v>
      </c>
      <c r="Q73" s="188">
        <v>121</v>
      </c>
      <c r="R73" s="207"/>
      <c r="S73" s="190" t="s">
        <v>2012</v>
      </c>
      <c r="T73" s="415">
        <f t="shared" si="0"/>
        <v>26</v>
      </c>
      <c r="V73" s="401" t="str">
        <f t="shared" si="10"/>
        <v>JWWA  G  121</v>
      </c>
      <c r="W73" s="401" t="str">
        <f t="shared" si="6"/>
        <v>JWWA  G  121</v>
      </c>
      <c r="X73" s="400"/>
      <c r="Y73" s="400"/>
      <c r="AC73" s="401" t="s">
        <v>3787</v>
      </c>
      <c r="AD73" s="405">
        <v>48</v>
      </c>
    </row>
    <row r="74" spans="1:30" ht="15" hidden="1" customHeight="1">
      <c r="A74" s="400" t="str">
        <f t="shared" si="8"/>
        <v>030D0210</v>
      </c>
      <c r="B74" s="544"/>
      <c r="C74" s="529"/>
      <c r="D74" s="139" t="s">
        <v>21</v>
      </c>
      <c r="E74" s="140">
        <v>2</v>
      </c>
      <c r="F74" s="140">
        <v>10</v>
      </c>
      <c r="G74" s="533"/>
      <c r="H74" s="533"/>
      <c r="I74" s="164" t="str">
        <f t="shared" si="4"/>
        <v>030D0210</v>
      </c>
      <c r="J74" s="176" t="s">
        <v>443</v>
      </c>
      <c r="K74" s="176" t="s">
        <v>570</v>
      </c>
      <c r="L74" s="176" t="s">
        <v>398</v>
      </c>
      <c r="M74" s="176" t="s">
        <v>435</v>
      </c>
      <c r="N74" s="176"/>
      <c r="O74" s="177" t="s">
        <v>6</v>
      </c>
      <c r="P74" s="178" t="s">
        <v>24</v>
      </c>
      <c r="Q74" s="179">
        <v>121</v>
      </c>
      <c r="R74" s="176"/>
      <c r="S74" s="181" t="s">
        <v>566</v>
      </c>
      <c r="T74" s="419">
        <f t="shared" si="0"/>
        <v>30</v>
      </c>
      <c r="V74" s="401" t="str">
        <f t="shared" si="10"/>
        <v>JWWA  G  121</v>
      </c>
      <c r="W74" s="401" t="str">
        <f t="shared" si="6"/>
        <v>JWWA  G  121</v>
      </c>
      <c r="X74" s="400"/>
      <c r="Y74" s="400"/>
      <c r="AD74" s="405"/>
    </row>
    <row r="75" spans="1:30" ht="15" customHeight="1">
      <c r="A75" s="400" t="str">
        <f t="shared" si="8"/>
        <v>009D0211</v>
      </c>
      <c r="B75" s="544"/>
      <c r="C75" s="529"/>
      <c r="D75" s="139" t="s">
        <v>21</v>
      </c>
      <c r="E75" s="140">
        <v>2</v>
      </c>
      <c r="F75" s="140">
        <v>11</v>
      </c>
      <c r="G75" s="531" t="s">
        <v>2347</v>
      </c>
      <c r="H75" s="531" t="s">
        <v>2348</v>
      </c>
      <c r="I75" s="141" t="str">
        <f t="shared" si="4"/>
        <v>009D0211</v>
      </c>
      <c r="J75" s="142" t="s">
        <v>445</v>
      </c>
      <c r="K75" s="142" t="s">
        <v>446</v>
      </c>
      <c r="L75" s="142" t="s">
        <v>91</v>
      </c>
      <c r="M75" s="142" t="s">
        <v>435</v>
      </c>
      <c r="N75" s="142"/>
      <c r="O75" s="143" t="s">
        <v>6</v>
      </c>
      <c r="P75" s="144" t="s">
        <v>24</v>
      </c>
      <c r="Q75" s="145">
        <v>121</v>
      </c>
      <c r="R75" s="146"/>
      <c r="S75" s="147" t="s">
        <v>3837</v>
      </c>
      <c r="T75" s="406">
        <f t="shared" si="0"/>
        <v>9</v>
      </c>
      <c r="V75" s="401" t="str">
        <f t="shared" si="10"/>
        <v>JWWA  G  121</v>
      </c>
      <c r="W75" s="401" t="str">
        <f t="shared" si="6"/>
        <v>JWWA  G  121</v>
      </c>
      <c r="X75" s="400"/>
      <c r="Y75" s="400"/>
      <c r="AD75" s="405"/>
    </row>
    <row r="76" spans="1:30" ht="15" customHeight="1">
      <c r="A76" s="400" t="str">
        <f t="shared" si="8"/>
        <v>019D0206</v>
      </c>
      <c r="B76" s="544"/>
      <c r="C76" s="529"/>
      <c r="D76" s="139" t="s">
        <v>21</v>
      </c>
      <c r="E76" s="140">
        <v>2</v>
      </c>
      <c r="F76" s="140">
        <v>6</v>
      </c>
      <c r="G76" s="532"/>
      <c r="H76" s="532"/>
      <c r="I76" s="148" t="str">
        <f t="shared" si="4"/>
        <v>019D0206</v>
      </c>
      <c r="J76" s="149" t="s">
        <v>445</v>
      </c>
      <c r="K76" s="149" t="s">
        <v>571</v>
      </c>
      <c r="L76" s="149" t="s">
        <v>74</v>
      </c>
      <c r="M76" s="149" t="s">
        <v>435</v>
      </c>
      <c r="N76" s="149"/>
      <c r="O76" s="150" t="s">
        <v>6</v>
      </c>
      <c r="P76" s="151" t="s">
        <v>24</v>
      </c>
      <c r="Q76" s="152">
        <v>121</v>
      </c>
      <c r="R76" s="153"/>
      <c r="S76" s="154" t="s">
        <v>1202</v>
      </c>
      <c r="T76" s="407">
        <f t="shared" ref="T76:T139" si="20">IF(S76="","",VLOOKUP(S76,$AC$7:$AD$69,2,FALSE))</f>
        <v>19</v>
      </c>
      <c r="V76" s="401" t="str">
        <f t="shared" si="10"/>
        <v>JWWA  G  121</v>
      </c>
      <c r="W76" s="401" t="str">
        <f t="shared" si="6"/>
        <v>JWWA  G  121</v>
      </c>
      <c r="X76" s="400"/>
      <c r="Y76" s="400"/>
      <c r="AD76" s="405"/>
    </row>
    <row r="77" spans="1:30" ht="15" customHeight="1">
      <c r="A77" s="400" t="str">
        <f t="shared" si="8"/>
        <v>020D0211</v>
      </c>
      <c r="B77" s="545"/>
      <c r="C77" s="530"/>
      <c r="D77" s="139" t="s">
        <v>21</v>
      </c>
      <c r="E77" s="140">
        <v>2</v>
      </c>
      <c r="F77" s="140">
        <v>11</v>
      </c>
      <c r="G77" s="533"/>
      <c r="H77" s="533"/>
      <c r="I77" s="162" t="str">
        <f t="shared" si="4"/>
        <v>020D0211</v>
      </c>
      <c r="J77" s="207" t="s">
        <v>445</v>
      </c>
      <c r="K77" s="207" t="s">
        <v>571</v>
      </c>
      <c r="L77" s="207" t="s">
        <v>74</v>
      </c>
      <c r="M77" s="207" t="s">
        <v>435</v>
      </c>
      <c r="N77" s="207"/>
      <c r="O77" s="186" t="s">
        <v>6</v>
      </c>
      <c r="P77" s="187" t="s">
        <v>24</v>
      </c>
      <c r="Q77" s="188">
        <v>121</v>
      </c>
      <c r="R77" s="189"/>
      <c r="S77" s="190" t="s">
        <v>1733</v>
      </c>
      <c r="T77" s="415">
        <f t="shared" si="20"/>
        <v>20</v>
      </c>
      <c r="V77" s="401" t="str">
        <f t="shared" si="10"/>
        <v>JWWA  G  121</v>
      </c>
      <c r="W77" s="401" t="str">
        <f t="shared" si="6"/>
        <v>JWWA  G  121</v>
      </c>
      <c r="X77" s="400"/>
      <c r="Y77" s="400"/>
      <c r="AD77" s="405"/>
    </row>
    <row r="78" spans="1:30" ht="15" customHeight="1">
      <c r="A78" s="400" t="str">
        <f t="shared" si="8"/>
        <v>026D0211</v>
      </c>
      <c r="B78" s="543" t="s">
        <v>2365</v>
      </c>
      <c r="C78" s="528" t="s">
        <v>19</v>
      </c>
      <c r="D78" s="139" t="s">
        <v>21</v>
      </c>
      <c r="E78" s="140">
        <v>2</v>
      </c>
      <c r="F78" s="140">
        <v>11</v>
      </c>
      <c r="G78" s="531" t="s">
        <v>2347</v>
      </c>
      <c r="H78" s="531" t="s">
        <v>2348</v>
      </c>
      <c r="I78" s="191" t="str">
        <f t="shared" si="4"/>
        <v>026D0211</v>
      </c>
      <c r="J78" s="409" t="s">
        <v>445</v>
      </c>
      <c r="K78" s="409" t="s">
        <v>2015</v>
      </c>
      <c r="L78" s="409" t="s">
        <v>74</v>
      </c>
      <c r="M78" s="409" t="s">
        <v>435</v>
      </c>
      <c r="N78" s="409"/>
      <c r="O78" s="205" t="s">
        <v>6</v>
      </c>
      <c r="P78" s="192" t="s">
        <v>24</v>
      </c>
      <c r="Q78" s="193">
        <v>121</v>
      </c>
      <c r="R78" s="194"/>
      <c r="S78" s="195" t="s">
        <v>2012</v>
      </c>
      <c r="T78" s="416">
        <f t="shared" si="20"/>
        <v>26</v>
      </c>
      <c r="V78" s="401" t="str">
        <f t="shared" si="10"/>
        <v>JWWA  G  121</v>
      </c>
      <c r="W78" s="401" t="str">
        <f t="shared" si="6"/>
        <v>JWWA  G  121</v>
      </c>
      <c r="X78" s="400"/>
      <c r="Y78" s="400"/>
    </row>
    <row r="79" spans="1:30" ht="15" hidden="1" customHeight="1">
      <c r="A79" s="400" t="str">
        <f t="shared" si="8"/>
        <v>030D0211</v>
      </c>
      <c r="B79" s="544"/>
      <c r="C79" s="529"/>
      <c r="D79" s="139" t="s">
        <v>21</v>
      </c>
      <c r="E79" s="140">
        <v>2</v>
      </c>
      <c r="F79" s="140">
        <v>11</v>
      </c>
      <c r="G79" s="532"/>
      <c r="H79" s="532"/>
      <c r="I79" s="155" t="str">
        <f t="shared" si="4"/>
        <v>030D0211</v>
      </c>
      <c r="J79" s="156" t="s">
        <v>445</v>
      </c>
      <c r="K79" s="156" t="s">
        <v>571</v>
      </c>
      <c r="L79" s="156" t="s">
        <v>74</v>
      </c>
      <c r="M79" s="156" t="s">
        <v>435</v>
      </c>
      <c r="N79" s="156"/>
      <c r="O79" s="157" t="s">
        <v>6</v>
      </c>
      <c r="P79" s="158" t="s">
        <v>24</v>
      </c>
      <c r="Q79" s="159">
        <v>121</v>
      </c>
      <c r="R79" s="160"/>
      <c r="S79" s="183" t="s">
        <v>566</v>
      </c>
      <c r="T79" s="408">
        <f t="shared" si="20"/>
        <v>30</v>
      </c>
      <c r="V79" s="401" t="str">
        <f t="shared" si="10"/>
        <v>JWWA  G  121</v>
      </c>
      <c r="W79" s="401" t="str">
        <f t="shared" ref="W79" si="21">V79</f>
        <v>JWWA  G  121</v>
      </c>
      <c r="X79" s="400"/>
      <c r="Y79" s="400"/>
    </row>
    <row r="80" spans="1:30" ht="15" customHeight="1">
      <c r="A80" s="400" t="str">
        <f t="shared" si="8"/>
        <v>009D0212</v>
      </c>
      <c r="B80" s="544"/>
      <c r="C80" s="529"/>
      <c r="D80" s="139" t="s">
        <v>21</v>
      </c>
      <c r="E80" s="140">
        <v>2</v>
      </c>
      <c r="F80" s="140">
        <v>12</v>
      </c>
      <c r="G80" s="532"/>
      <c r="H80" s="532"/>
      <c r="I80" s="141" t="str">
        <f t="shared" si="4"/>
        <v>009D0212</v>
      </c>
      <c r="J80" s="142" t="s">
        <v>445</v>
      </c>
      <c r="K80" s="142" t="s">
        <v>446</v>
      </c>
      <c r="L80" s="142" t="s">
        <v>232</v>
      </c>
      <c r="M80" s="142" t="s">
        <v>435</v>
      </c>
      <c r="N80" s="142"/>
      <c r="O80" s="143" t="s">
        <v>6</v>
      </c>
      <c r="P80" s="144" t="s">
        <v>24</v>
      </c>
      <c r="Q80" s="145">
        <v>121</v>
      </c>
      <c r="R80" s="146"/>
      <c r="S80" s="147" t="s">
        <v>3837</v>
      </c>
      <c r="T80" s="406">
        <f t="shared" si="20"/>
        <v>9</v>
      </c>
      <c r="V80" s="401" t="str">
        <f t="shared" si="10"/>
        <v>JWWA  G  121</v>
      </c>
      <c r="W80" s="401" t="str">
        <f t="shared" si="6"/>
        <v>JWWA  G  121</v>
      </c>
      <c r="X80" s="400"/>
      <c r="Y80" s="400"/>
    </row>
    <row r="81" spans="1:25" ht="15" customHeight="1">
      <c r="A81" s="400" t="str">
        <f t="shared" si="8"/>
        <v>019D0269</v>
      </c>
      <c r="B81" s="544"/>
      <c r="C81" s="529"/>
      <c r="D81" s="410" t="s">
        <v>21</v>
      </c>
      <c r="E81" s="411">
        <v>2</v>
      </c>
      <c r="F81" s="411">
        <v>69</v>
      </c>
      <c r="G81" s="532"/>
      <c r="H81" s="532"/>
      <c r="I81" s="148" t="str">
        <f t="shared" si="4"/>
        <v>019D0269</v>
      </c>
      <c r="J81" s="413" t="s">
        <v>445</v>
      </c>
      <c r="K81" s="413" t="s">
        <v>571</v>
      </c>
      <c r="L81" s="413" t="s">
        <v>398</v>
      </c>
      <c r="M81" s="413" t="s">
        <v>435</v>
      </c>
      <c r="N81" s="149"/>
      <c r="O81" s="150" t="s">
        <v>6</v>
      </c>
      <c r="P81" s="151" t="s">
        <v>24</v>
      </c>
      <c r="Q81" s="152">
        <v>121</v>
      </c>
      <c r="R81" s="153"/>
      <c r="S81" s="154" t="s">
        <v>1202</v>
      </c>
      <c r="T81" s="407">
        <f t="shared" si="20"/>
        <v>19</v>
      </c>
      <c r="V81" s="401" t="str">
        <f t="shared" si="10"/>
        <v>JWWA  G  121</v>
      </c>
      <c r="W81" s="401" t="str">
        <f t="shared" si="6"/>
        <v>JWWA  G  121</v>
      </c>
      <c r="Y81" s="400"/>
    </row>
    <row r="82" spans="1:25" ht="15" customHeight="1">
      <c r="A82" s="400" t="str">
        <f t="shared" si="8"/>
        <v>020D0212</v>
      </c>
      <c r="B82" s="544"/>
      <c r="C82" s="529"/>
      <c r="D82" s="139" t="s">
        <v>21</v>
      </c>
      <c r="E82" s="140">
        <v>2</v>
      </c>
      <c r="F82" s="140">
        <v>12</v>
      </c>
      <c r="G82" s="532"/>
      <c r="H82" s="532"/>
      <c r="I82" s="148" t="str">
        <f t="shared" si="4"/>
        <v>020D0212</v>
      </c>
      <c r="J82" s="412" t="s">
        <v>445</v>
      </c>
      <c r="K82" s="412" t="s">
        <v>571</v>
      </c>
      <c r="L82" s="412" t="s">
        <v>175</v>
      </c>
      <c r="M82" s="412" t="s">
        <v>435</v>
      </c>
      <c r="N82" s="412"/>
      <c r="O82" s="150" t="s">
        <v>6</v>
      </c>
      <c r="P82" s="151" t="s">
        <v>24</v>
      </c>
      <c r="Q82" s="152">
        <v>121</v>
      </c>
      <c r="R82" s="153"/>
      <c r="S82" s="154" t="s">
        <v>1733</v>
      </c>
      <c r="T82" s="407">
        <f t="shared" si="20"/>
        <v>20</v>
      </c>
      <c r="V82" s="401" t="str">
        <f t="shared" si="10"/>
        <v>JWWA  G  121</v>
      </c>
      <c r="W82" s="401" t="str">
        <f t="shared" ref="W82:W151" si="22">V82</f>
        <v>JWWA  G  121</v>
      </c>
      <c r="Y82" s="400"/>
    </row>
    <row r="83" spans="1:25" ht="15" customHeight="1">
      <c r="A83" s="400" t="str">
        <f t="shared" si="8"/>
        <v>026D0212</v>
      </c>
      <c r="B83" s="544"/>
      <c r="C83" s="529"/>
      <c r="D83" s="139" t="s">
        <v>21</v>
      </c>
      <c r="E83" s="140">
        <v>2</v>
      </c>
      <c r="F83" s="140">
        <v>12</v>
      </c>
      <c r="G83" s="532"/>
      <c r="H83" s="532"/>
      <c r="I83" s="148" t="str">
        <f t="shared" si="4"/>
        <v>026D0212</v>
      </c>
      <c r="J83" s="149" t="s">
        <v>445</v>
      </c>
      <c r="K83" s="149" t="s">
        <v>2015</v>
      </c>
      <c r="L83" s="149" t="s">
        <v>175</v>
      </c>
      <c r="M83" s="149" t="s">
        <v>435</v>
      </c>
      <c r="N83" s="149"/>
      <c r="O83" s="150" t="s">
        <v>6</v>
      </c>
      <c r="P83" s="151" t="s">
        <v>24</v>
      </c>
      <c r="Q83" s="152">
        <v>121</v>
      </c>
      <c r="R83" s="153"/>
      <c r="S83" s="154" t="s">
        <v>2012</v>
      </c>
      <c r="T83" s="407">
        <f t="shared" si="20"/>
        <v>26</v>
      </c>
      <c r="V83" s="401" t="str">
        <f t="shared" si="10"/>
        <v>JWWA  G  121</v>
      </c>
      <c r="W83" s="401" t="str">
        <f t="shared" si="22"/>
        <v>JWWA  G  121</v>
      </c>
      <c r="Y83" s="400"/>
    </row>
    <row r="84" spans="1:25" ht="15" hidden="1" customHeight="1">
      <c r="A84" s="400" t="str">
        <f t="shared" si="8"/>
        <v>030D0212</v>
      </c>
      <c r="B84" s="544"/>
      <c r="C84" s="529"/>
      <c r="D84" s="139" t="s">
        <v>21</v>
      </c>
      <c r="E84" s="140">
        <v>2</v>
      </c>
      <c r="F84" s="140">
        <v>12</v>
      </c>
      <c r="G84" s="532"/>
      <c r="H84" s="396"/>
      <c r="I84" s="155" t="str">
        <f t="shared" ref="I84:I153" si="23">IF(OR(D84="",E84="",F84=""),"",TEXT(T84,"000")&amp;D84&amp;TEXT(E84,"00")&amp;TEXT(F84,"00"))</f>
        <v>030D0212</v>
      </c>
      <c r="J84" s="156" t="s">
        <v>445</v>
      </c>
      <c r="K84" s="156" t="s">
        <v>571</v>
      </c>
      <c r="L84" s="156" t="s">
        <v>398</v>
      </c>
      <c r="M84" s="156" t="s">
        <v>435</v>
      </c>
      <c r="N84" s="156"/>
      <c r="O84" s="157" t="s">
        <v>6</v>
      </c>
      <c r="P84" s="158" t="s">
        <v>24</v>
      </c>
      <c r="Q84" s="159">
        <v>121</v>
      </c>
      <c r="R84" s="160"/>
      <c r="S84" s="183" t="s">
        <v>566</v>
      </c>
      <c r="T84" s="408">
        <f t="shared" si="20"/>
        <v>30</v>
      </c>
      <c r="V84" s="401" t="str">
        <f t="shared" si="10"/>
        <v>JWWA  G  121</v>
      </c>
      <c r="W84" s="401" t="str">
        <f t="shared" si="22"/>
        <v>JWWA  G  121</v>
      </c>
    </row>
    <row r="85" spans="1:25" ht="15" customHeight="1">
      <c r="A85" s="400" t="str">
        <f t="shared" si="8"/>
        <v>009D0213</v>
      </c>
      <c r="B85" s="544"/>
      <c r="C85" s="529"/>
      <c r="D85" s="139" t="s">
        <v>21</v>
      </c>
      <c r="E85" s="140">
        <v>2</v>
      </c>
      <c r="F85" s="140">
        <v>13</v>
      </c>
      <c r="G85" s="532"/>
      <c r="H85" s="531" t="s">
        <v>2344</v>
      </c>
      <c r="I85" s="141" t="str">
        <f t="shared" si="23"/>
        <v>009D0213</v>
      </c>
      <c r="J85" s="142" t="s">
        <v>572</v>
      </c>
      <c r="K85" s="142" t="s">
        <v>573</v>
      </c>
      <c r="L85" s="142" t="s">
        <v>74</v>
      </c>
      <c r="M85" s="142" t="s">
        <v>435</v>
      </c>
      <c r="N85" s="142"/>
      <c r="O85" s="143" t="s">
        <v>6</v>
      </c>
      <c r="P85" s="144" t="s">
        <v>24</v>
      </c>
      <c r="Q85" s="145">
        <v>121</v>
      </c>
      <c r="R85" s="146"/>
      <c r="S85" s="147" t="s">
        <v>3837</v>
      </c>
      <c r="T85" s="406">
        <f t="shared" si="20"/>
        <v>9</v>
      </c>
      <c r="V85" s="401" t="str">
        <f t="shared" si="10"/>
        <v>JWWA  G  121</v>
      </c>
      <c r="W85" s="401" t="str">
        <f t="shared" si="22"/>
        <v>JWWA  G  121</v>
      </c>
    </row>
    <row r="86" spans="1:25" ht="15" customHeight="1">
      <c r="A86" s="400" t="str">
        <f t="shared" si="8"/>
        <v>019D0207</v>
      </c>
      <c r="B86" s="544"/>
      <c r="C86" s="529"/>
      <c r="D86" s="139" t="s">
        <v>21</v>
      </c>
      <c r="E86" s="140">
        <v>2</v>
      </c>
      <c r="F86" s="140">
        <v>7</v>
      </c>
      <c r="G86" s="532"/>
      <c r="H86" s="532"/>
      <c r="I86" s="148" t="str">
        <f t="shared" si="23"/>
        <v>019D0207</v>
      </c>
      <c r="J86" s="149" t="s">
        <v>572</v>
      </c>
      <c r="K86" s="149" t="s">
        <v>576</v>
      </c>
      <c r="L86" s="149" t="s">
        <v>74</v>
      </c>
      <c r="M86" s="149" t="s">
        <v>435</v>
      </c>
      <c r="N86" s="149"/>
      <c r="O86" s="150" t="s">
        <v>6</v>
      </c>
      <c r="P86" s="151" t="s">
        <v>24</v>
      </c>
      <c r="Q86" s="152">
        <v>121</v>
      </c>
      <c r="R86" s="153"/>
      <c r="S86" s="154" t="s">
        <v>1202</v>
      </c>
      <c r="T86" s="407">
        <f t="shared" si="20"/>
        <v>19</v>
      </c>
      <c r="V86" s="401" t="str">
        <f t="shared" si="10"/>
        <v>JWWA  G  121</v>
      </c>
      <c r="W86" s="401" t="str">
        <f t="shared" si="22"/>
        <v>JWWA  G  121</v>
      </c>
    </row>
    <row r="87" spans="1:25" ht="15" customHeight="1">
      <c r="A87" s="400" t="str">
        <f t="shared" si="8"/>
        <v>020D0213</v>
      </c>
      <c r="B87" s="544"/>
      <c r="C87" s="529"/>
      <c r="D87" s="139" t="s">
        <v>21</v>
      </c>
      <c r="E87" s="140">
        <v>2</v>
      </c>
      <c r="F87" s="140">
        <v>13</v>
      </c>
      <c r="G87" s="532"/>
      <c r="H87" s="532"/>
      <c r="I87" s="148" t="str">
        <f t="shared" si="23"/>
        <v>020D0213</v>
      </c>
      <c r="J87" s="149" t="s">
        <v>572</v>
      </c>
      <c r="K87" s="149" t="s">
        <v>576</v>
      </c>
      <c r="L87" s="149" t="s">
        <v>74</v>
      </c>
      <c r="M87" s="149" t="s">
        <v>435</v>
      </c>
      <c r="N87" s="149"/>
      <c r="O87" s="150" t="s">
        <v>6</v>
      </c>
      <c r="P87" s="151" t="s">
        <v>24</v>
      </c>
      <c r="Q87" s="152">
        <v>121</v>
      </c>
      <c r="R87" s="153"/>
      <c r="S87" s="154" t="s">
        <v>1733</v>
      </c>
      <c r="T87" s="407">
        <f t="shared" si="20"/>
        <v>20</v>
      </c>
      <c r="V87" s="401" t="str">
        <f t="shared" si="10"/>
        <v>JWWA  G  121</v>
      </c>
      <c r="W87" s="401" t="str">
        <f t="shared" si="22"/>
        <v>JWWA  G  121</v>
      </c>
    </row>
    <row r="88" spans="1:25" ht="15" customHeight="1">
      <c r="A88" s="400" t="str">
        <f t="shared" ref="A88:A151" si="24">I88</f>
        <v>026D0213</v>
      </c>
      <c r="B88" s="544"/>
      <c r="C88" s="529"/>
      <c r="D88" s="139" t="s">
        <v>21</v>
      </c>
      <c r="E88" s="140">
        <v>2</v>
      </c>
      <c r="F88" s="140">
        <v>13</v>
      </c>
      <c r="G88" s="532"/>
      <c r="H88" s="532"/>
      <c r="I88" s="148" t="str">
        <f t="shared" si="23"/>
        <v>026D0213</v>
      </c>
      <c r="J88" s="149" t="s">
        <v>572</v>
      </c>
      <c r="K88" s="149" t="s">
        <v>2016</v>
      </c>
      <c r="L88" s="149" t="s">
        <v>74</v>
      </c>
      <c r="M88" s="149" t="s">
        <v>435</v>
      </c>
      <c r="N88" s="149"/>
      <c r="O88" s="150" t="s">
        <v>6</v>
      </c>
      <c r="P88" s="151" t="s">
        <v>24</v>
      </c>
      <c r="Q88" s="152">
        <v>121</v>
      </c>
      <c r="R88" s="153"/>
      <c r="S88" s="154" t="s">
        <v>2012</v>
      </c>
      <c r="T88" s="407">
        <f t="shared" si="20"/>
        <v>26</v>
      </c>
      <c r="V88" s="401" t="str">
        <f t="shared" si="10"/>
        <v>JWWA  G  121</v>
      </c>
      <c r="W88" s="401" t="str">
        <f t="shared" si="22"/>
        <v>JWWA  G  121</v>
      </c>
    </row>
    <row r="89" spans="1:25" ht="15" hidden="1" customHeight="1">
      <c r="A89" s="400" t="str">
        <f t="shared" si="24"/>
        <v>030D0213</v>
      </c>
      <c r="B89" s="544"/>
      <c r="C89" s="529"/>
      <c r="D89" s="139" t="s">
        <v>21</v>
      </c>
      <c r="E89" s="140">
        <v>2</v>
      </c>
      <c r="F89" s="140">
        <v>13</v>
      </c>
      <c r="G89" s="532"/>
      <c r="H89" s="532"/>
      <c r="I89" s="155" t="str">
        <f t="shared" si="23"/>
        <v>030D0213</v>
      </c>
      <c r="J89" s="156" t="s">
        <v>572</v>
      </c>
      <c r="K89" s="156" t="s">
        <v>576</v>
      </c>
      <c r="L89" s="156" t="s">
        <v>74</v>
      </c>
      <c r="M89" s="156" t="s">
        <v>435</v>
      </c>
      <c r="N89" s="156"/>
      <c r="O89" s="157" t="s">
        <v>6</v>
      </c>
      <c r="P89" s="158" t="s">
        <v>24</v>
      </c>
      <c r="Q89" s="159">
        <v>121</v>
      </c>
      <c r="R89" s="160"/>
      <c r="S89" s="183" t="s">
        <v>566</v>
      </c>
      <c r="T89" s="408">
        <f t="shared" si="20"/>
        <v>30</v>
      </c>
      <c r="V89" s="401" t="str">
        <f t="shared" si="10"/>
        <v>JWWA  G  121</v>
      </c>
      <c r="W89" s="401" t="str">
        <f t="shared" si="22"/>
        <v>JWWA  G  121</v>
      </c>
    </row>
    <row r="90" spans="1:25" ht="15" customHeight="1">
      <c r="A90" s="400" t="str">
        <f t="shared" si="24"/>
        <v>009D0214</v>
      </c>
      <c r="B90" s="544"/>
      <c r="C90" s="529"/>
      <c r="D90" s="139" t="s">
        <v>21</v>
      </c>
      <c r="E90" s="140">
        <v>2</v>
      </c>
      <c r="F90" s="140">
        <v>14</v>
      </c>
      <c r="G90" s="532"/>
      <c r="H90" s="532"/>
      <c r="I90" s="141" t="str">
        <f t="shared" si="23"/>
        <v>009D0214</v>
      </c>
      <c r="J90" s="142" t="s">
        <v>572</v>
      </c>
      <c r="K90" s="142" t="s">
        <v>573</v>
      </c>
      <c r="L90" s="142" t="s">
        <v>232</v>
      </c>
      <c r="M90" s="142" t="s">
        <v>435</v>
      </c>
      <c r="N90" s="142"/>
      <c r="O90" s="143" t="s">
        <v>6</v>
      </c>
      <c r="P90" s="144" t="s">
        <v>24</v>
      </c>
      <c r="Q90" s="145">
        <v>121</v>
      </c>
      <c r="R90" s="146"/>
      <c r="S90" s="147" t="s">
        <v>3837</v>
      </c>
      <c r="T90" s="406">
        <f t="shared" si="20"/>
        <v>9</v>
      </c>
      <c r="V90" s="401" t="str">
        <f t="shared" si="10"/>
        <v>JWWA  G  121</v>
      </c>
      <c r="W90" s="401" t="str">
        <f t="shared" si="22"/>
        <v>JWWA  G  121</v>
      </c>
    </row>
    <row r="91" spans="1:25" ht="15" customHeight="1">
      <c r="A91" s="400" t="str">
        <f t="shared" si="24"/>
        <v>019D0270</v>
      </c>
      <c r="B91" s="544"/>
      <c r="C91" s="529"/>
      <c r="D91" s="410" t="s">
        <v>21</v>
      </c>
      <c r="E91" s="411">
        <v>2</v>
      </c>
      <c r="F91" s="411">
        <v>70</v>
      </c>
      <c r="G91" s="532"/>
      <c r="H91" s="532"/>
      <c r="I91" s="148" t="str">
        <f t="shared" si="23"/>
        <v>019D0270</v>
      </c>
      <c r="J91" s="413" t="s">
        <v>572</v>
      </c>
      <c r="K91" s="413" t="s">
        <v>576</v>
      </c>
      <c r="L91" s="413" t="s">
        <v>398</v>
      </c>
      <c r="M91" s="413" t="s">
        <v>435</v>
      </c>
      <c r="N91" s="149"/>
      <c r="O91" s="150" t="s">
        <v>6</v>
      </c>
      <c r="P91" s="151" t="s">
        <v>24</v>
      </c>
      <c r="Q91" s="152">
        <v>121</v>
      </c>
      <c r="R91" s="153"/>
      <c r="S91" s="154" t="s">
        <v>1202</v>
      </c>
      <c r="T91" s="407">
        <f t="shared" si="20"/>
        <v>19</v>
      </c>
      <c r="V91" s="401" t="str">
        <f t="shared" si="10"/>
        <v>JWWA  G  121</v>
      </c>
      <c r="W91" s="401" t="str">
        <f t="shared" si="22"/>
        <v>JWWA  G  121</v>
      </c>
    </row>
    <row r="92" spans="1:25" ht="15" customHeight="1">
      <c r="A92" s="400" t="str">
        <f t="shared" si="24"/>
        <v>020D0214</v>
      </c>
      <c r="B92" s="544"/>
      <c r="C92" s="529"/>
      <c r="D92" s="139" t="s">
        <v>21</v>
      </c>
      <c r="E92" s="140">
        <v>2</v>
      </c>
      <c r="F92" s="140">
        <v>14</v>
      </c>
      <c r="G92" s="532"/>
      <c r="H92" s="532"/>
      <c r="I92" s="148" t="str">
        <f t="shared" si="23"/>
        <v>020D0214</v>
      </c>
      <c r="J92" s="412" t="s">
        <v>572</v>
      </c>
      <c r="K92" s="412" t="s">
        <v>576</v>
      </c>
      <c r="L92" s="412" t="s">
        <v>175</v>
      </c>
      <c r="M92" s="412" t="s">
        <v>435</v>
      </c>
      <c r="N92" s="412"/>
      <c r="O92" s="150" t="s">
        <v>6</v>
      </c>
      <c r="P92" s="151" t="s">
        <v>24</v>
      </c>
      <c r="Q92" s="152">
        <v>121</v>
      </c>
      <c r="R92" s="153"/>
      <c r="S92" s="154" t="s">
        <v>1733</v>
      </c>
      <c r="T92" s="407">
        <f t="shared" si="20"/>
        <v>20</v>
      </c>
      <c r="V92" s="401" t="str">
        <f t="shared" si="10"/>
        <v>JWWA  G  121</v>
      </c>
      <c r="W92" s="401" t="str">
        <f t="shared" si="22"/>
        <v>JWWA  G  121</v>
      </c>
    </row>
    <row r="93" spans="1:25" ht="15" customHeight="1">
      <c r="A93" s="400" t="str">
        <f t="shared" si="24"/>
        <v>026D0214</v>
      </c>
      <c r="B93" s="544"/>
      <c r="C93" s="529"/>
      <c r="D93" s="139" t="s">
        <v>21</v>
      </c>
      <c r="E93" s="140">
        <v>2</v>
      </c>
      <c r="F93" s="140">
        <v>14</v>
      </c>
      <c r="G93" s="532"/>
      <c r="H93" s="532"/>
      <c r="I93" s="148" t="str">
        <f t="shared" si="23"/>
        <v>026D0214</v>
      </c>
      <c r="J93" s="149" t="s">
        <v>572</v>
      </c>
      <c r="K93" s="149" t="s">
        <v>2016</v>
      </c>
      <c r="L93" s="149" t="s">
        <v>175</v>
      </c>
      <c r="M93" s="149" t="s">
        <v>435</v>
      </c>
      <c r="N93" s="149"/>
      <c r="O93" s="150" t="s">
        <v>6</v>
      </c>
      <c r="P93" s="151" t="s">
        <v>24</v>
      </c>
      <c r="Q93" s="152">
        <v>121</v>
      </c>
      <c r="R93" s="153"/>
      <c r="S93" s="154" t="s">
        <v>2012</v>
      </c>
      <c r="T93" s="407">
        <f t="shared" si="20"/>
        <v>26</v>
      </c>
      <c r="V93" s="401" t="str">
        <f t="shared" si="10"/>
        <v>JWWA  G  121</v>
      </c>
      <c r="W93" s="401" t="str">
        <f t="shared" si="22"/>
        <v>JWWA  G  121</v>
      </c>
    </row>
    <row r="94" spans="1:25" ht="15" hidden="1" customHeight="1">
      <c r="A94" s="400" t="str">
        <f t="shared" si="24"/>
        <v>030D0214</v>
      </c>
      <c r="B94" s="544"/>
      <c r="C94" s="529"/>
      <c r="D94" s="139" t="s">
        <v>21</v>
      </c>
      <c r="E94" s="140">
        <v>2</v>
      </c>
      <c r="F94" s="140">
        <v>14</v>
      </c>
      <c r="G94" s="532"/>
      <c r="H94" s="420"/>
      <c r="I94" s="155" t="str">
        <f t="shared" si="23"/>
        <v>030D0214</v>
      </c>
      <c r="J94" s="156" t="s">
        <v>572</v>
      </c>
      <c r="K94" s="156" t="s">
        <v>576</v>
      </c>
      <c r="L94" s="156" t="s">
        <v>398</v>
      </c>
      <c r="M94" s="156" t="s">
        <v>435</v>
      </c>
      <c r="N94" s="156"/>
      <c r="O94" s="157" t="s">
        <v>6</v>
      </c>
      <c r="P94" s="158" t="s">
        <v>24</v>
      </c>
      <c r="Q94" s="159">
        <v>121</v>
      </c>
      <c r="R94" s="160"/>
      <c r="S94" s="183" t="s">
        <v>566</v>
      </c>
      <c r="T94" s="408">
        <f t="shared" si="20"/>
        <v>30</v>
      </c>
      <c r="V94" s="401" t="str">
        <f t="shared" ref="V94:V157" si="25">""&amp;O94&amp;"  "&amp;P94&amp;"  "&amp;Q94&amp;""</f>
        <v>JWWA  G  121</v>
      </c>
      <c r="W94" s="401" t="str">
        <f t="shared" si="22"/>
        <v>JWWA  G  121</v>
      </c>
    </row>
    <row r="95" spans="1:25" ht="15" customHeight="1">
      <c r="A95" s="400" t="str">
        <f t="shared" si="24"/>
        <v>009D0215</v>
      </c>
      <c r="B95" s="544"/>
      <c r="C95" s="529"/>
      <c r="D95" s="139" t="s">
        <v>21</v>
      </c>
      <c r="E95" s="140">
        <v>2</v>
      </c>
      <c r="F95" s="140">
        <v>15</v>
      </c>
      <c r="G95" s="532"/>
      <c r="H95" s="531" t="s">
        <v>2345</v>
      </c>
      <c r="I95" s="141" t="s">
        <v>2329</v>
      </c>
      <c r="J95" s="142" t="s">
        <v>450</v>
      </c>
      <c r="K95" s="142" t="s">
        <v>451</v>
      </c>
      <c r="L95" s="142" t="s">
        <v>91</v>
      </c>
      <c r="M95" s="142" t="s">
        <v>435</v>
      </c>
      <c r="N95" s="142"/>
      <c r="O95" s="143" t="s">
        <v>6</v>
      </c>
      <c r="P95" s="144" t="s">
        <v>24</v>
      </c>
      <c r="Q95" s="145">
        <v>121</v>
      </c>
      <c r="R95" s="146"/>
      <c r="S95" s="147" t="s">
        <v>3837</v>
      </c>
      <c r="T95" s="406">
        <f t="shared" si="20"/>
        <v>9</v>
      </c>
      <c r="V95" s="401" t="str">
        <f t="shared" si="25"/>
        <v>JWWA  G  121</v>
      </c>
      <c r="W95" s="401" t="str">
        <f t="shared" si="22"/>
        <v>JWWA  G  121</v>
      </c>
    </row>
    <row r="96" spans="1:25" ht="15" customHeight="1">
      <c r="A96" s="400" t="str">
        <f t="shared" si="24"/>
        <v>019D0208</v>
      </c>
      <c r="B96" s="544"/>
      <c r="C96" s="529"/>
      <c r="D96" s="139" t="s">
        <v>21</v>
      </c>
      <c r="E96" s="140">
        <v>2</v>
      </c>
      <c r="F96" s="140">
        <v>8</v>
      </c>
      <c r="G96" s="532"/>
      <c r="H96" s="539"/>
      <c r="I96" s="148" t="str">
        <f t="shared" si="23"/>
        <v>019D0208</v>
      </c>
      <c r="J96" s="149" t="s">
        <v>450</v>
      </c>
      <c r="K96" s="149" t="s">
        <v>577</v>
      </c>
      <c r="L96" s="149" t="s">
        <v>74</v>
      </c>
      <c r="M96" s="149" t="s">
        <v>435</v>
      </c>
      <c r="N96" s="149"/>
      <c r="O96" s="150" t="s">
        <v>6</v>
      </c>
      <c r="P96" s="151" t="s">
        <v>24</v>
      </c>
      <c r="Q96" s="152">
        <v>121</v>
      </c>
      <c r="R96" s="153"/>
      <c r="S96" s="154" t="s">
        <v>1202</v>
      </c>
      <c r="T96" s="407">
        <f t="shared" si="20"/>
        <v>19</v>
      </c>
      <c r="V96" s="401" t="str">
        <f t="shared" si="25"/>
        <v>JWWA  G  121</v>
      </c>
      <c r="W96" s="401" t="str">
        <f t="shared" si="22"/>
        <v>JWWA  G  121</v>
      </c>
    </row>
    <row r="97" spans="1:23" ht="15" customHeight="1">
      <c r="A97" s="400" t="str">
        <f t="shared" si="24"/>
        <v>020D0215</v>
      </c>
      <c r="B97" s="544"/>
      <c r="C97" s="529"/>
      <c r="D97" s="139" t="s">
        <v>21</v>
      </c>
      <c r="E97" s="140">
        <v>2</v>
      </c>
      <c r="F97" s="140">
        <v>15</v>
      </c>
      <c r="G97" s="532"/>
      <c r="H97" s="539"/>
      <c r="I97" s="148" t="str">
        <f t="shared" si="23"/>
        <v>020D0215</v>
      </c>
      <c r="J97" s="149" t="s">
        <v>450</v>
      </c>
      <c r="K97" s="149" t="s">
        <v>577</v>
      </c>
      <c r="L97" s="149" t="s">
        <v>74</v>
      </c>
      <c r="M97" s="149" t="s">
        <v>435</v>
      </c>
      <c r="N97" s="149"/>
      <c r="O97" s="150" t="s">
        <v>6</v>
      </c>
      <c r="P97" s="151" t="s">
        <v>24</v>
      </c>
      <c r="Q97" s="152">
        <v>121</v>
      </c>
      <c r="R97" s="153"/>
      <c r="S97" s="154" t="s">
        <v>1733</v>
      </c>
      <c r="T97" s="407">
        <f t="shared" si="20"/>
        <v>20</v>
      </c>
      <c r="V97" s="401" t="str">
        <f t="shared" si="25"/>
        <v>JWWA  G  121</v>
      </c>
      <c r="W97" s="401" t="str">
        <f t="shared" si="22"/>
        <v>JWWA  G  121</v>
      </c>
    </row>
    <row r="98" spans="1:23" ht="15" customHeight="1">
      <c r="A98" s="400" t="str">
        <f t="shared" si="24"/>
        <v>026D0215</v>
      </c>
      <c r="B98" s="544"/>
      <c r="C98" s="529"/>
      <c r="D98" s="139" t="s">
        <v>21</v>
      </c>
      <c r="E98" s="140">
        <v>2</v>
      </c>
      <c r="F98" s="140">
        <v>15</v>
      </c>
      <c r="G98" s="532"/>
      <c r="H98" s="539"/>
      <c r="I98" s="148" t="str">
        <f t="shared" si="23"/>
        <v>026D0215</v>
      </c>
      <c r="J98" s="149" t="s">
        <v>450</v>
      </c>
      <c r="K98" s="149" t="s">
        <v>2017</v>
      </c>
      <c r="L98" s="149" t="s">
        <v>74</v>
      </c>
      <c r="M98" s="149" t="s">
        <v>435</v>
      </c>
      <c r="N98" s="149"/>
      <c r="O98" s="150" t="s">
        <v>6</v>
      </c>
      <c r="P98" s="151" t="s">
        <v>24</v>
      </c>
      <c r="Q98" s="152">
        <v>121</v>
      </c>
      <c r="R98" s="153"/>
      <c r="S98" s="154" t="s">
        <v>2012</v>
      </c>
      <c r="T98" s="407">
        <f t="shared" si="20"/>
        <v>26</v>
      </c>
      <c r="V98" s="401" t="str">
        <f t="shared" si="25"/>
        <v>JWWA  G  121</v>
      </c>
      <c r="W98" s="401" t="str">
        <f t="shared" si="22"/>
        <v>JWWA  G  121</v>
      </c>
    </row>
    <row r="99" spans="1:23" ht="15" hidden="1" customHeight="1">
      <c r="A99" s="400" t="str">
        <f t="shared" si="24"/>
        <v>030D0215</v>
      </c>
      <c r="B99" s="544"/>
      <c r="C99" s="529"/>
      <c r="D99" s="139" t="s">
        <v>21</v>
      </c>
      <c r="E99" s="140">
        <v>2</v>
      </c>
      <c r="F99" s="140">
        <v>15</v>
      </c>
      <c r="G99" s="532"/>
      <c r="H99" s="539"/>
      <c r="I99" s="155" t="str">
        <f t="shared" si="23"/>
        <v>030D0215</v>
      </c>
      <c r="J99" s="156" t="s">
        <v>450</v>
      </c>
      <c r="K99" s="156" t="s">
        <v>577</v>
      </c>
      <c r="L99" s="156" t="s">
        <v>74</v>
      </c>
      <c r="M99" s="156" t="s">
        <v>435</v>
      </c>
      <c r="N99" s="156"/>
      <c r="O99" s="157" t="s">
        <v>6</v>
      </c>
      <c r="P99" s="158" t="s">
        <v>24</v>
      </c>
      <c r="Q99" s="159">
        <v>121</v>
      </c>
      <c r="R99" s="160"/>
      <c r="S99" s="183" t="s">
        <v>566</v>
      </c>
      <c r="T99" s="408">
        <f t="shared" si="20"/>
        <v>30</v>
      </c>
      <c r="V99" s="401" t="str">
        <f t="shared" si="25"/>
        <v>JWWA  G  121</v>
      </c>
      <c r="W99" s="401" t="str">
        <f t="shared" ref="W99" si="26">V99</f>
        <v>JWWA  G  121</v>
      </c>
    </row>
    <row r="100" spans="1:23" ht="15" customHeight="1">
      <c r="A100" s="400" t="str">
        <f t="shared" si="24"/>
        <v>009D0216</v>
      </c>
      <c r="B100" s="544"/>
      <c r="C100" s="529"/>
      <c r="D100" s="139" t="s">
        <v>21</v>
      </c>
      <c r="E100" s="140">
        <v>2</v>
      </c>
      <c r="F100" s="140">
        <v>16</v>
      </c>
      <c r="G100" s="532"/>
      <c r="H100" s="539"/>
      <c r="I100" s="141" t="str">
        <f t="shared" si="23"/>
        <v>009D0216</v>
      </c>
      <c r="J100" s="142" t="s">
        <v>450</v>
      </c>
      <c r="K100" s="142" t="s">
        <v>451</v>
      </c>
      <c r="L100" s="142" t="s">
        <v>232</v>
      </c>
      <c r="M100" s="142" t="s">
        <v>435</v>
      </c>
      <c r="N100" s="142"/>
      <c r="O100" s="143" t="s">
        <v>6</v>
      </c>
      <c r="P100" s="144" t="s">
        <v>24</v>
      </c>
      <c r="Q100" s="145">
        <v>121</v>
      </c>
      <c r="R100" s="146"/>
      <c r="S100" s="147" t="s">
        <v>3837</v>
      </c>
      <c r="T100" s="406">
        <f t="shared" si="20"/>
        <v>9</v>
      </c>
      <c r="V100" s="401" t="str">
        <f t="shared" si="25"/>
        <v>JWWA  G  121</v>
      </c>
      <c r="W100" s="401" t="str">
        <f t="shared" si="22"/>
        <v>JWWA  G  121</v>
      </c>
    </row>
    <row r="101" spans="1:23" ht="15" customHeight="1">
      <c r="A101" s="400" t="str">
        <f t="shared" si="24"/>
        <v>019D0271</v>
      </c>
      <c r="B101" s="544"/>
      <c r="C101" s="529"/>
      <c r="D101" s="410" t="s">
        <v>21</v>
      </c>
      <c r="E101" s="411">
        <v>2</v>
      </c>
      <c r="F101" s="411">
        <v>71</v>
      </c>
      <c r="G101" s="532"/>
      <c r="H101" s="539"/>
      <c r="I101" s="148" t="str">
        <f t="shared" si="23"/>
        <v>019D0271</v>
      </c>
      <c r="J101" s="413" t="s">
        <v>450</v>
      </c>
      <c r="K101" s="413" t="s">
        <v>577</v>
      </c>
      <c r="L101" s="413" t="s">
        <v>398</v>
      </c>
      <c r="M101" s="413" t="s">
        <v>435</v>
      </c>
      <c r="N101" s="149"/>
      <c r="O101" s="150" t="s">
        <v>6</v>
      </c>
      <c r="P101" s="151" t="s">
        <v>24</v>
      </c>
      <c r="Q101" s="152">
        <v>121</v>
      </c>
      <c r="R101" s="153"/>
      <c r="S101" s="154" t="s">
        <v>1202</v>
      </c>
      <c r="T101" s="407">
        <f t="shared" si="20"/>
        <v>19</v>
      </c>
      <c r="V101" s="401" t="str">
        <f t="shared" si="25"/>
        <v>JWWA  G  121</v>
      </c>
      <c r="W101" s="401" t="str">
        <f t="shared" si="22"/>
        <v>JWWA  G  121</v>
      </c>
    </row>
    <row r="102" spans="1:23" ht="15" customHeight="1">
      <c r="A102" s="400" t="str">
        <f t="shared" si="24"/>
        <v>020D0216</v>
      </c>
      <c r="B102" s="544"/>
      <c r="C102" s="529"/>
      <c r="D102" s="139" t="s">
        <v>21</v>
      </c>
      <c r="E102" s="140">
        <v>2</v>
      </c>
      <c r="F102" s="140">
        <v>16</v>
      </c>
      <c r="G102" s="532"/>
      <c r="H102" s="539"/>
      <c r="I102" s="148" t="str">
        <f t="shared" si="23"/>
        <v>020D0216</v>
      </c>
      <c r="J102" s="412" t="s">
        <v>450</v>
      </c>
      <c r="K102" s="412" t="s">
        <v>577</v>
      </c>
      <c r="L102" s="412" t="s">
        <v>175</v>
      </c>
      <c r="M102" s="412" t="s">
        <v>435</v>
      </c>
      <c r="N102" s="412"/>
      <c r="O102" s="150" t="s">
        <v>6</v>
      </c>
      <c r="P102" s="151" t="s">
        <v>24</v>
      </c>
      <c r="Q102" s="152">
        <v>121</v>
      </c>
      <c r="R102" s="153"/>
      <c r="S102" s="154" t="s">
        <v>1733</v>
      </c>
      <c r="T102" s="407">
        <f t="shared" si="20"/>
        <v>20</v>
      </c>
      <c r="V102" s="401" t="str">
        <f t="shared" si="25"/>
        <v>JWWA  G  121</v>
      </c>
      <c r="W102" s="401" t="str">
        <f t="shared" si="22"/>
        <v>JWWA  G  121</v>
      </c>
    </row>
    <row r="103" spans="1:23" ht="15" customHeight="1">
      <c r="A103" s="400" t="str">
        <f t="shared" si="24"/>
        <v>026D0216</v>
      </c>
      <c r="B103" s="544"/>
      <c r="C103" s="529"/>
      <c r="D103" s="139" t="s">
        <v>21</v>
      </c>
      <c r="E103" s="140">
        <v>2</v>
      </c>
      <c r="F103" s="140">
        <v>16</v>
      </c>
      <c r="G103" s="532"/>
      <c r="H103" s="539"/>
      <c r="I103" s="148" t="str">
        <f t="shared" si="23"/>
        <v>026D0216</v>
      </c>
      <c r="J103" s="149" t="s">
        <v>450</v>
      </c>
      <c r="K103" s="149" t="s">
        <v>2017</v>
      </c>
      <c r="L103" s="149" t="s">
        <v>175</v>
      </c>
      <c r="M103" s="149" t="s">
        <v>435</v>
      </c>
      <c r="N103" s="149"/>
      <c r="O103" s="150" t="s">
        <v>6</v>
      </c>
      <c r="P103" s="151" t="s">
        <v>24</v>
      </c>
      <c r="Q103" s="152">
        <v>121</v>
      </c>
      <c r="R103" s="153"/>
      <c r="S103" s="154" t="s">
        <v>2012</v>
      </c>
      <c r="T103" s="407">
        <f t="shared" si="20"/>
        <v>26</v>
      </c>
      <c r="V103" s="401" t="str">
        <f t="shared" si="25"/>
        <v>JWWA  G  121</v>
      </c>
      <c r="W103" s="401" t="str">
        <f t="shared" si="22"/>
        <v>JWWA  G  121</v>
      </c>
    </row>
    <row r="104" spans="1:23" ht="15" hidden="1" customHeight="1">
      <c r="A104" s="400" t="str">
        <f t="shared" si="24"/>
        <v>030D0216</v>
      </c>
      <c r="B104" s="544"/>
      <c r="C104" s="529"/>
      <c r="D104" s="139" t="s">
        <v>21</v>
      </c>
      <c r="E104" s="140">
        <v>2</v>
      </c>
      <c r="F104" s="140">
        <v>16</v>
      </c>
      <c r="G104" s="532"/>
      <c r="H104" s="535"/>
      <c r="I104" s="155" t="str">
        <f t="shared" si="23"/>
        <v>030D0216</v>
      </c>
      <c r="J104" s="156" t="s">
        <v>450</v>
      </c>
      <c r="K104" s="156" t="s">
        <v>577</v>
      </c>
      <c r="L104" s="156" t="s">
        <v>398</v>
      </c>
      <c r="M104" s="156" t="s">
        <v>435</v>
      </c>
      <c r="N104" s="156"/>
      <c r="O104" s="157" t="s">
        <v>6</v>
      </c>
      <c r="P104" s="158" t="s">
        <v>24</v>
      </c>
      <c r="Q104" s="159">
        <v>121</v>
      </c>
      <c r="R104" s="160"/>
      <c r="S104" s="183" t="s">
        <v>566</v>
      </c>
      <c r="T104" s="408">
        <f t="shared" si="20"/>
        <v>30</v>
      </c>
      <c r="V104" s="401" t="str">
        <f t="shared" si="25"/>
        <v>JWWA  G  121</v>
      </c>
      <c r="W104" s="401" t="str">
        <f t="shared" si="22"/>
        <v>JWWA  G  121</v>
      </c>
    </row>
    <row r="105" spans="1:23" ht="15" customHeight="1">
      <c r="A105" s="400" t="str">
        <f t="shared" si="24"/>
        <v>009D0217</v>
      </c>
      <c r="B105" s="544"/>
      <c r="C105" s="529"/>
      <c r="D105" s="139" t="s">
        <v>21</v>
      </c>
      <c r="E105" s="140">
        <v>2</v>
      </c>
      <c r="F105" s="140">
        <v>17</v>
      </c>
      <c r="G105" s="532"/>
      <c r="H105" s="531" t="s">
        <v>2349</v>
      </c>
      <c r="I105" s="141" t="str">
        <f t="shared" si="23"/>
        <v>009D0217</v>
      </c>
      <c r="J105" s="142" t="s">
        <v>452</v>
      </c>
      <c r="K105" s="142" t="s">
        <v>453</v>
      </c>
      <c r="L105" s="142" t="s">
        <v>91</v>
      </c>
      <c r="M105" s="142" t="s">
        <v>435</v>
      </c>
      <c r="N105" s="142"/>
      <c r="O105" s="143" t="s">
        <v>6</v>
      </c>
      <c r="P105" s="144" t="s">
        <v>24</v>
      </c>
      <c r="Q105" s="145">
        <v>121</v>
      </c>
      <c r="R105" s="146"/>
      <c r="S105" s="147" t="s">
        <v>3837</v>
      </c>
      <c r="T105" s="406">
        <f t="shared" si="20"/>
        <v>9</v>
      </c>
      <c r="V105" s="401" t="str">
        <f t="shared" si="25"/>
        <v>JWWA  G  121</v>
      </c>
      <c r="W105" s="401" t="str">
        <f t="shared" si="22"/>
        <v>JWWA  G  121</v>
      </c>
    </row>
    <row r="106" spans="1:23" ht="15" customHeight="1">
      <c r="A106" s="400" t="str">
        <f t="shared" si="24"/>
        <v>019D0209</v>
      </c>
      <c r="B106" s="544"/>
      <c r="C106" s="529"/>
      <c r="D106" s="139" t="s">
        <v>21</v>
      </c>
      <c r="E106" s="140">
        <v>2</v>
      </c>
      <c r="F106" s="140">
        <v>9</v>
      </c>
      <c r="G106" s="532"/>
      <c r="H106" s="539"/>
      <c r="I106" s="148" t="str">
        <f t="shared" si="23"/>
        <v>019D0209</v>
      </c>
      <c r="J106" s="149" t="s">
        <v>452</v>
      </c>
      <c r="K106" s="149" t="s">
        <v>578</v>
      </c>
      <c r="L106" s="149" t="s">
        <v>74</v>
      </c>
      <c r="M106" s="149" t="s">
        <v>435</v>
      </c>
      <c r="N106" s="149"/>
      <c r="O106" s="150" t="s">
        <v>6</v>
      </c>
      <c r="P106" s="151" t="s">
        <v>24</v>
      </c>
      <c r="Q106" s="152">
        <v>121</v>
      </c>
      <c r="R106" s="153"/>
      <c r="S106" s="154" t="s">
        <v>1202</v>
      </c>
      <c r="T106" s="407">
        <f t="shared" si="20"/>
        <v>19</v>
      </c>
      <c r="V106" s="401" t="str">
        <f t="shared" si="25"/>
        <v>JWWA  G  121</v>
      </c>
      <c r="W106" s="401" t="str">
        <f t="shared" si="22"/>
        <v>JWWA  G  121</v>
      </c>
    </row>
    <row r="107" spans="1:23" ht="15" customHeight="1">
      <c r="A107" s="400" t="str">
        <f t="shared" si="24"/>
        <v>020D0217</v>
      </c>
      <c r="B107" s="544"/>
      <c r="C107" s="529"/>
      <c r="D107" s="139" t="s">
        <v>21</v>
      </c>
      <c r="E107" s="140">
        <v>2</v>
      </c>
      <c r="F107" s="140">
        <v>17</v>
      </c>
      <c r="G107" s="532"/>
      <c r="H107" s="539"/>
      <c r="I107" s="148" t="str">
        <f t="shared" si="23"/>
        <v>020D0217</v>
      </c>
      <c r="J107" s="149" t="s">
        <v>452</v>
      </c>
      <c r="K107" s="149" t="s">
        <v>578</v>
      </c>
      <c r="L107" s="149" t="s">
        <v>74</v>
      </c>
      <c r="M107" s="149" t="s">
        <v>435</v>
      </c>
      <c r="N107" s="149"/>
      <c r="O107" s="150" t="s">
        <v>6</v>
      </c>
      <c r="P107" s="151" t="s">
        <v>24</v>
      </c>
      <c r="Q107" s="152">
        <v>121</v>
      </c>
      <c r="R107" s="153"/>
      <c r="S107" s="154" t="s">
        <v>1733</v>
      </c>
      <c r="T107" s="407">
        <f t="shared" si="20"/>
        <v>20</v>
      </c>
      <c r="V107" s="401" t="str">
        <f t="shared" si="25"/>
        <v>JWWA  G  121</v>
      </c>
      <c r="W107" s="401" t="str">
        <f t="shared" si="22"/>
        <v>JWWA  G  121</v>
      </c>
    </row>
    <row r="108" spans="1:23" ht="15" customHeight="1">
      <c r="A108" s="400" t="str">
        <f t="shared" si="24"/>
        <v>026D0217</v>
      </c>
      <c r="B108" s="544"/>
      <c r="C108" s="529"/>
      <c r="D108" s="139" t="s">
        <v>21</v>
      </c>
      <c r="E108" s="140">
        <v>2</v>
      </c>
      <c r="F108" s="140">
        <v>17</v>
      </c>
      <c r="G108" s="532"/>
      <c r="H108" s="539"/>
      <c r="I108" s="148" t="str">
        <f t="shared" si="23"/>
        <v>026D0217</v>
      </c>
      <c r="J108" s="149" t="s">
        <v>452</v>
      </c>
      <c r="K108" s="149" t="s">
        <v>2018</v>
      </c>
      <c r="L108" s="149" t="s">
        <v>74</v>
      </c>
      <c r="M108" s="149" t="s">
        <v>435</v>
      </c>
      <c r="N108" s="149"/>
      <c r="O108" s="150" t="s">
        <v>6</v>
      </c>
      <c r="P108" s="151" t="s">
        <v>24</v>
      </c>
      <c r="Q108" s="152">
        <v>121</v>
      </c>
      <c r="R108" s="153"/>
      <c r="S108" s="154" t="s">
        <v>2012</v>
      </c>
      <c r="T108" s="407">
        <f t="shared" si="20"/>
        <v>26</v>
      </c>
      <c r="V108" s="401" t="str">
        <f t="shared" si="25"/>
        <v>JWWA  G  121</v>
      </c>
      <c r="W108" s="401" t="str">
        <f t="shared" si="22"/>
        <v>JWWA  G  121</v>
      </c>
    </row>
    <row r="109" spans="1:23" ht="15" hidden="1" customHeight="1">
      <c r="A109" s="400" t="str">
        <f t="shared" si="24"/>
        <v>030D0217</v>
      </c>
      <c r="B109" s="544"/>
      <c r="C109" s="529"/>
      <c r="D109" s="139" t="s">
        <v>21</v>
      </c>
      <c r="E109" s="140">
        <v>2</v>
      </c>
      <c r="F109" s="140">
        <v>17</v>
      </c>
      <c r="G109" s="532"/>
      <c r="H109" s="539"/>
      <c r="I109" s="155" t="str">
        <f t="shared" si="23"/>
        <v>030D0217</v>
      </c>
      <c r="J109" s="156" t="s">
        <v>452</v>
      </c>
      <c r="K109" s="156" t="s">
        <v>578</v>
      </c>
      <c r="L109" s="156" t="s">
        <v>74</v>
      </c>
      <c r="M109" s="156" t="s">
        <v>435</v>
      </c>
      <c r="N109" s="156"/>
      <c r="O109" s="157" t="s">
        <v>6</v>
      </c>
      <c r="P109" s="158" t="s">
        <v>24</v>
      </c>
      <c r="Q109" s="159">
        <v>121</v>
      </c>
      <c r="R109" s="160"/>
      <c r="S109" s="183" t="s">
        <v>566</v>
      </c>
      <c r="T109" s="408">
        <f t="shared" si="20"/>
        <v>30</v>
      </c>
      <c r="V109" s="401" t="str">
        <f t="shared" si="25"/>
        <v>JWWA  G  121</v>
      </c>
      <c r="W109" s="401" t="str">
        <f t="shared" ref="W109" si="27">V109</f>
        <v>JWWA  G  121</v>
      </c>
    </row>
    <row r="110" spans="1:23" ht="15" customHeight="1">
      <c r="A110" s="400" t="str">
        <f t="shared" si="24"/>
        <v>009D0218</v>
      </c>
      <c r="B110" s="544"/>
      <c r="C110" s="529"/>
      <c r="D110" s="139" t="s">
        <v>21</v>
      </c>
      <c r="E110" s="140">
        <v>2</v>
      </c>
      <c r="F110" s="140">
        <v>18</v>
      </c>
      <c r="G110" s="532"/>
      <c r="H110" s="539"/>
      <c r="I110" s="141" t="str">
        <f t="shared" si="23"/>
        <v>009D0218</v>
      </c>
      <c r="J110" s="142" t="s">
        <v>452</v>
      </c>
      <c r="K110" s="142" t="s">
        <v>453</v>
      </c>
      <c r="L110" s="142" t="s">
        <v>232</v>
      </c>
      <c r="M110" s="142" t="s">
        <v>435</v>
      </c>
      <c r="N110" s="142"/>
      <c r="O110" s="143" t="s">
        <v>6</v>
      </c>
      <c r="P110" s="144" t="s">
        <v>24</v>
      </c>
      <c r="Q110" s="145">
        <v>121</v>
      </c>
      <c r="R110" s="146"/>
      <c r="S110" s="147" t="s">
        <v>3837</v>
      </c>
      <c r="T110" s="406">
        <f t="shared" si="20"/>
        <v>9</v>
      </c>
      <c r="V110" s="401" t="str">
        <f t="shared" si="25"/>
        <v>JWWA  G  121</v>
      </c>
      <c r="W110" s="401" t="str">
        <f t="shared" si="22"/>
        <v>JWWA  G  121</v>
      </c>
    </row>
    <row r="111" spans="1:23" ht="15" customHeight="1">
      <c r="A111" s="400" t="str">
        <f t="shared" si="24"/>
        <v>019D0272</v>
      </c>
      <c r="B111" s="544"/>
      <c r="C111" s="529"/>
      <c r="D111" s="410" t="s">
        <v>21</v>
      </c>
      <c r="E111" s="411">
        <v>2</v>
      </c>
      <c r="F111" s="411">
        <v>72</v>
      </c>
      <c r="G111" s="532"/>
      <c r="H111" s="539"/>
      <c r="I111" s="148" t="str">
        <f t="shared" si="23"/>
        <v>019D0272</v>
      </c>
      <c r="J111" s="413" t="s">
        <v>452</v>
      </c>
      <c r="K111" s="413" t="s">
        <v>578</v>
      </c>
      <c r="L111" s="413" t="s">
        <v>398</v>
      </c>
      <c r="M111" s="413" t="s">
        <v>435</v>
      </c>
      <c r="N111" s="149"/>
      <c r="O111" s="150" t="s">
        <v>6</v>
      </c>
      <c r="P111" s="151" t="s">
        <v>24</v>
      </c>
      <c r="Q111" s="152">
        <v>121</v>
      </c>
      <c r="R111" s="153"/>
      <c r="S111" s="154" t="s">
        <v>1202</v>
      </c>
      <c r="T111" s="407">
        <f t="shared" si="20"/>
        <v>19</v>
      </c>
      <c r="V111" s="401" t="str">
        <f t="shared" si="25"/>
        <v>JWWA  G  121</v>
      </c>
      <c r="W111" s="401" t="str">
        <f t="shared" si="22"/>
        <v>JWWA  G  121</v>
      </c>
    </row>
    <row r="112" spans="1:23" ht="15" customHeight="1">
      <c r="A112" s="400" t="str">
        <f t="shared" si="24"/>
        <v>020D0218</v>
      </c>
      <c r="B112" s="544"/>
      <c r="C112" s="529"/>
      <c r="D112" s="139" t="s">
        <v>21</v>
      </c>
      <c r="E112" s="140">
        <v>2</v>
      </c>
      <c r="F112" s="140">
        <v>18</v>
      </c>
      <c r="G112" s="532"/>
      <c r="H112" s="539"/>
      <c r="I112" s="148" t="str">
        <f t="shared" si="23"/>
        <v>020D0218</v>
      </c>
      <c r="J112" s="412" t="s">
        <v>452</v>
      </c>
      <c r="K112" s="412" t="s">
        <v>578</v>
      </c>
      <c r="L112" s="412" t="s">
        <v>175</v>
      </c>
      <c r="M112" s="412" t="s">
        <v>435</v>
      </c>
      <c r="N112" s="412"/>
      <c r="O112" s="150" t="s">
        <v>6</v>
      </c>
      <c r="P112" s="151" t="s">
        <v>24</v>
      </c>
      <c r="Q112" s="152">
        <v>121</v>
      </c>
      <c r="R112" s="153"/>
      <c r="S112" s="154" t="s">
        <v>1733</v>
      </c>
      <c r="T112" s="407">
        <f t="shared" si="20"/>
        <v>20</v>
      </c>
      <c r="V112" s="401" t="str">
        <f t="shared" si="25"/>
        <v>JWWA  G  121</v>
      </c>
      <c r="W112" s="401" t="str">
        <f t="shared" si="22"/>
        <v>JWWA  G  121</v>
      </c>
    </row>
    <row r="113" spans="1:23" ht="15" customHeight="1">
      <c r="A113" s="400" t="str">
        <f t="shared" si="24"/>
        <v>026D0218</v>
      </c>
      <c r="B113" s="544"/>
      <c r="C113" s="529"/>
      <c r="D113" s="139" t="s">
        <v>21</v>
      </c>
      <c r="E113" s="140">
        <v>2</v>
      </c>
      <c r="F113" s="140">
        <v>18</v>
      </c>
      <c r="G113" s="532"/>
      <c r="H113" s="539"/>
      <c r="I113" s="148" t="str">
        <f t="shared" si="23"/>
        <v>026D0218</v>
      </c>
      <c r="J113" s="149" t="s">
        <v>452</v>
      </c>
      <c r="K113" s="149" t="s">
        <v>2018</v>
      </c>
      <c r="L113" s="149" t="s">
        <v>175</v>
      </c>
      <c r="M113" s="149" t="s">
        <v>435</v>
      </c>
      <c r="N113" s="149"/>
      <c r="O113" s="150" t="s">
        <v>6</v>
      </c>
      <c r="P113" s="151" t="s">
        <v>24</v>
      </c>
      <c r="Q113" s="152">
        <v>121</v>
      </c>
      <c r="R113" s="153"/>
      <c r="S113" s="154" t="s">
        <v>2012</v>
      </c>
      <c r="T113" s="407">
        <f t="shared" si="20"/>
        <v>26</v>
      </c>
      <c r="V113" s="401" t="str">
        <f t="shared" si="25"/>
        <v>JWWA  G  121</v>
      </c>
      <c r="W113" s="401" t="str">
        <f t="shared" si="22"/>
        <v>JWWA  G  121</v>
      </c>
    </row>
    <row r="114" spans="1:23" ht="15" hidden="1" customHeight="1">
      <c r="A114" s="400" t="str">
        <f t="shared" si="24"/>
        <v>030D0218</v>
      </c>
      <c r="B114" s="544"/>
      <c r="C114" s="529"/>
      <c r="D114" s="139" t="s">
        <v>21</v>
      </c>
      <c r="E114" s="140">
        <v>2</v>
      </c>
      <c r="F114" s="140">
        <v>18</v>
      </c>
      <c r="G114" s="532"/>
      <c r="H114" s="535"/>
      <c r="I114" s="155" t="str">
        <f t="shared" si="23"/>
        <v>030D0218</v>
      </c>
      <c r="J114" s="156" t="s">
        <v>452</v>
      </c>
      <c r="K114" s="156" t="s">
        <v>578</v>
      </c>
      <c r="L114" s="156" t="s">
        <v>398</v>
      </c>
      <c r="M114" s="156" t="s">
        <v>435</v>
      </c>
      <c r="N114" s="156"/>
      <c r="O114" s="157" t="s">
        <v>6</v>
      </c>
      <c r="P114" s="158" t="s">
        <v>24</v>
      </c>
      <c r="Q114" s="159">
        <v>121</v>
      </c>
      <c r="R114" s="160"/>
      <c r="S114" s="183" t="s">
        <v>566</v>
      </c>
      <c r="T114" s="408">
        <f t="shared" si="20"/>
        <v>30</v>
      </c>
      <c r="V114" s="401" t="str">
        <f t="shared" si="25"/>
        <v>JWWA  G  121</v>
      </c>
      <c r="W114" s="401" t="str">
        <f t="shared" si="22"/>
        <v>JWWA  G  121</v>
      </c>
    </row>
    <row r="115" spans="1:23" ht="15" customHeight="1">
      <c r="A115" s="400" t="str">
        <f t="shared" si="24"/>
        <v>009D0219</v>
      </c>
      <c r="B115" s="544"/>
      <c r="C115" s="529"/>
      <c r="D115" s="139" t="s">
        <v>21</v>
      </c>
      <c r="E115" s="140">
        <v>2</v>
      </c>
      <c r="F115" s="140">
        <v>19</v>
      </c>
      <c r="G115" s="532"/>
      <c r="H115" s="531" t="s">
        <v>2350</v>
      </c>
      <c r="I115" s="141" t="str">
        <f t="shared" si="23"/>
        <v>009D0219</v>
      </c>
      <c r="J115" s="142" t="s">
        <v>454</v>
      </c>
      <c r="K115" s="142" t="s">
        <v>455</v>
      </c>
      <c r="L115" s="142" t="s">
        <v>91</v>
      </c>
      <c r="M115" s="142" t="s">
        <v>435</v>
      </c>
      <c r="N115" s="142"/>
      <c r="O115" s="143" t="s">
        <v>6</v>
      </c>
      <c r="P115" s="144" t="s">
        <v>24</v>
      </c>
      <c r="Q115" s="145">
        <v>121</v>
      </c>
      <c r="R115" s="146"/>
      <c r="S115" s="147" t="s">
        <v>3837</v>
      </c>
      <c r="T115" s="406">
        <f t="shared" si="20"/>
        <v>9</v>
      </c>
      <c r="V115" s="401" t="str">
        <f t="shared" si="25"/>
        <v>JWWA  G  121</v>
      </c>
      <c r="W115" s="401" t="str">
        <f t="shared" si="22"/>
        <v>JWWA  G  121</v>
      </c>
    </row>
    <row r="116" spans="1:23" ht="15" customHeight="1">
      <c r="A116" s="400" t="str">
        <f t="shared" si="24"/>
        <v>019D0210</v>
      </c>
      <c r="B116" s="544"/>
      <c r="C116" s="529"/>
      <c r="D116" s="139" t="s">
        <v>21</v>
      </c>
      <c r="E116" s="140">
        <v>2</v>
      </c>
      <c r="F116" s="140">
        <v>10</v>
      </c>
      <c r="G116" s="532"/>
      <c r="H116" s="539"/>
      <c r="I116" s="148" t="str">
        <f t="shared" si="23"/>
        <v>019D0210</v>
      </c>
      <c r="J116" s="149" t="s">
        <v>454</v>
      </c>
      <c r="K116" s="149" t="s">
        <v>579</v>
      </c>
      <c r="L116" s="149" t="s">
        <v>74</v>
      </c>
      <c r="M116" s="149" t="s">
        <v>435</v>
      </c>
      <c r="N116" s="149"/>
      <c r="O116" s="150" t="s">
        <v>6</v>
      </c>
      <c r="P116" s="151" t="s">
        <v>24</v>
      </c>
      <c r="Q116" s="152">
        <v>121</v>
      </c>
      <c r="R116" s="153"/>
      <c r="S116" s="154" t="s">
        <v>1202</v>
      </c>
      <c r="T116" s="407">
        <f t="shared" si="20"/>
        <v>19</v>
      </c>
      <c r="V116" s="401" t="str">
        <f t="shared" si="25"/>
        <v>JWWA  G  121</v>
      </c>
      <c r="W116" s="401" t="str">
        <f t="shared" si="22"/>
        <v>JWWA  G  121</v>
      </c>
    </row>
    <row r="117" spans="1:23" ht="15" customHeight="1">
      <c r="A117" s="400" t="str">
        <f t="shared" si="24"/>
        <v>020D0219</v>
      </c>
      <c r="B117" s="544"/>
      <c r="C117" s="529"/>
      <c r="D117" s="139" t="s">
        <v>21</v>
      </c>
      <c r="E117" s="140">
        <v>2</v>
      </c>
      <c r="F117" s="140">
        <v>19</v>
      </c>
      <c r="G117" s="532"/>
      <c r="H117" s="539"/>
      <c r="I117" s="148" t="str">
        <f t="shared" si="23"/>
        <v>020D0219</v>
      </c>
      <c r="J117" s="149" t="s">
        <v>454</v>
      </c>
      <c r="K117" s="149" t="s">
        <v>579</v>
      </c>
      <c r="L117" s="149" t="s">
        <v>74</v>
      </c>
      <c r="M117" s="149" t="s">
        <v>435</v>
      </c>
      <c r="N117" s="149"/>
      <c r="O117" s="150" t="s">
        <v>6</v>
      </c>
      <c r="P117" s="151" t="s">
        <v>24</v>
      </c>
      <c r="Q117" s="152">
        <v>121</v>
      </c>
      <c r="R117" s="153"/>
      <c r="S117" s="154" t="s">
        <v>1733</v>
      </c>
      <c r="T117" s="407">
        <f t="shared" si="20"/>
        <v>20</v>
      </c>
      <c r="V117" s="401" t="str">
        <f t="shared" si="25"/>
        <v>JWWA  G  121</v>
      </c>
      <c r="W117" s="401" t="str">
        <f t="shared" si="22"/>
        <v>JWWA  G  121</v>
      </c>
    </row>
    <row r="118" spans="1:23" ht="15" customHeight="1">
      <c r="A118" s="400" t="str">
        <f t="shared" si="24"/>
        <v>026D0219</v>
      </c>
      <c r="B118" s="544"/>
      <c r="C118" s="529"/>
      <c r="D118" s="139" t="s">
        <v>21</v>
      </c>
      <c r="E118" s="140">
        <v>2</v>
      </c>
      <c r="F118" s="140">
        <v>19</v>
      </c>
      <c r="G118" s="532"/>
      <c r="H118" s="539"/>
      <c r="I118" s="148" t="str">
        <f t="shared" si="23"/>
        <v>026D0219</v>
      </c>
      <c r="J118" s="149" t="s">
        <v>454</v>
      </c>
      <c r="K118" s="149" t="s">
        <v>2019</v>
      </c>
      <c r="L118" s="149" t="s">
        <v>74</v>
      </c>
      <c r="M118" s="149" t="s">
        <v>435</v>
      </c>
      <c r="N118" s="149"/>
      <c r="O118" s="150" t="s">
        <v>6</v>
      </c>
      <c r="P118" s="151" t="s">
        <v>24</v>
      </c>
      <c r="Q118" s="152">
        <v>121</v>
      </c>
      <c r="R118" s="153"/>
      <c r="S118" s="154" t="s">
        <v>2012</v>
      </c>
      <c r="T118" s="407">
        <f t="shared" si="20"/>
        <v>26</v>
      </c>
      <c r="V118" s="401" t="str">
        <f t="shared" si="25"/>
        <v>JWWA  G  121</v>
      </c>
      <c r="W118" s="401" t="str">
        <f t="shared" si="22"/>
        <v>JWWA  G  121</v>
      </c>
    </row>
    <row r="119" spans="1:23" ht="15" hidden="1" customHeight="1">
      <c r="A119" s="400" t="str">
        <f t="shared" si="24"/>
        <v>030D0219</v>
      </c>
      <c r="B119" s="544"/>
      <c r="C119" s="529"/>
      <c r="D119" s="139" t="s">
        <v>21</v>
      </c>
      <c r="E119" s="140">
        <v>2</v>
      </c>
      <c r="F119" s="140">
        <v>19</v>
      </c>
      <c r="G119" s="532"/>
      <c r="H119" s="539"/>
      <c r="I119" s="155" t="str">
        <f t="shared" si="23"/>
        <v>030D0219</v>
      </c>
      <c r="J119" s="156" t="s">
        <v>454</v>
      </c>
      <c r="K119" s="156" t="s">
        <v>579</v>
      </c>
      <c r="L119" s="156" t="s">
        <v>74</v>
      </c>
      <c r="M119" s="156" t="s">
        <v>435</v>
      </c>
      <c r="N119" s="156"/>
      <c r="O119" s="157" t="s">
        <v>6</v>
      </c>
      <c r="P119" s="158" t="s">
        <v>24</v>
      </c>
      <c r="Q119" s="159">
        <v>121</v>
      </c>
      <c r="R119" s="160"/>
      <c r="S119" s="183" t="s">
        <v>566</v>
      </c>
      <c r="T119" s="408">
        <f t="shared" si="20"/>
        <v>30</v>
      </c>
      <c r="V119" s="401" t="str">
        <f t="shared" si="25"/>
        <v>JWWA  G  121</v>
      </c>
      <c r="W119" s="401" t="str">
        <f t="shared" ref="W119" si="28">V119</f>
        <v>JWWA  G  121</v>
      </c>
    </row>
    <row r="120" spans="1:23" ht="15" customHeight="1">
      <c r="A120" s="400" t="str">
        <f t="shared" si="24"/>
        <v>009D0220</v>
      </c>
      <c r="B120" s="544"/>
      <c r="C120" s="529"/>
      <c r="D120" s="139" t="s">
        <v>21</v>
      </c>
      <c r="E120" s="140">
        <v>2</v>
      </c>
      <c r="F120" s="140">
        <v>20</v>
      </c>
      <c r="G120" s="532"/>
      <c r="H120" s="539"/>
      <c r="I120" s="141" t="str">
        <f t="shared" si="23"/>
        <v>009D0220</v>
      </c>
      <c r="J120" s="142" t="s">
        <v>454</v>
      </c>
      <c r="K120" s="142" t="s">
        <v>455</v>
      </c>
      <c r="L120" s="142" t="s">
        <v>232</v>
      </c>
      <c r="M120" s="142" t="s">
        <v>435</v>
      </c>
      <c r="N120" s="142"/>
      <c r="O120" s="143" t="s">
        <v>6</v>
      </c>
      <c r="P120" s="144" t="s">
        <v>24</v>
      </c>
      <c r="Q120" s="145">
        <v>121</v>
      </c>
      <c r="R120" s="146"/>
      <c r="S120" s="147" t="s">
        <v>3837</v>
      </c>
      <c r="T120" s="406">
        <f t="shared" si="20"/>
        <v>9</v>
      </c>
      <c r="V120" s="401" t="str">
        <f t="shared" si="25"/>
        <v>JWWA  G  121</v>
      </c>
      <c r="W120" s="401" t="str">
        <f t="shared" si="22"/>
        <v>JWWA  G  121</v>
      </c>
    </row>
    <row r="121" spans="1:23" ht="15" customHeight="1">
      <c r="A121" s="400" t="str">
        <f t="shared" si="24"/>
        <v>019D0273</v>
      </c>
      <c r="B121" s="544"/>
      <c r="C121" s="529"/>
      <c r="D121" s="410" t="s">
        <v>21</v>
      </c>
      <c r="E121" s="411">
        <v>2</v>
      </c>
      <c r="F121" s="411">
        <v>73</v>
      </c>
      <c r="G121" s="532"/>
      <c r="H121" s="539"/>
      <c r="I121" s="148" t="str">
        <f t="shared" si="23"/>
        <v>019D0273</v>
      </c>
      <c r="J121" s="413" t="s">
        <v>454</v>
      </c>
      <c r="K121" s="413" t="s">
        <v>579</v>
      </c>
      <c r="L121" s="413" t="s">
        <v>398</v>
      </c>
      <c r="M121" s="413" t="s">
        <v>435</v>
      </c>
      <c r="N121" s="149"/>
      <c r="O121" s="150" t="s">
        <v>6</v>
      </c>
      <c r="P121" s="151" t="s">
        <v>24</v>
      </c>
      <c r="Q121" s="152">
        <v>121</v>
      </c>
      <c r="R121" s="153"/>
      <c r="S121" s="154" t="s">
        <v>1202</v>
      </c>
      <c r="T121" s="407">
        <f t="shared" si="20"/>
        <v>19</v>
      </c>
      <c r="V121" s="401" t="str">
        <f t="shared" si="25"/>
        <v>JWWA  G  121</v>
      </c>
      <c r="W121" s="401" t="str">
        <f t="shared" si="22"/>
        <v>JWWA  G  121</v>
      </c>
    </row>
    <row r="122" spans="1:23" ht="15" customHeight="1">
      <c r="A122" s="400" t="str">
        <f t="shared" si="24"/>
        <v>020D0220</v>
      </c>
      <c r="B122" s="544"/>
      <c r="C122" s="529"/>
      <c r="D122" s="139" t="s">
        <v>21</v>
      </c>
      <c r="E122" s="140">
        <v>2</v>
      </c>
      <c r="F122" s="140">
        <v>20</v>
      </c>
      <c r="G122" s="532"/>
      <c r="H122" s="539"/>
      <c r="I122" s="148" t="str">
        <f t="shared" si="23"/>
        <v>020D0220</v>
      </c>
      <c r="J122" s="412" t="s">
        <v>454</v>
      </c>
      <c r="K122" s="412" t="s">
        <v>579</v>
      </c>
      <c r="L122" s="412" t="s">
        <v>175</v>
      </c>
      <c r="M122" s="412" t="s">
        <v>435</v>
      </c>
      <c r="N122" s="412"/>
      <c r="O122" s="150" t="s">
        <v>6</v>
      </c>
      <c r="P122" s="151" t="s">
        <v>24</v>
      </c>
      <c r="Q122" s="152">
        <v>121</v>
      </c>
      <c r="R122" s="153"/>
      <c r="S122" s="154" t="s">
        <v>1733</v>
      </c>
      <c r="T122" s="407">
        <f t="shared" si="20"/>
        <v>20</v>
      </c>
      <c r="V122" s="401" t="str">
        <f t="shared" si="25"/>
        <v>JWWA  G  121</v>
      </c>
      <c r="W122" s="401" t="str">
        <f t="shared" si="22"/>
        <v>JWWA  G  121</v>
      </c>
    </row>
    <row r="123" spans="1:23" ht="15" customHeight="1">
      <c r="A123" s="400" t="str">
        <f t="shared" si="24"/>
        <v>026D0220</v>
      </c>
      <c r="B123" s="544"/>
      <c r="C123" s="529"/>
      <c r="D123" s="139" t="s">
        <v>21</v>
      </c>
      <c r="E123" s="140">
        <v>2</v>
      </c>
      <c r="F123" s="140">
        <v>20</v>
      </c>
      <c r="G123" s="532"/>
      <c r="H123" s="539"/>
      <c r="I123" s="148" t="str">
        <f t="shared" si="23"/>
        <v>026D0220</v>
      </c>
      <c r="J123" s="149" t="s">
        <v>454</v>
      </c>
      <c r="K123" s="149" t="s">
        <v>2019</v>
      </c>
      <c r="L123" s="149" t="s">
        <v>175</v>
      </c>
      <c r="M123" s="149" t="s">
        <v>435</v>
      </c>
      <c r="N123" s="149"/>
      <c r="O123" s="150" t="s">
        <v>6</v>
      </c>
      <c r="P123" s="151" t="s">
        <v>24</v>
      </c>
      <c r="Q123" s="152">
        <v>121</v>
      </c>
      <c r="R123" s="153"/>
      <c r="S123" s="154" t="s">
        <v>2012</v>
      </c>
      <c r="T123" s="407">
        <f t="shared" si="20"/>
        <v>26</v>
      </c>
      <c r="V123" s="401" t="str">
        <f t="shared" si="25"/>
        <v>JWWA  G  121</v>
      </c>
      <c r="W123" s="401" t="str">
        <f t="shared" si="22"/>
        <v>JWWA  G  121</v>
      </c>
    </row>
    <row r="124" spans="1:23" ht="15" hidden="1" customHeight="1">
      <c r="A124" s="400" t="str">
        <f t="shared" si="24"/>
        <v>030D0220</v>
      </c>
      <c r="B124" s="544"/>
      <c r="C124" s="529"/>
      <c r="D124" s="139" t="s">
        <v>21</v>
      </c>
      <c r="E124" s="140">
        <v>2</v>
      </c>
      <c r="F124" s="140">
        <v>20</v>
      </c>
      <c r="G124" s="414"/>
      <c r="H124" s="535"/>
      <c r="I124" s="155" t="str">
        <f t="shared" si="23"/>
        <v>030D0220</v>
      </c>
      <c r="J124" s="156" t="s">
        <v>454</v>
      </c>
      <c r="K124" s="156" t="s">
        <v>579</v>
      </c>
      <c r="L124" s="156" t="s">
        <v>398</v>
      </c>
      <c r="M124" s="156" t="s">
        <v>435</v>
      </c>
      <c r="N124" s="156"/>
      <c r="O124" s="157" t="s">
        <v>6</v>
      </c>
      <c r="P124" s="158" t="s">
        <v>24</v>
      </c>
      <c r="Q124" s="159">
        <v>121</v>
      </c>
      <c r="R124" s="160"/>
      <c r="S124" s="183" t="s">
        <v>566</v>
      </c>
      <c r="T124" s="408">
        <f t="shared" si="20"/>
        <v>30</v>
      </c>
      <c r="V124" s="401" t="str">
        <f t="shared" si="25"/>
        <v>JWWA  G  121</v>
      </c>
      <c r="W124" s="401" t="str">
        <f t="shared" si="22"/>
        <v>JWWA  G  121</v>
      </c>
    </row>
    <row r="125" spans="1:23" ht="15" customHeight="1">
      <c r="A125" s="400" t="str">
        <f t="shared" si="24"/>
        <v>009D0221</v>
      </c>
      <c r="B125" s="544"/>
      <c r="C125" s="529"/>
      <c r="D125" s="139" t="s">
        <v>21</v>
      </c>
      <c r="E125" s="140">
        <v>2</v>
      </c>
      <c r="F125" s="140">
        <v>21</v>
      </c>
      <c r="G125" s="531" t="s">
        <v>2338</v>
      </c>
      <c r="H125" s="531" t="s">
        <v>2336</v>
      </c>
      <c r="I125" s="141" t="str">
        <f t="shared" si="23"/>
        <v>009D0221</v>
      </c>
      <c r="J125" s="142" t="s">
        <v>775</v>
      </c>
      <c r="K125" s="142" t="s">
        <v>457</v>
      </c>
      <c r="L125" s="142" t="s">
        <v>458</v>
      </c>
      <c r="M125" s="142" t="s">
        <v>435</v>
      </c>
      <c r="N125" s="142" t="s">
        <v>462</v>
      </c>
      <c r="O125" s="143" t="s">
        <v>6</v>
      </c>
      <c r="P125" s="144" t="s">
        <v>24</v>
      </c>
      <c r="Q125" s="145">
        <v>121</v>
      </c>
      <c r="R125" s="146"/>
      <c r="S125" s="147" t="s">
        <v>3837</v>
      </c>
      <c r="T125" s="406">
        <f t="shared" si="20"/>
        <v>9</v>
      </c>
      <c r="V125" s="401" t="str">
        <f t="shared" si="25"/>
        <v>JWWA  G  121</v>
      </c>
      <c r="W125" s="401" t="str">
        <f t="shared" si="22"/>
        <v>JWWA  G  121</v>
      </c>
    </row>
    <row r="126" spans="1:23" ht="15" customHeight="1">
      <c r="A126" s="400" t="str">
        <f t="shared" si="24"/>
        <v>019D0211</v>
      </c>
      <c r="B126" s="544"/>
      <c r="C126" s="529"/>
      <c r="D126" s="139" t="s">
        <v>21</v>
      </c>
      <c r="E126" s="140">
        <v>2</v>
      </c>
      <c r="F126" s="140">
        <v>11</v>
      </c>
      <c r="G126" s="532"/>
      <c r="H126" s="532"/>
      <c r="I126" s="148" t="str">
        <f t="shared" si="23"/>
        <v>019D0211</v>
      </c>
      <c r="J126" s="149" t="s">
        <v>775</v>
      </c>
      <c r="K126" s="149" t="s">
        <v>456</v>
      </c>
      <c r="L126" s="149" t="s">
        <v>458</v>
      </c>
      <c r="M126" s="149" t="s">
        <v>435</v>
      </c>
      <c r="N126" s="149" t="s">
        <v>462</v>
      </c>
      <c r="O126" s="150" t="s">
        <v>6</v>
      </c>
      <c r="P126" s="151" t="s">
        <v>24</v>
      </c>
      <c r="Q126" s="152">
        <v>121</v>
      </c>
      <c r="R126" s="153"/>
      <c r="S126" s="154" t="s">
        <v>1202</v>
      </c>
      <c r="T126" s="407">
        <f t="shared" si="20"/>
        <v>19</v>
      </c>
      <c r="V126" s="401" t="str">
        <f t="shared" si="25"/>
        <v>JWWA  G  121</v>
      </c>
      <c r="W126" s="401" t="str">
        <f t="shared" si="22"/>
        <v>JWWA  G  121</v>
      </c>
    </row>
    <row r="127" spans="1:23" ht="15" customHeight="1">
      <c r="A127" s="400" t="str">
        <f t="shared" si="24"/>
        <v>020D0221</v>
      </c>
      <c r="B127" s="544"/>
      <c r="C127" s="529"/>
      <c r="D127" s="139" t="s">
        <v>21</v>
      </c>
      <c r="E127" s="140">
        <v>2</v>
      </c>
      <c r="F127" s="140">
        <v>21</v>
      </c>
      <c r="G127" s="532"/>
      <c r="H127" s="532"/>
      <c r="I127" s="148" t="str">
        <f t="shared" si="23"/>
        <v>020D0221</v>
      </c>
      <c r="J127" s="149" t="s">
        <v>775</v>
      </c>
      <c r="K127" s="149" t="s">
        <v>456</v>
      </c>
      <c r="L127" s="149" t="s">
        <v>458</v>
      </c>
      <c r="M127" s="149" t="s">
        <v>435</v>
      </c>
      <c r="N127" s="149" t="s">
        <v>462</v>
      </c>
      <c r="O127" s="150" t="s">
        <v>6</v>
      </c>
      <c r="P127" s="151" t="s">
        <v>24</v>
      </c>
      <c r="Q127" s="152">
        <v>121</v>
      </c>
      <c r="R127" s="153"/>
      <c r="S127" s="154" t="s">
        <v>1733</v>
      </c>
      <c r="T127" s="407">
        <f t="shared" si="20"/>
        <v>20</v>
      </c>
      <c r="V127" s="401" t="str">
        <f t="shared" si="25"/>
        <v>JWWA  G  121</v>
      </c>
      <c r="W127" s="401" t="str">
        <f t="shared" si="22"/>
        <v>JWWA  G  121</v>
      </c>
    </row>
    <row r="128" spans="1:23" ht="15" customHeight="1">
      <c r="A128" s="400" t="str">
        <f t="shared" si="24"/>
        <v>026D0221</v>
      </c>
      <c r="B128" s="544"/>
      <c r="C128" s="529"/>
      <c r="D128" s="139" t="s">
        <v>21</v>
      </c>
      <c r="E128" s="140">
        <v>2</v>
      </c>
      <c r="F128" s="140">
        <v>21</v>
      </c>
      <c r="G128" s="532"/>
      <c r="H128" s="532"/>
      <c r="I128" s="148" t="str">
        <f t="shared" si="23"/>
        <v>026D0221</v>
      </c>
      <c r="J128" s="149" t="s">
        <v>775</v>
      </c>
      <c r="K128" s="149" t="s">
        <v>456</v>
      </c>
      <c r="L128" s="149" t="s">
        <v>458</v>
      </c>
      <c r="M128" s="149" t="s">
        <v>435</v>
      </c>
      <c r="N128" s="149" t="s">
        <v>462</v>
      </c>
      <c r="O128" s="150" t="s">
        <v>6</v>
      </c>
      <c r="P128" s="151" t="s">
        <v>24</v>
      </c>
      <c r="Q128" s="152">
        <v>121</v>
      </c>
      <c r="R128" s="153"/>
      <c r="S128" s="154" t="s">
        <v>2012</v>
      </c>
      <c r="T128" s="407">
        <f t="shared" si="20"/>
        <v>26</v>
      </c>
      <c r="V128" s="401" t="str">
        <f t="shared" si="25"/>
        <v>JWWA  G  121</v>
      </c>
      <c r="W128" s="401" t="str">
        <f t="shared" si="22"/>
        <v>JWWA  G  121</v>
      </c>
    </row>
    <row r="129" spans="1:23" ht="15" hidden="1" customHeight="1">
      <c r="A129" s="400" t="str">
        <f t="shared" si="24"/>
        <v>030D0221</v>
      </c>
      <c r="B129" s="544"/>
      <c r="C129" s="529"/>
      <c r="D129" s="139" t="s">
        <v>21</v>
      </c>
      <c r="E129" s="140">
        <v>2</v>
      </c>
      <c r="F129" s="140">
        <v>21</v>
      </c>
      <c r="G129" s="532"/>
      <c r="H129" s="532"/>
      <c r="I129" s="155" t="str">
        <f t="shared" si="23"/>
        <v>030D0221</v>
      </c>
      <c r="J129" s="156" t="s">
        <v>775</v>
      </c>
      <c r="K129" s="156" t="s">
        <v>456</v>
      </c>
      <c r="L129" s="156" t="s">
        <v>458</v>
      </c>
      <c r="M129" s="156" t="s">
        <v>435</v>
      </c>
      <c r="N129" s="156" t="s">
        <v>462</v>
      </c>
      <c r="O129" s="157" t="s">
        <v>6</v>
      </c>
      <c r="P129" s="158" t="s">
        <v>24</v>
      </c>
      <c r="Q129" s="159">
        <v>121</v>
      </c>
      <c r="R129" s="160"/>
      <c r="S129" s="183" t="s">
        <v>566</v>
      </c>
      <c r="T129" s="408">
        <f t="shared" si="20"/>
        <v>30</v>
      </c>
      <c r="V129" s="401" t="str">
        <f t="shared" si="25"/>
        <v>JWWA  G  121</v>
      </c>
      <c r="W129" s="401" t="str">
        <f t="shared" ref="W129" si="29">V129</f>
        <v>JWWA  G  121</v>
      </c>
    </row>
    <row r="130" spans="1:23" ht="15" customHeight="1">
      <c r="A130" s="400" t="str">
        <f t="shared" si="24"/>
        <v>009D0222</v>
      </c>
      <c r="B130" s="544"/>
      <c r="C130" s="529"/>
      <c r="D130" s="139" t="s">
        <v>21</v>
      </c>
      <c r="E130" s="140">
        <v>2</v>
      </c>
      <c r="F130" s="140">
        <v>22</v>
      </c>
      <c r="G130" s="532"/>
      <c r="H130" s="532"/>
      <c r="I130" s="141" t="str">
        <f t="shared" si="23"/>
        <v>009D0222</v>
      </c>
      <c r="J130" s="142" t="s">
        <v>775</v>
      </c>
      <c r="K130" s="142" t="s">
        <v>457</v>
      </c>
      <c r="L130" s="142" t="s">
        <v>4324</v>
      </c>
      <c r="M130" s="142" t="s">
        <v>435</v>
      </c>
      <c r="N130" s="142" t="s">
        <v>462</v>
      </c>
      <c r="O130" s="143" t="s">
        <v>6</v>
      </c>
      <c r="P130" s="144" t="s">
        <v>24</v>
      </c>
      <c r="Q130" s="145">
        <v>121</v>
      </c>
      <c r="R130" s="146"/>
      <c r="S130" s="147" t="s">
        <v>3837</v>
      </c>
      <c r="T130" s="406">
        <f t="shared" si="20"/>
        <v>9</v>
      </c>
      <c r="V130" s="401" t="str">
        <f t="shared" si="25"/>
        <v>JWWA  G  121</v>
      </c>
      <c r="W130" s="401" t="str">
        <f t="shared" si="22"/>
        <v>JWWA  G  121</v>
      </c>
    </row>
    <row r="131" spans="1:23" ht="15" customHeight="1">
      <c r="A131" s="400" t="str">
        <f t="shared" si="24"/>
        <v>019D0274</v>
      </c>
      <c r="B131" s="544"/>
      <c r="C131" s="529"/>
      <c r="D131" s="410" t="s">
        <v>21</v>
      </c>
      <c r="E131" s="411">
        <v>2</v>
      </c>
      <c r="F131" s="411">
        <v>74</v>
      </c>
      <c r="G131" s="532"/>
      <c r="H131" s="532"/>
      <c r="I131" s="148" t="str">
        <f t="shared" si="23"/>
        <v>019D0274</v>
      </c>
      <c r="J131" s="413" t="s">
        <v>775</v>
      </c>
      <c r="K131" s="413" t="s">
        <v>456</v>
      </c>
      <c r="L131" s="413" t="s">
        <v>459</v>
      </c>
      <c r="M131" s="413" t="s">
        <v>435</v>
      </c>
      <c r="N131" s="413" t="s">
        <v>462</v>
      </c>
      <c r="O131" s="150" t="s">
        <v>6</v>
      </c>
      <c r="P131" s="151" t="s">
        <v>24</v>
      </c>
      <c r="Q131" s="152">
        <v>121</v>
      </c>
      <c r="R131" s="153"/>
      <c r="S131" s="154" t="s">
        <v>1202</v>
      </c>
      <c r="T131" s="407">
        <f t="shared" si="20"/>
        <v>19</v>
      </c>
      <c r="V131" s="401" t="str">
        <f t="shared" si="25"/>
        <v>JWWA  G  121</v>
      </c>
      <c r="W131" s="401" t="str">
        <f t="shared" si="22"/>
        <v>JWWA  G  121</v>
      </c>
    </row>
    <row r="132" spans="1:23" ht="15" customHeight="1">
      <c r="A132" s="400" t="str">
        <f t="shared" si="24"/>
        <v>020D0222</v>
      </c>
      <c r="B132" s="544"/>
      <c r="C132" s="529"/>
      <c r="D132" s="139" t="s">
        <v>21</v>
      </c>
      <c r="E132" s="140">
        <v>2</v>
      </c>
      <c r="F132" s="140">
        <v>22</v>
      </c>
      <c r="G132" s="532"/>
      <c r="H132" s="532"/>
      <c r="I132" s="148" t="str">
        <f t="shared" si="23"/>
        <v>020D0222</v>
      </c>
      <c r="J132" s="412" t="s">
        <v>775</v>
      </c>
      <c r="K132" s="412" t="s">
        <v>456</v>
      </c>
      <c r="L132" s="412" t="s">
        <v>586</v>
      </c>
      <c r="M132" s="412" t="s">
        <v>435</v>
      </c>
      <c r="N132" s="412" t="s">
        <v>462</v>
      </c>
      <c r="O132" s="150" t="s">
        <v>6</v>
      </c>
      <c r="P132" s="151" t="s">
        <v>24</v>
      </c>
      <c r="Q132" s="152">
        <v>121</v>
      </c>
      <c r="R132" s="153"/>
      <c r="S132" s="154" t="s">
        <v>1733</v>
      </c>
      <c r="T132" s="407">
        <f t="shared" si="20"/>
        <v>20</v>
      </c>
      <c r="V132" s="401" t="str">
        <f t="shared" si="25"/>
        <v>JWWA  G  121</v>
      </c>
      <c r="W132" s="401" t="str">
        <f t="shared" si="22"/>
        <v>JWWA  G  121</v>
      </c>
    </row>
    <row r="133" spans="1:23" ht="15" customHeight="1">
      <c r="A133" s="400" t="str">
        <f t="shared" si="24"/>
        <v>026D0222</v>
      </c>
      <c r="B133" s="544"/>
      <c r="C133" s="529"/>
      <c r="D133" s="139" t="s">
        <v>21</v>
      </c>
      <c r="E133" s="140">
        <v>2</v>
      </c>
      <c r="F133" s="140">
        <v>22</v>
      </c>
      <c r="G133" s="532"/>
      <c r="H133" s="532"/>
      <c r="I133" s="148" t="str">
        <f t="shared" si="23"/>
        <v>026D0222</v>
      </c>
      <c r="J133" s="149" t="s">
        <v>775</v>
      </c>
      <c r="K133" s="149" t="s">
        <v>456</v>
      </c>
      <c r="L133" s="149" t="s">
        <v>586</v>
      </c>
      <c r="M133" s="149" t="s">
        <v>435</v>
      </c>
      <c r="N133" s="149" t="s">
        <v>462</v>
      </c>
      <c r="O133" s="150" t="s">
        <v>6</v>
      </c>
      <c r="P133" s="151" t="s">
        <v>24</v>
      </c>
      <c r="Q133" s="152">
        <v>121</v>
      </c>
      <c r="R133" s="153"/>
      <c r="S133" s="154" t="s">
        <v>2012</v>
      </c>
      <c r="T133" s="407">
        <f t="shared" si="20"/>
        <v>26</v>
      </c>
      <c r="V133" s="401" t="str">
        <f t="shared" si="25"/>
        <v>JWWA  G  121</v>
      </c>
      <c r="W133" s="401" t="str">
        <f t="shared" si="22"/>
        <v>JWWA  G  121</v>
      </c>
    </row>
    <row r="134" spans="1:23" ht="15" hidden="1" customHeight="1">
      <c r="A134" s="400" t="str">
        <f t="shared" si="24"/>
        <v>030D0222</v>
      </c>
      <c r="B134" s="544"/>
      <c r="C134" s="529"/>
      <c r="D134" s="139" t="s">
        <v>21</v>
      </c>
      <c r="E134" s="140">
        <v>2</v>
      </c>
      <c r="F134" s="140">
        <v>22</v>
      </c>
      <c r="G134" s="532"/>
      <c r="H134" s="414"/>
      <c r="I134" s="155" t="str">
        <f t="shared" si="23"/>
        <v>030D0222</v>
      </c>
      <c r="J134" s="156" t="s">
        <v>775</v>
      </c>
      <c r="K134" s="156" t="s">
        <v>456</v>
      </c>
      <c r="L134" s="156" t="s">
        <v>459</v>
      </c>
      <c r="M134" s="156" t="s">
        <v>435</v>
      </c>
      <c r="N134" s="156" t="s">
        <v>462</v>
      </c>
      <c r="O134" s="157" t="s">
        <v>6</v>
      </c>
      <c r="P134" s="158" t="s">
        <v>24</v>
      </c>
      <c r="Q134" s="159">
        <v>121</v>
      </c>
      <c r="R134" s="160"/>
      <c r="S134" s="183" t="s">
        <v>566</v>
      </c>
      <c r="T134" s="408">
        <f t="shared" si="20"/>
        <v>30</v>
      </c>
      <c r="V134" s="401" t="str">
        <f t="shared" si="25"/>
        <v>JWWA  G  121</v>
      </c>
      <c r="W134" s="401" t="str">
        <f t="shared" si="22"/>
        <v>JWWA  G  121</v>
      </c>
    </row>
    <row r="135" spans="1:23" ht="15" customHeight="1">
      <c r="A135" s="400" t="str">
        <f t="shared" si="24"/>
        <v>009D0223</v>
      </c>
      <c r="B135" s="544"/>
      <c r="C135" s="529"/>
      <c r="D135" s="139" t="s">
        <v>21</v>
      </c>
      <c r="E135" s="140">
        <v>2</v>
      </c>
      <c r="F135" s="140">
        <v>23</v>
      </c>
      <c r="G135" s="532"/>
      <c r="H135" s="531" t="s">
        <v>2337</v>
      </c>
      <c r="I135" s="141" t="str">
        <f t="shared" si="23"/>
        <v>009D0223</v>
      </c>
      <c r="J135" s="142" t="s">
        <v>775</v>
      </c>
      <c r="K135" s="142" t="s">
        <v>457</v>
      </c>
      <c r="L135" s="142" t="s">
        <v>458</v>
      </c>
      <c r="M135" s="142" t="s">
        <v>435</v>
      </c>
      <c r="N135" s="142" t="s">
        <v>463</v>
      </c>
      <c r="O135" s="143" t="s">
        <v>6</v>
      </c>
      <c r="P135" s="144" t="s">
        <v>24</v>
      </c>
      <c r="Q135" s="145">
        <v>121</v>
      </c>
      <c r="R135" s="146"/>
      <c r="S135" s="147" t="s">
        <v>3837</v>
      </c>
      <c r="T135" s="406">
        <f t="shared" si="20"/>
        <v>9</v>
      </c>
      <c r="V135" s="401" t="str">
        <f t="shared" si="25"/>
        <v>JWWA  G  121</v>
      </c>
      <c r="W135" s="401" t="str">
        <f t="shared" si="22"/>
        <v>JWWA  G  121</v>
      </c>
    </row>
    <row r="136" spans="1:23" ht="15" customHeight="1">
      <c r="A136" s="400" t="str">
        <f t="shared" si="24"/>
        <v>019D0212</v>
      </c>
      <c r="B136" s="544"/>
      <c r="C136" s="529"/>
      <c r="D136" s="139" t="s">
        <v>21</v>
      </c>
      <c r="E136" s="140">
        <v>2</v>
      </c>
      <c r="F136" s="140">
        <v>12</v>
      </c>
      <c r="G136" s="532"/>
      <c r="H136" s="532"/>
      <c r="I136" s="162" t="str">
        <f t="shared" si="23"/>
        <v>019D0212</v>
      </c>
      <c r="J136" s="207" t="s">
        <v>775</v>
      </c>
      <c r="K136" s="207" t="s">
        <v>456</v>
      </c>
      <c r="L136" s="207" t="s">
        <v>458</v>
      </c>
      <c r="M136" s="207" t="s">
        <v>435</v>
      </c>
      <c r="N136" s="207" t="s">
        <v>463</v>
      </c>
      <c r="O136" s="186" t="s">
        <v>6</v>
      </c>
      <c r="P136" s="187" t="s">
        <v>24</v>
      </c>
      <c r="Q136" s="188">
        <v>121</v>
      </c>
      <c r="R136" s="189"/>
      <c r="S136" s="190" t="s">
        <v>1202</v>
      </c>
      <c r="T136" s="415">
        <f t="shared" si="20"/>
        <v>19</v>
      </c>
      <c r="V136" s="401" t="str">
        <f t="shared" si="25"/>
        <v>JWWA  G  121</v>
      </c>
      <c r="W136" s="401" t="str">
        <f t="shared" si="22"/>
        <v>JWWA  G  121</v>
      </c>
    </row>
    <row r="137" spans="1:23" ht="15" customHeight="1">
      <c r="A137" s="400" t="str">
        <f t="shared" si="24"/>
        <v>020D0223</v>
      </c>
      <c r="B137" s="544"/>
      <c r="C137" s="529"/>
      <c r="D137" s="139" t="s">
        <v>21</v>
      </c>
      <c r="E137" s="140">
        <v>2</v>
      </c>
      <c r="F137" s="140">
        <v>23</v>
      </c>
      <c r="G137" s="532"/>
      <c r="H137" s="532"/>
      <c r="I137" s="148" t="str">
        <f t="shared" si="23"/>
        <v>020D0223</v>
      </c>
      <c r="J137" s="149" t="s">
        <v>775</v>
      </c>
      <c r="K137" s="149" t="s">
        <v>456</v>
      </c>
      <c r="L137" s="149" t="s">
        <v>458</v>
      </c>
      <c r="M137" s="149" t="s">
        <v>435</v>
      </c>
      <c r="N137" s="149" t="s">
        <v>463</v>
      </c>
      <c r="O137" s="150" t="s">
        <v>6</v>
      </c>
      <c r="P137" s="151" t="s">
        <v>24</v>
      </c>
      <c r="Q137" s="152">
        <v>121</v>
      </c>
      <c r="R137" s="153"/>
      <c r="S137" s="154" t="s">
        <v>1733</v>
      </c>
      <c r="T137" s="407">
        <f t="shared" si="20"/>
        <v>20</v>
      </c>
      <c r="V137" s="401" t="str">
        <f t="shared" si="25"/>
        <v>JWWA  G  121</v>
      </c>
      <c r="W137" s="401" t="str">
        <f t="shared" si="22"/>
        <v>JWWA  G  121</v>
      </c>
    </row>
    <row r="138" spans="1:23" ht="15" customHeight="1">
      <c r="A138" s="400" t="str">
        <f t="shared" si="24"/>
        <v>026D0223</v>
      </c>
      <c r="B138" s="544"/>
      <c r="C138" s="529"/>
      <c r="D138" s="139" t="s">
        <v>21</v>
      </c>
      <c r="E138" s="140">
        <v>2</v>
      </c>
      <c r="F138" s="140">
        <v>23</v>
      </c>
      <c r="G138" s="532"/>
      <c r="H138" s="532"/>
      <c r="I138" s="148" t="str">
        <f t="shared" si="23"/>
        <v>026D0223</v>
      </c>
      <c r="J138" s="149" t="s">
        <v>775</v>
      </c>
      <c r="K138" s="149" t="s">
        <v>456</v>
      </c>
      <c r="L138" s="149" t="s">
        <v>458</v>
      </c>
      <c r="M138" s="149" t="s">
        <v>435</v>
      </c>
      <c r="N138" s="149" t="s">
        <v>463</v>
      </c>
      <c r="O138" s="150" t="s">
        <v>6</v>
      </c>
      <c r="P138" s="151" t="s">
        <v>24</v>
      </c>
      <c r="Q138" s="152">
        <v>121</v>
      </c>
      <c r="R138" s="153"/>
      <c r="S138" s="154" t="s">
        <v>2012</v>
      </c>
      <c r="T138" s="407">
        <f t="shared" si="20"/>
        <v>26</v>
      </c>
      <c r="V138" s="401" t="str">
        <f t="shared" si="25"/>
        <v>JWWA  G  121</v>
      </c>
      <c r="W138" s="401" t="str">
        <f t="shared" si="22"/>
        <v>JWWA  G  121</v>
      </c>
    </row>
    <row r="139" spans="1:23" ht="15" hidden="1" customHeight="1">
      <c r="A139" s="400" t="str">
        <f t="shared" si="24"/>
        <v>030D0223</v>
      </c>
      <c r="B139" s="544"/>
      <c r="C139" s="529"/>
      <c r="D139" s="139" t="s">
        <v>21</v>
      </c>
      <c r="E139" s="140">
        <v>2</v>
      </c>
      <c r="F139" s="140">
        <v>23</v>
      </c>
      <c r="G139" s="532"/>
      <c r="H139" s="532"/>
      <c r="I139" s="155" t="str">
        <f t="shared" si="23"/>
        <v>030D0223</v>
      </c>
      <c r="J139" s="156" t="s">
        <v>775</v>
      </c>
      <c r="K139" s="156" t="s">
        <v>456</v>
      </c>
      <c r="L139" s="156" t="s">
        <v>458</v>
      </c>
      <c r="M139" s="156" t="s">
        <v>435</v>
      </c>
      <c r="N139" s="156" t="s">
        <v>463</v>
      </c>
      <c r="O139" s="157" t="s">
        <v>6</v>
      </c>
      <c r="P139" s="158" t="s">
        <v>24</v>
      </c>
      <c r="Q139" s="159">
        <v>121</v>
      </c>
      <c r="R139" s="160"/>
      <c r="S139" s="183" t="s">
        <v>566</v>
      </c>
      <c r="T139" s="408">
        <f t="shared" si="20"/>
        <v>30</v>
      </c>
      <c r="V139" s="401" t="str">
        <f t="shared" si="25"/>
        <v>JWWA  G  121</v>
      </c>
      <c r="W139" s="401" t="str">
        <f t="shared" ref="W139" si="30">V139</f>
        <v>JWWA  G  121</v>
      </c>
    </row>
    <row r="140" spans="1:23" ht="15" customHeight="1">
      <c r="A140" s="400" t="str">
        <f t="shared" si="24"/>
        <v>009D0224</v>
      </c>
      <c r="B140" s="544"/>
      <c r="C140" s="529"/>
      <c r="D140" s="139" t="s">
        <v>21</v>
      </c>
      <c r="E140" s="140">
        <v>2</v>
      </c>
      <c r="F140" s="140">
        <v>24</v>
      </c>
      <c r="G140" s="532"/>
      <c r="H140" s="532"/>
      <c r="I140" s="141" t="str">
        <f t="shared" si="23"/>
        <v>009D0224</v>
      </c>
      <c r="J140" s="142" t="s">
        <v>775</v>
      </c>
      <c r="K140" s="142" t="s">
        <v>457</v>
      </c>
      <c r="L140" s="142" t="s">
        <v>4324</v>
      </c>
      <c r="M140" s="142" t="s">
        <v>435</v>
      </c>
      <c r="N140" s="142" t="s">
        <v>463</v>
      </c>
      <c r="O140" s="143" t="s">
        <v>6</v>
      </c>
      <c r="P140" s="144" t="s">
        <v>24</v>
      </c>
      <c r="Q140" s="145">
        <v>121</v>
      </c>
      <c r="R140" s="146"/>
      <c r="S140" s="147" t="s">
        <v>3837</v>
      </c>
      <c r="T140" s="406">
        <f t="shared" ref="T140:T203" si="31">IF(S140="","",VLOOKUP(S140,$AC$7:$AD$69,2,FALSE))</f>
        <v>9</v>
      </c>
      <c r="V140" s="401" t="str">
        <f t="shared" si="25"/>
        <v>JWWA  G  121</v>
      </c>
      <c r="W140" s="401" t="str">
        <f t="shared" si="22"/>
        <v>JWWA  G  121</v>
      </c>
    </row>
    <row r="141" spans="1:23" ht="15" customHeight="1">
      <c r="A141" s="400" t="str">
        <f t="shared" si="24"/>
        <v>019D0275</v>
      </c>
      <c r="B141" s="544"/>
      <c r="C141" s="529"/>
      <c r="D141" s="410" t="s">
        <v>21</v>
      </c>
      <c r="E141" s="411">
        <v>2</v>
      </c>
      <c r="F141" s="411">
        <v>75</v>
      </c>
      <c r="G141" s="532"/>
      <c r="H141" s="532"/>
      <c r="I141" s="148" t="str">
        <f t="shared" si="23"/>
        <v>019D0275</v>
      </c>
      <c r="J141" s="413" t="s">
        <v>775</v>
      </c>
      <c r="K141" s="413" t="s">
        <v>456</v>
      </c>
      <c r="L141" s="413" t="s">
        <v>459</v>
      </c>
      <c r="M141" s="413" t="s">
        <v>435</v>
      </c>
      <c r="N141" s="413" t="s">
        <v>463</v>
      </c>
      <c r="O141" s="186" t="s">
        <v>6</v>
      </c>
      <c r="P141" s="187" t="s">
        <v>24</v>
      </c>
      <c r="Q141" s="188">
        <v>121</v>
      </c>
      <c r="R141" s="189"/>
      <c r="S141" s="190" t="s">
        <v>1202</v>
      </c>
      <c r="T141" s="415">
        <f t="shared" si="31"/>
        <v>19</v>
      </c>
      <c r="V141" s="401" t="str">
        <f t="shared" si="25"/>
        <v>JWWA  G  121</v>
      </c>
      <c r="W141" s="401" t="str">
        <f t="shared" si="22"/>
        <v>JWWA  G  121</v>
      </c>
    </row>
    <row r="142" spans="1:23" ht="15" customHeight="1">
      <c r="A142" s="400" t="str">
        <f t="shared" si="24"/>
        <v>020D0224</v>
      </c>
      <c r="B142" s="544"/>
      <c r="C142" s="529"/>
      <c r="D142" s="139" t="s">
        <v>21</v>
      </c>
      <c r="E142" s="140">
        <v>2</v>
      </c>
      <c r="F142" s="140">
        <v>24</v>
      </c>
      <c r="G142" s="532"/>
      <c r="H142" s="532"/>
      <c r="I142" s="148" t="str">
        <f t="shared" si="23"/>
        <v>020D0224</v>
      </c>
      <c r="J142" s="412" t="s">
        <v>775</v>
      </c>
      <c r="K142" s="412" t="s">
        <v>456</v>
      </c>
      <c r="L142" s="412" t="s">
        <v>586</v>
      </c>
      <c r="M142" s="412" t="s">
        <v>435</v>
      </c>
      <c r="N142" s="412" t="s">
        <v>463</v>
      </c>
      <c r="O142" s="150" t="s">
        <v>6</v>
      </c>
      <c r="P142" s="151" t="s">
        <v>24</v>
      </c>
      <c r="Q142" s="152">
        <v>121</v>
      </c>
      <c r="R142" s="153"/>
      <c r="S142" s="154" t="s">
        <v>1733</v>
      </c>
      <c r="T142" s="407">
        <f t="shared" si="31"/>
        <v>20</v>
      </c>
      <c r="V142" s="401" t="str">
        <f t="shared" si="25"/>
        <v>JWWA  G  121</v>
      </c>
      <c r="W142" s="401" t="str">
        <f t="shared" si="22"/>
        <v>JWWA  G  121</v>
      </c>
    </row>
    <row r="143" spans="1:23" ht="15" customHeight="1">
      <c r="A143" s="400" t="str">
        <f t="shared" si="24"/>
        <v>026D0224</v>
      </c>
      <c r="B143" s="544"/>
      <c r="C143" s="529"/>
      <c r="D143" s="139" t="s">
        <v>21</v>
      </c>
      <c r="E143" s="140">
        <v>2</v>
      </c>
      <c r="F143" s="140">
        <v>24</v>
      </c>
      <c r="G143" s="532"/>
      <c r="H143" s="532"/>
      <c r="I143" s="148" t="str">
        <f t="shared" si="23"/>
        <v>026D0224</v>
      </c>
      <c r="J143" s="149" t="s">
        <v>775</v>
      </c>
      <c r="K143" s="149" t="s">
        <v>456</v>
      </c>
      <c r="L143" s="149" t="s">
        <v>586</v>
      </c>
      <c r="M143" s="149" t="s">
        <v>435</v>
      </c>
      <c r="N143" s="149" t="s">
        <v>463</v>
      </c>
      <c r="O143" s="150" t="s">
        <v>6</v>
      </c>
      <c r="P143" s="151" t="s">
        <v>24</v>
      </c>
      <c r="Q143" s="152">
        <v>121</v>
      </c>
      <c r="R143" s="153"/>
      <c r="S143" s="154" t="s">
        <v>2012</v>
      </c>
      <c r="T143" s="407">
        <f t="shared" si="31"/>
        <v>26</v>
      </c>
      <c r="V143" s="401" t="str">
        <f t="shared" si="25"/>
        <v>JWWA  G  121</v>
      </c>
      <c r="W143" s="401" t="str">
        <f t="shared" si="22"/>
        <v>JWWA  G  121</v>
      </c>
    </row>
    <row r="144" spans="1:23" ht="15" hidden="1" customHeight="1">
      <c r="A144" s="400" t="str">
        <f t="shared" si="24"/>
        <v>030D0224</v>
      </c>
      <c r="B144" s="544"/>
      <c r="C144" s="529"/>
      <c r="D144" s="139" t="s">
        <v>21</v>
      </c>
      <c r="E144" s="140">
        <v>2</v>
      </c>
      <c r="F144" s="140">
        <v>24</v>
      </c>
      <c r="G144" s="414"/>
      <c r="H144" s="533"/>
      <c r="I144" s="155" t="str">
        <f t="shared" si="23"/>
        <v>030D0224</v>
      </c>
      <c r="J144" s="156" t="s">
        <v>775</v>
      </c>
      <c r="K144" s="156" t="s">
        <v>456</v>
      </c>
      <c r="L144" s="156" t="s">
        <v>459</v>
      </c>
      <c r="M144" s="156" t="s">
        <v>435</v>
      </c>
      <c r="N144" s="156" t="s">
        <v>463</v>
      </c>
      <c r="O144" s="157" t="s">
        <v>6</v>
      </c>
      <c r="P144" s="158" t="s">
        <v>24</v>
      </c>
      <c r="Q144" s="159">
        <v>121</v>
      </c>
      <c r="R144" s="160"/>
      <c r="S144" s="183" t="s">
        <v>566</v>
      </c>
      <c r="T144" s="408">
        <f t="shared" si="31"/>
        <v>30</v>
      </c>
      <c r="V144" s="401" t="str">
        <f t="shared" si="25"/>
        <v>JWWA  G  121</v>
      </c>
      <c r="W144" s="401" t="str">
        <f t="shared" si="22"/>
        <v>JWWA  G  121</v>
      </c>
    </row>
    <row r="145" spans="1:23" ht="15" customHeight="1">
      <c r="A145" s="400" t="str">
        <f t="shared" si="24"/>
        <v>009D0225</v>
      </c>
      <c r="B145" s="544"/>
      <c r="C145" s="529"/>
      <c r="D145" s="139" t="s">
        <v>21</v>
      </c>
      <c r="E145" s="140">
        <v>2</v>
      </c>
      <c r="F145" s="140">
        <v>25</v>
      </c>
      <c r="G145" s="531" t="s">
        <v>2351</v>
      </c>
      <c r="H145" s="531" t="s">
        <v>2336</v>
      </c>
      <c r="I145" s="141" t="str">
        <f t="shared" si="23"/>
        <v>009D0225</v>
      </c>
      <c r="J145" s="142" t="s">
        <v>776</v>
      </c>
      <c r="K145" s="142" t="s">
        <v>461</v>
      </c>
      <c r="L145" s="142" t="s">
        <v>458</v>
      </c>
      <c r="M145" s="142" t="s">
        <v>435</v>
      </c>
      <c r="N145" s="142" t="s">
        <v>462</v>
      </c>
      <c r="O145" s="143" t="s">
        <v>6</v>
      </c>
      <c r="P145" s="144" t="s">
        <v>24</v>
      </c>
      <c r="Q145" s="145">
        <v>121</v>
      </c>
      <c r="R145" s="146"/>
      <c r="S145" s="147" t="s">
        <v>3837</v>
      </c>
      <c r="T145" s="406">
        <f t="shared" si="31"/>
        <v>9</v>
      </c>
      <c r="V145" s="401" t="str">
        <f t="shared" si="25"/>
        <v>JWWA  G  121</v>
      </c>
      <c r="W145" s="401" t="str">
        <f t="shared" si="22"/>
        <v>JWWA  G  121</v>
      </c>
    </row>
    <row r="146" spans="1:23" ht="15" customHeight="1">
      <c r="A146" s="400" t="str">
        <f t="shared" si="24"/>
        <v>019D0213</v>
      </c>
      <c r="B146" s="544"/>
      <c r="C146" s="529"/>
      <c r="D146" s="139" t="s">
        <v>21</v>
      </c>
      <c r="E146" s="140">
        <v>2</v>
      </c>
      <c r="F146" s="140">
        <v>13</v>
      </c>
      <c r="G146" s="532"/>
      <c r="H146" s="532"/>
      <c r="I146" s="148" t="str">
        <f t="shared" si="23"/>
        <v>019D0213</v>
      </c>
      <c r="J146" s="149" t="s">
        <v>776</v>
      </c>
      <c r="K146" s="149" t="s">
        <v>460</v>
      </c>
      <c r="L146" s="149" t="s">
        <v>458</v>
      </c>
      <c r="M146" s="149" t="s">
        <v>435</v>
      </c>
      <c r="N146" s="149" t="s">
        <v>462</v>
      </c>
      <c r="O146" s="150" t="s">
        <v>6</v>
      </c>
      <c r="P146" s="151" t="s">
        <v>24</v>
      </c>
      <c r="Q146" s="152">
        <v>121</v>
      </c>
      <c r="R146" s="153"/>
      <c r="S146" s="154" t="s">
        <v>1202</v>
      </c>
      <c r="T146" s="407">
        <f t="shared" si="31"/>
        <v>19</v>
      </c>
      <c r="V146" s="401" t="str">
        <f t="shared" si="25"/>
        <v>JWWA  G  121</v>
      </c>
      <c r="W146" s="401" t="str">
        <f t="shared" si="22"/>
        <v>JWWA  G  121</v>
      </c>
    </row>
    <row r="147" spans="1:23" ht="15" customHeight="1">
      <c r="A147" s="400" t="str">
        <f t="shared" si="24"/>
        <v>020D0225</v>
      </c>
      <c r="B147" s="544"/>
      <c r="C147" s="529"/>
      <c r="D147" s="139" t="s">
        <v>21</v>
      </c>
      <c r="E147" s="140">
        <v>2</v>
      </c>
      <c r="F147" s="140">
        <v>25</v>
      </c>
      <c r="G147" s="532"/>
      <c r="H147" s="532"/>
      <c r="I147" s="148" t="str">
        <f t="shared" si="23"/>
        <v>020D0225</v>
      </c>
      <c r="J147" s="149" t="s">
        <v>776</v>
      </c>
      <c r="K147" s="149" t="s">
        <v>460</v>
      </c>
      <c r="L147" s="149" t="s">
        <v>458</v>
      </c>
      <c r="M147" s="149" t="s">
        <v>435</v>
      </c>
      <c r="N147" s="149" t="s">
        <v>462</v>
      </c>
      <c r="O147" s="150" t="s">
        <v>6</v>
      </c>
      <c r="P147" s="151" t="s">
        <v>24</v>
      </c>
      <c r="Q147" s="152">
        <v>121</v>
      </c>
      <c r="R147" s="153"/>
      <c r="S147" s="154" t="s">
        <v>1733</v>
      </c>
      <c r="T147" s="407">
        <f t="shared" si="31"/>
        <v>20</v>
      </c>
      <c r="V147" s="401" t="str">
        <f t="shared" si="25"/>
        <v>JWWA  G  121</v>
      </c>
      <c r="W147" s="401" t="str">
        <f t="shared" si="22"/>
        <v>JWWA  G  121</v>
      </c>
    </row>
    <row r="148" spans="1:23" ht="15" customHeight="1">
      <c r="A148" s="400" t="str">
        <f t="shared" si="24"/>
        <v>026D0225</v>
      </c>
      <c r="B148" s="545"/>
      <c r="C148" s="530"/>
      <c r="D148" s="139" t="s">
        <v>21</v>
      </c>
      <c r="E148" s="140">
        <v>2</v>
      </c>
      <c r="F148" s="140">
        <v>25</v>
      </c>
      <c r="G148" s="533"/>
      <c r="H148" s="533"/>
      <c r="I148" s="148" t="str">
        <f t="shared" si="23"/>
        <v>026D0225</v>
      </c>
      <c r="J148" s="149" t="s">
        <v>776</v>
      </c>
      <c r="K148" s="149" t="s">
        <v>460</v>
      </c>
      <c r="L148" s="149" t="s">
        <v>458</v>
      </c>
      <c r="M148" s="149" t="s">
        <v>435</v>
      </c>
      <c r="N148" s="149" t="s">
        <v>462</v>
      </c>
      <c r="O148" s="150" t="s">
        <v>6</v>
      </c>
      <c r="P148" s="151" t="s">
        <v>24</v>
      </c>
      <c r="Q148" s="152">
        <v>121</v>
      </c>
      <c r="R148" s="153"/>
      <c r="S148" s="154" t="s">
        <v>2012</v>
      </c>
      <c r="T148" s="407">
        <f t="shared" si="31"/>
        <v>26</v>
      </c>
      <c r="V148" s="401" t="str">
        <f t="shared" si="25"/>
        <v>JWWA  G  121</v>
      </c>
      <c r="W148" s="401" t="str">
        <f t="shared" si="22"/>
        <v>JWWA  G  121</v>
      </c>
    </row>
    <row r="149" spans="1:23" ht="15" hidden="1" customHeight="1">
      <c r="A149" s="400" t="str">
        <f t="shared" si="24"/>
        <v>030D0225</v>
      </c>
      <c r="B149" s="543" t="s">
        <v>2365</v>
      </c>
      <c r="C149" s="528" t="s">
        <v>19</v>
      </c>
      <c r="D149" s="139" t="s">
        <v>21</v>
      </c>
      <c r="E149" s="140">
        <v>2</v>
      </c>
      <c r="F149" s="140">
        <v>25</v>
      </c>
      <c r="G149" s="421"/>
      <c r="H149" s="421" t="s">
        <v>2336</v>
      </c>
      <c r="I149" s="155" t="str">
        <f t="shared" si="23"/>
        <v>030D0225</v>
      </c>
      <c r="J149" s="156" t="s">
        <v>776</v>
      </c>
      <c r="K149" s="156" t="s">
        <v>460</v>
      </c>
      <c r="L149" s="156" t="s">
        <v>458</v>
      </c>
      <c r="M149" s="156" t="s">
        <v>435</v>
      </c>
      <c r="N149" s="156" t="s">
        <v>462</v>
      </c>
      <c r="O149" s="157" t="s">
        <v>6</v>
      </c>
      <c r="P149" s="158" t="s">
        <v>24</v>
      </c>
      <c r="Q149" s="159">
        <v>121</v>
      </c>
      <c r="R149" s="160"/>
      <c r="S149" s="183" t="s">
        <v>566</v>
      </c>
      <c r="T149" s="408">
        <f t="shared" si="31"/>
        <v>30</v>
      </c>
      <c r="V149" s="401" t="str">
        <f t="shared" si="25"/>
        <v>JWWA  G  121</v>
      </c>
      <c r="W149" s="401" t="str">
        <f t="shared" si="22"/>
        <v>JWWA  G  121</v>
      </c>
    </row>
    <row r="150" spans="1:23" ht="15" customHeight="1">
      <c r="A150" s="400" t="str">
        <f t="shared" si="24"/>
        <v>009D0226</v>
      </c>
      <c r="B150" s="544"/>
      <c r="C150" s="529"/>
      <c r="D150" s="139" t="s">
        <v>21</v>
      </c>
      <c r="E150" s="140">
        <v>2</v>
      </c>
      <c r="F150" s="140">
        <v>26</v>
      </c>
      <c r="G150" s="531" t="s">
        <v>2351</v>
      </c>
      <c r="H150" s="531" t="s">
        <v>2337</v>
      </c>
      <c r="I150" s="141" t="str">
        <f t="shared" si="23"/>
        <v>009D0226</v>
      </c>
      <c r="J150" s="142" t="s">
        <v>776</v>
      </c>
      <c r="K150" s="142" t="s">
        <v>464</v>
      </c>
      <c r="L150" s="142" t="s">
        <v>458</v>
      </c>
      <c r="M150" s="142" t="s">
        <v>435</v>
      </c>
      <c r="N150" s="142" t="s">
        <v>463</v>
      </c>
      <c r="O150" s="143" t="s">
        <v>57</v>
      </c>
      <c r="P150" s="144"/>
      <c r="Q150" s="145"/>
      <c r="R150" s="146"/>
      <c r="S150" s="147" t="s">
        <v>3837</v>
      </c>
      <c r="T150" s="406">
        <f t="shared" si="31"/>
        <v>9</v>
      </c>
      <c r="V150" s="401" t="str">
        <f t="shared" si="25"/>
        <v xml:space="preserve">指定承認    </v>
      </c>
      <c r="W150" s="401" t="str">
        <f t="shared" si="22"/>
        <v xml:space="preserve">指定承認    </v>
      </c>
    </row>
    <row r="151" spans="1:23" ht="15" customHeight="1">
      <c r="A151" s="400" t="str">
        <f t="shared" si="24"/>
        <v>020D0226</v>
      </c>
      <c r="B151" s="544"/>
      <c r="C151" s="529"/>
      <c r="D151" s="139" t="s">
        <v>21</v>
      </c>
      <c r="E151" s="140">
        <v>2</v>
      </c>
      <c r="F151" s="140">
        <v>26</v>
      </c>
      <c r="G151" s="532"/>
      <c r="H151" s="532"/>
      <c r="I151" s="148" t="str">
        <f t="shared" si="23"/>
        <v>020D0226</v>
      </c>
      <c r="J151" s="149" t="s">
        <v>776</v>
      </c>
      <c r="K151" s="149" t="s">
        <v>460</v>
      </c>
      <c r="L151" s="149" t="s">
        <v>458</v>
      </c>
      <c r="M151" s="149" t="s">
        <v>435</v>
      </c>
      <c r="N151" s="149" t="s">
        <v>463</v>
      </c>
      <c r="O151" s="150" t="s">
        <v>57</v>
      </c>
      <c r="P151" s="151"/>
      <c r="Q151" s="152"/>
      <c r="R151" s="153"/>
      <c r="S151" s="154" t="s">
        <v>1733</v>
      </c>
      <c r="T151" s="407">
        <f t="shared" si="31"/>
        <v>20</v>
      </c>
      <c r="V151" s="401" t="str">
        <f t="shared" si="25"/>
        <v xml:space="preserve">指定承認    </v>
      </c>
      <c r="W151" s="401" t="str">
        <f t="shared" si="22"/>
        <v xml:space="preserve">指定承認    </v>
      </c>
    </row>
    <row r="152" spans="1:23" ht="15" hidden="1" customHeight="1">
      <c r="A152" s="400" t="str">
        <f t="shared" ref="A152:A215" si="32">I152</f>
        <v>026D0226</v>
      </c>
      <c r="B152" s="544"/>
      <c r="C152" s="529"/>
      <c r="D152" s="139" t="s">
        <v>21</v>
      </c>
      <c r="E152" s="140">
        <v>2</v>
      </c>
      <c r="F152" s="140">
        <v>26</v>
      </c>
      <c r="G152" s="414"/>
      <c r="H152" s="532"/>
      <c r="I152" s="155" t="str">
        <f t="shared" si="23"/>
        <v>026D0226</v>
      </c>
      <c r="J152" s="156" t="s">
        <v>776</v>
      </c>
      <c r="K152" s="156" t="s">
        <v>460</v>
      </c>
      <c r="L152" s="156" t="s">
        <v>458</v>
      </c>
      <c r="M152" s="156" t="s">
        <v>435</v>
      </c>
      <c r="N152" s="156" t="s">
        <v>463</v>
      </c>
      <c r="O152" s="157" t="s">
        <v>57</v>
      </c>
      <c r="P152" s="158"/>
      <c r="Q152" s="159"/>
      <c r="R152" s="160"/>
      <c r="S152" s="161" t="s">
        <v>2012</v>
      </c>
      <c r="T152" s="408">
        <f t="shared" si="31"/>
        <v>26</v>
      </c>
      <c r="V152" s="401" t="str">
        <f t="shared" si="25"/>
        <v xml:space="preserve">指定承認    </v>
      </c>
      <c r="W152" s="401" t="str">
        <f t="shared" ref="W152:W220" si="33">V152</f>
        <v xml:space="preserve">指定承認    </v>
      </c>
    </row>
    <row r="153" spans="1:23" ht="15" customHeight="1">
      <c r="A153" s="400" t="str">
        <f t="shared" si="32"/>
        <v>009D0227</v>
      </c>
      <c r="B153" s="544"/>
      <c r="C153" s="529"/>
      <c r="D153" s="139" t="s">
        <v>21</v>
      </c>
      <c r="E153" s="140">
        <v>2</v>
      </c>
      <c r="F153" s="140">
        <v>27</v>
      </c>
      <c r="G153" s="531" t="s">
        <v>2353</v>
      </c>
      <c r="H153" s="531" t="s">
        <v>2352</v>
      </c>
      <c r="I153" s="141" t="str">
        <f t="shared" si="23"/>
        <v>009D0227</v>
      </c>
      <c r="J153" s="142" t="s">
        <v>777</v>
      </c>
      <c r="K153" s="142" t="s">
        <v>467</v>
      </c>
      <c r="L153" s="142" t="s">
        <v>458</v>
      </c>
      <c r="M153" s="142" t="s">
        <v>435</v>
      </c>
      <c r="N153" s="142" t="s">
        <v>462</v>
      </c>
      <c r="O153" s="143" t="s">
        <v>6</v>
      </c>
      <c r="P153" s="144" t="s">
        <v>24</v>
      </c>
      <c r="Q153" s="145">
        <v>121</v>
      </c>
      <c r="R153" s="146"/>
      <c r="S153" s="147" t="s">
        <v>3837</v>
      </c>
      <c r="T153" s="406">
        <f t="shared" si="31"/>
        <v>9</v>
      </c>
      <c r="V153" s="401" t="str">
        <f t="shared" si="25"/>
        <v>JWWA  G  121</v>
      </c>
      <c r="W153" s="401" t="str">
        <f t="shared" si="33"/>
        <v>JWWA  G  121</v>
      </c>
    </row>
    <row r="154" spans="1:23" ht="15" customHeight="1">
      <c r="A154" s="400" t="str">
        <f t="shared" si="32"/>
        <v>019D0214</v>
      </c>
      <c r="B154" s="544"/>
      <c r="C154" s="529"/>
      <c r="D154" s="139" t="s">
        <v>21</v>
      </c>
      <c r="E154" s="140">
        <v>2</v>
      </c>
      <c r="F154" s="140">
        <v>14</v>
      </c>
      <c r="G154" s="532"/>
      <c r="H154" s="532"/>
      <c r="I154" s="148" t="str">
        <f t="shared" ref="I154:I219" si="34">IF(OR(D154="",E154="",F154=""),"",TEXT(T154,"000")&amp;D154&amp;TEXT(E154,"00")&amp;TEXT(F154,"00"))</f>
        <v>019D0214</v>
      </c>
      <c r="J154" s="149" t="s">
        <v>777</v>
      </c>
      <c r="K154" s="149" t="s">
        <v>466</v>
      </c>
      <c r="L154" s="149" t="s">
        <v>458</v>
      </c>
      <c r="M154" s="149" t="s">
        <v>435</v>
      </c>
      <c r="N154" s="149" t="s">
        <v>462</v>
      </c>
      <c r="O154" s="150" t="s">
        <v>6</v>
      </c>
      <c r="P154" s="151" t="s">
        <v>24</v>
      </c>
      <c r="Q154" s="152">
        <v>121</v>
      </c>
      <c r="R154" s="153"/>
      <c r="S154" s="154" t="s">
        <v>1202</v>
      </c>
      <c r="T154" s="407">
        <f t="shared" si="31"/>
        <v>19</v>
      </c>
      <c r="V154" s="401" t="str">
        <f t="shared" si="25"/>
        <v>JWWA  G  121</v>
      </c>
      <c r="W154" s="401" t="str">
        <f t="shared" si="33"/>
        <v>JWWA  G  121</v>
      </c>
    </row>
    <row r="155" spans="1:23" ht="15" customHeight="1">
      <c r="A155" s="400" t="str">
        <f t="shared" si="32"/>
        <v>020D0227</v>
      </c>
      <c r="B155" s="544"/>
      <c r="C155" s="529"/>
      <c r="D155" s="139" t="s">
        <v>21</v>
      </c>
      <c r="E155" s="140">
        <v>2</v>
      </c>
      <c r="F155" s="140">
        <v>27</v>
      </c>
      <c r="G155" s="532"/>
      <c r="H155" s="532"/>
      <c r="I155" s="162" t="str">
        <f t="shared" si="34"/>
        <v>020D0227</v>
      </c>
      <c r="J155" s="207" t="s">
        <v>777</v>
      </c>
      <c r="K155" s="207" t="s">
        <v>466</v>
      </c>
      <c r="L155" s="207" t="s">
        <v>458</v>
      </c>
      <c r="M155" s="207" t="s">
        <v>435</v>
      </c>
      <c r="N155" s="207" t="s">
        <v>462</v>
      </c>
      <c r="O155" s="186" t="s">
        <v>6</v>
      </c>
      <c r="P155" s="187" t="s">
        <v>24</v>
      </c>
      <c r="Q155" s="188">
        <v>121</v>
      </c>
      <c r="R155" s="189"/>
      <c r="S155" s="190" t="s">
        <v>1733</v>
      </c>
      <c r="T155" s="415">
        <f t="shared" si="31"/>
        <v>20</v>
      </c>
      <c r="V155" s="401" t="str">
        <f t="shared" si="25"/>
        <v>JWWA  G  121</v>
      </c>
      <c r="W155" s="401" t="str">
        <f t="shared" si="33"/>
        <v>JWWA  G  121</v>
      </c>
    </row>
    <row r="156" spans="1:23" ht="15" customHeight="1">
      <c r="A156" s="400" t="str">
        <f t="shared" si="32"/>
        <v>026D0227</v>
      </c>
      <c r="B156" s="544"/>
      <c r="C156" s="529"/>
      <c r="D156" s="139" t="s">
        <v>21</v>
      </c>
      <c r="E156" s="140">
        <v>2</v>
      </c>
      <c r="F156" s="140">
        <v>27</v>
      </c>
      <c r="G156" s="532"/>
      <c r="H156" s="532"/>
      <c r="I156" s="148" t="str">
        <f t="shared" si="34"/>
        <v>026D0227</v>
      </c>
      <c r="J156" s="149" t="s">
        <v>777</v>
      </c>
      <c r="K156" s="149" t="s">
        <v>2013</v>
      </c>
      <c r="L156" s="149" t="s">
        <v>458</v>
      </c>
      <c r="M156" s="149" t="s">
        <v>435</v>
      </c>
      <c r="N156" s="149" t="s">
        <v>462</v>
      </c>
      <c r="O156" s="150" t="s">
        <v>6</v>
      </c>
      <c r="P156" s="151" t="s">
        <v>24</v>
      </c>
      <c r="Q156" s="152">
        <v>121</v>
      </c>
      <c r="R156" s="153"/>
      <c r="S156" s="154" t="s">
        <v>2012</v>
      </c>
      <c r="T156" s="407">
        <f t="shared" si="31"/>
        <v>26</v>
      </c>
      <c r="V156" s="401" t="str">
        <f t="shared" si="25"/>
        <v>JWWA  G  121</v>
      </c>
      <c r="W156" s="401" t="str">
        <f t="shared" si="33"/>
        <v>JWWA  G  121</v>
      </c>
    </row>
    <row r="157" spans="1:23" ht="15" hidden="1" customHeight="1">
      <c r="A157" s="400" t="str">
        <f t="shared" si="32"/>
        <v>030D0226</v>
      </c>
      <c r="B157" s="544"/>
      <c r="C157" s="529"/>
      <c r="D157" s="139" t="s">
        <v>21</v>
      </c>
      <c r="E157" s="140">
        <v>2</v>
      </c>
      <c r="F157" s="140">
        <v>26</v>
      </c>
      <c r="G157" s="532"/>
      <c r="H157" s="532"/>
      <c r="I157" s="155" t="str">
        <f t="shared" si="34"/>
        <v>030D0226</v>
      </c>
      <c r="J157" s="156" t="s">
        <v>777</v>
      </c>
      <c r="K157" s="156" t="s">
        <v>466</v>
      </c>
      <c r="L157" s="156" t="s">
        <v>458</v>
      </c>
      <c r="M157" s="156" t="s">
        <v>435</v>
      </c>
      <c r="N157" s="156" t="s">
        <v>462</v>
      </c>
      <c r="O157" s="157" t="s">
        <v>6</v>
      </c>
      <c r="P157" s="158" t="s">
        <v>24</v>
      </c>
      <c r="Q157" s="159">
        <v>121</v>
      </c>
      <c r="R157" s="160"/>
      <c r="S157" s="183" t="s">
        <v>566</v>
      </c>
      <c r="T157" s="408">
        <f t="shared" si="31"/>
        <v>30</v>
      </c>
      <c r="V157" s="401" t="str">
        <f t="shared" si="25"/>
        <v>JWWA  G  121</v>
      </c>
      <c r="W157" s="401" t="str">
        <f t="shared" ref="W157" si="35">V157</f>
        <v>JWWA  G  121</v>
      </c>
    </row>
    <row r="158" spans="1:23" ht="15" customHeight="1">
      <c r="A158" s="400" t="str">
        <f t="shared" si="32"/>
        <v>009D0228</v>
      </c>
      <c r="B158" s="544"/>
      <c r="C158" s="529"/>
      <c r="D158" s="139" t="s">
        <v>21</v>
      </c>
      <c r="E158" s="140">
        <v>2</v>
      </c>
      <c r="F158" s="140">
        <v>28</v>
      </c>
      <c r="G158" s="532"/>
      <c r="H158" s="532"/>
      <c r="I158" s="141" t="str">
        <f t="shared" si="34"/>
        <v>009D0228</v>
      </c>
      <c r="J158" s="142" t="s">
        <v>777</v>
      </c>
      <c r="K158" s="142" t="s">
        <v>467</v>
      </c>
      <c r="L158" s="142" t="s">
        <v>459</v>
      </c>
      <c r="M158" s="142" t="s">
        <v>435</v>
      </c>
      <c r="N158" s="142" t="s">
        <v>462</v>
      </c>
      <c r="O158" s="143" t="s">
        <v>6</v>
      </c>
      <c r="P158" s="144" t="s">
        <v>24</v>
      </c>
      <c r="Q158" s="145">
        <v>121</v>
      </c>
      <c r="R158" s="146"/>
      <c r="S158" s="147" t="s">
        <v>3837</v>
      </c>
      <c r="T158" s="406">
        <f t="shared" si="31"/>
        <v>9</v>
      </c>
      <c r="V158" s="401" t="str">
        <f t="shared" ref="V158:V221" si="36">""&amp;O158&amp;"  "&amp;P158&amp;"  "&amp;Q158&amp;""</f>
        <v>JWWA  G  121</v>
      </c>
      <c r="W158" s="401" t="str">
        <f t="shared" si="33"/>
        <v>JWWA  G  121</v>
      </c>
    </row>
    <row r="159" spans="1:23" ht="15" customHeight="1">
      <c r="A159" s="400" t="str">
        <f t="shared" si="32"/>
        <v>019D0276</v>
      </c>
      <c r="B159" s="544"/>
      <c r="C159" s="529"/>
      <c r="D159" s="410" t="s">
        <v>21</v>
      </c>
      <c r="E159" s="411">
        <v>2</v>
      </c>
      <c r="F159" s="411">
        <v>76</v>
      </c>
      <c r="G159" s="532"/>
      <c r="H159" s="532"/>
      <c r="I159" s="148" t="str">
        <f t="shared" si="34"/>
        <v>019D0276</v>
      </c>
      <c r="J159" s="413" t="s">
        <v>777</v>
      </c>
      <c r="K159" s="413" t="s">
        <v>466</v>
      </c>
      <c r="L159" s="413" t="s">
        <v>459</v>
      </c>
      <c r="M159" s="413" t="s">
        <v>435</v>
      </c>
      <c r="N159" s="413" t="s">
        <v>462</v>
      </c>
      <c r="O159" s="150" t="s">
        <v>6</v>
      </c>
      <c r="P159" s="151" t="s">
        <v>24</v>
      </c>
      <c r="Q159" s="152">
        <v>121</v>
      </c>
      <c r="R159" s="153"/>
      <c r="S159" s="154" t="s">
        <v>1202</v>
      </c>
      <c r="T159" s="407">
        <f t="shared" si="31"/>
        <v>19</v>
      </c>
      <c r="V159" s="401" t="str">
        <f t="shared" si="36"/>
        <v>JWWA  G  121</v>
      </c>
      <c r="W159" s="401" t="str">
        <f t="shared" si="33"/>
        <v>JWWA  G  121</v>
      </c>
    </row>
    <row r="160" spans="1:23" ht="15" customHeight="1">
      <c r="A160" s="400" t="str">
        <f t="shared" si="32"/>
        <v>020D0228</v>
      </c>
      <c r="B160" s="544"/>
      <c r="C160" s="529"/>
      <c r="D160" s="139" t="s">
        <v>21</v>
      </c>
      <c r="E160" s="140">
        <v>2</v>
      </c>
      <c r="F160" s="140">
        <v>28</v>
      </c>
      <c r="G160" s="532"/>
      <c r="H160" s="532"/>
      <c r="I160" s="148" t="str">
        <f t="shared" si="34"/>
        <v>020D0228</v>
      </c>
      <c r="J160" s="412" t="s">
        <v>777</v>
      </c>
      <c r="K160" s="412" t="s">
        <v>466</v>
      </c>
      <c r="L160" s="412" t="s">
        <v>4333</v>
      </c>
      <c r="M160" s="412" t="s">
        <v>435</v>
      </c>
      <c r="N160" s="412" t="s">
        <v>462</v>
      </c>
      <c r="O160" s="150" t="s">
        <v>6</v>
      </c>
      <c r="P160" s="151" t="s">
        <v>24</v>
      </c>
      <c r="Q160" s="152">
        <v>121</v>
      </c>
      <c r="R160" s="153"/>
      <c r="S160" s="154" t="s">
        <v>1733</v>
      </c>
      <c r="T160" s="407">
        <f t="shared" si="31"/>
        <v>20</v>
      </c>
      <c r="V160" s="401" t="str">
        <f t="shared" si="36"/>
        <v>JWWA  G  121</v>
      </c>
      <c r="W160" s="401" t="str">
        <f t="shared" si="33"/>
        <v>JWWA  G  121</v>
      </c>
    </row>
    <row r="161" spans="1:23" ht="15" customHeight="1">
      <c r="A161" s="400" t="str">
        <f t="shared" si="32"/>
        <v>026D0228</v>
      </c>
      <c r="B161" s="544"/>
      <c r="C161" s="529"/>
      <c r="D161" s="139" t="s">
        <v>21</v>
      </c>
      <c r="E161" s="140">
        <v>2</v>
      </c>
      <c r="F161" s="140">
        <v>28</v>
      </c>
      <c r="G161" s="532"/>
      <c r="H161" s="532"/>
      <c r="I161" s="148" t="str">
        <f t="shared" si="34"/>
        <v>026D0228</v>
      </c>
      <c r="J161" s="149" t="s">
        <v>777</v>
      </c>
      <c r="K161" s="149" t="s">
        <v>2013</v>
      </c>
      <c r="L161" s="149" t="s">
        <v>4333</v>
      </c>
      <c r="M161" s="149" t="s">
        <v>435</v>
      </c>
      <c r="N161" s="149" t="s">
        <v>462</v>
      </c>
      <c r="O161" s="150" t="s">
        <v>6</v>
      </c>
      <c r="P161" s="151" t="s">
        <v>24</v>
      </c>
      <c r="Q161" s="152">
        <v>121</v>
      </c>
      <c r="R161" s="153"/>
      <c r="S161" s="154" t="s">
        <v>2012</v>
      </c>
      <c r="T161" s="407">
        <f t="shared" si="31"/>
        <v>26</v>
      </c>
      <c r="V161" s="401" t="str">
        <f t="shared" si="36"/>
        <v>JWWA  G  121</v>
      </c>
      <c r="W161" s="401" t="str">
        <f t="shared" si="33"/>
        <v>JWWA  G  121</v>
      </c>
    </row>
    <row r="162" spans="1:23" ht="15" hidden="1" customHeight="1">
      <c r="A162" s="400" t="str">
        <f t="shared" si="32"/>
        <v>030D0227</v>
      </c>
      <c r="B162" s="544"/>
      <c r="C162" s="529"/>
      <c r="D162" s="139" t="s">
        <v>21</v>
      </c>
      <c r="E162" s="140">
        <v>2</v>
      </c>
      <c r="F162" s="140">
        <v>27</v>
      </c>
      <c r="G162" s="532"/>
      <c r="H162" s="422"/>
      <c r="I162" s="155" t="str">
        <f t="shared" si="34"/>
        <v>030D0227</v>
      </c>
      <c r="J162" s="156" t="s">
        <v>777</v>
      </c>
      <c r="K162" s="156" t="s">
        <v>466</v>
      </c>
      <c r="L162" s="156" t="s">
        <v>459</v>
      </c>
      <c r="M162" s="156" t="s">
        <v>435</v>
      </c>
      <c r="N162" s="156" t="s">
        <v>462</v>
      </c>
      <c r="O162" s="157" t="s">
        <v>6</v>
      </c>
      <c r="P162" s="158" t="s">
        <v>24</v>
      </c>
      <c r="Q162" s="159">
        <v>121</v>
      </c>
      <c r="R162" s="160"/>
      <c r="S162" s="183" t="s">
        <v>566</v>
      </c>
      <c r="T162" s="408">
        <f t="shared" si="31"/>
        <v>30</v>
      </c>
      <c r="V162" s="401" t="str">
        <f t="shared" si="36"/>
        <v>JWWA  G  121</v>
      </c>
      <c r="W162" s="401" t="str">
        <f t="shared" si="33"/>
        <v>JWWA  G  121</v>
      </c>
    </row>
    <row r="163" spans="1:23" ht="15" customHeight="1">
      <c r="A163" s="400" t="str">
        <f t="shared" si="32"/>
        <v>009D0229</v>
      </c>
      <c r="B163" s="544"/>
      <c r="C163" s="529"/>
      <c r="D163" s="139" t="s">
        <v>21</v>
      </c>
      <c r="E163" s="140">
        <v>2</v>
      </c>
      <c r="F163" s="140">
        <v>29</v>
      </c>
      <c r="G163" s="532"/>
      <c r="H163" s="549" t="s">
        <v>2337</v>
      </c>
      <c r="I163" s="206" t="str">
        <f t="shared" si="34"/>
        <v>009D0229</v>
      </c>
      <c r="J163" s="165" t="s">
        <v>777</v>
      </c>
      <c r="K163" s="165" t="s">
        <v>468</v>
      </c>
      <c r="L163" s="165" t="s">
        <v>458</v>
      </c>
      <c r="M163" s="165" t="s">
        <v>435</v>
      </c>
      <c r="N163" s="165" t="s">
        <v>463</v>
      </c>
      <c r="O163" s="166" t="s">
        <v>57</v>
      </c>
      <c r="P163" s="167"/>
      <c r="Q163" s="168"/>
      <c r="R163" s="169"/>
      <c r="S163" s="147" t="s">
        <v>3837</v>
      </c>
      <c r="T163" s="423">
        <f t="shared" si="31"/>
        <v>9</v>
      </c>
      <c r="V163" s="401" t="str">
        <f t="shared" si="36"/>
        <v xml:space="preserve">指定承認    </v>
      </c>
      <c r="W163" s="401" t="str">
        <f t="shared" si="33"/>
        <v xml:space="preserve">指定承認    </v>
      </c>
    </row>
    <row r="164" spans="1:23" ht="15" customHeight="1">
      <c r="A164" s="400" t="str">
        <f t="shared" si="32"/>
        <v>009D0230</v>
      </c>
      <c r="B164" s="544"/>
      <c r="C164" s="529"/>
      <c r="D164" s="139" t="s">
        <v>21</v>
      </c>
      <c r="E164" s="140">
        <v>2</v>
      </c>
      <c r="F164" s="140">
        <v>30</v>
      </c>
      <c r="G164" s="533"/>
      <c r="H164" s="551"/>
      <c r="I164" s="206" t="str">
        <f t="shared" si="34"/>
        <v>009D0230</v>
      </c>
      <c r="J164" s="165" t="s">
        <v>777</v>
      </c>
      <c r="K164" s="165" t="s">
        <v>468</v>
      </c>
      <c r="L164" s="165" t="s">
        <v>459</v>
      </c>
      <c r="M164" s="165" t="s">
        <v>435</v>
      </c>
      <c r="N164" s="165" t="s">
        <v>463</v>
      </c>
      <c r="O164" s="166" t="s">
        <v>57</v>
      </c>
      <c r="P164" s="167"/>
      <c r="Q164" s="168"/>
      <c r="R164" s="169"/>
      <c r="S164" s="147" t="s">
        <v>3837</v>
      </c>
      <c r="T164" s="423">
        <f t="shared" si="31"/>
        <v>9</v>
      </c>
      <c r="V164" s="401" t="str">
        <f t="shared" si="36"/>
        <v xml:space="preserve">指定承認    </v>
      </c>
      <c r="W164" s="401" t="str">
        <f t="shared" si="33"/>
        <v xml:space="preserve">指定承認    </v>
      </c>
    </row>
    <row r="165" spans="1:23" ht="15" customHeight="1">
      <c r="A165" s="400" t="str">
        <f t="shared" si="32"/>
        <v>009D0231</v>
      </c>
      <c r="B165" s="544"/>
      <c r="C165" s="529"/>
      <c r="D165" s="139" t="s">
        <v>21</v>
      </c>
      <c r="E165" s="140">
        <v>2</v>
      </c>
      <c r="F165" s="140">
        <v>31</v>
      </c>
      <c r="G165" s="531" t="s">
        <v>2330</v>
      </c>
      <c r="H165" s="531" t="s">
        <v>2330</v>
      </c>
      <c r="I165" s="141" t="str">
        <f t="shared" si="34"/>
        <v>009D0231</v>
      </c>
      <c r="J165" s="142" t="s">
        <v>782</v>
      </c>
      <c r="K165" s="142" t="s">
        <v>470</v>
      </c>
      <c r="L165" s="141" t="s">
        <v>91</v>
      </c>
      <c r="M165" s="142" t="s">
        <v>435</v>
      </c>
      <c r="N165" s="142"/>
      <c r="O165" s="143" t="s">
        <v>6</v>
      </c>
      <c r="P165" s="144" t="s">
        <v>24</v>
      </c>
      <c r="Q165" s="145">
        <v>121</v>
      </c>
      <c r="R165" s="146"/>
      <c r="S165" s="147" t="s">
        <v>3837</v>
      </c>
      <c r="T165" s="406">
        <f t="shared" si="31"/>
        <v>9</v>
      </c>
      <c r="V165" s="401" t="str">
        <f t="shared" si="36"/>
        <v>JWWA  G  121</v>
      </c>
      <c r="W165" s="401" t="str">
        <f t="shared" si="33"/>
        <v>JWWA  G  121</v>
      </c>
    </row>
    <row r="166" spans="1:23" ht="15" customHeight="1">
      <c r="A166" s="400" t="str">
        <f t="shared" si="32"/>
        <v>019D0215</v>
      </c>
      <c r="B166" s="544"/>
      <c r="C166" s="529"/>
      <c r="D166" s="139" t="s">
        <v>21</v>
      </c>
      <c r="E166" s="140">
        <v>2</v>
      </c>
      <c r="F166" s="140">
        <v>15</v>
      </c>
      <c r="G166" s="532"/>
      <c r="H166" s="532"/>
      <c r="I166" s="148" t="str">
        <f t="shared" si="34"/>
        <v>019D0215</v>
      </c>
      <c r="J166" s="149" t="s">
        <v>782</v>
      </c>
      <c r="K166" s="149" t="s">
        <v>469</v>
      </c>
      <c r="L166" s="148" t="s">
        <v>74</v>
      </c>
      <c r="M166" s="149" t="s">
        <v>435</v>
      </c>
      <c r="N166" s="149"/>
      <c r="O166" s="150" t="s">
        <v>6</v>
      </c>
      <c r="P166" s="151" t="s">
        <v>24</v>
      </c>
      <c r="Q166" s="152">
        <v>121</v>
      </c>
      <c r="R166" s="153"/>
      <c r="S166" s="154" t="s">
        <v>1202</v>
      </c>
      <c r="T166" s="407">
        <f t="shared" si="31"/>
        <v>19</v>
      </c>
      <c r="V166" s="401" t="str">
        <f t="shared" si="36"/>
        <v>JWWA  G  121</v>
      </c>
      <c r="W166" s="401" t="str">
        <f t="shared" si="33"/>
        <v>JWWA  G  121</v>
      </c>
    </row>
    <row r="167" spans="1:23" ht="15" customHeight="1">
      <c r="A167" s="400" t="str">
        <f t="shared" si="32"/>
        <v>020D0229</v>
      </c>
      <c r="B167" s="544"/>
      <c r="C167" s="529"/>
      <c r="D167" s="139" t="s">
        <v>21</v>
      </c>
      <c r="E167" s="140">
        <v>2</v>
      </c>
      <c r="F167" s="140">
        <v>29</v>
      </c>
      <c r="G167" s="532"/>
      <c r="H167" s="532"/>
      <c r="I167" s="148" t="str">
        <f t="shared" si="34"/>
        <v>020D0229</v>
      </c>
      <c r="J167" s="149" t="s">
        <v>782</v>
      </c>
      <c r="K167" s="149" t="s">
        <v>469</v>
      </c>
      <c r="L167" s="149" t="s">
        <v>74</v>
      </c>
      <c r="M167" s="149" t="s">
        <v>435</v>
      </c>
      <c r="N167" s="149"/>
      <c r="O167" s="150" t="s">
        <v>6</v>
      </c>
      <c r="P167" s="151" t="s">
        <v>24</v>
      </c>
      <c r="Q167" s="152">
        <v>121</v>
      </c>
      <c r="R167" s="153"/>
      <c r="S167" s="154" t="s">
        <v>1733</v>
      </c>
      <c r="T167" s="407">
        <f t="shared" si="31"/>
        <v>20</v>
      </c>
      <c r="V167" s="401" t="str">
        <f t="shared" si="36"/>
        <v>JWWA  G  121</v>
      </c>
      <c r="W167" s="401" t="str">
        <f t="shared" si="33"/>
        <v>JWWA  G  121</v>
      </c>
    </row>
    <row r="168" spans="1:23" ht="15" customHeight="1">
      <c r="A168" s="400" t="str">
        <f t="shared" si="32"/>
        <v>026D0229</v>
      </c>
      <c r="B168" s="544"/>
      <c r="C168" s="529"/>
      <c r="D168" s="139" t="s">
        <v>21</v>
      </c>
      <c r="E168" s="140">
        <v>2</v>
      </c>
      <c r="F168" s="140">
        <v>29</v>
      </c>
      <c r="G168" s="532"/>
      <c r="H168" s="532"/>
      <c r="I168" s="148" t="str">
        <f t="shared" si="34"/>
        <v>026D0229</v>
      </c>
      <c r="J168" s="149" t="s">
        <v>782</v>
      </c>
      <c r="K168" s="149" t="s">
        <v>469</v>
      </c>
      <c r="L168" s="149" t="s">
        <v>74</v>
      </c>
      <c r="M168" s="149" t="s">
        <v>435</v>
      </c>
      <c r="N168" s="149"/>
      <c r="O168" s="150" t="s">
        <v>6</v>
      </c>
      <c r="P168" s="151" t="s">
        <v>24</v>
      </c>
      <c r="Q168" s="152">
        <v>121</v>
      </c>
      <c r="R168" s="153"/>
      <c r="S168" s="154" t="s">
        <v>2012</v>
      </c>
      <c r="T168" s="407">
        <f t="shared" si="31"/>
        <v>26</v>
      </c>
      <c r="V168" s="401" t="str">
        <f t="shared" si="36"/>
        <v>JWWA  G  121</v>
      </c>
      <c r="W168" s="401" t="str">
        <f t="shared" si="33"/>
        <v>JWWA  G  121</v>
      </c>
    </row>
    <row r="169" spans="1:23" ht="15" hidden="1" customHeight="1">
      <c r="A169" s="400" t="str">
        <f t="shared" si="32"/>
        <v>030D0228</v>
      </c>
      <c r="B169" s="544"/>
      <c r="C169" s="529"/>
      <c r="D169" s="139" t="s">
        <v>21</v>
      </c>
      <c r="E169" s="140">
        <v>2</v>
      </c>
      <c r="F169" s="140">
        <v>28</v>
      </c>
      <c r="G169" s="532"/>
      <c r="H169" s="532"/>
      <c r="I169" s="155" t="str">
        <f t="shared" si="34"/>
        <v>030D0228</v>
      </c>
      <c r="J169" s="156" t="s">
        <v>782</v>
      </c>
      <c r="K169" s="156" t="s">
        <v>469</v>
      </c>
      <c r="L169" s="156" t="s">
        <v>74</v>
      </c>
      <c r="M169" s="156" t="s">
        <v>435</v>
      </c>
      <c r="N169" s="156"/>
      <c r="O169" s="157" t="s">
        <v>6</v>
      </c>
      <c r="P169" s="158" t="s">
        <v>24</v>
      </c>
      <c r="Q169" s="159">
        <v>121</v>
      </c>
      <c r="R169" s="160"/>
      <c r="S169" s="183" t="s">
        <v>566</v>
      </c>
      <c r="T169" s="408">
        <f t="shared" si="31"/>
        <v>30</v>
      </c>
      <c r="V169" s="401" t="str">
        <f t="shared" si="36"/>
        <v>JWWA  G  121</v>
      </c>
      <c r="W169" s="401" t="str">
        <f t="shared" ref="W169" si="37">V169</f>
        <v>JWWA  G  121</v>
      </c>
    </row>
    <row r="170" spans="1:23" ht="15" customHeight="1">
      <c r="A170" s="400" t="str">
        <f t="shared" si="32"/>
        <v>009D0232</v>
      </c>
      <c r="B170" s="544"/>
      <c r="C170" s="529"/>
      <c r="D170" s="139" t="s">
        <v>21</v>
      </c>
      <c r="E170" s="140">
        <v>2</v>
      </c>
      <c r="F170" s="140">
        <v>32</v>
      </c>
      <c r="G170" s="532"/>
      <c r="H170" s="532"/>
      <c r="I170" s="141" t="str">
        <f t="shared" si="34"/>
        <v>009D0232</v>
      </c>
      <c r="J170" s="142" t="s">
        <v>782</v>
      </c>
      <c r="K170" s="142" t="s">
        <v>470</v>
      </c>
      <c r="L170" s="141" t="s">
        <v>232</v>
      </c>
      <c r="M170" s="142" t="s">
        <v>435</v>
      </c>
      <c r="N170" s="142"/>
      <c r="O170" s="143" t="s">
        <v>6</v>
      </c>
      <c r="P170" s="144" t="s">
        <v>24</v>
      </c>
      <c r="Q170" s="145">
        <v>121</v>
      </c>
      <c r="R170" s="146"/>
      <c r="S170" s="147" t="s">
        <v>3837</v>
      </c>
      <c r="T170" s="406">
        <f t="shared" si="31"/>
        <v>9</v>
      </c>
      <c r="V170" s="401" t="str">
        <f t="shared" si="36"/>
        <v>JWWA  G  121</v>
      </c>
      <c r="W170" s="401" t="str">
        <f t="shared" si="33"/>
        <v>JWWA  G  121</v>
      </c>
    </row>
    <row r="171" spans="1:23" ht="15" customHeight="1">
      <c r="A171" s="400" t="str">
        <f t="shared" si="32"/>
        <v>019D0277</v>
      </c>
      <c r="B171" s="544"/>
      <c r="C171" s="529"/>
      <c r="D171" s="410" t="s">
        <v>21</v>
      </c>
      <c r="E171" s="411">
        <v>2</v>
      </c>
      <c r="F171" s="411">
        <v>77</v>
      </c>
      <c r="G171" s="532"/>
      <c r="H171" s="532"/>
      <c r="I171" s="148" t="str">
        <f t="shared" si="34"/>
        <v>019D0277</v>
      </c>
      <c r="J171" s="413" t="s">
        <v>782</v>
      </c>
      <c r="K171" s="413" t="s">
        <v>469</v>
      </c>
      <c r="L171" s="413" t="s">
        <v>398</v>
      </c>
      <c r="M171" s="413" t="s">
        <v>435</v>
      </c>
      <c r="N171" s="149"/>
      <c r="O171" s="150" t="s">
        <v>6</v>
      </c>
      <c r="P171" s="151" t="s">
        <v>24</v>
      </c>
      <c r="Q171" s="152">
        <v>121</v>
      </c>
      <c r="R171" s="153"/>
      <c r="S171" s="154" t="s">
        <v>1202</v>
      </c>
      <c r="T171" s="407">
        <f t="shared" si="31"/>
        <v>19</v>
      </c>
      <c r="V171" s="401" t="str">
        <f t="shared" si="36"/>
        <v>JWWA  G  121</v>
      </c>
      <c r="W171" s="401" t="str">
        <f t="shared" si="33"/>
        <v>JWWA  G  121</v>
      </c>
    </row>
    <row r="172" spans="1:23" ht="15" customHeight="1">
      <c r="A172" s="400" t="str">
        <f t="shared" si="32"/>
        <v>020D0230</v>
      </c>
      <c r="B172" s="544"/>
      <c r="C172" s="529"/>
      <c r="D172" s="139" t="s">
        <v>21</v>
      </c>
      <c r="E172" s="140">
        <v>2</v>
      </c>
      <c r="F172" s="140">
        <v>30</v>
      </c>
      <c r="G172" s="532"/>
      <c r="H172" s="532"/>
      <c r="I172" s="148" t="str">
        <f t="shared" si="34"/>
        <v>020D0230</v>
      </c>
      <c r="J172" s="412" t="s">
        <v>782</v>
      </c>
      <c r="K172" s="412" t="s">
        <v>469</v>
      </c>
      <c r="L172" s="412" t="s">
        <v>175</v>
      </c>
      <c r="M172" s="412" t="s">
        <v>435</v>
      </c>
      <c r="N172" s="149"/>
      <c r="O172" s="150" t="s">
        <v>6</v>
      </c>
      <c r="P172" s="151" t="s">
        <v>24</v>
      </c>
      <c r="Q172" s="152">
        <v>121</v>
      </c>
      <c r="R172" s="153"/>
      <c r="S172" s="154" t="s">
        <v>1733</v>
      </c>
      <c r="T172" s="407">
        <f t="shared" si="31"/>
        <v>20</v>
      </c>
      <c r="V172" s="401" t="str">
        <f t="shared" si="36"/>
        <v>JWWA  G  121</v>
      </c>
      <c r="W172" s="401" t="str">
        <f t="shared" si="33"/>
        <v>JWWA  G  121</v>
      </c>
    </row>
    <row r="173" spans="1:23" ht="15" customHeight="1">
      <c r="A173" s="400" t="str">
        <f t="shared" si="32"/>
        <v>026D0230</v>
      </c>
      <c r="B173" s="544"/>
      <c r="C173" s="529"/>
      <c r="D173" s="139" t="s">
        <v>21</v>
      </c>
      <c r="E173" s="140">
        <v>2</v>
      </c>
      <c r="F173" s="140">
        <v>30</v>
      </c>
      <c r="G173" s="532"/>
      <c r="H173" s="532"/>
      <c r="I173" s="148" t="str">
        <f t="shared" si="34"/>
        <v>026D0230</v>
      </c>
      <c r="J173" s="149" t="s">
        <v>782</v>
      </c>
      <c r="K173" s="149" t="s">
        <v>469</v>
      </c>
      <c r="L173" s="149" t="s">
        <v>175</v>
      </c>
      <c r="M173" s="149" t="s">
        <v>435</v>
      </c>
      <c r="N173" s="149"/>
      <c r="O173" s="150" t="s">
        <v>6</v>
      </c>
      <c r="P173" s="151" t="s">
        <v>24</v>
      </c>
      <c r="Q173" s="152">
        <v>121</v>
      </c>
      <c r="R173" s="153"/>
      <c r="S173" s="154" t="s">
        <v>2012</v>
      </c>
      <c r="T173" s="407">
        <f t="shared" si="31"/>
        <v>26</v>
      </c>
      <c r="V173" s="401" t="str">
        <f t="shared" si="36"/>
        <v>JWWA  G  121</v>
      </c>
      <c r="W173" s="401" t="str">
        <f t="shared" si="33"/>
        <v>JWWA  G  121</v>
      </c>
    </row>
    <row r="174" spans="1:23" ht="15" hidden="1" customHeight="1">
      <c r="A174" s="400" t="str">
        <f t="shared" si="32"/>
        <v>030D0229</v>
      </c>
      <c r="B174" s="544"/>
      <c r="C174" s="529"/>
      <c r="D174" s="139" t="s">
        <v>21</v>
      </c>
      <c r="E174" s="140">
        <v>2</v>
      </c>
      <c r="F174" s="140">
        <v>29</v>
      </c>
      <c r="G174" s="533"/>
      <c r="H174" s="533"/>
      <c r="I174" s="155" t="str">
        <f t="shared" si="34"/>
        <v>030D0229</v>
      </c>
      <c r="J174" s="156" t="s">
        <v>782</v>
      </c>
      <c r="K174" s="156" t="s">
        <v>469</v>
      </c>
      <c r="L174" s="156" t="s">
        <v>398</v>
      </c>
      <c r="M174" s="156" t="s">
        <v>435</v>
      </c>
      <c r="N174" s="156"/>
      <c r="O174" s="157" t="s">
        <v>6</v>
      </c>
      <c r="P174" s="158" t="s">
        <v>24</v>
      </c>
      <c r="Q174" s="159">
        <v>121</v>
      </c>
      <c r="R174" s="160"/>
      <c r="S174" s="183" t="s">
        <v>566</v>
      </c>
      <c r="T174" s="408">
        <f t="shared" si="31"/>
        <v>30</v>
      </c>
      <c r="V174" s="401" t="str">
        <f t="shared" si="36"/>
        <v>JWWA  G  121</v>
      </c>
      <c r="W174" s="401" t="str">
        <f t="shared" si="33"/>
        <v>JWWA  G  121</v>
      </c>
    </row>
    <row r="175" spans="1:23" ht="15" customHeight="1">
      <c r="A175" s="400" t="str">
        <f t="shared" si="32"/>
        <v>009D0233</v>
      </c>
      <c r="B175" s="544"/>
      <c r="C175" s="529"/>
      <c r="D175" s="139" t="s">
        <v>21</v>
      </c>
      <c r="E175" s="140">
        <v>2</v>
      </c>
      <c r="F175" s="140">
        <v>33</v>
      </c>
      <c r="G175" s="534" t="s">
        <v>2331</v>
      </c>
      <c r="H175" s="534" t="s">
        <v>2331</v>
      </c>
      <c r="I175" s="141" t="str">
        <f t="shared" si="34"/>
        <v>009D0233</v>
      </c>
      <c r="J175" s="142" t="s">
        <v>471</v>
      </c>
      <c r="K175" s="142" t="s">
        <v>472</v>
      </c>
      <c r="L175" s="141" t="s">
        <v>91</v>
      </c>
      <c r="M175" s="142" t="s">
        <v>435</v>
      </c>
      <c r="N175" s="142"/>
      <c r="O175" s="143" t="s">
        <v>6</v>
      </c>
      <c r="P175" s="144" t="s">
        <v>24</v>
      </c>
      <c r="Q175" s="145">
        <v>121</v>
      </c>
      <c r="R175" s="146"/>
      <c r="S175" s="147" t="s">
        <v>3837</v>
      </c>
      <c r="T175" s="406">
        <f t="shared" si="31"/>
        <v>9</v>
      </c>
      <c r="V175" s="401" t="str">
        <f t="shared" si="36"/>
        <v>JWWA  G  121</v>
      </c>
      <c r="W175" s="401" t="str">
        <f t="shared" si="33"/>
        <v>JWWA  G  121</v>
      </c>
    </row>
    <row r="176" spans="1:23" ht="15" customHeight="1">
      <c r="A176" s="400" t="str">
        <f t="shared" si="32"/>
        <v>019D0216</v>
      </c>
      <c r="B176" s="544"/>
      <c r="C176" s="529"/>
      <c r="D176" s="139" t="s">
        <v>21</v>
      </c>
      <c r="E176" s="140">
        <v>2</v>
      </c>
      <c r="F176" s="140">
        <v>16</v>
      </c>
      <c r="G176" s="539"/>
      <c r="H176" s="539"/>
      <c r="I176" s="148" t="str">
        <f t="shared" si="34"/>
        <v>019D0216</v>
      </c>
      <c r="J176" s="149" t="s">
        <v>471</v>
      </c>
      <c r="K176" s="149" t="s">
        <v>471</v>
      </c>
      <c r="L176" s="148" t="s">
        <v>74</v>
      </c>
      <c r="M176" s="149" t="s">
        <v>435</v>
      </c>
      <c r="N176" s="149"/>
      <c r="O176" s="150" t="s">
        <v>6</v>
      </c>
      <c r="P176" s="151" t="s">
        <v>24</v>
      </c>
      <c r="Q176" s="152">
        <v>121</v>
      </c>
      <c r="R176" s="153"/>
      <c r="S176" s="154" t="s">
        <v>1202</v>
      </c>
      <c r="T176" s="407">
        <f t="shared" si="31"/>
        <v>19</v>
      </c>
      <c r="V176" s="401" t="str">
        <f t="shared" si="36"/>
        <v>JWWA  G  121</v>
      </c>
      <c r="W176" s="401" t="str">
        <f t="shared" si="33"/>
        <v>JWWA  G  121</v>
      </c>
    </row>
    <row r="177" spans="1:23" ht="15" customHeight="1">
      <c r="A177" s="400" t="str">
        <f t="shared" si="32"/>
        <v>020D0231</v>
      </c>
      <c r="B177" s="544"/>
      <c r="C177" s="529"/>
      <c r="D177" s="139" t="s">
        <v>21</v>
      </c>
      <c r="E177" s="140">
        <v>2</v>
      </c>
      <c r="F177" s="140">
        <v>31</v>
      </c>
      <c r="G177" s="539"/>
      <c r="H177" s="539"/>
      <c r="I177" s="148" t="str">
        <f t="shared" si="34"/>
        <v>020D0231</v>
      </c>
      <c r="J177" s="149" t="s">
        <v>471</v>
      </c>
      <c r="K177" s="149" t="s">
        <v>471</v>
      </c>
      <c r="L177" s="149" t="s">
        <v>74</v>
      </c>
      <c r="M177" s="149" t="s">
        <v>435</v>
      </c>
      <c r="N177" s="149"/>
      <c r="O177" s="150" t="s">
        <v>6</v>
      </c>
      <c r="P177" s="151" t="s">
        <v>24</v>
      </c>
      <c r="Q177" s="152">
        <v>121</v>
      </c>
      <c r="R177" s="153"/>
      <c r="S177" s="154" t="s">
        <v>1733</v>
      </c>
      <c r="T177" s="407">
        <f t="shared" si="31"/>
        <v>20</v>
      </c>
      <c r="V177" s="401" t="str">
        <f t="shared" si="36"/>
        <v>JWWA  G  121</v>
      </c>
      <c r="W177" s="401" t="str">
        <f t="shared" si="33"/>
        <v>JWWA  G  121</v>
      </c>
    </row>
    <row r="178" spans="1:23" ht="15" customHeight="1">
      <c r="A178" s="400" t="str">
        <f t="shared" si="32"/>
        <v>026D0231</v>
      </c>
      <c r="B178" s="544"/>
      <c r="C178" s="529"/>
      <c r="D178" s="139" t="s">
        <v>21</v>
      </c>
      <c r="E178" s="140">
        <v>2</v>
      </c>
      <c r="F178" s="140">
        <v>31</v>
      </c>
      <c r="G178" s="539"/>
      <c r="H178" s="539"/>
      <c r="I178" s="148" t="str">
        <f t="shared" si="34"/>
        <v>026D0231</v>
      </c>
      <c r="J178" s="149" t="s">
        <v>471</v>
      </c>
      <c r="K178" s="149" t="s">
        <v>471</v>
      </c>
      <c r="L178" s="149" t="s">
        <v>74</v>
      </c>
      <c r="M178" s="149" t="s">
        <v>435</v>
      </c>
      <c r="N178" s="149"/>
      <c r="O178" s="150" t="s">
        <v>6</v>
      </c>
      <c r="P178" s="151" t="s">
        <v>24</v>
      </c>
      <c r="Q178" s="152">
        <v>121</v>
      </c>
      <c r="R178" s="153"/>
      <c r="S178" s="154" t="s">
        <v>2012</v>
      </c>
      <c r="T178" s="407">
        <f t="shared" si="31"/>
        <v>26</v>
      </c>
      <c r="V178" s="401" t="str">
        <f t="shared" si="36"/>
        <v>JWWA  G  121</v>
      </c>
      <c r="W178" s="401" t="str">
        <f t="shared" si="33"/>
        <v>JWWA  G  121</v>
      </c>
    </row>
    <row r="179" spans="1:23" ht="15" hidden="1" customHeight="1">
      <c r="A179" s="400" t="str">
        <f t="shared" si="32"/>
        <v>030D0230</v>
      </c>
      <c r="B179" s="544"/>
      <c r="C179" s="529"/>
      <c r="D179" s="139" t="s">
        <v>21</v>
      </c>
      <c r="E179" s="140">
        <v>2</v>
      </c>
      <c r="F179" s="140">
        <v>30</v>
      </c>
      <c r="G179" s="539"/>
      <c r="H179" s="539"/>
      <c r="I179" s="155" t="str">
        <f t="shared" si="34"/>
        <v>030D0230</v>
      </c>
      <c r="J179" s="156" t="s">
        <v>471</v>
      </c>
      <c r="K179" s="156" t="s">
        <v>471</v>
      </c>
      <c r="L179" s="156" t="s">
        <v>74</v>
      </c>
      <c r="M179" s="156" t="s">
        <v>435</v>
      </c>
      <c r="N179" s="156"/>
      <c r="O179" s="157" t="s">
        <v>6</v>
      </c>
      <c r="P179" s="158" t="s">
        <v>24</v>
      </c>
      <c r="Q179" s="159">
        <v>121</v>
      </c>
      <c r="R179" s="160"/>
      <c r="S179" s="183" t="s">
        <v>566</v>
      </c>
      <c r="T179" s="408">
        <f t="shared" si="31"/>
        <v>30</v>
      </c>
      <c r="V179" s="401" t="str">
        <f t="shared" si="36"/>
        <v>JWWA  G  121</v>
      </c>
      <c r="W179" s="401" t="str">
        <f t="shared" ref="W179" si="38">V179</f>
        <v>JWWA  G  121</v>
      </c>
    </row>
    <row r="180" spans="1:23" ht="15" customHeight="1">
      <c r="A180" s="400" t="str">
        <f t="shared" si="32"/>
        <v>009D0234</v>
      </c>
      <c r="B180" s="544"/>
      <c r="C180" s="529"/>
      <c r="D180" s="139" t="s">
        <v>21</v>
      </c>
      <c r="E180" s="140">
        <v>2</v>
      </c>
      <c r="F180" s="140">
        <v>34</v>
      </c>
      <c r="G180" s="539"/>
      <c r="H180" s="539"/>
      <c r="I180" s="141" t="str">
        <f t="shared" si="34"/>
        <v>009D0234</v>
      </c>
      <c r="J180" s="142" t="s">
        <v>471</v>
      </c>
      <c r="K180" s="142" t="s">
        <v>472</v>
      </c>
      <c r="L180" s="141" t="s">
        <v>232</v>
      </c>
      <c r="M180" s="142" t="s">
        <v>435</v>
      </c>
      <c r="N180" s="142"/>
      <c r="O180" s="143" t="s">
        <v>6</v>
      </c>
      <c r="P180" s="144" t="s">
        <v>24</v>
      </c>
      <c r="Q180" s="145">
        <v>121</v>
      </c>
      <c r="R180" s="146"/>
      <c r="S180" s="147" t="s">
        <v>3837</v>
      </c>
      <c r="T180" s="406">
        <f t="shared" si="31"/>
        <v>9</v>
      </c>
      <c r="V180" s="401" t="str">
        <f t="shared" si="36"/>
        <v>JWWA  G  121</v>
      </c>
      <c r="W180" s="401" t="str">
        <f t="shared" si="33"/>
        <v>JWWA  G  121</v>
      </c>
    </row>
    <row r="181" spans="1:23" ht="15" customHeight="1">
      <c r="A181" s="400" t="str">
        <f t="shared" si="32"/>
        <v>019D0278</v>
      </c>
      <c r="B181" s="544"/>
      <c r="C181" s="529"/>
      <c r="D181" s="410" t="s">
        <v>21</v>
      </c>
      <c r="E181" s="411">
        <v>2</v>
      </c>
      <c r="F181" s="411">
        <v>78</v>
      </c>
      <c r="G181" s="539"/>
      <c r="H181" s="539"/>
      <c r="I181" s="148" t="str">
        <f t="shared" si="34"/>
        <v>019D0278</v>
      </c>
      <c r="J181" s="413" t="s">
        <v>471</v>
      </c>
      <c r="K181" s="413" t="s">
        <v>471</v>
      </c>
      <c r="L181" s="413" t="s">
        <v>398</v>
      </c>
      <c r="M181" s="413" t="s">
        <v>435</v>
      </c>
      <c r="N181" s="149"/>
      <c r="O181" s="150" t="s">
        <v>6</v>
      </c>
      <c r="P181" s="151" t="s">
        <v>24</v>
      </c>
      <c r="Q181" s="152">
        <v>121</v>
      </c>
      <c r="R181" s="153"/>
      <c r="S181" s="154" t="s">
        <v>1202</v>
      </c>
      <c r="T181" s="407">
        <f t="shared" si="31"/>
        <v>19</v>
      </c>
      <c r="V181" s="401" t="str">
        <f t="shared" si="36"/>
        <v>JWWA  G  121</v>
      </c>
      <c r="W181" s="401" t="str">
        <f t="shared" si="33"/>
        <v>JWWA  G  121</v>
      </c>
    </row>
    <row r="182" spans="1:23" ht="15" customHeight="1">
      <c r="A182" s="400" t="str">
        <f t="shared" si="32"/>
        <v>020D0232</v>
      </c>
      <c r="B182" s="544"/>
      <c r="C182" s="529"/>
      <c r="D182" s="139" t="s">
        <v>21</v>
      </c>
      <c r="E182" s="140">
        <v>2</v>
      </c>
      <c r="F182" s="140">
        <v>32</v>
      </c>
      <c r="G182" s="539"/>
      <c r="H182" s="539"/>
      <c r="I182" s="162" t="str">
        <f t="shared" si="34"/>
        <v>020D0232</v>
      </c>
      <c r="J182" s="171" t="s">
        <v>471</v>
      </c>
      <c r="K182" s="171" t="s">
        <v>471</v>
      </c>
      <c r="L182" s="412" t="s">
        <v>175</v>
      </c>
      <c r="M182" s="171" t="s">
        <v>435</v>
      </c>
      <c r="N182" s="207"/>
      <c r="O182" s="186" t="s">
        <v>6</v>
      </c>
      <c r="P182" s="187" t="s">
        <v>24</v>
      </c>
      <c r="Q182" s="188">
        <v>121</v>
      </c>
      <c r="R182" s="189"/>
      <c r="S182" s="190" t="s">
        <v>1733</v>
      </c>
      <c r="T182" s="415">
        <f t="shared" si="31"/>
        <v>20</v>
      </c>
      <c r="V182" s="401" t="str">
        <f t="shared" si="36"/>
        <v>JWWA  G  121</v>
      </c>
      <c r="W182" s="401" t="str">
        <f t="shared" si="33"/>
        <v>JWWA  G  121</v>
      </c>
    </row>
    <row r="183" spans="1:23" ht="15" customHeight="1">
      <c r="A183" s="400" t="str">
        <f t="shared" si="32"/>
        <v>026D0232</v>
      </c>
      <c r="B183" s="544"/>
      <c r="C183" s="529"/>
      <c r="D183" s="139" t="s">
        <v>21</v>
      </c>
      <c r="E183" s="140">
        <v>2</v>
      </c>
      <c r="F183" s="140">
        <v>32</v>
      </c>
      <c r="G183" s="539"/>
      <c r="H183" s="539"/>
      <c r="I183" s="148" t="str">
        <f t="shared" si="34"/>
        <v>026D0232</v>
      </c>
      <c r="J183" s="149" t="s">
        <v>471</v>
      </c>
      <c r="K183" s="149" t="s">
        <v>471</v>
      </c>
      <c r="L183" s="149" t="s">
        <v>175</v>
      </c>
      <c r="M183" s="149" t="s">
        <v>435</v>
      </c>
      <c r="N183" s="149"/>
      <c r="O183" s="150" t="s">
        <v>6</v>
      </c>
      <c r="P183" s="151" t="s">
        <v>24</v>
      </c>
      <c r="Q183" s="152">
        <v>121</v>
      </c>
      <c r="R183" s="153"/>
      <c r="S183" s="154" t="s">
        <v>2012</v>
      </c>
      <c r="T183" s="407">
        <f t="shared" si="31"/>
        <v>26</v>
      </c>
      <c r="V183" s="401" t="str">
        <f t="shared" si="36"/>
        <v>JWWA  G  121</v>
      </c>
      <c r="W183" s="401" t="str">
        <f t="shared" si="33"/>
        <v>JWWA  G  121</v>
      </c>
    </row>
    <row r="184" spans="1:23" ht="15" hidden="1" customHeight="1">
      <c r="A184" s="400" t="str">
        <f t="shared" si="32"/>
        <v>030D0231</v>
      </c>
      <c r="B184" s="544"/>
      <c r="C184" s="529"/>
      <c r="D184" s="139" t="s">
        <v>21</v>
      </c>
      <c r="E184" s="140">
        <v>2</v>
      </c>
      <c r="F184" s="140">
        <v>31</v>
      </c>
      <c r="G184" s="535"/>
      <c r="H184" s="535"/>
      <c r="I184" s="155" t="str">
        <f t="shared" si="34"/>
        <v>030D0231</v>
      </c>
      <c r="J184" s="156" t="s">
        <v>471</v>
      </c>
      <c r="K184" s="156" t="s">
        <v>471</v>
      </c>
      <c r="L184" s="156" t="s">
        <v>398</v>
      </c>
      <c r="M184" s="156" t="s">
        <v>435</v>
      </c>
      <c r="N184" s="156"/>
      <c r="O184" s="157" t="s">
        <v>6</v>
      </c>
      <c r="P184" s="158" t="s">
        <v>24</v>
      </c>
      <c r="Q184" s="159">
        <v>121</v>
      </c>
      <c r="R184" s="160"/>
      <c r="S184" s="183" t="s">
        <v>566</v>
      </c>
      <c r="T184" s="408">
        <f t="shared" si="31"/>
        <v>30</v>
      </c>
      <c r="V184" s="401" t="str">
        <f t="shared" si="36"/>
        <v>JWWA  G  121</v>
      </c>
      <c r="W184" s="401" t="str">
        <f t="shared" si="33"/>
        <v>JWWA  G  121</v>
      </c>
    </row>
    <row r="185" spans="1:23" ht="15" customHeight="1">
      <c r="A185" s="400" t="str">
        <f t="shared" si="32"/>
        <v>009D0235</v>
      </c>
      <c r="B185" s="544"/>
      <c r="C185" s="529"/>
      <c r="D185" s="139" t="s">
        <v>21</v>
      </c>
      <c r="E185" s="140">
        <v>2</v>
      </c>
      <c r="F185" s="140">
        <v>35</v>
      </c>
      <c r="G185" s="531" t="s">
        <v>2332</v>
      </c>
      <c r="H185" s="531" t="s">
        <v>2356</v>
      </c>
      <c r="I185" s="141" t="str">
        <f t="shared" si="34"/>
        <v>009D0235</v>
      </c>
      <c r="J185" s="142" t="s">
        <v>473</v>
      </c>
      <c r="K185" s="142" t="s">
        <v>474</v>
      </c>
      <c r="L185" s="141" t="s">
        <v>4343</v>
      </c>
      <c r="M185" s="142" t="s">
        <v>435</v>
      </c>
      <c r="N185" s="142" t="s">
        <v>462</v>
      </c>
      <c r="O185" s="143" t="s">
        <v>57</v>
      </c>
      <c r="P185" s="144"/>
      <c r="Q185" s="145"/>
      <c r="R185" s="146"/>
      <c r="S185" s="147" t="s">
        <v>3837</v>
      </c>
      <c r="T185" s="406">
        <f t="shared" si="31"/>
        <v>9</v>
      </c>
      <c r="V185" s="401" t="str">
        <f t="shared" si="36"/>
        <v xml:space="preserve">指定承認    </v>
      </c>
      <c r="W185" s="401" t="str">
        <f t="shared" si="33"/>
        <v xml:space="preserve">指定承認    </v>
      </c>
    </row>
    <row r="186" spans="1:23" ht="15" customHeight="1">
      <c r="A186" s="400" t="str">
        <f t="shared" si="32"/>
        <v>019D0217</v>
      </c>
      <c r="B186" s="544"/>
      <c r="C186" s="529"/>
      <c r="D186" s="139" t="s">
        <v>21</v>
      </c>
      <c r="E186" s="140">
        <v>2</v>
      </c>
      <c r="F186" s="140">
        <v>17</v>
      </c>
      <c r="G186" s="532"/>
      <c r="H186" s="539"/>
      <c r="I186" s="148" t="str">
        <f t="shared" si="34"/>
        <v>019D0217</v>
      </c>
      <c r="J186" s="149" t="s">
        <v>473</v>
      </c>
      <c r="K186" s="149" t="s">
        <v>473</v>
      </c>
      <c r="L186" s="148" t="s">
        <v>94</v>
      </c>
      <c r="M186" s="149" t="s">
        <v>435</v>
      </c>
      <c r="N186" s="149" t="s">
        <v>462</v>
      </c>
      <c r="O186" s="150" t="s">
        <v>57</v>
      </c>
      <c r="P186" s="151"/>
      <c r="Q186" s="152"/>
      <c r="R186" s="153"/>
      <c r="S186" s="154" t="s">
        <v>1202</v>
      </c>
      <c r="T186" s="407">
        <f t="shared" si="31"/>
        <v>19</v>
      </c>
      <c r="V186" s="401" t="str">
        <f t="shared" si="36"/>
        <v xml:space="preserve">指定承認    </v>
      </c>
      <c r="W186" s="401" t="str">
        <f t="shared" si="33"/>
        <v xml:space="preserve">指定承認    </v>
      </c>
    </row>
    <row r="187" spans="1:23" ht="15" customHeight="1">
      <c r="A187" s="400" t="str">
        <f t="shared" si="32"/>
        <v>020D0233</v>
      </c>
      <c r="B187" s="544"/>
      <c r="C187" s="529"/>
      <c r="D187" s="139" t="s">
        <v>21</v>
      </c>
      <c r="E187" s="140">
        <v>2</v>
      </c>
      <c r="F187" s="140">
        <v>33</v>
      </c>
      <c r="G187" s="532"/>
      <c r="H187" s="539"/>
      <c r="I187" s="148" t="str">
        <f t="shared" si="34"/>
        <v>020D0233</v>
      </c>
      <c r="J187" s="149" t="s">
        <v>473</v>
      </c>
      <c r="K187" s="149" t="s">
        <v>473</v>
      </c>
      <c r="L187" s="149" t="s">
        <v>73</v>
      </c>
      <c r="M187" s="149" t="s">
        <v>435</v>
      </c>
      <c r="N187" s="149" t="s">
        <v>462</v>
      </c>
      <c r="O187" s="150" t="s">
        <v>57</v>
      </c>
      <c r="P187" s="151"/>
      <c r="Q187" s="152"/>
      <c r="R187" s="153"/>
      <c r="S187" s="154" t="s">
        <v>1733</v>
      </c>
      <c r="T187" s="407">
        <f t="shared" si="31"/>
        <v>20</v>
      </c>
      <c r="V187" s="401" t="str">
        <f t="shared" si="36"/>
        <v xml:space="preserve">指定承認    </v>
      </c>
      <c r="W187" s="401" t="str">
        <f t="shared" si="33"/>
        <v xml:space="preserve">指定承認    </v>
      </c>
    </row>
    <row r="188" spans="1:23" ht="15" customHeight="1">
      <c r="A188" s="400" t="str">
        <f t="shared" si="32"/>
        <v>026D0233</v>
      </c>
      <c r="B188" s="544"/>
      <c r="C188" s="529"/>
      <c r="D188" s="139" t="s">
        <v>21</v>
      </c>
      <c r="E188" s="140">
        <v>2</v>
      </c>
      <c r="F188" s="140">
        <v>33</v>
      </c>
      <c r="G188" s="532"/>
      <c r="H188" s="539"/>
      <c r="I188" s="148" t="str">
        <f t="shared" si="34"/>
        <v>026D0233</v>
      </c>
      <c r="J188" s="149" t="s">
        <v>473</v>
      </c>
      <c r="K188" s="149" t="s">
        <v>473</v>
      </c>
      <c r="L188" s="149" t="s">
        <v>73</v>
      </c>
      <c r="M188" s="149" t="s">
        <v>435</v>
      </c>
      <c r="N188" s="149" t="s">
        <v>462</v>
      </c>
      <c r="O188" s="150" t="s">
        <v>57</v>
      </c>
      <c r="P188" s="151"/>
      <c r="Q188" s="152"/>
      <c r="R188" s="153"/>
      <c r="S188" s="154" t="s">
        <v>2012</v>
      </c>
      <c r="T188" s="407">
        <f t="shared" si="31"/>
        <v>26</v>
      </c>
      <c r="V188" s="401" t="str">
        <f t="shared" si="36"/>
        <v xml:space="preserve">指定承認    </v>
      </c>
      <c r="W188" s="401" t="str">
        <f t="shared" si="33"/>
        <v xml:space="preserve">指定承認    </v>
      </c>
    </row>
    <row r="189" spans="1:23" ht="15" hidden="1" customHeight="1">
      <c r="A189" s="400" t="str">
        <f t="shared" si="32"/>
        <v>030D0232</v>
      </c>
      <c r="B189" s="544"/>
      <c r="C189" s="529"/>
      <c r="D189" s="139" t="s">
        <v>21</v>
      </c>
      <c r="E189" s="140">
        <v>2</v>
      </c>
      <c r="F189" s="140">
        <v>32</v>
      </c>
      <c r="G189" s="532"/>
      <c r="H189" s="535"/>
      <c r="I189" s="155" t="str">
        <f t="shared" si="34"/>
        <v>030D0232</v>
      </c>
      <c r="J189" s="156" t="s">
        <v>473</v>
      </c>
      <c r="K189" s="156" t="s">
        <v>473</v>
      </c>
      <c r="L189" s="156" t="s">
        <v>94</v>
      </c>
      <c r="M189" s="156" t="s">
        <v>435</v>
      </c>
      <c r="N189" s="156" t="s">
        <v>462</v>
      </c>
      <c r="O189" s="157" t="s">
        <v>57</v>
      </c>
      <c r="P189" s="158"/>
      <c r="Q189" s="159"/>
      <c r="R189" s="160"/>
      <c r="S189" s="183" t="s">
        <v>566</v>
      </c>
      <c r="T189" s="408">
        <f t="shared" si="31"/>
        <v>30</v>
      </c>
      <c r="V189" s="401" t="str">
        <f t="shared" si="36"/>
        <v xml:space="preserve">指定承認    </v>
      </c>
      <c r="W189" s="401" t="str">
        <f t="shared" si="33"/>
        <v xml:space="preserve">指定承認    </v>
      </c>
    </row>
    <row r="190" spans="1:23" ht="15" customHeight="1">
      <c r="A190" s="400" t="str">
        <f t="shared" si="32"/>
        <v>009D0236</v>
      </c>
      <c r="B190" s="544"/>
      <c r="C190" s="529"/>
      <c r="D190" s="139" t="s">
        <v>21</v>
      </c>
      <c r="E190" s="140">
        <v>2</v>
      </c>
      <c r="F190" s="140">
        <v>36</v>
      </c>
      <c r="G190" s="532"/>
      <c r="H190" s="531" t="s">
        <v>2357</v>
      </c>
      <c r="I190" s="141" t="str">
        <f t="shared" si="34"/>
        <v>009D0236</v>
      </c>
      <c r="J190" s="142" t="s">
        <v>473</v>
      </c>
      <c r="K190" s="142" t="s">
        <v>474</v>
      </c>
      <c r="L190" s="141" t="s">
        <v>4343</v>
      </c>
      <c r="M190" s="142" t="s">
        <v>435</v>
      </c>
      <c r="N190" s="142" t="s">
        <v>463</v>
      </c>
      <c r="O190" s="143" t="s">
        <v>57</v>
      </c>
      <c r="P190" s="144"/>
      <c r="Q190" s="145"/>
      <c r="R190" s="146"/>
      <c r="S190" s="147" t="s">
        <v>3837</v>
      </c>
      <c r="T190" s="406">
        <f t="shared" si="31"/>
        <v>9</v>
      </c>
      <c r="V190" s="401" t="str">
        <f t="shared" si="36"/>
        <v xml:space="preserve">指定承認    </v>
      </c>
      <c r="W190" s="401" t="str">
        <f t="shared" si="33"/>
        <v xml:space="preserve">指定承認    </v>
      </c>
    </row>
    <row r="191" spans="1:23" ht="15" customHeight="1">
      <c r="A191" s="400" t="str">
        <f t="shared" si="32"/>
        <v>019D0218</v>
      </c>
      <c r="B191" s="544"/>
      <c r="C191" s="529"/>
      <c r="D191" s="139" t="s">
        <v>21</v>
      </c>
      <c r="E191" s="140">
        <v>2</v>
      </c>
      <c r="F191" s="140">
        <v>18</v>
      </c>
      <c r="G191" s="532"/>
      <c r="H191" s="539"/>
      <c r="I191" s="148" t="str">
        <f t="shared" si="34"/>
        <v>019D0218</v>
      </c>
      <c r="J191" s="149" t="s">
        <v>473</v>
      </c>
      <c r="K191" s="149" t="s">
        <v>473</v>
      </c>
      <c r="L191" s="148" t="s">
        <v>94</v>
      </c>
      <c r="M191" s="149" t="s">
        <v>435</v>
      </c>
      <c r="N191" s="149" t="s">
        <v>463</v>
      </c>
      <c r="O191" s="150" t="s">
        <v>57</v>
      </c>
      <c r="P191" s="151"/>
      <c r="Q191" s="152"/>
      <c r="R191" s="153"/>
      <c r="S191" s="154" t="s">
        <v>1202</v>
      </c>
      <c r="T191" s="407">
        <f t="shared" si="31"/>
        <v>19</v>
      </c>
      <c r="V191" s="401" t="str">
        <f t="shared" si="36"/>
        <v xml:space="preserve">指定承認    </v>
      </c>
      <c r="W191" s="401" t="str">
        <f t="shared" si="33"/>
        <v xml:space="preserve">指定承認    </v>
      </c>
    </row>
    <row r="192" spans="1:23" ht="15" customHeight="1">
      <c r="A192" s="400" t="str">
        <f t="shared" si="32"/>
        <v>020D0234</v>
      </c>
      <c r="B192" s="544"/>
      <c r="C192" s="529"/>
      <c r="D192" s="139" t="s">
        <v>21</v>
      </c>
      <c r="E192" s="140">
        <v>2</v>
      </c>
      <c r="F192" s="140">
        <v>34</v>
      </c>
      <c r="G192" s="532"/>
      <c r="H192" s="539"/>
      <c r="I192" s="148" t="str">
        <f t="shared" si="34"/>
        <v>020D0234</v>
      </c>
      <c r="J192" s="149" t="s">
        <v>473</v>
      </c>
      <c r="K192" s="149" t="s">
        <v>473</v>
      </c>
      <c r="L192" s="149" t="s">
        <v>73</v>
      </c>
      <c r="M192" s="149" t="s">
        <v>435</v>
      </c>
      <c r="N192" s="149" t="s">
        <v>463</v>
      </c>
      <c r="O192" s="150" t="s">
        <v>57</v>
      </c>
      <c r="P192" s="151"/>
      <c r="Q192" s="152"/>
      <c r="R192" s="153"/>
      <c r="S192" s="154" t="s">
        <v>1733</v>
      </c>
      <c r="T192" s="407">
        <f t="shared" si="31"/>
        <v>20</v>
      </c>
      <c r="V192" s="401" t="str">
        <f t="shared" si="36"/>
        <v xml:space="preserve">指定承認    </v>
      </c>
      <c r="W192" s="401" t="str">
        <f t="shared" si="33"/>
        <v xml:space="preserve">指定承認    </v>
      </c>
    </row>
    <row r="193" spans="1:23" ht="15" customHeight="1">
      <c r="A193" s="400" t="str">
        <f t="shared" si="32"/>
        <v>026D0234</v>
      </c>
      <c r="B193" s="544"/>
      <c r="C193" s="529"/>
      <c r="D193" s="139" t="s">
        <v>21</v>
      </c>
      <c r="E193" s="140">
        <v>2</v>
      </c>
      <c r="F193" s="140">
        <v>34</v>
      </c>
      <c r="G193" s="532"/>
      <c r="H193" s="539"/>
      <c r="I193" s="148" t="str">
        <f t="shared" si="34"/>
        <v>026D0234</v>
      </c>
      <c r="J193" s="149" t="s">
        <v>473</v>
      </c>
      <c r="K193" s="149" t="s">
        <v>473</v>
      </c>
      <c r="L193" s="149" t="s">
        <v>73</v>
      </c>
      <c r="M193" s="149" t="s">
        <v>435</v>
      </c>
      <c r="N193" s="149" t="s">
        <v>463</v>
      </c>
      <c r="O193" s="150" t="s">
        <v>57</v>
      </c>
      <c r="P193" s="151"/>
      <c r="Q193" s="152"/>
      <c r="R193" s="153"/>
      <c r="S193" s="154" t="s">
        <v>2012</v>
      </c>
      <c r="T193" s="407">
        <f t="shared" si="31"/>
        <v>26</v>
      </c>
      <c r="V193" s="401" t="str">
        <f t="shared" si="36"/>
        <v xml:space="preserve">指定承認    </v>
      </c>
      <c r="W193" s="401" t="str">
        <f t="shared" si="33"/>
        <v xml:space="preserve">指定承認    </v>
      </c>
    </row>
    <row r="194" spans="1:23" ht="15" hidden="1" customHeight="1">
      <c r="A194" s="400" t="str">
        <f t="shared" si="32"/>
        <v>030D0233</v>
      </c>
      <c r="B194" s="544"/>
      <c r="C194" s="529"/>
      <c r="D194" s="139" t="s">
        <v>21</v>
      </c>
      <c r="E194" s="140">
        <v>2</v>
      </c>
      <c r="F194" s="140">
        <v>33</v>
      </c>
      <c r="G194" s="533"/>
      <c r="H194" s="535"/>
      <c r="I194" s="155" t="str">
        <f t="shared" si="34"/>
        <v>030D0233</v>
      </c>
      <c r="J194" s="156" t="s">
        <v>473</v>
      </c>
      <c r="K194" s="156" t="s">
        <v>473</v>
      </c>
      <c r="L194" s="156" t="s">
        <v>94</v>
      </c>
      <c r="M194" s="156" t="s">
        <v>435</v>
      </c>
      <c r="N194" s="156" t="s">
        <v>463</v>
      </c>
      <c r="O194" s="157" t="s">
        <v>57</v>
      </c>
      <c r="P194" s="158"/>
      <c r="Q194" s="159"/>
      <c r="R194" s="160"/>
      <c r="S194" s="183" t="s">
        <v>566</v>
      </c>
      <c r="T194" s="408">
        <f t="shared" si="31"/>
        <v>30</v>
      </c>
      <c r="V194" s="401" t="str">
        <f t="shared" si="36"/>
        <v xml:space="preserve">指定承認    </v>
      </c>
      <c r="W194" s="401" t="str">
        <f t="shared" si="33"/>
        <v xml:space="preserve">指定承認    </v>
      </c>
    </row>
    <row r="195" spans="1:23" ht="15" customHeight="1">
      <c r="A195" s="400" t="str">
        <f t="shared" si="32"/>
        <v>009D0237</v>
      </c>
      <c r="B195" s="544"/>
      <c r="C195" s="529"/>
      <c r="D195" s="139" t="s">
        <v>21</v>
      </c>
      <c r="E195" s="140">
        <v>2</v>
      </c>
      <c r="F195" s="140">
        <v>37</v>
      </c>
      <c r="G195" s="531" t="s">
        <v>2355</v>
      </c>
      <c r="H195" s="531" t="s">
        <v>2356</v>
      </c>
      <c r="I195" s="141" t="str">
        <f t="shared" si="34"/>
        <v>009D0237</v>
      </c>
      <c r="J195" s="142" t="s">
        <v>475</v>
      </c>
      <c r="K195" s="142" t="s">
        <v>476</v>
      </c>
      <c r="L195" s="141" t="s">
        <v>4343</v>
      </c>
      <c r="M195" s="142" t="s">
        <v>435</v>
      </c>
      <c r="N195" s="142" t="s">
        <v>462</v>
      </c>
      <c r="O195" s="143" t="s">
        <v>57</v>
      </c>
      <c r="P195" s="144"/>
      <c r="Q195" s="145"/>
      <c r="R195" s="146"/>
      <c r="S195" s="147" t="s">
        <v>3837</v>
      </c>
      <c r="T195" s="406">
        <f t="shared" si="31"/>
        <v>9</v>
      </c>
      <c r="V195" s="401" t="str">
        <f t="shared" si="36"/>
        <v xml:space="preserve">指定承認    </v>
      </c>
      <c r="W195" s="401" t="str">
        <f t="shared" si="33"/>
        <v xml:space="preserve">指定承認    </v>
      </c>
    </row>
    <row r="196" spans="1:23" ht="15" customHeight="1">
      <c r="A196" s="400" t="str">
        <f t="shared" si="32"/>
        <v>019D0219</v>
      </c>
      <c r="B196" s="544"/>
      <c r="C196" s="529"/>
      <c r="D196" s="139" t="s">
        <v>21</v>
      </c>
      <c r="E196" s="140">
        <v>2</v>
      </c>
      <c r="F196" s="140">
        <v>19</v>
      </c>
      <c r="G196" s="532"/>
      <c r="H196" s="532"/>
      <c r="I196" s="148" t="str">
        <f t="shared" si="34"/>
        <v>019D0219</v>
      </c>
      <c r="J196" s="149" t="s">
        <v>475</v>
      </c>
      <c r="K196" s="149" t="s">
        <v>475</v>
      </c>
      <c r="L196" s="148" t="s">
        <v>94</v>
      </c>
      <c r="M196" s="149" t="s">
        <v>435</v>
      </c>
      <c r="N196" s="149" t="s">
        <v>462</v>
      </c>
      <c r="O196" s="150" t="s">
        <v>57</v>
      </c>
      <c r="P196" s="151"/>
      <c r="Q196" s="152"/>
      <c r="R196" s="153"/>
      <c r="S196" s="154" t="s">
        <v>1202</v>
      </c>
      <c r="T196" s="407">
        <f t="shared" si="31"/>
        <v>19</v>
      </c>
      <c r="V196" s="401" t="str">
        <f t="shared" si="36"/>
        <v xml:space="preserve">指定承認    </v>
      </c>
      <c r="W196" s="401" t="str">
        <f t="shared" si="33"/>
        <v xml:space="preserve">指定承認    </v>
      </c>
    </row>
    <row r="197" spans="1:23" ht="15" customHeight="1">
      <c r="A197" s="400" t="str">
        <f t="shared" si="32"/>
        <v>020D0235</v>
      </c>
      <c r="B197" s="544"/>
      <c r="C197" s="529"/>
      <c r="D197" s="139" t="s">
        <v>21</v>
      </c>
      <c r="E197" s="140">
        <v>2</v>
      </c>
      <c r="F197" s="140">
        <v>35</v>
      </c>
      <c r="G197" s="532"/>
      <c r="H197" s="532"/>
      <c r="I197" s="170" t="str">
        <f t="shared" si="34"/>
        <v>020D0235</v>
      </c>
      <c r="J197" s="171" t="s">
        <v>475</v>
      </c>
      <c r="K197" s="171" t="s">
        <v>475</v>
      </c>
      <c r="L197" s="149" t="s">
        <v>73</v>
      </c>
      <c r="M197" s="171" t="s">
        <v>435</v>
      </c>
      <c r="N197" s="171" t="s">
        <v>462</v>
      </c>
      <c r="O197" s="172" t="s">
        <v>57</v>
      </c>
      <c r="P197" s="173"/>
      <c r="Q197" s="174"/>
      <c r="R197" s="175"/>
      <c r="S197" s="161" t="s">
        <v>1733</v>
      </c>
      <c r="T197" s="424">
        <f t="shared" si="31"/>
        <v>20</v>
      </c>
      <c r="V197" s="401" t="str">
        <f t="shared" si="36"/>
        <v xml:space="preserve">指定承認    </v>
      </c>
      <c r="W197" s="401" t="str">
        <f t="shared" si="33"/>
        <v xml:space="preserve">指定承認    </v>
      </c>
    </row>
    <row r="198" spans="1:23" ht="15" customHeight="1">
      <c r="A198" s="400" t="str">
        <f t="shared" si="32"/>
        <v>026D0235</v>
      </c>
      <c r="B198" s="544"/>
      <c r="C198" s="529"/>
      <c r="D198" s="139" t="s">
        <v>21</v>
      </c>
      <c r="E198" s="140">
        <v>2</v>
      </c>
      <c r="F198" s="140">
        <v>35</v>
      </c>
      <c r="G198" s="532"/>
      <c r="H198" s="532"/>
      <c r="I198" s="148" t="str">
        <f t="shared" si="34"/>
        <v>026D0235</v>
      </c>
      <c r="J198" s="149" t="s">
        <v>475</v>
      </c>
      <c r="K198" s="149" t="s">
        <v>475</v>
      </c>
      <c r="L198" s="149" t="s">
        <v>73</v>
      </c>
      <c r="M198" s="149" t="s">
        <v>435</v>
      </c>
      <c r="N198" s="149" t="s">
        <v>462</v>
      </c>
      <c r="O198" s="150" t="s">
        <v>57</v>
      </c>
      <c r="P198" s="151"/>
      <c r="Q198" s="152"/>
      <c r="R198" s="153"/>
      <c r="S198" s="154" t="s">
        <v>2012</v>
      </c>
      <c r="T198" s="407">
        <f t="shared" si="31"/>
        <v>26</v>
      </c>
      <c r="V198" s="401" t="str">
        <f t="shared" si="36"/>
        <v xml:space="preserve">指定承認    </v>
      </c>
      <c r="W198" s="401" t="str">
        <f t="shared" si="33"/>
        <v xml:space="preserve">指定承認    </v>
      </c>
    </row>
    <row r="199" spans="1:23" ht="15" hidden="1" customHeight="1">
      <c r="A199" s="400" t="str">
        <f t="shared" si="32"/>
        <v>030D0234</v>
      </c>
      <c r="B199" s="544"/>
      <c r="C199" s="529"/>
      <c r="D199" s="139" t="s">
        <v>21</v>
      </c>
      <c r="E199" s="140">
        <v>2</v>
      </c>
      <c r="F199" s="140">
        <v>34</v>
      </c>
      <c r="G199" s="532"/>
      <c r="H199" s="533"/>
      <c r="I199" s="164" t="str">
        <f t="shared" si="34"/>
        <v>030D0234</v>
      </c>
      <c r="J199" s="176" t="s">
        <v>475</v>
      </c>
      <c r="K199" s="176" t="s">
        <v>475</v>
      </c>
      <c r="L199" s="176" t="s">
        <v>94</v>
      </c>
      <c r="M199" s="176" t="s">
        <v>435</v>
      </c>
      <c r="N199" s="176" t="s">
        <v>462</v>
      </c>
      <c r="O199" s="177" t="s">
        <v>57</v>
      </c>
      <c r="P199" s="178"/>
      <c r="Q199" s="179"/>
      <c r="R199" s="180"/>
      <c r="S199" s="181" t="s">
        <v>566</v>
      </c>
      <c r="T199" s="419">
        <f t="shared" si="31"/>
        <v>30</v>
      </c>
      <c r="V199" s="401" t="str">
        <f t="shared" si="36"/>
        <v xml:space="preserve">指定承認    </v>
      </c>
      <c r="W199" s="401" t="str">
        <f t="shared" si="33"/>
        <v xml:space="preserve">指定承認    </v>
      </c>
    </row>
    <row r="200" spans="1:23" ht="15" customHeight="1">
      <c r="A200" s="400" t="str">
        <f t="shared" si="32"/>
        <v>009D0238</v>
      </c>
      <c r="B200" s="544"/>
      <c r="C200" s="529"/>
      <c r="D200" s="139" t="s">
        <v>21</v>
      </c>
      <c r="E200" s="140">
        <v>2</v>
      </c>
      <c r="F200" s="140">
        <v>38</v>
      </c>
      <c r="G200" s="532"/>
      <c r="H200" s="534" t="s">
        <v>2339</v>
      </c>
      <c r="I200" s="141" t="str">
        <f t="shared" si="34"/>
        <v>009D0238</v>
      </c>
      <c r="J200" s="142" t="s">
        <v>475</v>
      </c>
      <c r="K200" s="142" t="s">
        <v>476</v>
      </c>
      <c r="L200" s="141" t="s">
        <v>4343</v>
      </c>
      <c r="M200" s="142" t="s">
        <v>435</v>
      </c>
      <c r="N200" s="142" t="s">
        <v>463</v>
      </c>
      <c r="O200" s="143" t="s">
        <v>57</v>
      </c>
      <c r="P200" s="144"/>
      <c r="Q200" s="145"/>
      <c r="R200" s="146"/>
      <c r="S200" s="147" t="s">
        <v>3837</v>
      </c>
      <c r="T200" s="406">
        <f t="shared" si="31"/>
        <v>9</v>
      </c>
      <c r="V200" s="401" t="str">
        <f t="shared" si="36"/>
        <v xml:space="preserve">指定承認    </v>
      </c>
      <c r="W200" s="401" t="str">
        <f t="shared" si="33"/>
        <v xml:space="preserve">指定承認    </v>
      </c>
    </row>
    <row r="201" spans="1:23" ht="15" customHeight="1">
      <c r="A201" s="400" t="str">
        <f t="shared" si="32"/>
        <v>019D0220</v>
      </c>
      <c r="B201" s="544"/>
      <c r="C201" s="529"/>
      <c r="D201" s="139" t="s">
        <v>21</v>
      </c>
      <c r="E201" s="140">
        <v>2</v>
      </c>
      <c r="F201" s="140">
        <v>20</v>
      </c>
      <c r="G201" s="532"/>
      <c r="H201" s="539"/>
      <c r="I201" s="148" t="str">
        <f t="shared" si="34"/>
        <v>019D0220</v>
      </c>
      <c r="J201" s="149" t="s">
        <v>475</v>
      </c>
      <c r="K201" s="149" t="s">
        <v>475</v>
      </c>
      <c r="L201" s="148" t="s">
        <v>94</v>
      </c>
      <c r="M201" s="149" t="s">
        <v>435</v>
      </c>
      <c r="N201" s="149" t="s">
        <v>463</v>
      </c>
      <c r="O201" s="150" t="s">
        <v>57</v>
      </c>
      <c r="P201" s="151"/>
      <c r="Q201" s="152"/>
      <c r="R201" s="153"/>
      <c r="S201" s="154" t="s">
        <v>1202</v>
      </c>
      <c r="T201" s="407">
        <f t="shared" si="31"/>
        <v>19</v>
      </c>
      <c r="V201" s="401" t="str">
        <f t="shared" si="36"/>
        <v xml:space="preserve">指定承認    </v>
      </c>
      <c r="W201" s="401" t="str">
        <f t="shared" si="33"/>
        <v xml:space="preserve">指定承認    </v>
      </c>
    </row>
    <row r="202" spans="1:23" ht="15" customHeight="1">
      <c r="A202" s="400" t="str">
        <f t="shared" si="32"/>
        <v>020D0236</v>
      </c>
      <c r="B202" s="544"/>
      <c r="C202" s="529"/>
      <c r="D202" s="139" t="s">
        <v>21</v>
      </c>
      <c r="E202" s="140">
        <v>2</v>
      </c>
      <c r="F202" s="140">
        <v>36</v>
      </c>
      <c r="G202" s="532"/>
      <c r="H202" s="539"/>
      <c r="I202" s="148" t="str">
        <f t="shared" si="34"/>
        <v>020D0236</v>
      </c>
      <c r="J202" s="149" t="s">
        <v>475</v>
      </c>
      <c r="K202" s="149" t="s">
        <v>475</v>
      </c>
      <c r="L202" s="149" t="s">
        <v>73</v>
      </c>
      <c r="M202" s="149" t="s">
        <v>435</v>
      </c>
      <c r="N202" s="149" t="s">
        <v>463</v>
      </c>
      <c r="O202" s="150" t="s">
        <v>57</v>
      </c>
      <c r="P202" s="151"/>
      <c r="Q202" s="152"/>
      <c r="R202" s="153"/>
      <c r="S202" s="154" t="s">
        <v>1733</v>
      </c>
      <c r="T202" s="407">
        <f t="shared" si="31"/>
        <v>20</v>
      </c>
      <c r="V202" s="401" t="str">
        <f t="shared" si="36"/>
        <v xml:space="preserve">指定承認    </v>
      </c>
      <c r="W202" s="401" t="str">
        <f t="shared" si="33"/>
        <v xml:space="preserve">指定承認    </v>
      </c>
    </row>
    <row r="203" spans="1:23" ht="15" customHeight="1">
      <c r="A203" s="400" t="str">
        <f t="shared" si="32"/>
        <v>026D0236</v>
      </c>
      <c r="B203" s="544"/>
      <c r="C203" s="529"/>
      <c r="D203" s="139" t="s">
        <v>21</v>
      </c>
      <c r="E203" s="140">
        <v>2</v>
      </c>
      <c r="F203" s="140">
        <v>36</v>
      </c>
      <c r="G203" s="532"/>
      <c r="H203" s="539"/>
      <c r="I203" s="148" t="str">
        <f t="shared" si="34"/>
        <v>026D0236</v>
      </c>
      <c r="J203" s="149" t="s">
        <v>475</v>
      </c>
      <c r="K203" s="149" t="s">
        <v>475</v>
      </c>
      <c r="L203" s="149" t="s">
        <v>73</v>
      </c>
      <c r="M203" s="149" t="s">
        <v>435</v>
      </c>
      <c r="N203" s="149" t="s">
        <v>463</v>
      </c>
      <c r="O203" s="150" t="s">
        <v>57</v>
      </c>
      <c r="P203" s="151"/>
      <c r="Q203" s="152"/>
      <c r="R203" s="153"/>
      <c r="S203" s="154" t="s">
        <v>2012</v>
      </c>
      <c r="T203" s="407">
        <f t="shared" si="31"/>
        <v>26</v>
      </c>
      <c r="V203" s="401" t="str">
        <f t="shared" si="36"/>
        <v xml:space="preserve">指定承認    </v>
      </c>
      <c r="W203" s="401" t="str">
        <f t="shared" si="33"/>
        <v xml:space="preserve">指定承認    </v>
      </c>
    </row>
    <row r="204" spans="1:23" ht="15" hidden="1" customHeight="1">
      <c r="A204" s="400" t="str">
        <f t="shared" si="32"/>
        <v>030D0235</v>
      </c>
      <c r="B204" s="544"/>
      <c r="C204" s="529"/>
      <c r="D204" s="139" t="s">
        <v>21</v>
      </c>
      <c r="E204" s="140">
        <v>2</v>
      </c>
      <c r="F204" s="140">
        <v>35</v>
      </c>
      <c r="G204" s="533"/>
      <c r="H204" s="535"/>
      <c r="I204" s="155" t="str">
        <f t="shared" si="34"/>
        <v>030D0235</v>
      </c>
      <c r="J204" s="156" t="s">
        <v>475</v>
      </c>
      <c r="K204" s="156" t="s">
        <v>475</v>
      </c>
      <c r="L204" s="156" t="s">
        <v>94</v>
      </c>
      <c r="M204" s="156" t="s">
        <v>435</v>
      </c>
      <c r="N204" s="156" t="s">
        <v>463</v>
      </c>
      <c r="O204" s="157" t="s">
        <v>57</v>
      </c>
      <c r="P204" s="158"/>
      <c r="Q204" s="159"/>
      <c r="R204" s="160"/>
      <c r="S204" s="183" t="s">
        <v>566</v>
      </c>
      <c r="T204" s="408">
        <f t="shared" ref="T204:T271" si="39">IF(S204="","",VLOOKUP(S204,$AC$7:$AD$69,2,FALSE))</f>
        <v>30</v>
      </c>
      <c r="V204" s="401" t="str">
        <f t="shared" si="36"/>
        <v xml:space="preserve">指定承認    </v>
      </c>
      <c r="W204" s="401" t="str">
        <f t="shared" si="33"/>
        <v xml:space="preserve">指定承認    </v>
      </c>
    </row>
    <row r="205" spans="1:23" ht="15" customHeight="1">
      <c r="A205" s="400" t="str">
        <f t="shared" si="32"/>
        <v>009D0239</v>
      </c>
      <c r="B205" s="544"/>
      <c r="C205" s="529"/>
      <c r="D205" s="139" t="s">
        <v>21</v>
      </c>
      <c r="E205" s="140">
        <v>2</v>
      </c>
      <c r="F205" s="140">
        <v>39</v>
      </c>
      <c r="G205" s="534" t="s">
        <v>2358</v>
      </c>
      <c r="H205" s="534" t="s">
        <v>2359</v>
      </c>
      <c r="I205" s="141" t="str">
        <f t="shared" si="34"/>
        <v>009D0239</v>
      </c>
      <c r="J205" s="142" t="s">
        <v>477</v>
      </c>
      <c r="K205" s="142" t="s">
        <v>478</v>
      </c>
      <c r="L205" s="142" t="s">
        <v>479</v>
      </c>
      <c r="M205" s="142" t="s">
        <v>435</v>
      </c>
      <c r="N205" s="142"/>
      <c r="O205" s="143" t="s">
        <v>6</v>
      </c>
      <c r="P205" s="144" t="s">
        <v>24</v>
      </c>
      <c r="Q205" s="145">
        <v>121</v>
      </c>
      <c r="R205" s="146"/>
      <c r="S205" s="147" t="s">
        <v>3837</v>
      </c>
      <c r="T205" s="406">
        <f t="shared" si="39"/>
        <v>9</v>
      </c>
      <c r="V205" s="401" t="str">
        <f t="shared" si="36"/>
        <v>JWWA  G  121</v>
      </c>
      <c r="W205" s="401" t="str">
        <f t="shared" si="33"/>
        <v>JWWA  G  121</v>
      </c>
    </row>
    <row r="206" spans="1:23" ht="15" customHeight="1">
      <c r="A206" s="400" t="str">
        <f t="shared" si="32"/>
        <v>019D0221</v>
      </c>
      <c r="B206" s="544"/>
      <c r="C206" s="529"/>
      <c r="D206" s="139" t="s">
        <v>21</v>
      </c>
      <c r="E206" s="140">
        <v>2</v>
      </c>
      <c r="F206" s="140">
        <v>21</v>
      </c>
      <c r="G206" s="539"/>
      <c r="H206" s="539"/>
      <c r="I206" s="148" t="str">
        <f t="shared" si="34"/>
        <v>019D0221</v>
      </c>
      <c r="J206" s="149" t="s">
        <v>477</v>
      </c>
      <c r="K206" s="149" t="s">
        <v>477</v>
      </c>
      <c r="L206" s="149" t="s">
        <v>479</v>
      </c>
      <c r="M206" s="149" t="s">
        <v>435</v>
      </c>
      <c r="N206" s="149"/>
      <c r="O206" s="150" t="s">
        <v>6</v>
      </c>
      <c r="P206" s="151" t="s">
        <v>24</v>
      </c>
      <c r="Q206" s="152">
        <v>121</v>
      </c>
      <c r="R206" s="153"/>
      <c r="S206" s="154" t="s">
        <v>1202</v>
      </c>
      <c r="T206" s="407">
        <f t="shared" si="39"/>
        <v>19</v>
      </c>
      <c r="V206" s="401" t="str">
        <f t="shared" si="36"/>
        <v>JWWA  G  121</v>
      </c>
      <c r="W206" s="401" t="str">
        <f t="shared" si="33"/>
        <v>JWWA  G  121</v>
      </c>
    </row>
    <row r="207" spans="1:23" ht="15" customHeight="1">
      <c r="A207" s="400" t="str">
        <f t="shared" si="32"/>
        <v>020D0237</v>
      </c>
      <c r="B207" s="544"/>
      <c r="C207" s="529"/>
      <c r="D207" s="139" t="s">
        <v>21</v>
      </c>
      <c r="E207" s="140">
        <v>2</v>
      </c>
      <c r="F207" s="140">
        <v>37</v>
      </c>
      <c r="G207" s="539"/>
      <c r="H207" s="539"/>
      <c r="I207" s="148" t="str">
        <f t="shared" si="34"/>
        <v>020D0237</v>
      </c>
      <c r="J207" s="149" t="s">
        <v>477</v>
      </c>
      <c r="K207" s="149" t="s">
        <v>477</v>
      </c>
      <c r="L207" s="149" t="s">
        <v>479</v>
      </c>
      <c r="M207" s="149" t="s">
        <v>435</v>
      </c>
      <c r="N207" s="149"/>
      <c r="O207" s="150" t="s">
        <v>6</v>
      </c>
      <c r="P207" s="151" t="s">
        <v>24</v>
      </c>
      <c r="Q207" s="152">
        <v>121</v>
      </c>
      <c r="R207" s="153"/>
      <c r="S207" s="154" t="s">
        <v>1733</v>
      </c>
      <c r="T207" s="407">
        <f t="shared" si="39"/>
        <v>20</v>
      </c>
      <c r="V207" s="401" t="str">
        <f t="shared" si="36"/>
        <v>JWWA  G  121</v>
      </c>
      <c r="W207" s="401" t="str">
        <f t="shared" si="33"/>
        <v>JWWA  G  121</v>
      </c>
    </row>
    <row r="208" spans="1:23" ht="15" customHeight="1">
      <c r="A208" s="400" t="str">
        <f t="shared" si="32"/>
        <v>026D0237</v>
      </c>
      <c r="B208" s="544"/>
      <c r="C208" s="529"/>
      <c r="D208" s="139" t="s">
        <v>21</v>
      </c>
      <c r="E208" s="140">
        <v>2</v>
      </c>
      <c r="F208" s="140">
        <v>37</v>
      </c>
      <c r="G208" s="539"/>
      <c r="H208" s="539"/>
      <c r="I208" s="148" t="str">
        <f t="shared" si="34"/>
        <v>026D0237</v>
      </c>
      <c r="J208" s="149" t="s">
        <v>477</v>
      </c>
      <c r="K208" s="149" t="s">
        <v>2014</v>
      </c>
      <c r="L208" s="149" t="s">
        <v>479</v>
      </c>
      <c r="M208" s="149" t="s">
        <v>435</v>
      </c>
      <c r="N208" s="149"/>
      <c r="O208" s="150" t="s">
        <v>6</v>
      </c>
      <c r="P208" s="151" t="s">
        <v>24</v>
      </c>
      <c r="Q208" s="152">
        <v>121</v>
      </c>
      <c r="R208" s="153"/>
      <c r="S208" s="154" t="s">
        <v>2012</v>
      </c>
      <c r="T208" s="407">
        <f t="shared" si="39"/>
        <v>26</v>
      </c>
      <c r="V208" s="401" t="str">
        <f t="shared" si="36"/>
        <v>JWWA  G  121</v>
      </c>
      <c r="W208" s="401" t="str">
        <f t="shared" si="33"/>
        <v>JWWA  G  121</v>
      </c>
    </row>
    <row r="209" spans="1:23" ht="15" hidden="1" customHeight="1">
      <c r="A209" s="400" t="str">
        <f t="shared" si="32"/>
        <v>030D0236</v>
      </c>
      <c r="B209" s="544"/>
      <c r="C209" s="529"/>
      <c r="D209" s="139" t="s">
        <v>21</v>
      </c>
      <c r="E209" s="140">
        <v>2</v>
      </c>
      <c r="F209" s="140">
        <v>36</v>
      </c>
      <c r="G209" s="539"/>
      <c r="H209" s="539"/>
      <c r="I209" s="155" t="str">
        <f t="shared" si="34"/>
        <v>030D0236</v>
      </c>
      <c r="J209" s="156" t="s">
        <v>477</v>
      </c>
      <c r="K209" s="156" t="s">
        <v>477</v>
      </c>
      <c r="L209" s="156" t="s">
        <v>479</v>
      </c>
      <c r="M209" s="156" t="s">
        <v>435</v>
      </c>
      <c r="N209" s="156"/>
      <c r="O209" s="157" t="s">
        <v>6</v>
      </c>
      <c r="P209" s="158" t="s">
        <v>24</v>
      </c>
      <c r="Q209" s="159">
        <v>121</v>
      </c>
      <c r="R209" s="160"/>
      <c r="S209" s="183" t="s">
        <v>566</v>
      </c>
      <c r="T209" s="408">
        <f t="shared" si="39"/>
        <v>30</v>
      </c>
      <c r="V209" s="401" t="str">
        <f t="shared" si="36"/>
        <v>JWWA  G  121</v>
      </c>
      <c r="W209" s="401" t="str">
        <f t="shared" ref="W209" si="40">V209</f>
        <v>JWWA  G  121</v>
      </c>
    </row>
    <row r="210" spans="1:23" ht="15" customHeight="1">
      <c r="A210" s="400" t="str">
        <f t="shared" si="32"/>
        <v>009D0241</v>
      </c>
      <c r="B210" s="544"/>
      <c r="C210" s="529"/>
      <c r="D210" s="139" t="s">
        <v>21</v>
      </c>
      <c r="E210" s="140">
        <v>2</v>
      </c>
      <c r="F210" s="140">
        <v>41</v>
      </c>
      <c r="G210" s="539"/>
      <c r="H210" s="539"/>
      <c r="I210" s="141" t="str">
        <f t="shared" si="34"/>
        <v>009D0241</v>
      </c>
      <c r="J210" s="142" t="s">
        <v>477</v>
      </c>
      <c r="K210" s="142" t="s">
        <v>478</v>
      </c>
      <c r="L210" s="142" t="s">
        <v>481</v>
      </c>
      <c r="M210" s="142" t="s">
        <v>435</v>
      </c>
      <c r="N210" s="142"/>
      <c r="O210" s="143" t="s">
        <v>6</v>
      </c>
      <c r="P210" s="144" t="s">
        <v>24</v>
      </c>
      <c r="Q210" s="145">
        <v>121</v>
      </c>
      <c r="R210" s="146"/>
      <c r="S210" s="147" t="s">
        <v>3837</v>
      </c>
      <c r="T210" s="406">
        <f t="shared" si="39"/>
        <v>9</v>
      </c>
      <c r="V210" s="401" t="str">
        <f t="shared" si="36"/>
        <v>JWWA  G  121</v>
      </c>
      <c r="W210" s="401" t="str">
        <f t="shared" si="33"/>
        <v>JWWA  G  121</v>
      </c>
    </row>
    <row r="211" spans="1:23" ht="15" customHeight="1">
      <c r="A211" s="400" t="str">
        <f t="shared" si="32"/>
        <v>019D0280</v>
      </c>
      <c r="B211" s="544"/>
      <c r="C211" s="529"/>
      <c r="D211" s="410" t="s">
        <v>21</v>
      </c>
      <c r="E211" s="411">
        <v>2</v>
      </c>
      <c r="F211" s="411">
        <v>80</v>
      </c>
      <c r="G211" s="539"/>
      <c r="H211" s="539"/>
      <c r="I211" s="148" t="str">
        <f t="shared" si="34"/>
        <v>019D0280</v>
      </c>
      <c r="J211" s="413" t="s">
        <v>477</v>
      </c>
      <c r="K211" s="413" t="s">
        <v>477</v>
      </c>
      <c r="L211" s="413" t="s">
        <v>481</v>
      </c>
      <c r="M211" s="413" t="s">
        <v>435</v>
      </c>
      <c r="N211" s="149"/>
      <c r="O211" s="150" t="s">
        <v>6</v>
      </c>
      <c r="P211" s="151" t="s">
        <v>24</v>
      </c>
      <c r="Q211" s="152">
        <v>121</v>
      </c>
      <c r="R211" s="153"/>
      <c r="S211" s="154" t="s">
        <v>1202</v>
      </c>
      <c r="T211" s="407">
        <f t="shared" si="39"/>
        <v>19</v>
      </c>
      <c r="V211" s="401" t="str">
        <f t="shared" si="36"/>
        <v>JWWA  G  121</v>
      </c>
      <c r="W211" s="401" t="str">
        <f t="shared" si="33"/>
        <v>JWWA  G  121</v>
      </c>
    </row>
    <row r="212" spans="1:23" ht="15" customHeight="1">
      <c r="A212" s="400" t="str">
        <f t="shared" si="32"/>
        <v>020D0239</v>
      </c>
      <c r="B212" s="544"/>
      <c r="C212" s="529"/>
      <c r="D212" s="139" t="s">
        <v>21</v>
      </c>
      <c r="E212" s="140">
        <v>2</v>
      </c>
      <c r="F212" s="140">
        <v>39</v>
      </c>
      <c r="G212" s="539"/>
      <c r="H212" s="539"/>
      <c r="I212" s="148" t="str">
        <f t="shared" si="34"/>
        <v>020D0239</v>
      </c>
      <c r="J212" s="412" t="s">
        <v>477</v>
      </c>
      <c r="K212" s="412" t="s">
        <v>477</v>
      </c>
      <c r="L212" s="412" t="s">
        <v>481</v>
      </c>
      <c r="M212" s="412" t="s">
        <v>435</v>
      </c>
      <c r="N212" s="149"/>
      <c r="O212" s="150" t="s">
        <v>6</v>
      </c>
      <c r="P212" s="151" t="s">
        <v>24</v>
      </c>
      <c r="Q212" s="152">
        <v>121</v>
      </c>
      <c r="R212" s="153"/>
      <c r="S212" s="154" t="s">
        <v>1733</v>
      </c>
      <c r="T212" s="407">
        <f t="shared" si="39"/>
        <v>20</v>
      </c>
      <c r="V212" s="401" t="str">
        <f t="shared" si="36"/>
        <v>JWWA  G  121</v>
      </c>
      <c r="W212" s="401" t="str">
        <f t="shared" si="33"/>
        <v>JWWA  G  121</v>
      </c>
    </row>
    <row r="213" spans="1:23" ht="15" customHeight="1">
      <c r="A213" s="400" t="str">
        <f t="shared" si="32"/>
        <v>026D0239</v>
      </c>
      <c r="B213" s="544"/>
      <c r="C213" s="529"/>
      <c r="D213" s="139" t="s">
        <v>21</v>
      </c>
      <c r="E213" s="140">
        <v>2</v>
      </c>
      <c r="F213" s="140">
        <v>39</v>
      </c>
      <c r="G213" s="539"/>
      <c r="H213" s="539"/>
      <c r="I213" s="148" t="str">
        <f t="shared" si="34"/>
        <v>026D0239</v>
      </c>
      <c r="J213" s="149" t="s">
        <v>477</v>
      </c>
      <c r="K213" s="149" t="s">
        <v>2014</v>
      </c>
      <c r="L213" s="149" t="s">
        <v>481</v>
      </c>
      <c r="M213" s="149" t="s">
        <v>435</v>
      </c>
      <c r="N213" s="149"/>
      <c r="O213" s="150" t="s">
        <v>6</v>
      </c>
      <c r="P213" s="151" t="s">
        <v>24</v>
      </c>
      <c r="Q213" s="152">
        <v>121</v>
      </c>
      <c r="R213" s="153"/>
      <c r="S213" s="154" t="s">
        <v>2012</v>
      </c>
      <c r="T213" s="407">
        <f t="shared" si="39"/>
        <v>26</v>
      </c>
      <c r="V213" s="401" t="str">
        <f t="shared" si="36"/>
        <v>JWWA  G  121</v>
      </c>
      <c r="W213" s="401" t="str">
        <f t="shared" si="33"/>
        <v>JWWA  G  121</v>
      </c>
    </row>
    <row r="214" spans="1:23" ht="15" hidden="1" customHeight="1">
      <c r="A214" s="400" t="str">
        <f t="shared" si="32"/>
        <v>030D0238</v>
      </c>
      <c r="B214" s="544"/>
      <c r="C214" s="529"/>
      <c r="D214" s="139" t="s">
        <v>21</v>
      </c>
      <c r="E214" s="140">
        <v>2</v>
      </c>
      <c r="F214" s="140">
        <v>38</v>
      </c>
      <c r="G214" s="539"/>
      <c r="H214" s="535"/>
      <c r="I214" s="155" t="str">
        <f t="shared" si="34"/>
        <v>030D0238</v>
      </c>
      <c r="J214" s="156" t="s">
        <v>477</v>
      </c>
      <c r="K214" s="156" t="s">
        <v>477</v>
      </c>
      <c r="L214" s="156" t="s">
        <v>481</v>
      </c>
      <c r="M214" s="156" t="s">
        <v>435</v>
      </c>
      <c r="N214" s="156"/>
      <c r="O214" s="157" t="s">
        <v>6</v>
      </c>
      <c r="P214" s="158" t="s">
        <v>24</v>
      </c>
      <c r="Q214" s="159">
        <v>121</v>
      </c>
      <c r="R214" s="160"/>
      <c r="S214" s="183" t="s">
        <v>566</v>
      </c>
      <c r="T214" s="408">
        <f t="shared" si="39"/>
        <v>30</v>
      </c>
      <c r="V214" s="401" t="str">
        <f t="shared" si="36"/>
        <v>JWWA  G  121</v>
      </c>
      <c r="W214" s="401" t="str">
        <f t="shared" si="33"/>
        <v>JWWA  G  121</v>
      </c>
    </row>
    <row r="215" spans="1:23" ht="15" customHeight="1">
      <c r="A215" s="400" t="str">
        <f t="shared" si="32"/>
        <v>009D0240</v>
      </c>
      <c r="B215" s="544"/>
      <c r="C215" s="529"/>
      <c r="D215" s="139" t="s">
        <v>21</v>
      </c>
      <c r="E215" s="140">
        <v>2</v>
      </c>
      <c r="F215" s="140">
        <v>40</v>
      </c>
      <c r="G215" s="539"/>
      <c r="H215" s="534" t="s">
        <v>2360</v>
      </c>
      <c r="I215" s="141" t="str">
        <f t="shared" si="34"/>
        <v>009D0240</v>
      </c>
      <c r="J215" s="142" t="s">
        <v>477</v>
      </c>
      <c r="K215" s="142" t="s">
        <v>478</v>
      </c>
      <c r="L215" s="142" t="s">
        <v>480</v>
      </c>
      <c r="M215" s="142" t="s">
        <v>435</v>
      </c>
      <c r="N215" s="142"/>
      <c r="O215" s="143" t="s">
        <v>6</v>
      </c>
      <c r="P215" s="144" t="s">
        <v>24</v>
      </c>
      <c r="Q215" s="145">
        <v>121</v>
      </c>
      <c r="R215" s="146"/>
      <c r="S215" s="147" t="s">
        <v>3837</v>
      </c>
      <c r="T215" s="406">
        <f t="shared" si="39"/>
        <v>9</v>
      </c>
      <c r="V215" s="401" t="str">
        <f t="shared" si="36"/>
        <v>JWWA  G  121</v>
      </c>
      <c r="W215" s="401" t="str">
        <f t="shared" si="33"/>
        <v>JWWA  G  121</v>
      </c>
    </row>
    <row r="216" spans="1:23" ht="15" customHeight="1">
      <c r="A216" s="400" t="str">
        <f t="shared" ref="A216:A283" si="41">I216</f>
        <v>019D0222</v>
      </c>
      <c r="B216" s="544"/>
      <c r="C216" s="529"/>
      <c r="D216" s="139" t="s">
        <v>21</v>
      </c>
      <c r="E216" s="140">
        <v>2</v>
      </c>
      <c r="F216" s="140">
        <v>22</v>
      </c>
      <c r="G216" s="539"/>
      <c r="H216" s="539"/>
      <c r="I216" s="148" t="str">
        <f t="shared" si="34"/>
        <v>019D0222</v>
      </c>
      <c r="J216" s="149" t="s">
        <v>477</v>
      </c>
      <c r="K216" s="149" t="s">
        <v>477</v>
      </c>
      <c r="L216" s="149" t="s">
        <v>480</v>
      </c>
      <c r="M216" s="149" t="s">
        <v>435</v>
      </c>
      <c r="N216" s="149"/>
      <c r="O216" s="150" t="s">
        <v>6</v>
      </c>
      <c r="P216" s="151" t="s">
        <v>24</v>
      </c>
      <c r="Q216" s="152">
        <v>121</v>
      </c>
      <c r="R216" s="153"/>
      <c r="S216" s="154" t="s">
        <v>1202</v>
      </c>
      <c r="T216" s="407">
        <f t="shared" si="39"/>
        <v>19</v>
      </c>
      <c r="V216" s="401" t="str">
        <f t="shared" si="36"/>
        <v>JWWA  G  121</v>
      </c>
      <c r="W216" s="401" t="str">
        <f t="shared" si="33"/>
        <v>JWWA  G  121</v>
      </c>
    </row>
    <row r="217" spans="1:23" ht="15" customHeight="1">
      <c r="A217" s="400" t="str">
        <f t="shared" si="41"/>
        <v>020D0238</v>
      </c>
      <c r="B217" s="544"/>
      <c r="C217" s="529"/>
      <c r="D217" s="139" t="s">
        <v>21</v>
      </c>
      <c r="E217" s="140">
        <v>2</v>
      </c>
      <c r="F217" s="140">
        <v>38</v>
      </c>
      <c r="G217" s="539"/>
      <c r="H217" s="539"/>
      <c r="I217" s="148" t="str">
        <f t="shared" si="34"/>
        <v>020D0238</v>
      </c>
      <c r="J217" s="149" t="s">
        <v>477</v>
      </c>
      <c r="K217" s="149" t="s">
        <v>477</v>
      </c>
      <c r="L217" s="149" t="s">
        <v>480</v>
      </c>
      <c r="M217" s="149" t="s">
        <v>435</v>
      </c>
      <c r="N217" s="149"/>
      <c r="O217" s="150" t="s">
        <v>6</v>
      </c>
      <c r="P217" s="151" t="s">
        <v>24</v>
      </c>
      <c r="Q217" s="152">
        <v>121</v>
      </c>
      <c r="R217" s="153"/>
      <c r="S217" s="154" t="s">
        <v>1733</v>
      </c>
      <c r="T217" s="407">
        <f t="shared" si="39"/>
        <v>20</v>
      </c>
      <c r="V217" s="401" t="str">
        <f t="shared" si="36"/>
        <v>JWWA  G  121</v>
      </c>
      <c r="W217" s="401" t="str">
        <f t="shared" si="33"/>
        <v>JWWA  G  121</v>
      </c>
    </row>
    <row r="218" spans="1:23" ht="15" customHeight="1">
      <c r="A218" s="400" t="str">
        <f t="shared" si="41"/>
        <v>026D0238</v>
      </c>
      <c r="B218" s="545"/>
      <c r="C218" s="530"/>
      <c r="D218" s="139" t="s">
        <v>21</v>
      </c>
      <c r="E218" s="140">
        <v>2</v>
      </c>
      <c r="F218" s="140">
        <v>38</v>
      </c>
      <c r="G218" s="539"/>
      <c r="H218" s="539"/>
      <c r="I218" s="148" t="str">
        <f t="shared" si="34"/>
        <v>026D0238</v>
      </c>
      <c r="J218" s="149" t="s">
        <v>477</v>
      </c>
      <c r="K218" s="149" t="s">
        <v>2014</v>
      </c>
      <c r="L218" s="149" t="s">
        <v>480</v>
      </c>
      <c r="M218" s="149" t="s">
        <v>435</v>
      </c>
      <c r="N218" s="149"/>
      <c r="O218" s="150" t="s">
        <v>6</v>
      </c>
      <c r="P218" s="151" t="s">
        <v>24</v>
      </c>
      <c r="Q218" s="152">
        <v>121</v>
      </c>
      <c r="R218" s="153"/>
      <c r="S218" s="154" t="s">
        <v>2012</v>
      </c>
      <c r="T218" s="407">
        <f t="shared" si="39"/>
        <v>26</v>
      </c>
      <c r="V218" s="401" t="str">
        <f t="shared" si="36"/>
        <v>JWWA  G  121</v>
      </c>
      <c r="W218" s="401" t="str">
        <f t="shared" si="33"/>
        <v>JWWA  G  121</v>
      </c>
    </row>
    <row r="219" spans="1:23" ht="15" hidden="1" customHeight="1">
      <c r="A219" s="400" t="str">
        <f t="shared" si="41"/>
        <v>030D0237</v>
      </c>
      <c r="B219" s="197"/>
      <c r="C219" s="197"/>
      <c r="D219" s="139" t="s">
        <v>21</v>
      </c>
      <c r="E219" s="140">
        <v>2</v>
      </c>
      <c r="F219" s="140">
        <v>37</v>
      </c>
      <c r="G219" s="425"/>
      <c r="H219" s="425"/>
      <c r="I219" s="155" t="str">
        <f t="shared" si="34"/>
        <v>030D0237</v>
      </c>
      <c r="J219" s="156" t="s">
        <v>477</v>
      </c>
      <c r="K219" s="156" t="s">
        <v>477</v>
      </c>
      <c r="L219" s="156" t="s">
        <v>480</v>
      </c>
      <c r="M219" s="156" t="s">
        <v>435</v>
      </c>
      <c r="N219" s="156"/>
      <c r="O219" s="157" t="s">
        <v>6</v>
      </c>
      <c r="P219" s="158" t="s">
        <v>24</v>
      </c>
      <c r="Q219" s="159">
        <v>121</v>
      </c>
      <c r="R219" s="160"/>
      <c r="S219" s="183" t="s">
        <v>566</v>
      </c>
      <c r="T219" s="408">
        <f t="shared" si="39"/>
        <v>30</v>
      </c>
      <c r="V219" s="401" t="str">
        <f t="shared" si="36"/>
        <v>JWWA  G  121</v>
      </c>
      <c r="W219" s="401" t="str">
        <f t="shared" ref="W219" si="42">V219</f>
        <v>JWWA  G  121</v>
      </c>
    </row>
    <row r="220" spans="1:23" ht="15" customHeight="1">
      <c r="A220" s="400" t="str">
        <f t="shared" si="41"/>
        <v>009D0242</v>
      </c>
      <c r="B220" s="546" t="s">
        <v>2365</v>
      </c>
      <c r="C220" s="529" t="s">
        <v>4359</v>
      </c>
      <c r="D220" s="139" t="s">
        <v>21</v>
      </c>
      <c r="E220" s="140">
        <v>2</v>
      </c>
      <c r="F220" s="140">
        <v>42</v>
      </c>
      <c r="G220" s="534" t="s">
        <v>2358</v>
      </c>
      <c r="H220" s="534" t="s">
        <v>2360</v>
      </c>
      <c r="I220" s="141" t="str">
        <f t="shared" ref="I220:I289" si="43">IF(OR(D220="",E220="",F220=""),"",TEXT(T220,"000")&amp;D220&amp;TEXT(E220,"00")&amp;TEXT(F220,"00"))</f>
        <v>009D0242</v>
      </c>
      <c r="J220" s="142" t="s">
        <v>477</v>
      </c>
      <c r="K220" s="142" t="s">
        <v>478</v>
      </c>
      <c r="L220" s="142" t="s">
        <v>482</v>
      </c>
      <c r="M220" s="142" t="s">
        <v>435</v>
      </c>
      <c r="N220" s="142"/>
      <c r="O220" s="143" t="s">
        <v>6</v>
      </c>
      <c r="P220" s="144" t="s">
        <v>24</v>
      </c>
      <c r="Q220" s="145">
        <v>121</v>
      </c>
      <c r="R220" s="146"/>
      <c r="S220" s="147" t="s">
        <v>3837</v>
      </c>
      <c r="T220" s="406">
        <f t="shared" si="39"/>
        <v>9</v>
      </c>
      <c r="V220" s="401" t="str">
        <f t="shared" si="36"/>
        <v>JWWA  G  121</v>
      </c>
      <c r="W220" s="401" t="str">
        <f t="shared" si="33"/>
        <v>JWWA  G  121</v>
      </c>
    </row>
    <row r="221" spans="1:23" ht="15" customHeight="1">
      <c r="A221" s="400" t="str">
        <f t="shared" si="41"/>
        <v>019D0281</v>
      </c>
      <c r="B221" s="546"/>
      <c r="C221" s="529"/>
      <c r="D221" s="410" t="s">
        <v>21</v>
      </c>
      <c r="E221" s="411">
        <v>2</v>
      </c>
      <c r="F221" s="411">
        <v>81</v>
      </c>
      <c r="G221" s="539"/>
      <c r="H221" s="539"/>
      <c r="I221" s="148" t="str">
        <f t="shared" si="43"/>
        <v>019D0281</v>
      </c>
      <c r="J221" s="413" t="s">
        <v>477</v>
      </c>
      <c r="K221" s="413" t="s">
        <v>477</v>
      </c>
      <c r="L221" s="413" t="s">
        <v>482</v>
      </c>
      <c r="M221" s="413" t="s">
        <v>435</v>
      </c>
      <c r="N221" s="149"/>
      <c r="O221" s="150" t="s">
        <v>6</v>
      </c>
      <c r="P221" s="151" t="s">
        <v>24</v>
      </c>
      <c r="Q221" s="152">
        <v>121</v>
      </c>
      <c r="R221" s="153"/>
      <c r="S221" s="154" t="s">
        <v>1202</v>
      </c>
      <c r="T221" s="407">
        <f t="shared" si="39"/>
        <v>19</v>
      </c>
      <c r="V221" s="401" t="str">
        <f t="shared" si="36"/>
        <v>JWWA  G  121</v>
      </c>
      <c r="W221" s="401" t="str">
        <f t="shared" ref="W221:W289" si="44">V221</f>
        <v>JWWA  G  121</v>
      </c>
    </row>
    <row r="222" spans="1:23" ht="15" customHeight="1">
      <c r="A222" s="400" t="str">
        <f t="shared" si="41"/>
        <v>020D0240</v>
      </c>
      <c r="B222" s="546"/>
      <c r="C222" s="529"/>
      <c r="D222" s="139" t="s">
        <v>21</v>
      </c>
      <c r="E222" s="140">
        <v>2</v>
      </c>
      <c r="F222" s="140">
        <v>40</v>
      </c>
      <c r="G222" s="539"/>
      <c r="H222" s="539"/>
      <c r="I222" s="148" t="str">
        <f t="shared" si="43"/>
        <v>020D0240</v>
      </c>
      <c r="J222" s="412" t="s">
        <v>477</v>
      </c>
      <c r="K222" s="412" t="s">
        <v>477</v>
      </c>
      <c r="L222" s="412" t="s">
        <v>482</v>
      </c>
      <c r="M222" s="412" t="s">
        <v>435</v>
      </c>
      <c r="N222" s="149"/>
      <c r="O222" s="150" t="s">
        <v>6</v>
      </c>
      <c r="P222" s="151" t="s">
        <v>24</v>
      </c>
      <c r="Q222" s="152">
        <v>121</v>
      </c>
      <c r="R222" s="153"/>
      <c r="S222" s="154" t="s">
        <v>1733</v>
      </c>
      <c r="T222" s="407">
        <f t="shared" si="39"/>
        <v>20</v>
      </c>
      <c r="V222" s="401" t="str">
        <f t="shared" ref="V222:V289" si="45">""&amp;O222&amp;"  "&amp;P222&amp;"  "&amp;Q222&amp;""</f>
        <v>JWWA  G  121</v>
      </c>
      <c r="W222" s="401" t="str">
        <f t="shared" si="44"/>
        <v>JWWA  G  121</v>
      </c>
    </row>
    <row r="223" spans="1:23" ht="15" customHeight="1">
      <c r="A223" s="400" t="str">
        <f t="shared" si="41"/>
        <v>026D0240</v>
      </c>
      <c r="B223" s="546"/>
      <c r="C223" s="529"/>
      <c r="D223" s="139" t="s">
        <v>21</v>
      </c>
      <c r="E223" s="140">
        <v>2</v>
      </c>
      <c r="F223" s="140">
        <v>40</v>
      </c>
      <c r="G223" s="539"/>
      <c r="H223" s="539"/>
      <c r="I223" s="148" t="str">
        <f t="shared" si="43"/>
        <v>026D0240</v>
      </c>
      <c r="J223" s="149" t="s">
        <v>477</v>
      </c>
      <c r="K223" s="149" t="s">
        <v>2014</v>
      </c>
      <c r="L223" s="149" t="s">
        <v>482</v>
      </c>
      <c r="M223" s="149" t="s">
        <v>435</v>
      </c>
      <c r="N223" s="149"/>
      <c r="O223" s="150" t="s">
        <v>6</v>
      </c>
      <c r="P223" s="151" t="s">
        <v>24</v>
      </c>
      <c r="Q223" s="152">
        <v>121</v>
      </c>
      <c r="R223" s="153"/>
      <c r="S223" s="154" t="s">
        <v>2012</v>
      </c>
      <c r="T223" s="407">
        <f t="shared" si="39"/>
        <v>26</v>
      </c>
      <c r="V223" s="401" t="str">
        <f t="shared" si="45"/>
        <v>JWWA  G  121</v>
      </c>
      <c r="W223" s="401" t="str">
        <f t="shared" si="44"/>
        <v>JWWA  G  121</v>
      </c>
    </row>
    <row r="224" spans="1:23" ht="15" hidden="1" customHeight="1">
      <c r="A224" s="400" t="str">
        <f t="shared" si="41"/>
        <v>030D0239</v>
      </c>
      <c r="B224" s="546"/>
      <c r="C224" s="529"/>
      <c r="D224" s="139" t="s">
        <v>21</v>
      </c>
      <c r="E224" s="140">
        <v>2</v>
      </c>
      <c r="F224" s="140">
        <v>39</v>
      </c>
      <c r="G224" s="420"/>
      <c r="H224" s="420"/>
      <c r="I224" s="155" t="str">
        <f t="shared" si="43"/>
        <v>030D0239</v>
      </c>
      <c r="J224" s="156" t="s">
        <v>477</v>
      </c>
      <c r="K224" s="156" t="s">
        <v>477</v>
      </c>
      <c r="L224" s="156" t="s">
        <v>482</v>
      </c>
      <c r="M224" s="156" t="s">
        <v>435</v>
      </c>
      <c r="N224" s="156"/>
      <c r="O224" s="157" t="s">
        <v>6</v>
      </c>
      <c r="P224" s="158" t="s">
        <v>24</v>
      </c>
      <c r="Q224" s="159">
        <v>121</v>
      </c>
      <c r="R224" s="160"/>
      <c r="S224" s="183" t="s">
        <v>566</v>
      </c>
      <c r="T224" s="408">
        <f t="shared" si="39"/>
        <v>30</v>
      </c>
      <c r="V224" s="401" t="str">
        <f t="shared" si="45"/>
        <v>JWWA  G  121</v>
      </c>
      <c r="W224" s="401" t="str">
        <f t="shared" si="44"/>
        <v>JWWA  G  121</v>
      </c>
    </row>
    <row r="225" spans="1:23" ht="15" customHeight="1">
      <c r="A225" s="400" t="str">
        <f t="shared" si="41"/>
        <v>009D0243</v>
      </c>
      <c r="B225" s="546"/>
      <c r="C225" s="529"/>
      <c r="D225" s="139" t="s">
        <v>21</v>
      </c>
      <c r="E225" s="140">
        <v>2</v>
      </c>
      <c r="F225" s="140">
        <v>43</v>
      </c>
      <c r="G225" s="534" t="s">
        <v>2361</v>
      </c>
      <c r="H225" s="534" t="s">
        <v>2361</v>
      </c>
      <c r="I225" s="141" t="str">
        <f t="shared" si="43"/>
        <v>009D0243</v>
      </c>
      <c r="J225" s="142" t="s">
        <v>483</v>
      </c>
      <c r="K225" s="142" t="s">
        <v>484</v>
      </c>
      <c r="L225" s="142" t="s">
        <v>74</v>
      </c>
      <c r="M225" s="142" t="s">
        <v>525</v>
      </c>
      <c r="N225" s="142" t="s">
        <v>128</v>
      </c>
      <c r="O225" s="143" t="s">
        <v>6</v>
      </c>
      <c r="P225" s="144" t="s">
        <v>24</v>
      </c>
      <c r="Q225" s="145">
        <v>121</v>
      </c>
      <c r="R225" s="146"/>
      <c r="S225" s="147" t="s">
        <v>3837</v>
      </c>
      <c r="T225" s="406">
        <f t="shared" si="39"/>
        <v>9</v>
      </c>
      <c r="V225" s="401" t="str">
        <f t="shared" si="45"/>
        <v>JWWA  G  121</v>
      </c>
      <c r="W225" s="401" t="str">
        <f t="shared" si="44"/>
        <v>JWWA  G  121</v>
      </c>
    </row>
    <row r="226" spans="1:23" ht="15" customHeight="1">
      <c r="A226" s="400" t="str">
        <f t="shared" si="41"/>
        <v>019D0223</v>
      </c>
      <c r="B226" s="546"/>
      <c r="C226" s="529"/>
      <c r="D226" s="139" t="s">
        <v>21</v>
      </c>
      <c r="E226" s="140">
        <v>2</v>
      </c>
      <c r="F226" s="140">
        <v>23</v>
      </c>
      <c r="G226" s="539"/>
      <c r="H226" s="539"/>
      <c r="I226" s="148" t="str">
        <f t="shared" si="43"/>
        <v>019D0223</v>
      </c>
      <c r="J226" s="149" t="s">
        <v>483</v>
      </c>
      <c r="K226" s="149" t="s">
        <v>483</v>
      </c>
      <c r="L226" s="149" t="s">
        <v>74</v>
      </c>
      <c r="M226" s="149" t="s">
        <v>525</v>
      </c>
      <c r="N226" s="149" t="s">
        <v>128</v>
      </c>
      <c r="O226" s="150" t="s">
        <v>6</v>
      </c>
      <c r="P226" s="151" t="s">
        <v>24</v>
      </c>
      <c r="Q226" s="152">
        <v>121</v>
      </c>
      <c r="R226" s="153"/>
      <c r="S226" s="154" t="s">
        <v>1202</v>
      </c>
      <c r="T226" s="407">
        <f t="shared" si="39"/>
        <v>19</v>
      </c>
      <c r="V226" s="401" t="str">
        <f t="shared" si="45"/>
        <v>JWWA  G  121</v>
      </c>
      <c r="W226" s="401" t="str">
        <f t="shared" si="44"/>
        <v>JWWA  G  121</v>
      </c>
    </row>
    <row r="227" spans="1:23" ht="15" customHeight="1">
      <c r="A227" s="400" t="str">
        <f t="shared" si="41"/>
        <v>020D0241</v>
      </c>
      <c r="B227" s="546"/>
      <c r="C227" s="529"/>
      <c r="D227" s="139" t="s">
        <v>21</v>
      </c>
      <c r="E227" s="140">
        <v>2</v>
      </c>
      <c r="F227" s="140">
        <v>41</v>
      </c>
      <c r="G227" s="539"/>
      <c r="H227" s="539"/>
      <c r="I227" s="148" t="str">
        <f t="shared" si="43"/>
        <v>020D0241</v>
      </c>
      <c r="J227" s="149" t="s">
        <v>483</v>
      </c>
      <c r="K227" s="149" t="s">
        <v>483</v>
      </c>
      <c r="L227" s="149" t="s">
        <v>74</v>
      </c>
      <c r="M227" s="149" t="s">
        <v>525</v>
      </c>
      <c r="N227" s="149" t="s">
        <v>128</v>
      </c>
      <c r="O227" s="150" t="s">
        <v>6</v>
      </c>
      <c r="P227" s="151" t="s">
        <v>24</v>
      </c>
      <c r="Q227" s="152">
        <v>121</v>
      </c>
      <c r="R227" s="153"/>
      <c r="S227" s="154" t="s">
        <v>1733</v>
      </c>
      <c r="T227" s="407">
        <f t="shared" si="39"/>
        <v>20</v>
      </c>
      <c r="V227" s="401" t="str">
        <f t="shared" si="45"/>
        <v>JWWA  G  121</v>
      </c>
      <c r="W227" s="401" t="str">
        <f t="shared" si="44"/>
        <v>JWWA  G  121</v>
      </c>
    </row>
    <row r="228" spans="1:23" ht="15" customHeight="1">
      <c r="A228" s="400" t="str">
        <f t="shared" si="41"/>
        <v>026D0241</v>
      </c>
      <c r="B228" s="546"/>
      <c r="C228" s="529"/>
      <c r="D228" s="139" t="s">
        <v>21</v>
      </c>
      <c r="E228" s="140">
        <v>2</v>
      </c>
      <c r="F228" s="140">
        <v>41</v>
      </c>
      <c r="G228" s="539"/>
      <c r="H228" s="539"/>
      <c r="I228" s="148" t="str">
        <f t="shared" si="43"/>
        <v>026D0241</v>
      </c>
      <c r="J228" s="149" t="s">
        <v>483</v>
      </c>
      <c r="K228" s="149" t="s">
        <v>483</v>
      </c>
      <c r="L228" s="149" t="s">
        <v>74</v>
      </c>
      <c r="M228" s="149" t="s">
        <v>525</v>
      </c>
      <c r="N228" s="149" t="s">
        <v>128</v>
      </c>
      <c r="O228" s="150" t="s">
        <v>6</v>
      </c>
      <c r="P228" s="151" t="s">
        <v>24</v>
      </c>
      <c r="Q228" s="152">
        <v>121</v>
      </c>
      <c r="R228" s="153"/>
      <c r="S228" s="154" t="s">
        <v>2012</v>
      </c>
      <c r="T228" s="407">
        <f t="shared" si="39"/>
        <v>26</v>
      </c>
      <c r="V228" s="401" t="str">
        <f t="shared" si="45"/>
        <v>JWWA  G  121</v>
      </c>
      <c r="W228" s="401" t="str">
        <f t="shared" si="44"/>
        <v>JWWA  G  121</v>
      </c>
    </row>
    <row r="229" spans="1:23" ht="15" hidden="1" customHeight="1">
      <c r="A229" s="400" t="str">
        <f t="shared" si="41"/>
        <v>030D0240</v>
      </c>
      <c r="B229" s="546"/>
      <c r="C229" s="529"/>
      <c r="D229" s="139" t="s">
        <v>21</v>
      </c>
      <c r="E229" s="140">
        <v>2</v>
      </c>
      <c r="F229" s="140">
        <v>40</v>
      </c>
      <c r="G229" s="539"/>
      <c r="H229" s="539"/>
      <c r="I229" s="155" t="str">
        <f t="shared" si="43"/>
        <v>030D0240</v>
      </c>
      <c r="J229" s="156" t="s">
        <v>483</v>
      </c>
      <c r="K229" s="156" t="s">
        <v>483</v>
      </c>
      <c r="L229" s="156" t="s">
        <v>74</v>
      </c>
      <c r="M229" s="156" t="s">
        <v>525</v>
      </c>
      <c r="N229" s="156" t="s">
        <v>128</v>
      </c>
      <c r="O229" s="157" t="s">
        <v>6</v>
      </c>
      <c r="P229" s="158" t="s">
        <v>24</v>
      </c>
      <c r="Q229" s="159">
        <v>121</v>
      </c>
      <c r="R229" s="160"/>
      <c r="S229" s="183" t="s">
        <v>566</v>
      </c>
      <c r="T229" s="408">
        <f t="shared" si="39"/>
        <v>30</v>
      </c>
      <c r="V229" s="401" t="str">
        <f t="shared" si="45"/>
        <v>JWWA  G  121</v>
      </c>
      <c r="W229" s="401" t="str">
        <f t="shared" ref="W229" si="46">V229</f>
        <v>JWWA  G  121</v>
      </c>
    </row>
    <row r="230" spans="1:23" ht="15" customHeight="1">
      <c r="A230" s="400" t="str">
        <f t="shared" si="41"/>
        <v>009D0244</v>
      </c>
      <c r="B230" s="546"/>
      <c r="C230" s="529"/>
      <c r="D230" s="139" t="s">
        <v>21</v>
      </c>
      <c r="E230" s="140">
        <v>2</v>
      </c>
      <c r="F230" s="140">
        <v>44</v>
      </c>
      <c r="G230" s="539"/>
      <c r="H230" s="539"/>
      <c r="I230" s="141" t="str">
        <f t="shared" si="43"/>
        <v>009D0244</v>
      </c>
      <c r="J230" s="142" t="s">
        <v>483</v>
      </c>
      <c r="K230" s="142" t="s">
        <v>484</v>
      </c>
      <c r="L230" s="142" t="s">
        <v>232</v>
      </c>
      <c r="M230" s="142" t="s">
        <v>525</v>
      </c>
      <c r="N230" s="142" t="s">
        <v>128</v>
      </c>
      <c r="O230" s="143" t="s">
        <v>6</v>
      </c>
      <c r="P230" s="144" t="s">
        <v>24</v>
      </c>
      <c r="Q230" s="145">
        <v>121</v>
      </c>
      <c r="R230" s="146"/>
      <c r="S230" s="147" t="s">
        <v>3837</v>
      </c>
      <c r="T230" s="406">
        <f t="shared" si="39"/>
        <v>9</v>
      </c>
      <c r="V230" s="401" t="str">
        <f t="shared" si="45"/>
        <v>JWWA  G  121</v>
      </c>
      <c r="W230" s="401" t="str">
        <f t="shared" si="44"/>
        <v>JWWA  G  121</v>
      </c>
    </row>
    <row r="231" spans="1:23" ht="15" customHeight="1">
      <c r="A231" s="400" t="str">
        <f t="shared" si="41"/>
        <v>019D0282</v>
      </c>
      <c r="B231" s="546"/>
      <c r="C231" s="529"/>
      <c r="D231" s="410" t="s">
        <v>21</v>
      </c>
      <c r="E231" s="411">
        <v>2</v>
      </c>
      <c r="F231" s="411">
        <v>82</v>
      </c>
      <c r="G231" s="539"/>
      <c r="H231" s="539"/>
      <c r="I231" s="148" t="str">
        <f t="shared" si="43"/>
        <v>019D0282</v>
      </c>
      <c r="J231" s="413" t="s">
        <v>483</v>
      </c>
      <c r="K231" s="413" t="s">
        <v>483</v>
      </c>
      <c r="L231" s="413" t="s">
        <v>398</v>
      </c>
      <c r="M231" s="413" t="s">
        <v>525</v>
      </c>
      <c r="N231" s="412" t="s">
        <v>128</v>
      </c>
      <c r="O231" s="150" t="s">
        <v>6</v>
      </c>
      <c r="P231" s="151" t="s">
        <v>24</v>
      </c>
      <c r="Q231" s="152">
        <v>121</v>
      </c>
      <c r="R231" s="153"/>
      <c r="S231" s="154" t="s">
        <v>1202</v>
      </c>
      <c r="T231" s="407">
        <f t="shared" si="39"/>
        <v>19</v>
      </c>
      <c r="V231" s="401" t="str">
        <f t="shared" si="45"/>
        <v>JWWA  G  121</v>
      </c>
      <c r="W231" s="401" t="str">
        <f t="shared" si="44"/>
        <v>JWWA  G  121</v>
      </c>
    </row>
    <row r="232" spans="1:23" ht="15" customHeight="1">
      <c r="A232" s="400" t="str">
        <f t="shared" si="41"/>
        <v>020D0242</v>
      </c>
      <c r="B232" s="546"/>
      <c r="C232" s="529"/>
      <c r="D232" s="139" t="s">
        <v>21</v>
      </c>
      <c r="E232" s="140">
        <v>2</v>
      </c>
      <c r="F232" s="140">
        <v>42</v>
      </c>
      <c r="G232" s="539"/>
      <c r="H232" s="539"/>
      <c r="I232" s="148" t="str">
        <f t="shared" si="43"/>
        <v>020D0242</v>
      </c>
      <c r="J232" s="412" t="s">
        <v>483</v>
      </c>
      <c r="K232" s="412" t="s">
        <v>483</v>
      </c>
      <c r="L232" s="412" t="s">
        <v>175</v>
      </c>
      <c r="M232" s="412" t="s">
        <v>525</v>
      </c>
      <c r="N232" s="412" t="s">
        <v>128</v>
      </c>
      <c r="O232" s="150" t="s">
        <v>6</v>
      </c>
      <c r="P232" s="151" t="s">
        <v>24</v>
      </c>
      <c r="Q232" s="152">
        <v>121</v>
      </c>
      <c r="R232" s="153"/>
      <c r="S232" s="154" t="s">
        <v>1733</v>
      </c>
      <c r="T232" s="407">
        <f t="shared" si="39"/>
        <v>20</v>
      </c>
      <c r="V232" s="401" t="str">
        <f t="shared" si="45"/>
        <v>JWWA  G  121</v>
      </c>
      <c r="W232" s="401" t="str">
        <f t="shared" si="44"/>
        <v>JWWA  G  121</v>
      </c>
    </row>
    <row r="233" spans="1:23" ht="15" customHeight="1">
      <c r="A233" s="400" t="str">
        <f t="shared" si="41"/>
        <v>026D0242</v>
      </c>
      <c r="B233" s="546"/>
      <c r="C233" s="529"/>
      <c r="D233" s="139" t="s">
        <v>21</v>
      </c>
      <c r="E233" s="140">
        <v>2</v>
      </c>
      <c r="F233" s="140">
        <v>42</v>
      </c>
      <c r="G233" s="539"/>
      <c r="H233" s="539"/>
      <c r="I233" s="148" t="str">
        <f t="shared" si="43"/>
        <v>026D0242</v>
      </c>
      <c r="J233" s="149" t="s">
        <v>483</v>
      </c>
      <c r="K233" s="149" t="s">
        <v>483</v>
      </c>
      <c r="L233" s="149" t="s">
        <v>175</v>
      </c>
      <c r="M233" s="149" t="s">
        <v>525</v>
      </c>
      <c r="N233" s="149" t="s">
        <v>128</v>
      </c>
      <c r="O233" s="150" t="s">
        <v>6</v>
      </c>
      <c r="P233" s="151" t="s">
        <v>24</v>
      </c>
      <c r="Q233" s="152">
        <v>121</v>
      </c>
      <c r="R233" s="153"/>
      <c r="S233" s="154" t="s">
        <v>2012</v>
      </c>
      <c r="T233" s="407">
        <f t="shared" si="39"/>
        <v>26</v>
      </c>
      <c r="V233" s="401" t="str">
        <f t="shared" si="45"/>
        <v>JWWA  G  121</v>
      </c>
      <c r="W233" s="401" t="str">
        <f t="shared" si="44"/>
        <v>JWWA  G  121</v>
      </c>
    </row>
    <row r="234" spans="1:23" ht="15" hidden="1" customHeight="1">
      <c r="A234" s="400" t="str">
        <f t="shared" si="41"/>
        <v>030D0241</v>
      </c>
      <c r="B234" s="546"/>
      <c r="C234" s="529"/>
      <c r="D234" s="139" t="s">
        <v>21</v>
      </c>
      <c r="E234" s="140">
        <v>2</v>
      </c>
      <c r="F234" s="140">
        <v>41</v>
      </c>
      <c r="G234" s="420"/>
      <c r="H234" s="420"/>
      <c r="I234" s="155" t="str">
        <f t="shared" si="43"/>
        <v>030D0241</v>
      </c>
      <c r="J234" s="156" t="s">
        <v>483</v>
      </c>
      <c r="K234" s="156" t="s">
        <v>483</v>
      </c>
      <c r="L234" s="156" t="s">
        <v>398</v>
      </c>
      <c r="M234" s="156" t="s">
        <v>525</v>
      </c>
      <c r="N234" s="156" t="s">
        <v>128</v>
      </c>
      <c r="O234" s="157" t="s">
        <v>6</v>
      </c>
      <c r="P234" s="158" t="s">
        <v>24</v>
      </c>
      <c r="Q234" s="159">
        <v>121</v>
      </c>
      <c r="R234" s="160"/>
      <c r="S234" s="183" t="s">
        <v>566</v>
      </c>
      <c r="T234" s="408">
        <f t="shared" si="39"/>
        <v>30</v>
      </c>
      <c r="V234" s="401" t="str">
        <f t="shared" si="45"/>
        <v>JWWA  G  121</v>
      </c>
      <c r="W234" s="401" t="str">
        <f t="shared" si="44"/>
        <v>JWWA  G  121</v>
      </c>
    </row>
    <row r="235" spans="1:23" ht="15" customHeight="1">
      <c r="A235" s="400" t="str">
        <f t="shared" si="41"/>
        <v>011D0202</v>
      </c>
      <c r="B235" s="546"/>
      <c r="C235" s="529"/>
      <c r="D235" s="139" t="s">
        <v>21</v>
      </c>
      <c r="E235" s="140">
        <v>2</v>
      </c>
      <c r="F235" s="140">
        <v>2</v>
      </c>
      <c r="G235" s="534" t="s">
        <v>2366</v>
      </c>
      <c r="H235" s="534" t="s">
        <v>2367</v>
      </c>
      <c r="I235" s="141" t="str">
        <f t="shared" si="43"/>
        <v>011D0202</v>
      </c>
      <c r="J235" s="142" t="s">
        <v>1342</v>
      </c>
      <c r="K235" s="142" t="s">
        <v>2142</v>
      </c>
      <c r="L235" s="142" t="s">
        <v>73</v>
      </c>
      <c r="M235" s="142" t="s">
        <v>525</v>
      </c>
      <c r="N235" s="142" t="s">
        <v>1343</v>
      </c>
      <c r="O235" s="143" t="s">
        <v>57</v>
      </c>
      <c r="P235" s="144"/>
      <c r="Q235" s="145"/>
      <c r="R235" s="146"/>
      <c r="S235" s="195" t="s">
        <v>2140</v>
      </c>
      <c r="T235" s="406">
        <f t="shared" si="39"/>
        <v>11</v>
      </c>
      <c r="V235" s="401" t="str">
        <f t="shared" si="45"/>
        <v xml:space="preserve">指定承認    </v>
      </c>
      <c r="W235" s="401" t="str">
        <f t="shared" si="44"/>
        <v xml:space="preserve">指定承認    </v>
      </c>
    </row>
    <row r="236" spans="1:23" ht="15" customHeight="1">
      <c r="A236" s="400" t="str">
        <f t="shared" si="41"/>
        <v>016D0202</v>
      </c>
      <c r="B236" s="546"/>
      <c r="C236" s="529"/>
      <c r="D236" s="139" t="s">
        <v>21</v>
      </c>
      <c r="E236" s="140">
        <v>2</v>
      </c>
      <c r="F236" s="140">
        <v>2</v>
      </c>
      <c r="G236" s="539"/>
      <c r="H236" s="535"/>
      <c r="I236" s="164" t="str">
        <f t="shared" si="43"/>
        <v>016D0202</v>
      </c>
      <c r="J236" s="176" t="s">
        <v>1342</v>
      </c>
      <c r="K236" s="176" t="s">
        <v>1340</v>
      </c>
      <c r="L236" s="176" t="s">
        <v>73</v>
      </c>
      <c r="M236" s="176" t="s">
        <v>525</v>
      </c>
      <c r="N236" s="176" t="s">
        <v>1343</v>
      </c>
      <c r="O236" s="177" t="s">
        <v>57</v>
      </c>
      <c r="P236" s="178"/>
      <c r="Q236" s="179"/>
      <c r="R236" s="180"/>
      <c r="S236" s="181" t="s">
        <v>1338</v>
      </c>
      <c r="T236" s="419">
        <f t="shared" si="39"/>
        <v>16</v>
      </c>
      <c r="V236" s="401" t="str">
        <f t="shared" si="45"/>
        <v xml:space="preserve">指定承認    </v>
      </c>
      <c r="W236" s="401" t="str">
        <f t="shared" si="44"/>
        <v xml:space="preserve">指定承認    </v>
      </c>
    </row>
    <row r="237" spans="1:23" ht="15" hidden="1" customHeight="1">
      <c r="A237" s="400" t="str">
        <f t="shared" si="41"/>
        <v>011D0203</v>
      </c>
      <c r="B237" s="546"/>
      <c r="C237" s="529"/>
      <c r="D237" s="139" t="s">
        <v>21</v>
      </c>
      <c r="E237" s="140">
        <v>2</v>
      </c>
      <c r="F237" s="140">
        <v>3</v>
      </c>
      <c r="G237" s="539"/>
      <c r="H237" s="534" t="s">
        <v>2363</v>
      </c>
      <c r="I237" s="141" t="str">
        <f t="shared" ref="I237:I238" si="47">IF(OR(D237="",E237="",F237=""),"",TEXT(T237,"000")&amp;D237&amp;TEXT(E237,"00")&amp;TEXT(F237,"00"))</f>
        <v>011D0203</v>
      </c>
      <c r="J237" s="142" t="s">
        <v>1344</v>
      </c>
      <c r="K237" s="142" t="s">
        <v>2142</v>
      </c>
      <c r="L237" s="142" t="s">
        <v>73</v>
      </c>
      <c r="M237" s="142" t="s">
        <v>525</v>
      </c>
      <c r="N237" s="142" t="s">
        <v>1343</v>
      </c>
      <c r="O237" s="143" t="s">
        <v>57</v>
      </c>
      <c r="P237" s="144"/>
      <c r="Q237" s="145"/>
      <c r="R237" s="146"/>
      <c r="S237" s="190" t="s">
        <v>2140</v>
      </c>
      <c r="T237" s="406">
        <f t="shared" si="39"/>
        <v>11</v>
      </c>
      <c r="V237" s="401" t="str">
        <f t="shared" si="45"/>
        <v xml:space="preserve">指定承認    </v>
      </c>
      <c r="W237" s="401" t="str">
        <f t="shared" si="44"/>
        <v xml:space="preserve">指定承認    </v>
      </c>
    </row>
    <row r="238" spans="1:23" ht="15" customHeight="1">
      <c r="A238" s="400" t="str">
        <f t="shared" si="41"/>
        <v>016D0203</v>
      </c>
      <c r="B238" s="546"/>
      <c r="C238" s="530"/>
      <c r="D238" s="139" t="s">
        <v>21</v>
      </c>
      <c r="E238" s="140">
        <v>2</v>
      </c>
      <c r="F238" s="140">
        <v>3</v>
      </c>
      <c r="G238" s="535"/>
      <c r="H238" s="535"/>
      <c r="I238" s="164" t="str">
        <f t="shared" si="47"/>
        <v>016D0203</v>
      </c>
      <c r="J238" s="176" t="s">
        <v>1344</v>
      </c>
      <c r="K238" s="176" t="s">
        <v>1349</v>
      </c>
      <c r="L238" s="176" t="s">
        <v>73</v>
      </c>
      <c r="M238" s="176" t="s">
        <v>525</v>
      </c>
      <c r="N238" s="176" t="s">
        <v>1343</v>
      </c>
      <c r="O238" s="177" t="s">
        <v>57</v>
      </c>
      <c r="P238" s="178"/>
      <c r="Q238" s="179"/>
      <c r="R238" s="180"/>
      <c r="S238" s="181" t="s">
        <v>1338</v>
      </c>
      <c r="T238" s="419">
        <f t="shared" si="39"/>
        <v>16</v>
      </c>
      <c r="V238" s="401" t="str">
        <f t="shared" si="45"/>
        <v xml:space="preserve">指定承認    </v>
      </c>
      <c r="W238" s="401" t="str">
        <f t="shared" si="44"/>
        <v xml:space="preserve">指定承認    </v>
      </c>
    </row>
    <row r="239" spans="1:23" ht="15" customHeight="1">
      <c r="A239" s="400" t="str">
        <f t="shared" si="41"/>
        <v>009D0301</v>
      </c>
      <c r="B239" s="546"/>
      <c r="C239" s="528" t="s">
        <v>2414</v>
      </c>
      <c r="D239" s="139" t="s">
        <v>21</v>
      </c>
      <c r="E239" s="140">
        <v>3</v>
      </c>
      <c r="F239" s="140">
        <v>1</v>
      </c>
      <c r="G239" s="534" t="s">
        <v>2362</v>
      </c>
      <c r="H239" s="163" t="s">
        <v>2363</v>
      </c>
      <c r="I239" s="141" t="str">
        <f t="shared" si="43"/>
        <v>009D0301</v>
      </c>
      <c r="J239" s="142" t="s">
        <v>131</v>
      </c>
      <c r="K239" s="142" t="s">
        <v>787</v>
      </c>
      <c r="L239" s="142" t="s">
        <v>74</v>
      </c>
      <c r="M239" s="141" t="s">
        <v>128</v>
      </c>
      <c r="N239" s="141"/>
      <c r="O239" s="143" t="s">
        <v>6</v>
      </c>
      <c r="P239" s="144" t="s">
        <v>24</v>
      </c>
      <c r="Q239" s="145">
        <v>121</v>
      </c>
      <c r="R239" s="146"/>
      <c r="S239" s="147" t="s">
        <v>3837</v>
      </c>
      <c r="T239" s="406">
        <f t="shared" si="39"/>
        <v>9</v>
      </c>
      <c r="V239" s="401" t="str">
        <f t="shared" si="45"/>
        <v>JWWA  G  121</v>
      </c>
      <c r="W239" s="401" t="str">
        <f t="shared" si="44"/>
        <v>JWWA  G  121</v>
      </c>
    </row>
    <row r="240" spans="1:23" ht="15" customHeight="1">
      <c r="A240" s="400" t="str">
        <f t="shared" si="41"/>
        <v>020D0301</v>
      </c>
      <c r="B240" s="546"/>
      <c r="C240" s="529"/>
      <c r="D240" s="426" t="s">
        <v>21</v>
      </c>
      <c r="E240" s="427">
        <v>3</v>
      </c>
      <c r="F240" s="427">
        <v>1</v>
      </c>
      <c r="G240" s="539"/>
      <c r="H240" s="539"/>
      <c r="I240" s="148" t="str">
        <f t="shared" si="43"/>
        <v>020D0301</v>
      </c>
      <c r="J240" s="149" t="s">
        <v>131</v>
      </c>
      <c r="K240" s="149" t="s">
        <v>787</v>
      </c>
      <c r="L240" s="149" t="s">
        <v>74</v>
      </c>
      <c r="M240" s="149" t="s">
        <v>128</v>
      </c>
      <c r="N240" s="149"/>
      <c r="O240" s="150" t="s">
        <v>6</v>
      </c>
      <c r="P240" s="151" t="s">
        <v>24</v>
      </c>
      <c r="Q240" s="152">
        <v>121</v>
      </c>
      <c r="R240" s="153"/>
      <c r="S240" s="154" t="s">
        <v>1733</v>
      </c>
      <c r="T240" s="407">
        <f t="shared" si="39"/>
        <v>20</v>
      </c>
      <c r="V240" s="401" t="str">
        <f t="shared" si="45"/>
        <v>JWWA  G  121</v>
      </c>
      <c r="W240" s="401" t="str">
        <f t="shared" si="44"/>
        <v>JWWA  G  121</v>
      </c>
    </row>
    <row r="241" spans="1:23" ht="15" customHeight="1">
      <c r="A241" s="400" t="str">
        <f t="shared" si="41"/>
        <v>026D0301</v>
      </c>
      <c r="B241" s="546"/>
      <c r="C241" s="529"/>
      <c r="D241" s="426" t="s">
        <v>21</v>
      </c>
      <c r="E241" s="427">
        <v>3</v>
      </c>
      <c r="F241" s="427">
        <v>1</v>
      </c>
      <c r="G241" s="539"/>
      <c r="H241" s="539"/>
      <c r="I241" s="148" t="str">
        <f t="shared" si="43"/>
        <v>026D0301</v>
      </c>
      <c r="J241" s="149" t="s">
        <v>131</v>
      </c>
      <c r="K241" s="149" t="s">
        <v>787</v>
      </c>
      <c r="L241" s="149" t="s">
        <v>74</v>
      </c>
      <c r="M241" s="149" t="s">
        <v>128</v>
      </c>
      <c r="N241" s="149"/>
      <c r="O241" s="150" t="s">
        <v>6</v>
      </c>
      <c r="P241" s="151" t="s">
        <v>24</v>
      </c>
      <c r="Q241" s="152">
        <v>121</v>
      </c>
      <c r="R241" s="153"/>
      <c r="S241" s="154" t="s">
        <v>2012</v>
      </c>
      <c r="T241" s="407">
        <f t="shared" si="39"/>
        <v>26</v>
      </c>
      <c r="V241" s="401" t="str">
        <f t="shared" si="45"/>
        <v>JWWA  G  121</v>
      </c>
      <c r="W241" s="401" t="str">
        <f t="shared" si="44"/>
        <v>JWWA  G  121</v>
      </c>
    </row>
    <row r="242" spans="1:23" ht="15" hidden="1" customHeight="1">
      <c r="A242" s="400" t="str">
        <f t="shared" si="41"/>
        <v>030D0301</v>
      </c>
      <c r="B242" s="546"/>
      <c r="C242" s="529"/>
      <c r="D242" s="426" t="s">
        <v>21</v>
      </c>
      <c r="E242" s="427">
        <v>3</v>
      </c>
      <c r="F242" s="427">
        <v>1</v>
      </c>
      <c r="G242" s="539"/>
      <c r="H242" s="539"/>
      <c r="I242" s="155" t="str">
        <f t="shared" si="43"/>
        <v>030D0301</v>
      </c>
      <c r="J242" s="156" t="s">
        <v>131</v>
      </c>
      <c r="K242" s="156" t="s">
        <v>787</v>
      </c>
      <c r="L242" s="156" t="s">
        <v>74</v>
      </c>
      <c r="M242" s="156" t="s">
        <v>128</v>
      </c>
      <c r="N242" s="156"/>
      <c r="O242" s="157" t="s">
        <v>6</v>
      </c>
      <c r="P242" s="158" t="s">
        <v>24</v>
      </c>
      <c r="Q242" s="159">
        <v>121</v>
      </c>
      <c r="R242" s="160"/>
      <c r="S242" s="183" t="s">
        <v>566</v>
      </c>
      <c r="T242" s="408">
        <f t="shared" si="39"/>
        <v>30</v>
      </c>
      <c r="V242" s="401" t="str">
        <f t="shared" si="45"/>
        <v>JWWA  G  121</v>
      </c>
      <c r="W242" s="401" t="str">
        <f t="shared" si="44"/>
        <v>JWWA  G  121</v>
      </c>
    </row>
    <row r="243" spans="1:23" ht="15" customHeight="1">
      <c r="A243" s="400" t="str">
        <f t="shared" si="41"/>
        <v>009D0302</v>
      </c>
      <c r="B243" s="546"/>
      <c r="C243" s="529"/>
      <c r="D243" s="139" t="s">
        <v>21</v>
      </c>
      <c r="E243" s="140">
        <v>3</v>
      </c>
      <c r="F243" s="140">
        <v>2</v>
      </c>
      <c r="G243" s="539"/>
      <c r="H243" s="539"/>
      <c r="I243" s="141" t="str">
        <f t="shared" si="43"/>
        <v>009D0302</v>
      </c>
      <c r="J243" s="142" t="s">
        <v>131</v>
      </c>
      <c r="K243" s="142" t="s">
        <v>787</v>
      </c>
      <c r="L243" s="142" t="s">
        <v>232</v>
      </c>
      <c r="M243" s="141" t="s">
        <v>128</v>
      </c>
      <c r="N243" s="141"/>
      <c r="O243" s="143" t="s">
        <v>6</v>
      </c>
      <c r="P243" s="144" t="s">
        <v>24</v>
      </c>
      <c r="Q243" s="145">
        <v>121</v>
      </c>
      <c r="R243" s="146"/>
      <c r="S243" s="147" t="s">
        <v>3837</v>
      </c>
      <c r="T243" s="406">
        <f t="shared" si="39"/>
        <v>9</v>
      </c>
      <c r="V243" s="401" t="str">
        <f t="shared" si="45"/>
        <v>JWWA  G  121</v>
      </c>
      <c r="W243" s="401" t="str">
        <f t="shared" si="44"/>
        <v>JWWA  G  121</v>
      </c>
    </row>
    <row r="244" spans="1:23" ht="15" customHeight="1">
      <c r="A244" s="400" t="str">
        <f t="shared" si="41"/>
        <v>020D0302</v>
      </c>
      <c r="B244" s="546"/>
      <c r="C244" s="529"/>
      <c r="D244" s="139" t="s">
        <v>21</v>
      </c>
      <c r="E244" s="140">
        <v>3</v>
      </c>
      <c r="F244" s="140">
        <v>2</v>
      </c>
      <c r="G244" s="539"/>
      <c r="H244" s="539"/>
      <c r="I244" s="148" t="str">
        <f t="shared" si="43"/>
        <v>020D0302</v>
      </c>
      <c r="J244" s="149" t="s">
        <v>131</v>
      </c>
      <c r="K244" s="149" t="s">
        <v>787</v>
      </c>
      <c r="L244" s="149" t="s">
        <v>398</v>
      </c>
      <c r="M244" s="149" t="s">
        <v>128</v>
      </c>
      <c r="N244" s="149"/>
      <c r="O244" s="150" t="s">
        <v>6</v>
      </c>
      <c r="P244" s="151" t="s">
        <v>24</v>
      </c>
      <c r="Q244" s="152">
        <v>121</v>
      </c>
      <c r="R244" s="153"/>
      <c r="S244" s="154" t="s">
        <v>1733</v>
      </c>
      <c r="T244" s="407">
        <f t="shared" si="39"/>
        <v>20</v>
      </c>
      <c r="V244" s="401" t="str">
        <f t="shared" si="45"/>
        <v>JWWA  G  121</v>
      </c>
      <c r="W244" s="401" t="str">
        <f t="shared" si="44"/>
        <v>JWWA  G  121</v>
      </c>
    </row>
    <row r="245" spans="1:23" ht="15" customHeight="1">
      <c r="A245" s="400" t="str">
        <f t="shared" si="41"/>
        <v>026D0302</v>
      </c>
      <c r="B245" s="546"/>
      <c r="C245" s="529"/>
      <c r="D245" s="139" t="s">
        <v>21</v>
      </c>
      <c r="E245" s="140">
        <v>3</v>
      </c>
      <c r="F245" s="140">
        <v>2</v>
      </c>
      <c r="G245" s="539"/>
      <c r="H245" s="539"/>
      <c r="I245" s="148" t="str">
        <f t="shared" si="43"/>
        <v>026D0302</v>
      </c>
      <c r="J245" s="149" t="s">
        <v>131</v>
      </c>
      <c r="K245" s="149" t="s">
        <v>787</v>
      </c>
      <c r="L245" s="412" t="s">
        <v>175</v>
      </c>
      <c r="M245" s="149" t="s">
        <v>128</v>
      </c>
      <c r="N245" s="149"/>
      <c r="O245" s="150" t="s">
        <v>6</v>
      </c>
      <c r="P245" s="151" t="s">
        <v>24</v>
      </c>
      <c r="Q245" s="152">
        <v>121</v>
      </c>
      <c r="R245" s="153"/>
      <c r="S245" s="154" t="s">
        <v>2012</v>
      </c>
      <c r="T245" s="407">
        <f t="shared" si="39"/>
        <v>26</v>
      </c>
      <c r="V245" s="401" t="str">
        <f t="shared" si="45"/>
        <v>JWWA  G  121</v>
      </c>
      <c r="W245" s="401" t="str">
        <f t="shared" si="44"/>
        <v>JWWA  G  121</v>
      </c>
    </row>
    <row r="246" spans="1:23" ht="15" hidden="1" customHeight="1">
      <c r="A246" s="400" t="str">
        <f t="shared" si="41"/>
        <v>030D0302</v>
      </c>
      <c r="B246" s="546"/>
      <c r="C246" s="529"/>
      <c r="D246" s="139" t="s">
        <v>21</v>
      </c>
      <c r="E246" s="140">
        <v>3</v>
      </c>
      <c r="F246" s="140">
        <v>2</v>
      </c>
      <c r="G246" s="539"/>
      <c r="H246" s="535"/>
      <c r="I246" s="155" t="str">
        <f t="shared" si="43"/>
        <v>030D0302</v>
      </c>
      <c r="J246" s="156" t="s">
        <v>131</v>
      </c>
      <c r="K246" s="156" t="s">
        <v>787</v>
      </c>
      <c r="L246" s="149" t="s">
        <v>175</v>
      </c>
      <c r="M246" s="156" t="s">
        <v>128</v>
      </c>
      <c r="N246" s="156"/>
      <c r="O246" s="157" t="s">
        <v>6</v>
      </c>
      <c r="P246" s="158" t="s">
        <v>24</v>
      </c>
      <c r="Q246" s="159">
        <v>121</v>
      </c>
      <c r="R246" s="160"/>
      <c r="S246" s="183" t="s">
        <v>566</v>
      </c>
      <c r="T246" s="408">
        <f t="shared" si="39"/>
        <v>30</v>
      </c>
      <c r="V246" s="401" t="str">
        <f t="shared" si="45"/>
        <v>JWWA  G  121</v>
      </c>
      <c r="W246" s="401" t="str">
        <f t="shared" si="44"/>
        <v>JWWA  G  121</v>
      </c>
    </row>
    <row r="247" spans="1:23" ht="15" customHeight="1">
      <c r="A247" s="400" t="str">
        <f t="shared" si="41"/>
        <v>020D0303</v>
      </c>
      <c r="B247" s="546"/>
      <c r="C247" s="529"/>
      <c r="D247" s="426" t="s">
        <v>21</v>
      </c>
      <c r="E247" s="427">
        <v>3</v>
      </c>
      <c r="F247" s="427">
        <v>3</v>
      </c>
      <c r="G247" s="539"/>
      <c r="H247" s="534" t="s">
        <v>3557</v>
      </c>
      <c r="I247" s="141" t="str">
        <f t="shared" si="43"/>
        <v>020D0303</v>
      </c>
      <c r="J247" s="142" t="s">
        <v>788</v>
      </c>
      <c r="K247" s="142" t="s">
        <v>592</v>
      </c>
      <c r="L247" s="142" t="s">
        <v>74</v>
      </c>
      <c r="M247" s="142" t="s">
        <v>128</v>
      </c>
      <c r="N247" s="142"/>
      <c r="O247" s="143" t="s">
        <v>6</v>
      </c>
      <c r="P247" s="144" t="s">
        <v>24</v>
      </c>
      <c r="Q247" s="145">
        <v>121</v>
      </c>
      <c r="R247" s="146"/>
      <c r="S247" s="147" t="s">
        <v>1733</v>
      </c>
      <c r="T247" s="406">
        <f t="shared" si="39"/>
        <v>20</v>
      </c>
      <c r="V247" s="401" t="str">
        <f t="shared" si="45"/>
        <v>JWWA  G  121</v>
      </c>
      <c r="W247" s="401" t="str">
        <f t="shared" si="44"/>
        <v>JWWA  G  121</v>
      </c>
    </row>
    <row r="248" spans="1:23" ht="15" customHeight="1">
      <c r="A248" s="400" t="str">
        <f t="shared" si="41"/>
        <v>026D0303</v>
      </c>
      <c r="B248" s="546"/>
      <c r="C248" s="529"/>
      <c r="D248" s="426" t="s">
        <v>21</v>
      </c>
      <c r="E248" s="427">
        <v>3</v>
      </c>
      <c r="F248" s="427">
        <v>3</v>
      </c>
      <c r="G248" s="539"/>
      <c r="H248" s="539"/>
      <c r="I248" s="148" t="str">
        <f t="shared" si="43"/>
        <v>026D0303</v>
      </c>
      <c r="J248" s="149" t="s">
        <v>788</v>
      </c>
      <c r="K248" s="149" t="s">
        <v>2035</v>
      </c>
      <c r="L248" s="149" t="s">
        <v>74</v>
      </c>
      <c r="M248" s="149" t="s">
        <v>128</v>
      </c>
      <c r="N248" s="149"/>
      <c r="O248" s="150" t="s">
        <v>6</v>
      </c>
      <c r="P248" s="151" t="s">
        <v>24</v>
      </c>
      <c r="Q248" s="152">
        <v>121</v>
      </c>
      <c r="R248" s="153"/>
      <c r="S248" s="154" t="s">
        <v>2012</v>
      </c>
      <c r="T248" s="407">
        <f t="shared" si="39"/>
        <v>26</v>
      </c>
      <c r="V248" s="401" t="str">
        <f t="shared" si="45"/>
        <v>JWWA  G  121</v>
      </c>
      <c r="W248" s="401" t="str">
        <f t="shared" si="44"/>
        <v>JWWA  G  121</v>
      </c>
    </row>
    <row r="249" spans="1:23" ht="15" hidden="1" customHeight="1">
      <c r="A249" s="400" t="str">
        <f t="shared" si="41"/>
        <v>030D0303</v>
      </c>
      <c r="B249" s="546"/>
      <c r="C249" s="529"/>
      <c r="D249" s="426" t="s">
        <v>21</v>
      </c>
      <c r="E249" s="427">
        <v>3</v>
      </c>
      <c r="F249" s="427">
        <v>3</v>
      </c>
      <c r="G249" s="539"/>
      <c r="H249" s="539"/>
      <c r="I249" s="155" t="str">
        <f t="shared" si="43"/>
        <v>030D0303</v>
      </c>
      <c r="J249" s="156" t="s">
        <v>788</v>
      </c>
      <c r="K249" s="156" t="s">
        <v>592</v>
      </c>
      <c r="L249" s="156" t="s">
        <v>74</v>
      </c>
      <c r="M249" s="156" t="s">
        <v>128</v>
      </c>
      <c r="N249" s="156"/>
      <c r="O249" s="157" t="s">
        <v>6</v>
      </c>
      <c r="P249" s="158" t="s">
        <v>24</v>
      </c>
      <c r="Q249" s="159">
        <v>121</v>
      </c>
      <c r="R249" s="160"/>
      <c r="S249" s="183" t="s">
        <v>566</v>
      </c>
      <c r="T249" s="408">
        <f t="shared" si="39"/>
        <v>30</v>
      </c>
      <c r="V249" s="401" t="str">
        <f t="shared" si="45"/>
        <v>JWWA  G  121</v>
      </c>
      <c r="W249" s="401" t="str">
        <f t="shared" si="44"/>
        <v>JWWA  G  121</v>
      </c>
    </row>
    <row r="250" spans="1:23" ht="15" customHeight="1">
      <c r="A250" s="400" t="str">
        <f t="shared" si="41"/>
        <v>020D0304</v>
      </c>
      <c r="B250" s="546"/>
      <c r="C250" s="529"/>
      <c r="D250" s="426" t="s">
        <v>21</v>
      </c>
      <c r="E250" s="140">
        <v>3</v>
      </c>
      <c r="F250" s="140">
        <v>4</v>
      </c>
      <c r="G250" s="539"/>
      <c r="H250" s="539"/>
      <c r="I250" s="141" t="str">
        <f t="shared" si="43"/>
        <v>020D0304</v>
      </c>
      <c r="J250" s="142" t="s">
        <v>788</v>
      </c>
      <c r="K250" s="142" t="s">
        <v>592</v>
      </c>
      <c r="L250" s="142" t="s">
        <v>398</v>
      </c>
      <c r="M250" s="142" t="s">
        <v>128</v>
      </c>
      <c r="N250" s="142"/>
      <c r="O250" s="143" t="s">
        <v>6</v>
      </c>
      <c r="P250" s="144" t="s">
        <v>24</v>
      </c>
      <c r="Q250" s="145">
        <v>121</v>
      </c>
      <c r="R250" s="146"/>
      <c r="S250" s="147" t="s">
        <v>1733</v>
      </c>
      <c r="T250" s="406">
        <f t="shared" si="39"/>
        <v>20</v>
      </c>
      <c r="V250" s="401" t="str">
        <f t="shared" si="45"/>
        <v>JWWA  G  121</v>
      </c>
      <c r="W250" s="401" t="str">
        <f t="shared" si="44"/>
        <v>JWWA  G  121</v>
      </c>
    </row>
    <row r="251" spans="1:23" ht="15" customHeight="1">
      <c r="A251" s="400" t="str">
        <f t="shared" si="41"/>
        <v>026D0304</v>
      </c>
      <c r="B251" s="546"/>
      <c r="C251" s="529"/>
      <c r="D251" s="426" t="s">
        <v>21</v>
      </c>
      <c r="E251" s="140">
        <v>3</v>
      </c>
      <c r="F251" s="140">
        <v>4</v>
      </c>
      <c r="G251" s="539"/>
      <c r="H251" s="539"/>
      <c r="I251" s="148" t="str">
        <f t="shared" si="43"/>
        <v>026D0304</v>
      </c>
      <c r="J251" s="149" t="s">
        <v>788</v>
      </c>
      <c r="K251" s="149" t="s">
        <v>2035</v>
      </c>
      <c r="L251" s="149" t="s">
        <v>398</v>
      </c>
      <c r="M251" s="149" t="s">
        <v>128</v>
      </c>
      <c r="N251" s="149"/>
      <c r="O251" s="150" t="s">
        <v>6</v>
      </c>
      <c r="P251" s="151" t="s">
        <v>24</v>
      </c>
      <c r="Q251" s="152">
        <v>121</v>
      </c>
      <c r="R251" s="153"/>
      <c r="S251" s="154" t="s">
        <v>2012</v>
      </c>
      <c r="T251" s="407">
        <f t="shared" si="39"/>
        <v>26</v>
      </c>
      <c r="V251" s="401" t="str">
        <f t="shared" si="45"/>
        <v>JWWA  G  121</v>
      </c>
      <c r="W251" s="401" t="str">
        <f t="shared" si="44"/>
        <v>JWWA  G  121</v>
      </c>
    </row>
    <row r="252" spans="1:23" ht="15" hidden="1" customHeight="1">
      <c r="A252" s="400" t="str">
        <f t="shared" si="41"/>
        <v>030D0304</v>
      </c>
      <c r="B252" s="546"/>
      <c r="C252" s="529"/>
      <c r="D252" s="426" t="s">
        <v>21</v>
      </c>
      <c r="E252" s="140">
        <v>3</v>
      </c>
      <c r="F252" s="140">
        <v>4</v>
      </c>
      <c r="G252" s="539"/>
      <c r="H252" s="535"/>
      <c r="I252" s="155" t="str">
        <f t="shared" si="43"/>
        <v>030D0304</v>
      </c>
      <c r="J252" s="156" t="s">
        <v>788</v>
      </c>
      <c r="K252" s="156" t="s">
        <v>592</v>
      </c>
      <c r="L252" s="156" t="s">
        <v>398</v>
      </c>
      <c r="M252" s="156" t="s">
        <v>128</v>
      </c>
      <c r="N252" s="156"/>
      <c r="O252" s="157" t="s">
        <v>6</v>
      </c>
      <c r="P252" s="158" t="s">
        <v>24</v>
      </c>
      <c r="Q252" s="159">
        <v>121</v>
      </c>
      <c r="R252" s="160"/>
      <c r="S252" s="183" t="s">
        <v>566</v>
      </c>
      <c r="T252" s="408">
        <f t="shared" si="39"/>
        <v>30</v>
      </c>
      <c r="V252" s="401" t="str">
        <f t="shared" si="45"/>
        <v>JWWA  G  121</v>
      </c>
      <c r="W252" s="401" t="str">
        <f t="shared" si="44"/>
        <v>JWWA  G  121</v>
      </c>
    </row>
    <row r="253" spans="1:23" ht="15" customHeight="1">
      <c r="A253" s="400" t="str">
        <f t="shared" si="41"/>
        <v>020D0305</v>
      </c>
      <c r="B253" s="546"/>
      <c r="C253" s="529"/>
      <c r="D253" s="426" t="s">
        <v>21</v>
      </c>
      <c r="E253" s="427">
        <v>3</v>
      </c>
      <c r="F253" s="427">
        <v>5</v>
      </c>
      <c r="G253" s="539"/>
      <c r="H253" s="534" t="s">
        <v>2364</v>
      </c>
      <c r="I253" s="141" t="str">
        <f t="shared" si="43"/>
        <v>020D0305</v>
      </c>
      <c r="J253" s="142" t="s">
        <v>789</v>
      </c>
      <c r="K253" s="142" t="s">
        <v>593</v>
      </c>
      <c r="L253" s="142" t="s">
        <v>74</v>
      </c>
      <c r="M253" s="142" t="s">
        <v>790</v>
      </c>
      <c r="N253" s="142"/>
      <c r="O253" s="143" t="s">
        <v>6</v>
      </c>
      <c r="P253" s="144" t="s">
        <v>24</v>
      </c>
      <c r="Q253" s="145">
        <v>121</v>
      </c>
      <c r="R253" s="146"/>
      <c r="S253" s="147" t="s">
        <v>1733</v>
      </c>
      <c r="T253" s="406">
        <f t="shared" si="39"/>
        <v>20</v>
      </c>
      <c r="V253" s="401" t="str">
        <f t="shared" si="45"/>
        <v>JWWA  G  121</v>
      </c>
      <c r="W253" s="401" t="str">
        <f t="shared" si="44"/>
        <v>JWWA  G  121</v>
      </c>
    </row>
    <row r="254" spans="1:23" ht="15" customHeight="1">
      <c r="A254" s="400" t="str">
        <f t="shared" si="41"/>
        <v>026D0305</v>
      </c>
      <c r="B254" s="546"/>
      <c r="C254" s="529"/>
      <c r="D254" s="426" t="s">
        <v>21</v>
      </c>
      <c r="E254" s="427">
        <v>3</v>
      </c>
      <c r="F254" s="427">
        <v>5</v>
      </c>
      <c r="G254" s="539"/>
      <c r="H254" s="539"/>
      <c r="I254" s="148" t="str">
        <f t="shared" si="43"/>
        <v>026D0305</v>
      </c>
      <c r="J254" s="149" t="s">
        <v>789</v>
      </c>
      <c r="K254" s="149" t="s">
        <v>2036</v>
      </c>
      <c r="L254" s="149" t="s">
        <v>74</v>
      </c>
      <c r="M254" s="149" t="s">
        <v>790</v>
      </c>
      <c r="N254" s="149"/>
      <c r="O254" s="150" t="s">
        <v>6</v>
      </c>
      <c r="P254" s="151" t="s">
        <v>24</v>
      </c>
      <c r="Q254" s="152">
        <v>121</v>
      </c>
      <c r="R254" s="153"/>
      <c r="S254" s="154" t="s">
        <v>2012</v>
      </c>
      <c r="T254" s="407">
        <f t="shared" si="39"/>
        <v>26</v>
      </c>
      <c r="V254" s="401" t="str">
        <f t="shared" si="45"/>
        <v>JWWA  G  121</v>
      </c>
      <c r="W254" s="401" t="str">
        <f t="shared" si="44"/>
        <v>JWWA  G  121</v>
      </c>
    </row>
    <row r="255" spans="1:23" ht="15" hidden="1" customHeight="1">
      <c r="A255" s="400" t="str">
        <f t="shared" si="41"/>
        <v>030D0305</v>
      </c>
      <c r="B255" s="546"/>
      <c r="C255" s="529"/>
      <c r="D255" s="426" t="s">
        <v>21</v>
      </c>
      <c r="E255" s="427">
        <v>3</v>
      </c>
      <c r="F255" s="427">
        <v>5</v>
      </c>
      <c r="G255" s="539"/>
      <c r="H255" s="539"/>
      <c r="I255" s="155" t="str">
        <f t="shared" si="43"/>
        <v>030D0305</v>
      </c>
      <c r="J255" s="156" t="s">
        <v>789</v>
      </c>
      <c r="K255" s="156" t="s">
        <v>593</v>
      </c>
      <c r="L255" s="156" t="s">
        <v>74</v>
      </c>
      <c r="M255" s="156" t="s">
        <v>790</v>
      </c>
      <c r="N255" s="156"/>
      <c r="O255" s="157" t="s">
        <v>6</v>
      </c>
      <c r="P255" s="158" t="s">
        <v>24</v>
      </c>
      <c r="Q255" s="159">
        <v>121</v>
      </c>
      <c r="R255" s="160"/>
      <c r="S255" s="183" t="s">
        <v>566</v>
      </c>
      <c r="T255" s="408">
        <f t="shared" si="39"/>
        <v>30</v>
      </c>
      <c r="V255" s="401" t="str">
        <f t="shared" si="45"/>
        <v>JWWA  G  121</v>
      </c>
      <c r="W255" s="401" t="str">
        <f t="shared" si="44"/>
        <v>JWWA  G  121</v>
      </c>
    </row>
    <row r="256" spans="1:23" ht="15" customHeight="1">
      <c r="A256" s="400" t="str">
        <f t="shared" si="41"/>
        <v>020D0306</v>
      </c>
      <c r="B256" s="546"/>
      <c r="C256" s="529"/>
      <c r="D256" s="426" t="s">
        <v>21</v>
      </c>
      <c r="E256" s="140">
        <v>3</v>
      </c>
      <c r="F256" s="140">
        <v>6</v>
      </c>
      <c r="G256" s="539"/>
      <c r="H256" s="539"/>
      <c r="I256" s="141" t="str">
        <f t="shared" si="43"/>
        <v>020D0306</v>
      </c>
      <c r="J256" s="142" t="s">
        <v>789</v>
      </c>
      <c r="K256" s="142" t="s">
        <v>593</v>
      </c>
      <c r="L256" s="142" t="s">
        <v>398</v>
      </c>
      <c r="M256" s="142" t="s">
        <v>790</v>
      </c>
      <c r="N256" s="142"/>
      <c r="O256" s="143" t="s">
        <v>6</v>
      </c>
      <c r="P256" s="144" t="s">
        <v>24</v>
      </c>
      <c r="Q256" s="145">
        <v>121</v>
      </c>
      <c r="R256" s="146"/>
      <c r="S256" s="147" t="s">
        <v>1733</v>
      </c>
      <c r="T256" s="406">
        <f t="shared" si="39"/>
        <v>20</v>
      </c>
      <c r="V256" s="401" t="str">
        <f t="shared" si="45"/>
        <v>JWWA  G  121</v>
      </c>
      <c r="W256" s="401" t="str">
        <f t="shared" si="44"/>
        <v>JWWA  G  121</v>
      </c>
    </row>
    <row r="257" spans="1:23" ht="15" customHeight="1">
      <c r="A257" s="400" t="str">
        <f t="shared" si="41"/>
        <v>026D0306</v>
      </c>
      <c r="B257" s="546"/>
      <c r="C257" s="529"/>
      <c r="D257" s="426" t="s">
        <v>21</v>
      </c>
      <c r="E257" s="140">
        <v>3</v>
      </c>
      <c r="F257" s="140">
        <v>6</v>
      </c>
      <c r="G257" s="539"/>
      <c r="H257" s="539"/>
      <c r="I257" s="162" t="str">
        <f t="shared" si="43"/>
        <v>026D0306</v>
      </c>
      <c r="J257" s="207" t="s">
        <v>789</v>
      </c>
      <c r="K257" s="207" t="s">
        <v>2036</v>
      </c>
      <c r="L257" s="207" t="s">
        <v>398</v>
      </c>
      <c r="M257" s="207" t="s">
        <v>790</v>
      </c>
      <c r="N257" s="207"/>
      <c r="O257" s="186" t="s">
        <v>6</v>
      </c>
      <c r="P257" s="187" t="s">
        <v>24</v>
      </c>
      <c r="Q257" s="188">
        <v>121</v>
      </c>
      <c r="R257" s="189"/>
      <c r="S257" s="190" t="s">
        <v>2012</v>
      </c>
      <c r="T257" s="415">
        <f t="shared" si="39"/>
        <v>26</v>
      </c>
      <c r="V257" s="401" t="str">
        <f t="shared" si="45"/>
        <v>JWWA  G  121</v>
      </c>
      <c r="W257" s="401" t="str">
        <f t="shared" si="44"/>
        <v>JWWA  G  121</v>
      </c>
    </row>
    <row r="258" spans="1:23" ht="15" hidden="1" customHeight="1">
      <c r="A258" s="400" t="str">
        <f t="shared" si="41"/>
        <v>030D0306</v>
      </c>
      <c r="B258" s="546"/>
      <c r="C258" s="529"/>
      <c r="D258" s="426" t="s">
        <v>21</v>
      </c>
      <c r="E258" s="140">
        <v>3</v>
      </c>
      <c r="F258" s="140">
        <v>6</v>
      </c>
      <c r="G258" s="539"/>
      <c r="H258" s="535"/>
      <c r="I258" s="164" t="str">
        <f t="shared" si="43"/>
        <v>030D0306</v>
      </c>
      <c r="J258" s="176" t="s">
        <v>789</v>
      </c>
      <c r="K258" s="176" t="s">
        <v>593</v>
      </c>
      <c r="L258" s="176" t="s">
        <v>398</v>
      </c>
      <c r="M258" s="176" t="s">
        <v>790</v>
      </c>
      <c r="N258" s="176"/>
      <c r="O258" s="177" t="s">
        <v>6</v>
      </c>
      <c r="P258" s="178" t="s">
        <v>24</v>
      </c>
      <c r="Q258" s="179">
        <v>121</v>
      </c>
      <c r="R258" s="180"/>
      <c r="S258" s="181" t="s">
        <v>566</v>
      </c>
      <c r="T258" s="419">
        <f t="shared" si="39"/>
        <v>30</v>
      </c>
      <c r="V258" s="401" t="str">
        <f t="shared" si="45"/>
        <v>JWWA  G  121</v>
      </c>
      <c r="W258" s="401" t="str">
        <f t="shared" si="44"/>
        <v>JWWA  G  121</v>
      </c>
    </row>
    <row r="259" spans="1:23" ht="15" customHeight="1">
      <c r="A259" s="400" t="str">
        <f t="shared" si="41"/>
        <v>020D0307</v>
      </c>
      <c r="B259" s="546"/>
      <c r="C259" s="529"/>
      <c r="D259" s="426" t="s">
        <v>21</v>
      </c>
      <c r="E259" s="140">
        <v>3</v>
      </c>
      <c r="F259" s="427">
        <v>7</v>
      </c>
      <c r="G259" s="539"/>
      <c r="H259" s="163" t="s">
        <v>142</v>
      </c>
      <c r="I259" s="141" t="str">
        <f t="shared" si="43"/>
        <v>020D0307</v>
      </c>
      <c r="J259" s="142" t="s">
        <v>594</v>
      </c>
      <c r="K259" s="142" t="s">
        <v>595</v>
      </c>
      <c r="L259" s="142" t="s">
        <v>74</v>
      </c>
      <c r="M259" s="142" t="s">
        <v>596</v>
      </c>
      <c r="N259" s="142"/>
      <c r="O259" s="143" t="s">
        <v>6</v>
      </c>
      <c r="P259" s="144" t="s">
        <v>24</v>
      </c>
      <c r="Q259" s="145">
        <v>121</v>
      </c>
      <c r="R259" s="146"/>
      <c r="S259" s="147" t="s">
        <v>1733</v>
      </c>
      <c r="T259" s="406">
        <f t="shared" si="39"/>
        <v>20</v>
      </c>
      <c r="V259" s="401" t="str">
        <f t="shared" si="45"/>
        <v>JWWA  G  121</v>
      </c>
      <c r="W259" s="401" t="str">
        <f t="shared" si="44"/>
        <v>JWWA  G  121</v>
      </c>
    </row>
    <row r="260" spans="1:23" ht="15" customHeight="1">
      <c r="A260" s="400" t="str">
        <f t="shared" si="41"/>
        <v>026D0307</v>
      </c>
      <c r="B260" s="546"/>
      <c r="C260" s="529"/>
      <c r="D260" s="426" t="s">
        <v>21</v>
      </c>
      <c r="E260" s="140">
        <v>3</v>
      </c>
      <c r="F260" s="427">
        <v>7</v>
      </c>
      <c r="G260" s="539"/>
      <c r="H260" s="425"/>
      <c r="I260" s="148" t="str">
        <f t="shared" si="43"/>
        <v>026D0307</v>
      </c>
      <c r="J260" s="149" t="s">
        <v>594</v>
      </c>
      <c r="K260" s="149" t="s">
        <v>2037</v>
      </c>
      <c r="L260" s="149" t="s">
        <v>74</v>
      </c>
      <c r="M260" s="149" t="s">
        <v>596</v>
      </c>
      <c r="N260" s="149"/>
      <c r="O260" s="150" t="s">
        <v>6</v>
      </c>
      <c r="P260" s="151" t="s">
        <v>24</v>
      </c>
      <c r="Q260" s="152">
        <v>121</v>
      </c>
      <c r="R260" s="153"/>
      <c r="S260" s="154" t="s">
        <v>2012</v>
      </c>
      <c r="T260" s="407">
        <f t="shared" si="39"/>
        <v>26</v>
      </c>
      <c r="V260" s="401" t="str">
        <f t="shared" si="45"/>
        <v>JWWA  G  121</v>
      </c>
      <c r="W260" s="401" t="str">
        <f t="shared" si="44"/>
        <v>JWWA  G  121</v>
      </c>
    </row>
    <row r="261" spans="1:23" ht="15" hidden="1" customHeight="1">
      <c r="A261" s="400" t="str">
        <f t="shared" si="41"/>
        <v>030D0307</v>
      </c>
      <c r="B261" s="546"/>
      <c r="C261" s="529"/>
      <c r="D261" s="426" t="s">
        <v>21</v>
      </c>
      <c r="E261" s="140">
        <v>3</v>
      </c>
      <c r="F261" s="427">
        <v>7</v>
      </c>
      <c r="G261" s="539"/>
      <c r="H261" s="425"/>
      <c r="I261" s="155" t="str">
        <f t="shared" si="43"/>
        <v>030D0307</v>
      </c>
      <c r="J261" s="156" t="s">
        <v>594</v>
      </c>
      <c r="K261" s="156" t="s">
        <v>595</v>
      </c>
      <c r="L261" s="156" t="s">
        <v>74</v>
      </c>
      <c r="M261" s="156" t="s">
        <v>596</v>
      </c>
      <c r="N261" s="156"/>
      <c r="O261" s="157" t="s">
        <v>6</v>
      </c>
      <c r="P261" s="158" t="s">
        <v>24</v>
      </c>
      <c r="Q261" s="159">
        <v>121</v>
      </c>
      <c r="R261" s="160"/>
      <c r="S261" s="183" t="s">
        <v>566</v>
      </c>
      <c r="T261" s="408">
        <f t="shared" si="39"/>
        <v>30</v>
      </c>
      <c r="V261" s="401" t="str">
        <f t="shared" si="45"/>
        <v>JWWA  G  121</v>
      </c>
      <c r="W261" s="401" t="str">
        <f t="shared" si="44"/>
        <v>JWWA  G  121</v>
      </c>
    </row>
    <row r="262" spans="1:23" ht="15" customHeight="1">
      <c r="A262" s="400" t="str">
        <f t="shared" si="41"/>
        <v>020D0308</v>
      </c>
      <c r="B262" s="546"/>
      <c r="C262" s="529"/>
      <c r="D262" s="426" t="s">
        <v>21</v>
      </c>
      <c r="E262" s="140">
        <v>3</v>
      </c>
      <c r="F262" s="140">
        <v>8</v>
      </c>
      <c r="G262" s="539"/>
      <c r="H262" s="425"/>
      <c r="I262" s="141" t="str">
        <f t="shared" si="43"/>
        <v>020D0308</v>
      </c>
      <c r="J262" s="142" t="s">
        <v>594</v>
      </c>
      <c r="K262" s="142" t="s">
        <v>595</v>
      </c>
      <c r="L262" s="142" t="s">
        <v>175</v>
      </c>
      <c r="M262" s="142" t="s">
        <v>596</v>
      </c>
      <c r="N262" s="142"/>
      <c r="O262" s="143" t="s">
        <v>6</v>
      </c>
      <c r="P262" s="144" t="s">
        <v>24</v>
      </c>
      <c r="Q262" s="145">
        <v>121</v>
      </c>
      <c r="R262" s="146"/>
      <c r="S262" s="147" t="s">
        <v>1733</v>
      </c>
      <c r="T262" s="406">
        <f t="shared" si="39"/>
        <v>20</v>
      </c>
      <c r="V262" s="401" t="str">
        <f t="shared" si="45"/>
        <v>JWWA  G  121</v>
      </c>
      <c r="W262" s="401" t="str">
        <f t="shared" si="44"/>
        <v>JWWA  G  121</v>
      </c>
    </row>
    <row r="263" spans="1:23" ht="15" customHeight="1">
      <c r="A263" s="400" t="str">
        <f t="shared" si="41"/>
        <v>026D0308</v>
      </c>
      <c r="B263" s="546"/>
      <c r="C263" s="529"/>
      <c r="D263" s="426" t="s">
        <v>21</v>
      </c>
      <c r="E263" s="140">
        <v>3</v>
      </c>
      <c r="F263" s="140">
        <v>8</v>
      </c>
      <c r="G263" s="539"/>
      <c r="H263" s="425"/>
      <c r="I263" s="148" t="str">
        <f t="shared" si="43"/>
        <v>026D0308</v>
      </c>
      <c r="J263" s="149" t="s">
        <v>594</v>
      </c>
      <c r="K263" s="149" t="s">
        <v>2037</v>
      </c>
      <c r="L263" s="149" t="s">
        <v>175</v>
      </c>
      <c r="M263" s="149" t="s">
        <v>596</v>
      </c>
      <c r="N263" s="149"/>
      <c r="O263" s="150" t="s">
        <v>6</v>
      </c>
      <c r="P263" s="151" t="s">
        <v>24</v>
      </c>
      <c r="Q263" s="152">
        <v>121</v>
      </c>
      <c r="R263" s="153"/>
      <c r="S263" s="181" t="s">
        <v>2012</v>
      </c>
      <c r="T263" s="407">
        <f t="shared" si="39"/>
        <v>26</v>
      </c>
      <c r="V263" s="401" t="str">
        <f t="shared" si="45"/>
        <v>JWWA  G  121</v>
      </c>
      <c r="W263" s="401" t="str">
        <f t="shared" si="44"/>
        <v>JWWA  G  121</v>
      </c>
    </row>
    <row r="264" spans="1:23" ht="15" hidden="1" customHeight="1">
      <c r="A264" s="400" t="str">
        <f t="shared" si="41"/>
        <v>030D0308</v>
      </c>
      <c r="B264" s="546"/>
      <c r="C264" s="529"/>
      <c r="D264" s="426" t="s">
        <v>21</v>
      </c>
      <c r="E264" s="140">
        <v>3</v>
      </c>
      <c r="F264" s="140">
        <v>8</v>
      </c>
      <c r="G264" s="539"/>
      <c r="H264" s="420"/>
      <c r="I264" s="162" t="str">
        <f t="shared" si="43"/>
        <v>030D0308</v>
      </c>
      <c r="J264" s="171" t="s">
        <v>594</v>
      </c>
      <c r="K264" s="171" t="s">
        <v>595</v>
      </c>
      <c r="L264" s="171" t="s">
        <v>398</v>
      </c>
      <c r="M264" s="171" t="s">
        <v>596</v>
      </c>
      <c r="N264" s="171"/>
      <c r="O264" s="172" t="s">
        <v>6</v>
      </c>
      <c r="P264" s="173" t="s">
        <v>24</v>
      </c>
      <c r="Q264" s="174">
        <v>121</v>
      </c>
      <c r="R264" s="175"/>
      <c r="S264" s="161" t="s">
        <v>566</v>
      </c>
      <c r="T264" s="424">
        <f t="shared" si="39"/>
        <v>30</v>
      </c>
      <c r="V264" s="401" t="str">
        <f t="shared" ref="V264:V266" si="48">""&amp;O264&amp;"  "&amp;P264&amp;"  "&amp;Q264&amp;""</f>
        <v>JWWA  G  121</v>
      </c>
      <c r="W264" s="401" t="str">
        <f t="shared" ref="W264:W266" si="49">V264</f>
        <v>JWWA  G  121</v>
      </c>
    </row>
    <row r="265" spans="1:23" ht="15" customHeight="1">
      <c r="A265" s="400" t="str">
        <f t="shared" si="41"/>
        <v>020D0320</v>
      </c>
      <c r="B265" s="546"/>
      <c r="C265" s="529"/>
      <c r="D265" s="426" t="s">
        <v>21</v>
      </c>
      <c r="E265" s="140">
        <v>3</v>
      </c>
      <c r="F265" s="140">
        <v>20</v>
      </c>
      <c r="G265" s="539"/>
      <c r="H265" s="163" t="s">
        <v>2377</v>
      </c>
      <c r="I265" s="141" t="str">
        <f t="shared" si="43"/>
        <v>020D0320</v>
      </c>
      <c r="J265" s="142" t="s">
        <v>4368</v>
      </c>
      <c r="K265" s="142" t="s">
        <v>4369</v>
      </c>
      <c r="L265" s="142" t="s">
        <v>4270</v>
      </c>
      <c r="M265" s="142" t="s">
        <v>596</v>
      </c>
      <c r="N265" s="142"/>
      <c r="O265" s="143" t="s">
        <v>6</v>
      </c>
      <c r="P265" s="144" t="s">
        <v>24</v>
      </c>
      <c r="Q265" s="145">
        <v>121</v>
      </c>
      <c r="R265" s="146"/>
      <c r="S265" s="147" t="s">
        <v>1733</v>
      </c>
      <c r="T265" s="406">
        <f t="shared" ref="T265:T266" si="50">IF(S265="","",VLOOKUP(S265,$AC$7:$AD$69,2,FALSE))</f>
        <v>20</v>
      </c>
      <c r="V265" s="401" t="str">
        <f t="shared" si="48"/>
        <v>JWWA  G  121</v>
      </c>
      <c r="W265" s="401" t="str">
        <f t="shared" si="49"/>
        <v>JWWA  G  121</v>
      </c>
    </row>
    <row r="266" spans="1:23" ht="15" customHeight="1">
      <c r="A266" s="400" t="str">
        <f t="shared" si="41"/>
        <v>026D0321</v>
      </c>
      <c r="B266" s="546"/>
      <c r="C266" s="529"/>
      <c r="D266" s="426" t="s">
        <v>21</v>
      </c>
      <c r="E266" s="140">
        <v>3</v>
      </c>
      <c r="F266" s="140">
        <v>21</v>
      </c>
      <c r="G266" s="539"/>
      <c r="H266" s="425"/>
      <c r="I266" s="164" t="str">
        <f t="shared" si="43"/>
        <v>026D0321</v>
      </c>
      <c r="J266" s="176" t="s">
        <v>4368</v>
      </c>
      <c r="K266" s="176" t="s">
        <v>4369</v>
      </c>
      <c r="L266" s="176" t="s">
        <v>4270</v>
      </c>
      <c r="M266" s="176" t="s">
        <v>596</v>
      </c>
      <c r="N266" s="176"/>
      <c r="O266" s="177" t="s">
        <v>6</v>
      </c>
      <c r="P266" s="178" t="s">
        <v>24</v>
      </c>
      <c r="Q266" s="179">
        <v>121</v>
      </c>
      <c r="R266" s="180"/>
      <c r="S266" s="181" t="s">
        <v>2012</v>
      </c>
      <c r="T266" s="419">
        <f t="shared" si="50"/>
        <v>26</v>
      </c>
      <c r="V266" s="401" t="str">
        <f t="shared" si="48"/>
        <v>JWWA  G  121</v>
      </c>
      <c r="W266" s="401" t="str">
        <f t="shared" si="49"/>
        <v>JWWA  G  121</v>
      </c>
    </row>
    <row r="267" spans="1:23" ht="15" customHeight="1">
      <c r="A267" s="400" t="str">
        <f t="shared" si="41"/>
        <v>020D0321</v>
      </c>
      <c r="B267" s="546"/>
      <c r="C267" s="529"/>
      <c r="D267" s="426" t="s">
        <v>4269</v>
      </c>
      <c r="E267" s="140">
        <v>3</v>
      </c>
      <c r="F267" s="140">
        <v>21</v>
      </c>
      <c r="G267" s="539"/>
      <c r="H267" s="163" t="s">
        <v>2378</v>
      </c>
      <c r="I267" s="141" t="str">
        <f t="shared" ref="I267:I268" si="51">IF(OR(D267="",E267="",F267=""),"",TEXT(T267,"000")&amp;D267&amp;TEXT(E267,"00")&amp;TEXT(F267,"00"))</f>
        <v>020D0321</v>
      </c>
      <c r="J267" s="142" t="s">
        <v>4377</v>
      </c>
      <c r="K267" s="142" t="s">
        <v>4371</v>
      </c>
      <c r="L267" s="142" t="s">
        <v>4270</v>
      </c>
      <c r="M267" s="142" t="s">
        <v>596</v>
      </c>
      <c r="N267" s="142"/>
      <c r="O267" s="143" t="s">
        <v>6</v>
      </c>
      <c r="P267" s="144" t="s">
        <v>24</v>
      </c>
      <c r="Q267" s="145">
        <v>121</v>
      </c>
      <c r="R267" s="175"/>
      <c r="S267" s="147" t="s">
        <v>1733</v>
      </c>
      <c r="T267" s="406">
        <f t="shared" ref="T267:T268" si="52">IF(S267="","",VLOOKUP(S267,$AC$7:$AD$69,2,FALSE))</f>
        <v>20</v>
      </c>
      <c r="V267" s="401" t="str">
        <f t="shared" ref="V267:V268" si="53">""&amp;O267&amp;"  "&amp;P267&amp;"  "&amp;Q267&amp;""</f>
        <v>JWWA  G  121</v>
      </c>
      <c r="W267" s="401" t="str">
        <f t="shared" ref="W267:W268" si="54">V267</f>
        <v>JWWA  G  121</v>
      </c>
    </row>
    <row r="268" spans="1:23" ht="15" customHeight="1">
      <c r="A268" s="400" t="str">
        <f t="shared" si="41"/>
        <v>026D0322</v>
      </c>
      <c r="B268" s="546"/>
      <c r="C268" s="529"/>
      <c r="D268" s="426" t="s">
        <v>4269</v>
      </c>
      <c r="E268" s="140">
        <v>3</v>
      </c>
      <c r="F268" s="140">
        <v>22</v>
      </c>
      <c r="G268" s="535"/>
      <c r="H268" s="425"/>
      <c r="I268" s="164" t="str">
        <f t="shared" si="51"/>
        <v>026D0322</v>
      </c>
      <c r="J268" s="176" t="s">
        <v>4377</v>
      </c>
      <c r="K268" s="176" t="s">
        <v>4372</v>
      </c>
      <c r="L268" s="176" t="s">
        <v>4270</v>
      </c>
      <c r="M268" s="176" t="s">
        <v>596</v>
      </c>
      <c r="N268" s="176"/>
      <c r="O268" s="177" t="s">
        <v>6</v>
      </c>
      <c r="P268" s="178" t="s">
        <v>24</v>
      </c>
      <c r="Q268" s="179">
        <v>121</v>
      </c>
      <c r="R268" s="176"/>
      <c r="S268" s="181" t="s">
        <v>2012</v>
      </c>
      <c r="T268" s="419">
        <f t="shared" si="52"/>
        <v>26</v>
      </c>
      <c r="V268" s="401" t="str">
        <f t="shared" si="53"/>
        <v>JWWA  G  121</v>
      </c>
      <c r="W268" s="401" t="str">
        <f t="shared" si="54"/>
        <v>JWWA  G  121</v>
      </c>
    </row>
    <row r="269" spans="1:23" ht="15" customHeight="1">
      <c r="A269" s="400" t="str">
        <f t="shared" si="41"/>
        <v>011D0301</v>
      </c>
      <c r="B269" s="546"/>
      <c r="C269" s="529"/>
      <c r="D269" s="139" t="s">
        <v>21</v>
      </c>
      <c r="E269" s="140">
        <v>3</v>
      </c>
      <c r="F269" s="140">
        <v>1</v>
      </c>
      <c r="G269" s="534" t="s">
        <v>2368</v>
      </c>
      <c r="H269" s="534" t="s">
        <v>2369</v>
      </c>
      <c r="I269" s="141" t="str">
        <f t="shared" si="43"/>
        <v>011D0301</v>
      </c>
      <c r="J269" s="142" t="s">
        <v>1388</v>
      </c>
      <c r="K269" s="142" t="s">
        <v>2144</v>
      </c>
      <c r="L269" s="142" t="s">
        <v>94</v>
      </c>
      <c r="M269" s="142" t="s">
        <v>1472</v>
      </c>
      <c r="N269" s="142" t="s">
        <v>109</v>
      </c>
      <c r="O269" s="143" t="s">
        <v>57</v>
      </c>
      <c r="P269" s="144"/>
      <c r="Q269" s="145"/>
      <c r="R269" s="146"/>
      <c r="S269" s="190" t="s">
        <v>2140</v>
      </c>
      <c r="T269" s="406">
        <f t="shared" si="39"/>
        <v>11</v>
      </c>
      <c r="V269" s="401" t="str">
        <f t="shared" si="45"/>
        <v xml:space="preserve">指定承認    </v>
      </c>
      <c r="W269" s="401" t="str">
        <f t="shared" si="44"/>
        <v xml:space="preserve">指定承認    </v>
      </c>
    </row>
    <row r="270" spans="1:23" ht="15" customHeight="1">
      <c r="A270" s="400" t="str">
        <f t="shared" si="41"/>
        <v>016D0301</v>
      </c>
      <c r="B270" s="547"/>
      <c r="C270" s="530"/>
      <c r="D270" s="139" t="s">
        <v>21</v>
      </c>
      <c r="E270" s="140">
        <v>3</v>
      </c>
      <c r="F270" s="140">
        <v>1</v>
      </c>
      <c r="G270" s="535"/>
      <c r="H270" s="535"/>
      <c r="I270" s="164" t="str">
        <f t="shared" si="43"/>
        <v>016D0301</v>
      </c>
      <c r="J270" s="176" t="s">
        <v>1388</v>
      </c>
      <c r="K270" s="176" t="s">
        <v>1387</v>
      </c>
      <c r="L270" s="176" t="s">
        <v>94</v>
      </c>
      <c r="M270" s="176" t="s">
        <v>1472</v>
      </c>
      <c r="N270" s="176" t="s">
        <v>109</v>
      </c>
      <c r="O270" s="177" t="s">
        <v>57</v>
      </c>
      <c r="P270" s="178"/>
      <c r="Q270" s="179"/>
      <c r="R270" s="180"/>
      <c r="S270" s="181" t="s">
        <v>1338</v>
      </c>
      <c r="T270" s="419">
        <f t="shared" si="39"/>
        <v>16</v>
      </c>
      <c r="V270" s="401" t="str">
        <f t="shared" si="45"/>
        <v xml:space="preserve">指定承認    </v>
      </c>
      <c r="W270" s="401" t="str">
        <f t="shared" si="44"/>
        <v xml:space="preserve">指定承認    </v>
      </c>
    </row>
    <row r="271" spans="1:23" ht="15" customHeight="1">
      <c r="A271" s="400" t="str">
        <f t="shared" si="41"/>
        <v>020D0105</v>
      </c>
      <c r="B271" s="543" t="s">
        <v>2380</v>
      </c>
      <c r="C271" s="528" t="s">
        <v>3</v>
      </c>
      <c r="D271" s="139" t="s">
        <v>21</v>
      </c>
      <c r="E271" s="140">
        <v>1</v>
      </c>
      <c r="F271" s="140">
        <v>5</v>
      </c>
      <c r="G271" s="531" t="s">
        <v>2335</v>
      </c>
      <c r="H271" s="531" t="s">
        <v>69</v>
      </c>
      <c r="I271" s="141" t="str">
        <f t="shared" si="43"/>
        <v>020D0105</v>
      </c>
      <c r="J271" s="142" t="s">
        <v>72</v>
      </c>
      <c r="K271" s="142" t="s">
        <v>1735</v>
      </c>
      <c r="L271" s="142" t="s">
        <v>73</v>
      </c>
      <c r="M271" s="142" t="s">
        <v>69</v>
      </c>
      <c r="N271" s="142" t="s">
        <v>598</v>
      </c>
      <c r="O271" s="143" t="s">
        <v>6</v>
      </c>
      <c r="P271" s="144" t="s">
        <v>24</v>
      </c>
      <c r="Q271" s="145">
        <v>113</v>
      </c>
      <c r="R271" s="146"/>
      <c r="S271" s="147" t="s">
        <v>1733</v>
      </c>
      <c r="T271" s="406">
        <f t="shared" si="39"/>
        <v>20</v>
      </c>
      <c r="V271" s="401" t="str">
        <f t="shared" si="45"/>
        <v>JWWA  G  113</v>
      </c>
      <c r="W271" s="401" t="str">
        <f t="shared" si="44"/>
        <v>JWWA  G  113</v>
      </c>
    </row>
    <row r="272" spans="1:23" ht="15" customHeight="1">
      <c r="A272" s="400" t="str">
        <f t="shared" si="41"/>
        <v>026D0105</v>
      </c>
      <c r="B272" s="544"/>
      <c r="C272" s="529"/>
      <c r="D272" s="139" t="s">
        <v>21</v>
      </c>
      <c r="E272" s="140">
        <v>1</v>
      </c>
      <c r="F272" s="140">
        <v>5</v>
      </c>
      <c r="G272" s="532"/>
      <c r="H272" s="532"/>
      <c r="I272" s="148" t="str">
        <f t="shared" si="43"/>
        <v>026D0105</v>
      </c>
      <c r="J272" s="149" t="s">
        <v>72</v>
      </c>
      <c r="K272" s="149" t="s">
        <v>1735</v>
      </c>
      <c r="L272" s="149" t="s">
        <v>73</v>
      </c>
      <c r="M272" s="149" t="s">
        <v>69</v>
      </c>
      <c r="N272" s="149" t="s">
        <v>598</v>
      </c>
      <c r="O272" s="150" t="s">
        <v>6</v>
      </c>
      <c r="P272" s="151" t="s">
        <v>24</v>
      </c>
      <c r="Q272" s="152">
        <v>113</v>
      </c>
      <c r="R272" s="153"/>
      <c r="S272" s="154" t="s">
        <v>2012</v>
      </c>
      <c r="T272" s="407">
        <f t="shared" ref="T272:T335" si="55">IF(S272="","",VLOOKUP(S272,$AC$7:$AD$69,2,FALSE))</f>
        <v>26</v>
      </c>
      <c r="V272" s="401" t="str">
        <f t="shared" si="45"/>
        <v>JWWA  G  113</v>
      </c>
      <c r="W272" s="401" t="str">
        <f t="shared" si="44"/>
        <v>JWWA  G  113</v>
      </c>
    </row>
    <row r="273" spans="1:23" ht="15" hidden="1" customHeight="1">
      <c r="A273" s="400" t="str">
        <f t="shared" si="41"/>
        <v>030D0105</v>
      </c>
      <c r="B273" s="544"/>
      <c r="C273" s="529"/>
      <c r="D273" s="139" t="s">
        <v>21</v>
      </c>
      <c r="E273" s="140">
        <v>1</v>
      </c>
      <c r="F273" s="140">
        <v>5</v>
      </c>
      <c r="G273" s="532"/>
      <c r="H273" s="533"/>
      <c r="I273" s="155" t="str">
        <f t="shared" ref="I273:I274" si="56">IF(OR(D273="",E273="",F273=""),"",TEXT(T273,"000")&amp;D273&amp;TEXT(E273,"00")&amp;TEXT(F273,"00"))</f>
        <v>030D0105</v>
      </c>
      <c r="J273" s="156" t="s">
        <v>72</v>
      </c>
      <c r="K273" s="156" t="s">
        <v>72</v>
      </c>
      <c r="L273" s="156" t="s">
        <v>491</v>
      </c>
      <c r="M273" s="156" t="s">
        <v>69</v>
      </c>
      <c r="N273" s="156" t="s">
        <v>598</v>
      </c>
      <c r="O273" s="157" t="s">
        <v>6</v>
      </c>
      <c r="P273" s="158" t="s">
        <v>226</v>
      </c>
      <c r="Q273" s="159">
        <v>113</v>
      </c>
      <c r="R273" s="160"/>
      <c r="S273" s="183" t="s">
        <v>566</v>
      </c>
      <c r="T273" s="408">
        <f t="shared" si="55"/>
        <v>30</v>
      </c>
      <c r="V273" s="401" t="str">
        <f t="shared" si="45"/>
        <v>JWWA  G  113</v>
      </c>
      <c r="W273" s="401" t="str">
        <f t="shared" si="44"/>
        <v>JWWA  G  113</v>
      </c>
    </row>
    <row r="274" spans="1:23" ht="15" customHeight="1">
      <c r="A274" s="400" t="str">
        <f t="shared" si="41"/>
        <v>020D0106</v>
      </c>
      <c r="B274" s="544"/>
      <c r="C274" s="529"/>
      <c r="D274" s="139" t="s">
        <v>21</v>
      </c>
      <c r="E274" s="140">
        <v>1</v>
      </c>
      <c r="F274" s="140">
        <v>6</v>
      </c>
      <c r="G274" s="532"/>
      <c r="H274" s="531" t="s">
        <v>2370</v>
      </c>
      <c r="I274" s="141" t="str">
        <f t="shared" si="56"/>
        <v>020D0106</v>
      </c>
      <c r="J274" s="142" t="s">
        <v>72</v>
      </c>
      <c r="K274" s="142" t="s">
        <v>1735</v>
      </c>
      <c r="L274" s="142" t="s">
        <v>73</v>
      </c>
      <c r="M274" s="142" t="s">
        <v>435</v>
      </c>
      <c r="N274" s="142" t="s">
        <v>598</v>
      </c>
      <c r="O274" s="143" t="s">
        <v>6</v>
      </c>
      <c r="P274" s="144" t="s">
        <v>24</v>
      </c>
      <c r="Q274" s="145">
        <v>113</v>
      </c>
      <c r="R274" s="146"/>
      <c r="S274" s="147" t="s">
        <v>1733</v>
      </c>
      <c r="T274" s="406">
        <f t="shared" si="55"/>
        <v>20</v>
      </c>
      <c r="V274" s="401" t="str">
        <f t="shared" si="45"/>
        <v>JWWA  G  113</v>
      </c>
      <c r="W274" s="401" t="str">
        <f t="shared" si="44"/>
        <v>JWWA  G  113</v>
      </c>
    </row>
    <row r="275" spans="1:23" ht="15" customHeight="1">
      <c r="A275" s="400" t="str">
        <f t="shared" si="41"/>
        <v>026D0106</v>
      </c>
      <c r="B275" s="544"/>
      <c r="C275" s="529"/>
      <c r="D275" s="139" t="s">
        <v>21</v>
      </c>
      <c r="E275" s="140">
        <v>1</v>
      </c>
      <c r="F275" s="140">
        <v>6</v>
      </c>
      <c r="G275" s="532"/>
      <c r="H275" s="532"/>
      <c r="I275" s="148" t="str">
        <f t="shared" si="43"/>
        <v>026D0106</v>
      </c>
      <c r="J275" s="149" t="s">
        <v>72</v>
      </c>
      <c r="K275" s="149" t="s">
        <v>1735</v>
      </c>
      <c r="L275" s="149" t="s">
        <v>73</v>
      </c>
      <c r="M275" s="149" t="s">
        <v>435</v>
      </c>
      <c r="N275" s="149" t="s">
        <v>598</v>
      </c>
      <c r="O275" s="150" t="s">
        <v>6</v>
      </c>
      <c r="P275" s="151" t="s">
        <v>24</v>
      </c>
      <c r="Q275" s="152">
        <v>113</v>
      </c>
      <c r="R275" s="153"/>
      <c r="S275" s="154" t="s">
        <v>2012</v>
      </c>
      <c r="T275" s="407">
        <f t="shared" si="55"/>
        <v>26</v>
      </c>
      <c r="V275" s="401" t="str">
        <f t="shared" si="45"/>
        <v>JWWA  G  113</v>
      </c>
      <c r="W275" s="401" t="str">
        <f t="shared" si="44"/>
        <v>JWWA  G  113</v>
      </c>
    </row>
    <row r="276" spans="1:23" ht="15" hidden="1" customHeight="1">
      <c r="A276" s="400" t="str">
        <f t="shared" si="41"/>
        <v>030D0106</v>
      </c>
      <c r="B276" s="544"/>
      <c r="C276" s="530"/>
      <c r="D276" s="139" t="s">
        <v>21</v>
      </c>
      <c r="E276" s="140">
        <v>1</v>
      </c>
      <c r="F276" s="140">
        <v>6</v>
      </c>
      <c r="G276" s="533"/>
      <c r="H276" s="533"/>
      <c r="I276" s="155" t="str">
        <f t="shared" si="43"/>
        <v>030D0106</v>
      </c>
      <c r="J276" s="156" t="s">
        <v>72</v>
      </c>
      <c r="K276" s="156" t="s">
        <v>72</v>
      </c>
      <c r="L276" s="156" t="s">
        <v>491</v>
      </c>
      <c r="M276" s="156" t="s">
        <v>435</v>
      </c>
      <c r="N276" s="156" t="s">
        <v>598</v>
      </c>
      <c r="O276" s="157" t="s">
        <v>6</v>
      </c>
      <c r="P276" s="158" t="s">
        <v>226</v>
      </c>
      <c r="Q276" s="159">
        <v>113</v>
      </c>
      <c r="R276" s="160"/>
      <c r="S276" s="183" t="s">
        <v>566</v>
      </c>
      <c r="T276" s="408">
        <f t="shared" si="55"/>
        <v>30</v>
      </c>
      <c r="V276" s="401" t="str">
        <f t="shared" si="45"/>
        <v>JWWA  G  113</v>
      </c>
      <c r="W276" s="401" t="str">
        <f t="shared" si="44"/>
        <v>JWWA  G  113</v>
      </c>
    </row>
    <row r="277" spans="1:23" ht="15" customHeight="1">
      <c r="A277" s="400" t="str">
        <f t="shared" si="41"/>
        <v>009D0245</v>
      </c>
      <c r="B277" s="544"/>
      <c r="C277" s="528" t="s">
        <v>19</v>
      </c>
      <c r="D277" s="139" t="s">
        <v>431</v>
      </c>
      <c r="E277" s="140">
        <v>2</v>
      </c>
      <c r="F277" s="140">
        <v>45</v>
      </c>
      <c r="G277" s="549" t="s">
        <v>2371</v>
      </c>
      <c r="H277" s="549" t="s">
        <v>2371</v>
      </c>
      <c r="I277" s="141" t="str">
        <f t="shared" si="43"/>
        <v>009D0245</v>
      </c>
      <c r="J277" s="142" t="s">
        <v>485</v>
      </c>
      <c r="K277" s="142" t="s">
        <v>485</v>
      </c>
      <c r="L277" s="142" t="s">
        <v>1204</v>
      </c>
      <c r="M277" s="142" t="s">
        <v>435</v>
      </c>
      <c r="N277" s="142"/>
      <c r="O277" s="143" t="s">
        <v>6</v>
      </c>
      <c r="P277" s="144" t="s">
        <v>226</v>
      </c>
      <c r="Q277" s="145">
        <v>114</v>
      </c>
      <c r="R277" s="146"/>
      <c r="S277" s="195" t="s">
        <v>3837</v>
      </c>
      <c r="T277" s="406">
        <f t="shared" si="55"/>
        <v>9</v>
      </c>
      <c r="V277" s="401" t="str">
        <f t="shared" si="45"/>
        <v>JWWA  G  114</v>
      </c>
      <c r="W277" s="401" t="str">
        <f t="shared" si="44"/>
        <v>JWWA  G  114</v>
      </c>
    </row>
    <row r="278" spans="1:23" ht="15" hidden="1" customHeight="1">
      <c r="A278" s="400" t="str">
        <f t="shared" si="41"/>
        <v>019D0224</v>
      </c>
      <c r="B278" s="544"/>
      <c r="C278" s="529"/>
      <c r="D278" s="139" t="s">
        <v>431</v>
      </c>
      <c r="E278" s="140">
        <v>2</v>
      </c>
      <c r="F278" s="140">
        <v>24</v>
      </c>
      <c r="G278" s="550"/>
      <c r="H278" s="550"/>
      <c r="I278" s="148" t="str">
        <f t="shared" si="43"/>
        <v>019D0224</v>
      </c>
      <c r="J278" s="149" t="s">
        <v>485</v>
      </c>
      <c r="K278" s="149" t="s">
        <v>485</v>
      </c>
      <c r="L278" s="149" t="s">
        <v>1210</v>
      </c>
      <c r="M278" s="149" t="s">
        <v>435</v>
      </c>
      <c r="N278" s="149"/>
      <c r="O278" s="150" t="s">
        <v>6</v>
      </c>
      <c r="P278" s="151" t="s">
        <v>24</v>
      </c>
      <c r="Q278" s="152">
        <v>114</v>
      </c>
      <c r="R278" s="153"/>
      <c r="S278" s="154" t="s">
        <v>1202</v>
      </c>
      <c r="T278" s="407">
        <f t="shared" si="55"/>
        <v>19</v>
      </c>
      <c r="V278" s="401" t="str">
        <f t="shared" si="45"/>
        <v>JWWA  G  114</v>
      </c>
      <c r="W278" s="401" t="str">
        <f t="shared" si="44"/>
        <v>JWWA  G  114</v>
      </c>
    </row>
    <row r="279" spans="1:23" ht="15" customHeight="1">
      <c r="A279" s="400" t="str">
        <f t="shared" si="41"/>
        <v>020D0243</v>
      </c>
      <c r="B279" s="544"/>
      <c r="C279" s="529"/>
      <c r="D279" s="139" t="s">
        <v>431</v>
      </c>
      <c r="E279" s="140">
        <v>2</v>
      </c>
      <c r="F279" s="140">
        <v>43</v>
      </c>
      <c r="G279" s="550"/>
      <c r="H279" s="550"/>
      <c r="I279" s="170" t="str">
        <f t="shared" si="43"/>
        <v>020D0243</v>
      </c>
      <c r="J279" s="171" t="s">
        <v>485</v>
      </c>
      <c r="K279" s="171" t="s">
        <v>485</v>
      </c>
      <c r="L279" s="171" t="s">
        <v>1210</v>
      </c>
      <c r="M279" s="171" t="s">
        <v>435</v>
      </c>
      <c r="N279" s="171"/>
      <c r="O279" s="172" t="s">
        <v>6</v>
      </c>
      <c r="P279" s="173" t="s">
        <v>24</v>
      </c>
      <c r="Q279" s="174">
        <v>114</v>
      </c>
      <c r="R279" s="175"/>
      <c r="S279" s="161" t="s">
        <v>1733</v>
      </c>
      <c r="T279" s="424">
        <f t="shared" si="55"/>
        <v>20</v>
      </c>
      <c r="V279" s="401" t="str">
        <f t="shared" si="45"/>
        <v>JWWA  G  114</v>
      </c>
      <c r="W279" s="401" t="str">
        <f t="shared" si="44"/>
        <v>JWWA  G  114</v>
      </c>
    </row>
    <row r="280" spans="1:23" ht="15" hidden="1" customHeight="1">
      <c r="A280" s="400" t="str">
        <f t="shared" si="41"/>
        <v>030D0242</v>
      </c>
      <c r="B280" s="544"/>
      <c r="C280" s="529"/>
      <c r="D280" s="139" t="s">
        <v>21</v>
      </c>
      <c r="E280" s="140">
        <v>2</v>
      </c>
      <c r="F280" s="140">
        <v>42</v>
      </c>
      <c r="G280" s="551"/>
      <c r="H280" s="551"/>
      <c r="I280" s="164" t="str">
        <f t="shared" si="43"/>
        <v>030D0242</v>
      </c>
      <c r="J280" s="176" t="s">
        <v>485</v>
      </c>
      <c r="K280" s="176" t="s">
        <v>485</v>
      </c>
      <c r="L280" s="176" t="s">
        <v>1207</v>
      </c>
      <c r="M280" s="176" t="s">
        <v>435</v>
      </c>
      <c r="N280" s="176"/>
      <c r="O280" s="177" t="s">
        <v>6</v>
      </c>
      <c r="P280" s="178" t="s">
        <v>24</v>
      </c>
      <c r="Q280" s="179">
        <v>114</v>
      </c>
      <c r="R280" s="180"/>
      <c r="S280" s="181" t="s">
        <v>566</v>
      </c>
      <c r="T280" s="419">
        <f t="shared" si="55"/>
        <v>30</v>
      </c>
      <c r="V280" s="401" t="str">
        <f t="shared" si="45"/>
        <v>JWWA  G  114</v>
      </c>
      <c r="W280" s="401" t="str">
        <f t="shared" si="44"/>
        <v>JWWA  G  114</v>
      </c>
    </row>
    <row r="281" spans="1:23" ht="15" customHeight="1">
      <c r="A281" s="400" t="str">
        <f t="shared" si="41"/>
        <v>009D0246</v>
      </c>
      <c r="B281" s="544"/>
      <c r="C281" s="529"/>
      <c r="D281" s="139" t="s">
        <v>431</v>
      </c>
      <c r="E281" s="140">
        <v>2</v>
      </c>
      <c r="F281" s="140">
        <v>46</v>
      </c>
      <c r="G281" s="549" t="s">
        <v>2324</v>
      </c>
      <c r="H281" s="549" t="s">
        <v>2324</v>
      </c>
      <c r="I281" s="141" t="str">
        <f t="shared" ref="I281" si="57">IF(OR(D281="",E281="",F281=""),"",TEXT(T281,"000")&amp;D281&amp;TEXT(E281,"00")&amp;TEXT(F281,"00"))</f>
        <v>009D0246</v>
      </c>
      <c r="J281" s="142" t="s">
        <v>486</v>
      </c>
      <c r="K281" s="142" t="s">
        <v>486</v>
      </c>
      <c r="L281" s="142" t="s">
        <v>1204</v>
      </c>
      <c r="M281" s="142" t="s">
        <v>435</v>
      </c>
      <c r="N281" s="142"/>
      <c r="O281" s="143" t="s">
        <v>6</v>
      </c>
      <c r="P281" s="144" t="s">
        <v>226</v>
      </c>
      <c r="Q281" s="145">
        <v>114</v>
      </c>
      <c r="R281" s="146"/>
      <c r="S281" s="195" t="s">
        <v>3837</v>
      </c>
      <c r="T281" s="406">
        <f t="shared" si="55"/>
        <v>9</v>
      </c>
      <c r="V281" s="401" t="str">
        <f t="shared" si="45"/>
        <v>JWWA  G  114</v>
      </c>
      <c r="W281" s="401" t="str">
        <f t="shared" si="44"/>
        <v>JWWA  G  114</v>
      </c>
    </row>
    <row r="282" spans="1:23" ht="15" hidden="1" customHeight="1">
      <c r="A282" s="400" t="str">
        <f t="shared" si="41"/>
        <v>019D0225</v>
      </c>
      <c r="B282" s="544"/>
      <c r="C282" s="529"/>
      <c r="D282" s="139" t="s">
        <v>431</v>
      </c>
      <c r="E282" s="140">
        <v>2</v>
      </c>
      <c r="F282" s="140">
        <v>25</v>
      </c>
      <c r="G282" s="550"/>
      <c r="H282" s="550"/>
      <c r="I282" s="148" t="str">
        <f t="shared" si="43"/>
        <v>019D0225</v>
      </c>
      <c r="J282" s="149" t="s">
        <v>486</v>
      </c>
      <c r="K282" s="149" t="s">
        <v>486</v>
      </c>
      <c r="L282" s="149" t="s">
        <v>1210</v>
      </c>
      <c r="M282" s="149" t="s">
        <v>435</v>
      </c>
      <c r="N282" s="149"/>
      <c r="O282" s="150" t="s">
        <v>6</v>
      </c>
      <c r="P282" s="151" t="s">
        <v>24</v>
      </c>
      <c r="Q282" s="152">
        <v>114</v>
      </c>
      <c r="R282" s="153"/>
      <c r="S282" s="154" t="s">
        <v>1202</v>
      </c>
      <c r="T282" s="407">
        <f t="shared" si="55"/>
        <v>19</v>
      </c>
      <c r="V282" s="401" t="str">
        <f t="shared" si="45"/>
        <v>JWWA  G  114</v>
      </c>
      <c r="W282" s="401" t="str">
        <f t="shared" si="44"/>
        <v>JWWA  G  114</v>
      </c>
    </row>
    <row r="283" spans="1:23" ht="15" customHeight="1">
      <c r="A283" s="400" t="str">
        <f t="shared" si="41"/>
        <v>020D0244</v>
      </c>
      <c r="B283" s="544"/>
      <c r="C283" s="529"/>
      <c r="D283" s="139" t="s">
        <v>431</v>
      </c>
      <c r="E283" s="140">
        <v>2</v>
      </c>
      <c r="F283" s="140">
        <v>44</v>
      </c>
      <c r="G283" s="550"/>
      <c r="H283" s="550"/>
      <c r="I283" s="148" t="str">
        <f t="shared" si="43"/>
        <v>020D0244</v>
      </c>
      <c r="J283" s="149" t="s">
        <v>486</v>
      </c>
      <c r="K283" s="149" t="s">
        <v>486</v>
      </c>
      <c r="L283" s="149" t="s">
        <v>1210</v>
      </c>
      <c r="M283" s="149" t="s">
        <v>435</v>
      </c>
      <c r="N283" s="149"/>
      <c r="O283" s="150" t="s">
        <v>6</v>
      </c>
      <c r="P283" s="151" t="s">
        <v>24</v>
      </c>
      <c r="Q283" s="152">
        <v>114</v>
      </c>
      <c r="R283" s="153"/>
      <c r="S283" s="154" t="s">
        <v>1733</v>
      </c>
      <c r="T283" s="407">
        <f t="shared" si="55"/>
        <v>20</v>
      </c>
      <c r="V283" s="401" t="str">
        <f t="shared" si="45"/>
        <v>JWWA  G  114</v>
      </c>
      <c r="W283" s="401" t="str">
        <f t="shared" si="44"/>
        <v>JWWA  G  114</v>
      </c>
    </row>
    <row r="284" spans="1:23" ht="15" customHeight="1">
      <c r="A284" s="400" t="str">
        <f t="shared" ref="A284:A347" si="58">I284</f>
        <v>026D0243</v>
      </c>
      <c r="B284" s="544"/>
      <c r="C284" s="529"/>
      <c r="D284" s="139" t="s">
        <v>21</v>
      </c>
      <c r="E284" s="140">
        <v>2</v>
      </c>
      <c r="F284" s="140">
        <v>43</v>
      </c>
      <c r="G284" s="550"/>
      <c r="H284" s="550"/>
      <c r="I284" s="155" t="str">
        <f t="shared" si="43"/>
        <v>026D0243</v>
      </c>
      <c r="J284" s="156" t="s">
        <v>486</v>
      </c>
      <c r="K284" s="156" t="s">
        <v>486</v>
      </c>
      <c r="L284" s="156" t="s">
        <v>1210</v>
      </c>
      <c r="M284" s="156" t="s">
        <v>435</v>
      </c>
      <c r="N284" s="156"/>
      <c r="O284" s="157" t="s">
        <v>6</v>
      </c>
      <c r="P284" s="158" t="s">
        <v>24</v>
      </c>
      <c r="Q284" s="159">
        <v>114</v>
      </c>
      <c r="R284" s="160"/>
      <c r="S284" s="181" t="s">
        <v>2012</v>
      </c>
      <c r="T284" s="408">
        <f t="shared" si="55"/>
        <v>26</v>
      </c>
      <c r="V284" s="401" t="str">
        <f t="shared" si="45"/>
        <v>JWWA  G  114</v>
      </c>
      <c r="W284" s="401" t="str">
        <f t="shared" si="44"/>
        <v>JWWA  G  114</v>
      </c>
    </row>
    <row r="285" spans="1:23" ht="15" hidden="1" customHeight="1">
      <c r="A285" s="400" t="str">
        <f t="shared" si="58"/>
        <v>030D0243</v>
      </c>
      <c r="B285" s="544"/>
      <c r="C285" s="529"/>
      <c r="D285" s="139" t="s">
        <v>21</v>
      </c>
      <c r="E285" s="140">
        <v>2</v>
      </c>
      <c r="F285" s="140">
        <v>43</v>
      </c>
      <c r="G285" s="551"/>
      <c r="H285" s="551"/>
      <c r="I285" s="206" t="str">
        <f t="shared" si="43"/>
        <v>030D0243</v>
      </c>
      <c r="J285" s="165" t="s">
        <v>486</v>
      </c>
      <c r="K285" s="165" t="s">
        <v>486</v>
      </c>
      <c r="L285" s="165" t="s">
        <v>1208</v>
      </c>
      <c r="M285" s="165" t="s">
        <v>435</v>
      </c>
      <c r="N285" s="165"/>
      <c r="O285" s="166" t="s">
        <v>6</v>
      </c>
      <c r="P285" s="167" t="s">
        <v>24</v>
      </c>
      <c r="Q285" s="168">
        <v>114</v>
      </c>
      <c r="R285" s="169"/>
      <c r="S285" s="182" t="s">
        <v>566</v>
      </c>
      <c r="T285" s="423">
        <f t="shared" si="55"/>
        <v>30</v>
      </c>
      <c r="V285" s="401" t="str">
        <f t="shared" si="45"/>
        <v>JWWA  G  114</v>
      </c>
      <c r="W285" s="401" t="str">
        <f t="shared" si="44"/>
        <v>JWWA  G  114</v>
      </c>
    </row>
    <row r="286" spans="1:23" ht="15" customHeight="1">
      <c r="A286" s="400" t="str">
        <f t="shared" si="58"/>
        <v>009D0247</v>
      </c>
      <c r="B286" s="544"/>
      <c r="C286" s="529"/>
      <c r="D286" s="139" t="s">
        <v>431</v>
      </c>
      <c r="E286" s="140">
        <v>2</v>
      </c>
      <c r="F286" s="140">
        <v>47</v>
      </c>
      <c r="G286" s="531" t="s">
        <v>2340</v>
      </c>
      <c r="H286" s="531" t="s">
        <v>2341</v>
      </c>
      <c r="I286" s="141" t="str">
        <f t="shared" si="43"/>
        <v>009D0247</v>
      </c>
      <c r="J286" s="142" t="s">
        <v>487</v>
      </c>
      <c r="K286" s="142" t="s">
        <v>487</v>
      </c>
      <c r="L286" s="142" t="s">
        <v>1205</v>
      </c>
      <c r="M286" s="142" t="s">
        <v>435</v>
      </c>
      <c r="N286" s="141"/>
      <c r="O286" s="143" t="s">
        <v>6</v>
      </c>
      <c r="P286" s="144" t="s">
        <v>226</v>
      </c>
      <c r="Q286" s="145">
        <v>114</v>
      </c>
      <c r="R286" s="146"/>
      <c r="S286" s="190" t="s">
        <v>3837</v>
      </c>
      <c r="T286" s="406">
        <f t="shared" si="55"/>
        <v>9</v>
      </c>
      <c r="V286" s="401" t="str">
        <f t="shared" si="45"/>
        <v>JWWA  G  114</v>
      </c>
      <c r="W286" s="401" t="str">
        <f t="shared" si="44"/>
        <v>JWWA  G  114</v>
      </c>
    </row>
    <row r="287" spans="1:23" ht="15" hidden="1" customHeight="1">
      <c r="A287" s="400" t="str">
        <f t="shared" si="58"/>
        <v>019D0226</v>
      </c>
      <c r="B287" s="544"/>
      <c r="C287" s="529"/>
      <c r="D287" s="139" t="s">
        <v>431</v>
      </c>
      <c r="E287" s="140">
        <v>2</v>
      </c>
      <c r="F287" s="140">
        <v>26</v>
      </c>
      <c r="G287" s="532"/>
      <c r="H287" s="532"/>
      <c r="I287" s="148" t="str">
        <f t="shared" si="43"/>
        <v>019D0226</v>
      </c>
      <c r="J287" s="149" t="s">
        <v>487</v>
      </c>
      <c r="K287" s="149" t="s">
        <v>487</v>
      </c>
      <c r="L287" s="149" t="s">
        <v>1205</v>
      </c>
      <c r="M287" s="149" t="s">
        <v>435</v>
      </c>
      <c r="N287" s="148"/>
      <c r="O287" s="150" t="s">
        <v>6</v>
      </c>
      <c r="P287" s="151" t="s">
        <v>24</v>
      </c>
      <c r="Q287" s="152">
        <v>114</v>
      </c>
      <c r="R287" s="153"/>
      <c r="S287" s="154" t="s">
        <v>1202</v>
      </c>
      <c r="T287" s="407">
        <f t="shared" si="55"/>
        <v>19</v>
      </c>
      <c r="V287" s="401" t="str">
        <f t="shared" si="45"/>
        <v>JWWA  G  114</v>
      </c>
      <c r="W287" s="401" t="str">
        <f t="shared" si="44"/>
        <v>JWWA  G  114</v>
      </c>
    </row>
    <row r="288" spans="1:23" ht="15" customHeight="1">
      <c r="A288" s="400" t="str">
        <f t="shared" si="58"/>
        <v>020D0245</v>
      </c>
      <c r="B288" s="544"/>
      <c r="C288" s="529"/>
      <c r="D288" s="139" t="s">
        <v>431</v>
      </c>
      <c r="E288" s="140">
        <v>2</v>
      </c>
      <c r="F288" s="140">
        <v>45</v>
      </c>
      <c r="G288" s="532"/>
      <c r="H288" s="532"/>
      <c r="I288" s="148" t="str">
        <f t="shared" si="43"/>
        <v>020D0245</v>
      </c>
      <c r="J288" s="149" t="s">
        <v>487</v>
      </c>
      <c r="K288" s="149" t="s">
        <v>487</v>
      </c>
      <c r="L288" s="149" t="s">
        <v>1205</v>
      </c>
      <c r="M288" s="149" t="s">
        <v>435</v>
      </c>
      <c r="N288" s="149"/>
      <c r="O288" s="150" t="s">
        <v>6</v>
      </c>
      <c r="P288" s="151" t="s">
        <v>24</v>
      </c>
      <c r="Q288" s="152">
        <v>114</v>
      </c>
      <c r="R288" s="153"/>
      <c r="S288" s="154" t="s">
        <v>1733</v>
      </c>
      <c r="T288" s="407">
        <f t="shared" si="55"/>
        <v>20</v>
      </c>
      <c r="V288" s="401" t="str">
        <f t="shared" si="45"/>
        <v>JWWA  G  114</v>
      </c>
      <c r="W288" s="401" t="str">
        <f t="shared" si="44"/>
        <v>JWWA  G  114</v>
      </c>
    </row>
    <row r="289" spans="1:23" ht="15" customHeight="1">
      <c r="A289" s="400" t="str">
        <f t="shared" si="58"/>
        <v>026D0244</v>
      </c>
      <c r="B289" s="544"/>
      <c r="C289" s="529"/>
      <c r="D289" s="139" t="s">
        <v>21</v>
      </c>
      <c r="E289" s="140">
        <v>2</v>
      </c>
      <c r="F289" s="140">
        <v>44</v>
      </c>
      <c r="G289" s="532"/>
      <c r="H289" s="532"/>
      <c r="I289" s="155" t="str">
        <f t="shared" si="43"/>
        <v>026D0244</v>
      </c>
      <c r="J289" s="156" t="s">
        <v>487</v>
      </c>
      <c r="K289" s="156" t="s">
        <v>487</v>
      </c>
      <c r="L289" s="156" t="s">
        <v>1205</v>
      </c>
      <c r="M289" s="156" t="s">
        <v>435</v>
      </c>
      <c r="N289" s="156"/>
      <c r="O289" s="157" t="s">
        <v>6</v>
      </c>
      <c r="P289" s="158" t="s">
        <v>24</v>
      </c>
      <c r="Q289" s="159">
        <v>114</v>
      </c>
      <c r="R289" s="160"/>
      <c r="S289" s="181" t="s">
        <v>2012</v>
      </c>
      <c r="T289" s="408">
        <f t="shared" si="55"/>
        <v>26</v>
      </c>
      <c r="V289" s="401" t="str">
        <f t="shared" si="45"/>
        <v>JWWA  G  114</v>
      </c>
      <c r="W289" s="401" t="str">
        <f t="shared" si="44"/>
        <v>JWWA  G  114</v>
      </c>
    </row>
    <row r="290" spans="1:23" ht="15" hidden="1" customHeight="1">
      <c r="A290" s="400" t="str">
        <f t="shared" si="58"/>
        <v>030D0244</v>
      </c>
      <c r="B290" s="544"/>
      <c r="C290" s="529"/>
      <c r="D290" s="139" t="s">
        <v>21</v>
      </c>
      <c r="E290" s="140">
        <v>2</v>
      </c>
      <c r="F290" s="140">
        <v>44</v>
      </c>
      <c r="G290" s="532"/>
      <c r="H290" s="532"/>
      <c r="I290" s="206" t="str">
        <f t="shared" ref="I290:I322" si="59">IF(OR(D290="",E290="",F290=""),"",TEXT(T290,"000")&amp;D290&amp;TEXT(E290,"00")&amp;TEXT(F290,"00"))</f>
        <v>030D0244</v>
      </c>
      <c r="J290" s="165" t="s">
        <v>487</v>
      </c>
      <c r="K290" s="165" t="s">
        <v>487</v>
      </c>
      <c r="L290" s="165" t="s">
        <v>1209</v>
      </c>
      <c r="M290" s="165" t="s">
        <v>435</v>
      </c>
      <c r="N290" s="165"/>
      <c r="O290" s="166" t="s">
        <v>6</v>
      </c>
      <c r="P290" s="167" t="s">
        <v>24</v>
      </c>
      <c r="Q290" s="168">
        <v>114</v>
      </c>
      <c r="R290" s="169"/>
      <c r="S290" s="182" t="s">
        <v>566</v>
      </c>
      <c r="T290" s="423">
        <f t="shared" si="55"/>
        <v>30</v>
      </c>
      <c r="V290" s="401" t="str">
        <f t="shared" ref="V290:V353" si="60">""&amp;O290&amp;"  "&amp;P290&amp;"  "&amp;Q290&amp;""</f>
        <v>JWWA  G  114</v>
      </c>
      <c r="W290" s="401" t="str">
        <f t="shared" ref="W290:W353" si="61">V290</f>
        <v>JWWA  G  114</v>
      </c>
    </row>
    <row r="291" spans="1:23" ht="15" customHeight="1">
      <c r="A291" s="400" t="str">
        <f t="shared" si="58"/>
        <v>009D0248</v>
      </c>
      <c r="B291" s="544"/>
      <c r="C291" s="529"/>
      <c r="D291" s="139" t="s">
        <v>431</v>
      </c>
      <c r="E291" s="140">
        <v>2</v>
      </c>
      <c r="F291" s="140">
        <v>48</v>
      </c>
      <c r="G291" s="532"/>
      <c r="H291" s="531" t="s">
        <v>2342</v>
      </c>
      <c r="I291" s="141" t="str">
        <f t="shared" si="59"/>
        <v>009D0248</v>
      </c>
      <c r="J291" s="142" t="s">
        <v>488</v>
      </c>
      <c r="K291" s="142" t="s">
        <v>488</v>
      </c>
      <c r="L291" s="142" t="s">
        <v>1205</v>
      </c>
      <c r="M291" s="142" t="s">
        <v>435</v>
      </c>
      <c r="N291" s="141"/>
      <c r="O291" s="143" t="s">
        <v>6</v>
      </c>
      <c r="P291" s="144" t="s">
        <v>226</v>
      </c>
      <c r="Q291" s="145">
        <v>114</v>
      </c>
      <c r="R291" s="146"/>
      <c r="S291" s="190" t="s">
        <v>3837</v>
      </c>
      <c r="T291" s="406">
        <f t="shared" si="55"/>
        <v>9</v>
      </c>
      <c r="V291" s="401" t="str">
        <f t="shared" si="60"/>
        <v>JWWA  G  114</v>
      </c>
      <c r="W291" s="401" t="str">
        <f t="shared" si="61"/>
        <v>JWWA  G  114</v>
      </c>
    </row>
    <row r="292" spans="1:23" ht="15" hidden="1" customHeight="1">
      <c r="A292" s="400" t="str">
        <f t="shared" si="58"/>
        <v>019D0227</v>
      </c>
      <c r="B292" s="544"/>
      <c r="C292" s="529"/>
      <c r="D292" s="139" t="s">
        <v>431</v>
      </c>
      <c r="E292" s="140">
        <v>2</v>
      </c>
      <c r="F292" s="140">
        <v>27</v>
      </c>
      <c r="G292" s="532"/>
      <c r="H292" s="532"/>
      <c r="I292" s="148" t="str">
        <f t="shared" si="59"/>
        <v>019D0227</v>
      </c>
      <c r="J292" s="149" t="s">
        <v>488</v>
      </c>
      <c r="K292" s="149" t="s">
        <v>488</v>
      </c>
      <c r="L292" s="149" t="s">
        <v>1205</v>
      </c>
      <c r="M292" s="149" t="s">
        <v>435</v>
      </c>
      <c r="N292" s="148"/>
      <c r="O292" s="150" t="s">
        <v>6</v>
      </c>
      <c r="P292" s="151" t="s">
        <v>24</v>
      </c>
      <c r="Q292" s="152">
        <v>114</v>
      </c>
      <c r="R292" s="153"/>
      <c r="S292" s="154" t="s">
        <v>1202</v>
      </c>
      <c r="T292" s="407">
        <f t="shared" si="55"/>
        <v>19</v>
      </c>
      <c r="V292" s="401" t="str">
        <f t="shared" si="60"/>
        <v>JWWA  G  114</v>
      </c>
      <c r="W292" s="401" t="str">
        <f t="shared" si="61"/>
        <v>JWWA  G  114</v>
      </c>
    </row>
    <row r="293" spans="1:23" ht="15" customHeight="1">
      <c r="A293" s="400" t="str">
        <f t="shared" si="58"/>
        <v>020D0246</v>
      </c>
      <c r="B293" s="545"/>
      <c r="C293" s="530"/>
      <c r="D293" s="139" t="s">
        <v>431</v>
      </c>
      <c r="E293" s="140">
        <v>2</v>
      </c>
      <c r="F293" s="140">
        <v>46</v>
      </c>
      <c r="G293" s="533"/>
      <c r="H293" s="533"/>
      <c r="I293" s="148" t="str">
        <f t="shared" si="59"/>
        <v>020D0246</v>
      </c>
      <c r="J293" s="149" t="s">
        <v>488</v>
      </c>
      <c r="K293" s="149" t="s">
        <v>488</v>
      </c>
      <c r="L293" s="149" t="s">
        <v>1205</v>
      </c>
      <c r="M293" s="149" t="s">
        <v>435</v>
      </c>
      <c r="N293" s="149"/>
      <c r="O293" s="150" t="s">
        <v>6</v>
      </c>
      <c r="P293" s="151" t="s">
        <v>24</v>
      </c>
      <c r="Q293" s="152">
        <v>114</v>
      </c>
      <c r="R293" s="153"/>
      <c r="S293" s="154" t="s">
        <v>1733</v>
      </c>
      <c r="T293" s="407">
        <f t="shared" si="55"/>
        <v>20</v>
      </c>
      <c r="V293" s="401" t="str">
        <f t="shared" si="60"/>
        <v>JWWA  G  114</v>
      </c>
      <c r="W293" s="401" t="str">
        <f t="shared" si="61"/>
        <v>JWWA  G  114</v>
      </c>
    </row>
    <row r="294" spans="1:23" ht="15" customHeight="1">
      <c r="A294" s="400" t="str">
        <f t="shared" si="58"/>
        <v>026D0245</v>
      </c>
      <c r="B294" s="543" t="s">
        <v>2380</v>
      </c>
      <c r="C294" s="528" t="s">
        <v>19</v>
      </c>
      <c r="D294" s="139" t="s">
        <v>21</v>
      </c>
      <c r="E294" s="140">
        <v>2</v>
      </c>
      <c r="F294" s="140">
        <v>45</v>
      </c>
      <c r="G294" s="421" t="s">
        <v>2340</v>
      </c>
      <c r="H294" s="421" t="s">
        <v>2342</v>
      </c>
      <c r="I294" s="155" t="str">
        <f t="shared" si="59"/>
        <v>026D0245</v>
      </c>
      <c r="J294" s="156" t="s">
        <v>488</v>
      </c>
      <c r="K294" s="156" t="s">
        <v>488</v>
      </c>
      <c r="L294" s="156" t="s">
        <v>1205</v>
      </c>
      <c r="M294" s="156" t="s">
        <v>435</v>
      </c>
      <c r="N294" s="156"/>
      <c r="O294" s="157" t="s">
        <v>6</v>
      </c>
      <c r="P294" s="158" t="s">
        <v>24</v>
      </c>
      <c r="Q294" s="159">
        <v>114</v>
      </c>
      <c r="R294" s="160"/>
      <c r="S294" s="181" t="s">
        <v>2012</v>
      </c>
      <c r="T294" s="408">
        <f t="shared" si="55"/>
        <v>26</v>
      </c>
      <c r="V294" s="401" t="str">
        <f t="shared" si="60"/>
        <v>JWWA  G  114</v>
      </c>
      <c r="W294" s="401" t="str">
        <f t="shared" si="61"/>
        <v>JWWA  G  114</v>
      </c>
    </row>
    <row r="295" spans="1:23" ht="15" hidden="1" customHeight="1">
      <c r="A295" s="400" t="str">
        <f t="shared" si="58"/>
        <v>030D0245</v>
      </c>
      <c r="B295" s="544"/>
      <c r="C295" s="529"/>
      <c r="D295" s="139" t="s">
        <v>21</v>
      </c>
      <c r="E295" s="140">
        <v>2</v>
      </c>
      <c r="F295" s="140">
        <v>45</v>
      </c>
      <c r="G295" s="414"/>
      <c r="H295" s="414"/>
      <c r="I295" s="206" t="str">
        <f t="shared" si="59"/>
        <v>030D0245</v>
      </c>
      <c r="J295" s="165" t="s">
        <v>488</v>
      </c>
      <c r="K295" s="165" t="s">
        <v>488</v>
      </c>
      <c r="L295" s="165" t="s">
        <v>1209</v>
      </c>
      <c r="M295" s="165" t="s">
        <v>435</v>
      </c>
      <c r="N295" s="165"/>
      <c r="O295" s="166" t="s">
        <v>6</v>
      </c>
      <c r="P295" s="167" t="s">
        <v>24</v>
      </c>
      <c r="Q295" s="168">
        <v>114</v>
      </c>
      <c r="R295" s="160"/>
      <c r="S295" s="182" t="s">
        <v>566</v>
      </c>
      <c r="T295" s="423">
        <f t="shared" si="55"/>
        <v>30</v>
      </c>
      <c r="V295" s="401" t="str">
        <f t="shared" si="60"/>
        <v>JWWA  G  114</v>
      </c>
      <c r="W295" s="401" t="str">
        <f t="shared" si="61"/>
        <v>JWWA  G  114</v>
      </c>
    </row>
    <row r="296" spans="1:23" ht="15" customHeight="1">
      <c r="A296" s="400" t="str">
        <f t="shared" si="58"/>
        <v>009D0249</v>
      </c>
      <c r="B296" s="544"/>
      <c r="C296" s="529"/>
      <c r="D296" s="139" t="s">
        <v>431</v>
      </c>
      <c r="E296" s="140">
        <v>2</v>
      </c>
      <c r="F296" s="140">
        <v>49</v>
      </c>
      <c r="G296" s="531" t="s">
        <v>2343</v>
      </c>
      <c r="H296" s="531" t="s">
        <v>2344</v>
      </c>
      <c r="I296" s="141" t="str">
        <f t="shared" si="59"/>
        <v>009D0249</v>
      </c>
      <c r="J296" s="142" t="s">
        <v>489</v>
      </c>
      <c r="K296" s="142" t="s">
        <v>489</v>
      </c>
      <c r="L296" s="142" t="s">
        <v>491</v>
      </c>
      <c r="M296" s="142" t="s">
        <v>435</v>
      </c>
      <c r="N296" s="141"/>
      <c r="O296" s="143" t="s">
        <v>6</v>
      </c>
      <c r="P296" s="144" t="s">
        <v>226</v>
      </c>
      <c r="Q296" s="145">
        <v>114</v>
      </c>
      <c r="R296" s="146"/>
      <c r="S296" s="190" t="s">
        <v>3837</v>
      </c>
      <c r="T296" s="406">
        <f t="shared" si="55"/>
        <v>9</v>
      </c>
      <c r="V296" s="401" t="str">
        <f t="shared" si="60"/>
        <v>JWWA  G  114</v>
      </c>
      <c r="W296" s="401" t="str">
        <f t="shared" si="61"/>
        <v>JWWA  G  114</v>
      </c>
    </row>
    <row r="297" spans="1:23" ht="15" hidden="1" customHeight="1">
      <c r="A297" s="400" t="str">
        <f t="shared" si="58"/>
        <v>019D0228</v>
      </c>
      <c r="B297" s="544"/>
      <c r="C297" s="529"/>
      <c r="D297" s="139" t="s">
        <v>431</v>
      </c>
      <c r="E297" s="140">
        <v>2</v>
      </c>
      <c r="F297" s="140">
        <v>28</v>
      </c>
      <c r="G297" s="532"/>
      <c r="H297" s="532"/>
      <c r="I297" s="148" t="str">
        <f t="shared" si="59"/>
        <v>019D0228</v>
      </c>
      <c r="J297" s="149" t="s">
        <v>489</v>
      </c>
      <c r="K297" s="149" t="s">
        <v>580</v>
      </c>
      <c r="L297" s="149" t="s">
        <v>491</v>
      </c>
      <c r="M297" s="149" t="s">
        <v>435</v>
      </c>
      <c r="N297" s="148"/>
      <c r="O297" s="150" t="s">
        <v>6</v>
      </c>
      <c r="P297" s="151" t="s">
        <v>24</v>
      </c>
      <c r="Q297" s="152">
        <v>114</v>
      </c>
      <c r="R297" s="153"/>
      <c r="S297" s="154" t="s">
        <v>1202</v>
      </c>
      <c r="T297" s="407">
        <f t="shared" si="55"/>
        <v>19</v>
      </c>
      <c r="V297" s="401" t="str">
        <f t="shared" si="60"/>
        <v>JWWA  G  114</v>
      </c>
      <c r="W297" s="401" t="str">
        <f t="shared" si="61"/>
        <v>JWWA  G  114</v>
      </c>
    </row>
    <row r="298" spans="1:23" ht="15" customHeight="1">
      <c r="A298" s="400" t="str">
        <f t="shared" si="58"/>
        <v>020D0247</v>
      </c>
      <c r="B298" s="544"/>
      <c r="C298" s="529"/>
      <c r="D298" s="139" t="s">
        <v>431</v>
      </c>
      <c r="E298" s="140">
        <v>2</v>
      </c>
      <c r="F298" s="140">
        <v>47</v>
      </c>
      <c r="G298" s="532"/>
      <c r="H298" s="532"/>
      <c r="I298" s="148" t="str">
        <f t="shared" si="59"/>
        <v>020D0247</v>
      </c>
      <c r="J298" s="149" t="s">
        <v>489</v>
      </c>
      <c r="K298" s="149" t="s">
        <v>580</v>
      </c>
      <c r="L298" s="149" t="s">
        <v>491</v>
      </c>
      <c r="M298" s="149" t="s">
        <v>435</v>
      </c>
      <c r="N298" s="149"/>
      <c r="O298" s="150" t="s">
        <v>6</v>
      </c>
      <c r="P298" s="151" t="s">
        <v>24</v>
      </c>
      <c r="Q298" s="152">
        <v>114</v>
      </c>
      <c r="R298" s="153"/>
      <c r="S298" s="154" t="s">
        <v>1733</v>
      </c>
      <c r="T298" s="407">
        <f t="shared" si="55"/>
        <v>20</v>
      </c>
      <c r="V298" s="401" t="str">
        <f t="shared" si="60"/>
        <v>JWWA  G  114</v>
      </c>
      <c r="W298" s="401" t="str">
        <f t="shared" si="61"/>
        <v>JWWA  G  114</v>
      </c>
    </row>
    <row r="299" spans="1:23" ht="15" customHeight="1">
      <c r="A299" s="400" t="str">
        <f t="shared" si="58"/>
        <v>026D0246</v>
      </c>
      <c r="B299" s="544"/>
      <c r="C299" s="529"/>
      <c r="D299" s="139" t="s">
        <v>21</v>
      </c>
      <c r="E299" s="140">
        <v>2</v>
      </c>
      <c r="F299" s="140">
        <v>46</v>
      </c>
      <c r="G299" s="532"/>
      <c r="H299" s="532"/>
      <c r="I299" s="155" t="str">
        <f t="shared" si="59"/>
        <v>026D0246</v>
      </c>
      <c r="J299" s="156" t="s">
        <v>489</v>
      </c>
      <c r="K299" s="156" t="s">
        <v>580</v>
      </c>
      <c r="L299" s="156" t="s">
        <v>73</v>
      </c>
      <c r="M299" s="156" t="s">
        <v>435</v>
      </c>
      <c r="N299" s="156"/>
      <c r="O299" s="157" t="s">
        <v>6</v>
      </c>
      <c r="P299" s="158" t="s">
        <v>24</v>
      </c>
      <c r="Q299" s="159">
        <v>114</v>
      </c>
      <c r="R299" s="160"/>
      <c r="S299" s="181" t="s">
        <v>2012</v>
      </c>
      <c r="T299" s="408">
        <f t="shared" si="55"/>
        <v>26</v>
      </c>
      <c r="V299" s="401" t="str">
        <f t="shared" si="60"/>
        <v>JWWA  G  114</v>
      </c>
      <c r="W299" s="401" t="str">
        <f t="shared" si="61"/>
        <v>JWWA  G  114</v>
      </c>
    </row>
    <row r="300" spans="1:23" ht="15" hidden="1" customHeight="1">
      <c r="A300" s="400" t="str">
        <f t="shared" si="58"/>
        <v>030D0246</v>
      </c>
      <c r="B300" s="544"/>
      <c r="C300" s="529"/>
      <c r="D300" s="139" t="s">
        <v>21</v>
      </c>
      <c r="E300" s="140">
        <v>2</v>
      </c>
      <c r="F300" s="140">
        <v>46</v>
      </c>
      <c r="G300" s="533"/>
      <c r="H300" s="533"/>
      <c r="I300" s="206" t="str">
        <f t="shared" si="59"/>
        <v>030D0246</v>
      </c>
      <c r="J300" s="165" t="s">
        <v>489</v>
      </c>
      <c r="K300" s="165" t="s">
        <v>580</v>
      </c>
      <c r="L300" s="165" t="s">
        <v>401</v>
      </c>
      <c r="M300" s="165" t="s">
        <v>435</v>
      </c>
      <c r="N300" s="165"/>
      <c r="O300" s="166" t="s">
        <v>6</v>
      </c>
      <c r="P300" s="167" t="s">
        <v>24</v>
      </c>
      <c r="Q300" s="168">
        <v>114</v>
      </c>
      <c r="R300" s="169"/>
      <c r="S300" s="182" t="s">
        <v>566</v>
      </c>
      <c r="T300" s="423">
        <f t="shared" si="55"/>
        <v>30</v>
      </c>
      <c r="V300" s="401" t="str">
        <f t="shared" si="60"/>
        <v>JWWA  G  114</v>
      </c>
      <c r="W300" s="401" t="str">
        <f t="shared" si="61"/>
        <v>JWWA  G  114</v>
      </c>
    </row>
    <row r="301" spans="1:23" ht="15" customHeight="1">
      <c r="A301" s="400" t="str">
        <f t="shared" si="58"/>
        <v>009D0250</v>
      </c>
      <c r="B301" s="544"/>
      <c r="C301" s="529"/>
      <c r="D301" s="139" t="s">
        <v>431</v>
      </c>
      <c r="E301" s="140">
        <v>2</v>
      </c>
      <c r="F301" s="140">
        <v>50</v>
      </c>
      <c r="G301" s="531" t="s">
        <v>2343</v>
      </c>
      <c r="H301" s="531" t="s">
        <v>2345</v>
      </c>
      <c r="I301" s="141" t="str">
        <f t="shared" si="59"/>
        <v>009D0250</v>
      </c>
      <c r="J301" s="142" t="s">
        <v>490</v>
      </c>
      <c r="K301" s="142" t="s">
        <v>490</v>
      </c>
      <c r="L301" s="142" t="s">
        <v>491</v>
      </c>
      <c r="M301" s="142" t="s">
        <v>435</v>
      </c>
      <c r="N301" s="141"/>
      <c r="O301" s="143" t="s">
        <v>6</v>
      </c>
      <c r="P301" s="144" t="s">
        <v>226</v>
      </c>
      <c r="Q301" s="145">
        <v>114</v>
      </c>
      <c r="R301" s="146"/>
      <c r="S301" s="190" t="s">
        <v>3837</v>
      </c>
      <c r="T301" s="406">
        <f t="shared" si="55"/>
        <v>9</v>
      </c>
      <c r="V301" s="401" t="str">
        <f t="shared" si="60"/>
        <v>JWWA  G  114</v>
      </c>
      <c r="W301" s="401" t="str">
        <f t="shared" si="61"/>
        <v>JWWA  G  114</v>
      </c>
    </row>
    <row r="302" spans="1:23" ht="15" hidden="1" customHeight="1">
      <c r="A302" s="400" t="str">
        <f t="shared" si="58"/>
        <v>019D0229</v>
      </c>
      <c r="B302" s="544"/>
      <c r="C302" s="529"/>
      <c r="D302" s="139" t="s">
        <v>431</v>
      </c>
      <c r="E302" s="140">
        <v>2</v>
      </c>
      <c r="F302" s="140">
        <v>29</v>
      </c>
      <c r="G302" s="532"/>
      <c r="H302" s="532"/>
      <c r="I302" s="148" t="str">
        <f t="shared" si="59"/>
        <v>019D0229</v>
      </c>
      <c r="J302" s="149" t="s">
        <v>490</v>
      </c>
      <c r="K302" s="149" t="s">
        <v>582</v>
      </c>
      <c r="L302" s="149" t="s">
        <v>491</v>
      </c>
      <c r="M302" s="149" t="s">
        <v>435</v>
      </c>
      <c r="N302" s="148"/>
      <c r="O302" s="150" t="s">
        <v>6</v>
      </c>
      <c r="P302" s="151" t="s">
        <v>24</v>
      </c>
      <c r="Q302" s="152">
        <v>114</v>
      </c>
      <c r="R302" s="153"/>
      <c r="S302" s="154" t="s">
        <v>1202</v>
      </c>
      <c r="T302" s="407">
        <f t="shared" si="55"/>
        <v>19</v>
      </c>
      <c r="V302" s="401" t="str">
        <f t="shared" si="60"/>
        <v>JWWA  G  114</v>
      </c>
      <c r="W302" s="401" t="str">
        <f t="shared" si="61"/>
        <v>JWWA  G  114</v>
      </c>
    </row>
    <row r="303" spans="1:23" ht="15" customHeight="1">
      <c r="A303" s="400" t="str">
        <f t="shared" si="58"/>
        <v>020D0248</v>
      </c>
      <c r="B303" s="544"/>
      <c r="C303" s="529"/>
      <c r="D303" s="139" t="s">
        <v>431</v>
      </c>
      <c r="E303" s="140">
        <v>2</v>
      </c>
      <c r="F303" s="140">
        <v>48</v>
      </c>
      <c r="G303" s="532"/>
      <c r="H303" s="532"/>
      <c r="I303" s="148" t="str">
        <f t="shared" si="59"/>
        <v>020D0248</v>
      </c>
      <c r="J303" s="149" t="s">
        <v>490</v>
      </c>
      <c r="K303" s="149" t="s">
        <v>582</v>
      </c>
      <c r="L303" s="149" t="s">
        <v>491</v>
      </c>
      <c r="M303" s="149" t="s">
        <v>435</v>
      </c>
      <c r="N303" s="149"/>
      <c r="O303" s="150" t="s">
        <v>6</v>
      </c>
      <c r="P303" s="151" t="s">
        <v>24</v>
      </c>
      <c r="Q303" s="152">
        <v>114</v>
      </c>
      <c r="R303" s="153"/>
      <c r="S303" s="154" t="s">
        <v>1733</v>
      </c>
      <c r="T303" s="407">
        <f t="shared" si="55"/>
        <v>20</v>
      </c>
      <c r="V303" s="401" t="str">
        <f t="shared" si="60"/>
        <v>JWWA  G  114</v>
      </c>
      <c r="W303" s="401" t="str">
        <f t="shared" si="61"/>
        <v>JWWA  G  114</v>
      </c>
    </row>
    <row r="304" spans="1:23" ht="15" customHeight="1">
      <c r="A304" s="400" t="str">
        <f t="shared" si="58"/>
        <v>026D0247</v>
      </c>
      <c r="B304" s="544"/>
      <c r="C304" s="529"/>
      <c r="D304" s="139" t="s">
        <v>21</v>
      </c>
      <c r="E304" s="140">
        <v>2</v>
      </c>
      <c r="F304" s="140">
        <v>47</v>
      </c>
      <c r="G304" s="532"/>
      <c r="H304" s="532"/>
      <c r="I304" s="155" t="str">
        <f t="shared" si="59"/>
        <v>026D0247</v>
      </c>
      <c r="J304" s="156" t="s">
        <v>490</v>
      </c>
      <c r="K304" s="156" t="s">
        <v>582</v>
      </c>
      <c r="L304" s="156" t="s">
        <v>73</v>
      </c>
      <c r="M304" s="156" t="s">
        <v>435</v>
      </c>
      <c r="N304" s="156"/>
      <c r="O304" s="157" t="s">
        <v>6</v>
      </c>
      <c r="P304" s="158" t="s">
        <v>24</v>
      </c>
      <c r="Q304" s="159">
        <v>114</v>
      </c>
      <c r="R304" s="160"/>
      <c r="S304" s="181" t="s">
        <v>2012</v>
      </c>
      <c r="T304" s="408">
        <f t="shared" si="55"/>
        <v>26</v>
      </c>
      <c r="V304" s="401" t="str">
        <f t="shared" si="60"/>
        <v>JWWA  G  114</v>
      </c>
      <c r="W304" s="401" t="str">
        <f t="shared" si="61"/>
        <v>JWWA  G  114</v>
      </c>
    </row>
    <row r="305" spans="1:23" ht="15" hidden="1" customHeight="1">
      <c r="A305" s="400" t="str">
        <f t="shared" si="58"/>
        <v>030D0247</v>
      </c>
      <c r="B305" s="544"/>
      <c r="C305" s="529"/>
      <c r="D305" s="139" t="s">
        <v>21</v>
      </c>
      <c r="E305" s="140">
        <v>2</v>
      </c>
      <c r="F305" s="140">
        <v>47</v>
      </c>
      <c r="G305" s="533"/>
      <c r="H305" s="533"/>
      <c r="I305" s="206" t="str">
        <f t="shared" si="59"/>
        <v>030D0247</v>
      </c>
      <c r="J305" s="165" t="s">
        <v>490</v>
      </c>
      <c r="K305" s="165" t="s">
        <v>582</v>
      </c>
      <c r="L305" s="165" t="s">
        <v>401</v>
      </c>
      <c r="M305" s="165" t="s">
        <v>435</v>
      </c>
      <c r="N305" s="165"/>
      <c r="O305" s="166" t="s">
        <v>6</v>
      </c>
      <c r="P305" s="167" t="s">
        <v>24</v>
      </c>
      <c r="Q305" s="168">
        <v>114</v>
      </c>
      <c r="R305" s="169"/>
      <c r="S305" s="182" t="s">
        <v>566</v>
      </c>
      <c r="T305" s="423">
        <f t="shared" si="55"/>
        <v>30</v>
      </c>
      <c r="V305" s="401" t="str">
        <f t="shared" si="60"/>
        <v>JWWA  G  114</v>
      </c>
      <c r="W305" s="401" t="str">
        <f t="shared" si="61"/>
        <v>JWWA  G  114</v>
      </c>
    </row>
    <row r="306" spans="1:23" ht="15" customHeight="1">
      <c r="A306" s="400" t="str">
        <f t="shared" si="58"/>
        <v>009D0251</v>
      </c>
      <c r="B306" s="544"/>
      <c r="C306" s="529"/>
      <c r="D306" s="139" t="s">
        <v>431</v>
      </c>
      <c r="E306" s="140">
        <v>2</v>
      </c>
      <c r="F306" s="140">
        <v>51</v>
      </c>
      <c r="G306" s="531" t="s">
        <v>2347</v>
      </c>
      <c r="H306" s="531" t="s">
        <v>2348</v>
      </c>
      <c r="I306" s="141" t="str">
        <f t="shared" si="59"/>
        <v>009D0251</v>
      </c>
      <c r="J306" s="142" t="s">
        <v>492</v>
      </c>
      <c r="K306" s="142" t="s">
        <v>492</v>
      </c>
      <c r="L306" s="142" t="s">
        <v>491</v>
      </c>
      <c r="M306" s="142" t="s">
        <v>435</v>
      </c>
      <c r="N306" s="141"/>
      <c r="O306" s="143" t="s">
        <v>6</v>
      </c>
      <c r="P306" s="144" t="s">
        <v>226</v>
      </c>
      <c r="Q306" s="145">
        <v>114</v>
      </c>
      <c r="R306" s="146"/>
      <c r="S306" s="190" t="s">
        <v>3837</v>
      </c>
      <c r="T306" s="406">
        <f t="shared" si="55"/>
        <v>9</v>
      </c>
      <c r="V306" s="401" t="str">
        <f t="shared" si="60"/>
        <v>JWWA  G  114</v>
      </c>
      <c r="W306" s="401" t="str">
        <f t="shared" si="61"/>
        <v>JWWA  G  114</v>
      </c>
    </row>
    <row r="307" spans="1:23" ht="15" hidden="1" customHeight="1">
      <c r="A307" s="400" t="str">
        <f t="shared" si="58"/>
        <v>019D0230</v>
      </c>
      <c r="B307" s="544"/>
      <c r="C307" s="529"/>
      <c r="D307" s="139" t="s">
        <v>1203</v>
      </c>
      <c r="E307" s="140">
        <v>2</v>
      </c>
      <c r="F307" s="140">
        <v>30</v>
      </c>
      <c r="G307" s="532"/>
      <c r="H307" s="532"/>
      <c r="I307" s="148" t="str">
        <f t="shared" si="59"/>
        <v>019D0230</v>
      </c>
      <c r="J307" s="149" t="s">
        <v>492</v>
      </c>
      <c r="K307" s="149" t="s">
        <v>583</v>
      </c>
      <c r="L307" s="149" t="s">
        <v>73</v>
      </c>
      <c r="M307" s="149" t="s">
        <v>435</v>
      </c>
      <c r="N307" s="148"/>
      <c r="O307" s="150" t="s">
        <v>6</v>
      </c>
      <c r="P307" s="151" t="s">
        <v>24</v>
      </c>
      <c r="Q307" s="152">
        <v>114</v>
      </c>
      <c r="R307" s="153"/>
      <c r="S307" s="154" t="s">
        <v>1202</v>
      </c>
      <c r="T307" s="407">
        <f t="shared" si="55"/>
        <v>19</v>
      </c>
      <c r="V307" s="401" t="str">
        <f t="shared" si="60"/>
        <v>JWWA  G  114</v>
      </c>
      <c r="W307" s="401" t="str">
        <f t="shared" si="61"/>
        <v>JWWA  G  114</v>
      </c>
    </row>
    <row r="308" spans="1:23" ht="15" customHeight="1">
      <c r="A308" s="400" t="str">
        <f t="shared" si="58"/>
        <v>020D0249</v>
      </c>
      <c r="B308" s="544"/>
      <c r="C308" s="529"/>
      <c r="D308" s="139" t="s">
        <v>21</v>
      </c>
      <c r="E308" s="140">
        <v>2</v>
      </c>
      <c r="F308" s="140">
        <v>49</v>
      </c>
      <c r="G308" s="532"/>
      <c r="H308" s="532"/>
      <c r="I308" s="148" t="str">
        <f t="shared" si="59"/>
        <v>020D0249</v>
      </c>
      <c r="J308" s="149" t="s">
        <v>492</v>
      </c>
      <c r="K308" s="149" t="s">
        <v>583</v>
      </c>
      <c r="L308" s="149" t="s">
        <v>1745</v>
      </c>
      <c r="M308" s="149" t="s">
        <v>435</v>
      </c>
      <c r="N308" s="149"/>
      <c r="O308" s="150" t="s">
        <v>6</v>
      </c>
      <c r="P308" s="151" t="s">
        <v>24</v>
      </c>
      <c r="Q308" s="152">
        <v>114</v>
      </c>
      <c r="R308" s="153"/>
      <c r="S308" s="154" t="s">
        <v>1733</v>
      </c>
      <c r="T308" s="407">
        <f t="shared" si="55"/>
        <v>20</v>
      </c>
      <c r="V308" s="401" t="str">
        <f t="shared" si="60"/>
        <v>JWWA  G  114</v>
      </c>
      <c r="W308" s="401" t="str">
        <f t="shared" si="61"/>
        <v>JWWA  G  114</v>
      </c>
    </row>
    <row r="309" spans="1:23" ht="15" customHeight="1">
      <c r="A309" s="400" t="str">
        <f t="shared" si="58"/>
        <v>026D0248</v>
      </c>
      <c r="B309" s="544"/>
      <c r="C309" s="529"/>
      <c r="D309" s="139" t="s">
        <v>21</v>
      </c>
      <c r="E309" s="140">
        <v>2</v>
      </c>
      <c r="F309" s="140">
        <v>48</v>
      </c>
      <c r="G309" s="532"/>
      <c r="H309" s="532"/>
      <c r="I309" s="155" t="str">
        <f t="shared" si="59"/>
        <v>026D0248</v>
      </c>
      <c r="J309" s="156" t="s">
        <v>492</v>
      </c>
      <c r="K309" s="156" t="s">
        <v>2020</v>
      </c>
      <c r="L309" s="156" t="s">
        <v>73</v>
      </c>
      <c r="M309" s="156" t="s">
        <v>435</v>
      </c>
      <c r="N309" s="156"/>
      <c r="O309" s="157" t="s">
        <v>6</v>
      </c>
      <c r="P309" s="158" t="s">
        <v>24</v>
      </c>
      <c r="Q309" s="159">
        <v>114</v>
      </c>
      <c r="R309" s="160"/>
      <c r="S309" s="161" t="s">
        <v>2012</v>
      </c>
      <c r="T309" s="408">
        <f t="shared" si="55"/>
        <v>26</v>
      </c>
      <c r="V309" s="401" t="str">
        <f t="shared" si="60"/>
        <v>JWWA  G  114</v>
      </c>
      <c r="W309" s="401" t="str">
        <f t="shared" si="61"/>
        <v>JWWA  G  114</v>
      </c>
    </row>
    <row r="310" spans="1:23" ht="15" hidden="1" customHeight="1">
      <c r="A310" s="400" t="str">
        <f t="shared" si="58"/>
        <v>030D0248</v>
      </c>
      <c r="B310" s="544"/>
      <c r="C310" s="529"/>
      <c r="D310" s="139" t="s">
        <v>21</v>
      </c>
      <c r="E310" s="140">
        <v>2</v>
      </c>
      <c r="F310" s="140">
        <v>48</v>
      </c>
      <c r="G310" s="532"/>
      <c r="H310" s="532"/>
      <c r="I310" s="206" t="str">
        <f t="shared" si="59"/>
        <v>030D0248</v>
      </c>
      <c r="J310" s="165" t="s">
        <v>492</v>
      </c>
      <c r="K310" s="165" t="s">
        <v>583</v>
      </c>
      <c r="L310" s="165" t="s">
        <v>581</v>
      </c>
      <c r="M310" s="165" t="s">
        <v>435</v>
      </c>
      <c r="N310" s="165"/>
      <c r="O310" s="166" t="s">
        <v>6</v>
      </c>
      <c r="P310" s="167" t="s">
        <v>24</v>
      </c>
      <c r="Q310" s="168">
        <v>114</v>
      </c>
      <c r="R310" s="169"/>
      <c r="S310" s="182" t="s">
        <v>566</v>
      </c>
      <c r="T310" s="423">
        <f t="shared" si="55"/>
        <v>30</v>
      </c>
      <c r="V310" s="401" t="str">
        <f t="shared" si="60"/>
        <v>JWWA  G  114</v>
      </c>
      <c r="W310" s="401" t="str">
        <f t="shared" si="61"/>
        <v>JWWA  G  114</v>
      </c>
    </row>
    <row r="311" spans="1:23" ht="15" customHeight="1">
      <c r="A311" s="400" t="str">
        <f t="shared" si="58"/>
        <v>009D0252</v>
      </c>
      <c r="B311" s="544"/>
      <c r="C311" s="529"/>
      <c r="D311" s="139" t="s">
        <v>21</v>
      </c>
      <c r="E311" s="140">
        <v>2</v>
      </c>
      <c r="F311" s="140">
        <v>52</v>
      </c>
      <c r="G311" s="532"/>
      <c r="H311" s="531" t="s">
        <v>2344</v>
      </c>
      <c r="I311" s="141" t="str">
        <f t="shared" si="59"/>
        <v>009D0252</v>
      </c>
      <c r="J311" s="142" t="s">
        <v>574</v>
      </c>
      <c r="K311" s="142" t="s">
        <v>574</v>
      </c>
      <c r="L311" s="142" t="s">
        <v>73</v>
      </c>
      <c r="M311" s="142" t="s">
        <v>435</v>
      </c>
      <c r="N311" s="141"/>
      <c r="O311" s="143" t="s">
        <v>6</v>
      </c>
      <c r="P311" s="144" t="s">
        <v>24</v>
      </c>
      <c r="Q311" s="145">
        <v>114</v>
      </c>
      <c r="R311" s="146"/>
      <c r="S311" s="195" t="s">
        <v>3837</v>
      </c>
      <c r="T311" s="406">
        <f t="shared" si="55"/>
        <v>9</v>
      </c>
      <c r="V311" s="401" t="str">
        <f t="shared" si="60"/>
        <v>JWWA  G  114</v>
      </c>
      <c r="W311" s="401" t="str">
        <f t="shared" si="61"/>
        <v>JWWA  G  114</v>
      </c>
    </row>
    <row r="312" spans="1:23" ht="15" hidden="1" customHeight="1">
      <c r="A312" s="400" t="str">
        <f t="shared" si="58"/>
        <v>019D0231</v>
      </c>
      <c r="B312" s="544"/>
      <c r="C312" s="529"/>
      <c r="D312" s="139" t="s">
        <v>1203</v>
      </c>
      <c r="E312" s="140">
        <v>2</v>
      </c>
      <c r="F312" s="140">
        <v>31</v>
      </c>
      <c r="G312" s="532"/>
      <c r="H312" s="532"/>
      <c r="I312" s="148" t="str">
        <f t="shared" si="59"/>
        <v>019D0231</v>
      </c>
      <c r="J312" s="149" t="s">
        <v>574</v>
      </c>
      <c r="K312" s="149" t="s">
        <v>584</v>
      </c>
      <c r="L312" s="149" t="s">
        <v>73</v>
      </c>
      <c r="M312" s="149" t="s">
        <v>435</v>
      </c>
      <c r="N312" s="148"/>
      <c r="O312" s="150" t="s">
        <v>6</v>
      </c>
      <c r="P312" s="151" t="s">
        <v>24</v>
      </c>
      <c r="Q312" s="152">
        <v>114</v>
      </c>
      <c r="R312" s="153"/>
      <c r="S312" s="154" t="s">
        <v>1202</v>
      </c>
      <c r="T312" s="407">
        <f t="shared" si="55"/>
        <v>19</v>
      </c>
      <c r="V312" s="401" t="str">
        <f t="shared" si="60"/>
        <v>JWWA  G  114</v>
      </c>
      <c r="W312" s="401" t="str">
        <f t="shared" si="61"/>
        <v>JWWA  G  114</v>
      </c>
    </row>
    <row r="313" spans="1:23" ht="15" customHeight="1">
      <c r="A313" s="400" t="str">
        <f t="shared" si="58"/>
        <v>020D0250</v>
      </c>
      <c r="B313" s="544"/>
      <c r="C313" s="529"/>
      <c r="D313" s="139" t="s">
        <v>21</v>
      </c>
      <c r="E313" s="140">
        <v>2</v>
      </c>
      <c r="F313" s="140">
        <v>50</v>
      </c>
      <c r="G313" s="532"/>
      <c r="H313" s="532"/>
      <c r="I313" s="148" t="str">
        <f t="shared" si="59"/>
        <v>020D0250</v>
      </c>
      <c r="J313" s="149" t="s">
        <v>574</v>
      </c>
      <c r="K313" s="149" t="s">
        <v>584</v>
      </c>
      <c r="L313" s="149" t="s">
        <v>1745</v>
      </c>
      <c r="M313" s="149" t="s">
        <v>435</v>
      </c>
      <c r="N313" s="149"/>
      <c r="O313" s="150" t="s">
        <v>6</v>
      </c>
      <c r="P313" s="151" t="s">
        <v>24</v>
      </c>
      <c r="Q313" s="152">
        <v>114</v>
      </c>
      <c r="R313" s="153"/>
      <c r="S313" s="154" t="s">
        <v>1733</v>
      </c>
      <c r="T313" s="407">
        <f t="shared" si="55"/>
        <v>20</v>
      </c>
      <c r="V313" s="401" t="str">
        <f t="shared" si="60"/>
        <v>JWWA  G  114</v>
      </c>
      <c r="W313" s="401" t="str">
        <f t="shared" si="61"/>
        <v>JWWA  G  114</v>
      </c>
    </row>
    <row r="314" spans="1:23" ht="15" customHeight="1">
      <c r="A314" s="400" t="str">
        <f t="shared" si="58"/>
        <v>026D0249</v>
      </c>
      <c r="B314" s="544"/>
      <c r="C314" s="529"/>
      <c r="D314" s="139" t="s">
        <v>21</v>
      </c>
      <c r="E314" s="140">
        <v>2</v>
      </c>
      <c r="F314" s="140">
        <v>49</v>
      </c>
      <c r="G314" s="532"/>
      <c r="H314" s="532"/>
      <c r="I314" s="155" t="str">
        <f t="shared" si="59"/>
        <v>026D0249</v>
      </c>
      <c r="J314" s="156" t="s">
        <v>574</v>
      </c>
      <c r="K314" s="156" t="s">
        <v>2021</v>
      </c>
      <c r="L314" s="156" t="s">
        <v>73</v>
      </c>
      <c r="M314" s="156" t="s">
        <v>435</v>
      </c>
      <c r="N314" s="156"/>
      <c r="O314" s="157" t="s">
        <v>6</v>
      </c>
      <c r="P314" s="158" t="s">
        <v>24</v>
      </c>
      <c r="Q314" s="159">
        <v>114</v>
      </c>
      <c r="R314" s="160"/>
      <c r="S314" s="181" t="s">
        <v>2012</v>
      </c>
      <c r="T314" s="408">
        <f t="shared" si="55"/>
        <v>26</v>
      </c>
      <c r="V314" s="401" t="str">
        <f t="shared" si="60"/>
        <v>JWWA  G  114</v>
      </c>
      <c r="W314" s="401" t="str">
        <f t="shared" si="61"/>
        <v>JWWA  G  114</v>
      </c>
    </row>
    <row r="315" spans="1:23" ht="15" hidden="1" customHeight="1">
      <c r="A315" s="400" t="str">
        <f t="shared" si="58"/>
        <v>030D0249</v>
      </c>
      <c r="B315" s="544"/>
      <c r="C315" s="529"/>
      <c r="D315" s="139" t="s">
        <v>21</v>
      </c>
      <c r="E315" s="140">
        <v>2</v>
      </c>
      <c r="F315" s="140">
        <v>49</v>
      </c>
      <c r="G315" s="532"/>
      <c r="H315" s="533"/>
      <c r="I315" s="206" t="str">
        <f t="shared" si="59"/>
        <v>030D0249</v>
      </c>
      <c r="J315" s="165" t="s">
        <v>574</v>
      </c>
      <c r="K315" s="165" t="s">
        <v>584</v>
      </c>
      <c r="L315" s="165" t="s">
        <v>581</v>
      </c>
      <c r="M315" s="165" t="s">
        <v>435</v>
      </c>
      <c r="N315" s="165"/>
      <c r="O315" s="166" t="s">
        <v>6</v>
      </c>
      <c r="P315" s="167" t="s">
        <v>24</v>
      </c>
      <c r="Q315" s="168">
        <v>114</v>
      </c>
      <c r="R315" s="169"/>
      <c r="S315" s="182" t="s">
        <v>566</v>
      </c>
      <c r="T315" s="423">
        <f t="shared" si="55"/>
        <v>30</v>
      </c>
      <c r="V315" s="401" t="str">
        <f t="shared" si="60"/>
        <v>JWWA  G  114</v>
      </c>
      <c r="W315" s="401" t="str">
        <f t="shared" si="61"/>
        <v>JWWA  G  114</v>
      </c>
    </row>
    <row r="316" spans="1:23" ht="15" customHeight="1">
      <c r="A316" s="400" t="str">
        <f t="shared" si="58"/>
        <v>009D0253</v>
      </c>
      <c r="B316" s="544"/>
      <c r="C316" s="529"/>
      <c r="D316" s="139" t="s">
        <v>21</v>
      </c>
      <c r="E316" s="140">
        <v>2</v>
      </c>
      <c r="F316" s="140">
        <v>53</v>
      </c>
      <c r="G316" s="532"/>
      <c r="H316" s="531" t="s">
        <v>2345</v>
      </c>
      <c r="I316" s="141" t="str">
        <f t="shared" si="59"/>
        <v>009D0253</v>
      </c>
      <c r="J316" s="142" t="s">
        <v>493</v>
      </c>
      <c r="K316" s="142" t="s">
        <v>493</v>
      </c>
      <c r="L316" s="142" t="s">
        <v>73</v>
      </c>
      <c r="M316" s="142" t="s">
        <v>435</v>
      </c>
      <c r="N316" s="141"/>
      <c r="O316" s="143" t="s">
        <v>6</v>
      </c>
      <c r="P316" s="144" t="s">
        <v>24</v>
      </c>
      <c r="Q316" s="145">
        <v>114</v>
      </c>
      <c r="R316" s="146"/>
      <c r="S316" s="190" t="s">
        <v>3837</v>
      </c>
      <c r="T316" s="406">
        <f t="shared" si="55"/>
        <v>9</v>
      </c>
      <c r="V316" s="401" t="str">
        <f t="shared" si="60"/>
        <v>JWWA  G  114</v>
      </c>
      <c r="W316" s="401" t="str">
        <f t="shared" si="61"/>
        <v>JWWA  G  114</v>
      </c>
    </row>
    <row r="317" spans="1:23" ht="15" hidden="1" customHeight="1">
      <c r="A317" s="400" t="str">
        <f t="shared" si="58"/>
        <v>019D0232</v>
      </c>
      <c r="B317" s="544"/>
      <c r="C317" s="529"/>
      <c r="D317" s="139" t="s">
        <v>1203</v>
      </c>
      <c r="E317" s="140">
        <v>2</v>
      </c>
      <c r="F317" s="140">
        <v>32</v>
      </c>
      <c r="G317" s="532"/>
      <c r="H317" s="532"/>
      <c r="I317" s="148" t="str">
        <f t="shared" si="59"/>
        <v>019D0232</v>
      </c>
      <c r="J317" s="149" t="s">
        <v>493</v>
      </c>
      <c r="K317" s="149" t="s">
        <v>493</v>
      </c>
      <c r="L317" s="149" t="s">
        <v>73</v>
      </c>
      <c r="M317" s="149" t="s">
        <v>435</v>
      </c>
      <c r="N317" s="148"/>
      <c r="O317" s="150" t="s">
        <v>6</v>
      </c>
      <c r="P317" s="151" t="s">
        <v>24</v>
      </c>
      <c r="Q317" s="152">
        <v>114</v>
      </c>
      <c r="R317" s="153"/>
      <c r="S317" s="154" t="s">
        <v>1202</v>
      </c>
      <c r="T317" s="407">
        <f t="shared" si="55"/>
        <v>19</v>
      </c>
      <c r="V317" s="401" t="str">
        <f t="shared" si="60"/>
        <v>JWWA  G  114</v>
      </c>
      <c r="W317" s="401" t="str">
        <f t="shared" si="61"/>
        <v>JWWA  G  114</v>
      </c>
    </row>
    <row r="318" spans="1:23" ht="15" customHeight="1">
      <c r="A318" s="400" t="str">
        <f t="shared" si="58"/>
        <v>020D0251</v>
      </c>
      <c r="B318" s="544"/>
      <c r="C318" s="529"/>
      <c r="D318" s="139" t="s">
        <v>21</v>
      </c>
      <c r="E318" s="140">
        <v>2</v>
      </c>
      <c r="F318" s="140">
        <v>51</v>
      </c>
      <c r="G318" s="532"/>
      <c r="H318" s="532"/>
      <c r="I318" s="162" t="str">
        <f t="shared" si="59"/>
        <v>020D0251</v>
      </c>
      <c r="J318" s="207" t="s">
        <v>493</v>
      </c>
      <c r="K318" s="207" t="s">
        <v>493</v>
      </c>
      <c r="L318" s="207" t="s">
        <v>1745</v>
      </c>
      <c r="M318" s="207" t="s">
        <v>435</v>
      </c>
      <c r="N318" s="207"/>
      <c r="O318" s="186" t="s">
        <v>6</v>
      </c>
      <c r="P318" s="187" t="s">
        <v>24</v>
      </c>
      <c r="Q318" s="188">
        <v>114</v>
      </c>
      <c r="R318" s="189"/>
      <c r="S318" s="190" t="s">
        <v>1733</v>
      </c>
      <c r="T318" s="415">
        <f t="shared" si="55"/>
        <v>20</v>
      </c>
      <c r="V318" s="401" t="str">
        <f t="shared" si="60"/>
        <v>JWWA  G  114</v>
      </c>
      <c r="W318" s="401" t="str">
        <f t="shared" si="61"/>
        <v>JWWA  G  114</v>
      </c>
    </row>
    <row r="319" spans="1:23" ht="15" customHeight="1">
      <c r="A319" s="400" t="str">
        <f t="shared" si="58"/>
        <v>026D0250</v>
      </c>
      <c r="B319" s="544"/>
      <c r="C319" s="529"/>
      <c r="D319" s="139" t="s">
        <v>21</v>
      </c>
      <c r="E319" s="140">
        <v>2</v>
      </c>
      <c r="F319" s="140">
        <v>50</v>
      </c>
      <c r="G319" s="532"/>
      <c r="H319" s="532"/>
      <c r="I319" s="164" t="str">
        <f t="shared" si="59"/>
        <v>026D0250</v>
      </c>
      <c r="J319" s="176" t="s">
        <v>493</v>
      </c>
      <c r="K319" s="176" t="s">
        <v>2022</v>
      </c>
      <c r="L319" s="176" t="s">
        <v>73</v>
      </c>
      <c r="M319" s="176" t="s">
        <v>435</v>
      </c>
      <c r="N319" s="176"/>
      <c r="O319" s="177" t="s">
        <v>6</v>
      </c>
      <c r="P319" s="178" t="s">
        <v>24</v>
      </c>
      <c r="Q319" s="179">
        <v>114</v>
      </c>
      <c r="R319" s="180"/>
      <c r="S319" s="181" t="s">
        <v>2012</v>
      </c>
      <c r="T319" s="419">
        <f t="shared" si="55"/>
        <v>26</v>
      </c>
      <c r="V319" s="401" t="str">
        <f t="shared" si="60"/>
        <v>JWWA  G  114</v>
      </c>
      <c r="W319" s="401" t="str">
        <f t="shared" si="61"/>
        <v>JWWA  G  114</v>
      </c>
    </row>
    <row r="320" spans="1:23" ht="15" hidden="1" customHeight="1">
      <c r="A320" s="400" t="str">
        <f t="shared" si="58"/>
        <v>030D0250</v>
      </c>
      <c r="B320" s="544"/>
      <c r="C320" s="529"/>
      <c r="D320" s="139" t="s">
        <v>21</v>
      </c>
      <c r="E320" s="140">
        <v>2</v>
      </c>
      <c r="F320" s="140">
        <v>50</v>
      </c>
      <c r="G320" s="532"/>
      <c r="H320" s="425"/>
      <c r="I320" s="206" t="str">
        <f t="shared" si="59"/>
        <v>030D0250</v>
      </c>
      <c r="J320" s="165" t="s">
        <v>493</v>
      </c>
      <c r="K320" s="165" t="s">
        <v>493</v>
      </c>
      <c r="L320" s="165" t="s">
        <v>581</v>
      </c>
      <c r="M320" s="165" t="s">
        <v>435</v>
      </c>
      <c r="N320" s="165"/>
      <c r="O320" s="166" t="s">
        <v>6</v>
      </c>
      <c r="P320" s="167" t="s">
        <v>24</v>
      </c>
      <c r="Q320" s="168">
        <v>114</v>
      </c>
      <c r="R320" s="169"/>
      <c r="S320" s="182" t="s">
        <v>566</v>
      </c>
      <c r="T320" s="423">
        <f t="shared" si="55"/>
        <v>30</v>
      </c>
      <c r="V320" s="401" t="str">
        <f t="shared" si="60"/>
        <v>JWWA  G  114</v>
      </c>
      <c r="W320" s="401" t="str">
        <f t="shared" si="61"/>
        <v>JWWA  G  114</v>
      </c>
    </row>
    <row r="321" spans="1:23" ht="15" customHeight="1">
      <c r="A321" s="400" t="str">
        <f t="shared" si="58"/>
        <v>009D0254</v>
      </c>
      <c r="B321" s="544"/>
      <c r="C321" s="529"/>
      <c r="D321" s="139" t="s">
        <v>21</v>
      </c>
      <c r="E321" s="140">
        <v>2</v>
      </c>
      <c r="F321" s="140">
        <v>54</v>
      </c>
      <c r="G321" s="532"/>
      <c r="H321" s="531" t="s">
        <v>2349</v>
      </c>
      <c r="I321" s="141" t="str">
        <f t="shared" si="59"/>
        <v>009D0254</v>
      </c>
      <c r="J321" s="142" t="s">
        <v>494</v>
      </c>
      <c r="K321" s="142" t="s">
        <v>494</v>
      </c>
      <c r="L321" s="142" t="s">
        <v>73</v>
      </c>
      <c r="M321" s="142" t="s">
        <v>435</v>
      </c>
      <c r="N321" s="141"/>
      <c r="O321" s="143" t="s">
        <v>6</v>
      </c>
      <c r="P321" s="144" t="s">
        <v>24</v>
      </c>
      <c r="Q321" s="145">
        <v>114</v>
      </c>
      <c r="R321" s="146"/>
      <c r="S321" s="190" t="s">
        <v>3837</v>
      </c>
      <c r="T321" s="406">
        <f t="shared" si="55"/>
        <v>9</v>
      </c>
      <c r="V321" s="401" t="str">
        <f t="shared" si="60"/>
        <v>JWWA  G  114</v>
      </c>
      <c r="W321" s="401" t="str">
        <f t="shared" si="61"/>
        <v>JWWA  G  114</v>
      </c>
    </row>
    <row r="322" spans="1:23" ht="15" hidden="1" customHeight="1">
      <c r="A322" s="400" t="str">
        <f t="shared" si="58"/>
        <v>019D0233</v>
      </c>
      <c r="B322" s="544"/>
      <c r="C322" s="529"/>
      <c r="D322" s="139" t="s">
        <v>1203</v>
      </c>
      <c r="E322" s="140">
        <v>2</v>
      </c>
      <c r="F322" s="140">
        <v>33</v>
      </c>
      <c r="G322" s="532"/>
      <c r="H322" s="532"/>
      <c r="I322" s="148" t="str">
        <f t="shared" si="59"/>
        <v>019D0233</v>
      </c>
      <c r="J322" s="149" t="s">
        <v>494</v>
      </c>
      <c r="K322" s="149" t="s">
        <v>494</v>
      </c>
      <c r="L322" s="149" t="s">
        <v>73</v>
      </c>
      <c r="M322" s="149" t="s">
        <v>435</v>
      </c>
      <c r="N322" s="148"/>
      <c r="O322" s="150" t="s">
        <v>6</v>
      </c>
      <c r="P322" s="151" t="s">
        <v>24</v>
      </c>
      <c r="Q322" s="152">
        <v>114</v>
      </c>
      <c r="R322" s="153"/>
      <c r="S322" s="154" t="s">
        <v>1202</v>
      </c>
      <c r="T322" s="407">
        <f t="shared" si="55"/>
        <v>19</v>
      </c>
      <c r="V322" s="401" t="str">
        <f t="shared" si="60"/>
        <v>JWWA  G  114</v>
      </c>
      <c r="W322" s="401" t="str">
        <f t="shared" si="61"/>
        <v>JWWA  G  114</v>
      </c>
    </row>
    <row r="323" spans="1:23" ht="15" customHeight="1">
      <c r="A323" s="400" t="str">
        <f t="shared" si="58"/>
        <v>020D0252</v>
      </c>
      <c r="B323" s="544"/>
      <c r="C323" s="529"/>
      <c r="D323" s="139" t="s">
        <v>21</v>
      </c>
      <c r="E323" s="140">
        <v>2</v>
      </c>
      <c r="F323" s="140">
        <v>52</v>
      </c>
      <c r="G323" s="532"/>
      <c r="H323" s="532"/>
      <c r="I323" s="148" t="str">
        <f>IF(OR(D323="",E323="",F323=""),"",TEXT(T323,"000")&amp;D323&amp;TEXT(E323,"00")&amp;TEXT(F323,"00"))</f>
        <v>020D0252</v>
      </c>
      <c r="J323" s="149" t="s">
        <v>494</v>
      </c>
      <c r="K323" s="149" t="s">
        <v>494</v>
      </c>
      <c r="L323" s="149" t="s">
        <v>1745</v>
      </c>
      <c r="M323" s="149" t="s">
        <v>435</v>
      </c>
      <c r="N323" s="149"/>
      <c r="O323" s="150" t="s">
        <v>6</v>
      </c>
      <c r="P323" s="151" t="s">
        <v>24</v>
      </c>
      <c r="Q323" s="152">
        <v>114</v>
      </c>
      <c r="R323" s="153"/>
      <c r="S323" s="154" t="s">
        <v>1733</v>
      </c>
      <c r="T323" s="407">
        <f t="shared" si="55"/>
        <v>20</v>
      </c>
      <c r="V323" s="401" t="str">
        <f t="shared" si="60"/>
        <v>JWWA  G  114</v>
      </c>
      <c r="W323" s="401" t="str">
        <f t="shared" si="61"/>
        <v>JWWA  G  114</v>
      </c>
    </row>
    <row r="324" spans="1:23" ht="15" customHeight="1">
      <c r="A324" s="400" t="str">
        <f t="shared" si="58"/>
        <v>026D0251</v>
      </c>
      <c r="B324" s="544"/>
      <c r="C324" s="529"/>
      <c r="D324" s="139" t="s">
        <v>21</v>
      </c>
      <c r="E324" s="140">
        <v>2</v>
      </c>
      <c r="F324" s="140">
        <v>51</v>
      </c>
      <c r="G324" s="532"/>
      <c r="H324" s="532"/>
      <c r="I324" s="155" t="str">
        <f>IF(OR(D324="",E324="",F324=""),"",TEXT(T324,"000")&amp;D324&amp;TEXT(E324,"00")&amp;TEXT(F324,"00"))</f>
        <v>026D0251</v>
      </c>
      <c r="J324" s="156" t="s">
        <v>494</v>
      </c>
      <c r="K324" s="156" t="s">
        <v>2023</v>
      </c>
      <c r="L324" s="156" t="s">
        <v>73</v>
      </c>
      <c r="M324" s="156" t="s">
        <v>435</v>
      </c>
      <c r="N324" s="156"/>
      <c r="O324" s="157" t="s">
        <v>6</v>
      </c>
      <c r="P324" s="158" t="s">
        <v>24</v>
      </c>
      <c r="Q324" s="159">
        <v>114</v>
      </c>
      <c r="R324" s="160"/>
      <c r="S324" s="161" t="s">
        <v>2012</v>
      </c>
      <c r="T324" s="408">
        <f t="shared" si="55"/>
        <v>26</v>
      </c>
      <c r="V324" s="401" t="str">
        <f t="shared" si="60"/>
        <v>JWWA  G  114</v>
      </c>
      <c r="W324" s="401" t="str">
        <f t="shared" si="61"/>
        <v>JWWA  G  114</v>
      </c>
    </row>
    <row r="325" spans="1:23" ht="15" hidden="1" customHeight="1">
      <c r="A325" s="400" t="str">
        <f t="shared" si="58"/>
        <v>030D0251</v>
      </c>
      <c r="B325" s="544"/>
      <c r="C325" s="529"/>
      <c r="D325" s="139" t="s">
        <v>21</v>
      </c>
      <c r="E325" s="140">
        <v>2</v>
      </c>
      <c r="F325" s="140">
        <v>51</v>
      </c>
      <c r="G325" s="532"/>
      <c r="H325" s="533"/>
      <c r="I325" s="206" t="str">
        <f>IF(OR(D325="",E325="",F325=""),"",TEXT(T325,"000")&amp;D325&amp;TEXT(E325,"00")&amp;TEXT(F325,"00"))</f>
        <v>030D0251</v>
      </c>
      <c r="J325" s="165" t="s">
        <v>494</v>
      </c>
      <c r="K325" s="165" t="s">
        <v>494</v>
      </c>
      <c r="L325" s="165" t="s">
        <v>581</v>
      </c>
      <c r="M325" s="165" t="s">
        <v>435</v>
      </c>
      <c r="N325" s="165"/>
      <c r="O325" s="166" t="s">
        <v>6</v>
      </c>
      <c r="P325" s="167" t="s">
        <v>24</v>
      </c>
      <c r="Q325" s="168">
        <v>114</v>
      </c>
      <c r="R325" s="169"/>
      <c r="S325" s="182" t="s">
        <v>566</v>
      </c>
      <c r="T325" s="423">
        <f t="shared" si="55"/>
        <v>30</v>
      </c>
      <c r="V325" s="401" t="str">
        <f t="shared" si="60"/>
        <v>JWWA  G  114</v>
      </c>
      <c r="W325" s="401" t="str">
        <f t="shared" si="61"/>
        <v>JWWA  G  114</v>
      </c>
    </row>
    <row r="326" spans="1:23" ht="15" customHeight="1">
      <c r="A326" s="400" t="str">
        <f t="shared" si="58"/>
        <v>009D0255</v>
      </c>
      <c r="B326" s="544"/>
      <c r="C326" s="529"/>
      <c r="D326" s="139" t="s">
        <v>21</v>
      </c>
      <c r="E326" s="140">
        <v>2</v>
      </c>
      <c r="F326" s="140">
        <v>55</v>
      </c>
      <c r="G326" s="532"/>
      <c r="H326" s="531" t="s">
        <v>2350</v>
      </c>
      <c r="I326" s="141" t="str">
        <f t="shared" ref="I326:I389" si="62">IF(OR(D326="",E326="",F326=""),"",TEXT(T326,"000")&amp;D326&amp;TEXT(E326,"00")&amp;TEXT(F326,"00"))</f>
        <v>009D0255</v>
      </c>
      <c r="J326" s="142" t="s">
        <v>495</v>
      </c>
      <c r="K326" s="142" t="s">
        <v>495</v>
      </c>
      <c r="L326" s="142" t="s">
        <v>73</v>
      </c>
      <c r="M326" s="142" t="s">
        <v>435</v>
      </c>
      <c r="N326" s="141"/>
      <c r="O326" s="143" t="s">
        <v>6</v>
      </c>
      <c r="P326" s="144" t="s">
        <v>24</v>
      </c>
      <c r="Q326" s="145">
        <v>114</v>
      </c>
      <c r="R326" s="146"/>
      <c r="S326" s="195" t="s">
        <v>3837</v>
      </c>
      <c r="T326" s="406">
        <f t="shared" si="55"/>
        <v>9</v>
      </c>
      <c r="V326" s="401" t="str">
        <f t="shared" si="60"/>
        <v>JWWA  G  114</v>
      </c>
      <c r="W326" s="401" t="str">
        <f t="shared" si="61"/>
        <v>JWWA  G  114</v>
      </c>
    </row>
    <row r="327" spans="1:23" ht="15" hidden="1" customHeight="1">
      <c r="A327" s="400" t="str">
        <f t="shared" si="58"/>
        <v>019D0234</v>
      </c>
      <c r="B327" s="544"/>
      <c r="C327" s="529"/>
      <c r="D327" s="139" t="s">
        <v>1203</v>
      </c>
      <c r="E327" s="140">
        <v>2</v>
      </c>
      <c r="F327" s="140">
        <v>34</v>
      </c>
      <c r="G327" s="532"/>
      <c r="H327" s="532"/>
      <c r="I327" s="148" t="str">
        <f t="shared" si="62"/>
        <v>019D0234</v>
      </c>
      <c r="J327" s="149" t="s">
        <v>495</v>
      </c>
      <c r="K327" s="149" t="s">
        <v>585</v>
      </c>
      <c r="L327" s="149" t="s">
        <v>73</v>
      </c>
      <c r="M327" s="149" t="s">
        <v>435</v>
      </c>
      <c r="N327" s="148"/>
      <c r="O327" s="150" t="s">
        <v>6</v>
      </c>
      <c r="P327" s="151" t="s">
        <v>24</v>
      </c>
      <c r="Q327" s="152">
        <v>114</v>
      </c>
      <c r="R327" s="153"/>
      <c r="S327" s="154" t="s">
        <v>1202</v>
      </c>
      <c r="T327" s="407">
        <f t="shared" si="55"/>
        <v>19</v>
      </c>
      <c r="V327" s="401" t="str">
        <f t="shared" si="60"/>
        <v>JWWA  G  114</v>
      </c>
      <c r="W327" s="401" t="str">
        <f t="shared" si="61"/>
        <v>JWWA  G  114</v>
      </c>
    </row>
    <row r="328" spans="1:23" ht="15" customHeight="1">
      <c r="A328" s="400" t="str">
        <f t="shared" si="58"/>
        <v>020D0253</v>
      </c>
      <c r="B328" s="544"/>
      <c r="C328" s="529"/>
      <c r="D328" s="139" t="s">
        <v>21</v>
      </c>
      <c r="E328" s="140">
        <v>2</v>
      </c>
      <c r="F328" s="140">
        <v>53</v>
      </c>
      <c r="G328" s="532"/>
      <c r="H328" s="532"/>
      <c r="I328" s="148" t="str">
        <f t="shared" si="62"/>
        <v>020D0253</v>
      </c>
      <c r="J328" s="149" t="s">
        <v>495</v>
      </c>
      <c r="K328" s="149" t="s">
        <v>585</v>
      </c>
      <c r="L328" s="149" t="s">
        <v>1745</v>
      </c>
      <c r="M328" s="149" t="s">
        <v>435</v>
      </c>
      <c r="N328" s="149"/>
      <c r="O328" s="150" t="s">
        <v>6</v>
      </c>
      <c r="P328" s="151" t="s">
        <v>24</v>
      </c>
      <c r="Q328" s="152">
        <v>114</v>
      </c>
      <c r="R328" s="153"/>
      <c r="S328" s="154" t="s">
        <v>1733</v>
      </c>
      <c r="T328" s="407">
        <f t="shared" si="55"/>
        <v>20</v>
      </c>
      <c r="V328" s="401" t="str">
        <f t="shared" si="60"/>
        <v>JWWA  G  114</v>
      </c>
      <c r="W328" s="401" t="str">
        <f t="shared" si="61"/>
        <v>JWWA  G  114</v>
      </c>
    </row>
    <row r="329" spans="1:23" ht="15" customHeight="1">
      <c r="A329" s="400" t="str">
        <f t="shared" si="58"/>
        <v>026D0252</v>
      </c>
      <c r="B329" s="544"/>
      <c r="C329" s="529"/>
      <c r="D329" s="139" t="s">
        <v>21</v>
      </c>
      <c r="E329" s="140">
        <v>2</v>
      </c>
      <c r="F329" s="140">
        <v>52</v>
      </c>
      <c r="G329" s="532"/>
      <c r="H329" s="532"/>
      <c r="I329" s="155" t="str">
        <f t="shared" si="62"/>
        <v>026D0252</v>
      </c>
      <c r="J329" s="156" t="s">
        <v>495</v>
      </c>
      <c r="K329" s="156" t="s">
        <v>2024</v>
      </c>
      <c r="L329" s="156" t="s">
        <v>73</v>
      </c>
      <c r="M329" s="156" t="s">
        <v>435</v>
      </c>
      <c r="N329" s="156"/>
      <c r="O329" s="157" t="s">
        <v>6</v>
      </c>
      <c r="P329" s="158" t="s">
        <v>24</v>
      </c>
      <c r="Q329" s="159">
        <v>114</v>
      </c>
      <c r="R329" s="160"/>
      <c r="S329" s="161" t="s">
        <v>2012</v>
      </c>
      <c r="T329" s="408">
        <f t="shared" si="55"/>
        <v>26</v>
      </c>
      <c r="V329" s="401" t="str">
        <f t="shared" si="60"/>
        <v>JWWA  G  114</v>
      </c>
      <c r="W329" s="401" t="str">
        <f t="shared" si="61"/>
        <v>JWWA  G  114</v>
      </c>
    </row>
    <row r="330" spans="1:23" ht="15" hidden="1" customHeight="1">
      <c r="A330" s="400" t="str">
        <f t="shared" si="58"/>
        <v>030D0252</v>
      </c>
      <c r="B330" s="544"/>
      <c r="C330" s="529"/>
      <c r="D330" s="139" t="s">
        <v>21</v>
      </c>
      <c r="E330" s="140">
        <v>2</v>
      </c>
      <c r="F330" s="140">
        <v>52</v>
      </c>
      <c r="G330" s="414"/>
      <c r="H330" s="532"/>
      <c r="I330" s="206" t="str">
        <f t="shared" si="62"/>
        <v>030D0252</v>
      </c>
      <c r="J330" s="165" t="s">
        <v>495</v>
      </c>
      <c r="K330" s="165" t="s">
        <v>585</v>
      </c>
      <c r="L330" s="165" t="s">
        <v>581</v>
      </c>
      <c r="M330" s="165" t="s">
        <v>435</v>
      </c>
      <c r="N330" s="165"/>
      <c r="O330" s="166" t="s">
        <v>6</v>
      </c>
      <c r="P330" s="167" t="s">
        <v>24</v>
      </c>
      <c r="Q330" s="168">
        <v>114</v>
      </c>
      <c r="R330" s="169"/>
      <c r="S330" s="182" t="s">
        <v>566</v>
      </c>
      <c r="T330" s="423">
        <f t="shared" si="55"/>
        <v>30</v>
      </c>
      <c r="V330" s="401" t="str">
        <f t="shared" si="60"/>
        <v>JWWA  G  114</v>
      </c>
      <c r="W330" s="401" t="str">
        <f t="shared" si="61"/>
        <v>JWWA  G  114</v>
      </c>
    </row>
    <row r="331" spans="1:23" ht="15" customHeight="1">
      <c r="A331" s="400" t="str">
        <f t="shared" si="58"/>
        <v>009D0256</v>
      </c>
      <c r="B331" s="544"/>
      <c r="C331" s="529"/>
      <c r="D331" s="139" t="s">
        <v>21</v>
      </c>
      <c r="E331" s="140">
        <v>2</v>
      </c>
      <c r="F331" s="140">
        <v>56</v>
      </c>
      <c r="G331" s="531" t="s">
        <v>2338</v>
      </c>
      <c r="H331" s="531" t="s">
        <v>2336</v>
      </c>
      <c r="I331" s="141" t="str">
        <f t="shared" si="62"/>
        <v>009D0256</v>
      </c>
      <c r="J331" s="142" t="s">
        <v>781</v>
      </c>
      <c r="K331" s="142" t="s">
        <v>496</v>
      </c>
      <c r="L331" s="142" t="s">
        <v>497</v>
      </c>
      <c r="M331" s="142" t="s">
        <v>435</v>
      </c>
      <c r="N331" s="142" t="s">
        <v>462</v>
      </c>
      <c r="O331" s="143" t="s">
        <v>6</v>
      </c>
      <c r="P331" s="144" t="s">
        <v>24</v>
      </c>
      <c r="Q331" s="145">
        <v>114</v>
      </c>
      <c r="R331" s="146"/>
      <c r="S331" s="195" t="s">
        <v>3837</v>
      </c>
      <c r="T331" s="406">
        <f t="shared" si="55"/>
        <v>9</v>
      </c>
      <c r="V331" s="401" t="str">
        <f t="shared" si="60"/>
        <v>JWWA  G  114</v>
      </c>
      <c r="W331" s="401" t="str">
        <f t="shared" si="61"/>
        <v>JWWA  G  114</v>
      </c>
    </row>
    <row r="332" spans="1:23" ht="15" hidden="1" customHeight="1">
      <c r="A332" s="400" t="str">
        <f t="shared" si="58"/>
        <v>019D0235</v>
      </c>
      <c r="B332" s="544"/>
      <c r="C332" s="529"/>
      <c r="D332" s="139" t="s">
        <v>1203</v>
      </c>
      <c r="E332" s="140">
        <v>2</v>
      </c>
      <c r="F332" s="140">
        <v>35</v>
      </c>
      <c r="G332" s="532"/>
      <c r="H332" s="532"/>
      <c r="I332" s="148" t="str">
        <f t="shared" si="62"/>
        <v>019D0235</v>
      </c>
      <c r="J332" s="149" t="s">
        <v>781</v>
      </c>
      <c r="K332" s="149" t="s">
        <v>496</v>
      </c>
      <c r="L332" s="149" t="s">
        <v>497</v>
      </c>
      <c r="M332" s="149" t="s">
        <v>435</v>
      </c>
      <c r="N332" s="149" t="s">
        <v>462</v>
      </c>
      <c r="O332" s="150" t="s">
        <v>6</v>
      </c>
      <c r="P332" s="151" t="s">
        <v>24</v>
      </c>
      <c r="Q332" s="152">
        <v>114</v>
      </c>
      <c r="R332" s="153"/>
      <c r="S332" s="154" t="s">
        <v>1202</v>
      </c>
      <c r="T332" s="407">
        <f t="shared" si="55"/>
        <v>19</v>
      </c>
      <c r="V332" s="401" t="str">
        <f t="shared" si="60"/>
        <v>JWWA  G  114</v>
      </c>
      <c r="W332" s="401" t="str">
        <f t="shared" si="61"/>
        <v>JWWA  G  114</v>
      </c>
    </row>
    <row r="333" spans="1:23" ht="15" customHeight="1">
      <c r="A333" s="400" t="str">
        <f t="shared" si="58"/>
        <v>020D0254</v>
      </c>
      <c r="B333" s="544"/>
      <c r="C333" s="529"/>
      <c r="D333" s="139" t="s">
        <v>21</v>
      </c>
      <c r="E333" s="140">
        <v>2</v>
      </c>
      <c r="F333" s="140">
        <v>54</v>
      </c>
      <c r="G333" s="532"/>
      <c r="H333" s="532"/>
      <c r="I333" s="148" t="str">
        <f t="shared" si="62"/>
        <v>020D0254</v>
      </c>
      <c r="J333" s="149" t="s">
        <v>781</v>
      </c>
      <c r="K333" s="149" t="s">
        <v>496</v>
      </c>
      <c r="L333" s="149" t="s">
        <v>497</v>
      </c>
      <c r="M333" s="149" t="s">
        <v>435</v>
      </c>
      <c r="N333" s="149" t="s">
        <v>462</v>
      </c>
      <c r="O333" s="150" t="s">
        <v>6</v>
      </c>
      <c r="P333" s="151" t="s">
        <v>24</v>
      </c>
      <c r="Q333" s="152">
        <v>114</v>
      </c>
      <c r="R333" s="153"/>
      <c r="S333" s="154" t="s">
        <v>1733</v>
      </c>
      <c r="T333" s="407">
        <f t="shared" si="55"/>
        <v>20</v>
      </c>
      <c r="V333" s="401" t="str">
        <f t="shared" si="60"/>
        <v>JWWA  G  114</v>
      </c>
      <c r="W333" s="401" t="str">
        <f t="shared" si="61"/>
        <v>JWWA  G  114</v>
      </c>
    </row>
    <row r="334" spans="1:23" ht="15" customHeight="1">
      <c r="A334" s="400" t="str">
        <f t="shared" si="58"/>
        <v>026D0253</v>
      </c>
      <c r="B334" s="544"/>
      <c r="C334" s="529"/>
      <c r="D334" s="139" t="s">
        <v>21</v>
      </c>
      <c r="E334" s="140">
        <v>2</v>
      </c>
      <c r="F334" s="140">
        <v>53</v>
      </c>
      <c r="G334" s="532"/>
      <c r="H334" s="532"/>
      <c r="I334" s="155" t="str">
        <f t="shared" si="62"/>
        <v>026D0253</v>
      </c>
      <c r="J334" s="156" t="s">
        <v>781</v>
      </c>
      <c r="K334" s="156" t="s">
        <v>496</v>
      </c>
      <c r="L334" s="156" t="s">
        <v>497</v>
      </c>
      <c r="M334" s="156" t="s">
        <v>435</v>
      </c>
      <c r="N334" s="156" t="s">
        <v>462</v>
      </c>
      <c r="O334" s="157" t="s">
        <v>6</v>
      </c>
      <c r="P334" s="158" t="s">
        <v>24</v>
      </c>
      <c r="Q334" s="159">
        <v>114</v>
      </c>
      <c r="R334" s="160"/>
      <c r="S334" s="161" t="s">
        <v>2012</v>
      </c>
      <c r="T334" s="408">
        <f t="shared" si="55"/>
        <v>26</v>
      </c>
      <c r="V334" s="401" t="str">
        <f t="shared" si="60"/>
        <v>JWWA  G  114</v>
      </c>
      <c r="W334" s="401" t="str">
        <f t="shared" si="61"/>
        <v>JWWA  G  114</v>
      </c>
    </row>
    <row r="335" spans="1:23" ht="15" hidden="1" customHeight="1">
      <c r="A335" s="400" t="str">
        <f t="shared" si="58"/>
        <v>030D0253</v>
      </c>
      <c r="B335" s="544"/>
      <c r="C335" s="529"/>
      <c r="D335" s="139" t="s">
        <v>21</v>
      </c>
      <c r="E335" s="140">
        <v>2</v>
      </c>
      <c r="F335" s="140">
        <v>53</v>
      </c>
      <c r="G335" s="532"/>
      <c r="H335" s="533"/>
      <c r="I335" s="206" t="str">
        <f t="shared" si="62"/>
        <v>030D0253</v>
      </c>
      <c r="J335" s="165" t="s">
        <v>781</v>
      </c>
      <c r="K335" s="165" t="s">
        <v>496</v>
      </c>
      <c r="L335" s="165" t="s">
        <v>586</v>
      </c>
      <c r="M335" s="165" t="s">
        <v>435</v>
      </c>
      <c r="N335" s="165" t="s">
        <v>462</v>
      </c>
      <c r="O335" s="166" t="s">
        <v>6</v>
      </c>
      <c r="P335" s="167" t="s">
        <v>24</v>
      </c>
      <c r="Q335" s="168">
        <v>114</v>
      </c>
      <c r="R335" s="169"/>
      <c r="S335" s="182" t="s">
        <v>566</v>
      </c>
      <c r="T335" s="423">
        <f t="shared" si="55"/>
        <v>30</v>
      </c>
      <c r="V335" s="401" t="str">
        <f t="shared" si="60"/>
        <v>JWWA  G  114</v>
      </c>
      <c r="W335" s="401" t="str">
        <f t="shared" si="61"/>
        <v>JWWA  G  114</v>
      </c>
    </row>
    <row r="336" spans="1:23" ht="15" hidden="1" customHeight="1">
      <c r="A336" s="400" t="str">
        <f t="shared" si="58"/>
        <v>019D0236</v>
      </c>
      <c r="B336" s="544"/>
      <c r="C336" s="529"/>
      <c r="D336" s="139" t="s">
        <v>1203</v>
      </c>
      <c r="E336" s="140">
        <v>2</v>
      </c>
      <c r="F336" s="140">
        <v>36</v>
      </c>
      <c r="G336" s="532"/>
      <c r="H336" s="421" t="s">
        <v>2337</v>
      </c>
      <c r="I336" s="141" t="str">
        <f t="shared" si="62"/>
        <v>019D0236</v>
      </c>
      <c r="J336" s="142" t="s">
        <v>781</v>
      </c>
      <c r="K336" s="142" t="s">
        <v>496</v>
      </c>
      <c r="L336" s="142" t="s">
        <v>497</v>
      </c>
      <c r="M336" s="142" t="s">
        <v>435</v>
      </c>
      <c r="N336" s="142" t="s">
        <v>463</v>
      </c>
      <c r="O336" s="143" t="s">
        <v>6</v>
      </c>
      <c r="P336" s="144" t="s">
        <v>24</v>
      </c>
      <c r="Q336" s="145">
        <v>114</v>
      </c>
      <c r="R336" s="146"/>
      <c r="S336" s="190" t="s">
        <v>1202</v>
      </c>
      <c r="T336" s="406">
        <f t="shared" ref="T336:T399" si="63">IF(S336="","",VLOOKUP(S336,$AC$7:$AD$69,2,FALSE))</f>
        <v>19</v>
      </c>
      <c r="V336" s="401" t="str">
        <f t="shared" si="60"/>
        <v>JWWA  G  114</v>
      </c>
      <c r="W336" s="401" t="str">
        <f t="shared" si="61"/>
        <v>JWWA  G  114</v>
      </c>
    </row>
    <row r="337" spans="1:23" ht="15" customHeight="1">
      <c r="A337" s="400" t="str">
        <f t="shared" si="58"/>
        <v>020D0255</v>
      </c>
      <c r="B337" s="544"/>
      <c r="C337" s="529"/>
      <c r="D337" s="139" t="s">
        <v>21</v>
      </c>
      <c r="E337" s="140">
        <v>2</v>
      </c>
      <c r="F337" s="140">
        <v>55</v>
      </c>
      <c r="G337" s="532"/>
      <c r="H337" s="531" t="s">
        <v>2337</v>
      </c>
      <c r="I337" s="148" t="str">
        <f t="shared" si="62"/>
        <v>020D0255</v>
      </c>
      <c r="J337" s="149" t="s">
        <v>781</v>
      </c>
      <c r="K337" s="149" t="s">
        <v>496</v>
      </c>
      <c r="L337" s="149" t="s">
        <v>497</v>
      </c>
      <c r="M337" s="149" t="s">
        <v>435</v>
      </c>
      <c r="N337" s="149" t="s">
        <v>463</v>
      </c>
      <c r="O337" s="150" t="s">
        <v>6</v>
      </c>
      <c r="P337" s="151" t="s">
        <v>24</v>
      </c>
      <c r="Q337" s="152">
        <v>114</v>
      </c>
      <c r="R337" s="153"/>
      <c r="S337" s="195" t="s">
        <v>1733</v>
      </c>
      <c r="T337" s="407">
        <f t="shared" si="63"/>
        <v>20</v>
      </c>
      <c r="V337" s="401" t="str">
        <f t="shared" si="60"/>
        <v>JWWA  G  114</v>
      </c>
      <c r="W337" s="401" t="str">
        <f t="shared" si="61"/>
        <v>JWWA  G  114</v>
      </c>
    </row>
    <row r="338" spans="1:23" ht="15" customHeight="1">
      <c r="A338" s="400" t="str">
        <f t="shared" si="58"/>
        <v>026D0254</v>
      </c>
      <c r="B338" s="544"/>
      <c r="C338" s="529"/>
      <c r="D338" s="139" t="s">
        <v>21</v>
      </c>
      <c r="E338" s="140">
        <v>2</v>
      </c>
      <c r="F338" s="140">
        <v>54</v>
      </c>
      <c r="G338" s="532"/>
      <c r="H338" s="532"/>
      <c r="I338" s="155" t="str">
        <f t="shared" si="62"/>
        <v>026D0254</v>
      </c>
      <c r="J338" s="156" t="s">
        <v>781</v>
      </c>
      <c r="K338" s="156" t="s">
        <v>496</v>
      </c>
      <c r="L338" s="156" t="s">
        <v>497</v>
      </c>
      <c r="M338" s="156" t="s">
        <v>435</v>
      </c>
      <c r="N338" s="156" t="s">
        <v>463</v>
      </c>
      <c r="O338" s="157" t="s">
        <v>6</v>
      </c>
      <c r="P338" s="158" t="s">
        <v>24</v>
      </c>
      <c r="Q338" s="159">
        <v>114</v>
      </c>
      <c r="R338" s="160"/>
      <c r="S338" s="161" t="s">
        <v>2012</v>
      </c>
      <c r="T338" s="408">
        <f t="shared" si="63"/>
        <v>26</v>
      </c>
      <c r="V338" s="401" t="str">
        <f t="shared" si="60"/>
        <v>JWWA  G  114</v>
      </c>
      <c r="W338" s="401" t="str">
        <f t="shared" si="61"/>
        <v>JWWA  G  114</v>
      </c>
    </row>
    <row r="339" spans="1:23" ht="15" hidden="1" customHeight="1">
      <c r="A339" s="400" t="str">
        <f t="shared" si="58"/>
        <v>030D0254</v>
      </c>
      <c r="B339" s="544"/>
      <c r="C339" s="529"/>
      <c r="D339" s="139" t="s">
        <v>21</v>
      </c>
      <c r="E339" s="140">
        <v>2</v>
      </c>
      <c r="F339" s="140">
        <v>54</v>
      </c>
      <c r="G339" s="533"/>
      <c r="H339" s="414"/>
      <c r="I339" s="206" t="str">
        <f t="shared" si="62"/>
        <v>030D0254</v>
      </c>
      <c r="J339" s="165" t="s">
        <v>781</v>
      </c>
      <c r="K339" s="165" t="s">
        <v>496</v>
      </c>
      <c r="L339" s="165" t="s">
        <v>586</v>
      </c>
      <c r="M339" s="165" t="s">
        <v>435</v>
      </c>
      <c r="N339" s="165" t="s">
        <v>463</v>
      </c>
      <c r="O339" s="166" t="s">
        <v>6</v>
      </c>
      <c r="P339" s="167" t="s">
        <v>24</v>
      </c>
      <c r="Q339" s="168">
        <v>114</v>
      </c>
      <c r="R339" s="169"/>
      <c r="S339" s="182" t="s">
        <v>566</v>
      </c>
      <c r="T339" s="423">
        <f t="shared" si="63"/>
        <v>30</v>
      </c>
      <c r="V339" s="401" t="str">
        <f t="shared" si="60"/>
        <v>JWWA  G  114</v>
      </c>
      <c r="W339" s="401" t="str">
        <f t="shared" si="61"/>
        <v>JWWA  G  114</v>
      </c>
    </row>
    <row r="340" spans="1:23" ht="15" customHeight="1">
      <c r="A340" s="400" t="str">
        <f t="shared" si="58"/>
        <v>009D0257</v>
      </c>
      <c r="B340" s="544"/>
      <c r="C340" s="529"/>
      <c r="D340" s="139" t="s">
        <v>21</v>
      </c>
      <c r="E340" s="140">
        <v>2</v>
      </c>
      <c r="F340" s="140">
        <v>57</v>
      </c>
      <c r="G340" s="531" t="s">
        <v>2351</v>
      </c>
      <c r="H340" s="531" t="s">
        <v>2336</v>
      </c>
      <c r="I340" s="141" t="str">
        <f t="shared" si="62"/>
        <v>009D0257</v>
      </c>
      <c r="J340" s="142" t="s">
        <v>778</v>
      </c>
      <c r="K340" s="142" t="s">
        <v>498</v>
      </c>
      <c r="L340" s="142" t="s">
        <v>458</v>
      </c>
      <c r="M340" s="142" t="s">
        <v>435</v>
      </c>
      <c r="N340" s="142" t="s">
        <v>462</v>
      </c>
      <c r="O340" s="143" t="s">
        <v>6</v>
      </c>
      <c r="P340" s="144" t="s">
        <v>24</v>
      </c>
      <c r="Q340" s="145">
        <v>114</v>
      </c>
      <c r="R340" s="146"/>
      <c r="S340" s="195" t="s">
        <v>3837</v>
      </c>
      <c r="T340" s="406">
        <f t="shared" si="63"/>
        <v>9</v>
      </c>
      <c r="V340" s="401" t="str">
        <f t="shared" si="60"/>
        <v>JWWA  G  114</v>
      </c>
      <c r="W340" s="401" t="str">
        <f t="shared" si="61"/>
        <v>JWWA  G  114</v>
      </c>
    </row>
    <row r="341" spans="1:23" ht="15" hidden="1" customHeight="1">
      <c r="A341" s="400" t="str">
        <f t="shared" si="58"/>
        <v>019D0237</v>
      </c>
      <c r="B341" s="544"/>
      <c r="C341" s="529"/>
      <c r="D341" s="139" t="s">
        <v>1203</v>
      </c>
      <c r="E341" s="140">
        <v>2</v>
      </c>
      <c r="F341" s="140">
        <v>37</v>
      </c>
      <c r="G341" s="532"/>
      <c r="H341" s="532"/>
      <c r="I341" s="148" t="str">
        <f t="shared" si="62"/>
        <v>019D0237</v>
      </c>
      <c r="J341" s="149" t="s">
        <v>778</v>
      </c>
      <c r="K341" s="149" t="s">
        <v>498</v>
      </c>
      <c r="L341" s="149" t="s">
        <v>458</v>
      </c>
      <c r="M341" s="149" t="s">
        <v>435</v>
      </c>
      <c r="N341" s="149" t="s">
        <v>462</v>
      </c>
      <c r="O341" s="150" t="s">
        <v>6</v>
      </c>
      <c r="P341" s="151" t="s">
        <v>24</v>
      </c>
      <c r="Q341" s="152">
        <v>114</v>
      </c>
      <c r="R341" s="153"/>
      <c r="S341" s="154" t="s">
        <v>1202</v>
      </c>
      <c r="T341" s="407">
        <f t="shared" si="63"/>
        <v>19</v>
      </c>
      <c r="V341" s="401" t="str">
        <f t="shared" si="60"/>
        <v>JWWA  G  114</v>
      </c>
      <c r="W341" s="401" t="str">
        <f t="shared" si="61"/>
        <v>JWWA  G  114</v>
      </c>
    </row>
    <row r="342" spans="1:23" ht="15" customHeight="1">
      <c r="A342" s="400" t="str">
        <f t="shared" si="58"/>
        <v>020D0256</v>
      </c>
      <c r="B342" s="544"/>
      <c r="C342" s="529"/>
      <c r="D342" s="139" t="s">
        <v>21</v>
      </c>
      <c r="E342" s="140">
        <v>2</v>
      </c>
      <c r="F342" s="140">
        <v>56</v>
      </c>
      <c r="G342" s="532"/>
      <c r="H342" s="532"/>
      <c r="I342" s="148" t="str">
        <f t="shared" si="62"/>
        <v>020D0256</v>
      </c>
      <c r="J342" s="149" t="s">
        <v>778</v>
      </c>
      <c r="K342" s="149" t="s">
        <v>498</v>
      </c>
      <c r="L342" s="149" t="s">
        <v>458</v>
      </c>
      <c r="M342" s="149" t="s">
        <v>435</v>
      </c>
      <c r="N342" s="149" t="s">
        <v>462</v>
      </c>
      <c r="O342" s="150" t="s">
        <v>6</v>
      </c>
      <c r="P342" s="151" t="s">
        <v>24</v>
      </c>
      <c r="Q342" s="152">
        <v>114</v>
      </c>
      <c r="R342" s="153"/>
      <c r="S342" s="154" t="s">
        <v>1733</v>
      </c>
      <c r="T342" s="407">
        <f t="shared" si="63"/>
        <v>20</v>
      </c>
      <c r="V342" s="401" t="str">
        <f t="shared" si="60"/>
        <v>JWWA  G  114</v>
      </c>
      <c r="W342" s="401" t="str">
        <f t="shared" si="61"/>
        <v>JWWA  G  114</v>
      </c>
    </row>
    <row r="343" spans="1:23" ht="15" customHeight="1">
      <c r="A343" s="400" t="str">
        <f t="shared" si="58"/>
        <v>026D0255</v>
      </c>
      <c r="B343" s="544"/>
      <c r="C343" s="529"/>
      <c r="D343" s="139" t="s">
        <v>21</v>
      </c>
      <c r="E343" s="140">
        <v>2</v>
      </c>
      <c r="F343" s="140">
        <v>55</v>
      </c>
      <c r="G343" s="533"/>
      <c r="H343" s="532"/>
      <c r="I343" s="164" t="str">
        <f t="shared" si="62"/>
        <v>026D0255</v>
      </c>
      <c r="J343" s="176" t="s">
        <v>778</v>
      </c>
      <c r="K343" s="176" t="s">
        <v>498</v>
      </c>
      <c r="L343" s="176" t="s">
        <v>458</v>
      </c>
      <c r="M343" s="176" t="s">
        <v>435</v>
      </c>
      <c r="N343" s="176" t="s">
        <v>462</v>
      </c>
      <c r="O343" s="177" t="s">
        <v>6</v>
      </c>
      <c r="P343" s="178" t="s">
        <v>24</v>
      </c>
      <c r="Q343" s="179">
        <v>114</v>
      </c>
      <c r="R343" s="180"/>
      <c r="S343" s="181" t="s">
        <v>2012</v>
      </c>
      <c r="T343" s="419">
        <f t="shared" si="63"/>
        <v>26</v>
      </c>
      <c r="V343" s="401" t="str">
        <f t="shared" si="60"/>
        <v>JWWA  G  114</v>
      </c>
      <c r="W343" s="401" t="str">
        <f t="shared" si="61"/>
        <v>JWWA  G  114</v>
      </c>
    </row>
    <row r="344" spans="1:23" ht="15" customHeight="1">
      <c r="A344" s="400" t="str">
        <f t="shared" si="58"/>
        <v>009D0258</v>
      </c>
      <c r="B344" s="544"/>
      <c r="C344" s="529"/>
      <c r="D344" s="139" t="s">
        <v>21</v>
      </c>
      <c r="E344" s="140">
        <v>2</v>
      </c>
      <c r="F344" s="140">
        <v>58</v>
      </c>
      <c r="G344" s="531" t="s">
        <v>2353</v>
      </c>
      <c r="H344" s="531" t="s">
        <v>2352</v>
      </c>
      <c r="I344" s="141" t="str">
        <f t="shared" si="62"/>
        <v>009D0258</v>
      </c>
      <c r="J344" s="142" t="s">
        <v>779</v>
      </c>
      <c r="K344" s="142" t="s">
        <v>499</v>
      </c>
      <c r="L344" s="142" t="s">
        <v>500</v>
      </c>
      <c r="M344" s="142" t="s">
        <v>435</v>
      </c>
      <c r="N344" s="142" t="s">
        <v>462</v>
      </c>
      <c r="O344" s="143" t="s">
        <v>6</v>
      </c>
      <c r="P344" s="144" t="s">
        <v>24</v>
      </c>
      <c r="Q344" s="145">
        <v>114</v>
      </c>
      <c r="R344" s="146"/>
      <c r="S344" s="190" t="s">
        <v>3837</v>
      </c>
      <c r="T344" s="406">
        <f t="shared" si="63"/>
        <v>9</v>
      </c>
      <c r="V344" s="401" t="str">
        <f t="shared" si="60"/>
        <v>JWWA  G  114</v>
      </c>
      <c r="W344" s="401" t="str">
        <f t="shared" si="61"/>
        <v>JWWA  G  114</v>
      </c>
    </row>
    <row r="345" spans="1:23" ht="15" customHeight="1">
      <c r="A345" s="400" t="str">
        <f t="shared" si="58"/>
        <v>019D0238</v>
      </c>
      <c r="B345" s="544"/>
      <c r="C345" s="529"/>
      <c r="D345" s="139" t="s">
        <v>1203</v>
      </c>
      <c r="E345" s="140">
        <v>2</v>
      </c>
      <c r="F345" s="140">
        <v>38</v>
      </c>
      <c r="G345" s="532"/>
      <c r="H345" s="532"/>
      <c r="I345" s="148" t="str">
        <f t="shared" si="62"/>
        <v>019D0238</v>
      </c>
      <c r="J345" s="149" t="s">
        <v>779</v>
      </c>
      <c r="K345" s="149" t="s">
        <v>587</v>
      </c>
      <c r="L345" s="149" t="s">
        <v>500</v>
      </c>
      <c r="M345" s="149" t="s">
        <v>435</v>
      </c>
      <c r="N345" s="149" t="s">
        <v>462</v>
      </c>
      <c r="O345" s="150" t="s">
        <v>6</v>
      </c>
      <c r="P345" s="151" t="s">
        <v>24</v>
      </c>
      <c r="Q345" s="152">
        <v>114</v>
      </c>
      <c r="R345" s="153"/>
      <c r="S345" s="154" t="s">
        <v>1202</v>
      </c>
      <c r="T345" s="407">
        <f t="shared" si="63"/>
        <v>19</v>
      </c>
      <c r="V345" s="401" t="str">
        <f t="shared" si="60"/>
        <v>JWWA  G  114</v>
      </c>
      <c r="W345" s="401" t="str">
        <f t="shared" si="61"/>
        <v>JWWA  G  114</v>
      </c>
    </row>
    <row r="346" spans="1:23" ht="15" customHeight="1">
      <c r="A346" s="400" t="str">
        <f t="shared" si="58"/>
        <v>020D0257</v>
      </c>
      <c r="B346" s="544"/>
      <c r="C346" s="529"/>
      <c r="D346" s="139" t="s">
        <v>21</v>
      </c>
      <c r="E346" s="140">
        <v>2</v>
      </c>
      <c r="F346" s="140">
        <v>57</v>
      </c>
      <c r="G346" s="532"/>
      <c r="H346" s="532"/>
      <c r="I346" s="148" t="str">
        <f t="shared" si="62"/>
        <v>020D0257</v>
      </c>
      <c r="J346" s="149" t="s">
        <v>779</v>
      </c>
      <c r="K346" s="149" t="s">
        <v>587</v>
      </c>
      <c r="L346" s="149" t="s">
        <v>500</v>
      </c>
      <c r="M346" s="149" t="s">
        <v>435</v>
      </c>
      <c r="N346" s="149" t="s">
        <v>462</v>
      </c>
      <c r="O346" s="150" t="s">
        <v>6</v>
      </c>
      <c r="P346" s="151" t="s">
        <v>24</v>
      </c>
      <c r="Q346" s="152">
        <v>114</v>
      </c>
      <c r="R346" s="153"/>
      <c r="S346" s="154" t="s">
        <v>1733</v>
      </c>
      <c r="T346" s="407">
        <f t="shared" si="63"/>
        <v>20</v>
      </c>
      <c r="V346" s="401" t="str">
        <f t="shared" si="60"/>
        <v>JWWA  G  114</v>
      </c>
      <c r="W346" s="401" t="str">
        <f t="shared" si="61"/>
        <v>JWWA  G  114</v>
      </c>
    </row>
    <row r="347" spans="1:23" ht="15" customHeight="1">
      <c r="A347" s="400" t="str">
        <f t="shared" si="58"/>
        <v>026D0256</v>
      </c>
      <c r="B347" s="544"/>
      <c r="C347" s="529"/>
      <c r="D347" s="139" t="s">
        <v>21</v>
      </c>
      <c r="E347" s="140">
        <v>2</v>
      </c>
      <c r="F347" s="140">
        <v>56</v>
      </c>
      <c r="G347" s="532"/>
      <c r="H347" s="532"/>
      <c r="I347" s="155" t="str">
        <f t="shared" si="62"/>
        <v>026D0256</v>
      </c>
      <c r="J347" s="156" t="s">
        <v>779</v>
      </c>
      <c r="K347" s="156" t="s">
        <v>499</v>
      </c>
      <c r="L347" s="156" t="s">
        <v>500</v>
      </c>
      <c r="M347" s="156" t="s">
        <v>435</v>
      </c>
      <c r="N347" s="156" t="s">
        <v>462</v>
      </c>
      <c r="O347" s="157" t="s">
        <v>6</v>
      </c>
      <c r="P347" s="158" t="s">
        <v>24</v>
      </c>
      <c r="Q347" s="159">
        <v>114</v>
      </c>
      <c r="R347" s="160"/>
      <c r="S347" s="183" t="s">
        <v>2012</v>
      </c>
      <c r="T347" s="408">
        <f t="shared" si="63"/>
        <v>26</v>
      </c>
      <c r="V347" s="401" t="str">
        <f t="shared" si="60"/>
        <v>JWWA  G  114</v>
      </c>
      <c r="W347" s="401" t="str">
        <f t="shared" si="61"/>
        <v>JWWA  G  114</v>
      </c>
    </row>
    <row r="348" spans="1:23" ht="15" hidden="1" customHeight="1">
      <c r="A348" s="400" t="str">
        <f t="shared" ref="A348:A411" si="64">I348</f>
        <v>030D0255</v>
      </c>
      <c r="B348" s="544"/>
      <c r="C348" s="529"/>
      <c r="D348" s="139" t="s">
        <v>21</v>
      </c>
      <c r="E348" s="140">
        <v>2</v>
      </c>
      <c r="F348" s="140">
        <v>55</v>
      </c>
      <c r="G348" s="533"/>
      <c r="H348" s="533"/>
      <c r="I348" s="206" t="str">
        <f t="shared" si="62"/>
        <v>030D0255</v>
      </c>
      <c r="J348" s="165" t="s">
        <v>779</v>
      </c>
      <c r="K348" s="165" t="s">
        <v>587</v>
      </c>
      <c r="L348" s="165" t="s">
        <v>1748</v>
      </c>
      <c r="M348" s="165" t="s">
        <v>435</v>
      </c>
      <c r="N348" s="165" t="s">
        <v>462</v>
      </c>
      <c r="O348" s="166" t="s">
        <v>6</v>
      </c>
      <c r="P348" s="167" t="s">
        <v>24</v>
      </c>
      <c r="Q348" s="168">
        <v>114</v>
      </c>
      <c r="R348" s="169"/>
      <c r="S348" s="182" t="s">
        <v>566</v>
      </c>
      <c r="T348" s="423">
        <f t="shared" si="63"/>
        <v>30</v>
      </c>
      <c r="V348" s="401" t="str">
        <f t="shared" si="60"/>
        <v>JWWA  G  114</v>
      </c>
      <c r="W348" s="401" t="str">
        <f t="shared" si="61"/>
        <v>JWWA  G  114</v>
      </c>
    </row>
    <row r="349" spans="1:23" ht="15" customHeight="1">
      <c r="A349" s="400" t="str">
        <f t="shared" si="64"/>
        <v>009D0259</v>
      </c>
      <c r="B349" s="544"/>
      <c r="C349" s="529"/>
      <c r="D349" s="139" t="s">
        <v>21</v>
      </c>
      <c r="E349" s="140">
        <v>2</v>
      </c>
      <c r="F349" s="140">
        <v>59</v>
      </c>
      <c r="G349" s="531" t="s">
        <v>2373</v>
      </c>
      <c r="H349" s="531" t="s">
        <v>2373</v>
      </c>
      <c r="I349" s="141" t="str">
        <f t="shared" si="62"/>
        <v>009D0259</v>
      </c>
      <c r="J349" s="142" t="s">
        <v>501</v>
      </c>
      <c r="K349" s="142" t="s">
        <v>501</v>
      </c>
      <c r="L349" s="142" t="s">
        <v>502</v>
      </c>
      <c r="M349" s="142" t="s">
        <v>435</v>
      </c>
      <c r="N349" s="141"/>
      <c r="O349" s="143" t="s">
        <v>6</v>
      </c>
      <c r="P349" s="144" t="s">
        <v>24</v>
      </c>
      <c r="Q349" s="145">
        <v>114</v>
      </c>
      <c r="R349" s="175"/>
      <c r="S349" s="190" t="s">
        <v>3837</v>
      </c>
      <c r="T349" s="406">
        <f t="shared" si="63"/>
        <v>9</v>
      </c>
      <c r="V349" s="401" t="str">
        <f t="shared" si="60"/>
        <v>JWWA  G  114</v>
      </c>
      <c r="W349" s="401" t="str">
        <f t="shared" si="61"/>
        <v>JWWA  G  114</v>
      </c>
    </row>
    <row r="350" spans="1:23" ht="15" hidden="1" customHeight="1">
      <c r="A350" s="400" t="str">
        <f t="shared" si="64"/>
        <v>019D0239</v>
      </c>
      <c r="B350" s="544"/>
      <c r="C350" s="529"/>
      <c r="D350" s="139" t="s">
        <v>1203</v>
      </c>
      <c r="E350" s="140">
        <v>2</v>
      </c>
      <c r="F350" s="140">
        <v>39</v>
      </c>
      <c r="G350" s="532"/>
      <c r="H350" s="532"/>
      <c r="I350" s="148" t="str">
        <f t="shared" si="62"/>
        <v>019D0239</v>
      </c>
      <c r="J350" s="149" t="s">
        <v>501</v>
      </c>
      <c r="K350" s="149" t="s">
        <v>501</v>
      </c>
      <c r="L350" s="149" t="s">
        <v>502</v>
      </c>
      <c r="M350" s="149" t="s">
        <v>435</v>
      </c>
      <c r="N350" s="148"/>
      <c r="O350" s="150" t="s">
        <v>6</v>
      </c>
      <c r="P350" s="151" t="s">
        <v>24</v>
      </c>
      <c r="Q350" s="152">
        <v>114</v>
      </c>
      <c r="R350" s="153"/>
      <c r="S350" s="154" t="s">
        <v>1202</v>
      </c>
      <c r="T350" s="407">
        <f t="shared" si="63"/>
        <v>19</v>
      </c>
      <c r="V350" s="401" t="str">
        <f t="shared" si="60"/>
        <v>JWWA  G  114</v>
      </c>
      <c r="W350" s="401" t="str">
        <f t="shared" si="61"/>
        <v>JWWA  G  114</v>
      </c>
    </row>
    <row r="351" spans="1:23" ht="15" customHeight="1">
      <c r="A351" s="400" t="str">
        <f t="shared" si="64"/>
        <v>020D0258</v>
      </c>
      <c r="B351" s="544"/>
      <c r="C351" s="529"/>
      <c r="D351" s="139" t="s">
        <v>21</v>
      </c>
      <c r="E351" s="140">
        <v>2</v>
      </c>
      <c r="F351" s="140">
        <v>58</v>
      </c>
      <c r="G351" s="532"/>
      <c r="H351" s="532"/>
      <c r="I351" s="148" t="str">
        <f t="shared" si="62"/>
        <v>020D0258</v>
      </c>
      <c r="J351" s="149" t="s">
        <v>501</v>
      </c>
      <c r="K351" s="149" t="s">
        <v>501</v>
      </c>
      <c r="L351" s="149" t="s">
        <v>1749</v>
      </c>
      <c r="M351" s="149" t="s">
        <v>435</v>
      </c>
      <c r="N351" s="149"/>
      <c r="O351" s="150" t="s">
        <v>6</v>
      </c>
      <c r="P351" s="151" t="s">
        <v>24</v>
      </c>
      <c r="Q351" s="152">
        <v>114</v>
      </c>
      <c r="R351" s="153"/>
      <c r="S351" s="154" t="s">
        <v>1733</v>
      </c>
      <c r="T351" s="407">
        <f t="shared" si="63"/>
        <v>20</v>
      </c>
      <c r="V351" s="401" t="str">
        <f t="shared" si="60"/>
        <v>JWWA  G  114</v>
      </c>
      <c r="W351" s="401" t="str">
        <f t="shared" si="61"/>
        <v>JWWA  G  114</v>
      </c>
    </row>
    <row r="352" spans="1:23" ht="15" customHeight="1">
      <c r="A352" s="400" t="str">
        <f t="shared" si="64"/>
        <v>026D0257</v>
      </c>
      <c r="B352" s="544"/>
      <c r="C352" s="529"/>
      <c r="D352" s="139" t="s">
        <v>21</v>
      </c>
      <c r="E352" s="140">
        <v>2</v>
      </c>
      <c r="F352" s="140">
        <v>57</v>
      </c>
      <c r="G352" s="532"/>
      <c r="H352" s="532"/>
      <c r="I352" s="155" t="str">
        <f t="shared" si="62"/>
        <v>026D0257</v>
      </c>
      <c r="J352" s="156" t="s">
        <v>501</v>
      </c>
      <c r="K352" s="156" t="s">
        <v>2025</v>
      </c>
      <c r="L352" s="156" t="s">
        <v>502</v>
      </c>
      <c r="M352" s="156" t="s">
        <v>435</v>
      </c>
      <c r="N352" s="156"/>
      <c r="O352" s="157" t="s">
        <v>6</v>
      </c>
      <c r="P352" s="158" t="s">
        <v>24</v>
      </c>
      <c r="Q352" s="159">
        <v>114</v>
      </c>
      <c r="R352" s="160"/>
      <c r="S352" s="183" t="s">
        <v>2012</v>
      </c>
      <c r="T352" s="408">
        <f t="shared" si="63"/>
        <v>26</v>
      </c>
      <c r="V352" s="401" t="str">
        <f t="shared" si="60"/>
        <v>JWWA  G  114</v>
      </c>
      <c r="W352" s="401" t="str">
        <f t="shared" si="61"/>
        <v>JWWA  G  114</v>
      </c>
    </row>
    <row r="353" spans="1:23" ht="15" hidden="1" customHeight="1">
      <c r="A353" s="400" t="str">
        <f t="shared" si="64"/>
        <v>030D0256</v>
      </c>
      <c r="B353" s="544"/>
      <c r="C353" s="529"/>
      <c r="D353" s="139" t="s">
        <v>21</v>
      </c>
      <c r="E353" s="140">
        <v>2</v>
      </c>
      <c r="F353" s="140">
        <v>56</v>
      </c>
      <c r="G353" s="533"/>
      <c r="H353" s="533"/>
      <c r="I353" s="206" t="str">
        <f t="shared" si="62"/>
        <v>030D0256</v>
      </c>
      <c r="J353" s="165" t="s">
        <v>501</v>
      </c>
      <c r="K353" s="165" t="s">
        <v>501</v>
      </c>
      <c r="L353" s="165" t="s">
        <v>588</v>
      </c>
      <c r="M353" s="165" t="s">
        <v>435</v>
      </c>
      <c r="N353" s="165"/>
      <c r="O353" s="166" t="s">
        <v>6</v>
      </c>
      <c r="P353" s="167" t="s">
        <v>24</v>
      </c>
      <c r="Q353" s="168">
        <v>114</v>
      </c>
      <c r="R353" s="169"/>
      <c r="S353" s="182" t="s">
        <v>566</v>
      </c>
      <c r="T353" s="423">
        <f t="shared" si="63"/>
        <v>30</v>
      </c>
      <c r="V353" s="401" t="str">
        <f t="shared" si="60"/>
        <v>JWWA  G  114</v>
      </c>
      <c r="W353" s="401" t="str">
        <f t="shared" si="61"/>
        <v>JWWA  G  114</v>
      </c>
    </row>
    <row r="354" spans="1:23" ht="15" customHeight="1">
      <c r="A354" s="400" t="str">
        <f t="shared" si="64"/>
        <v>009D0260</v>
      </c>
      <c r="B354" s="544"/>
      <c r="C354" s="529"/>
      <c r="D354" s="139" t="s">
        <v>21</v>
      </c>
      <c r="E354" s="140">
        <v>2</v>
      </c>
      <c r="F354" s="140">
        <v>60</v>
      </c>
      <c r="G354" s="531" t="s">
        <v>2330</v>
      </c>
      <c r="H354" s="531" t="s">
        <v>2330</v>
      </c>
      <c r="I354" s="141" t="str">
        <f t="shared" si="62"/>
        <v>009D0260</v>
      </c>
      <c r="J354" s="142" t="s">
        <v>783</v>
      </c>
      <c r="K354" s="142" t="s">
        <v>503</v>
      </c>
      <c r="L354" s="142" t="s">
        <v>73</v>
      </c>
      <c r="M354" s="142" t="s">
        <v>435</v>
      </c>
      <c r="N354" s="141"/>
      <c r="O354" s="143" t="s">
        <v>6</v>
      </c>
      <c r="P354" s="144" t="s">
        <v>24</v>
      </c>
      <c r="Q354" s="145">
        <v>114</v>
      </c>
      <c r="R354" s="146"/>
      <c r="S354" s="190" t="s">
        <v>3837</v>
      </c>
      <c r="T354" s="406">
        <f t="shared" si="63"/>
        <v>9</v>
      </c>
      <c r="V354" s="401" t="str">
        <f t="shared" ref="V354:V417" si="65">""&amp;O354&amp;"  "&amp;P354&amp;"  "&amp;Q354&amp;""</f>
        <v>JWWA  G  114</v>
      </c>
      <c r="W354" s="401" t="str">
        <f t="shared" ref="W354:W1829" si="66">V354</f>
        <v>JWWA  G  114</v>
      </c>
    </row>
    <row r="355" spans="1:23" ht="15" hidden="1" customHeight="1">
      <c r="A355" s="400" t="str">
        <f t="shared" si="64"/>
        <v>019D0240</v>
      </c>
      <c r="B355" s="544"/>
      <c r="C355" s="529"/>
      <c r="D355" s="139" t="s">
        <v>1203</v>
      </c>
      <c r="E355" s="140">
        <v>2</v>
      </c>
      <c r="F355" s="140">
        <v>40</v>
      </c>
      <c r="G355" s="532"/>
      <c r="H355" s="532"/>
      <c r="I355" s="148" t="str">
        <f t="shared" si="62"/>
        <v>019D0240</v>
      </c>
      <c r="J355" s="149" t="s">
        <v>783</v>
      </c>
      <c r="K355" s="149" t="s">
        <v>503</v>
      </c>
      <c r="L355" s="149" t="s">
        <v>73</v>
      </c>
      <c r="M355" s="149" t="s">
        <v>435</v>
      </c>
      <c r="N355" s="148"/>
      <c r="O355" s="150" t="s">
        <v>6</v>
      </c>
      <c r="P355" s="151" t="s">
        <v>24</v>
      </c>
      <c r="Q355" s="152">
        <v>114</v>
      </c>
      <c r="R355" s="153"/>
      <c r="S355" s="154" t="s">
        <v>1202</v>
      </c>
      <c r="T355" s="407">
        <f t="shared" si="63"/>
        <v>19</v>
      </c>
      <c r="V355" s="401" t="str">
        <f t="shared" si="65"/>
        <v>JWWA  G  114</v>
      </c>
      <c r="W355" s="401" t="str">
        <f t="shared" si="66"/>
        <v>JWWA  G  114</v>
      </c>
    </row>
    <row r="356" spans="1:23" ht="15" customHeight="1">
      <c r="A356" s="400" t="str">
        <f t="shared" si="64"/>
        <v>020D0259</v>
      </c>
      <c r="B356" s="544"/>
      <c r="C356" s="529"/>
      <c r="D356" s="139" t="s">
        <v>21</v>
      </c>
      <c r="E356" s="140">
        <v>2</v>
      </c>
      <c r="F356" s="140">
        <v>59</v>
      </c>
      <c r="G356" s="532"/>
      <c r="H356" s="532"/>
      <c r="I356" s="148" t="str">
        <f t="shared" si="62"/>
        <v>020D0259</v>
      </c>
      <c r="J356" s="149" t="s">
        <v>783</v>
      </c>
      <c r="K356" s="149" t="s">
        <v>503</v>
      </c>
      <c r="L356" s="149" t="s">
        <v>1745</v>
      </c>
      <c r="M356" s="149" t="s">
        <v>435</v>
      </c>
      <c r="N356" s="149"/>
      <c r="O356" s="150" t="s">
        <v>6</v>
      </c>
      <c r="P356" s="151" t="s">
        <v>24</v>
      </c>
      <c r="Q356" s="152">
        <v>114</v>
      </c>
      <c r="R356" s="153"/>
      <c r="S356" s="154" t="s">
        <v>1733</v>
      </c>
      <c r="T356" s="407">
        <f t="shared" si="63"/>
        <v>20</v>
      </c>
      <c r="V356" s="401" t="str">
        <f t="shared" si="65"/>
        <v>JWWA  G  114</v>
      </c>
      <c r="W356" s="401" t="str">
        <f t="shared" si="66"/>
        <v>JWWA  G  114</v>
      </c>
    </row>
    <row r="357" spans="1:23" ht="15" customHeight="1">
      <c r="A357" s="400" t="str">
        <f t="shared" si="64"/>
        <v>026D0258</v>
      </c>
      <c r="B357" s="545"/>
      <c r="C357" s="530"/>
      <c r="D357" s="139" t="s">
        <v>21</v>
      </c>
      <c r="E357" s="140">
        <v>2</v>
      </c>
      <c r="F357" s="140">
        <v>58</v>
      </c>
      <c r="G357" s="533"/>
      <c r="H357" s="533"/>
      <c r="I357" s="155" t="str">
        <f t="shared" si="62"/>
        <v>026D0258</v>
      </c>
      <c r="J357" s="156" t="s">
        <v>783</v>
      </c>
      <c r="K357" s="156" t="s">
        <v>503</v>
      </c>
      <c r="L357" s="156" t="s">
        <v>73</v>
      </c>
      <c r="M357" s="156" t="s">
        <v>435</v>
      </c>
      <c r="N357" s="156"/>
      <c r="O357" s="157" t="s">
        <v>6</v>
      </c>
      <c r="P357" s="158" t="s">
        <v>24</v>
      </c>
      <c r="Q357" s="159">
        <v>114</v>
      </c>
      <c r="R357" s="160"/>
      <c r="S357" s="183" t="s">
        <v>2012</v>
      </c>
      <c r="T357" s="408">
        <f t="shared" si="63"/>
        <v>26</v>
      </c>
      <c r="V357" s="401" t="str">
        <f t="shared" si="65"/>
        <v>JWWA  G  114</v>
      </c>
      <c r="W357" s="401" t="str">
        <f t="shared" si="66"/>
        <v>JWWA  G  114</v>
      </c>
    </row>
    <row r="358" spans="1:23" ht="15" hidden="1" customHeight="1">
      <c r="A358" s="400" t="str">
        <f t="shared" si="64"/>
        <v>030D0257</v>
      </c>
      <c r="B358" s="197"/>
      <c r="C358" s="197"/>
      <c r="D358" s="139" t="s">
        <v>21</v>
      </c>
      <c r="E358" s="140">
        <v>2</v>
      </c>
      <c r="F358" s="140">
        <v>57</v>
      </c>
      <c r="G358" s="421" t="s">
        <v>2330</v>
      </c>
      <c r="H358" s="421" t="s">
        <v>2330</v>
      </c>
      <c r="I358" s="206" t="str">
        <f t="shared" si="62"/>
        <v>030D0257</v>
      </c>
      <c r="J358" s="165" t="s">
        <v>783</v>
      </c>
      <c r="K358" s="165" t="s">
        <v>503</v>
      </c>
      <c r="L358" s="165" t="s">
        <v>581</v>
      </c>
      <c r="M358" s="165" t="s">
        <v>435</v>
      </c>
      <c r="N358" s="165"/>
      <c r="O358" s="166" t="s">
        <v>6</v>
      </c>
      <c r="P358" s="167" t="s">
        <v>24</v>
      </c>
      <c r="Q358" s="168">
        <v>114</v>
      </c>
      <c r="R358" s="169"/>
      <c r="S358" s="182" t="s">
        <v>566</v>
      </c>
      <c r="T358" s="423">
        <f t="shared" si="63"/>
        <v>30</v>
      </c>
      <c r="V358" s="401" t="str">
        <f t="shared" si="65"/>
        <v>JWWA  G  114</v>
      </c>
      <c r="W358" s="401" t="str">
        <f t="shared" si="66"/>
        <v>JWWA  G  114</v>
      </c>
    </row>
    <row r="359" spans="1:23" ht="15" customHeight="1">
      <c r="A359" s="400" t="str">
        <f t="shared" si="64"/>
        <v>009D0261</v>
      </c>
      <c r="B359" s="544" t="s">
        <v>2380</v>
      </c>
      <c r="C359" s="529" t="s">
        <v>19</v>
      </c>
      <c r="D359" s="139" t="s">
        <v>21</v>
      </c>
      <c r="E359" s="140">
        <v>2</v>
      </c>
      <c r="F359" s="140">
        <v>61</v>
      </c>
      <c r="G359" s="531" t="s">
        <v>2332</v>
      </c>
      <c r="H359" s="531" t="s">
        <v>3542</v>
      </c>
      <c r="I359" s="141" t="str">
        <f t="shared" si="62"/>
        <v>009D0261</v>
      </c>
      <c r="J359" s="142" t="s">
        <v>504</v>
      </c>
      <c r="K359" s="142" t="s">
        <v>504</v>
      </c>
      <c r="L359" s="142" t="s">
        <v>73</v>
      </c>
      <c r="M359" s="142" t="s">
        <v>435</v>
      </c>
      <c r="N359" s="142" t="s">
        <v>462</v>
      </c>
      <c r="O359" s="143" t="s">
        <v>6</v>
      </c>
      <c r="P359" s="144" t="s">
        <v>24</v>
      </c>
      <c r="Q359" s="145">
        <v>114</v>
      </c>
      <c r="R359" s="146"/>
      <c r="S359" s="190" t="s">
        <v>3837</v>
      </c>
      <c r="T359" s="406">
        <f t="shared" si="63"/>
        <v>9</v>
      </c>
      <c r="V359" s="401" t="str">
        <f t="shared" si="65"/>
        <v>JWWA  G  114</v>
      </c>
      <c r="W359" s="401" t="str">
        <f t="shared" si="66"/>
        <v>JWWA  G  114</v>
      </c>
    </row>
    <row r="360" spans="1:23" ht="15" hidden="1" customHeight="1">
      <c r="A360" s="400" t="str">
        <f t="shared" si="64"/>
        <v>019D0241</v>
      </c>
      <c r="B360" s="544"/>
      <c r="C360" s="529"/>
      <c r="D360" s="139" t="s">
        <v>1203</v>
      </c>
      <c r="E360" s="140">
        <v>2</v>
      </c>
      <c r="F360" s="140">
        <v>41</v>
      </c>
      <c r="G360" s="532"/>
      <c r="H360" s="532"/>
      <c r="I360" s="148" t="str">
        <f t="shared" si="62"/>
        <v>019D0241</v>
      </c>
      <c r="J360" s="149" t="s">
        <v>504</v>
      </c>
      <c r="K360" s="149" t="s">
        <v>504</v>
      </c>
      <c r="L360" s="149" t="s">
        <v>73</v>
      </c>
      <c r="M360" s="149" t="s">
        <v>435</v>
      </c>
      <c r="N360" s="149" t="s">
        <v>462</v>
      </c>
      <c r="O360" s="150" t="s">
        <v>6</v>
      </c>
      <c r="P360" s="151" t="s">
        <v>24</v>
      </c>
      <c r="Q360" s="152">
        <v>114</v>
      </c>
      <c r="R360" s="153"/>
      <c r="S360" s="154" t="s">
        <v>1202</v>
      </c>
      <c r="T360" s="407">
        <f t="shared" si="63"/>
        <v>19</v>
      </c>
      <c r="V360" s="401" t="str">
        <f t="shared" si="65"/>
        <v>JWWA  G  114</v>
      </c>
      <c r="W360" s="401" t="str">
        <f t="shared" si="66"/>
        <v>JWWA  G  114</v>
      </c>
    </row>
    <row r="361" spans="1:23" ht="15" customHeight="1">
      <c r="A361" s="400" t="str">
        <f t="shared" si="64"/>
        <v>020D0260</v>
      </c>
      <c r="B361" s="544"/>
      <c r="C361" s="529"/>
      <c r="D361" s="139" t="s">
        <v>21</v>
      </c>
      <c r="E361" s="140">
        <v>2</v>
      </c>
      <c r="F361" s="140">
        <v>60</v>
      </c>
      <c r="G361" s="532"/>
      <c r="H361" s="532"/>
      <c r="I361" s="148" t="str">
        <f t="shared" si="62"/>
        <v>020D0260</v>
      </c>
      <c r="J361" s="149" t="s">
        <v>504</v>
      </c>
      <c r="K361" s="149" t="s">
        <v>504</v>
      </c>
      <c r="L361" s="149" t="s">
        <v>1745</v>
      </c>
      <c r="M361" s="149" t="s">
        <v>435</v>
      </c>
      <c r="N361" s="149" t="s">
        <v>462</v>
      </c>
      <c r="O361" s="150" t="s">
        <v>6</v>
      </c>
      <c r="P361" s="151" t="s">
        <v>24</v>
      </c>
      <c r="Q361" s="152">
        <v>114</v>
      </c>
      <c r="R361" s="153"/>
      <c r="S361" s="154" t="s">
        <v>1733</v>
      </c>
      <c r="T361" s="407">
        <f t="shared" si="63"/>
        <v>20</v>
      </c>
      <c r="V361" s="401" t="str">
        <f t="shared" si="65"/>
        <v>JWWA  G  114</v>
      </c>
      <c r="W361" s="401" t="str">
        <f t="shared" si="66"/>
        <v>JWWA  G  114</v>
      </c>
    </row>
    <row r="362" spans="1:23" ht="15" customHeight="1">
      <c r="A362" s="400" t="str">
        <f t="shared" si="64"/>
        <v>026D0259</v>
      </c>
      <c r="B362" s="544"/>
      <c r="C362" s="529"/>
      <c r="D362" s="139" t="s">
        <v>21</v>
      </c>
      <c r="E362" s="140">
        <v>2</v>
      </c>
      <c r="F362" s="140">
        <v>59</v>
      </c>
      <c r="G362" s="532"/>
      <c r="H362" s="532"/>
      <c r="I362" s="155" t="str">
        <f t="shared" si="62"/>
        <v>026D0259</v>
      </c>
      <c r="J362" s="156" t="s">
        <v>504</v>
      </c>
      <c r="K362" s="156" t="s">
        <v>504</v>
      </c>
      <c r="L362" s="156" t="s">
        <v>73</v>
      </c>
      <c r="M362" s="156" t="s">
        <v>435</v>
      </c>
      <c r="N362" s="156" t="s">
        <v>462</v>
      </c>
      <c r="O362" s="157" t="s">
        <v>6</v>
      </c>
      <c r="P362" s="158" t="s">
        <v>24</v>
      </c>
      <c r="Q362" s="159">
        <v>114</v>
      </c>
      <c r="R362" s="160"/>
      <c r="S362" s="183" t="s">
        <v>2012</v>
      </c>
      <c r="T362" s="408">
        <f t="shared" si="63"/>
        <v>26</v>
      </c>
      <c r="V362" s="401" t="str">
        <f t="shared" si="65"/>
        <v>JWWA  G  114</v>
      </c>
      <c r="W362" s="401" t="str">
        <f t="shared" si="66"/>
        <v>JWWA  G  114</v>
      </c>
    </row>
    <row r="363" spans="1:23" ht="15" hidden="1" customHeight="1">
      <c r="A363" s="400" t="str">
        <f t="shared" si="64"/>
        <v>030D0258</v>
      </c>
      <c r="B363" s="544"/>
      <c r="C363" s="529"/>
      <c r="D363" s="139" t="s">
        <v>21</v>
      </c>
      <c r="E363" s="140">
        <v>2</v>
      </c>
      <c r="F363" s="140">
        <v>58</v>
      </c>
      <c r="G363" s="532"/>
      <c r="H363" s="533"/>
      <c r="I363" s="206" t="str">
        <f t="shared" si="62"/>
        <v>030D0258</v>
      </c>
      <c r="J363" s="165" t="s">
        <v>504</v>
      </c>
      <c r="K363" s="165" t="s">
        <v>504</v>
      </c>
      <c r="L363" s="165" t="s">
        <v>581</v>
      </c>
      <c r="M363" s="165" t="s">
        <v>435</v>
      </c>
      <c r="N363" s="165" t="s">
        <v>462</v>
      </c>
      <c r="O363" s="166" t="s">
        <v>6</v>
      </c>
      <c r="P363" s="167" t="s">
        <v>24</v>
      </c>
      <c r="Q363" s="168">
        <v>114</v>
      </c>
      <c r="R363" s="169"/>
      <c r="S363" s="182" t="s">
        <v>566</v>
      </c>
      <c r="T363" s="423">
        <f t="shared" si="63"/>
        <v>30</v>
      </c>
      <c r="V363" s="401" t="str">
        <f t="shared" si="65"/>
        <v>JWWA  G  114</v>
      </c>
      <c r="W363" s="401" t="str">
        <f t="shared" si="66"/>
        <v>JWWA  G  114</v>
      </c>
    </row>
    <row r="364" spans="1:23" ht="15" hidden="1" customHeight="1">
      <c r="A364" s="400" t="str">
        <f t="shared" si="64"/>
        <v>019D0242</v>
      </c>
      <c r="B364" s="544"/>
      <c r="C364" s="529"/>
      <c r="D364" s="139" t="s">
        <v>1203</v>
      </c>
      <c r="E364" s="140">
        <v>2</v>
      </c>
      <c r="F364" s="140">
        <v>42</v>
      </c>
      <c r="G364" s="532"/>
      <c r="H364" s="421" t="s">
        <v>2357</v>
      </c>
      <c r="I364" s="141" t="str">
        <f t="shared" si="62"/>
        <v>019D0242</v>
      </c>
      <c r="J364" s="142" t="s">
        <v>504</v>
      </c>
      <c r="K364" s="142" t="s">
        <v>504</v>
      </c>
      <c r="L364" s="142" t="s">
        <v>73</v>
      </c>
      <c r="M364" s="142" t="s">
        <v>435</v>
      </c>
      <c r="N364" s="142" t="s">
        <v>463</v>
      </c>
      <c r="O364" s="143" t="s">
        <v>6</v>
      </c>
      <c r="P364" s="144" t="s">
        <v>24</v>
      </c>
      <c r="Q364" s="145">
        <v>114</v>
      </c>
      <c r="R364" s="146"/>
      <c r="S364" s="190" t="s">
        <v>1202</v>
      </c>
      <c r="T364" s="406">
        <f t="shared" si="63"/>
        <v>19</v>
      </c>
      <c r="V364" s="401" t="str">
        <f t="shared" si="65"/>
        <v>JWWA  G  114</v>
      </c>
      <c r="W364" s="401" t="str">
        <f t="shared" si="66"/>
        <v>JWWA  G  114</v>
      </c>
    </row>
    <row r="365" spans="1:23" ht="15" customHeight="1">
      <c r="A365" s="400" t="str">
        <f t="shared" si="64"/>
        <v>020D0261</v>
      </c>
      <c r="B365" s="544"/>
      <c r="C365" s="529"/>
      <c r="D365" s="139" t="s">
        <v>21</v>
      </c>
      <c r="E365" s="140">
        <v>2</v>
      </c>
      <c r="F365" s="140">
        <v>61</v>
      </c>
      <c r="G365" s="532"/>
      <c r="H365" s="531" t="s">
        <v>2339</v>
      </c>
      <c r="I365" s="148" t="str">
        <f t="shared" si="62"/>
        <v>020D0261</v>
      </c>
      <c r="J365" s="149" t="s">
        <v>504</v>
      </c>
      <c r="K365" s="149" t="s">
        <v>504</v>
      </c>
      <c r="L365" s="149" t="s">
        <v>1745</v>
      </c>
      <c r="M365" s="149" t="s">
        <v>435</v>
      </c>
      <c r="N365" s="149" t="s">
        <v>463</v>
      </c>
      <c r="O365" s="150" t="s">
        <v>6</v>
      </c>
      <c r="P365" s="151" t="s">
        <v>24</v>
      </c>
      <c r="Q365" s="152">
        <v>114</v>
      </c>
      <c r="R365" s="153"/>
      <c r="S365" s="154" t="s">
        <v>1733</v>
      </c>
      <c r="T365" s="407">
        <f t="shared" si="63"/>
        <v>20</v>
      </c>
      <c r="V365" s="401" t="str">
        <f t="shared" si="65"/>
        <v>JWWA  G  114</v>
      </c>
      <c r="W365" s="401" t="str">
        <f t="shared" si="66"/>
        <v>JWWA  G  114</v>
      </c>
    </row>
    <row r="366" spans="1:23" ht="15" customHeight="1">
      <c r="A366" s="400" t="str">
        <f t="shared" si="64"/>
        <v>026D0260</v>
      </c>
      <c r="B366" s="544"/>
      <c r="C366" s="529"/>
      <c r="D366" s="139" t="s">
        <v>21</v>
      </c>
      <c r="E366" s="140">
        <v>2</v>
      </c>
      <c r="F366" s="140">
        <v>60</v>
      </c>
      <c r="G366" s="532"/>
      <c r="H366" s="532"/>
      <c r="I366" s="155" t="str">
        <f t="shared" si="62"/>
        <v>026D0260</v>
      </c>
      <c r="J366" s="156" t="s">
        <v>504</v>
      </c>
      <c r="K366" s="156" t="s">
        <v>504</v>
      </c>
      <c r="L366" s="156" t="s">
        <v>73</v>
      </c>
      <c r="M366" s="156" t="s">
        <v>435</v>
      </c>
      <c r="N366" s="156" t="s">
        <v>463</v>
      </c>
      <c r="O366" s="157" t="s">
        <v>6</v>
      </c>
      <c r="P366" s="158" t="s">
        <v>24</v>
      </c>
      <c r="Q366" s="159">
        <v>114</v>
      </c>
      <c r="R366" s="160"/>
      <c r="S366" s="183" t="s">
        <v>2012</v>
      </c>
      <c r="T366" s="408">
        <f t="shared" si="63"/>
        <v>26</v>
      </c>
      <c r="V366" s="401" t="str">
        <f t="shared" si="65"/>
        <v>JWWA  G  114</v>
      </c>
      <c r="W366" s="401" t="str">
        <f t="shared" si="66"/>
        <v>JWWA  G  114</v>
      </c>
    </row>
    <row r="367" spans="1:23" ht="15" hidden="1" customHeight="1">
      <c r="A367" s="400" t="str">
        <f t="shared" si="64"/>
        <v>030D0259</v>
      </c>
      <c r="B367" s="544"/>
      <c r="C367" s="529"/>
      <c r="D367" s="139" t="s">
        <v>21</v>
      </c>
      <c r="E367" s="140">
        <v>2</v>
      </c>
      <c r="F367" s="140">
        <v>59</v>
      </c>
      <c r="G367" s="533"/>
      <c r="H367" s="414"/>
      <c r="I367" s="206" t="str">
        <f t="shared" si="62"/>
        <v>030D0259</v>
      </c>
      <c r="J367" s="165" t="s">
        <v>504</v>
      </c>
      <c r="K367" s="165" t="s">
        <v>504</v>
      </c>
      <c r="L367" s="165" t="s">
        <v>581</v>
      </c>
      <c r="M367" s="165" t="s">
        <v>435</v>
      </c>
      <c r="N367" s="165" t="s">
        <v>463</v>
      </c>
      <c r="O367" s="166" t="s">
        <v>6</v>
      </c>
      <c r="P367" s="167" t="s">
        <v>24</v>
      </c>
      <c r="Q367" s="168">
        <v>114</v>
      </c>
      <c r="R367" s="169"/>
      <c r="S367" s="182" t="s">
        <v>566</v>
      </c>
      <c r="T367" s="423">
        <f t="shared" si="63"/>
        <v>30</v>
      </c>
      <c r="V367" s="401" t="str">
        <f t="shared" si="65"/>
        <v>JWWA  G  114</v>
      </c>
      <c r="W367" s="401" t="str">
        <f t="shared" si="66"/>
        <v>JWWA  G  114</v>
      </c>
    </row>
    <row r="368" spans="1:23" ht="15" customHeight="1">
      <c r="A368" s="400" t="str">
        <f t="shared" si="64"/>
        <v>009D0262</v>
      </c>
      <c r="B368" s="544"/>
      <c r="C368" s="529"/>
      <c r="D368" s="139" t="s">
        <v>21</v>
      </c>
      <c r="E368" s="140">
        <v>2</v>
      </c>
      <c r="F368" s="140">
        <v>62</v>
      </c>
      <c r="G368" s="531" t="s">
        <v>2355</v>
      </c>
      <c r="H368" s="531" t="s">
        <v>2356</v>
      </c>
      <c r="I368" s="141" t="str">
        <f t="shared" si="62"/>
        <v>009D0262</v>
      </c>
      <c r="J368" s="142" t="s">
        <v>505</v>
      </c>
      <c r="K368" s="142" t="s">
        <v>505</v>
      </c>
      <c r="L368" s="142" t="s">
        <v>73</v>
      </c>
      <c r="M368" s="142" t="s">
        <v>435</v>
      </c>
      <c r="N368" s="142" t="s">
        <v>462</v>
      </c>
      <c r="O368" s="143" t="s">
        <v>6</v>
      </c>
      <c r="P368" s="144" t="s">
        <v>24</v>
      </c>
      <c r="Q368" s="145">
        <v>114</v>
      </c>
      <c r="R368" s="146"/>
      <c r="S368" s="190" t="s">
        <v>3837</v>
      </c>
      <c r="T368" s="406">
        <f t="shared" si="63"/>
        <v>9</v>
      </c>
      <c r="V368" s="401" t="str">
        <f t="shared" si="65"/>
        <v>JWWA  G  114</v>
      </c>
      <c r="W368" s="401" t="str">
        <f t="shared" si="66"/>
        <v>JWWA  G  114</v>
      </c>
    </row>
    <row r="369" spans="1:23" ht="15" hidden="1" customHeight="1">
      <c r="A369" s="400" t="str">
        <f t="shared" si="64"/>
        <v>019D0243</v>
      </c>
      <c r="B369" s="544"/>
      <c r="C369" s="529"/>
      <c r="D369" s="139" t="s">
        <v>1203</v>
      </c>
      <c r="E369" s="140">
        <v>2</v>
      </c>
      <c r="F369" s="140">
        <v>43</v>
      </c>
      <c r="G369" s="532"/>
      <c r="H369" s="532"/>
      <c r="I369" s="148" t="str">
        <f t="shared" si="62"/>
        <v>019D0243</v>
      </c>
      <c r="J369" s="149" t="s">
        <v>505</v>
      </c>
      <c r="K369" s="149" t="s">
        <v>505</v>
      </c>
      <c r="L369" s="149" t="s">
        <v>73</v>
      </c>
      <c r="M369" s="149" t="s">
        <v>435</v>
      </c>
      <c r="N369" s="149" t="s">
        <v>462</v>
      </c>
      <c r="O369" s="150" t="s">
        <v>6</v>
      </c>
      <c r="P369" s="151" t="s">
        <v>24</v>
      </c>
      <c r="Q369" s="152">
        <v>114</v>
      </c>
      <c r="R369" s="153"/>
      <c r="S369" s="154" t="s">
        <v>1202</v>
      </c>
      <c r="T369" s="407">
        <f t="shared" si="63"/>
        <v>19</v>
      </c>
      <c r="V369" s="401" t="str">
        <f t="shared" si="65"/>
        <v>JWWA  G  114</v>
      </c>
      <c r="W369" s="401" t="str">
        <f t="shared" si="66"/>
        <v>JWWA  G  114</v>
      </c>
    </row>
    <row r="370" spans="1:23" ht="15" customHeight="1">
      <c r="A370" s="400" t="str">
        <f t="shared" si="64"/>
        <v>020D0262</v>
      </c>
      <c r="B370" s="544"/>
      <c r="C370" s="529"/>
      <c r="D370" s="139" t="s">
        <v>21</v>
      </c>
      <c r="E370" s="140">
        <v>2</v>
      </c>
      <c r="F370" s="140">
        <v>62</v>
      </c>
      <c r="G370" s="532"/>
      <c r="H370" s="532"/>
      <c r="I370" s="148" t="str">
        <f t="shared" si="62"/>
        <v>020D0262</v>
      </c>
      <c r="J370" s="149" t="s">
        <v>505</v>
      </c>
      <c r="K370" s="149" t="s">
        <v>505</v>
      </c>
      <c r="L370" s="149" t="s">
        <v>1745</v>
      </c>
      <c r="M370" s="149" t="s">
        <v>435</v>
      </c>
      <c r="N370" s="149" t="s">
        <v>462</v>
      </c>
      <c r="O370" s="150" t="s">
        <v>6</v>
      </c>
      <c r="P370" s="151" t="s">
        <v>24</v>
      </c>
      <c r="Q370" s="152">
        <v>114</v>
      </c>
      <c r="R370" s="153"/>
      <c r="S370" s="154" t="s">
        <v>1733</v>
      </c>
      <c r="T370" s="407">
        <f t="shared" si="63"/>
        <v>20</v>
      </c>
      <c r="V370" s="401" t="str">
        <f t="shared" si="65"/>
        <v>JWWA  G  114</v>
      </c>
      <c r="W370" s="401" t="str">
        <f t="shared" si="66"/>
        <v>JWWA  G  114</v>
      </c>
    </row>
    <row r="371" spans="1:23" ht="15" customHeight="1">
      <c r="A371" s="400" t="str">
        <f t="shared" si="64"/>
        <v>026D0261</v>
      </c>
      <c r="B371" s="544"/>
      <c r="C371" s="529"/>
      <c r="D371" s="139" t="s">
        <v>21</v>
      </c>
      <c r="E371" s="140">
        <v>2</v>
      </c>
      <c r="F371" s="140">
        <v>61</v>
      </c>
      <c r="G371" s="532"/>
      <c r="H371" s="532"/>
      <c r="I371" s="155" t="str">
        <f t="shared" si="62"/>
        <v>026D0261</v>
      </c>
      <c r="J371" s="156" t="s">
        <v>505</v>
      </c>
      <c r="K371" s="156" t="s">
        <v>505</v>
      </c>
      <c r="L371" s="156" t="s">
        <v>73</v>
      </c>
      <c r="M371" s="156" t="s">
        <v>435</v>
      </c>
      <c r="N371" s="156" t="s">
        <v>462</v>
      </c>
      <c r="O371" s="157" t="s">
        <v>6</v>
      </c>
      <c r="P371" s="158" t="s">
        <v>24</v>
      </c>
      <c r="Q371" s="159">
        <v>114</v>
      </c>
      <c r="R371" s="160"/>
      <c r="S371" s="183" t="s">
        <v>2012</v>
      </c>
      <c r="T371" s="408">
        <f t="shared" si="63"/>
        <v>26</v>
      </c>
      <c r="V371" s="401" t="str">
        <f t="shared" si="65"/>
        <v>JWWA  G  114</v>
      </c>
      <c r="W371" s="401" t="str">
        <f t="shared" si="66"/>
        <v>JWWA  G  114</v>
      </c>
    </row>
    <row r="372" spans="1:23" ht="15" hidden="1" customHeight="1">
      <c r="A372" s="400" t="str">
        <f t="shared" si="64"/>
        <v>030D0260</v>
      </c>
      <c r="B372" s="544"/>
      <c r="C372" s="529"/>
      <c r="D372" s="139" t="s">
        <v>21</v>
      </c>
      <c r="E372" s="140">
        <v>2</v>
      </c>
      <c r="F372" s="140">
        <v>60</v>
      </c>
      <c r="G372" s="532"/>
      <c r="H372" s="533"/>
      <c r="I372" s="206" t="str">
        <f t="shared" si="62"/>
        <v>030D0260</v>
      </c>
      <c r="J372" s="165" t="s">
        <v>505</v>
      </c>
      <c r="K372" s="165" t="s">
        <v>505</v>
      </c>
      <c r="L372" s="165" t="s">
        <v>581</v>
      </c>
      <c r="M372" s="165" t="s">
        <v>435</v>
      </c>
      <c r="N372" s="165" t="s">
        <v>462</v>
      </c>
      <c r="O372" s="166" t="s">
        <v>6</v>
      </c>
      <c r="P372" s="167" t="s">
        <v>24</v>
      </c>
      <c r="Q372" s="168">
        <v>114</v>
      </c>
      <c r="R372" s="169"/>
      <c r="S372" s="182" t="s">
        <v>566</v>
      </c>
      <c r="T372" s="423">
        <f t="shared" si="63"/>
        <v>30</v>
      </c>
      <c r="V372" s="401" t="str">
        <f t="shared" si="65"/>
        <v>JWWA  G  114</v>
      </c>
      <c r="W372" s="401" t="str">
        <f t="shared" si="66"/>
        <v>JWWA  G  114</v>
      </c>
    </row>
    <row r="373" spans="1:23" ht="15" hidden="1" customHeight="1">
      <c r="A373" s="400" t="str">
        <f t="shared" si="64"/>
        <v>019D0244</v>
      </c>
      <c r="B373" s="544"/>
      <c r="C373" s="529"/>
      <c r="D373" s="139" t="s">
        <v>1203</v>
      </c>
      <c r="E373" s="140">
        <v>2</v>
      </c>
      <c r="F373" s="140">
        <v>44</v>
      </c>
      <c r="G373" s="532"/>
      <c r="H373" s="163" t="s">
        <v>2357</v>
      </c>
      <c r="I373" s="141" t="str">
        <f t="shared" si="62"/>
        <v>019D0244</v>
      </c>
      <c r="J373" s="142" t="s">
        <v>505</v>
      </c>
      <c r="K373" s="142" t="s">
        <v>505</v>
      </c>
      <c r="L373" s="142" t="s">
        <v>73</v>
      </c>
      <c r="M373" s="142" t="s">
        <v>435</v>
      </c>
      <c r="N373" s="142" t="s">
        <v>463</v>
      </c>
      <c r="O373" s="143" t="s">
        <v>6</v>
      </c>
      <c r="P373" s="144" t="s">
        <v>24</v>
      </c>
      <c r="Q373" s="145">
        <v>114</v>
      </c>
      <c r="R373" s="175"/>
      <c r="S373" s="190" t="s">
        <v>1202</v>
      </c>
      <c r="T373" s="406">
        <f t="shared" si="63"/>
        <v>19</v>
      </c>
      <c r="V373" s="401" t="str">
        <f t="shared" si="65"/>
        <v>JWWA  G  114</v>
      </c>
      <c r="W373" s="401" t="str">
        <f t="shared" si="66"/>
        <v>JWWA  G  114</v>
      </c>
    </row>
    <row r="374" spans="1:23" ht="15" customHeight="1">
      <c r="A374" s="400" t="str">
        <f t="shared" si="64"/>
        <v>020D0263</v>
      </c>
      <c r="B374" s="544"/>
      <c r="C374" s="529"/>
      <c r="D374" s="139" t="s">
        <v>21</v>
      </c>
      <c r="E374" s="140">
        <v>2</v>
      </c>
      <c r="F374" s="140">
        <v>63</v>
      </c>
      <c r="G374" s="532"/>
      <c r="H374" s="534" t="s">
        <v>2339</v>
      </c>
      <c r="I374" s="148" t="str">
        <f t="shared" si="62"/>
        <v>020D0263</v>
      </c>
      <c r="J374" s="149" t="s">
        <v>505</v>
      </c>
      <c r="K374" s="149" t="s">
        <v>505</v>
      </c>
      <c r="L374" s="149" t="s">
        <v>1745</v>
      </c>
      <c r="M374" s="149" t="s">
        <v>435</v>
      </c>
      <c r="N374" s="149" t="s">
        <v>463</v>
      </c>
      <c r="O374" s="150" t="s">
        <v>6</v>
      </c>
      <c r="P374" s="151" t="s">
        <v>24</v>
      </c>
      <c r="Q374" s="152">
        <v>114</v>
      </c>
      <c r="R374" s="153"/>
      <c r="S374" s="154" t="s">
        <v>1733</v>
      </c>
      <c r="T374" s="407">
        <f t="shared" si="63"/>
        <v>20</v>
      </c>
      <c r="V374" s="401" t="str">
        <f t="shared" si="65"/>
        <v>JWWA  G  114</v>
      </c>
      <c r="W374" s="401" t="str">
        <f t="shared" si="66"/>
        <v>JWWA  G  114</v>
      </c>
    </row>
    <row r="375" spans="1:23" ht="15" customHeight="1">
      <c r="A375" s="400" t="str">
        <f t="shared" si="64"/>
        <v>026D0262</v>
      </c>
      <c r="B375" s="544"/>
      <c r="C375" s="529"/>
      <c r="D375" s="139" t="s">
        <v>21</v>
      </c>
      <c r="E375" s="140">
        <v>2</v>
      </c>
      <c r="F375" s="140">
        <v>62</v>
      </c>
      <c r="G375" s="532"/>
      <c r="H375" s="539"/>
      <c r="I375" s="164" t="str">
        <f t="shared" si="62"/>
        <v>026D0262</v>
      </c>
      <c r="J375" s="176" t="s">
        <v>505</v>
      </c>
      <c r="K375" s="176" t="s">
        <v>505</v>
      </c>
      <c r="L375" s="176" t="s">
        <v>73</v>
      </c>
      <c r="M375" s="176" t="s">
        <v>435</v>
      </c>
      <c r="N375" s="176" t="s">
        <v>463</v>
      </c>
      <c r="O375" s="177" t="s">
        <v>6</v>
      </c>
      <c r="P375" s="178" t="s">
        <v>24</v>
      </c>
      <c r="Q375" s="179">
        <v>114</v>
      </c>
      <c r="R375" s="180"/>
      <c r="S375" s="181" t="s">
        <v>2012</v>
      </c>
      <c r="T375" s="419">
        <f t="shared" si="63"/>
        <v>26</v>
      </c>
      <c r="V375" s="401" t="str">
        <f t="shared" si="65"/>
        <v>JWWA  G  114</v>
      </c>
      <c r="W375" s="401" t="str">
        <f t="shared" si="66"/>
        <v>JWWA  G  114</v>
      </c>
    </row>
    <row r="376" spans="1:23" ht="15" hidden="1" customHeight="1">
      <c r="A376" s="400" t="str">
        <f t="shared" si="64"/>
        <v>030D0261</v>
      </c>
      <c r="B376" s="544"/>
      <c r="C376" s="529"/>
      <c r="D376" s="139" t="s">
        <v>21</v>
      </c>
      <c r="E376" s="140">
        <v>2</v>
      </c>
      <c r="F376" s="140">
        <v>61</v>
      </c>
      <c r="G376" s="533"/>
      <c r="H376" s="420"/>
      <c r="I376" s="206" t="str">
        <f t="shared" si="62"/>
        <v>030D0261</v>
      </c>
      <c r="J376" s="165" t="s">
        <v>505</v>
      </c>
      <c r="K376" s="165" t="s">
        <v>505</v>
      </c>
      <c r="L376" s="165" t="s">
        <v>581</v>
      </c>
      <c r="M376" s="165" t="s">
        <v>435</v>
      </c>
      <c r="N376" s="165" t="s">
        <v>463</v>
      </c>
      <c r="O376" s="166" t="s">
        <v>6</v>
      </c>
      <c r="P376" s="167" t="s">
        <v>24</v>
      </c>
      <c r="Q376" s="168">
        <v>114</v>
      </c>
      <c r="R376" s="169"/>
      <c r="S376" s="182" t="s">
        <v>566</v>
      </c>
      <c r="T376" s="423">
        <f t="shared" si="63"/>
        <v>30</v>
      </c>
      <c r="V376" s="401" t="str">
        <f t="shared" si="65"/>
        <v>JWWA  G  114</v>
      </c>
      <c r="W376" s="401" t="str">
        <f t="shared" si="66"/>
        <v>JWWA  G  114</v>
      </c>
    </row>
    <row r="377" spans="1:23" ht="15" customHeight="1">
      <c r="A377" s="400" t="str">
        <f t="shared" si="64"/>
        <v>009D0263</v>
      </c>
      <c r="B377" s="544"/>
      <c r="C377" s="529"/>
      <c r="D377" s="139" t="s">
        <v>21</v>
      </c>
      <c r="E377" s="140">
        <v>2</v>
      </c>
      <c r="F377" s="140">
        <v>63</v>
      </c>
      <c r="G377" s="534" t="s">
        <v>2361</v>
      </c>
      <c r="H377" s="534" t="s">
        <v>2361</v>
      </c>
      <c r="I377" s="141" t="str">
        <f t="shared" si="62"/>
        <v>009D0263</v>
      </c>
      <c r="J377" s="142" t="s">
        <v>506</v>
      </c>
      <c r="K377" s="142" t="s">
        <v>506</v>
      </c>
      <c r="L377" s="142" t="s">
        <v>73</v>
      </c>
      <c r="M377" s="142" t="s">
        <v>525</v>
      </c>
      <c r="N377" s="142" t="s">
        <v>128</v>
      </c>
      <c r="O377" s="143" t="s">
        <v>6</v>
      </c>
      <c r="P377" s="144" t="s">
        <v>24</v>
      </c>
      <c r="Q377" s="145">
        <v>114</v>
      </c>
      <c r="R377" s="175"/>
      <c r="S377" s="190" t="s">
        <v>3837</v>
      </c>
      <c r="T377" s="406">
        <f t="shared" si="63"/>
        <v>9</v>
      </c>
      <c r="V377" s="401" t="str">
        <f t="shared" si="65"/>
        <v>JWWA  G  114</v>
      </c>
      <c r="W377" s="401" t="str">
        <f t="shared" si="66"/>
        <v>JWWA  G  114</v>
      </c>
    </row>
    <row r="378" spans="1:23" ht="15" hidden="1" customHeight="1">
      <c r="A378" s="400" t="str">
        <f t="shared" si="64"/>
        <v>019D0245</v>
      </c>
      <c r="B378" s="544"/>
      <c r="C378" s="529"/>
      <c r="D378" s="139" t="s">
        <v>1203</v>
      </c>
      <c r="E378" s="140">
        <v>2</v>
      </c>
      <c r="F378" s="140">
        <v>45</v>
      </c>
      <c r="G378" s="539"/>
      <c r="H378" s="539"/>
      <c r="I378" s="148" t="str">
        <f t="shared" si="62"/>
        <v>019D0245</v>
      </c>
      <c r="J378" s="149" t="s">
        <v>506</v>
      </c>
      <c r="K378" s="149" t="s">
        <v>506</v>
      </c>
      <c r="L378" s="149" t="s">
        <v>73</v>
      </c>
      <c r="M378" s="149" t="s">
        <v>525</v>
      </c>
      <c r="N378" s="149" t="s">
        <v>128</v>
      </c>
      <c r="O378" s="150" t="s">
        <v>6</v>
      </c>
      <c r="P378" s="151" t="s">
        <v>24</v>
      </c>
      <c r="Q378" s="152">
        <v>114</v>
      </c>
      <c r="R378" s="153"/>
      <c r="S378" s="154" t="s">
        <v>1202</v>
      </c>
      <c r="T378" s="407">
        <f t="shared" si="63"/>
        <v>19</v>
      </c>
      <c r="V378" s="401" t="str">
        <f t="shared" si="65"/>
        <v>JWWA  G  114</v>
      </c>
      <c r="W378" s="401" t="str">
        <f t="shared" si="66"/>
        <v>JWWA  G  114</v>
      </c>
    </row>
    <row r="379" spans="1:23" ht="15" customHeight="1">
      <c r="A379" s="400" t="str">
        <f t="shared" si="64"/>
        <v>020D0264</v>
      </c>
      <c r="B379" s="544"/>
      <c r="C379" s="529"/>
      <c r="D379" s="139" t="s">
        <v>21</v>
      </c>
      <c r="E379" s="140">
        <v>2</v>
      </c>
      <c r="F379" s="140">
        <v>64</v>
      </c>
      <c r="G379" s="539"/>
      <c r="H379" s="539"/>
      <c r="I379" s="148" t="str">
        <f t="shared" si="62"/>
        <v>020D0264</v>
      </c>
      <c r="J379" s="149" t="s">
        <v>506</v>
      </c>
      <c r="K379" s="149" t="s">
        <v>506</v>
      </c>
      <c r="L379" s="149" t="s">
        <v>1745</v>
      </c>
      <c r="M379" s="149" t="s">
        <v>525</v>
      </c>
      <c r="N379" s="149" t="s">
        <v>128</v>
      </c>
      <c r="O379" s="150" t="s">
        <v>6</v>
      </c>
      <c r="P379" s="151" t="s">
        <v>24</v>
      </c>
      <c r="Q379" s="152">
        <v>114</v>
      </c>
      <c r="R379" s="153"/>
      <c r="S379" s="154" t="s">
        <v>1733</v>
      </c>
      <c r="T379" s="407">
        <f t="shared" si="63"/>
        <v>20</v>
      </c>
      <c r="V379" s="401" t="str">
        <f t="shared" si="65"/>
        <v>JWWA  G  114</v>
      </c>
      <c r="W379" s="401" t="str">
        <f t="shared" si="66"/>
        <v>JWWA  G  114</v>
      </c>
    </row>
    <row r="380" spans="1:23" ht="15" customHeight="1">
      <c r="A380" s="400" t="str">
        <f t="shared" si="64"/>
        <v>026D0263</v>
      </c>
      <c r="B380" s="544"/>
      <c r="C380" s="529"/>
      <c r="D380" s="139" t="s">
        <v>21</v>
      </c>
      <c r="E380" s="140">
        <v>2</v>
      </c>
      <c r="F380" s="140">
        <v>63</v>
      </c>
      <c r="G380" s="539"/>
      <c r="H380" s="539"/>
      <c r="I380" s="155" t="str">
        <f t="shared" si="62"/>
        <v>026D0263</v>
      </c>
      <c r="J380" s="156" t="s">
        <v>506</v>
      </c>
      <c r="K380" s="156" t="s">
        <v>506</v>
      </c>
      <c r="L380" s="156" t="s">
        <v>73</v>
      </c>
      <c r="M380" s="156" t="s">
        <v>525</v>
      </c>
      <c r="N380" s="171" t="s">
        <v>128</v>
      </c>
      <c r="O380" s="157" t="s">
        <v>6</v>
      </c>
      <c r="P380" s="158" t="s">
        <v>24</v>
      </c>
      <c r="Q380" s="159">
        <v>114</v>
      </c>
      <c r="R380" s="160"/>
      <c r="S380" s="183" t="s">
        <v>2012</v>
      </c>
      <c r="T380" s="408">
        <f t="shared" si="63"/>
        <v>26</v>
      </c>
      <c r="V380" s="401" t="str">
        <f t="shared" si="65"/>
        <v>JWWA  G  114</v>
      </c>
      <c r="W380" s="401" t="str">
        <f t="shared" si="66"/>
        <v>JWWA  G  114</v>
      </c>
    </row>
    <row r="381" spans="1:23" ht="15" hidden="1" customHeight="1">
      <c r="A381" s="400" t="str">
        <f t="shared" si="64"/>
        <v>030D0262</v>
      </c>
      <c r="B381" s="544"/>
      <c r="C381" s="529"/>
      <c r="D381" s="139" t="s">
        <v>21</v>
      </c>
      <c r="E381" s="140">
        <v>2</v>
      </c>
      <c r="F381" s="140">
        <v>62</v>
      </c>
      <c r="G381" s="535"/>
      <c r="H381" s="535"/>
      <c r="I381" s="206" t="str">
        <f t="shared" si="62"/>
        <v>030D0262</v>
      </c>
      <c r="J381" s="165" t="s">
        <v>506</v>
      </c>
      <c r="K381" s="165" t="s">
        <v>506</v>
      </c>
      <c r="L381" s="165" t="s">
        <v>581</v>
      </c>
      <c r="M381" s="165" t="s">
        <v>525</v>
      </c>
      <c r="N381" s="142" t="s">
        <v>128</v>
      </c>
      <c r="O381" s="166" t="s">
        <v>6</v>
      </c>
      <c r="P381" s="167" t="s">
        <v>24</v>
      </c>
      <c r="Q381" s="168">
        <v>114</v>
      </c>
      <c r="R381" s="160"/>
      <c r="S381" s="182" t="s">
        <v>566</v>
      </c>
      <c r="T381" s="423">
        <f t="shared" si="63"/>
        <v>30</v>
      </c>
      <c r="V381" s="401" t="str">
        <f t="shared" si="65"/>
        <v>JWWA  G  114</v>
      </c>
      <c r="W381" s="401" t="str">
        <f t="shared" si="66"/>
        <v>JWWA  G  114</v>
      </c>
    </row>
    <row r="382" spans="1:23" ht="15" customHeight="1">
      <c r="A382" s="400" t="str">
        <f t="shared" si="64"/>
        <v>011D0204</v>
      </c>
      <c r="B382" s="544"/>
      <c r="C382" s="529"/>
      <c r="D382" s="139" t="s">
        <v>21</v>
      </c>
      <c r="E382" s="140">
        <v>2</v>
      </c>
      <c r="F382" s="140">
        <v>4</v>
      </c>
      <c r="G382" s="534" t="s">
        <v>2374</v>
      </c>
      <c r="H382" s="534" t="s">
        <v>2367</v>
      </c>
      <c r="I382" s="141" t="str">
        <f t="shared" si="62"/>
        <v>011D0204</v>
      </c>
      <c r="J382" s="142" t="s">
        <v>1345</v>
      </c>
      <c r="K382" s="142" t="s">
        <v>2143</v>
      </c>
      <c r="L382" s="142" t="s">
        <v>73</v>
      </c>
      <c r="M382" s="142" t="s">
        <v>525</v>
      </c>
      <c r="N382" s="142" t="s">
        <v>1343</v>
      </c>
      <c r="O382" s="143" t="s">
        <v>57</v>
      </c>
      <c r="P382" s="173"/>
      <c r="Q382" s="174"/>
      <c r="R382" s="175"/>
      <c r="S382" s="190" t="s">
        <v>2140</v>
      </c>
      <c r="T382" s="406">
        <f t="shared" si="63"/>
        <v>11</v>
      </c>
      <c r="V382" s="401" t="str">
        <f t="shared" si="65"/>
        <v xml:space="preserve">指定承認    </v>
      </c>
      <c r="W382" s="401" t="str">
        <f t="shared" si="66"/>
        <v xml:space="preserve">指定承認    </v>
      </c>
    </row>
    <row r="383" spans="1:23" ht="15" customHeight="1">
      <c r="A383" s="400" t="str">
        <f t="shared" si="64"/>
        <v>016D0204</v>
      </c>
      <c r="B383" s="544"/>
      <c r="C383" s="529"/>
      <c r="D383" s="139" t="s">
        <v>1334</v>
      </c>
      <c r="E383" s="140">
        <v>2</v>
      </c>
      <c r="F383" s="140">
        <v>4</v>
      </c>
      <c r="G383" s="539"/>
      <c r="H383" s="535"/>
      <c r="I383" s="164" t="str">
        <f t="shared" si="62"/>
        <v>016D0204</v>
      </c>
      <c r="J383" s="176" t="s">
        <v>1345</v>
      </c>
      <c r="K383" s="176" t="s">
        <v>1346</v>
      </c>
      <c r="L383" s="176" t="s">
        <v>1341</v>
      </c>
      <c r="M383" s="176" t="s">
        <v>525</v>
      </c>
      <c r="N383" s="176" t="s">
        <v>1343</v>
      </c>
      <c r="O383" s="177" t="s">
        <v>57</v>
      </c>
      <c r="P383" s="178"/>
      <c r="Q383" s="179"/>
      <c r="R383" s="180"/>
      <c r="S383" s="181" t="s">
        <v>1338</v>
      </c>
      <c r="T383" s="419">
        <f t="shared" si="63"/>
        <v>16</v>
      </c>
      <c r="V383" s="401" t="str">
        <f t="shared" si="65"/>
        <v xml:space="preserve">指定承認    </v>
      </c>
      <c r="W383" s="401" t="str">
        <f t="shared" si="66"/>
        <v xml:space="preserve">指定承認    </v>
      </c>
    </row>
    <row r="384" spans="1:23" ht="15" customHeight="1">
      <c r="A384" s="400" t="str">
        <f t="shared" si="64"/>
        <v>011D0205</v>
      </c>
      <c r="B384" s="544"/>
      <c r="C384" s="529"/>
      <c r="D384" s="139" t="s">
        <v>21</v>
      </c>
      <c r="E384" s="140">
        <v>2</v>
      </c>
      <c r="F384" s="140">
        <v>5</v>
      </c>
      <c r="G384" s="539"/>
      <c r="H384" s="534" t="s">
        <v>2363</v>
      </c>
      <c r="I384" s="141" t="str">
        <f t="shared" si="62"/>
        <v>011D0205</v>
      </c>
      <c r="J384" s="142" t="s">
        <v>1347</v>
      </c>
      <c r="K384" s="142" t="s">
        <v>2143</v>
      </c>
      <c r="L384" s="142" t="s">
        <v>73</v>
      </c>
      <c r="M384" s="142" t="s">
        <v>525</v>
      </c>
      <c r="N384" s="142" t="s">
        <v>1343</v>
      </c>
      <c r="O384" s="143" t="s">
        <v>57</v>
      </c>
      <c r="P384" s="173"/>
      <c r="Q384" s="174"/>
      <c r="R384" s="175"/>
      <c r="S384" s="190" t="s">
        <v>2140</v>
      </c>
      <c r="T384" s="406">
        <f t="shared" si="63"/>
        <v>11</v>
      </c>
      <c r="V384" s="401" t="str">
        <f t="shared" si="65"/>
        <v xml:space="preserve">指定承認    </v>
      </c>
      <c r="W384" s="401" t="str">
        <f t="shared" si="66"/>
        <v xml:space="preserve">指定承認    </v>
      </c>
    </row>
    <row r="385" spans="1:23" ht="15" customHeight="1">
      <c r="A385" s="400" t="str">
        <f t="shared" si="64"/>
        <v>016D0205</v>
      </c>
      <c r="B385" s="544"/>
      <c r="C385" s="529"/>
      <c r="D385" s="139" t="s">
        <v>21</v>
      </c>
      <c r="E385" s="140">
        <v>2</v>
      </c>
      <c r="F385" s="140">
        <v>5</v>
      </c>
      <c r="G385" s="535"/>
      <c r="H385" s="535"/>
      <c r="I385" s="164" t="str">
        <f t="shared" si="62"/>
        <v>016D0205</v>
      </c>
      <c r="J385" s="176" t="s">
        <v>1347</v>
      </c>
      <c r="K385" s="176" t="s">
        <v>1348</v>
      </c>
      <c r="L385" s="176" t="s">
        <v>1341</v>
      </c>
      <c r="M385" s="176" t="s">
        <v>525</v>
      </c>
      <c r="N385" s="176" t="s">
        <v>1343</v>
      </c>
      <c r="O385" s="177" t="s">
        <v>57</v>
      </c>
      <c r="P385" s="178"/>
      <c r="Q385" s="179"/>
      <c r="R385" s="180"/>
      <c r="S385" s="181" t="s">
        <v>1338</v>
      </c>
      <c r="T385" s="419">
        <f t="shared" si="63"/>
        <v>16</v>
      </c>
      <c r="V385" s="401" t="str">
        <f t="shared" si="65"/>
        <v xml:space="preserve">指定承認    </v>
      </c>
      <c r="W385" s="401" t="str">
        <f t="shared" si="66"/>
        <v xml:space="preserve">指定承認    </v>
      </c>
    </row>
    <row r="386" spans="1:23" ht="15" hidden="1" customHeight="1">
      <c r="A386" s="400" t="str">
        <f t="shared" si="64"/>
        <v>030D0263</v>
      </c>
      <c r="B386" s="544"/>
      <c r="C386" s="428"/>
      <c r="D386" s="139" t="s">
        <v>21</v>
      </c>
      <c r="E386" s="140">
        <v>2</v>
      </c>
      <c r="F386" s="140">
        <v>63</v>
      </c>
      <c r="G386" s="421" t="s">
        <v>2375</v>
      </c>
      <c r="H386" s="421" t="s">
        <v>2376</v>
      </c>
      <c r="I386" s="206" t="str">
        <f t="shared" si="62"/>
        <v>030D0263</v>
      </c>
      <c r="J386" s="165" t="s">
        <v>590</v>
      </c>
      <c r="K386" s="165" t="s">
        <v>589</v>
      </c>
      <c r="L386" s="165" t="s">
        <v>591</v>
      </c>
      <c r="M386" s="165" t="s">
        <v>435</v>
      </c>
      <c r="N386" s="165"/>
      <c r="O386" s="166" t="s">
        <v>65</v>
      </c>
      <c r="P386" s="167" t="s">
        <v>24</v>
      </c>
      <c r="Q386" s="168">
        <v>1030</v>
      </c>
      <c r="R386" s="160"/>
      <c r="S386" s="182" t="s">
        <v>566</v>
      </c>
      <c r="T386" s="423">
        <f t="shared" si="63"/>
        <v>30</v>
      </c>
      <c r="V386" s="401" t="str">
        <f t="shared" si="65"/>
        <v>JDPA  G  1030</v>
      </c>
      <c r="W386" s="401" t="str">
        <f t="shared" si="66"/>
        <v>JDPA  G  1030</v>
      </c>
    </row>
    <row r="387" spans="1:23" ht="15" customHeight="1">
      <c r="A387" s="400" t="str">
        <f t="shared" si="64"/>
        <v>020D0309</v>
      </c>
      <c r="B387" s="544"/>
      <c r="C387" s="528" t="s">
        <v>2414</v>
      </c>
      <c r="D387" s="139" t="s">
        <v>21</v>
      </c>
      <c r="E387" s="140">
        <v>3</v>
      </c>
      <c r="F387" s="140">
        <v>9</v>
      </c>
      <c r="G387" s="534" t="s">
        <v>125</v>
      </c>
      <c r="H387" s="534" t="s">
        <v>142</v>
      </c>
      <c r="I387" s="141" t="str">
        <f t="shared" si="62"/>
        <v>020D0309</v>
      </c>
      <c r="J387" s="142" t="s">
        <v>597</v>
      </c>
      <c r="K387" s="142" t="s">
        <v>599</v>
      </c>
      <c r="L387" s="142" t="s">
        <v>1745</v>
      </c>
      <c r="M387" s="142" t="s">
        <v>596</v>
      </c>
      <c r="N387" s="142"/>
      <c r="O387" s="143" t="s">
        <v>6</v>
      </c>
      <c r="P387" s="144" t="s">
        <v>24</v>
      </c>
      <c r="Q387" s="145">
        <v>114</v>
      </c>
      <c r="R387" s="175"/>
      <c r="S387" s="190" t="s">
        <v>1733</v>
      </c>
      <c r="T387" s="406">
        <f t="shared" si="63"/>
        <v>20</v>
      </c>
      <c r="V387" s="401" t="str">
        <f t="shared" si="65"/>
        <v>JWWA  G  114</v>
      </c>
      <c r="W387" s="401" t="str">
        <f t="shared" si="66"/>
        <v>JWWA  G  114</v>
      </c>
    </row>
    <row r="388" spans="1:23" ht="15" customHeight="1">
      <c r="A388" s="400" t="str">
        <f t="shared" si="64"/>
        <v>026D0309</v>
      </c>
      <c r="B388" s="544"/>
      <c r="C388" s="529"/>
      <c r="D388" s="139" t="s">
        <v>21</v>
      </c>
      <c r="E388" s="140">
        <v>3</v>
      </c>
      <c r="F388" s="140">
        <v>9</v>
      </c>
      <c r="G388" s="539"/>
      <c r="H388" s="539"/>
      <c r="I388" s="164" t="str">
        <f t="shared" si="62"/>
        <v>026D0309</v>
      </c>
      <c r="J388" s="176" t="s">
        <v>597</v>
      </c>
      <c r="K388" s="176" t="s">
        <v>2038</v>
      </c>
      <c r="L388" s="176" t="s">
        <v>73</v>
      </c>
      <c r="M388" s="176" t="s">
        <v>596</v>
      </c>
      <c r="N388" s="176"/>
      <c r="O388" s="177" t="s">
        <v>6</v>
      </c>
      <c r="P388" s="178" t="s">
        <v>24</v>
      </c>
      <c r="Q388" s="179">
        <v>114</v>
      </c>
      <c r="R388" s="180"/>
      <c r="S388" s="181" t="s">
        <v>2012</v>
      </c>
      <c r="T388" s="419">
        <f t="shared" si="63"/>
        <v>26</v>
      </c>
      <c r="V388" s="401" t="str">
        <f t="shared" si="65"/>
        <v>JWWA  G  114</v>
      </c>
      <c r="W388" s="401" t="str">
        <f t="shared" si="66"/>
        <v>JWWA  G  114</v>
      </c>
    </row>
    <row r="389" spans="1:23" ht="15" hidden="1" customHeight="1">
      <c r="A389" s="400" t="str">
        <f t="shared" si="64"/>
        <v>030D0309</v>
      </c>
      <c r="B389" s="544"/>
      <c r="C389" s="529"/>
      <c r="D389" s="139" t="s">
        <v>21</v>
      </c>
      <c r="E389" s="140">
        <v>3</v>
      </c>
      <c r="F389" s="140">
        <v>9</v>
      </c>
      <c r="G389" s="539"/>
      <c r="H389" s="535"/>
      <c r="I389" s="206" t="str">
        <f t="shared" si="62"/>
        <v>030D0309</v>
      </c>
      <c r="J389" s="165" t="s">
        <v>597</v>
      </c>
      <c r="K389" s="165" t="s">
        <v>599</v>
      </c>
      <c r="L389" s="165" t="s">
        <v>175</v>
      </c>
      <c r="M389" s="165" t="s">
        <v>596</v>
      </c>
      <c r="N389" s="165"/>
      <c r="O389" s="166" t="s">
        <v>6</v>
      </c>
      <c r="P389" s="167" t="s">
        <v>24</v>
      </c>
      <c r="Q389" s="168">
        <v>114</v>
      </c>
      <c r="R389" s="160"/>
      <c r="S389" s="182" t="s">
        <v>566</v>
      </c>
      <c r="T389" s="419">
        <f t="shared" si="63"/>
        <v>30</v>
      </c>
      <c r="V389" s="401" t="str">
        <f t="shared" si="65"/>
        <v>JWWA  G  114</v>
      </c>
      <c r="W389" s="401" t="str">
        <f t="shared" ref="W389:W1823" si="67">V389</f>
        <v>JWWA  G  114</v>
      </c>
    </row>
    <row r="390" spans="1:23" ht="15" customHeight="1">
      <c r="A390" s="400" t="str">
        <f t="shared" si="64"/>
        <v>020D0310</v>
      </c>
      <c r="B390" s="544"/>
      <c r="C390" s="529"/>
      <c r="D390" s="139" t="s">
        <v>21</v>
      </c>
      <c r="E390" s="140">
        <v>3</v>
      </c>
      <c r="F390" s="140">
        <v>10</v>
      </c>
      <c r="G390" s="539"/>
      <c r="H390" s="534" t="s">
        <v>2377</v>
      </c>
      <c r="I390" s="141" t="str">
        <f t="shared" ref="I390:I700" si="68">IF(OR(D390="",E390="",F390=""),"",TEXT(T390,"000")&amp;D390&amp;TEXT(E390,"00")&amp;TEXT(F390,"00"))</f>
        <v>020D0310</v>
      </c>
      <c r="J390" s="142" t="s">
        <v>791</v>
      </c>
      <c r="K390" s="142" t="s">
        <v>600</v>
      </c>
      <c r="L390" s="142" t="s">
        <v>73</v>
      </c>
      <c r="M390" s="142" t="s">
        <v>601</v>
      </c>
      <c r="N390" s="142"/>
      <c r="O390" s="143" t="s">
        <v>6</v>
      </c>
      <c r="P390" s="144" t="s">
        <v>24</v>
      </c>
      <c r="Q390" s="145">
        <v>114</v>
      </c>
      <c r="R390" s="175"/>
      <c r="S390" s="190" t="s">
        <v>1733</v>
      </c>
      <c r="T390" s="415">
        <f t="shared" si="63"/>
        <v>20</v>
      </c>
      <c r="V390" s="401" t="str">
        <f t="shared" si="65"/>
        <v>JWWA  G  114</v>
      </c>
      <c r="W390" s="401" t="str">
        <f t="shared" si="67"/>
        <v>JWWA  G  114</v>
      </c>
    </row>
    <row r="391" spans="1:23" ht="15" customHeight="1">
      <c r="A391" s="400" t="str">
        <f t="shared" si="64"/>
        <v>026D0310</v>
      </c>
      <c r="B391" s="544"/>
      <c r="C391" s="529"/>
      <c r="D391" s="139" t="s">
        <v>21</v>
      </c>
      <c r="E391" s="140">
        <v>3</v>
      </c>
      <c r="F391" s="140">
        <v>10</v>
      </c>
      <c r="G391" s="539"/>
      <c r="H391" s="539"/>
      <c r="I391" s="148" t="str">
        <f t="shared" si="68"/>
        <v>026D0310</v>
      </c>
      <c r="J391" s="149" t="s">
        <v>791</v>
      </c>
      <c r="K391" s="149" t="s">
        <v>2039</v>
      </c>
      <c r="L391" s="149" t="s">
        <v>73</v>
      </c>
      <c r="M391" s="149" t="s">
        <v>601</v>
      </c>
      <c r="N391" s="149"/>
      <c r="O391" s="150" t="s">
        <v>6</v>
      </c>
      <c r="P391" s="151" t="s">
        <v>24</v>
      </c>
      <c r="Q391" s="152">
        <v>114</v>
      </c>
      <c r="R391" s="153"/>
      <c r="S391" s="154" t="s">
        <v>2012</v>
      </c>
      <c r="T391" s="407">
        <f t="shared" si="63"/>
        <v>26</v>
      </c>
      <c r="V391" s="401" t="str">
        <f t="shared" si="65"/>
        <v>JWWA  G  114</v>
      </c>
      <c r="W391" s="401" t="str">
        <f t="shared" si="67"/>
        <v>JWWA  G  114</v>
      </c>
    </row>
    <row r="392" spans="1:23" ht="15" hidden="1" customHeight="1">
      <c r="A392" s="400" t="str">
        <f t="shared" si="64"/>
        <v>030D0310</v>
      </c>
      <c r="B392" s="544"/>
      <c r="C392" s="529"/>
      <c r="D392" s="139" t="s">
        <v>21</v>
      </c>
      <c r="E392" s="140">
        <v>3</v>
      </c>
      <c r="F392" s="140">
        <v>10</v>
      </c>
      <c r="G392" s="539"/>
      <c r="H392" s="535"/>
      <c r="I392" s="155" t="str">
        <f t="shared" si="68"/>
        <v>030D0310</v>
      </c>
      <c r="J392" s="156" t="s">
        <v>791</v>
      </c>
      <c r="K392" s="156" t="s">
        <v>600</v>
      </c>
      <c r="L392" s="156" t="s">
        <v>567</v>
      </c>
      <c r="M392" s="156" t="s">
        <v>601</v>
      </c>
      <c r="N392" s="156"/>
      <c r="O392" s="157" t="s">
        <v>6</v>
      </c>
      <c r="P392" s="158" t="s">
        <v>24</v>
      </c>
      <c r="Q392" s="159">
        <v>114</v>
      </c>
      <c r="R392" s="160"/>
      <c r="S392" s="183" t="s">
        <v>566</v>
      </c>
      <c r="T392" s="408">
        <f t="shared" si="63"/>
        <v>30</v>
      </c>
      <c r="V392" s="401" t="str">
        <f t="shared" si="65"/>
        <v>JWWA  G  114</v>
      </c>
      <c r="W392" s="401" t="str">
        <f t="shared" si="67"/>
        <v>JWWA  G  114</v>
      </c>
    </row>
    <row r="393" spans="1:23" ht="15" customHeight="1">
      <c r="A393" s="400" t="str">
        <f t="shared" si="64"/>
        <v>026D0311</v>
      </c>
      <c r="B393" s="544"/>
      <c r="C393" s="529"/>
      <c r="D393" s="139" t="s">
        <v>21</v>
      </c>
      <c r="E393" s="140">
        <v>3</v>
      </c>
      <c r="F393" s="140">
        <v>11</v>
      </c>
      <c r="G393" s="535"/>
      <c r="H393" s="163" t="s">
        <v>2378</v>
      </c>
      <c r="I393" s="206" t="str">
        <f t="shared" si="68"/>
        <v>026D0311</v>
      </c>
      <c r="J393" s="165" t="s">
        <v>2040</v>
      </c>
      <c r="K393" s="165" t="s">
        <v>2041</v>
      </c>
      <c r="L393" s="165" t="s">
        <v>73</v>
      </c>
      <c r="M393" s="165" t="s">
        <v>601</v>
      </c>
      <c r="N393" s="165"/>
      <c r="O393" s="166" t="s">
        <v>6</v>
      </c>
      <c r="P393" s="167" t="s">
        <v>24</v>
      </c>
      <c r="Q393" s="168">
        <v>114</v>
      </c>
      <c r="R393" s="160"/>
      <c r="S393" s="183" t="s">
        <v>2012</v>
      </c>
      <c r="T393" s="419">
        <f t="shared" si="63"/>
        <v>26</v>
      </c>
      <c r="V393" s="401" t="str">
        <f t="shared" si="65"/>
        <v>JWWA  G  114</v>
      </c>
      <c r="W393" s="401" t="str">
        <f t="shared" si="67"/>
        <v>JWWA  G  114</v>
      </c>
    </row>
    <row r="394" spans="1:23" ht="15" customHeight="1">
      <c r="A394" s="400" t="str">
        <f t="shared" si="64"/>
        <v>011D0302</v>
      </c>
      <c r="B394" s="544"/>
      <c r="C394" s="529"/>
      <c r="D394" s="139" t="s">
        <v>1384</v>
      </c>
      <c r="E394" s="140">
        <v>3</v>
      </c>
      <c r="F394" s="140">
        <v>2</v>
      </c>
      <c r="G394" s="534" t="s">
        <v>2379</v>
      </c>
      <c r="H394" s="534" t="s">
        <v>2369</v>
      </c>
      <c r="I394" s="141" t="str">
        <f t="shared" si="68"/>
        <v>011D0302</v>
      </c>
      <c r="J394" s="142" t="s">
        <v>1390</v>
      </c>
      <c r="K394" s="142" t="s">
        <v>2145</v>
      </c>
      <c r="L394" s="142" t="s">
        <v>73</v>
      </c>
      <c r="M394" s="142"/>
      <c r="N394" s="142" t="s">
        <v>109</v>
      </c>
      <c r="O394" s="143" t="s">
        <v>57</v>
      </c>
      <c r="P394" s="173"/>
      <c r="Q394" s="174"/>
      <c r="R394" s="175"/>
      <c r="S394" s="161" t="s">
        <v>2140</v>
      </c>
      <c r="T394" s="415">
        <f t="shared" si="63"/>
        <v>11</v>
      </c>
      <c r="V394" s="401" t="str">
        <f t="shared" si="65"/>
        <v xml:space="preserve">指定承認    </v>
      </c>
      <c r="W394" s="401" t="str">
        <f t="shared" ref="W394" si="69">V394</f>
        <v xml:space="preserve">指定承認    </v>
      </c>
    </row>
    <row r="395" spans="1:23" ht="15" customHeight="1">
      <c r="A395" s="400" t="str">
        <f t="shared" si="64"/>
        <v>016D0302</v>
      </c>
      <c r="B395" s="545"/>
      <c r="C395" s="530"/>
      <c r="D395" s="139" t="s">
        <v>1384</v>
      </c>
      <c r="E395" s="140">
        <v>3</v>
      </c>
      <c r="F395" s="140">
        <v>2</v>
      </c>
      <c r="G395" s="535"/>
      <c r="H395" s="535"/>
      <c r="I395" s="164" t="str">
        <f t="shared" si="68"/>
        <v>016D0302</v>
      </c>
      <c r="J395" s="176" t="s">
        <v>1390</v>
      </c>
      <c r="K395" s="176" t="s">
        <v>1391</v>
      </c>
      <c r="L395" s="176" t="s">
        <v>73</v>
      </c>
      <c r="M395" s="176"/>
      <c r="N395" s="176" t="s">
        <v>109</v>
      </c>
      <c r="O395" s="177" t="s">
        <v>57</v>
      </c>
      <c r="P395" s="178"/>
      <c r="Q395" s="179"/>
      <c r="R395" s="180"/>
      <c r="S395" s="181" t="s">
        <v>1338</v>
      </c>
      <c r="T395" s="419">
        <f t="shared" si="63"/>
        <v>16</v>
      </c>
      <c r="V395" s="401" t="str">
        <f t="shared" si="65"/>
        <v xml:space="preserve">指定承認    </v>
      </c>
      <c r="W395" s="401" t="str">
        <f t="shared" ref="W395:W403" si="70">V395</f>
        <v xml:space="preserve">指定承認    </v>
      </c>
    </row>
    <row r="396" spans="1:23" ht="15" customHeight="1">
      <c r="A396" s="400" t="str">
        <f t="shared" si="64"/>
        <v>020D0110</v>
      </c>
      <c r="B396" s="543" t="s">
        <v>3570</v>
      </c>
      <c r="C396" s="540" t="s">
        <v>3</v>
      </c>
      <c r="D396" s="139" t="s">
        <v>21</v>
      </c>
      <c r="E396" s="140">
        <v>1</v>
      </c>
      <c r="F396" s="140">
        <v>10</v>
      </c>
      <c r="G396" s="531" t="s">
        <v>2335</v>
      </c>
      <c r="H396" s="534" t="s">
        <v>3957</v>
      </c>
      <c r="I396" s="162" t="str">
        <f t="shared" si="68"/>
        <v>020D0110</v>
      </c>
      <c r="J396" s="429" t="s">
        <v>3498</v>
      </c>
      <c r="K396" s="429" t="s">
        <v>3499</v>
      </c>
      <c r="L396" s="429" t="s">
        <v>3500</v>
      </c>
      <c r="M396" s="429" t="s">
        <v>3956</v>
      </c>
      <c r="N396" s="429" t="s">
        <v>3501</v>
      </c>
      <c r="O396" s="172" t="s">
        <v>65</v>
      </c>
      <c r="P396" s="173" t="s">
        <v>3502</v>
      </c>
      <c r="Q396" s="430" t="s">
        <v>3503</v>
      </c>
      <c r="R396" s="175"/>
      <c r="S396" s="161" t="s">
        <v>1733</v>
      </c>
      <c r="T396" s="415">
        <f t="shared" si="63"/>
        <v>20</v>
      </c>
      <c r="V396" s="401" t="str">
        <f t="shared" si="65"/>
        <v>JDPA  G  1042-2</v>
      </c>
      <c r="W396" s="401" t="str">
        <f t="shared" si="70"/>
        <v>JDPA  G  1042-2</v>
      </c>
    </row>
    <row r="397" spans="1:23" ht="15" customHeight="1">
      <c r="A397" s="400" t="str">
        <f t="shared" si="64"/>
        <v>026D0110</v>
      </c>
      <c r="B397" s="544"/>
      <c r="C397" s="541"/>
      <c r="D397" s="139" t="s">
        <v>21</v>
      </c>
      <c r="E397" s="140">
        <v>1</v>
      </c>
      <c r="F397" s="140">
        <v>10</v>
      </c>
      <c r="G397" s="533"/>
      <c r="H397" s="535"/>
      <c r="I397" s="164" t="str">
        <f t="shared" si="68"/>
        <v>026D0110</v>
      </c>
      <c r="J397" s="431" t="s">
        <v>3498</v>
      </c>
      <c r="K397" s="431" t="s">
        <v>3499</v>
      </c>
      <c r="L397" s="431" t="s">
        <v>3504</v>
      </c>
      <c r="M397" s="431" t="s">
        <v>3956</v>
      </c>
      <c r="N397" s="431" t="s">
        <v>3501</v>
      </c>
      <c r="O397" s="177" t="s">
        <v>65</v>
      </c>
      <c r="P397" s="178" t="s">
        <v>3502</v>
      </c>
      <c r="Q397" s="432" t="s">
        <v>3503</v>
      </c>
      <c r="R397" s="180"/>
      <c r="S397" s="181" t="s">
        <v>2012</v>
      </c>
      <c r="T397" s="419">
        <f t="shared" si="63"/>
        <v>26</v>
      </c>
      <c r="V397" s="401" t="str">
        <f t="shared" si="65"/>
        <v>JDPA  G  1042-2</v>
      </c>
      <c r="W397" s="401" t="str">
        <f t="shared" si="70"/>
        <v>JDPA  G  1042-2</v>
      </c>
    </row>
    <row r="398" spans="1:23" ht="15" customHeight="1">
      <c r="A398" s="400" t="str">
        <f t="shared" si="64"/>
        <v>020D0293</v>
      </c>
      <c r="B398" s="544"/>
      <c r="C398" s="528" t="s">
        <v>19</v>
      </c>
      <c r="D398" s="139" t="s">
        <v>3505</v>
      </c>
      <c r="E398" s="140">
        <v>2</v>
      </c>
      <c r="F398" s="140">
        <v>93</v>
      </c>
      <c r="G398" s="549" t="s">
        <v>2324</v>
      </c>
      <c r="H398" s="549" t="s">
        <v>2324</v>
      </c>
      <c r="I398" s="170" t="str">
        <f t="shared" si="68"/>
        <v>020D0293</v>
      </c>
      <c r="J398" s="429" t="s">
        <v>3506</v>
      </c>
      <c r="K398" s="429" t="s">
        <v>3507</v>
      </c>
      <c r="L398" s="429" t="s">
        <v>3508</v>
      </c>
      <c r="M398" s="429" t="s">
        <v>435</v>
      </c>
      <c r="N398" s="433" t="s">
        <v>3509</v>
      </c>
      <c r="O398" s="172" t="s">
        <v>65</v>
      </c>
      <c r="P398" s="173" t="s">
        <v>3502</v>
      </c>
      <c r="Q398" s="430" t="s">
        <v>3503</v>
      </c>
      <c r="R398" s="175"/>
      <c r="S398" s="161" t="s">
        <v>1733</v>
      </c>
      <c r="T398" s="415">
        <f t="shared" si="63"/>
        <v>20</v>
      </c>
      <c r="V398" s="401" t="str">
        <f t="shared" si="65"/>
        <v>JDPA  G  1042-2</v>
      </c>
      <c r="W398" s="401" t="str">
        <f t="shared" si="70"/>
        <v>JDPA  G  1042-2</v>
      </c>
    </row>
    <row r="399" spans="1:23" ht="15" customHeight="1">
      <c r="A399" s="400" t="str">
        <f t="shared" si="64"/>
        <v>026D0277</v>
      </c>
      <c r="B399" s="544"/>
      <c r="C399" s="529"/>
      <c r="D399" s="139" t="s">
        <v>3505</v>
      </c>
      <c r="E399" s="140">
        <v>2</v>
      </c>
      <c r="F399" s="140">
        <v>77</v>
      </c>
      <c r="G399" s="550"/>
      <c r="H399" s="550"/>
      <c r="I399" s="164" t="str">
        <f t="shared" si="68"/>
        <v>026D0277</v>
      </c>
      <c r="J399" s="431" t="s">
        <v>3506</v>
      </c>
      <c r="K399" s="431" t="s">
        <v>3507</v>
      </c>
      <c r="L399" s="431" t="s">
        <v>3508</v>
      </c>
      <c r="M399" s="431" t="s">
        <v>435</v>
      </c>
      <c r="N399" s="434" t="s">
        <v>3509</v>
      </c>
      <c r="O399" s="177" t="s">
        <v>65</v>
      </c>
      <c r="P399" s="178" t="s">
        <v>3502</v>
      </c>
      <c r="Q399" s="432" t="s">
        <v>3503</v>
      </c>
      <c r="R399" s="180"/>
      <c r="S399" s="181" t="s">
        <v>2012</v>
      </c>
      <c r="T399" s="419">
        <f t="shared" si="63"/>
        <v>26</v>
      </c>
      <c r="V399" s="401" t="str">
        <f t="shared" si="65"/>
        <v>JDPA  G  1042-2</v>
      </c>
      <c r="W399" s="401" t="str">
        <f t="shared" si="70"/>
        <v>JDPA  G  1042-2</v>
      </c>
    </row>
    <row r="400" spans="1:23" ht="15" customHeight="1">
      <c r="A400" s="400" t="str">
        <f t="shared" si="64"/>
        <v>020D0294</v>
      </c>
      <c r="B400" s="544"/>
      <c r="C400" s="529"/>
      <c r="D400" s="410" t="s">
        <v>3513</v>
      </c>
      <c r="E400" s="411">
        <v>2</v>
      </c>
      <c r="F400" s="411">
        <v>94</v>
      </c>
      <c r="G400" s="531" t="s">
        <v>2340</v>
      </c>
      <c r="H400" s="549" t="s">
        <v>3510</v>
      </c>
      <c r="I400" s="170" t="str">
        <f t="shared" si="68"/>
        <v>020D0294</v>
      </c>
      <c r="J400" s="429" t="s">
        <v>3511</v>
      </c>
      <c r="K400" s="429" t="s">
        <v>3512</v>
      </c>
      <c r="L400" s="429" t="s">
        <v>3514</v>
      </c>
      <c r="M400" s="429" t="s">
        <v>435</v>
      </c>
      <c r="N400" s="433" t="s">
        <v>3509</v>
      </c>
      <c r="O400" s="172" t="s">
        <v>65</v>
      </c>
      <c r="P400" s="173" t="s">
        <v>3502</v>
      </c>
      <c r="Q400" s="430" t="s">
        <v>3503</v>
      </c>
      <c r="R400" s="175"/>
      <c r="S400" s="161" t="s">
        <v>1733</v>
      </c>
      <c r="T400" s="424">
        <f t="shared" ref="T400:T463" si="71">IF(S400="","",VLOOKUP(S400,$AC$7:$AD$69,2,FALSE))</f>
        <v>20</v>
      </c>
      <c r="V400" s="401" t="str">
        <f t="shared" si="65"/>
        <v>JDPA  G  1042-2</v>
      </c>
      <c r="W400" s="401" t="str">
        <f t="shared" si="70"/>
        <v>JDPA  G  1042-2</v>
      </c>
    </row>
    <row r="401" spans="1:23" ht="15" customHeight="1">
      <c r="A401" s="400" t="str">
        <f t="shared" si="64"/>
        <v>026D0278</v>
      </c>
      <c r="B401" s="544"/>
      <c r="C401" s="529"/>
      <c r="D401" s="410" t="s">
        <v>3513</v>
      </c>
      <c r="E401" s="411">
        <v>2</v>
      </c>
      <c r="F401" s="411">
        <v>78</v>
      </c>
      <c r="G401" s="532"/>
      <c r="H401" s="550"/>
      <c r="I401" s="164" t="str">
        <f t="shared" si="68"/>
        <v>026D0278</v>
      </c>
      <c r="J401" s="431" t="s">
        <v>3511</v>
      </c>
      <c r="K401" s="431" t="s">
        <v>3512</v>
      </c>
      <c r="L401" s="431" t="s">
        <v>3514</v>
      </c>
      <c r="M401" s="431" t="s">
        <v>435</v>
      </c>
      <c r="N401" s="434" t="s">
        <v>3509</v>
      </c>
      <c r="O401" s="177" t="s">
        <v>65</v>
      </c>
      <c r="P401" s="178" t="s">
        <v>3502</v>
      </c>
      <c r="Q401" s="432" t="s">
        <v>3503</v>
      </c>
      <c r="R401" s="180"/>
      <c r="S401" s="181" t="s">
        <v>2012</v>
      </c>
      <c r="T401" s="419">
        <f t="shared" si="71"/>
        <v>26</v>
      </c>
      <c r="V401" s="401" t="str">
        <f t="shared" si="65"/>
        <v>JDPA  G  1042-2</v>
      </c>
      <c r="W401" s="401" t="str">
        <f t="shared" si="70"/>
        <v>JDPA  G  1042-2</v>
      </c>
    </row>
    <row r="402" spans="1:23" ht="15" customHeight="1">
      <c r="A402" s="400" t="str">
        <f t="shared" si="64"/>
        <v>020D0295</v>
      </c>
      <c r="B402" s="544"/>
      <c r="C402" s="529"/>
      <c r="D402" s="410" t="s">
        <v>3513</v>
      </c>
      <c r="E402" s="411">
        <v>2</v>
      </c>
      <c r="F402" s="411">
        <v>95</v>
      </c>
      <c r="G402" s="531" t="s">
        <v>2343</v>
      </c>
      <c r="H402" s="531" t="s">
        <v>2344</v>
      </c>
      <c r="I402" s="162" t="str">
        <f t="shared" si="68"/>
        <v>020D0295</v>
      </c>
      <c r="J402" s="429" t="s">
        <v>3515</v>
      </c>
      <c r="K402" s="429" t="s">
        <v>3516</v>
      </c>
      <c r="L402" s="429" t="s">
        <v>3517</v>
      </c>
      <c r="M402" s="429" t="s">
        <v>435</v>
      </c>
      <c r="N402" s="433" t="s">
        <v>3509</v>
      </c>
      <c r="O402" s="172" t="s">
        <v>65</v>
      </c>
      <c r="P402" s="173" t="s">
        <v>3502</v>
      </c>
      <c r="Q402" s="430" t="s">
        <v>3503</v>
      </c>
      <c r="R402" s="175"/>
      <c r="S402" s="161" t="s">
        <v>1733</v>
      </c>
      <c r="T402" s="415">
        <f t="shared" si="71"/>
        <v>20</v>
      </c>
      <c r="V402" s="401" t="str">
        <f t="shared" si="65"/>
        <v>JDPA  G  1042-2</v>
      </c>
      <c r="W402" s="401" t="str">
        <f t="shared" si="70"/>
        <v>JDPA  G  1042-2</v>
      </c>
    </row>
    <row r="403" spans="1:23" ht="15" customHeight="1">
      <c r="A403" s="400" t="str">
        <f t="shared" si="64"/>
        <v>026D0279</v>
      </c>
      <c r="B403" s="544"/>
      <c r="C403" s="529"/>
      <c r="D403" s="410" t="s">
        <v>3513</v>
      </c>
      <c r="E403" s="411">
        <v>2</v>
      </c>
      <c r="F403" s="411">
        <v>79</v>
      </c>
      <c r="G403" s="532"/>
      <c r="H403" s="533"/>
      <c r="I403" s="164" t="str">
        <f t="shared" ref="I403:I437" si="72">IF(OR(D403="",E403="",F403=""),"",TEXT(T403,"000")&amp;D403&amp;TEXT(E403,"00")&amp;TEXT(F403,"00"))</f>
        <v>026D0279</v>
      </c>
      <c r="J403" s="431" t="s">
        <v>3515</v>
      </c>
      <c r="K403" s="431" t="s">
        <v>3516</v>
      </c>
      <c r="L403" s="431" t="s">
        <v>3517</v>
      </c>
      <c r="M403" s="431" t="s">
        <v>435</v>
      </c>
      <c r="N403" s="434" t="s">
        <v>3509</v>
      </c>
      <c r="O403" s="177" t="s">
        <v>65</v>
      </c>
      <c r="P403" s="178" t="s">
        <v>3502</v>
      </c>
      <c r="Q403" s="432" t="s">
        <v>3503</v>
      </c>
      <c r="R403" s="180"/>
      <c r="S403" s="181" t="s">
        <v>2012</v>
      </c>
      <c r="T403" s="419">
        <f t="shared" si="71"/>
        <v>26</v>
      </c>
      <c r="V403" s="401" t="str">
        <f t="shared" si="65"/>
        <v>JDPA  G  1042-2</v>
      </c>
      <c r="W403" s="401" t="str">
        <f t="shared" si="70"/>
        <v>JDPA  G  1042-2</v>
      </c>
    </row>
    <row r="404" spans="1:23" ht="15" customHeight="1">
      <c r="A404" s="400" t="str">
        <f t="shared" si="64"/>
        <v>020D0296</v>
      </c>
      <c r="B404" s="544"/>
      <c r="C404" s="529"/>
      <c r="D404" s="410" t="s">
        <v>3513</v>
      </c>
      <c r="E404" s="411">
        <v>2</v>
      </c>
      <c r="F404" s="411">
        <v>96</v>
      </c>
      <c r="G404" s="532"/>
      <c r="H404" s="531" t="s">
        <v>2345</v>
      </c>
      <c r="I404" s="162" t="str">
        <f t="shared" si="72"/>
        <v>020D0296</v>
      </c>
      <c r="J404" s="429" t="s">
        <v>3518</v>
      </c>
      <c r="K404" s="429" t="s">
        <v>3519</v>
      </c>
      <c r="L404" s="429" t="s">
        <v>3517</v>
      </c>
      <c r="M404" s="429" t="s">
        <v>435</v>
      </c>
      <c r="N404" s="433" t="s">
        <v>3509</v>
      </c>
      <c r="O404" s="172" t="s">
        <v>65</v>
      </c>
      <c r="P404" s="173" t="s">
        <v>3502</v>
      </c>
      <c r="Q404" s="430" t="s">
        <v>3503</v>
      </c>
      <c r="R404" s="175"/>
      <c r="S404" s="161" t="s">
        <v>1733</v>
      </c>
      <c r="T404" s="415">
        <f t="shared" si="71"/>
        <v>20</v>
      </c>
      <c r="V404" s="401" t="str">
        <f t="shared" si="65"/>
        <v>JDPA  G  1042-2</v>
      </c>
      <c r="W404" s="401" t="str">
        <f t="shared" ref="W404:W423" si="73">V404</f>
        <v>JDPA  G  1042-2</v>
      </c>
    </row>
    <row r="405" spans="1:23" ht="15" customHeight="1">
      <c r="A405" s="400" t="str">
        <f t="shared" si="64"/>
        <v>026D0280</v>
      </c>
      <c r="B405" s="544"/>
      <c r="C405" s="529"/>
      <c r="D405" s="410" t="s">
        <v>3513</v>
      </c>
      <c r="E405" s="411">
        <v>2</v>
      </c>
      <c r="F405" s="411">
        <v>80</v>
      </c>
      <c r="G405" s="533"/>
      <c r="H405" s="533"/>
      <c r="I405" s="164" t="str">
        <f t="shared" si="72"/>
        <v>026D0280</v>
      </c>
      <c r="J405" s="431" t="s">
        <v>3518</v>
      </c>
      <c r="K405" s="431" t="s">
        <v>3519</v>
      </c>
      <c r="L405" s="431" t="s">
        <v>3517</v>
      </c>
      <c r="M405" s="431" t="s">
        <v>435</v>
      </c>
      <c r="N405" s="434" t="s">
        <v>3509</v>
      </c>
      <c r="O405" s="177" t="s">
        <v>65</v>
      </c>
      <c r="P405" s="178" t="s">
        <v>3502</v>
      </c>
      <c r="Q405" s="432" t="s">
        <v>3503</v>
      </c>
      <c r="R405" s="180"/>
      <c r="S405" s="181" t="s">
        <v>2012</v>
      </c>
      <c r="T405" s="419">
        <f t="shared" si="71"/>
        <v>26</v>
      </c>
      <c r="V405" s="401" t="str">
        <f t="shared" si="65"/>
        <v>JDPA  G  1042-2</v>
      </c>
      <c r="W405" s="401" t="str">
        <f t="shared" si="73"/>
        <v>JDPA  G  1042-2</v>
      </c>
    </row>
    <row r="406" spans="1:23" ht="15" customHeight="1">
      <c r="A406" s="400" t="str">
        <f t="shared" si="64"/>
        <v>020D0297</v>
      </c>
      <c r="B406" s="544"/>
      <c r="C406" s="529"/>
      <c r="D406" s="410" t="s">
        <v>3513</v>
      </c>
      <c r="E406" s="411">
        <v>2</v>
      </c>
      <c r="F406" s="411">
        <v>97</v>
      </c>
      <c r="G406" s="531" t="s">
        <v>2347</v>
      </c>
      <c r="H406" s="531" t="s">
        <v>2348</v>
      </c>
      <c r="I406" s="162" t="str">
        <f t="shared" si="72"/>
        <v>020D0297</v>
      </c>
      <c r="J406" s="429" t="s">
        <v>3520</v>
      </c>
      <c r="K406" s="429" t="s">
        <v>2020</v>
      </c>
      <c r="L406" s="429" t="s">
        <v>3517</v>
      </c>
      <c r="M406" s="429" t="s">
        <v>435</v>
      </c>
      <c r="N406" s="433" t="s">
        <v>3509</v>
      </c>
      <c r="O406" s="172" t="s">
        <v>65</v>
      </c>
      <c r="P406" s="173" t="s">
        <v>3502</v>
      </c>
      <c r="Q406" s="430" t="s">
        <v>3503</v>
      </c>
      <c r="R406" s="175"/>
      <c r="S406" s="161" t="s">
        <v>1733</v>
      </c>
      <c r="T406" s="415">
        <f t="shared" si="71"/>
        <v>20</v>
      </c>
      <c r="V406" s="401" t="str">
        <f t="shared" si="65"/>
        <v>JDPA  G  1042-2</v>
      </c>
      <c r="W406" s="401" t="str">
        <f t="shared" si="73"/>
        <v>JDPA  G  1042-2</v>
      </c>
    </row>
    <row r="407" spans="1:23" ht="15" customHeight="1">
      <c r="A407" s="400" t="str">
        <f t="shared" si="64"/>
        <v>026D0281</v>
      </c>
      <c r="B407" s="544"/>
      <c r="C407" s="529"/>
      <c r="D407" s="410" t="s">
        <v>3513</v>
      </c>
      <c r="E407" s="411">
        <v>2</v>
      </c>
      <c r="F407" s="411">
        <v>81</v>
      </c>
      <c r="G407" s="532"/>
      <c r="H407" s="533"/>
      <c r="I407" s="164" t="str">
        <f t="shared" si="72"/>
        <v>026D0281</v>
      </c>
      <c r="J407" s="431" t="s">
        <v>3520</v>
      </c>
      <c r="K407" s="431" t="s">
        <v>2020</v>
      </c>
      <c r="L407" s="431" t="s">
        <v>3517</v>
      </c>
      <c r="M407" s="431" t="s">
        <v>435</v>
      </c>
      <c r="N407" s="434" t="s">
        <v>3509</v>
      </c>
      <c r="O407" s="177" t="s">
        <v>65</v>
      </c>
      <c r="P407" s="178" t="s">
        <v>3502</v>
      </c>
      <c r="Q407" s="432" t="s">
        <v>3503</v>
      </c>
      <c r="R407" s="180"/>
      <c r="S407" s="181" t="s">
        <v>2012</v>
      </c>
      <c r="T407" s="419">
        <f t="shared" si="71"/>
        <v>26</v>
      </c>
      <c r="V407" s="401" t="str">
        <f t="shared" si="65"/>
        <v>JDPA  G  1042-2</v>
      </c>
      <c r="W407" s="401" t="str">
        <f t="shared" si="73"/>
        <v>JDPA  G  1042-2</v>
      </c>
    </row>
    <row r="408" spans="1:23" ht="15" customHeight="1">
      <c r="A408" s="400" t="str">
        <f t="shared" si="64"/>
        <v>020D0298</v>
      </c>
      <c r="B408" s="544"/>
      <c r="C408" s="529"/>
      <c r="D408" s="410" t="s">
        <v>3513</v>
      </c>
      <c r="E408" s="411">
        <v>2</v>
      </c>
      <c r="F408" s="411">
        <v>98</v>
      </c>
      <c r="G408" s="532"/>
      <c r="H408" s="531" t="s">
        <v>3521</v>
      </c>
      <c r="I408" s="162" t="str">
        <f t="shared" si="72"/>
        <v>020D0298</v>
      </c>
      <c r="J408" s="429" t="s">
        <v>3522</v>
      </c>
      <c r="K408" s="429" t="s">
        <v>2021</v>
      </c>
      <c r="L408" s="429" t="s">
        <v>3517</v>
      </c>
      <c r="M408" s="429" t="s">
        <v>435</v>
      </c>
      <c r="N408" s="433" t="s">
        <v>3509</v>
      </c>
      <c r="O408" s="172" t="s">
        <v>65</v>
      </c>
      <c r="P408" s="173" t="s">
        <v>3502</v>
      </c>
      <c r="Q408" s="430" t="s">
        <v>3503</v>
      </c>
      <c r="R408" s="175"/>
      <c r="S408" s="161" t="s">
        <v>1733</v>
      </c>
      <c r="T408" s="415">
        <f t="shared" si="71"/>
        <v>20</v>
      </c>
      <c r="V408" s="401" t="str">
        <f t="shared" si="65"/>
        <v>JDPA  G  1042-2</v>
      </c>
      <c r="W408" s="401" t="str">
        <f t="shared" si="73"/>
        <v>JDPA  G  1042-2</v>
      </c>
    </row>
    <row r="409" spans="1:23" ht="15" customHeight="1">
      <c r="A409" s="400" t="str">
        <f t="shared" si="64"/>
        <v>026D0282</v>
      </c>
      <c r="B409" s="544"/>
      <c r="C409" s="529"/>
      <c r="D409" s="410" t="s">
        <v>3513</v>
      </c>
      <c r="E409" s="411">
        <v>2</v>
      </c>
      <c r="F409" s="411">
        <v>82</v>
      </c>
      <c r="G409" s="532"/>
      <c r="H409" s="533"/>
      <c r="I409" s="164" t="str">
        <f t="shared" si="72"/>
        <v>026D0282</v>
      </c>
      <c r="J409" s="431" t="s">
        <v>3522</v>
      </c>
      <c r="K409" s="431" t="s">
        <v>2021</v>
      </c>
      <c r="L409" s="431" t="s">
        <v>3517</v>
      </c>
      <c r="M409" s="431" t="s">
        <v>435</v>
      </c>
      <c r="N409" s="434" t="s">
        <v>3509</v>
      </c>
      <c r="O409" s="177" t="s">
        <v>65</v>
      </c>
      <c r="P409" s="178" t="s">
        <v>3502</v>
      </c>
      <c r="Q409" s="432" t="s">
        <v>3503</v>
      </c>
      <c r="R409" s="180"/>
      <c r="S409" s="181" t="s">
        <v>2012</v>
      </c>
      <c r="T409" s="419">
        <f t="shared" si="71"/>
        <v>26</v>
      </c>
      <c r="V409" s="401" t="str">
        <f t="shared" si="65"/>
        <v>JDPA  G  1042-2</v>
      </c>
      <c r="W409" s="401" t="str">
        <f t="shared" si="73"/>
        <v>JDPA  G  1042-2</v>
      </c>
    </row>
    <row r="410" spans="1:23" ht="15" customHeight="1">
      <c r="A410" s="400" t="str">
        <f t="shared" si="64"/>
        <v>020D0299</v>
      </c>
      <c r="B410" s="544"/>
      <c r="C410" s="529"/>
      <c r="D410" s="410" t="s">
        <v>3513</v>
      </c>
      <c r="E410" s="411">
        <v>2</v>
      </c>
      <c r="F410" s="411">
        <v>99</v>
      </c>
      <c r="G410" s="532"/>
      <c r="H410" s="531" t="s">
        <v>3523</v>
      </c>
      <c r="I410" s="162" t="str">
        <f t="shared" si="72"/>
        <v>020D0299</v>
      </c>
      <c r="J410" s="429" t="s">
        <v>3524</v>
      </c>
      <c r="K410" s="429" t="s">
        <v>3525</v>
      </c>
      <c r="L410" s="429" t="s">
        <v>3517</v>
      </c>
      <c r="M410" s="429" t="s">
        <v>435</v>
      </c>
      <c r="N410" s="433" t="s">
        <v>3509</v>
      </c>
      <c r="O410" s="172" t="s">
        <v>65</v>
      </c>
      <c r="P410" s="173" t="s">
        <v>3502</v>
      </c>
      <c r="Q410" s="430" t="s">
        <v>3503</v>
      </c>
      <c r="R410" s="175"/>
      <c r="S410" s="161" t="s">
        <v>1733</v>
      </c>
      <c r="T410" s="415">
        <f t="shared" si="71"/>
        <v>20</v>
      </c>
      <c r="V410" s="401" t="str">
        <f t="shared" si="65"/>
        <v>JDPA  G  1042-2</v>
      </c>
      <c r="W410" s="401" t="str">
        <f t="shared" si="73"/>
        <v>JDPA  G  1042-2</v>
      </c>
    </row>
    <row r="411" spans="1:23" ht="15" customHeight="1">
      <c r="A411" s="400" t="str">
        <f t="shared" si="64"/>
        <v>026D0283</v>
      </c>
      <c r="B411" s="544"/>
      <c r="C411" s="529"/>
      <c r="D411" s="410" t="s">
        <v>3513</v>
      </c>
      <c r="E411" s="411">
        <v>2</v>
      </c>
      <c r="F411" s="411">
        <v>83</v>
      </c>
      <c r="G411" s="532"/>
      <c r="H411" s="533"/>
      <c r="I411" s="164" t="str">
        <f t="shared" si="72"/>
        <v>026D0283</v>
      </c>
      <c r="J411" s="431" t="s">
        <v>3524</v>
      </c>
      <c r="K411" s="431" t="s">
        <v>3525</v>
      </c>
      <c r="L411" s="431" t="s">
        <v>3517</v>
      </c>
      <c r="M411" s="431" t="s">
        <v>435</v>
      </c>
      <c r="N411" s="434" t="s">
        <v>3509</v>
      </c>
      <c r="O411" s="177" t="s">
        <v>65</v>
      </c>
      <c r="P411" s="178" t="s">
        <v>3502</v>
      </c>
      <c r="Q411" s="432" t="s">
        <v>3503</v>
      </c>
      <c r="R411" s="180"/>
      <c r="S411" s="181" t="s">
        <v>2012</v>
      </c>
      <c r="T411" s="419">
        <f t="shared" si="71"/>
        <v>26</v>
      </c>
      <c r="V411" s="401" t="str">
        <f t="shared" si="65"/>
        <v>JDPA  G  1042-2</v>
      </c>
      <c r="W411" s="401" t="str">
        <f t="shared" si="73"/>
        <v>JDPA  G  1042-2</v>
      </c>
    </row>
    <row r="412" spans="1:23" ht="15" customHeight="1">
      <c r="A412" s="400" t="str">
        <f t="shared" ref="A412:A475" si="74">I412</f>
        <v>020D02100</v>
      </c>
      <c r="B412" s="544"/>
      <c r="C412" s="529"/>
      <c r="D412" s="410" t="s">
        <v>3513</v>
      </c>
      <c r="E412" s="411">
        <v>2</v>
      </c>
      <c r="F412" s="411">
        <v>100</v>
      </c>
      <c r="G412" s="532"/>
      <c r="H412" s="534" t="s">
        <v>3526</v>
      </c>
      <c r="I412" s="162" t="str">
        <f t="shared" si="72"/>
        <v>020D02100</v>
      </c>
      <c r="J412" s="429" t="s">
        <v>3527</v>
      </c>
      <c r="K412" s="429" t="s">
        <v>3528</v>
      </c>
      <c r="L412" s="429" t="s">
        <v>3517</v>
      </c>
      <c r="M412" s="429" t="s">
        <v>435</v>
      </c>
      <c r="N412" s="433" t="s">
        <v>3509</v>
      </c>
      <c r="O412" s="172" t="s">
        <v>65</v>
      </c>
      <c r="P412" s="173" t="s">
        <v>3502</v>
      </c>
      <c r="Q412" s="430" t="s">
        <v>3503</v>
      </c>
      <c r="R412" s="175"/>
      <c r="S412" s="161" t="s">
        <v>1733</v>
      </c>
      <c r="T412" s="415">
        <f t="shared" si="71"/>
        <v>20</v>
      </c>
      <c r="V412" s="401" t="str">
        <f t="shared" si="65"/>
        <v>JDPA  G  1042-2</v>
      </c>
      <c r="W412" s="401" t="str">
        <f t="shared" si="73"/>
        <v>JDPA  G  1042-2</v>
      </c>
    </row>
    <row r="413" spans="1:23" ht="15" customHeight="1">
      <c r="A413" s="400" t="str">
        <f t="shared" si="74"/>
        <v>026D0284</v>
      </c>
      <c r="B413" s="544"/>
      <c r="C413" s="529"/>
      <c r="D413" s="410" t="s">
        <v>3513</v>
      </c>
      <c r="E413" s="411">
        <v>2</v>
      </c>
      <c r="F413" s="411">
        <v>84</v>
      </c>
      <c r="G413" s="532"/>
      <c r="H413" s="535"/>
      <c r="I413" s="164" t="str">
        <f t="shared" si="72"/>
        <v>026D0284</v>
      </c>
      <c r="J413" s="431" t="s">
        <v>3527</v>
      </c>
      <c r="K413" s="431" t="s">
        <v>3528</v>
      </c>
      <c r="L413" s="431" t="s">
        <v>3517</v>
      </c>
      <c r="M413" s="431" t="s">
        <v>435</v>
      </c>
      <c r="N413" s="434" t="s">
        <v>3509</v>
      </c>
      <c r="O413" s="177" t="s">
        <v>65</v>
      </c>
      <c r="P413" s="178" t="s">
        <v>3502</v>
      </c>
      <c r="Q413" s="432" t="s">
        <v>3503</v>
      </c>
      <c r="R413" s="180"/>
      <c r="S413" s="181" t="s">
        <v>2012</v>
      </c>
      <c r="T413" s="419">
        <f t="shared" si="71"/>
        <v>26</v>
      </c>
      <c r="V413" s="401" t="str">
        <f t="shared" si="65"/>
        <v>JDPA  G  1042-2</v>
      </c>
      <c r="W413" s="401" t="str">
        <f t="shared" si="73"/>
        <v>JDPA  G  1042-2</v>
      </c>
    </row>
    <row r="414" spans="1:23" ht="15" customHeight="1">
      <c r="A414" s="400" t="str">
        <f t="shared" si="74"/>
        <v>020D02101</v>
      </c>
      <c r="B414" s="544"/>
      <c r="C414" s="529"/>
      <c r="D414" s="410" t="s">
        <v>3513</v>
      </c>
      <c r="E414" s="411">
        <v>2</v>
      </c>
      <c r="F414" s="411">
        <v>101</v>
      </c>
      <c r="G414" s="533"/>
      <c r="H414" s="163" t="s">
        <v>3529</v>
      </c>
      <c r="I414" s="162" t="str">
        <f t="shared" si="72"/>
        <v>020D02101</v>
      </c>
      <c r="J414" s="429" t="s">
        <v>3530</v>
      </c>
      <c r="K414" s="429" t="s">
        <v>3531</v>
      </c>
      <c r="L414" s="429" t="s">
        <v>3517</v>
      </c>
      <c r="M414" s="429" t="s">
        <v>435</v>
      </c>
      <c r="N414" s="433" t="s">
        <v>3509</v>
      </c>
      <c r="O414" s="172" t="s">
        <v>65</v>
      </c>
      <c r="P414" s="173" t="s">
        <v>3502</v>
      </c>
      <c r="Q414" s="430" t="s">
        <v>3503</v>
      </c>
      <c r="R414" s="175"/>
      <c r="S414" s="161" t="s">
        <v>1733</v>
      </c>
      <c r="T414" s="415">
        <f t="shared" si="71"/>
        <v>20</v>
      </c>
      <c r="V414" s="401" t="str">
        <f t="shared" si="65"/>
        <v>JDPA  G  1042-2</v>
      </c>
      <c r="W414" s="401" t="str">
        <f t="shared" si="73"/>
        <v>JDPA  G  1042-2</v>
      </c>
    </row>
    <row r="415" spans="1:23" ht="15" customHeight="1">
      <c r="A415" s="400" t="str">
        <f t="shared" si="74"/>
        <v>026D0285</v>
      </c>
      <c r="B415" s="544" t="s">
        <v>3748</v>
      </c>
      <c r="C415" s="529" t="s">
        <v>3747</v>
      </c>
      <c r="D415" s="410" t="s">
        <v>3513</v>
      </c>
      <c r="E415" s="411">
        <v>2</v>
      </c>
      <c r="F415" s="411">
        <v>85</v>
      </c>
      <c r="G415" s="421" t="s">
        <v>2347</v>
      </c>
      <c r="H415" s="163" t="s">
        <v>3529</v>
      </c>
      <c r="I415" s="164" t="str">
        <f t="shared" si="72"/>
        <v>026D0285</v>
      </c>
      <c r="J415" s="431" t="s">
        <v>3530</v>
      </c>
      <c r="K415" s="431" t="s">
        <v>3531</v>
      </c>
      <c r="L415" s="431" t="s">
        <v>3517</v>
      </c>
      <c r="M415" s="431" t="s">
        <v>435</v>
      </c>
      <c r="N415" s="434" t="s">
        <v>3509</v>
      </c>
      <c r="O415" s="177" t="s">
        <v>65</v>
      </c>
      <c r="P415" s="178" t="s">
        <v>3502</v>
      </c>
      <c r="Q415" s="432" t="s">
        <v>3503</v>
      </c>
      <c r="R415" s="180"/>
      <c r="S415" s="181" t="s">
        <v>2012</v>
      </c>
      <c r="T415" s="419">
        <f t="shared" si="71"/>
        <v>26</v>
      </c>
      <c r="V415" s="401" t="str">
        <f t="shared" si="65"/>
        <v>JDPA  G  1042-2</v>
      </c>
      <c r="W415" s="401" t="str">
        <f t="shared" si="73"/>
        <v>JDPA  G  1042-2</v>
      </c>
    </row>
    <row r="416" spans="1:23" ht="15" customHeight="1">
      <c r="A416" s="400" t="str">
        <f t="shared" si="74"/>
        <v>020D02102</v>
      </c>
      <c r="B416" s="544"/>
      <c r="C416" s="529"/>
      <c r="D416" s="410" t="s">
        <v>3513</v>
      </c>
      <c r="E416" s="411">
        <v>2</v>
      </c>
      <c r="F416" s="411">
        <v>102</v>
      </c>
      <c r="G416" s="531" t="s">
        <v>2351</v>
      </c>
      <c r="H416" s="531" t="s">
        <v>2336</v>
      </c>
      <c r="I416" s="162" t="str">
        <f t="shared" si="72"/>
        <v>020D02102</v>
      </c>
      <c r="J416" s="429" t="s">
        <v>3532</v>
      </c>
      <c r="K416" s="429" t="s">
        <v>3533</v>
      </c>
      <c r="L416" s="433" t="s">
        <v>3534</v>
      </c>
      <c r="M416" s="429" t="s">
        <v>435</v>
      </c>
      <c r="N416" s="429" t="s">
        <v>3535</v>
      </c>
      <c r="O416" s="172" t="s">
        <v>65</v>
      </c>
      <c r="P416" s="173" t="s">
        <v>3502</v>
      </c>
      <c r="Q416" s="430" t="s">
        <v>3503</v>
      </c>
      <c r="R416" s="175"/>
      <c r="S416" s="161" t="s">
        <v>1733</v>
      </c>
      <c r="T416" s="415">
        <f t="shared" si="71"/>
        <v>20</v>
      </c>
      <c r="V416" s="401" t="str">
        <f t="shared" si="65"/>
        <v>JDPA  G  1042-2</v>
      </c>
      <c r="W416" s="401" t="str">
        <f t="shared" si="73"/>
        <v>JDPA  G  1042-2</v>
      </c>
    </row>
    <row r="417" spans="1:23" ht="15" customHeight="1">
      <c r="A417" s="400" t="str">
        <f t="shared" si="74"/>
        <v>026D0286</v>
      </c>
      <c r="B417" s="544"/>
      <c r="C417" s="529"/>
      <c r="D417" s="410" t="s">
        <v>3513</v>
      </c>
      <c r="E417" s="411">
        <v>2</v>
      </c>
      <c r="F417" s="411">
        <v>86</v>
      </c>
      <c r="G417" s="532"/>
      <c r="H417" s="532"/>
      <c r="I417" s="164" t="str">
        <f t="shared" si="72"/>
        <v>026D0286</v>
      </c>
      <c r="J417" s="431" t="s">
        <v>3532</v>
      </c>
      <c r="K417" s="431" t="s">
        <v>3533</v>
      </c>
      <c r="L417" s="434" t="s">
        <v>3534</v>
      </c>
      <c r="M417" s="431" t="s">
        <v>435</v>
      </c>
      <c r="N417" s="431" t="s">
        <v>3535</v>
      </c>
      <c r="O417" s="177" t="s">
        <v>65</v>
      </c>
      <c r="P417" s="178" t="s">
        <v>3502</v>
      </c>
      <c r="Q417" s="432" t="s">
        <v>3503</v>
      </c>
      <c r="R417" s="180"/>
      <c r="S417" s="181" t="s">
        <v>2012</v>
      </c>
      <c r="T417" s="419">
        <f t="shared" si="71"/>
        <v>26</v>
      </c>
      <c r="V417" s="401" t="str">
        <f t="shared" si="65"/>
        <v>JDPA  G  1042-2</v>
      </c>
      <c r="W417" s="401" t="str">
        <f t="shared" si="73"/>
        <v>JDPA  G  1042-2</v>
      </c>
    </row>
    <row r="418" spans="1:23" ht="15" customHeight="1">
      <c r="A418" s="400" t="str">
        <f t="shared" si="74"/>
        <v>020D02103</v>
      </c>
      <c r="B418" s="544"/>
      <c r="C418" s="529"/>
      <c r="D418" s="410" t="s">
        <v>3513</v>
      </c>
      <c r="E418" s="411">
        <v>2</v>
      </c>
      <c r="F418" s="411">
        <v>103</v>
      </c>
      <c r="G418" s="531" t="s">
        <v>3536</v>
      </c>
      <c r="H418" s="531" t="s">
        <v>3536</v>
      </c>
      <c r="I418" s="162" t="str">
        <f t="shared" si="72"/>
        <v>020D02103</v>
      </c>
      <c r="J418" s="429" t="s">
        <v>3537</v>
      </c>
      <c r="K418" s="429" t="s">
        <v>3538</v>
      </c>
      <c r="L418" s="429" t="s">
        <v>3517</v>
      </c>
      <c r="M418" s="429" t="s">
        <v>435</v>
      </c>
      <c r="N418" s="433" t="s">
        <v>3509</v>
      </c>
      <c r="O418" s="172" t="s">
        <v>65</v>
      </c>
      <c r="P418" s="173" t="s">
        <v>3502</v>
      </c>
      <c r="Q418" s="430" t="s">
        <v>3503</v>
      </c>
      <c r="R418" s="175"/>
      <c r="S418" s="161" t="s">
        <v>1733</v>
      </c>
      <c r="T418" s="415">
        <f t="shared" si="71"/>
        <v>20</v>
      </c>
      <c r="V418" s="401" t="str">
        <f t="shared" ref="V418:V481" si="75">""&amp;O418&amp;"  "&amp;P418&amp;"  "&amp;Q418&amp;""</f>
        <v>JDPA  G  1042-2</v>
      </c>
      <c r="W418" s="401" t="str">
        <f t="shared" si="73"/>
        <v>JDPA  G  1042-2</v>
      </c>
    </row>
    <row r="419" spans="1:23" ht="15" customHeight="1">
      <c r="A419" s="400" t="str">
        <f t="shared" si="74"/>
        <v>026D0287</v>
      </c>
      <c r="B419" s="544"/>
      <c r="C419" s="529"/>
      <c r="D419" s="410" t="s">
        <v>3513</v>
      </c>
      <c r="E419" s="411">
        <v>2</v>
      </c>
      <c r="F419" s="411">
        <v>87</v>
      </c>
      <c r="G419" s="532"/>
      <c r="H419" s="533"/>
      <c r="I419" s="164" t="str">
        <f t="shared" si="72"/>
        <v>026D0287</v>
      </c>
      <c r="J419" s="431" t="s">
        <v>3537</v>
      </c>
      <c r="K419" s="431" t="s">
        <v>3538</v>
      </c>
      <c r="L419" s="431" t="s">
        <v>3517</v>
      </c>
      <c r="M419" s="431" t="s">
        <v>435</v>
      </c>
      <c r="N419" s="434" t="s">
        <v>3509</v>
      </c>
      <c r="O419" s="177" t="s">
        <v>65</v>
      </c>
      <c r="P419" s="178" t="s">
        <v>3502</v>
      </c>
      <c r="Q419" s="432" t="s">
        <v>3503</v>
      </c>
      <c r="R419" s="180"/>
      <c r="S419" s="181" t="s">
        <v>2012</v>
      </c>
      <c r="T419" s="419">
        <f t="shared" si="71"/>
        <v>26</v>
      </c>
      <c r="V419" s="401" t="str">
        <f t="shared" si="75"/>
        <v>JDPA  G  1042-2</v>
      </c>
      <c r="W419" s="401" t="str">
        <f t="shared" si="73"/>
        <v>JDPA  G  1042-2</v>
      </c>
    </row>
    <row r="420" spans="1:23" ht="15" customHeight="1">
      <c r="A420" s="400" t="str">
        <f t="shared" si="74"/>
        <v>020D02104</v>
      </c>
      <c r="B420" s="544"/>
      <c r="C420" s="529"/>
      <c r="D420" s="410" t="s">
        <v>3513</v>
      </c>
      <c r="E420" s="411">
        <v>2</v>
      </c>
      <c r="F420" s="411">
        <v>104</v>
      </c>
      <c r="G420" s="531" t="s">
        <v>3618</v>
      </c>
      <c r="H420" s="534" t="s">
        <v>3539</v>
      </c>
      <c r="I420" s="162" t="str">
        <f t="shared" si="72"/>
        <v>020D02104</v>
      </c>
      <c r="J420" s="429" t="s">
        <v>3540</v>
      </c>
      <c r="K420" s="429" t="s">
        <v>3541</v>
      </c>
      <c r="L420" s="429" t="s">
        <v>3517</v>
      </c>
      <c r="M420" s="429" t="s">
        <v>435</v>
      </c>
      <c r="N420" s="433" t="s">
        <v>3509</v>
      </c>
      <c r="O420" s="172" t="s">
        <v>65</v>
      </c>
      <c r="P420" s="173" t="s">
        <v>3502</v>
      </c>
      <c r="Q420" s="430" t="s">
        <v>3503</v>
      </c>
      <c r="R420" s="175"/>
      <c r="S420" s="161" t="s">
        <v>1733</v>
      </c>
      <c r="T420" s="415">
        <f t="shared" si="71"/>
        <v>20</v>
      </c>
      <c r="V420" s="401" t="str">
        <f t="shared" si="75"/>
        <v>JDPA  G  1042-2</v>
      </c>
      <c r="W420" s="401" t="str">
        <f t="shared" si="73"/>
        <v>JDPA  G  1042-2</v>
      </c>
    </row>
    <row r="421" spans="1:23" ht="15" customHeight="1">
      <c r="A421" s="400" t="str">
        <f t="shared" si="74"/>
        <v>026D0288</v>
      </c>
      <c r="B421" s="544"/>
      <c r="C421" s="529"/>
      <c r="D421" s="410" t="s">
        <v>3513</v>
      </c>
      <c r="E421" s="411">
        <v>2</v>
      </c>
      <c r="F421" s="411">
        <v>88</v>
      </c>
      <c r="G421" s="533"/>
      <c r="H421" s="535"/>
      <c r="I421" s="164" t="str">
        <f t="shared" si="72"/>
        <v>026D0288</v>
      </c>
      <c r="J421" s="431" t="s">
        <v>3540</v>
      </c>
      <c r="K421" s="431" t="s">
        <v>3541</v>
      </c>
      <c r="L421" s="431" t="s">
        <v>3517</v>
      </c>
      <c r="M421" s="431" t="s">
        <v>435</v>
      </c>
      <c r="N421" s="434" t="s">
        <v>3509</v>
      </c>
      <c r="O421" s="177" t="s">
        <v>65</v>
      </c>
      <c r="P421" s="178" t="s">
        <v>3502</v>
      </c>
      <c r="Q421" s="432" t="s">
        <v>3503</v>
      </c>
      <c r="R421" s="180"/>
      <c r="S421" s="181" t="s">
        <v>2012</v>
      </c>
      <c r="T421" s="419">
        <f t="shared" si="71"/>
        <v>26</v>
      </c>
      <c r="V421" s="401" t="str">
        <f t="shared" si="75"/>
        <v>JDPA  G  1042-2</v>
      </c>
      <c r="W421" s="401" t="str">
        <f t="shared" si="73"/>
        <v>JDPA  G  1042-2</v>
      </c>
    </row>
    <row r="422" spans="1:23" ht="15" customHeight="1">
      <c r="A422" s="400" t="str">
        <f t="shared" si="74"/>
        <v>020D02105</v>
      </c>
      <c r="B422" s="544"/>
      <c r="C422" s="529"/>
      <c r="D422" s="410" t="s">
        <v>3513</v>
      </c>
      <c r="E422" s="411">
        <v>2</v>
      </c>
      <c r="F422" s="411">
        <v>105</v>
      </c>
      <c r="G422" s="531" t="s">
        <v>3622</v>
      </c>
      <c r="H422" s="534" t="s">
        <v>3543</v>
      </c>
      <c r="I422" s="162" t="str">
        <f t="shared" si="72"/>
        <v>020D02105</v>
      </c>
      <c r="J422" s="429" t="s">
        <v>3545</v>
      </c>
      <c r="K422" s="429" t="s">
        <v>3546</v>
      </c>
      <c r="L422" s="429" t="s">
        <v>3517</v>
      </c>
      <c r="M422" s="429" t="s">
        <v>435</v>
      </c>
      <c r="N422" s="429" t="s">
        <v>3535</v>
      </c>
      <c r="O422" s="172" t="s">
        <v>57</v>
      </c>
      <c r="P422" s="173"/>
      <c r="Q422" s="430"/>
      <c r="R422" s="175"/>
      <c r="S422" s="161" t="s">
        <v>1733</v>
      </c>
      <c r="T422" s="415">
        <f t="shared" si="71"/>
        <v>20</v>
      </c>
      <c r="V422" s="401" t="str">
        <f t="shared" si="75"/>
        <v xml:space="preserve">指定承認    </v>
      </c>
      <c r="W422" s="401" t="str">
        <f t="shared" si="73"/>
        <v xml:space="preserve">指定承認    </v>
      </c>
    </row>
    <row r="423" spans="1:23" ht="15" customHeight="1">
      <c r="A423" s="400" t="str">
        <f t="shared" si="74"/>
        <v>026D0289</v>
      </c>
      <c r="B423" s="544"/>
      <c r="C423" s="529"/>
      <c r="D423" s="410" t="s">
        <v>3513</v>
      </c>
      <c r="E423" s="411">
        <v>2</v>
      </c>
      <c r="F423" s="411">
        <v>89</v>
      </c>
      <c r="G423" s="533"/>
      <c r="H423" s="535"/>
      <c r="I423" s="164" t="str">
        <f t="shared" si="72"/>
        <v>026D0289</v>
      </c>
      <c r="J423" s="431" t="s">
        <v>3545</v>
      </c>
      <c r="K423" s="431" t="s">
        <v>3546</v>
      </c>
      <c r="L423" s="431" t="s">
        <v>3517</v>
      </c>
      <c r="M423" s="431" t="s">
        <v>435</v>
      </c>
      <c r="N423" s="431" t="s">
        <v>3535</v>
      </c>
      <c r="O423" s="177" t="s">
        <v>57</v>
      </c>
      <c r="P423" s="178"/>
      <c r="Q423" s="432"/>
      <c r="R423" s="180"/>
      <c r="S423" s="181" t="s">
        <v>2012</v>
      </c>
      <c r="T423" s="419">
        <f t="shared" si="71"/>
        <v>26</v>
      </c>
      <c r="V423" s="401" t="str">
        <f t="shared" si="75"/>
        <v xml:space="preserve">指定承認    </v>
      </c>
      <c r="W423" s="401" t="str">
        <f t="shared" si="73"/>
        <v xml:space="preserve">指定承認    </v>
      </c>
    </row>
    <row r="424" spans="1:23" ht="15" customHeight="1">
      <c r="A424" s="400" t="str">
        <f t="shared" si="74"/>
        <v>020D02106</v>
      </c>
      <c r="B424" s="544"/>
      <c r="C424" s="529"/>
      <c r="D424" s="410" t="s">
        <v>3513</v>
      </c>
      <c r="E424" s="411">
        <v>2</v>
      </c>
      <c r="F424" s="411">
        <v>106</v>
      </c>
      <c r="G424" s="531" t="s">
        <v>3626</v>
      </c>
      <c r="H424" s="534" t="s">
        <v>3544</v>
      </c>
      <c r="I424" s="162" t="str">
        <f t="shared" si="72"/>
        <v>020D02106</v>
      </c>
      <c r="J424" s="429" t="s">
        <v>3547</v>
      </c>
      <c r="K424" s="429" t="s">
        <v>3548</v>
      </c>
      <c r="L424" s="429" t="s">
        <v>3517</v>
      </c>
      <c r="M424" s="429" t="s">
        <v>435</v>
      </c>
      <c r="N424" s="429" t="s">
        <v>3535</v>
      </c>
      <c r="O424" s="172" t="s">
        <v>57</v>
      </c>
      <c r="P424" s="173"/>
      <c r="Q424" s="430"/>
      <c r="R424" s="175"/>
      <c r="S424" s="161" t="s">
        <v>1733</v>
      </c>
      <c r="T424" s="415">
        <f t="shared" si="71"/>
        <v>20</v>
      </c>
      <c r="V424" s="401" t="str">
        <f t="shared" si="75"/>
        <v xml:space="preserve">指定承認    </v>
      </c>
      <c r="W424" s="401" t="str">
        <f t="shared" ref="W424:W435" si="76">V424</f>
        <v xml:space="preserve">指定承認    </v>
      </c>
    </row>
    <row r="425" spans="1:23" ht="15" customHeight="1">
      <c r="A425" s="400" t="str">
        <f t="shared" si="74"/>
        <v>026D0290</v>
      </c>
      <c r="B425" s="544"/>
      <c r="C425" s="529"/>
      <c r="D425" s="410" t="s">
        <v>3513</v>
      </c>
      <c r="E425" s="411">
        <v>2</v>
      </c>
      <c r="F425" s="411">
        <v>90</v>
      </c>
      <c r="G425" s="533"/>
      <c r="H425" s="535"/>
      <c r="I425" s="164" t="str">
        <f t="shared" si="72"/>
        <v>026D0290</v>
      </c>
      <c r="J425" s="431" t="s">
        <v>3547</v>
      </c>
      <c r="K425" s="431" t="s">
        <v>3548</v>
      </c>
      <c r="L425" s="431" t="s">
        <v>3517</v>
      </c>
      <c r="M425" s="431" t="s">
        <v>435</v>
      </c>
      <c r="N425" s="431" t="s">
        <v>3535</v>
      </c>
      <c r="O425" s="177" t="s">
        <v>57</v>
      </c>
      <c r="P425" s="178"/>
      <c r="Q425" s="432"/>
      <c r="R425" s="180"/>
      <c r="S425" s="181" t="s">
        <v>2012</v>
      </c>
      <c r="T425" s="419">
        <f t="shared" si="71"/>
        <v>26</v>
      </c>
      <c r="V425" s="401" t="str">
        <f t="shared" si="75"/>
        <v xml:space="preserve">指定承認    </v>
      </c>
      <c r="W425" s="401" t="str">
        <f t="shared" si="76"/>
        <v xml:space="preserve">指定承認    </v>
      </c>
    </row>
    <row r="426" spans="1:23" ht="15" customHeight="1">
      <c r="A426" s="400" t="str">
        <f t="shared" si="74"/>
        <v>020D02107</v>
      </c>
      <c r="B426" s="544"/>
      <c r="C426" s="529"/>
      <c r="D426" s="410" t="s">
        <v>3513</v>
      </c>
      <c r="E426" s="411">
        <v>2</v>
      </c>
      <c r="F426" s="411">
        <v>107</v>
      </c>
      <c r="G426" s="531" t="s">
        <v>3630</v>
      </c>
      <c r="H426" s="534" t="s">
        <v>3549</v>
      </c>
      <c r="I426" s="162" t="str">
        <f t="shared" si="72"/>
        <v>020D02107</v>
      </c>
      <c r="J426" s="429" t="s">
        <v>3550</v>
      </c>
      <c r="K426" s="429" t="s">
        <v>3551</v>
      </c>
      <c r="L426" s="429" t="s">
        <v>3517</v>
      </c>
      <c r="M426" s="429" t="s">
        <v>435</v>
      </c>
      <c r="N426" s="429" t="s">
        <v>3509</v>
      </c>
      <c r="O426" s="172" t="s">
        <v>65</v>
      </c>
      <c r="P426" s="173" t="s">
        <v>3502</v>
      </c>
      <c r="Q426" s="430" t="s">
        <v>3503</v>
      </c>
      <c r="R426" s="175"/>
      <c r="S426" s="161" t="s">
        <v>1733</v>
      </c>
      <c r="T426" s="415">
        <f t="shared" si="71"/>
        <v>20</v>
      </c>
      <c r="V426" s="401" t="str">
        <f t="shared" si="75"/>
        <v>JDPA  G  1042-2</v>
      </c>
      <c r="W426" s="401" t="str">
        <f t="shared" si="76"/>
        <v>JDPA  G  1042-2</v>
      </c>
    </row>
    <row r="427" spans="1:23" ht="15" customHeight="1">
      <c r="A427" s="400" t="str">
        <f t="shared" si="74"/>
        <v>026D0291</v>
      </c>
      <c r="B427" s="544"/>
      <c r="C427" s="530"/>
      <c r="D427" s="410" t="s">
        <v>3513</v>
      </c>
      <c r="E427" s="411">
        <v>2</v>
      </c>
      <c r="F427" s="411">
        <v>91</v>
      </c>
      <c r="G427" s="533"/>
      <c r="H427" s="535"/>
      <c r="I427" s="164" t="str">
        <f t="shared" si="72"/>
        <v>026D0291</v>
      </c>
      <c r="J427" s="431" t="s">
        <v>3550</v>
      </c>
      <c r="K427" s="431" t="s">
        <v>3551</v>
      </c>
      <c r="L427" s="431" t="s">
        <v>3517</v>
      </c>
      <c r="M427" s="431" t="s">
        <v>435</v>
      </c>
      <c r="N427" s="431" t="s">
        <v>3509</v>
      </c>
      <c r="O427" s="177" t="s">
        <v>65</v>
      </c>
      <c r="P427" s="178" t="s">
        <v>3502</v>
      </c>
      <c r="Q427" s="432" t="s">
        <v>3503</v>
      </c>
      <c r="R427" s="180"/>
      <c r="S427" s="181" t="s">
        <v>2012</v>
      </c>
      <c r="T427" s="419">
        <f t="shared" si="71"/>
        <v>26</v>
      </c>
      <c r="V427" s="401" t="str">
        <f t="shared" si="75"/>
        <v>JDPA  G  1042-2</v>
      </c>
      <c r="W427" s="401" t="str">
        <f t="shared" si="76"/>
        <v>JDPA  G  1042-2</v>
      </c>
    </row>
    <row r="428" spans="1:23" ht="15" customHeight="1">
      <c r="A428" s="400" t="str">
        <f t="shared" si="74"/>
        <v>020D0315</v>
      </c>
      <c r="B428" s="544"/>
      <c r="C428" s="528" t="s">
        <v>56</v>
      </c>
      <c r="D428" s="410" t="s">
        <v>3513</v>
      </c>
      <c r="E428" s="411">
        <v>3</v>
      </c>
      <c r="F428" s="411">
        <v>15</v>
      </c>
      <c r="G428" s="531" t="s">
        <v>3634</v>
      </c>
      <c r="H428" s="534" t="s">
        <v>2367</v>
      </c>
      <c r="I428" s="162" t="str">
        <f t="shared" si="72"/>
        <v>020D0315</v>
      </c>
      <c r="J428" s="429" t="s">
        <v>3553</v>
      </c>
      <c r="K428" s="429" t="s">
        <v>3554</v>
      </c>
      <c r="L428" s="429" t="s">
        <v>3517</v>
      </c>
      <c r="M428" s="429" t="s">
        <v>128</v>
      </c>
      <c r="N428" s="171"/>
      <c r="O428" s="172" t="s">
        <v>65</v>
      </c>
      <c r="P428" s="173" t="s">
        <v>3502</v>
      </c>
      <c r="Q428" s="430" t="s">
        <v>3503</v>
      </c>
      <c r="R428" s="175"/>
      <c r="S428" s="161" t="s">
        <v>1733</v>
      </c>
      <c r="T428" s="415">
        <f t="shared" si="71"/>
        <v>20</v>
      </c>
      <c r="V428" s="401" t="str">
        <f t="shared" si="75"/>
        <v>JDPA  G  1042-2</v>
      </c>
      <c r="W428" s="401" t="str">
        <f t="shared" si="76"/>
        <v>JDPA  G  1042-2</v>
      </c>
    </row>
    <row r="429" spans="1:23" ht="15" customHeight="1">
      <c r="A429" s="400" t="str">
        <f t="shared" si="74"/>
        <v>026D0317</v>
      </c>
      <c r="B429" s="544"/>
      <c r="C429" s="529"/>
      <c r="D429" s="410" t="s">
        <v>3513</v>
      </c>
      <c r="E429" s="411">
        <v>3</v>
      </c>
      <c r="F429" s="411">
        <v>17</v>
      </c>
      <c r="G429" s="532"/>
      <c r="H429" s="535"/>
      <c r="I429" s="164" t="str">
        <f t="shared" si="72"/>
        <v>026D0317</v>
      </c>
      <c r="J429" s="431" t="s">
        <v>3553</v>
      </c>
      <c r="K429" s="431" t="s">
        <v>3554</v>
      </c>
      <c r="L429" s="431" t="s">
        <v>3517</v>
      </c>
      <c r="M429" s="431" t="s">
        <v>128</v>
      </c>
      <c r="N429" s="176"/>
      <c r="O429" s="177" t="s">
        <v>65</v>
      </c>
      <c r="P429" s="178" t="s">
        <v>3502</v>
      </c>
      <c r="Q429" s="432" t="s">
        <v>3503</v>
      </c>
      <c r="R429" s="180"/>
      <c r="S429" s="181" t="s">
        <v>2012</v>
      </c>
      <c r="T429" s="419">
        <f t="shared" si="71"/>
        <v>26</v>
      </c>
      <c r="V429" s="401" t="str">
        <f t="shared" si="75"/>
        <v>JDPA  G  1042-2</v>
      </c>
      <c r="W429" s="401" t="str">
        <f t="shared" si="76"/>
        <v>JDPA  G  1042-2</v>
      </c>
    </row>
    <row r="430" spans="1:23" ht="15" customHeight="1">
      <c r="A430" s="400" t="str">
        <f t="shared" si="74"/>
        <v>020D0316</v>
      </c>
      <c r="B430" s="544"/>
      <c r="C430" s="529"/>
      <c r="D430" s="410" t="s">
        <v>3513</v>
      </c>
      <c r="E430" s="411">
        <v>3</v>
      </c>
      <c r="F430" s="411">
        <v>16</v>
      </c>
      <c r="G430" s="532"/>
      <c r="H430" s="534" t="s">
        <v>2363</v>
      </c>
      <c r="I430" s="170" t="str">
        <f t="shared" si="72"/>
        <v>020D0316</v>
      </c>
      <c r="J430" s="429" t="s">
        <v>3555</v>
      </c>
      <c r="K430" s="429" t="s">
        <v>3556</v>
      </c>
      <c r="L430" s="429" t="s">
        <v>3517</v>
      </c>
      <c r="M430" s="429" t="s">
        <v>128</v>
      </c>
      <c r="N430" s="171"/>
      <c r="O430" s="172" t="s">
        <v>65</v>
      </c>
      <c r="P430" s="173" t="s">
        <v>3502</v>
      </c>
      <c r="Q430" s="430" t="s">
        <v>3503</v>
      </c>
      <c r="R430" s="175"/>
      <c r="S430" s="161" t="s">
        <v>1733</v>
      </c>
      <c r="T430" s="424">
        <f t="shared" si="71"/>
        <v>20</v>
      </c>
      <c r="V430" s="401" t="str">
        <f t="shared" si="75"/>
        <v>JDPA  G  1042-2</v>
      </c>
      <c r="W430" s="401" t="str">
        <f t="shared" si="76"/>
        <v>JDPA  G  1042-2</v>
      </c>
    </row>
    <row r="431" spans="1:23" ht="15" customHeight="1">
      <c r="A431" s="400" t="str">
        <f t="shared" si="74"/>
        <v>026D0318</v>
      </c>
      <c r="B431" s="544"/>
      <c r="C431" s="529"/>
      <c r="D431" s="410" t="s">
        <v>3513</v>
      </c>
      <c r="E431" s="411">
        <v>3</v>
      </c>
      <c r="F431" s="411">
        <v>18</v>
      </c>
      <c r="G431" s="532"/>
      <c r="H431" s="535"/>
      <c r="I431" s="164" t="str">
        <f t="shared" si="72"/>
        <v>026D0318</v>
      </c>
      <c r="J431" s="431" t="s">
        <v>3555</v>
      </c>
      <c r="K431" s="431" t="s">
        <v>3556</v>
      </c>
      <c r="L431" s="431" t="s">
        <v>3517</v>
      </c>
      <c r="M431" s="431" t="s">
        <v>128</v>
      </c>
      <c r="N431" s="176"/>
      <c r="O431" s="177" t="s">
        <v>65</v>
      </c>
      <c r="P431" s="178" t="s">
        <v>3502</v>
      </c>
      <c r="Q431" s="432" t="s">
        <v>3503</v>
      </c>
      <c r="R431" s="180"/>
      <c r="S431" s="181" t="s">
        <v>2012</v>
      </c>
      <c r="T431" s="419">
        <f t="shared" si="71"/>
        <v>26</v>
      </c>
      <c r="V431" s="401" t="str">
        <f t="shared" si="75"/>
        <v>JDPA  G  1042-2</v>
      </c>
      <c r="W431" s="401" t="str">
        <f t="shared" si="76"/>
        <v>JDPA  G  1042-2</v>
      </c>
    </row>
    <row r="432" spans="1:23" ht="15" customHeight="1">
      <c r="A432" s="400" t="str">
        <f t="shared" si="74"/>
        <v>020D0317</v>
      </c>
      <c r="B432" s="544"/>
      <c r="C432" s="529"/>
      <c r="D432" s="410" t="s">
        <v>3513</v>
      </c>
      <c r="E432" s="411">
        <v>3</v>
      </c>
      <c r="F432" s="411">
        <v>17</v>
      </c>
      <c r="G432" s="532"/>
      <c r="H432" s="534" t="s">
        <v>3558</v>
      </c>
      <c r="I432" s="170" t="str">
        <f t="shared" si="72"/>
        <v>020D0317</v>
      </c>
      <c r="J432" s="429" t="s">
        <v>3559</v>
      </c>
      <c r="K432" s="429" t="s">
        <v>3560</v>
      </c>
      <c r="L432" s="429" t="s">
        <v>3517</v>
      </c>
      <c r="M432" s="429" t="s">
        <v>128</v>
      </c>
      <c r="N432" s="171"/>
      <c r="O432" s="172" t="s">
        <v>65</v>
      </c>
      <c r="P432" s="173" t="s">
        <v>3502</v>
      </c>
      <c r="Q432" s="430" t="s">
        <v>3503</v>
      </c>
      <c r="R432" s="175"/>
      <c r="S432" s="161" t="s">
        <v>1733</v>
      </c>
      <c r="T432" s="424">
        <f t="shared" si="71"/>
        <v>20</v>
      </c>
      <c r="V432" s="401" t="str">
        <f t="shared" si="75"/>
        <v>JDPA  G  1042-2</v>
      </c>
      <c r="W432" s="401" t="str">
        <f t="shared" si="76"/>
        <v>JDPA  G  1042-2</v>
      </c>
    </row>
    <row r="433" spans="1:23" ht="15" customHeight="1">
      <c r="A433" s="400" t="str">
        <f t="shared" si="74"/>
        <v>026D0319</v>
      </c>
      <c r="B433" s="544"/>
      <c r="C433" s="529"/>
      <c r="D433" s="410" t="s">
        <v>3513</v>
      </c>
      <c r="E433" s="411">
        <v>3</v>
      </c>
      <c r="F433" s="411">
        <v>19</v>
      </c>
      <c r="G433" s="532"/>
      <c r="H433" s="539"/>
      <c r="I433" s="164" t="str">
        <f t="shared" si="72"/>
        <v>026D0319</v>
      </c>
      <c r="J433" s="431" t="s">
        <v>3559</v>
      </c>
      <c r="K433" s="431" t="s">
        <v>3561</v>
      </c>
      <c r="L433" s="431" t="s">
        <v>3562</v>
      </c>
      <c r="M433" s="431" t="s">
        <v>128</v>
      </c>
      <c r="N433" s="176"/>
      <c r="O433" s="177" t="s">
        <v>65</v>
      </c>
      <c r="P433" s="178" t="s">
        <v>3502</v>
      </c>
      <c r="Q433" s="432" t="s">
        <v>3503</v>
      </c>
      <c r="R433" s="180"/>
      <c r="S433" s="181" t="s">
        <v>2012</v>
      </c>
      <c r="T433" s="419">
        <f t="shared" si="71"/>
        <v>26</v>
      </c>
      <c r="V433" s="401" t="str">
        <f t="shared" si="75"/>
        <v>JDPA  G  1042-2</v>
      </c>
      <c r="W433" s="401" t="str">
        <f t="shared" si="76"/>
        <v>JDPA  G  1042-2</v>
      </c>
    </row>
    <row r="434" spans="1:23" ht="15" customHeight="1">
      <c r="A434" s="400" t="str">
        <f t="shared" si="74"/>
        <v>020D0318</v>
      </c>
      <c r="B434" s="544"/>
      <c r="C434" s="529"/>
      <c r="D434" s="410" t="s">
        <v>3513</v>
      </c>
      <c r="E434" s="411">
        <v>3</v>
      </c>
      <c r="F434" s="411">
        <v>18</v>
      </c>
      <c r="G434" s="532"/>
      <c r="H434" s="534" t="s">
        <v>3552</v>
      </c>
      <c r="I434" s="170" t="str">
        <f t="shared" si="72"/>
        <v>020D0318</v>
      </c>
      <c r="J434" s="429" t="s">
        <v>3563</v>
      </c>
      <c r="K434" s="429" t="s">
        <v>3564</v>
      </c>
      <c r="L434" s="429" t="s">
        <v>3517</v>
      </c>
      <c r="M434" s="429" t="s">
        <v>128</v>
      </c>
      <c r="N434" s="171"/>
      <c r="O434" s="172" t="s">
        <v>65</v>
      </c>
      <c r="P434" s="173" t="s">
        <v>3502</v>
      </c>
      <c r="Q434" s="430" t="s">
        <v>3503</v>
      </c>
      <c r="R434" s="175"/>
      <c r="S434" s="161" t="s">
        <v>1733</v>
      </c>
      <c r="T434" s="424">
        <f t="shared" si="71"/>
        <v>20</v>
      </c>
      <c r="V434" s="401" t="str">
        <f t="shared" si="75"/>
        <v>JDPA  G  1042-2</v>
      </c>
      <c r="W434" s="401" t="str">
        <f t="shared" si="76"/>
        <v>JDPA  G  1042-2</v>
      </c>
    </row>
    <row r="435" spans="1:23" ht="15" customHeight="1">
      <c r="A435" s="400" t="str">
        <f t="shared" si="74"/>
        <v>026D0320</v>
      </c>
      <c r="B435" s="544"/>
      <c r="C435" s="529"/>
      <c r="D435" s="410" t="s">
        <v>3513</v>
      </c>
      <c r="E435" s="411">
        <v>3</v>
      </c>
      <c r="F435" s="411">
        <v>20</v>
      </c>
      <c r="G435" s="533"/>
      <c r="H435" s="539"/>
      <c r="I435" s="164" t="str">
        <f t="shared" si="72"/>
        <v>026D0320</v>
      </c>
      <c r="J435" s="431" t="s">
        <v>3563</v>
      </c>
      <c r="K435" s="431" t="s">
        <v>3564</v>
      </c>
      <c r="L435" s="431" t="s">
        <v>3517</v>
      </c>
      <c r="M435" s="431" t="s">
        <v>128</v>
      </c>
      <c r="N435" s="176"/>
      <c r="O435" s="177" t="s">
        <v>65</v>
      </c>
      <c r="P435" s="178" t="s">
        <v>3502</v>
      </c>
      <c r="Q435" s="432" t="s">
        <v>3503</v>
      </c>
      <c r="R435" s="180"/>
      <c r="S435" s="181" t="s">
        <v>2012</v>
      </c>
      <c r="T435" s="419">
        <f t="shared" si="71"/>
        <v>26</v>
      </c>
      <c r="V435" s="401" t="str">
        <f t="shared" si="75"/>
        <v>JDPA  G  1042-2</v>
      </c>
      <c r="W435" s="401" t="str">
        <f t="shared" si="76"/>
        <v>JDPA  G  1042-2</v>
      </c>
    </row>
    <row r="436" spans="1:23" ht="15" customHeight="1">
      <c r="A436" s="400" t="str">
        <f t="shared" si="74"/>
        <v>020D0319</v>
      </c>
      <c r="B436" s="544"/>
      <c r="C436" s="529"/>
      <c r="D436" s="410" t="s">
        <v>3513</v>
      </c>
      <c r="E436" s="411">
        <v>3</v>
      </c>
      <c r="F436" s="411">
        <v>19</v>
      </c>
      <c r="G436" s="531" t="s">
        <v>3566</v>
      </c>
      <c r="H436" s="534" t="s">
        <v>3565</v>
      </c>
      <c r="I436" s="170" t="str">
        <f t="shared" si="72"/>
        <v>020D0319</v>
      </c>
      <c r="J436" s="429" t="s">
        <v>3567</v>
      </c>
      <c r="K436" s="429" t="s">
        <v>3568</v>
      </c>
      <c r="L436" s="429" t="s">
        <v>3517</v>
      </c>
      <c r="M436" s="429" t="s">
        <v>128</v>
      </c>
      <c r="N436" s="171"/>
      <c r="O436" s="172" t="s">
        <v>65</v>
      </c>
      <c r="P436" s="173" t="s">
        <v>3502</v>
      </c>
      <c r="Q436" s="430" t="s">
        <v>3503</v>
      </c>
      <c r="R436" s="175"/>
      <c r="S436" s="161" t="s">
        <v>1733</v>
      </c>
      <c r="T436" s="424">
        <f t="shared" si="71"/>
        <v>20</v>
      </c>
      <c r="V436" s="401" t="str">
        <f t="shared" si="75"/>
        <v>JDPA  G  1042-2</v>
      </c>
      <c r="W436" s="401" t="str">
        <f t="shared" si="67"/>
        <v>JDPA  G  1042-2</v>
      </c>
    </row>
    <row r="437" spans="1:23" ht="15" customHeight="1">
      <c r="A437" s="400" t="str">
        <f t="shared" si="74"/>
        <v>026D0316</v>
      </c>
      <c r="B437" s="545"/>
      <c r="C437" s="530"/>
      <c r="D437" s="410" t="s">
        <v>3513</v>
      </c>
      <c r="E437" s="411">
        <v>3</v>
      </c>
      <c r="F437" s="411">
        <v>16</v>
      </c>
      <c r="G437" s="533"/>
      <c r="H437" s="535"/>
      <c r="I437" s="164" t="str">
        <f t="shared" si="72"/>
        <v>026D0316</v>
      </c>
      <c r="J437" s="431" t="s">
        <v>3567</v>
      </c>
      <c r="K437" s="431" t="s">
        <v>3569</v>
      </c>
      <c r="L437" s="431" t="s">
        <v>3517</v>
      </c>
      <c r="M437" s="431" t="s">
        <v>128</v>
      </c>
      <c r="N437" s="176"/>
      <c r="O437" s="177" t="s">
        <v>65</v>
      </c>
      <c r="P437" s="178" t="s">
        <v>3502</v>
      </c>
      <c r="Q437" s="432" t="s">
        <v>3503</v>
      </c>
      <c r="R437" s="180"/>
      <c r="S437" s="181" t="s">
        <v>2012</v>
      </c>
      <c r="T437" s="419">
        <f t="shared" si="71"/>
        <v>26</v>
      </c>
      <c r="V437" s="401" t="str">
        <f t="shared" si="75"/>
        <v>JDPA  G  1042-2</v>
      </c>
      <c r="W437" s="401" t="str">
        <f t="shared" si="67"/>
        <v>JDPA  G  1042-2</v>
      </c>
    </row>
    <row r="438" spans="1:23" ht="15" customHeight="1">
      <c r="A438" s="400" t="str">
        <f t="shared" si="74"/>
        <v>020D0107</v>
      </c>
      <c r="B438" s="543" t="s">
        <v>2397</v>
      </c>
      <c r="C438" s="540" t="s">
        <v>3</v>
      </c>
      <c r="D438" s="139" t="s">
        <v>21</v>
      </c>
      <c r="E438" s="140">
        <v>1</v>
      </c>
      <c r="F438" s="140">
        <v>7</v>
      </c>
      <c r="G438" s="531" t="s">
        <v>2335</v>
      </c>
      <c r="H438" s="534" t="s">
        <v>2381</v>
      </c>
      <c r="I438" s="141" t="str">
        <f t="shared" si="68"/>
        <v>020D0107</v>
      </c>
      <c r="J438" s="142" t="s">
        <v>86</v>
      </c>
      <c r="K438" s="142" t="s">
        <v>1737</v>
      </c>
      <c r="L438" s="142" t="s">
        <v>87</v>
      </c>
      <c r="M438" s="142" t="s">
        <v>435</v>
      </c>
      <c r="N438" s="142" t="s">
        <v>786</v>
      </c>
      <c r="O438" s="143" t="s">
        <v>65</v>
      </c>
      <c r="P438" s="144" t="s">
        <v>24</v>
      </c>
      <c r="Q438" s="145">
        <v>1052</v>
      </c>
      <c r="R438" s="409"/>
      <c r="S438" s="195" t="s">
        <v>1733</v>
      </c>
      <c r="T438" s="415">
        <f t="shared" si="71"/>
        <v>20</v>
      </c>
      <c r="V438" s="401" t="str">
        <f t="shared" si="75"/>
        <v>JDPA  G  1052</v>
      </c>
      <c r="W438" s="401" t="str">
        <f t="shared" si="67"/>
        <v>JDPA  G  1052</v>
      </c>
    </row>
    <row r="439" spans="1:23" ht="15" customHeight="1">
      <c r="A439" s="400" t="str">
        <f t="shared" si="74"/>
        <v>026D0107</v>
      </c>
      <c r="B439" s="544"/>
      <c r="C439" s="542"/>
      <c r="D439" s="139" t="s">
        <v>21</v>
      </c>
      <c r="E439" s="140">
        <v>1</v>
      </c>
      <c r="F439" s="140">
        <v>7</v>
      </c>
      <c r="G439" s="533"/>
      <c r="H439" s="535"/>
      <c r="I439" s="164" t="str">
        <f t="shared" si="68"/>
        <v>026D0107</v>
      </c>
      <c r="J439" s="176" t="s">
        <v>86</v>
      </c>
      <c r="K439" s="176" t="s">
        <v>1737</v>
      </c>
      <c r="L439" s="176" t="s">
        <v>87</v>
      </c>
      <c r="M439" s="176" t="s">
        <v>435</v>
      </c>
      <c r="N439" s="176" t="s">
        <v>786</v>
      </c>
      <c r="O439" s="177" t="s">
        <v>65</v>
      </c>
      <c r="P439" s="178" t="s">
        <v>24</v>
      </c>
      <c r="Q439" s="179">
        <v>1052</v>
      </c>
      <c r="R439" s="180"/>
      <c r="S439" s="181" t="s">
        <v>2012</v>
      </c>
      <c r="T439" s="419">
        <f t="shared" si="71"/>
        <v>26</v>
      </c>
      <c r="V439" s="401" t="str">
        <f t="shared" si="75"/>
        <v>JDPA  G  1052</v>
      </c>
      <c r="W439" s="401" t="str">
        <f t="shared" si="67"/>
        <v>JDPA  G  1052</v>
      </c>
    </row>
    <row r="440" spans="1:23" ht="15" customHeight="1">
      <c r="A440" s="400" t="str">
        <f t="shared" si="74"/>
        <v>020D0265</v>
      </c>
      <c r="B440" s="544"/>
      <c r="C440" s="528" t="s">
        <v>19</v>
      </c>
      <c r="D440" s="139" t="s">
        <v>21</v>
      </c>
      <c r="E440" s="140">
        <v>2</v>
      </c>
      <c r="F440" s="140">
        <v>65</v>
      </c>
      <c r="G440" s="534" t="s">
        <v>2382</v>
      </c>
      <c r="H440" s="534" t="s">
        <v>2382</v>
      </c>
      <c r="I440" s="141" t="str">
        <f t="shared" si="68"/>
        <v>020D0265</v>
      </c>
      <c r="J440" s="142" t="s">
        <v>1750</v>
      </c>
      <c r="K440" s="142" t="s">
        <v>1750</v>
      </c>
      <c r="L440" s="142" t="s">
        <v>1250</v>
      </c>
      <c r="M440" s="142" t="s">
        <v>435</v>
      </c>
      <c r="N440" s="142"/>
      <c r="O440" s="143" t="s">
        <v>65</v>
      </c>
      <c r="P440" s="144" t="s">
        <v>24</v>
      </c>
      <c r="Q440" s="145">
        <v>1052</v>
      </c>
      <c r="R440" s="175"/>
      <c r="S440" s="161" t="s">
        <v>1733</v>
      </c>
      <c r="T440" s="415">
        <f t="shared" si="71"/>
        <v>20</v>
      </c>
      <c r="V440" s="401" t="str">
        <f t="shared" si="75"/>
        <v>JDPA  G  1052</v>
      </c>
      <c r="W440" s="401" t="str">
        <f t="shared" si="67"/>
        <v>JDPA  G  1052</v>
      </c>
    </row>
    <row r="441" spans="1:23" ht="15" customHeight="1">
      <c r="A441" s="400" t="str">
        <f t="shared" si="74"/>
        <v>026D0264</v>
      </c>
      <c r="B441" s="544"/>
      <c r="C441" s="529"/>
      <c r="D441" s="139" t="s">
        <v>21</v>
      </c>
      <c r="E441" s="140">
        <v>2</v>
      </c>
      <c r="F441" s="140">
        <v>64</v>
      </c>
      <c r="G441" s="535"/>
      <c r="H441" s="535"/>
      <c r="I441" s="164" t="str">
        <f t="shared" si="68"/>
        <v>026D0264</v>
      </c>
      <c r="J441" s="176" t="s">
        <v>1750</v>
      </c>
      <c r="K441" s="176" t="s">
        <v>1750</v>
      </c>
      <c r="L441" s="176" t="s">
        <v>1007</v>
      </c>
      <c r="M441" s="176" t="s">
        <v>435</v>
      </c>
      <c r="N441" s="176"/>
      <c r="O441" s="177" t="s">
        <v>65</v>
      </c>
      <c r="P441" s="178" t="s">
        <v>24</v>
      </c>
      <c r="Q441" s="179">
        <v>1052</v>
      </c>
      <c r="R441" s="180"/>
      <c r="S441" s="181" t="s">
        <v>2012</v>
      </c>
      <c r="T441" s="419">
        <f t="shared" si="71"/>
        <v>26</v>
      </c>
      <c r="V441" s="401" t="str">
        <f t="shared" si="75"/>
        <v>JDPA  G  1052</v>
      </c>
      <c r="W441" s="401" t="str">
        <f t="shared" si="67"/>
        <v>JDPA  G  1052</v>
      </c>
    </row>
    <row r="442" spans="1:23" ht="15" customHeight="1">
      <c r="A442" s="400" t="str">
        <f t="shared" si="74"/>
        <v>020D0266</v>
      </c>
      <c r="B442" s="544"/>
      <c r="C442" s="529"/>
      <c r="D442" s="139" t="s">
        <v>21</v>
      </c>
      <c r="E442" s="140">
        <v>2</v>
      </c>
      <c r="F442" s="140">
        <v>66</v>
      </c>
      <c r="G442" s="534" t="s">
        <v>2384</v>
      </c>
      <c r="H442" s="534" t="s">
        <v>2383</v>
      </c>
      <c r="I442" s="141" t="str">
        <f t="shared" si="68"/>
        <v>020D0266</v>
      </c>
      <c r="J442" s="142" t="s">
        <v>1753</v>
      </c>
      <c r="K442" s="142" t="s">
        <v>2030</v>
      </c>
      <c r="L442" s="142" t="s">
        <v>87</v>
      </c>
      <c r="M442" s="142" t="s">
        <v>435</v>
      </c>
      <c r="N442" s="142"/>
      <c r="O442" s="143" t="s">
        <v>65</v>
      </c>
      <c r="P442" s="144" t="s">
        <v>24</v>
      </c>
      <c r="Q442" s="145">
        <v>1052</v>
      </c>
      <c r="R442" s="146"/>
      <c r="S442" s="161" t="s">
        <v>1733</v>
      </c>
      <c r="T442" s="415">
        <f t="shared" si="71"/>
        <v>20</v>
      </c>
      <c r="V442" s="401" t="str">
        <f t="shared" si="75"/>
        <v>JDPA  G  1052</v>
      </c>
      <c r="W442" s="401" t="str">
        <f t="shared" si="67"/>
        <v>JDPA  G  1052</v>
      </c>
    </row>
    <row r="443" spans="1:23" ht="15" customHeight="1">
      <c r="A443" s="400" t="str">
        <f t="shared" si="74"/>
        <v>026D0265</v>
      </c>
      <c r="B443" s="544"/>
      <c r="C443" s="529"/>
      <c r="D443" s="139" t="s">
        <v>21</v>
      </c>
      <c r="E443" s="140">
        <v>2</v>
      </c>
      <c r="F443" s="140">
        <v>65</v>
      </c>
      <c r="G443" s="539"/>
      <c r="H443" s="535"/>
      <c r="I443" s="164" t="str">
        <f t="shared" si="68"/>
        <v>026D0265</v>
      </c>
      <c r="J443" s="176" t="s">
        <v>1753</v>
      </c>
      <c r="K443" s="176" t="s">
        <v>2026</v>
      </c>
      <c r="L443" s="176" t="s">
        <v>87</v>
      </c>
      <c r="M443" s="176" t="s">
        <v>435</v>
      </c>
      <c r="N443" s="176"/>
      <c r="O443" s="177" t="s">
        <v>65</v>
      </c>
      <c r="P443" s="178" t="s">
        <v>24</v>
      </c>
      <c r="Q443" s="179">
        <v>1052</v>
      </c>
      <c r="R443" s="180"/>
      <c r="S443" s="181" t="s">
        <v>2012</v>
      </c>
      <c r="T443" s="419">
        <f t="shared" si="71"/>
        <v>26</v>
      </c>
      <c r="V443" s="401" t="str">
        <f t="shared" si="75"/>
        <v>JDPA  G  1052</v>
      </c>
      <c r="W443" s="401" t="str">
        <f t="shared" si="67"/>
        <v>JDPA  G  1052</v>
      </c>
    </row>
    <row r="444" spans="1:23" ht="15" customHeight="1">
      <c r="A444" s="400" t="str">
        <f t="shared" si="74"/>
        <v>020D0267</v>
      </c>
      <c r="B444" s="544"/>
      <c r="C444" s="529"/>
      <c r="D444" s="139" t="s">
        <v>21</v>
      </c>
      <c r="E444" s="140">
        <v>2</v>
      </c>
      <c r="F444" s="140">
        <v>67</v>
      </c>
      <c r="G444" s="539"/>
      <c r="H444" s="534" t="s">
        <v>2385</v>
      </c>
      <c r="I444" s="141" t="str">
        <f t="shared" si="68"/>
        <v>020D0267</v>
      </c>
      <c r="J444" s="142" t="s">
        <v>1755</v>
      </c>
      <c r="K444" s="142" t="s">
        <v>2031</v>
      </c>
      <c r="L444" s="142" t="s">
        <v>87</v>
      </c>
      <c r="M444" s="142" t="s">
        <v>435</v>
      </c>
      <c r="N444" s="142"/>
      <c r="O444" s="143" t="s">
        <v>65</v>
      </c>
      <c r="P444" s="144" t="s">
        <v>24</v>
      </c>
      <c r="Q444" s="145">
        <v>1052</v>
      </c>
      <c r="R444" s="146"/>
      <c r="S444" s="161" t="s">
        <v>1733</v>
      </c>
      <c r="T444" s="415">
        <f t="shared" si="71"/>
        <v>20</v>
      </c>
      <c r="V444" s="401" t="str">
        <f t="shared" si="75"/>
        <v>JDPA  G  1052</v>
      </c>
      <c r="W444" s="401" t="str">
        <f t="shared" ref="W444:W468" si="77">V444</f>
        <v>JDPA  G  1052</v>
      </c>
    </row>
    <row r="445" spans="1:23" ht="15" customHeight="1">
      <c r="A445" s="400" t="str">
        <f t="shared" si="74"/>
        <v>026D0266</v>
      </c>
      <c r="B445" s="544"/>
      <c r="C445" s="529"/>
      <c r="D445" s="139" t="s">
        <v>21</v>
      </c>
      <c r="E445" s="140">
        <v>2</v>
      </c>
      <c r="F445" s="140">
        <v>66</v>
      </c>
      <c r="G445" s="539"/>
      <c r="H445" s="535"/>
      <c r="I445" s="164" t="str">
        <f t="shared" si="68"/>
        <v>026D0266</v>
      </c>
      <c r="J445" s="176" t="s">
        <v>1755</v>
      </c>
      <c r="K445" s="176" t="s">
        <v>2029</v>
      </c>
      <c r="L445" s="176" t="s">
        <v>87</v>
      </c>
      <c r="M445" s="176" t="s">
        <v>435</v>
      </c>
      <c r="N445" s="176"/>
      <c r="O445" s="177" t="s">
        <v>65</v>
      </c>
      <c r="P445" s="178" t="s">
        <v>24</v>
      </c>
      <c r="Q445" s="179">
        <v>1052</v>
      </c>
      <c r="R445" s="180"/>
      <c r="S445" s="181" t="s">
        <v>2012</v>
      </c>
      <c r="T445" s="419">
        <f t="shared" si="71"/>
        <v>26</v>
      </c>
      <c r="V445" s="401" t="str">
        <f t="shared" si="75"/>
        <v>JDPA  G  1052</v>
      </c>
      <c r="W445" s="401" t="str">
        <f t="shared" si="77"/>
        <v>JDPA  G  1052</v>
      </c>
    </row>
    <row r="446" spans="1:23" ht="15" customHeight="1">
      <c r="A446" s="400" t="str">
        <f t="shared" si="74"/>
        <v>020D0268</v>
      </c>
      <c r="B446" s="544"/>
      <c r="C446" s="529"/>
      <c r="D446" s="139" t="s">
        <v>21</v>
      </c>
      <c r="E446" s="140">
        <v>2</v>
      </c>
      <c r="F446" s="140">
        <v>68</v>
      </c>
      <c r="G446" s="539"/>
      <c r="H446" s="534" t="s">
        <v>2372</v>
      </c>
      <c r="I446" s="141" t="str">
        <f t="shared" si="68"/>
        <v>020D0268</v>
      </c>
      <c r="J446" s="142" t="s">
        <v>1756</v>
      </c>
      <c r="K446" s="142" t="s">
        <v>2027</v>
      </c>
      <c r="L446" s="142" t="s">
        <v>87</v>
      </c>
      <c r="M446" s="142" t="s">
        <v>435</v>
      </c>
      <c r="N446" s="142"/>
      <c r="O446" s="143" t="s">
        <v>65</v>
      </c>
      <c r="P446" s="144" t="s">
        <v>24</v>
      </c>
      <c r="Q446" s="145">
        <v>1052</v>
      </c>
      <c r="R446" s="146"/>
      <c r="S446" s="161" t="s">
        <v>1733</v>
      </c>
      <c r="T446" s="415">
        <f t="shared" si="71"/>
        <v>20</v>
      </c>
      <c r="V446" s="401" t="str">
        <f t="shared" si="75"/>
        <v>JDPA  G  1052</v>
      </c>
      <c r="W446" s="401" t="str">
        <f t="shared" si="77"/>
        <v>JDPA  G  1052</v>
      </c>
    </row>
    <row r="447" spans="1:23" ht="15" customHeight="1">
      <c r="A447" s="400" t="str">
        <f t="shared" si="74"/>
        <v>026D0267</v>
      </c>
      <c r="B447" s="544"/>
      <c r="C447" s="529"/>
      <c r="D447" s="139" t="s">
        <v>21</v>
      </c>
      <c r="E447" s="140">
        <v>2</v>
      </c>
      <c r="F447" s="140">
        <v>67</v>
      </c>
      <c r="G447" s="539"/>
      <c r="H447" s="535"/>
      <c r="I447" s="164" t="str">
        <f t="shared" si="68"/>
        <v>026D0267</v>
      </c>
      <c r="J447" s="176" t="s">
        <v>1756</v>
      </c>
      <c r="K447" s="176" t="s">
        <v>2032</v>
      </c>
      <c r="L447" s="176" t="s">
        <v>87</v>
      </c>
      <c r="M447" s="176" t="s">
        <v>435</v>
      </c>
      <c r="N447" s="176"/>
      <c r="O447" s="177" t="s">
        <v>65</v>
      </c>
      <c r="P447" s="178" t="s">
        <v>24</v>
      </c>
      <c r="Q447" s="179">
        <v>1052</v>
      </c>
      <c r="R447" s="180"/>
      <c r="S447" s="181" t="s">
        <v>2012</v>
      </c>
      <c r="T447" s="419">
        <f t="shared" si="71"/>
        <v>26</v>
      </c>
      <c r="V447" s="401" t="str">
        <f t="shared" si="75"/>
        <v>JDPA  G  1052</v>
      </c>
      <c r="W447" s="401" t="str">
        <f t="shared" si="77"/>
        <v>JDPA  G  1052</v>
      </c>
    </row>
    <row r="448" spans="1:23" ht="15" customHeight="1">
      <c r="A448" s="400" t="str">
        <f t="shared" si="74"/>
        <v>020D0269</v>
      </c>
      <c r="B448" s="544"/>
      <c r="C448" s="529"/>
      <c r="D448" s="139" t="s">
        <v>21</v>
      </c>
      <c r="E448" s="140">
        <v>2</v>
      </c>
      <c r="F448" s="140">
        <v>69</v>
      </c>
      <c r="G448" s="539"/>
      <c r="H448" s="534" t="s">
        <v>2386</v>
      </c>
      <c r="I448" s="141" t="str">
        <f t="shared" si="68"/>
        <v>020D0269</v>
      </c>
      <c r="J448" s="142" t="s">
        <v>1757</v>
      </c>
      <c r="K448" s="142" t="s">
        <v>2028</v>
      </c>
      <c r="L448" s="142" t="s">
        <v>87</v>
      </c>
      <c r="M448" s="142" t="s">
        <v>435</v>
      </c>
      <c r="N448" s="142"/>
      <c r="O448" s="143" t="s">
        <v>65</v>
      </c>
      <c r="P448" s="144" t="s">
        <v>24</v>
      </c>
      <c r="Q448" s="145">
        <v>1052</v>
      </c>
      <c r="R448" s="146"/>
      <c r="S448" s="161" t="s">
        <v>1733</v>
      </c>
      <c r="T448" s="415">
        <f t="shared" si="71"/>
        <v>20</v>
      </c>
      <c r="V448" s="401" t="str">
        <f t="shared" si="75"/>
        <v>JDPA  G  1052</v>
      </c>
      <c r="W448" s="401" t="str">
        <f t="shared" si="77"/>
        <v>JDPA  G  1052</v>
      </c>
    </row>
    <row r="449" spans="1:23" ht="15" customHeight="1">
      <c r="A449" s="400" t="str">
        <f t="shared" si="74"/>
        <v>026D0268</v>
      </c>
      <c r="B449" s="544"/>
      <c r="C449" s="529"/>
      <c r="D449" s="139" t="s">
        <v>21</v>
      </c>
      <c r="E449" s="140">
        <v>2</v>
      </c>
      <c r="F449" s="140">
        <v>68</v>
      </c>
      <c r="G449" s="535"/>
      <c r="H449" s="535"/>
      <c r="I449" s="164" t="str">
        <f t="shared" si="68"/>
        <v>026D0268</v>
      </c>
      <c r="J449" s="176" t="s">
        <v>1757</v>
      </c>
      <c r="K449" s="176" t="s">
        <v>2033</v>
      </c>
      <c r="L449" s="176" t="s">
        <v>87</v>
      </c>
      <c r="M449" s="176" t="s">
        <v>435</v>
      </c>
      <c r="N449" s="176"/>
      <c r="O449" s="177" t="s">
        <v>65</v>
      </c>
      <c r="P449" s="178" t="s">
        <v>24</v>
      </c>
      <c r="Q449" s="179">
        <v>1052</v>
      </c>
      <c r="R449" s="180"/>
      <c r="S449" s="181" t="s">
        <v>2012</v>
      </c>
      <c r="T449" s="419">
        <f t="shared" si="71"/>
        <v>26</v>
      </c>
      <c r="V449" s="401" t="str">
        <f t="shared" si="75"/>
        <v>JDPA  G  1052</v>
      </c>
      <c r="W449" s="401" t="str">
        <f t="shared" si="77"/>
        <v>JDPA  G  1052</v>
      </c>
    </row>
    <row r="450" spans="1:23" ht="15" customHeight="1">
      <c r="A450" s="400" t="str">
        <f t="shared" si="74"/>
        <v>020D0270</v>
      </c>
      <c r="B450" s="544"/>
      <c r="C450" s="529"/>
      <c r="D450" s="139" t="s">
        <v>21</v>
      </c>
      <c r="E450" s="140">
        <v>2</v>
      </c>
      <c r="F450" s="140">
        <v>70</v>
      </c>
      <c r="G450" s="534" t="s">
        <v>2387</v>
      </c>
      <c r="H450" s="534" t="s">
        <v>2388</v>
      </c>
      <c r="I450" s="141" t="str">
        <f t="shared" si="68"/>
        <v>020D0270</v>
      </c>
      <c r="J450" s="142" t="s">
        <v>1758</v>
      </c>
      <c r="K450" s="142" t="s">
        <v>2034</v>
      </c>
      <c r="L450" s="142" t="s">
        <v>1007</v>
      </c>
      <c r="M450" s="142" t="s">
        <v>435</v>
      </c>
      <c r="N450" s="142" t="s">
        <v>463</v>
      </c>
      <c r="O450" s="143" t="s">
        <v>65</v>
      </c>
      <c r="P450" s="144" t="s">
        <v>24</v>
      </c>
      <c r="Q450" s="145">
        <v>1052</v>
      </c>
      <c r="R450" s="146"/>
      <c r="S450" s="161" t="s">
        <v>1733</v>
      </c>
      <c r="T450" s="415">
        <f t="shared" si="71"/>
        <v>20</v>
      </c>
      <c r="V450" s="401" t="str">
        <f t="shared" si="75"/>
        <v>JDPA  G  1052</v>
      </c>
      <c r="W450" s="401" t="str">
        <f t="shared" si="77"/>
        <v>JDPA  G  1052</v>
      </c>
    </row>
    <row r="451" spans="1:23" ht="15" customHeight="1">
      <c r="A451" s="400" t="str">
        <f t="shared" si="74"/>
        <v>026D0269</v>
      </c>
      <c r="B451" s="544"/>
      <c r="C451" s="529"/>
      <c r="D451" s="139" t="s">
        <v>21</v>
      </c>
      <c r="E451" s="140">
        <v>2</v>
      </c>
      <c r="F451" s="140">
        <v>69</v>
      </c>
      <c r="G451" s="535"/>
      <c r="H451" s="535"/>
      <c r="I451" s="164" t="str">
        <f t="shared" si="68"/>
        <v>026D0269</v>
      </c>
      <c r="J451" s="176" t="s">
        <v>1758</v>
      </c>
      <c r="K451" s="176" t="s">
        <v>2034</v>
      </c>
      <c r="L451" s="176" t="s">
        <v>1007</v>
      </c>
      <c r="M451" s="176" t="s">
        <v>435</v>
      </c>
      <c r="N451" s="176" t="s">
        <v>463</v>
      </c>
      <c r="O451" s="177" t="s">
        <v>65</v>
      </c>
      <c r="P451" s="178" t="s">
        <v>24</v>
      </c>
      <c r="Q451" s="179">
        <v>1052</v>
      </c>
      <c r="R451" s="180"/>
      <c r="S451" s="181" t="s">
        <v>2012</v>
      </c>
      <c r="T451" s="419">
        <f t="shared" si="71"/>
        <v>26</v>
      </c>
      <c r="V451" s="401" t="str">
        <f t="shared" si="75"/>
        <v>JDPA  G  1052</v>
      </c>
      <c r="W451" s="401" t="str">
        <f t="shared" si="77"/>
        <v>JDPA  G  1052</v>
      </c>
    </row>
    <row r="452" spans="1:23" ht="15" customHeight="1">
      <c r="A452" s="400" t="str">
        <f t="shared" si="74"/>
        <v>020D0272</v>
      </c>
      <c r="B452" s="544"/>
      <c r="C452" s="529"/>
      <c r="D452" s="139" t="s">
        <v>21</v>
      </c>
      <c r="E452" s="140">
        <v>2</v>
      </c>
      <c r="F452" s="140">
        <v>72</v>
      </c>
      <c r="G452" s="534" t="s">
        <v>2389</v>
      </c>
      <c r="H452" s="534" t="s">
        <v>2389</v>
      </c>
      <c r="I452" s="141" t="str">
        <f t="shared" si="68"/>
        <v>020D0272</v>
      </c>
      <c r="J452" s="142" t="s">
        <v>1760</v>
      </c>
      <c r="K452" s="142" t="s">
        <v>1760</v>
      </c>
      <c r="L452" s="142" t="s">
        <v>87</v>
      </c>
      <c r="M452" s="142" t="s">
        <v>435</v>
      </c>
      <c r="N452" s="142"/>
      <c r="O452" s="143" t="s">
        <v>65</v>
      </c>
      <c r="P452" s="144" t="s">
        <v>24</v>
      </c>
      <c r="Q452" s="145">
        <v>1052</v>
      </c>
      <c r="R452" s="146"/>
      <c r="S452" s="161" t="s">
        <v>1733</v>
      </c>
      <c r="T452" s="415">
        <f t="shared" si="71"/>
        <v>20</v>
      </c>
      <c r="V452" s="401" t="str">
        <f t="shared" si="75"/>
        <v>JDPA  G  1052</v>
      </c>
      <c r="W452" s="401" t="str">
        <f t="shared" si="77"/>
        <v>JDPA  G  1052</v>
      </c>
    </row>
    <row r="453" spans="1:23" ht="15" customHeight="1">
      <c r="A453" s="400" t="str">
        <f t="shared" si="74"/>
        <v>026D0271</v>
      </c>
      <c r="B453" s="544"/>
      <c r="C453" s="529"/>
      <c r="D453" s="139" t="s">
        <v>21</v>
      </c>
      <c r="E453" s="140">
        <v>2</v>
      </c>
      <c r="F453" s="140">
        <v>71</v>
      </c>
      <c r="G453" s="535"/>
      <c r="H453" s="535"/>
      <c r="I453" s="164" t="str">
        <f t="shared" si="68"/>
        <v>026D0271</v>
      </c>
      <c r="J453" s="176" t="s">
        <v>1760</v>
      </c>
      <c r="K453" s="176" t="s">
        <v>1760</v>
      </c>
      <c r="L453" s="176" t="s">
        <v>87</v>
      </c>
      <c r="M453" s="176" t="s">
        <v>435</v>
      </c>
      <c r="N453" s="176"/>
      <c r="O453" s="177" t="s">
        <v>65</v>
      </c>
      <c r="P453" s="178" t="s">
        <v>24</v>
      </c>
      <c r="Q453" s="179">
        <v>1052</v>
      </c>
      <c r="R453" s="180"/>
      <c r="S453" s="181" t="s">
        <v>2012</v>
      </c>
      <c r="T453" s="419">
        <f t="shared" si="71"/>
        <v>26</v>
      </c>
      <c r="V453" s="401" t="str">
        <f t="shared" si="75"/>
        <v>JDPA  G  1052</v>
      </c>
      <c r="W453" s="401" t="str">
        <f t="shared" si="77"/>
        <v>JDPA  G  1052</v>
      </c>
    </row>
    <row r="454" spans="1:23" ht="15" customHeight="1">
      <c r="A454" s="400" t="str">
        <f t="shared" si="74"/>
        <v>020D0271</v>
      </c>
      <c r="B454" s="544"/>
      <c r="C454" s="529"/>
      <c r="D454" s="139" t="s">
        <v>21</v>
      </c>
      <c r="E454" s="140">
        <v>2</v>
      </c>
      <c r="F454" s="140">
        <v>71</v>
      </c>
      <c r="G454" s="534" t="s">
        <v>2390</v>
      </c>
      <c r="H454" s="534" t="s">
        <v>2390</v>
      </c>
      <c r="I454" s="141" t="str">
        <f t="shared" si="68"/>
        <v>020D0271</v>
      </c>
      <c r="J454" s="142" t="s">
        <v>1759</v>
      </c>
      <c r="K454" s="142" t="s">
        <v>1759</v>
      </c>
      <c r="L454" s="142" t="s">
        <v>87</v>
      </c>
      <c r="M454" s="142" t="s">
        <v>435</v>
      </c>
      <c r="N454" s="142"/>
      <c r="O454" s="143" t="s">
        <v>65</v>
      </c>
      <c r="P454" s="144" t="s">
        <v>24</v>
      </c>
      <c r="Q454" s="145">
        <v>1052</v>
      </c>
      <c r="R454" s="146"/>
      <c r="S454" s="161" t="s">
        <v>1733</v>
      </c>
      <c r="T454" s="415">
        <f t="shared" si="71"/>
        <v>20</v>
      </c>
      <c r="V454" s="401" t="str">
        <f t="shared" si="75"/>
        <v>JDPA  G  1052</v>
      </c>
      <c r="W454" s="401" t="str">
        <f t="shared" si="77"/>
        <v>JDPA  G  1052</v>
      </c>
    </row>
    <row r="455" spans="1:23" ht="15" customHeight="1">
      <c r="A455" s="400" t="str">
        <f t="shared" si="74"/>
        <v>026D0270</v>
      </c>
      <c r="B455" s="544"/>
      <c r="C455" s="529"/>
      <c r="D455" s="139" t="s">
        <v>21</v>
      </c>
      <c r="E455" s="140">
        <v>2</v>
      </c>
      <c r="F455" s="140">
        <v>70</v>
      </c>
      <c r="G455" s="535"/>
      <c r="H455" s="535"/>
      <c r="I455" s="164" t="str">
        <f t="shared" si="68"/>
        <v>026D0270</v>
      </c>
      <c r="J455" s="176" t="s">
        <v>1759</v>
      </c>
      <c r="K455" s="176" t="s">
        <v>1759</v>
      </c>
      <c r="L455" s="176" t="s">
        <v>87</v>
      </c>
      <c r="M455" s="176" t="s">
        <v>435</v>
      </c>
      <c r="N455" s="176"/>
      <c r="O455" s="177" t="s">
        <v>65</v>
      </c>
      <c r="P455" s="178" t="s">
        <v>24</v>
      </c>
      <c r="Q455" s="179">
        <v>1052</v>
      </c>
      <c r="R455" s="180"/>
      <c r="S455" s="181" t="s">
        <v>2012</v>
      </c>
      <c r="T455" s="419">
        <f t="shared" si="71"/>
        <v>26</v>
      </c>
      <c r="V455" s="401" t="str">
        <f t="shared" si="75"/>
        <v>JDPA  G  1052</v>
      </c>
      <c r="W455" s="401" t="str">
        <f t="shared" si="77"/>
        <v>JDPA  G  1052</v>
      </c>
    </row>
    <row r="456" spans="1:23" ht="15" customHeight="1">
      <c r="A456" s="400" t="str">
        <f t="shared" si="74"/>
        <v>020D0275</v>
      </c>
      <c r="B456" s="544"/>
      <c r="C456" s="529"/>
      <c r="D456" s="139" t="s">
        <v>21</v>
      </c>
      <c r="E456" s="140">
        <v>2</v>
      </c>
      <c r="F456" s="140">
        <v>75</v>
      </c>
      <c r="G456" s="534" t="s">
        <v>2391</v>
      </c>
      <c r="H456" s="534" t="s">
        <v>2388</v>
      </c>
      <c r="I456" s="141" t="str">
        <f t="shared" si="68"/>
        <v>020D0275</v>
      </c>
      <c r="J456" s="142" t="s">
        <v>1766</v>
      </c>
      <c r="K456" s="142" t="s">
        <v>1766</v>
      </c>
      <c r="L456" s="142" t="s">
        <v>87</v>
      </c>
      <c r="M456" s="142" t="s">
        <v>435</v>
      </c>
      <c r="N456" s="142" t="s">
        <v>463</v>
      </c>
      <c r="O456" s="143" t="s">
        <v>57</v>
      </c>
      <c r="P456" s="144"/>
      <c r="Q456" s="145"/>
      <c r="R456" s="146"/>
      <c r="S456" s="161" t="s">
        <v>1733</v>
      </c>
      <c r="T456" s="415">
        <f t="shared" si="71"/>
        <v>20</v>
      </c>
      <c r="V456" s="401" t="str">
        <f t="shared" si="75"/>
        <v xml:space="preserve">指定承認    </v>
      </c>
      <c r="W456" s="401" t="str">
        <f t="shared" si="77"/>
        <v xml:space="preserve">指定承認    </v>
      </c>
    </row>
    <row r="457" spans="1:23" ht="15" customHeight="1">
      <c r="A457" s="400" t="str">
        <f t="shared" si="74"/>
        <v>026D0274</v>
      </c>
      <c r="B457" s="544"/>
      <c r="C457" s="529"/>
      <c r="D457" s="139" t="s">
        <v>21</v>
      </c>
      <c r="E457" s="140">
        <v>2</v>
      </c>
      <c r="F457" s="140">
        <v>74</v>
      </c>
      <c r="G457" s="535"/>
      <c r="H457" s="535"/>
      <c r="I457" s="164" t="str">
        <f t="shared" si="68"/>
        <v>026D0274</v>
      </c>
      <c r="J457" s="176" t="s">
        <v>1766</v>
      </c>
      <c r="K457" s="176" t="s">
        <v>1766</v>
      </c>
      <c r="L457" s="176" t="s">
        <v>87</v>
      </c>
      <c r="M457" s="176" t="s">
        <v>435</v>
      </c>
      <c r="N457" s="176" t="s">
        <v>463</v>
      </c>
      <c r="O457" s="177" t="s">
        <v>57</v>
      </c>
      <c r="P457" s="178"/>
      <c r="Q457" s="179"/>
      <c r="R457" s="180"/>
      <c r="S457" s="181" t="s">
        <v>2012</v>
      </c>
      <c r="T457" s="419">
        <f t="shared" si="71"/>
        <v>26</v>
      </c>
      <c r="V457" s="401" t="str">
        <f t="shared" si="75"/>
        <v xml:space="preserve">指定承認    </v>
      </c>
      <c r="W457" s="401" t="str">
        <f t="shared" si="77"/>
        <v xml:space="preserve">指定承認    </v>
      </c>
    </row>
    <row r="458" spans="1:23" ht="15" customHeight="1">
      <c r="A458" s="400" t="str">
        <f t="shared" si="74"/>
        <v>020D0276</v>
      </c>
      <c r="B458" s="544"/>
      <c r="C458" s="529"/>
      <c r="D458" s="139" t="s">
        <v>21</v>
      </c>
      <c r="E458" s="140">
        <v>2</v>
      </c>
      <c r="F458" s="140">
        <v>76</v>
      </c>
      <c r="G458" s="534" t="s">
        <v>2392</v>
      </c>
      <c r="H458" s="534" t="s">
        <v>2388</v>
      </c>
      <c r="I458" s="141" t="str">
        <f t="shared" si="68"/>
        <v>020D0276</v>
      </c>
      <c r="J458" s="142" t="s">
        <v>1767</v>
      </c>
      <c r="K458" s="142" t="s">
        <v>1767</v>
      </c>
      <c r="L458" s="142" t="s">
        <v>87</v>
      </c>
      <c r="M458" s="142" t="s">
        <v>435</v>
      </c>
      <c r="N458" s="142" t="s">
        <v>463</v>
      </c>
      <c r="O458" s="143" t="s">
        <v>57</v>
      </c>
      <c r="P458" s="144"/>
      <c r="Q458" s="145"/>
      <c r="R458" s="146"/>
      <c r="S458" s="161" t="s">
        <v>1733</v>
      </c>
      <c r="T458" s="415">
        <f t="shared" si="71"/>
        <v>20</v>
      </c>
      <c r="V458" s="401" t="str">
        <f t="shared" si="75"/>
        <v xml:space="preserve">指定承認    </v>
      </c>
      <c r="W458" s="401" t="str">
        <f t="shared" si="77"/>
        <v xml:space="preserve">指定承認    </v>
      </c>
    </row>
    <row r="459" spans="1:23" ht="15" customHeight="1">
      <c r="A459" s="400" t="str">
        <f t="shared" si="74"/>
        <v>026D0275</v>
      </c>
      <c r="B459" s="544"/>
      <c r="C459" s="529"/>
      <c r="D459" s="139" t="s">
        <v>21</v>
      </c>
      <c r="E459" s="140">
        <v>2</v>
      </c>
      <c r="F459" s="140">
        <v>75</v>
      </c>
      <c r="G459" s="535"/>
      <c r="H459" s="535"/>
      <c r="I459" s="164" t="str">
        <f t="shared" si="68"/>
        <v>026D0275</v>
      </c>
      <c r="J459" s="176" t="s">
        <v>1767</v>
      </c>
      <c r="K459" s="176" t="s">
        <v>1767</v>
      </c>
      <c r="L459" s="176" t="s">
        <v>87</v>
      </c>
      <c r="M459" s="176" t="s">
        <v>435</v>
      </c>
      <c r="N459" s="176" t="s">
        <v>463</v>
      </c>
      <c r="O459" s="177" t="s">
        <v>57</v>
      </c>
      <c r="P459" s="178"/>
      <c r="Q459" s="179"/>
      <c r="R459" s="180"/>
      <c r="S459" s="181" t="s">
        <v>2012</v>
      </c>
      <c r="T459" s="419">
        <f t="shared" si="71"/>
        <v>26</v>
      </c>
      <c r="V459" s="401" t="str">
        <f t="shared" si="75"/>
        <v xml:space="preserve">指定承認    </v>
      </c>
      <c r="W459" s="401" t="str">
        <f t="shared" si="77"/>
        <v xml:space="preserve">指定承認    </v>
      </c>
    </row>
    <row r="460" spans="1:23" ht="15" customHeight="1">
      <c r="A460" s="400" t="str">
        <f t="shared" si="74"/>
        <v>020D0277</v>
      </c>
      <c r="B460" s="544"/>
      <c r="C460" s="529"/>
      <c r="D460" s="139" t="s">
        <v>21</v>
      </c>
      <c r="E460" s="140">
        <v>2</v>
      </c>
      <c r="F460" s="140">
        <v>77</v>
      </c>
      <c r="G460" s="534" t="s">
        <v>2374</v>
      </c>
      <c r="H460" s="534" t="s">
        <v>2374</v>
      </c>
      <c r="I460" s="141" t="str">
        <f t="shared" si="68"/>
        <v>020D0277</v>
      </c>
      <c r="J460" s="142" t="s">
        <v>1768</v>
      </c>
      <c r="K460" s="142" t="s">
        <v>1768</v>
      </c>
      <c r="L460" s="142" t="s">
        <v>87</v>
      </c>
      <c r="M460" s="142" t="s">
        <v>525</v>
      </c>
      <c r="N460" s="142" t="s">
        <v>128</v>
      </c>
      <c r="O460" s="143" t="s">
        <v>65</v>
      </c>
      <c r="P460" s="144" t="s">
        <v>24</v>
      </c>
      <c r="Q460" s="145">
        <v>1052</v>
      </c>
      <c r="R460" s="146"/>
      <c r="S460" s="161" t="s">
        <v>1733</v>
      </c>
      <c r="T460" s="415">
        <f t="shared" si="71"/>
        <v>20</v>
      </c>
      <c r="V460" s="401" t="str">
        <f t="shared" si="75"/>
        <v>JDPA  G  1052</v>
      </c>
      <c r="W460" s="401" t="str">
        <f t="shared" si="77"/>
        <v>JDPA  G  1052</v>
      </c>
    </row>
    <row r="461" spans="1:23" ht="15" customHeight="1">
      <c r="A461" s="400" t="str">
        <f t="shared" si="74"/>
        <v>026D0276</v>
      </c>
      <c r="B461" s="544"/>
      <c r="C461" s="529"/>
      <c r="D461" s="139" t="s">
        <v>21</v>
      </c>
      <c r="E461" s="140">
        <v>2</v>
      </c>
      <c r="F461" s="140">
        <v>76</v>
      </c>
      <c r="G461" s="535"/>
      <c r="H461" s="535"/>
      <c r="I461" s="164" t="str">
        <f t="shared" si="68"/>
        <v>026D0276</v>
      </c>
      <c r="J461" s="176" t="s">
        <v>1768</v>
      </c>
      <c r="K461" s="176" t="s">
        <v>1768</v>
      </c>
      <c r="L461" s="176" t="s">
        <v>87</v>
      </c>
      <c r="M461" s="176" t="s">
        <v>525</v>
      </c>
      <c r="N461" s="176" t="s">
        <v>128</v>
      </c>
      <c r="O461" s="177" t="s">
        <v>65</v>
      </c>
      <c r="P461" s="178" t="s">
        <v>24</v>
      </c>
      <c r="Q461" s="179">
        <v>1052</v>
      </c>
      <c r="R461" s="180"/>
      <c r="S461" s="181" t="s">
        <v>2012</v>
      </c>
      <c r="T461" s="419">
        <f t="shared" si="71"/>
        <v>26</v>
      </c>
      <c r="V461" s="401" t="str">
        <f t="shared" si="75"/>
        <v>JDPA  G  1052</v>
      </c>
      <c r="W461" s="401" t="str">
        <f t="shared" si="77"/>
        <v>JDPA  G  1052</v>
      </c>
    </row>
    <row r="462" spans="1:23" ht="15" customHeight="1">
      <c r="A462" s="400" t="str">
        <f t="shared" si="74"/>
        <v>020D0273</v>
      </c>
      <c r="B462" s="544"/>
      <c r="C462" s="529"/>
      <c r="D462" s="139" t="s">
        <v>21</v>
      </c>
      <c r="E462" s="140">
        <v>2</v>
      </c>
      <c r="F462" s="140">
        <v>73</v>
      </c>
      <c r="G462" s="531" t="s">
        <v>2375</v>
      </c>
      <c r="H462" s="531" t="s">
        <v>2393</v>
      </c>
      <c r="I462" s="141" t="str">
        <f t="shared" si="68"/>
        <v>020D0273</v>
      </c>
      <c r="J462" s="142" t="s">
        <v>1761</v>
      </c>
      <c r="K462" s="142" t="s">
        <v>1763</v>
      </c>
      <c r="L462" s="142" t="s">
        <v>1764</v>
      </c>
      <c r="M462" s="142" t="s">
        <v>435</v>
      </c>
      <c r="N462" s="142"/>
      <c r="O462" s="143" t="s">
        <v>57</v>
      </c>
      <c r="P462" s="144"/>
      <c r="Q462" s="145"/>
      <c r="R462" s="146"/>
      <c r="S462" s="161" t="s">
        <v>1733</v>
      </c>
      <c r="T462" s="415">
        <f t="shared" si="71"/>
        <v>20</v>
      </c>
      <c r="V462" s="401" t="str">
        <f t="shared" si="75"/>
        <v xml:space="preserve">指定承認    </v>
      </c>
      <c r="W462" s="401" t="str">
        <f t="shared" si="77"/>
        <v xml:space="preserve">指定承認    </v>
      </c>
    </row>
    <row r="463" spans="1:23" ht="15" customHeight="1">
      <c r="A463" s="400" t="str">
        <f t="shared" si="74"/>
        <v>026D0272</v>
      </c>
      <c r="B463" s="544"/>
      <c r="C463" s="529"/>
      <c r="D463" s="139" t="s">
        <v>21</v>
      </c>
      <c r="E463" s="140">
        <v>2</v>
      </c>
      <c r="F463" s="140">
        <v>72</v>
      </c>
      <c r="G463" s="532"/>
      <c r="H463" s="533"/>
      <c r="I463" s="164" t="str">
        <f t="shared" si="68"/>
        <v>026D0272</v>
      </c>
      <c r="J463" s="176" t="s">
        <v>1761</v>
      </c>
      <c r="K463" s="176" t="s">
        <v>1763</v>
      </c>
      <c r="L463" s="176" t="s">
        <v>973</v>
      </c>
      <c r="M463" s="176" t="s">
        <v>435</v>
      </c>
      <c r="N463" s="176"/>
      <c r="O463" s="177" t="s">
        <v>57</v>
      </c>
      <c r="P463" s="178"/>
      <c r="Q463" s="179"/>
      <c r="R463" s="180"/>
      <c r="S463" s="181" t="s">
        <v>2012</v>
      </c>
      <c r="T463" s="419">
        <f t="shared" si="71"/>
        <v>26</v>
      </c>
      <c r="V463" s="401" t="str">
        <f t="shared" si="75"/>
        <v xml:space="preserve">指定承認    </v>
      </c>
      <c r="W463" s="401" t="str">
        <f t="shared" si="77"/>
        <v xml:space="preserve">指定承認    </v>
      </c>
    </row>
    <row r="464" spans="1:23" ht="15" customHeight="1">
      <c r="A464" s="400" t="str">
        <f t="shared" si="74"/>
        <v>020D0274</v>
      </c>
      <c r="B464" s="544"/>
      <c r="C464" s="529"/>
      <c r="D464" s="139" t="s">
        <v>21</v>
      </c>
      <c r="E464" s="140">
        <v>2</v>
      </c>
      <c r="F464" s="140">
        <v>74</v>
      </c>
      <c r="G464" s="532"/>
      <c r="H464" s="531" t="s">
        <v>2394</v>
      </c>
      <c r="I464" s="141" t="str">
        <f t="shared" si="68"/>
        <v>020D0274</v>
      </c>
      <c r="J464" s="142" t="s">
        <v>1761</v>
      </c>
      <c r="K464" s="142" t="s">
        <v>1765</v>
      </c>
      <c r="L464" s="142" t="s">
        <v>1764</v>
      </c>
      <c r="M464" s="142" t="s">
        <v>435</v>
      </c>
      <c r="N464" s="142"/>
      <c r="O464" s="143" t="s">
        <v>57</v>
      </c>
      <c r="P464" s="144"/>
      <c r="Q464" s="145"/>
      <c r="R464" s="146"/>
      <c r="S464" s="161" t="s">
        <v>1733</v>
      </c>
      <c r="T464" s="415">
        <f t="shared" ref="T464:T526" si="78">IF(S464="","",VLOOKUP(S464,$AC$7:$AD$69,2,FALSE))</f>
        <v>20</v>
      </c>
      <c r="V464" s="401" t="str">
        <f t="shared" si="75"/>
        <v xml:space="preserve">指定承認    </v>
      </c>
      <c r="W464" s="401" t="str">
        <f t="shared" si="77"/>
        <v xml:space="preserve">指定承認    </v>
      </c>
    </row>
    <row r="465" spans="1:23" ht="15" customHeight="1">
      <c r="A465" s="400" t="str">
        <f t="shared" si="74"/>
        <v>026D0273</v>
      </c>
      <c r="B465" s="544"/>
      <c r="C465" s="529"/>
      <c r="D465" s="139" t="s">
        <v>21</v>
      </c>
      <c r="E465" s="140">
        <v>2</v>
      </c>
      <c r="F465" s="140">
        <v>73</v>
      </c>
      <c r="G465" s="533"/>
      <c r="H465" s="533"/>
      <c r="I465" s="164" t="str">
        <f t="shared" si="68"/>
        <v>026D0273</v>
      </c>
      <c r="J465" s="176" t="s">
        <v>1761</v>
      </c>
      <c r="K465" s="176" t="s">
        <v>1765</v>
      </c>
      <c r="L465" s="176" t="s">
        <v>973</v>
      </c>
      <c r="M465" s="176" t="s">
        <v>435</v>
      </c>
      <c r="N465" s="176"/>
      <c r="O465" s="177" t="s">
        <v>57</v>
      </c>
      <c r="P465" s="178"/>
      <c r="Q465" s="179"/>
      <c r="R465" s="180"/>
      <c r="S465" s="181" t="s">
        <v>2012</v>
      </c>
      <c r="T465" s="419">
        <f t="shared" si="78"/>
        <v>26</v>
      </c>
      <c r="V465" s="401" t="str">
        <f t="shared" si="75"/>
        <v xml:space="preserve">指定承認    </v>
      </c>
      <c r="W465" s="401" t="str">
        <f t="shared" si="77"/>
        <v xml:space="preserve">指定承認    </v>
      </c>
    </row>
    <row r="466" spans="1:23" ht="15" customHeight="1">
      <c r="A466" s="400" t="str">
        <f t="shared" si="74"/>
        <v>020D0311</v>
      </c>
      <c r="B466" s="544"/>
      <c r="C466" s="540" t="s">
        <v>2414</v>
      </c>
      <c r="D466" s="139" t="s">
        <v>21</v>
      </c>
      <c r="E466" s="140">
        <v>3</v>
      </c>
      <c r="F466" s="140">
        <v>11</v>
      </c>
      <c r="G466" s="534" t="s">
        <v>125</v>
      </c>
      <c r="H466" s="534" t="s">
        <v>2367</v>
      </c>
      <c r="I466" s="141" t="str">
        <f t="shared" si="68"/>
        <v>020D0311</v>
      </c>
      <c r="J466" s="142" t="s">
        <v>2042</v>
      </c>
      <c r="K466" s="142" t="s">
        <v>1769</v>
      </c>
      <c r="L466" s="142" t="s">
        <v>87</v>
      </c>
      <c r="M466" s="142" t="s">
        <v>128</v>
      </c>
      <c r="N466" s="141"/>
      <c r="O466" s="143" t="s">
        <v>65</v>
      </c>
      <c r="P466" s="144" t="s">
        <v>24</v>
      </c>
      <c r="Q466" s="145">
        <v>1052</v>
      </c>
      <c r="R466" s="146"/>
      <c r="S466" s="161" t="s">
        <v>1733</v>
      </c>
      <c r="T466" s="415">
        <f t="shared" si="78"/>
        <v>20</v>
      </c>
      <c r="V466" s="401" t="str">
        <f t="shared" si="75"/>
        <v>JDPA  G  1052</v>
      </c>
      <c r="W466" s="401" t="str">
        <f t="shared" si="77"/>
        <v>JDPA  G  1052</v>
      </c>
    </row>
    <row r="467" spans="1:23" ht="15" hidden="1" customHeight="1">
      <c r="A467" s="400" t="str">
        <f t="shared" si="74"/>
        <v>026D0312</v>
      </c>
      <c r="B467" s="544"/>
      <c r="C467" s="541"/>
      <c r="D467" s="139" t="s">
        <v>21</v>
      </c>
      <c r="E467" s="140">
        <v>3</v>
      </c>
      <c r="F467" s="140">
        <v>12</v>
      </c>
      <c r="G467" s="539"/>
      <c r="H467" s="535"/>
      <c r="I467" s="164" t="str">
        <f t="shared" si="68"/>
        <v>026D0312</v>
      </c>
      <c r="J467" s="176" t="s">
        <v>2042</v>
      </c>
      <c r="K467" s="176" t="s">
        <v>1769</v>
      </c>
      <c r="L467" s="176" t="s">
        <v>87</v>
      </c>
      <c r="M467" s="176" t="s">
        <v>128</v>
      </c>
      <c r="N467" s="164"/>
      <c r="O467" s="177" t="s">
        <v>65</v>
      </c>
      <c r="P467" s="178" t="s">
        <v>24</v>
      </c>
      <c r="Q467" s="179">
        <v>1052</v>
      </c>
      <c r="R467" s="180"/>
      <c r="S467" s="181" t="s">
        <v>2012</v>
      </c>
      <c r="T467" s="419">
        <f t="shared" si="78"/>
        <v>26</v>
      </c>
      <c r="V467" s="401" t="str">
        <f t="shared" si="75"/>
        <v>JDPA  G  1052</v>
      </c>
      <c r="W467" s="401" t="str">
        <f t="shared" si="77"/>
        <v>JDPA  G  1052</v>
      </c>
    </row>
    <row r="468" spans="1:23" ht="15" customHeight="1">
      <c r="A468" s="400" t="str">
        <f t="shared" si="74"/>
        <v>020D0312</v>
      </c>
      <c r="B468" s="544"/>
      <c r="C468" s="541"/>
      <c r="D468" s="139" t="s">
        <v>21</v>
      </c>
      <c r="E468" s="140">
        <v>3</v>
      </c>
      <c r="F468" s="140">
        <v>12</v>
      </c>
      <c r="G468" s="539"/>
      <c r="H468" s="534" t="s">
        <v>2363</v>
      </c>
      <c r="I468" s="141" t="str">
        <f t="shared" si="68"/>
        <v>020D0312</v>
      </c>
      <c r="J468" s="142" t="s">
        <v>2043</v>
      </c>
      <c r="K468" s="142" t="s">
        <v>1769</v>
      </c>
      <c r="L468" s="142" t="s">
        <v>87</v>
      </c>
      <c r="M468" s="142" t="s">
        <v>128</v>
      </c>
      <c r="N468" s="141"/>
      <c r="O468" s="143" t="s">
        <v>65</v>
      </c>
      <c r="P468" s="144" t="s">
        <v>24</v>
      </c>
      <c r="Q468" s="145">
        <v>1052</v>
      </c>
      <c r="R468" s="146"/>
      <c r="S468" s="195" t="s">
        <v>1733</v>
      </c>
      <c r="T468" s="416">
        <f t="shared" si="78"/>
        <v>20</v>
      </c>
      <c r="V468" s="401" t="str">
        <f t="shared" si="75"/>
        <v>JDPA  G  1052</v>
      </c>
      <c r="W468" s="401" t="str">
        <f t="shared" si="77"/>
        <v>JDPA  G  1052</v>
      </c>
    </row>
    <row r="469" spans="1:23" ht="15" customHeight="1">
      <c r="A469" s="400" t="str">
        <f t="shared" si="74"/>
        <v>026D0313</v>
      </c>
      <c r="B469" s="544"/>
      <c r="C469" s="541"/>
      <c r="D469" s="139" t="s">
        <v>21</v>
      </c>
      <c r="E469" s="140">
        <v>3</v>
      </c>
      <c r="F469" s="140">
        <v>13</v>
      </c>
      <c r="G469" s="539"/>
      <c r="H469" s="535"/>
      <c r="I469" s="164" t="str">
        <f t="shared" si="68"/>
        <v>026D0313</v>
      </c>
      <c r="J469" s="176" t="s">
        <v>2043</v>
      </c>
      <c r="K469" s="176" t="s">
        <v>1769</v>
      </c>
      <c r="L469" s="176" t="s">
        <v>87</v>
      </c>
      <c r="M469" s="176" t="s">
        <v>128</v>
      </c>
      <c r="N469" s="164"/>
      <c r="O469" s="177" t="s">
        <v>65</v>
      </c>
      <c r="P469" s="178" t="s">
        <v>24</v>
      </c>
      <c r="Q469" s="179">
        <v>1052</v>
      </c>
      <c r="R469" s="180"/>
      <c r="S469" s="181" t="s">
        <v>2012</v>
      </c>
      <c r="T469" s="419">
        <f t="shared" si="78"/>
        <v>26</v>
      </c>
      <c r="V469" s="401" t="str">
        <f t="shared" si="75"/>
        <v>JDPA  G  1052</v>
      </c>
      <c r="W469" s="401" t="str">
        <f t="shared" ref="W469:W481" si="79">V469</f>
        <v>JDPA  G  1052</v>
      </c>
    </row>
    <row r="470" spans="1:23" ht="15" hidden="1" customHeight="1">
      <c r="A470" s="400" t="str">
        <f t="shared" si="74"/>
        <v>020D0313</v>
      </c>
      <c r="B470" s="544"/>
      <c r="C470" s="541"/>
      <c r="D470" s="139" t="s">
        <v>21</v>
      </c>
      <c r="E470" s="140">
        <v>3</v>
      </c>
      <c r="F470" s="140">
        <v>13</v>
      </c>
      <c r="G470" s="539"/>
      <c r="H470" s="534" t="s">
        <v>142</v>
      </c>
      <c r="I470" s="141" t="str">
        <f t="shared" si="68"/>
        <v>020D0313</v>
      </c>
      <c r="J470" s="142" t="s">
        <v>1770</v>
      </c>
      <c r="K470" s="142" t="s">
        <v>1771</v>
      </c>
      <c r="L470" s="142" t="s">
        <v>87</v>
      </c>
      <c r="M470" s="142" t="s">
        <v>596</v>
      </c>
      <c r="N470" s="141"/>
      <c r="O470" s="143" t="s">
        <v>65</v>
      </c>
      <c r="P470" s="144" t="s">
        <v>24</v>
      </c>
      <c r="Q470" s="145">
        <v>1052</v>
      </c>
      <c r="R470" s="146"/>
      <c r="S470" s="161" t="s">
        <v>1733</v>
      </c>
      <c r="T470" s="415">
        <f t="shared" si="78"/>
        <v>20</v>
      </c>
      <c r="V470" s="401" t="str">
        <f t="shared" si="75"/>
        <v>JDPA  G  1052</v>
      </c>
      <c r="W470" s="401" t="str">
        <f t="shared" si="79"/>
        <v>JDPA  G  1052</v>
      </c>
    </row>
    <row r="471" spans="1:23" ht="15" customHeight="1">
      <c r="A471" s="400" t="str">
        <f t="shared" si="74"/>
        <v>026D0314</v>
      </c>
      <c r="B471" s="544"/>
      <c r="C471" s="541"/>
      <c r="D471" s="139" t="s">
        <v>21</v>
      </c>
      <c r="E471" s="140">
        <v>3</v>
      </c>
      <c r="F471" s="140">
        <v>14</v>
      </c>
      <c r="G471" s="535"/>
      <c r="H471" s="535"/>
      <c r="I471" s="164" t="str">
        <f t="shared" si="68"/>
        <v>026D0314</v>
      </c>
      <c r="J471" s="176" t="s">
        <v>1770</v>
      </c>
      <c r="K471" s="176" t="s">
        <v>2044</v>
      </c>
      <c r="L471" s="176" t="s">
        <v>87</v>
      </c>
      <c r="M471" s="176" t="s">
        <v>596</v>
      </c>
      <c r="N471" s="164"/>
      <c r="O471" s="177" t="s">
        <v>65</v>
      </c>
      <c r="P471" s="178" t="s">
        <v>24</v>
      </c>
      <c r="Q471" s="179">
        <v>1052</v>
      </c>
      <c r="R471" s="180"/>
      <c r="S471" s="181" t="s">
        <v>2012</v>
      </c>
      <c r="T471" s="419">
        <f t="shared" si="78"/>
        <v>26</v>
      </c>
      <c r="V471" s="401" t="str">
        <f t="shared" si="75"/>
        <v>JDPA  G  1052</v>
      </c>
      <c r="W471" s="401" t="str">
        <f t="shared" si="79"/>
        <v>JDPA  G  1052</v>
      </c>
    </row>
    <row r="472" spans="1:23" ht="15" customHeight="1">
      <c r="A472" s="400" t="str">
        <f t="shared" si="74"/>
        <v>020D0314</v>
      </c>
      <c r="B472" s="544"/>
      <c r="C472" s="541"/>
      <c r="D472" s="139" t="s">
        <v>21</v>
      </c>
      <c r="E472" s="140">
        <v>3</v>
      </c>
      <c r="F472" s="140">
        <v>14</v>
      </c>
      <c r="G472" s="534" t="s">
        <v>125</v>
      </c>
      <c r="H472" s="534" t="s">
        <v>2396</v>
      </c>
      <c r="I472" s="141" t="str">
        <f t="shared" si="68"/>
        <v>020D0314</v>
      </c>
      <c r="J472" s="142" t="s">
        <v>1772</v>
      </c>
      <c r="K472" s="142" t="s">
        <v>1773</v>
      </c>
      <c r="L472" s="142" t="s">
        <v>87</v>
      </c>
      <c r="M472" s="142" t="s">
        <v>435</v>
      </c>
      <c r="N472" s="141" t="s">
        <v>1776</v>
      </c>
      <c r="O472" s="143" t="s">
        <v>65</v>
      </c>
      <c r="P472" s="144" t="s">
        <v>24</v>
      </c>
      <c r="Q472" s="145">
        <v>1052</v>
      </c>
      <c r="R472" s="146"/>
      <c r="S472" s="161" t="s">
        <v>1733</v>
      </c>
      <c r="T472" s="415">
        <f t="shared" si="78"/>
        <v>20</v>
      </c>
      <c r="V472" s="401" t="str">
        <f t="shared" si="75"/>
        <v>JDPA  G  1052</v>
      </c>
      <c r="W472" s="401" t="str">
        <f t="shared" si="79"/>
        <v>JDPA  G  1052</v>
      </c>
    </row>
    <row r="473" spans="1:23" ht="15" customHeight="1">
      <c r="A473" s="400" t="str">
        <f t="shared" si="74"/>
        <v>026D0315</v>
      </c>
      <c r="B473" s="545"/>
      <c r="C473" s="542"/>
      <c r="D473" s="139" t="s">
        <v>21</v>
      </c>
      <c r="E473" s="140">
        <v>3</v>
      </c>
      <c r="F473" s="140">
        <v>15</v>
      </c>
      <c r="G473" s="535"/>
      <c r="H473" s="535"/>
      <c r="I473" s="164" t="str">
        <f t="shared" si="68"/>
        <v>026D0315</v>
      </c>
      <c r="J473" s="176" t="s">
        <v>1772</v>
      </c>
      <c r="K473" s="176" t="s">
        <v>1773</v>
      </c>
      <c r="L473" s="176" t="s">
        <v>87</v>
      </c>
      <c r="M473" s="176" t="s">
        <v>435</v>
      </c>
      <c r="N473" s="164" t="s">
        <v>109</v>
      </c>
      <c r="O473" s="177" t="s">
        <v>65</v>
      </c>
      <c r="P473" s="178" t="s">
        <v>24</v>
      </c>
      <c r="Q473" s="179">
        <v>1052</v>
      </c>
      <c r="R473" s="180"/>
      <c r="S473" s="181" t="s">
        <v>2012</v>
      </c>
      <c r="T473" s="419">
        <f t="shared" si="78"/>
        <v>26</v>
      </c>
      <c r="V473" s="401" t="str">
        <f t="shared" si="75"/>
        <v>JDPA  G  1052</v>
      </c>
      <c r="W473" s="401" t="str">
        <f t="shared" si="79"/>
        <v>JDPA  G  1052</v>
      </c>
    </row>
    <row r="474" spans="1:23" ht="15" customHeight="1">
      <c r="A474" s="400" t="str">
        <f t="shared" si="74"/>
        <v>020D0108</v>
      </c>
      <c r="B474" s="543" t="s">
        <v>2415</v>
      </c>
      <c r="C474" s="528" t="s">
        <v>2398</v>
      </c>
      <c r="D474" s="139" t="s">
        <v>21</v>
      </c>
      <c r="E474" s="140">
        <v>1</v>
      </c>
      <c r="F474" s="140">
        <v>8</v>
      </c>
      <c r="G474" s="531" t="s">
        <v>2335</v>
      </c>
      <c r="H474" s="534" t="s">
        <v>2399</v>
      </c>
      <c r="I474" s="141" t="str">
        <f t="shared" si="68"/>
        <v>020D0108</v>
      </c>
      <c r="J474" s="142" t="s">
        <v>79</v>
      </c>
      <c r="K474" s="142" t="s">
        <v>1739</v>
      </c>
      <c r="L474" s="142" t="s">
        <v>515</v>
      </c>
      <c r="M474" s="142" t="s">
        <v>69</v>
      </c>
      <c r="N474" s="142" t="s">
        <v>306</v>
      </c>
      <c r="O474" s="143" t="s">
        <v>6</v>
      </c>
      <c r="P474" s="144" t="s">
        <v>24</v>
      </c>
      <c r="Q474" s="145">
        <v>113</v>
      </c>
      <c r="R474" s="146"/>
      <c r="S474" s="161" t="s">
        <v>1733</v>
      </c>
      <c r="T474" s="415">
        <f t="shared" si="78"/>
        <v>20</v>
      </c>
      <c r="V474" s="401" t="str">
        <f t="shared" si="75"/>
        <v>JWWA  G  113</v>
      </c>
      <c r="W474" s="401" t="str">
        <f t="shared" si="79"/>
        <v>JWWA  G  113</v>
      </c>
    </row>
    <row r="475" spans="1:23" ht="15" customHeight="1">
      <c r="A475" s="400" t="str">
        <f t="shared" si="74"/>
        <v>026D0108</v>
      </c>
      <c r="B475" s="544"/>
      <c r="C475" s="529"/>
      <c r="D475" s="139" t="s">
        <v>21</v>
      </c>
      <c r="E475" s="140">
        <v>1</v>
      </c>
      <c r="F475" s="140">
        <v>8</v>
      </c>
      <c r="G475" s="532"/>
      <c r="H475" s="539"/>
      <c r="I475" s="148" t="str">
        <f t="shared" si="68"/>
        <v>026D0108</v>
      </c>
      <c r="J475" s="149" t="s">
        <v>79</v>
      </c>
      <c r="K475" s="149" t="s">
        <v>1739</v>
      </c>
      <c r="L475" s="149" t="s">
        <v>515</v>
      </c>
      <c r="M475" s="149" t="s">
        <v>69</v>
      </c>
      <c r="N475" s="149" t="s">
        <v>306</v>
      </c>
      <c r="O475" s="150" t="s">
        <v>6</v>
      </c>
      <c r="P475" s="151" t="s">
        <v>24</v>
      </c>
      <c r="Q475" s="152">
        <v>113</v>
      </c>
      <c r="R475" s="153"/>
      <c r="S475" s="154" t="s">
        <v>2012</v>
      </c>
      <c r="T475" s="407">
        <f t="shared" si="78"/>
        <v>26</v>
      </c>
      <c r="V475" s="401" t="str">
        <f t="shared" si="75"/>
        <v>JWWA  G  113</v>
      </c>
      <c r="W475" s="401" t="str">
        <f t="shared" si="79"/>
        <v>JWWA  G  113</v>
      </c>
    </row>
    <row r="476" spans="1:23" ht="15" hidden="1" customHeight="1">
      <c r="A476" s="400" t="str">
        <f t="shared" ref="A476:A539" si="80">I476</f>
        <v>030D0107</v>
      </c>
      <c r="B476" s="544"/>
      <c r="C476" s="529"/>
      <c r="D476" s="139" t="s">
        <v>21</v>
      </c>
      <c r="E476" s="140">
        <v>1</v>
      </c>
      <c r="F476" s="140">
        <v>7</v>
      </c>
      <c r="G476" s="532"/>
      <c r="H476" s="535"/>
      <c r="I476" s="155" t="str">
        <f t="shared" si="68"/>
        <v>030D0107</v>
      </c>
      <c r="J476" s="156" t="s">
        <v>79</v>
      </c>
      <c r="K476" s="156" t="s">
        <v>79</v>
      </c>
      <c r="L476" s="156" t="s">
        <v>568</v>
      </c>
      <c r="M476" s="156" t="s">
        <v>69</v>
      </c>
      <c r="N476" s="156" t="s">
        <v>306</v>
      </c>
      <c r="O476" s="157" t="s">
        <v>6</v>
      </c>
      <c r="P476" s="158" t="s">
        <v>24</v>
      </c>
      <c r="Q476" s="159">
        <v>113</v>
      </c>
      <c r="R476" s="160"/>
      <c r="S476" s="183" t="s">
        <v>566</v>
      </c>
      <c r="T476" s="408">
        <f t="shared" si="78"/>
        <v>30</v>
      </c>
      <c r="V476" s="401" t="str">
        <f t="shared" si="75"/>
        <v>JWWA  G  113</v>
      </c>
      <c r="W476" s="401" t="str">
        <f t="shared" si="79"/>
        <v>JWWA  G  113</v>
      </c>
    </row>
    <row r="477" spans="1:23" ht="15" customHeight="1">
      <c r="A477" s="400" t="str">
        <f t="shared" si="80"/>
        <v>020D0109</v>
      </c>
      <c r="B477" s="544"/>
      <c r="C477" s="529"/>
      <c r="D477" s="139" t="s">
        <v>21</v>
      </c>
      <c r="E477" s="140">
        <v>1</v>
      </c>
      <c r="F477" s="140">
        <v>9</v>
      </c>
      <c r="G477" s="532"/>
      <c r="H477" s="534" t="s">
        <v>2400</v>
      </c>
      <c r="I477" s="141" t="str">
        <f t="shared" si="68"/>
        <v>020D0109</v>
      </c>
      <c r="J477" s="142" t="s">
        <v>79</v>
      </c>
      <c r="K477" s="142" t="s">
        <v>1739</v>
      </c>
      <c r="L477" s="142" t="s">
        <v>515</v>
      </c>
      <c r="M477" s="142" t="s">
        <v>435</v>
      </c>
      <c r="N477" s="142" t="s">
        <v>306</v>
      </c>
      <c r="O477" s="143" t="s">
        <v>6</v>
      </c>
      <c r="P477" s="144" t="s">
        <v>24</v>
      </c>
      <c r="Q477" s="145">
        <v>113</v>
      </c>
      <c r="R477" s="146"/>
      <c r="S477" s="195" t="s">
        <v>1733</v>
      </c>
      <c r="T477" s="416">
        <f t="shared" si="78"/>
        <v>20</v>
      </c>
      <c r="V477" s="401" t="str">
        <f t="shared" si="75"/>
        <v>JWWA  G  113</v>
      </c>
      <c r="W477" s="401" t="str">
        <f t="shared" si="79"/>
        <v>JWWA  G  113</v>
      </c>
    </row>
    <row r="478" spans="1:23" ht="15" customHeight="1">
      <c r="A478" s="400" t="str">
        <f t="shared" si="80"/>
        <v>026D0109</v>
      </c>
      <c r="B478" s="544"/>
      <c r="C478" s="529"/>
      <c r="D478" s="139" t="s">
        <v>21</v>
      </c>
      <c r="E478" s="140">
        <v>1</v>
      </c>
      <c r="F478" s="140">
        <v>9</v>
      </c>
      <c r="G478" s="532"/>
      <c r="H478" s="539"/>
      <c r="I478" s="148" t="str">
        <f t="shared" si="68"/>
        <v>026D0109</v>
      </c>
      <c r="J478" s="149" t="s">
        <v>79</v>
      </c>
      <c r="K478" s="149" t="s">
        <v>1739</v>
      </c>
      <c r="L478" s="149" t="s">
        <v>515</v>
      </c>
      <c r="M478" s="149" t="s">
        <v>435</v>
      </c>
      <c r="N478" s="149" t="s">
        <v>306</v>
      </c>
      <c r="O478" s="150" t="s">
        <v>6</v>
      </c>
      <c r="P478" s="151" t="s">
        <v>24</v>
      </c>
      <c r="Q478" s="152">
        <v>113</v>
      </c>
      <c r="R478" s="153"/>
      <c r="S478" s="154" t="s">
        <v>2012</v>
      </c>
      <c r="T478" s="407">
        <f t="shared" si="78"/>
        <v>26</v>
      </c>
      <c r="V478" s="401" t="str">
        <f t="shared" si="75"/>
        <v>JWWA  G  113</v>
      </c>
      <c r="W478" s="401" t="str">
        <f t="shared" si="79"/>
        <v>JWWA  G  113</v>
      </c>
    </row>
    <row r="479" spans="1:23" ht="15" hidden="1" customHeight="1">
      <c r="A479" s="400" t="str">
        <f t="shared" si="80"/>
        <v>030D0108</v>
      </c>
      <c r="B479" s="544"/>
      <c r="C479" s="530"/>
      <c r="D479" s="139" t="s">
        <v>21</v>
      </c>
      <c r="E479" s="140">
        <v>1</v>
      </c>
      <c r="F479" s="140">
        <v>8</v>
      </c>
      <c r="G479" s="533"/>
      <c r="H479" s="535"/>
      <c r="I479" s="155" t="str">
        <f t="shared" si="68"/>
        <v>030D0108</v>
      </c>
      <c r="J479" s="156" t="s">
        <v>79</v>
      </c>
      <c r="K479" s="156" t="s">
        <v>79</v>
      </c>
      <c r="L479" s="156" t="s">
        <v>568</v>
      </c>
      <c r="M479" s="156" t="s">
        <v>435</v>
      </c>
      <c r="N479" s="156" t="s">
        <v>306</v>
      </c>
      <c r="O479" s="157" t="s">
        <v>6</v>
      </c>
      <c r="P479" s="158" t="s">
        <v>24</v>
      </c>
      <c r="Q479" s="159">
        <v>113</v>
      </c>
      <c r="R479" s="160"/>
      <c r="S479" s="183" t="s">
        <v>566</v>
      </c>
      <c r="T479" s="408">
        <f t="shared" si="78"/>
        <v>30</v>
      </c>
      <c r="V479" s="401" t="str">
        <f t="shared" si="75"/>
        <v>JWWA  G  113</v>
      </c>
      <c r="W479" s="401" t="str">
        <f t="shared" si="79"/>
        <v>JWWA  G  113</v>
      </c>
    </row>
    <row r="480" spans="1:23" ht="15" customHeight="1">
      <c r="A480" s="400" t="str">
        <f t="shared" si="80"/>
        <v>009D0264</v>
      </c>
      <c r="B480" s="544"/>
      <c r="C480" s="528" t="s">
        <v>19</v>
      </c>
      <c r="D480" s="139" t="s">
        <v>21</v>
      </c>
      <c r="E480" s="140">
        <v>2</v>
      </c>
      <c r="F480" s="140">
        <v>64</v>
      </c>
      <c r="G480" s="534" t="s">
        <v>2382</v>
      </c>
      <c r="H480" s="534" t="s">
        <v>2382</v>
      </c>
      <c r="I480" s="141" t="str">
        <f t="shared" si="68"/>
        <v>009D0264</v>
      </c>
      <c r="J480" s="142" t="s">
        <v>507</v>
      </c>
      <c r="K480" s="142" t="s">
        <v>507</v>
      </c>
      <c r="L480" s="142" t="s">
        <v>1206</v>
      </c>
      <c r="M480" s="142" t="s">
        <v>435</v>
      </c>
      <c r="N480" s="141"/>
      <c r="O480" s="143" t="s">
        <v>6</v>
      </c>
      <c r="P480" s="144" t="s">
        <v>24</v>
      </c>
      <c r="Q480" s="145">
        <v>114</v>
      </c>
      <c r="R480" s="146"/>
      <c r="S480" s="195" t="s">
        <v>3837</v>
      </c>
      <c r="T480" s="416">
        <f t="shared" si="78"/>
        <v>9</v>
      </c>
      <c r="V480" s="401" t="str">
        <f t="shared" si="75"/>
        <v>JWWA  G  114</v>
      </c>
      <c r="W480" s="401" t="str">
        <f t="shared" si="79"/>
        <v>JWWA  G  114</v>
      </c>
    </row>
    <row r="481" spans="1:23" ht="15" customHeight="1">
      <c r="A481" s="400" t="str">
        <f t="shared" si="80"/>
        <v>019D0246</v>
      </c>
      <c r="B481" s="544"/>
      <c r="C481" s="529"/>
      <c r="D481" s="139" t="s">
        <v>21</v>
      </c>
      <c r="E481" s="140">
        <v>2</v>
      </c>
      <c r="F481" s="140">
        <v>46</v>
      </c>
      <c r="G481" s="539"/>
      <c r="H481" s="539"/>
      <c r="I481" s="148" t="str">
        <f t="shared" si="68"/>
        <v>019D0246</v>
      </c>
      <c r="J481" s="149" t="s">
        <v>507</v>
      </c>
      <c r="K481" s="149" t="s">
        <v>507</v>
      </c>
      <c r="L481" s="149" t="s">
        <v>1206</v>
      </c>
      <c r="M481" s="149" t="s">
        <v>435</v>
      </c>
      <c r="N481" s="148"/>
      <c r="O481" s="150" t="s">
        <v>6</v>
      </c>
      <c r="P481" s="151" t="s">
        <v>24</v>
      </c>
      <c r="Q481" s="152">
        <v>114</v>
      </c>
      <c r="R481" s="153"/>
      <c r="S481" s="154" t="s">
        <v>1202</v>
      </c>
      <c r="T481" s="407">
        <f t="shared" si="78"/>
        <v>19</v>
      </c>
      <c r="V481" s="401" t="str">
        <f t="shared" si="75"/>
        <v>JWWA  G  114</v>
      </c>
      <c r="W481" s="401" t="str">
        <f t="shared" si="79"/>
        <v>JWWA  G  114</v>
      </c>
    </row>
    <row r="482" spans="1:23" ht="15" customHeight="1">
      <c r="A482" s="400" t="str">
        <f t="shared" si="80"/>
        <v>020D0278</v>
      </c>
      <c r="B482" s="544"/>
      <c r="C482" s="529"/>
      <c r="D482" s="139" t="s">
        <v>21</v>
      </c>
      <c r="E482" s="140">
        <v>2</v>
      </c>
      <c r="F482" s="140">
        <v>78</v>
      </c>
      <c r="G482" s="535"/>
      <c r="H482" s="535"/>
      <c r="I482" s="155" t="str">
        <f t="shared" si="68"/>
        <v>020D0278</v>
      </c>
      <c r="J482" s="156" t="s">
        <v>507</v>
      </c>
      <c r="K482" s="156" t="s">
        <v>507</v>
      </c>
      <c r="L482" s="156" t="s">
        <v>1206</v>
      </c>
      <c r="M482" s="156" t="s">
        <v>435</v>
      </c>
      <c r="N482" s="155"/>
      <c r="O482" s="157" t="s">
        <v>6</v>
      </c>
      <c r="P482" s="158" t="s">
        <v>24</v>
      </c>
      <c r="Q482" s="159">
        <v>114</v>
      </c>
      <c r="R482" s="160"/>
      <c r="S482" s="183" t="s">
        <v>1733</v>
      </c>
      <c r="T482" s="408">
        <f t="shared" si="78"/>
        <v>20</v>
      </c>
      <c r="V482" s="401" t="str">
        <f t="shared" ref="V482:V545" si="81">""&amp;O482&amp;"  "&amp;P482&amp;"  "&amp;Q482&amp;""</f>
        <v>JWWA  G  114</v>
      </c>
      <c r="W482" s="401" t="str">
        <f t="shared" ref="W482:W500" si="82">V482</f>
        <v>JWWA  G  114</v>
      </c>
    </row>
    <row r="483" spans="1:23" ht="15" customHeight="1">
      <c r="A483" s="400" t="str">
        <f t="shared" si="80"/>
        <v>009D0265</v>
      </c>
      <c r="B483" s="544"/>
      <c r="C483" s="529"/>
      <c r="D483" s="139" t="s">
        <v>21</v>
      </c>
      <c r="E483" s="140">
        <v>2</v>
      </c>
      <c r="F483" s="140">
        <v>65</v>
      </c>
      <c r="G483" s="531" t="s">
        <v>2340</v>
      </c>
      <c r="H483" s="531" t="s">
        <v>2341</v>
      </c>
      <c r="I483" s="141" t="str">
        <f t="shared" si="68"/>
        <v>009D0265</v>
      </c>
      <c r="J483" s="142" t="s">
        <v>508</v>
      </c>
      <c r="K483" s="142" t="s">
        <v>508</v>
      </c>
      <c r="L483" s="142" t="s">
        <v>510</v>
      </c>
      <c r="M483" s="142" t="s">
        <v>435</v>
      </c>
      <c r="N483" s="141"/>
      <c r="O483" s="143" t="s">
        <v>6</v>
      </c>
      <c r="P483" s="144" t="s">
        <v>24</v>
      </c>
      <c r="Q483" s="145">
        <v>114</v>
      </c>
      <c r="R483" s="146"/>
      <c r="S483" s="161" t="s">
        <v>3837</v>
      </c>
      <c r="T483" s="415">
        <f t="shared" si="78"/>
        <v>9</v>
      </c>
      <c r="V483" s="401" t="str">
        <f t="shared" si="81"/>
        <v>JWWA  G  114</v>
      </c>
      <c r="W483" s="401" t="str">
        <f t="shared" si="82"/>
        <v>JWWA  G  114</v>
      </c>
    </row>
    <row r="484" spans="1:23" ht="15" customHeight="1">
      <c r="A484" s="400" t="str">
        <f t="shared" si="80"/>
        <v>019D0247</v>
      </c>
      <c r="B484" s="544"/>
      <c r="C484" s="529"/>
      <c r="D484" s="139" t="s">
        <v>21</v>
      </c>
      <c r="E484" s="140">
        <v>2</v>
      </c>
      <c r="F484" s="140">
        <v>47</v>
      </c>
      <c r="G484" s="532"/>
      <c r="H484" s="532"/>
      <c r="I484" s="148" t="str">
        <f t="shared" si="68"/>
        <v>019D0247</v>
      </c>
      <c r="J484" s="149" t="s">
        <v>508</v>
      </c>
      <c r="K484" s="149" t="s">
        <v>508</v>
      </c>
      <c r="L484" s="149" t="s">
        <v>510</v>
      </c>
      <c r="M484" s="149" t="s">
        <v>435</v>
      </c>
      <c r="N484" s="148"/>
      <c r="O484" s="150" t="s">
        <v>6</v>
      </c>
      <c r="P484" s="151" t="s">
        <v>24</v>
      </c>
      <c r="Q484" s="152">
        <v>114</v>
      </c>
      <c r="R484" s="153"/>
      <c r="S484" s="154" t="s">
        <v>1202</v>
      </c>
      <c r="T484" s="407">
        <f t="shared" si="78"/>
        <v>19</v>
      </c>
      <c r="V484" s="401" t="str">
        <f t="shared" si="81"/>
        <v>JWWA  G  114</v>
      </c>
      <c r="W484" s="401" t="str">
        <f t="shared" si="82"/>
        <v>JWWA  G  114</v>
      </c>
    </row>
    <row r="485" spans="1:23" ht="15" customHeight="1">
      <c r="A485" s="400" t="str">
        <f t="shared" si="80"/>
        <v>020D0279</v>
      </c>
      <c r="B485" s="544"/>
      <c r="C485" s="529"/>
      <c r="D485" s="139" t="s">
        <v>21</v>
      </c>
      <c r="E485" s="140">
        <v>2</v>
      </c>
      <c r="F485" s="140">
        <v>79</v>
      </c>
      <c r="G485" s="532"/>
      <c r="H485" s="533"/>
      <c r="I485" s="155" t="str">
        <f t="shared" si="68"/>
        <v>020D0279</v>
      </c>
      <c r="J485" s="156" t="s">
        <v>508</v>
      </c>
      <c r="K485" s="156" t="s">
        <v>508</v>
      </c>
      <c r="L485" s="156" t="s">
        <v>510</v>
      </c>
      <c r="M485" s="156" t="s">
        <v>435</v>
      </c>
      <c r="N485" s="155"/>
      <c r="O485" s="157" t="s">
        <v>6</v>
      </c>
      <c r="P485" s="158" t="s">
        <v>24</v>
      </c>
      <c r="Q485" s="159">
        <v>114</v>
      </c>
      <c r="R485" s="160"/>
      <c r="S485" s="183" t="s">
        <v>1733</v>
      </c>
      <c r="T485" s="408">
        <f t="shared" si="78"/>
        <v>20</v>
      </c>
      <c r="V485" s="401" t="str">
        <f t="shared" si="81"/>
        <v>JWWA  G  114</v>
      </c>
      <c r="W485" s="401" t="str">
        <f t="shared" si="82"/>
        <v>JWWA  G  114</v>
      </c>
    </row>
    <row r="486" spans="1:23" ht="15" customHeight="1">
      <c r="A486" s="400" t="str">
        <f t="shared" si="80"/>
        <v>009D0266</v>
      </c>
      <c r="B486" s="544"/>
      <c r="C486" s="529"/>
      <c r="D486" s="139" t="s">
        <v>21</v>
      </c>
      <c r="E486" s="140">
        <v>2</v>
      </c>
      <c r="F486" s="140">
        <v>66</v>
      </c>
      <c r="G486" s="532"/>
      <c r="H486" s="531" t="s">
        <v>2342</v>
      </c>
      <c r="I486" s="141" t="str">
        <f t="shared" si="68"/>
        <v>009D0266</v>
      </c>
      <c r="J486" s="142" t="s">
        <v>509</v>
      </c>
      <c r="K486" s="142" t="s">
        <v>509</v>
      </c>
      <c r="L486" s="142" t="s">
        <v>510</v>
      </c>
      <c r="M486" s="142" t="s">
        <v>435</v>
      </c>
      <c r="N486" s="141"/>
      <c r="O486" s="143" t="s">
        <v>6</v>
      </c>
      <c r="P486" s="144" t="s">
        <v>24</v>
      </c>
      <c r="Q486" s="145">
        <v>114</v>
      </c>
      <c r="R486" s="146"/>
      <c r="S486" s="161" t="s">
        <v>3837</v>
      </c>
      <c r="T486" s="415">
        <f t="shared" si="78"/>
        <v>9</v>
      </c>
      <c r="V486" s="401" t="str">
        <f t="shared" si="81"/>
        <v>JWWA  G  114</v>
      </c>
      <c r="W486" s="401" t="str">
        <f t="shared" si="82"/>
        <v>JWWA  G  114</v>
      </c>
    </row>
    <row r="487" spans="1:23" ht="15" customHeight="1">
      <c r="A487" s="400" t="str">
        <f t="shared" si="80"/>
        <v>019D0248</v>
      </c>
      <c r="B487" s="544"/>
      <c r="C487" s="529"/>
      <c r="D487" s="139" t="s">
        <v>21</v>
      </c>
      <c r="E487" s="140">
        <v>2</v>
      </c>
      <c r="F487" s="140">
        <v>48</v>
      </c>
      <c r="G487" s="532"/>
      <c r="H487" s="532"/>
      <c r="I487" s="148" t="str">
        <f t="shared" si="68"/>
        <v>019D0248</v>
      </c>
      <c r="J487" s="149" t="s">
        <v>509</v>
      </c>
      <c r="K487" s="149" t="s">
        <v>509</v>
      </c>
      <c r="L487" s="149" t="s">
        <v>510</v>
      </c>
      <c r="M487" s="149" t="s">
        <v>435</v>
      </c>
      <c r="N487" s="148"/>
      <c r="O487" s="150" t="s">
        <v>6</v>
      </c>
      <c r="P487" s="151" t="s">
        <v>24</v>
      </c>
      <c r="Q487" s="152">
        <v>114</v>
      </c>
      <c r="R487" s="153"/>
      <c r="S487" s="154" t="s">
        <v>1202</v>
      </c>
      <c r="T487" s="407">
        <f t="shared" si="78"/>
        <v>19</v>
      </c>
      <c r="V487" s="401" t="str">
        <f t="shared" si="81"/>
        <v>JWWA  G  114</v>
      </c>
      <c r="W487" s="401" t="str">
        <f t="shared" si="82"/>
        <v>JWWA  G  114</v>
      </c>
    </row>
    <row r="488" spans="1:23" ht="15" customHeight="1">
      <c r="A488" s="400" t="str">
        <f t="shared" si="80"/>
        <v>020D0280</v>
      </c>
      <c r="B488" s="544"/>
      <c r="C488" s="529"/>
      <c r="D488" s="139" t="s">
        <v>21</v>
      </c>
      <c r="E488" s="140">
        <v>2</v>
      </c>
      <c r="F488" s="140">
        <v>80</v>
      </c>
      <c r="G488" s="533"/>
      <c r="H488" s="533"/>
      <c r="I488" s="155" t="str">
        <f t="shared" si="68"/>
        <v>020D0280</v>
      </c>
      <c r="J488" s="156" t="s">
        <v>509</v>
      </c>
      <c r="K488" s="156" t="s">
        <v>509</v>
      </c>
      <c r="L488" s="156" t="s">
        <v>510</v>
      </c>
      <c r="M488" s="156" t="s">
        <v>435</v>
      </c>
      <c r="N488" s="155"/>
      <c r="O488" s="157" t="s">
        <v>6</v>
      </c>
      <c r="P488" s="158" t="s">
        <v>24</v>
      </c>
      <c r="Q488" s="159">
        <v>114</v>
      </c>
      <c r="R488" s="160"/>
      <c r="S488" s="183" t="s">
        <v>1733</v>
      </c>
      <c r="T488" s="408">
        <f t="shared" si="78"/>
        <v>20</v>
      </c>
      <c r="V488" s="401" t="str">
        <f t="shared" si="81"/>
        <v>JWWA  G  114</v>
      </c>
      <c r="W488" s="401" t="str">
        <f t="shared" si="82"/>
        <v>JWWA  G  114</v>
      </c>
    </row>
    <row r="489" spans="1:23" ht="15" customHeight="1">
      <c r="A489" s="400" t="str">
        <f t="shared" si="80"/>
        <v>009D0267</v>
      </c>
      <c r="B489" s="544"/>
      <c r="C489" s="529"/>
      <c r="D489" s="139" t="s">
        <v>21</v>
      </c>
      <c r="E489" s="140">
        <v>2</v>
      </c>
      <c r="F489" s="140">
        <v>67</v>
      </c>
      <c r="G489" s="531" t="s">
        <v>2347</v>
      </c>
      <c r="H489" s="531" t="s">
        <v>2348</v>
      </c>
      <c r="I489" s="141" t="str">
        <f t="shared" si="68"/>
        <v>009D0267</v>
      </c>
      <c r="J489" s="142" t="s">
        <v>511</v>
      </c>
      <c r="K489" s="142" t="s">
        <v>511</v>
      </c>
      <c r="L489" s="142" t="s">
        <v>515</v>
      </c>
      <c r="M489" s="142" t="s">
        <v>435</v>
      </c>
      <c r="N489" s="141"/>
      <c r="O489" s="143" t="s">
        <v>6</v>
      </c>
      <c r="P489" s="144" t="s">
        <v>24</v>
      </c>
      <c r="Q489" s="145">
        <v>114</v>
      </c>
      <c r="R489" s="146"/>
      <c r="S489" s="161" t="s">
        <v>3837</v>
      </c>
      <c r="T489" s="415">
        <f t="shared" si="78"/>
        <v>9</v>
      </c>
      <c r="V489" s="401" t="str">
        <f t="shared" si="81"/>
        <v>JWWA  G  114</v>
      </c>
      <c r="W489" s="401" t="str">
        <f t="shared" si="82"/>
        <v>JWWA  G  114</v>
      </c>
    </row>
    <row r="490" spans="1:23" ht="15" customHeight="1">
      <c r="A490" s="400" t="str">
        <f t="shared" si="80"/>
        <v>019D0249</v>
      </c>
      <c r="B490" s="544"/>
      <c r="C490" s="529"/>
      <c r="D490" s="139" t="s">
        <v>21</v>
      </c>
      <c r="E490" s="140">
        <v>2</v>
      </c>
      <c r="F490" s="140">
        <v>49</v>
      </c>
      <c r="G490" s="532"/>
      <c r="H490" s="532"/>
      <c r="I490" s="148" t="str">
        <f t="shared" si="68"/>
        <v>019D0249</v>
      </c>
      <c r="J490" s="149" t="s">
        <v>511</v>
      </c>
      <c r="K490" s="149" t="s">
        <v>511</v>
      </c>
      <c r="L490" s="149" t="s">
        <v>515</v>
      </c>
      <c r="M490" s="149" t="s">
        <v>435</v>
      </c>
      <c r="N490" s="148"/>
      <c r="O490" s="150" t="s">
        <v>6</v>
      </c>
      <c r="P490" s="151" t="s">
        <v>24</v>
      </c>
      <c r="Q490" s="152">
        <v>114</v>
      </c>
      <c r="R490" s="153"/>
      <c r="S490" s="154" t="s">
        <v>1202</v>
      </c>
      <c r="T490" s="407">
        <f t="shared" si="78"/>
        <v>19</v>
      </c>
      <c r="V490" s="401" t="str">
        <f t="shared" si="81"/>
        <v>JWWA  G  114</v>
      </c>
      <c r="W490" s="401" t="str">
        <f t="shared" si="82"/>
        <v>JWWA  G  114</v>
      </c>
    </row>
    <row r="491" spans="1:23" ht="15" customHeight="1">
      <c r="A491" s="400" t="str">
        <f t="shared" si="80"/>
        <v>020D0281</v>
      </c>
      <c r="B491" s="544"/>
      <c r="C491" s="529"/>
      <c r="D491" s="139" t="s">
        <v>21</v>
      </c>
      <c r="E491" s="140">
        <v>2</v>
      </c>
      <c r="F491" s="140">
        <v>81</v>
      </c>
      <c r="G491" s="532"/>
      <c r="H491" s="533"/>
      <c r="I491" s="155" t="str">
        <f t="shared" si="68"/>
        <v>020D0281</v>
      </c>
      <c r="J491" s="156" t="s">
        <v>511</v>
      </c>
      <c r="K491" s="156" t="s">
        <v>511</v>
      </c>
      <c r="L491" s="156" t="s">
        <v>515</v>
      </c>
      <c r="M491" s="156" t="s">
        <v>435</v>
      </c>
      <c r="N491" s="155"/>
      <c r="O491" s="157" t="s">
        <v>6</v>
      </c>
      <c r="P491" s="158" t="s">
        <v>24</v>
      </c>
      <c r="Q491" s="159">
        <v>114</v>
      </c>
      <c r="R491" s="160"/>
      <c r="S491" s="183" t="s">
        <v>1733</v>
      </c>
      <c r="T491" s="408">
        <f t="shared" si="78"/>
        <v>20</v>
      </c>
      <c r="V491" s="401" t="str">
        <f t="shared" si="81"/>
        <v>JWWA  G  114</v>
      </c>
      <c r="W491" s="401" t="str">
        <f t="shared" si="82"/>
        <v>JWWA  G  114</v>
      </c>
    </row>
    <row r="492" spans="1:23" ht="15" customHeight="1">
      <c r="A492" s="400" t="str">
        <f t="shared" si="80"/>
        <v>009D0268</v>
      </c>
      <c r="B492" s="544"/>
      <c r="C492" s="529"/>
      <c r="D492" s="139" t="s">
        <v>21</v>
      </c>
      <c r="E492" s="140">
        <v>2</v>
      </c>
      <c r="F492" s="140">
        <v>68</v>
      </c>
      <c r="G492" s="532"/>
      <c r="H492" s="531" t="s">
        <v>2344</v>
      </c>
      <c r="I492" s="141" t="str">
        <f t="shared" si="68"/>
        <v>009D0268</v>
      </c>
      <c r="J492" s="142" t="s">
        <v>575</v>
      </c>
      <c r="K492" s="142" t="s">
        <v>575</v>
      </c>
      <c r="L492" s="142" t="s">
        <v>515</v>
      </c>
      <c r="M492" s="142" t="s">
        <v>435</v>
      </c>
      <c r="N492" s="141"/>
      <c r="O492" s="143" t="s">
        <v>6</v>
      </c>
      <c r="P492" s="144" t="s">
        <v>24</v>
      </c>
      <c r="Q492" s="145">
        <v>114</v>
      </c>
      <c r="R492" s="146"/>
      <c r="S492" s="161" t="s">
        <v>3837</v>
      </c>
      <c r="T492" s="415">
        <f t="shared" si="78"/>
        <v>9</v>
      </c>
      <c r="V492" s="401" t="str">
        <f t="shared" si="81"/>
        <v>JWWA  G  114</v>
      </c>
      <c r="W492" s="401" t="str">
        <f t="shared" si="82"/>
        <v>JWWA  G  114</v>
      </c>
    </row>
    <row r="493" spans="1:23" ht="15" customHeight="1">
      <c r="A493" s="400" t="str">
        <f t="shared" si="80"/>
        <v>019D0250</v>
      </c>
      <c r="B493" s="544"/>
      <c r="C493" s="529"/>
      <c r="D493" s="139" t="s">
        <v>21</v>
      </c>
      <c r="E493" s="140">
        <v>2</v>
      </c>
      <c r="F493" s="140">
        <v>50</v>
      </c>
      <c r="G493" s="532"/>
      <c r="H493" s="532"/>
      <c r="I493" s="148" t="str">
        <f t="shared" si="68"/>
        <v>019D0250</v>
      </c>
      <c r="J493" s="149" t="s">
        <v>575</v>
      </c>
      <c r="K493" s="149" t="s">
        <v>575</v>
      </c>
      <c r="L493" s="149" t="s">
        <v>515</v>
      </c>
      <c r="M493" s="149" t="s">
        <v>435</v>
      </c>
      <c r="N493" s="148"/>
      <c r="O493" s="150" t="s">
        <v>6</v>
      </c>
      <c r="P493" s="151" t="s">
        <v>24</v>
      </c>
      <c r="Q493" s="152">
        <v>114</v>
      </c>
      <c r="R493" s="153"/>
      <c r="S493" s="154" t="s">
        <v>1202</v>
      </c>
      <c r="T493" s="407">
        <f t="shared" si="78"/>
        <v>19</v>
      </c>
      <c r="V493" s="401" t="str">
        <f t="shared" si="81"/>
        <v>JWWA  G  114</v>
      </c>
      <c r="W493" s="401" t="str">
        <f t="shared" si="82"/>
        <v>JWWA  G  114</v>
      </c>
    </row>
    <row r="494" spans="1:23" ht="15" customHeight="1">
      <c r="A494" s="400" t="str">
        <f t="shared" si="80"/>
        <v>020D0282</v>
      </c>
      <c r="B494" s="544"/>
      <c r="C494" s="529"/>
      <c r="D494" s="139" t="s">
        <v>21</v>
      </c>
      <c r="E494" s="140">
        <v>2</v>
      </c>
      <c r="F494" s="140">
        <v>82</v>
      </c>
      <c r="G494" s="532"/>
      <c r="H494" s="532"/>
      <c r="I494" s="155" t="str">
        <f t="shared" si="68"/>
        <v>020D0282</v>
      </c>
      <c r="J494" s="156" t="s">
        <v>575</v>
      </c>
      <c r="K494" s="156" t="s">
        <v>575</v>
      </c>
      <c r="L494" s="156" t="s">
        <v>515</v>
      </c>
      <c r="M494" s="156" t="s">
        <v>435</v>
      </c>
      <c r="N494" s="155"/>
      <c r="O494" s="157" t="s">
        <v>6</v>
      </c>
      <c r="P494" s="158" t="s">
        <v>24</v>
      </c>
      <c r="Q494" s="159">
        <v>114</v>
      </c>
      <c r="R494" s="160"/>
      <c r="S494" s="183" t="s">
        <v>1733</v>
      </c>
      <c r="T494" s="408">
        <f t="shared" si="78"/>
        <v>20</v>
      </c>
      <c r="V494" s="401" t="str">
        <f t="shared" si="81"/>
        <v>JWWA  G  114</v>
      </c>
      <c r="W494" s="401" t="str">
        <f t="shared" si="82"/>
        <v>JWWA  G  114</v>
      </c>
    </row>
    <row r="495" spans="1:23" ht="15" customHeight="1">
      <c r="A495" s="400" t="str">
        <f t="shared" si="80"/>
        <v>009D0269</v>
      </c>
      <c r="B495" s="544"/>
      <c r="C495" s="529"/>
      <c r="D495" s="139" t="s">
        <v>21</v>
      </c>
      <c r="E495" s="140">
        <v>2</v>
      </c>
      <c r="F495" s="140">
        <v>69</v>
      </c>
      <c r="G495" s="532"/>
      <c r="H495" s="531" t="s">
        <v>2345</v>
      </c>
      <c r="I495" s="141" t="str">
        <f t="shared" si="68"/>
        <v>009D0269</v>
      </c>
      <c r="J495" s="142" t="s">
        <v>512</v>
      </c>
      <c r="K495" s="142" t="s">
        <v>512</v>
      </c>
      <c r="L495" s="142" t="s">
        <v>515</v>
      </c>
      <c r="M495" s="142" t="s">
        <v>435</v>
      </c>
      <c r="N495" s="141"/>
      <c r="O495" s="143" t="s">
        <v>6</v>
      </c>
      <c r="P495" s="144" t="s">
        <v>24</v>
      </c>
      <c r="Q495" s="145">
        <v>114</v>
      </c>
      <c r="R495" s="146"/>
      <c r="S495" s="161" t="s">
        <v>3837</v>
      </c>
      <c r="T495" s="415">
        <f t="shared" si="78"/>
        <v>9</v>
      </c>
      <c r="V495" s="401" t="str">
        <f t="shared" si="81"/>
        <v>JWWA  G  114</v>
      </c>
      <c r="W495" s="401" t="str">
        <f t="shared" si="82"/>
        <v>JWWA  G  114</v>
      </c>
    </row>
    <row r="496" spans="1:23" ht="15" customHeight="1">
      <c r="A496" s="400" t="str">
        <f t="shared" si="80"/>
        <v>019D0251</v>
      </c>
      <c r="B496" s="544"/>
      <c r="C496" s="529"/>
      <c r="D496" s="139" t="s">
        <v>21</v>
      </c>
      <c r="E496" s="140">
        <v>2</v>
      </c>
      <c r="F496" s="140">
        <v>51</v>
      </c>
      <c r="G496" s="532"/>
      <c r="H496" s="532"/>
      <c r="I496" s="148" t="str">
        <f t="shared" si="68"/>
        <v>019D0251</v>
      </c>
      <c r="J496" s="149" t="s">
        <v>512</v>
      </c>
      <c r="K496" s="149" t="s">
        <v>512</v>
      </c>
      <c r="L496" s="149" t="s">
        <v>515</v>
      </c>
      <c r="M496" s="149" t="s">
        <v>435</v>
      </c>
      <c r="N496" s="148"/>
      <c r="O496" s="150" t="s">
        <v>6</v>
      </c>
      <c r="P496" s="151" t="s">
        <v>24</v>
      </c>
      <c r="Q496" s="152">
        <v>114</v>
      </c>
      <c r="R496" s="153"/>
      <c r="S496" s="154" t="s">
        <v>1202</v>
      </c>
      <c r="T496" s="407">
        <f t="shared" si="78"/>
        <v>19</v>
      </c>
      <c r="V496" s="401" t="str">
        <f t="shared" si="81"/>
        <v>JWWA  G  114</v>
      </c>
      <c r="W496" s="401" t="str">
        <f t="shared" si="82"/>
        <v>JWWA  G  114</v>
      </c>
    </row>
    <row r="497" spans="1:23" ht="15" customHeight="1">
      <c r="A497" s="400" t="str">
        <f t="shared" si="80"/>
        <v>020D0283</v>
      </c>
      <c r="B497" s="544"/>
      <c r="C497" s="529"/>
      <c r="D497" s="139" t="s">
        <v>21</v>
      </c>
      <c r="E497" s="140">
        <v>2</v>
      </c>
      <c r="F497" s="140">
        <v>83</v>
      </c>
      <c r="G497" s="532"/>
      <c r="H497" s="533"/>
      <c r="I497" s="155" t="str">
        <f t="shared" si="68"/>
        <v>020D0283</v>
      </c>
      <c r="J497" s="156" t="s">
        <v>512</v>
      </c>
      <c r="K497" s="156" t="s">
        <v>512</v>
      </c>
      <c r="L497" s="156" t="s">
        <v>515</v>
      </c>
      <c r="M497" s="156" t="s">
        <v>435</v>
      </c>
      <c r="N497" s="155"/>
      <c r="O497" s="157" t="s">
        <v>6</v>
      </c>
      <c r="P497" s="158" t="s">
        <v>24</v>
      </c>
      <c r="Q497" s="159">
        <v>114</v>
      </c>
      <c r="R497" s="160"/>
      <c r="S497" s="183" t="s">
        <v>1733</v>
      </c>
      <c r="T497" s="408">
        <f t="shared" si="78"/>
        <v>20</v>
      </c>
      <c r="V497" s="401" t="str">
        <f t="shared" si="81"/>
        <v>JWWA  G  114</v>
      </c>
      <c r="W497" s="401" t="str">
        <f t="shared" si="82"/>
        <v>JWWA  G  114</v>
      </c>
    </row>
    <row r="498" spans="1:23" ht="15" customHeight="1">
      <c r="A498" s="400" t="str">
        <f t="shared" si="80"/>
        <v>009D0270</v>
      </c>
      <c r="B498" s="544"/>
      <c r="C498" s="529"/>
      <c r="D498" s="139" t="s">
        <v>21</v>
      </c>
      <c r="E498" s="140">
        <v>2</v>
      </c>
      <c r="F498" s="140">
        <v>70</v>
      </c>
      <c r="G498" s="532"/>
      <c r="H498" s="531" t="s">
        <v>2349</v>
      </c>
      <c r="I498" s="141" t="str">
        <f t="shared" si="68"/>
        <v>009D0270</v>
      </c>
      <c r="J498" s="142" t="s">
        <v>513</v>
      </c>
      <c r="K498" s="142" t="s">
        <v>513</v>
      </c>
      <c r="L498" s="142" t="s">
        <v>515</v>
      </c>
      <c r="M498" s="142" t="s">
        <v>435</v>
      </c>
      <c r="N498" s="141"/>
      <c r="O498" s="143" t="s">
        <v>6</v>
      </c>
      <c r="P498" s="144" t="s">
        <v>24</v>
      </c>
      <c r="Q498" s="145">
        <v>114</v>
      </c>
      <c r="R498" s="146"/>
      <c r="S498" s="161" t="s">
        <v>3837</v>
      </c>
      <c r="T498" s="415">
        <f t="shared" si="78"/>
        <v>9</v>
      </c>
      <c r="V498" s="401" t="str">
        <f t="shared" si="81"/>
        <v>JWWA  G  114</v>
      </c>
      <c r="W498" s="401" t="str">
        <f t="shared" si="82"/>
        <v>JWWA  G  114</v>
      </c>
    </row>
    <row r="499" spans="1:23" ht="15" customHeight="1">
      <c r="A499" s="400" t="str">
        <f t="shared" si="80"/>
        <v>019D0252</v>
      </c>
      <c r="B499" s="544"/>
      <c r="C499" s="529"/>
      <c r="D499" s="139" t="s">
        <v>21</v>
      </c>
      <c r="E499" s="140">
        <v>2</v>
      </c>
      <c r="F499" s="140">
        <v>52</v>
      </c>
      <c r="G499" s="532"/>
      <c r="H499" s="532"/>
      <c r="I499" s="148" t="str">
        <f t="shared" si="68"/>
        <v>019D0252</v>
      </c>
      <c r="J499" s="149" t="s">
        <v>513</v>
      </c>
      <c r="K499" s="149" t="s">
        <v>513</v>
      </c>
      <c r="L499" s="149" t="s">
        <v>515</v>
      </c>
      <c r="M499" s="149" t="s">
        <v>435</v>
      </c>
      <c r="N499" s="148"/>
      <c r="O499" s="150" t="s">
        <v>6</v>
      </c>
      <c r="P499" s="151" t="s">
        <v>24</v>
      </c>
      <c r="Q499" s="152">
        <v>114</v>
      </c>
      <c r="R499" s="153"/>
      <c r="S499" s="154" t="s">
        <v>1202</v>
      </c>
      <c r="T499" s="407">
        <f t="shared" si="78"/>
        <v>19</v>
      </c>
      <c r="V499" s="401" t="str">
        <f t="shared" si="81"/>
        <v>JWWA  G  114</v>
      </c>
      <c r="W499" s="401" t="str">
        <f t="shared" si="82"/>
        <v>JWWA  G  114</v>
      </c>
    </row>
    <row r="500" spans="1:23" ht="15" customHeight="1">
      <c r="A500" s="400" t="str">
        <f t="shared" si="80"/>
        <v>020D0284</v>
      </c>
      <c r="B500" s="544"/>
      <c r="C500" s="529"/>
      <c r="D500" s="139" t="s">
        <v>21</v>
      </c>
      <c r="E500" s="140">
        <v>2</v>
      </c>
      <c r="F500" s="140">
        <v>84</v>
      </c>
      <c r="G500" s="532"/>
      <c r="H500" s="533"/>
      <c r="I500" s="155" t="str">
        <f t="shared" si="68"/>
        <v>020D0284</v>
      </c>
      <c r="J500" s="156" t="s">
        <v>513</v>
      </c>
      <c r="K500" s="156" t="s">
        <v>513</v>
      </c>
      <c r="L500" s="156" t="s">
        <v>515</v>
      </c>
      <c r="M500" s="156" t="s">
        <v>435</v>
      </c>
      <c r="N500" s="155"/>
      <c r="O500" s="157" t="s">
        <v>6</v>
      </c>
      <c r="P500" s="158" t="s">
        <v>24</v>
      </c>
      <c r="Q500" s="159">
        <v>114</v>
      </c>
      <c r="R500" s="160"/>
      <c r="S500" s="183" t="s">
        <v>1733</v>
      </c>
      <c r="T500" s="408">
        <f t="shared" si="78"/>
        <v>20</v>
      </c>
      <c r="V500" s="401" t="str">
        <f t="shared" si="81"/>
        <v>JWWA  G  114</v>
      </c>
      <c r="W500" s="401" t="str">
        <f t="shared" si="82"/>
        <v>JWWA  G  114</v>
      </c>
    </row>
    <row r="501" spans="1:23" ht="15" customHeight="1">
      <c r="A501" s="400" t="str">
        <f t="shared" si="80"/>
        <v>009D0271</v>
      </c>
      <c r="B501" s="544"/>
      <c r="C501" s="529"/>
      <c r="D501" s="139" t="s">
        <v>21</v>
      </c>
      <c r="E501" s="140">
        <v>2</v>
      </c>
      <c r="F501" s="140">
        <v>71</v>
      </c>
      <c r="G501" s="532"/>
      <c r="H501" s="531" t="s">
        <v>2350</v>
      </c>
      <c r="I501" s="141" t="str">
        <f t="shared" si="68"/>
        <v>009D0271</v>
      </c>
      <c r="J501" s="142" t="s">
        <v>514</v>
      </c>
      <c r="K501" s="142" t="s">
        <v>514</v>
      </c>
      <c r="L501" s="142" t="s">
        <v>515</v>
      </c>
      <c r="M501" s="142" t="s">
        <v>435</v>
      </c>
      <c r="N501" s="141"/>
      <c r="O501" s="143" t="s">
        <v>6</v>
      </c>
      <c r="P501" s="144" t="s">
        <v>24</v>
      </c>
      <c r="Q501" s="145">
        <v>114</v>
      </c>
      <c r="R501" s="146"/>
      <c r="S501" s="161" t="s">
        <v>3837</v>
      </c>
      <c r="T501" s="415">
        <f t="shared" si="78"/>
        <v>9</v>
      </c>
      <c r="V501" s="401" t="str">
        <f t="shared" si="81"/>
        <v>JWWA  G  114</v>
      </c>
      <c r="W501" s="401" t="str">
        <f t="shared" ref="W501" si="83">V501</f>
        <v>JWWA  G  114</v>
      </c>
    </row>
    <row r="502" spans="1:23" ht="15" customHeight="1">
      <c r="A502" s="400" t="str">
        <f t="shared" si="80"/>
        <v>019D0253</v>
      </c>
      <c r="B502" s="544"/>
      <c r="C502" s="529"/>
      <c r="D502" s="139" t="s">
        <v>21</v>
      </c>
      <c r="E502" s="140">
        <v>2</v>
      </c>
      <c r="F502" s="140">
        <v>53</v>
      </c>
      <c r="G502" s="532"/>
      <c r="H502" s="532"/>
      <c r="I502" s="164" t="str">
        <f t="shared" si="68"/>
        <v>019D0253</v>
      </c>
      <c r="J502" s="176" t="s">
        <v>514</v>
      </c>
      <c r="K502" s="176" t="s">
        <v>514</v>
      </c>
      <c r="L502" s="176" t="s">
        <v>515</v>
      </c>
      <c r="M502" s="176" t="s">
        <v>435</v>
      </c>
      <c r="N502" s="164"/>
      <c r="O502" s="177" t="s">
        <v>6</v>
      </c>
      <c r="P502" s="178" t="s">
        <v>24</v>
      </c>
      <c r="Q502" s="179">
        <v>114</v>
      </c>
      <c r="R502" s="180"/>
      <c r="S502" s="181" t="s">
        <v>1202</v>
      </c>
      <c r="T502" s="419">
        <f t="shared" si="78"/>
        <v>19</v>
      </c>
      <c r="V502" s="401" t="str">
        <f t="shared" si="81"/>
        <v>JWWA  G  114</v>
      </c>
      <c r="W502" s="401" t="str">
        <f t="shared" ref="W502:W505" si="84">V502</f>
        <v>JWWA  G  114</v>
      </c>
    </row>
    <row r="503" spans="1:23" ht="15" customHeight="1">
      <c r="A503" s="400" t="str">
        <f t="shared" si="80"/>
        <v>009D0272</v>
      </c>
      <c r="B503" s="544"/>
      <c r="C503" s="529"/>
      <c r="D503" s="139" t="s">
        <v>21</v>
      </c>
      <c r="E503" s="140">
        <v>2</v>
      </c>
      <c r="F503" s="140">
        <v>72</v>
      </c>
      <c r="G503" s="531" t="s">
        <v>2338</v>
      </c>
      <c r="H503" s="531" t="s">
        <v>2336</v>
      </c>
      <c r="I503" s="162" t="str">
        <f t="shared" si="68"/>
        <v>009D0272</v>
      </c>
      <c r="J503" s="142" t="s">
        <v>784</v>
      </c>
      <c r="K503" s="142" t="s">
        <v>516</v>
      </c>
      <c r="L503" s="142" t="s">
        <v>518</v>
      </c>
      <c r="M503" s="142" t="s">
        <v>435</v>
      </c>
      <c r="N503" s="141" t="s">
        <v>462</v>
      </c>
      <c r="O503" s="143" t="s">
        <v>6</v>
      </c>
      <c r="P503" s="144" t="s">
        <v>24</v>
      </c>
      <c r="Q503" s="145">
        <v>114</v>
      </c>
      <c r="R503" s="175"/>
      <c r="S503" s="161" t="s">
        <v>3837</v>
      </c>
      <c r="T503" s="415">
        <f t="shared" si="78"/>
        <v>9</v>
      </c>
      <c r="V503" s="401" t="str">
        <f t="shared" si="81"/>
        <v>JWWA  G  114</v>
      </c>
      <c r="W503" s="401" t="str">
        <f t="shared" si="84"/>
        <v>JWWA  G  114</v>
      </c>
    </row>
    <row r="504" spans="1:23" ht="15" customHeight="1">
      <c r="A504" s="400" t="str">
        <f t="shared" si="80"/>
        <v>019D0254</v>
      </c>
      <c r="B504" s="544"/>
      <c r="C504" s="529"/>
      <c r="D504" s="139" t="s">
        <v>21</v>
      </c>
      <c r="E504" s="140">
        <v>2</v>
      </c>
      <c r="F504" s="140">
        <v>54</v>
      </c>
      <c r="G504" s="532"/>
      <c r="H504" s="532"/>
      <c r="I504" s="148" t="str">
        <f t="shared" si="68"/>
        <v>019D0254</v>
      </c>
      <c r="J504" s="149" t="s">
        <v>784</v>
      </c>
      <c r="K504" s="149" t="s">
        <v>516</v>
      </c>
      <c r="L504" s="149" t="s">
        <v>518</v>
      </c>
      <c r="M504" s="149" t="s">
        <v>435</v>
      </c>
      <c r="N504" s="148" t="s">
        <v>462</v>
      </c>
      <c r="O504" s="150" t="s">
        <v>6</v>
      </c>
      <c r="P504" s="151" t="s">
        <v>24</v>
      </c>
      <c r="Q504" s="152">
        <v>114</v>
      </c>
      <c r="R504" s="153"/>
      <c r="S504" s="154" t="s">
        <v>1202</v>
      </c>
      <c r="T504" s="407">
        <f t="shared" si="78"/>
        <v>19</v>
      </c>
      <c r="V504" s="401" t="str">
        <f t="shared" si="81"/>
        <v>JWWA  G  114</v>
      </c>
      <c r="W504" s="401" t="str">
        <f t="shared" si="84"/>
        <v>JWWA  G  114</v>
      </c>
    </row>
    <row r="505" spans="1:23" ht="15" customHeight="1">
      <c r="A505" s="400" t="str">
        <f t="shared" si="80"/>
        <v>020D0285</v>
      </c>
      <c r="B505" s="544"/>
      <c r="C505" s="529"/>
      <c r="D505" s="139" t="s">
        <v>21</v>
      </c>
      <c r="E505" s="140">
        <v>2</v>
      </c>
      <c r="F505" s="140">
        <v>85</v>
      </c>
      <c r="G505" s="533"/>
      <c r="H505" s="533"/>
      <c r="I505" s="155" t="str">
        <f t="shared" si="68"/>
        <v>020D0285</v>
      </c>
      <c r="J505" s="156" t="s">
        <v>784</v>
      </c>
      <c r="K505" s="156" t="s">
        <v>516</v>
      </c>
      <c r="L505" s="156" t="s">
        <v>518</v>
      </c>
      <c r="M505" s="156" t="s">
        <v>435</v>
      </c>
      <c r="N505" s="155" t="s">
        <v>462</v>
      </c>
      <c r="O505" s="157" t="s">
        <v>6</v>
      </c>
      <c r="P505" s="158" t="s">
        <v>24</v>
      </c>
      <c r="Q505" s="159">
        <v>114</v>
      </c>
      <c r="R505" s="160"/>
      <c r="S505" s="183" t="s">
        <v>1733</v>
      </c>
      <c r="T505" s="408">
        <f t="shared" si="78"/>
        <v>20</v>
      </c>
      <c r="V505" s="401" t="str">
        <f t="shared" si="81"/>
        <v>JWWA  G  114</v>
      </c>
      <c r="W505" s="401" t="str">
        <f t="shared" si="84"/>
        <v>JWWA  G  114</v>
      </c>
    </row>
    <row r="506" spans="1:23" ht="15" customHeight="1">
      <c r="A506" s="400" t="str">
        <f t="shared" si="80"/>
        <v>009D0273</v>
      </c>
      <c r="B506" s="544"/>
      <c r="C506" s="529"/>
      <c r="D506" s="139" t="s">
        <v>21</v>
      </c>
      <c r="E506" s="140">
        <v>2</v>
      </c>
      <c r="F506" s="140">
        <v>73</v>
      </c>
      <c r="G506" s="531" t="s">
        <v>2351</v>
      </c>
      <c r="H506" s="531" t="s">
        <v>2336</v>
      </c>
      <c r="I506" s="162" t="str">
        <f t="shared" si="68"/>
        <v>009D0273</v>
      </c>
      <c r="J506" s="142" t="s">
        <v>780</v>
      </c>
      <c r="K506" s="142" t="s">
        <v>517</v>
      </c>
      <c r="L506" s="142" t="s">
        <v>518</v>
      </c>
      <c r="M506" s="142" t="s">
        <v>435</v>
      </c>
      <c r="N506" s="141" t="s">
        <v>462</v>
      </c>
      <c r="O506" s="143" t="s">
        <v>6</v>
      </c>
      <c r="P506" s="144" t="s">
        <v>24</v>
      </c>
      <c r="Q506" s="145">
        <v>114</v>
      </c>
      <c r="R506" s="175"/>
      <c r="S506" s="190" t="s">
        <v>3837</v>
      </c>
      <c r="T506" s="415">
        <f t="shared" si="78"/>
        <v>9</v>
      </c>
      <c r="V506" s="401" t="str">
        <f t="shared" si="81"/>
        <v>JWWA  G  114</v>
      </c>
      <c r="W506" s="401" t="str">
        <f t="shared" ref="W506:W536" si="85">V506</f>
        <v>JWWA  G  114</v>
      </c>
    </row>
    <row r="507" spans="1:23" ht="15" customHeight="1">
      <c r="A507" s="400" t="str">
        <f t="shared" si="80"/>
        <v>019D0255</v>
      </c>
      <c r="B507" s="544"/>
      <c r="C507" s="529"/>
      <c r="D507" s="139" t="s">
        <v>21</v>
      </c>
      <c r="E507" s="140">
        <v>2</v>
      </c>
      <c r="F507" s="140">
        <v>55</v>
      </c>
      <c r="G507" s="533"/>
      <c r="H507" s="533"/>
      <c r="I507" s="164" t="str">
        <f t="shared" si="68"/>
        <v>019D0255</v>
      </c>
      <c r="J507" s="176" t="s">
        <v>780</v>
      </c>
      <c r="K507" s="176" t="s">
        <v>517</v>
      </c>
      <c r="L507" s="176" t="s">
        <v>518</v>
      </c>
      <c r="M507" s="176" t="s">
        <v>435</v>
      </c>
      <c r="N507" s="164" t="s">
        <v>462</v>
      </c>
      <c r="O507" s="177" t="s">
        <v>6</v>
      </c>
      <c r="P507" s="178" t="s">
        <v>24</v>
      </c>
      <c r="Q507" s="179">
        <v>114</v>
      </c>
      <c r="R507" s="180"/>
      <c r="S507" s="181" t="s">
        <v>1202</v>
      </c>
      <c r="T507" s="419">
        <f t="shared" si="78"/>
        <v>19</v>
      </c>
      <c r="V507" s="401" t="str">
        <f t="shared" si="81"/>
        <v>JWWA  G  114</v>
      </c>
      <c r="W507" s="401" t="str">
        <f t="shared" si="85"/>
        <v>JWWA  G  114</v>
      </c>
    </row>
    <row r="508" spans="1:23" ht="15" customHeight="1">
      <c r="A508" s="400" t="str">
        <f t="shared" si="80"/>
        <v>009D0274</v>
      </c>
      <c r="B508" s="544"/>
      <c r="C508" s="529"/>
      <c r="D508" s="139" t="s">
        <v>21</v>
      </c>
      <c r="E508" s="140">
        <v>2</v>
      </c>
      <c r="F508" s="140">
        <v>74</v>
      </c>
      <c r="G508" s="534" t="s">
        <v>2389</v>
      </c>
      <c r="H508" s="534" t="s">
        <v>2389</v>
      </c>
      <c r="I508" s="162" t="str">
        <f t="shared" si="68"/>
        <v>009D0274</v>
      </c>
      <c r="J508" s="142" t="s">
        <v>785</v>
      </c>
      <c r="K508" s="142" t="s">
        <v>519</v>
      </c>
      <c r="L508" s="142" t="s">
        <v>515</v>
      </c>
      <c r="M508" s="142" t="s">
        <v>435</v>
      </c>
      <c r="N508" s="141"/>
      <c r="O508" s="143" t="s">
        <v>6</v>
      </c>
      <c r="P508" s="144" t="s">
        <v>24</v>
      </c>
      <c r="Q508" s="145">
        <v>114</v>
      </c>
      <c r="R508" s="175"/>
      <c r="S508" s="161" t="s">
        <v>3837</v>
      </c>
      <c r="T508" s="415">
        <f t="shared" si="78"/>
        <v>9</v>
      </c>
      <c r="V508" s="401" t="str">
        <f t="shared" si="81"/>
        <v>JWWA  G  114</v>
      </c>
      <c r="W508" s="401" t="str">
        <f t="shared" si="85"/>
        <v>JWWA  G  114</v>
      </c>
    </row>
    <row r="509" spans="1:23" ht="15" customHeight="1">
      <c r="A509" s="400" t="str">
        <f t="shared" si="80"/>
        <v>019D0256</v>
      </c>
      <c r="B509" s="544"/>
      <c r="C509" s="529"/>
      <c r="D509" s="139" t="s">
        <v>21</v>
      </c>
      <c r="E509" s="140">
        <v>2</v>
      </c>
      <c r="F509" s="140">
        <v>56</v>
      </c>
      <c r="G509" s="539"/>
      <c r="H509" s="539"/>
      <c r="I509" s="148" t="str">
        <f t="shared" si="68"/>
        <v>019D0256</v>
      </c>
      <c r="J509" s="149" t="s">
        <v>785</v>
      </c>
      <c r="K509" s="149" t="s">
        <v>519</v>
      </c>
      <c r="L509" s="149" t="s">
        <v>515</v>
      </c>
      <c r="M509" s="149" t="s">
        <v>435</v>
      </c>
      <c r="N509" s="148"/>
      <c r="O509" s="150" t="s">
        <v>6</v>
      </c>
      <c r="P509" s="151" t="s">
        <v>24</v>
      </c>
      <c r="Q509" s="152">
        <v>114</v>
      </c>
      <c r="R509" s="153"/>
      <c r="S509" s="154" t="s">
        <v>1202</v>
      </c>
      <c r="T509" s="407">
        <f t="shared" si="78"/>
        <v>19</v>
      </c>
      <c r="V509" s="401" t="str">
        <f t="shared" si="81"/>
        <v>JWWA  G  114</v>
      </c>
      <c r="W509" s="401" t="str">
        <f t="shared" si="85"/>
        <v>JWWA  G  114</v>
      </c>
    </row>
    <row r="510" spans="1:23" ht="15" customHeight="1">
      <c r="A510" s="400" t="str">
        <f t="shared" si="80"/>
        <v>020D0286</v>
      </c>
      <c r="B510" s="544"/>
      <c r="C510" s="529"/>
      <c r="D510" s="139" t="s">
        <v>21</v>
      </c>
      <c r="E510" s="140">
        <v>2</v>
      </c>
      <c r="F510" s="140">
        <v>86</v>
      </c>
      <c r="G510" s="535"/>
      <c r="H510" s="535"/>
      <c r="I510" s="155" t="str">
        <f t="shared" si="68"/>
        <v>020D0286</v>
      </c>
      <c r="J510" s="156" t="s">
        <v>785</v>
      </c>
      <c r="K510" s="156" t="s">
        <v>519</v>
      </c>
      <c r="L510" s="156" t="s">
        <v>515</v>
      </c>
      <c r="M510" s="156" t="s">
        <v>435</v>
      </c>
      <c r="N510" s="155"/>
      <c r="O510" s="157" t="s">
        <v>6</v>
      </c>
      <c r="P510" s="158" t="s">
        <v>24</v>
      </c>
      <c r="Q510" s="159">
        <v>114</v>
      </c>
      <c r="R510" s="160"/>
      <c r="S510" s="183" t="s">
        <v>1733</v>
      </c>
      <c r="T510" s="408">
        <f t="shared" si="78"/>
        <v>20</v>
      </c>
      <c r="V510" s="401" t="str">
        <f t="shared" si="81"/>
        <v>JWWA  G  114</v>
      </c>
      <c r="W510" s="401" t="str">
        <f t="shared" si="85"/>
        <v>JWWA  G  114</v>
      </c>
    </row>
    <row r="511" spans="1:23" ht="15" customHeight="1">
      <c r="A511" s="400" t="str">
        <f t="shared" si="80"/>
        <v>009D0275</v>
      </c>
      <c r="B511" s="544"/>
      <c r="C511" s="529"/>
      <c r="D511" s="139" t="s">
        <v>21</v>
      </c>
      <c r="E511" s="140">
        <v>2</v>
      </c>
      <c r="F511" s="140">
        <v>75</v>
      </c>
      <c r="G511" s="534" t="s">
        <v>2391</v>
      </c>
      <c r="H511" s="531" t="s">
        <v>2336</v>
      </c>
      <c r="I511" s="162" t="str">
        <f t="shared" si="68"/>
        <v>009D0275</v>
      </c>
      <c r="J511" s="142" t="s">
        <v>520</v>
      </c>
      <c r="K511" s="142" t="s">
        <v>520</v>
      </c>
      <c r="L511" s="142" t="s">
        <v>515</v>
      </c>
      <c r="M511" s="142" t="s">
        <v>435</v>
      </c>
      <c r="N511" s="141" t="s">
        <v>462</v>
      </c>
      <c r="O511" s="143" t="s">
        <v>6</v>
      </c>
      <c r="P511" s="144" t="s">
        <v>24</v>
      </c>
      <c r="Q511" s="145">
        <v>114</v>
      </c>
      <c r="R511" s="175"/>
      <c r="S511" s="161" t="s">
        <v>3837</v>
      </c>
      <c r="T511" s="415">
        <f t="shared" si="78"/>
        <v>9</v>
      </c>
      <c r="V511" s="401" t="str">
        <f t="shared" si="81"/>
        <v>JWWA  G  114</v>
      </c>
      <c r="W511" s="401" t="str">
        <f t="shared" si="85"/>
        <v>JWWA  G  114</v>
      </c>
    </row>
    <row r="512" spans="1:23" ht="15" customHeight="1">
      <c r="A512" s="400" t="str">
        <f t="shared" si="80"/>
        <v>019D0257</v>
      </c>
      <c r="B512" s="544"/>
      <c r="C512" s="529"/>
      <c r="D512" s="139" t="s">
        <v>21</v>
      </c>
      <c r="E512" s="140">
        <v>2</v>
      </c>
      <c r="F512" s="140">
        <v>57</v>
      </c>
      <c r="G512" s="539"/>
      <c r="H512" s="532"/>
      <c r="I512" s="148" t="str">
        <f t="shared" si="68"/>
        <v>019D0257</v>
      </c>
      <c r="J512" s="149" t="s">
        <v>520</v>
      </c>
      <c r="K512" s="149" t="s">
        <v>520</v>
      </c>
      <c r="L512" s="149" t="s">
        <v>515</v>
      </c>
      <c r="M512" s="149" t="s">
        <v>435</v>
      </c>
      <c r="N512" s="148" t="s">
        <v>462</v>
      </c>
      <c r="O512" s="150" t="s">
        <v>6</v>
      </c>
      <c r="P512" s="151" t="s">
        <v>24</v>
      </c>
      <c r="Q512" s="152">
        <v>114</v>
      </c>
      <c r="R512" s="153"/>
      <c r="S512" s="154" t="s">
        <v>1202</v>
      </c>
      <c r="T512" s="407">
        <f t="shared" si="78"/>
        <v>19</v>
      </c>
      <c r="V512" s="401" t="str">
        <f t="shared" si="81"/>
        <v>JWWA  G  114</v>
      </c>
      <c r="W512" s="401" t="str">
        <f t="shared" si="85"/>
        <v>JWWA  G  114</v>
      </c>
    </row>
    <row r="513" spans="1:23" ht="15" customHeight="1">
      <c r="A513" s="400" t="str">
        <f t="shared" si="80"/>
        <v>020D0287</v>
      </c>
      <c r="B513" s="544"/>
      <c r="C513" s="529"/>
      <c r="D513" s="139" t="s">
        <v>21</v>
      </c>
      <c r="E513" s="140">
        <v>2</v>
      </c>
      <c r="F513" s="140">
        <v>87</v>
      </c>
      <c r="G513" s="539"/>
      <c r="H513" s="533"/>
      <c r="I513" s="155" t="str">
        <f t="shared" si="68"/>
        <v>020D0287</v>
      </c>
      <c r="J513" s="156" t="s">
        <v>520</v>
      </c>
      <c r="K513" s="156" t="s">
        <v>520</v>
      </c>
      <c r="L513" s="156" t="s">
        <v>515</v>
      </c>
      <c r="M513" s="156" t="s">
        <v>435</v>
      </c>
      <c r="N513" s="155" t="s">
        <v>462</v>
      </c>
      <c r="O513" s="157" t="s">
        <v>6</v>
      </c>
      <c r="P513" s="158" t="s">
        <v>24</v>
      </c>
      <c r="Q513" s="159">
        <v>114</v>
      </c>
      <c r="R513" s="160"/>
      <c r="S513" s="183" t="s">
        <v>1733</v>
      </c>
      <c r="T513" s="408">
        <f t="shared" si="78"/>
        <v>20</v>
      </c>
      <c r="V513" s="401" t="str">
        <f t="shared" si="81"/>
        <v>JWWA  G  114</v>
      </c>
      <c r="W513" s="401" t="str">
        <f t="shared" si="85"/>
        <v>JWWA  G  114</v>
      </c>
    </row>
    <row r="514" spans="1:23" ht="15" customHeight="1">
      <c r="A514" s="400" t="str">
        <f t="shared" si="80"/>
        <v>009D0276</v>
      </c>
      <c r="B514" s="544"/>
      <c r="C514" s="529"/>
      <c r="D514" s="139" t="s">
        <v>21</v>
      </c>
      <c r="E514" s="140">
        <v>2</v>
      </c>
      <c r="F514" s="140">
        <v>76</v>
      </c>
      <c r="G514" s="534" t="s">
        <v>2392</v>
      </c>
      <c r="H514" s="531" t="s">
        <v>2336</v>
      </c>
      <c r="I514" s="162" t="str">
        <f t="shared" si="68"/>
        <v>009D0276</v>
      </c>
      <c r="J514" s="142" t="s">
        <v>521</v>
      </c>
      <c r="K514" s="142" t="s">
        <v>521</v>
      </c>
      <c r="L514" s="142" t="s">
        <v>515</v>
      </c>
      <c r="M514" s="142" t="s">
        <v>435</v>
      </c>
      <c r="N514" s="141" t="s">
        <v>462</v>
      </c>
      <c r="O514" s="143" t="s">
        <v>6</v>
      </c>
      <c r="P514" s="144" t="s">
        <v>24</v>
      </c>
      <c r="Q514" s="145">
        <v>114</v>
      </c>
      <c r="R514" s="175"/>
      <c r="S514" s="161" t="s">
        <v>3837</v>
      </c>
      <c r="T514" s="415">
        <f t="shared" si="78"/>
        <v>9</v>
      </c>
      <c r="V514" s="401" t="str">
        <f t="shared" si="81"/>
        <v>JWWA  G  114</v>
      </c>
      <c r="W514" s="401" t="str">
        <f t="shared" si="85"/>
        <v>JWWA  G  114</v>
      </c>
    </row>
    <row r="515" spans="1:23" ht="15" customHeight="1">
      <c r="A515" s="400" t="str">
        <f t="shared" si="80"/>
        <v>019D0258</v>
      </c>
      <c r="B515" s="544"/>
      <c r="C515" s="529"/>
      <c r="D515" s="139" t="s">
        <v>21</v>
      </c>
      <c r="E515" s="140">
        <v>2</v>
      </c>
      <c r="F515" s="140">
        <v>58</v>
      </c>
      <c r="G515" s="539"/>
      <c r="H515" s="532"/>
      <c r="I515" s="148" t="str">
        <f t="shared" si="68"/>
        <v>019D0258</v>
      </c>
      <c r="J515" s="149" t="s">
        <v>521</v>
      </c>
      <c r="K515" s="149" t="s">
        <v>521</v>
      </c>
      <c r="L515" s="149" t="s">
        <v>515</v>
      </c>
      <c r="M515" s="149" t="s">
        <v>435</v>
      </c>
      <c r="N515" s="148" t="s">
        <v>462</v>
      </c>
      <c r="O515" s="150" t="s">
        <v>6</v>
      </c>
      <c r="P515" s="151" t="s">
        <v>24</v>
      </c>
      <c r="Q515" s="152">
        <v>114</v>
      </c>
      <c r="R515" s="153"/>
      <c r="S515" s="154" t="s">
        <v>1202</v>
      </c>
      <c r="T515" s="407">
        <f t="shared" si="78"/>
        <v>19</v>
      </c>
      <c r="V515" s="401" t="str">
        <f t="shared" si="81"/>
        <v>JWWA  G  114</v>
      </c>
      <c r="W515" s="401" t="str">
        <f t="shared" si="85"/>
        <v>JWWA  G  114</v>
      </c>
    </row>
    <row r="516" spans="1:23" ht="15" hidden="1" customHeight="1">
      <c r="A516" s="400" t="str">
        <f t="shared" si="80"/>
        <v>020D0288</v>
      </c>
      <c r="B516" s="544"/>
      <c r="C516" s="529"/>
      <c r="D516" s="139" t="s">
        <v>21</v>
      </c>
      <c r="E516" s="140">
        <v>2</v>
      </c>
      <c r="F516" s="140">
        <v>88</v>
      </c>
      <c r="G516" s="535"/>
      <c r="H516" s="533"/>
      <c r="I516" s="155" t="str">
        <f t="shared" si="68"/>
        <v>020D0288</v>
      </c>
      <c r="J516" s="156" t="s">
        <v>521</v>
      </c>
      <c r="K516" s="156" t="s">
        <v>521</v>
      </c>
      <c r="L516" s="156" t="s">
        <v>515</v>
      </c>
      <c r="M516" s="156" t="s">
        <v>435</v>
      </c>
      <c r="N516" s="155" t="s">
        <v>462</v>
      </c>
      <c r="O516" s="157" t="s">
        <v>6</v>
      </c>
      <c r="P516" s="158" t="s">
        <v>24</v>
      </c>
      <c r="Q516" s="159">
        <v>114</v>
      </c>
      <c r="R516" s="160"/>
      <c r="S516" s="183" t="s">
        <v>1733</v>
      </c>
      <c r="T516" s="408">
        <f t="shared" si="78"/>
        <v>20</v>
      </c>
      <c r="V516" s="401" t="str">
        <f t="shared" si="81"/>
        <v>JWWA  G  114</v>
      </c>
      <c r="W516" s="401" t="str">
        <f t="shared" si="85"/>
        <v>JWWA  G  114</v>
      </c>
    </row>
    <row r="517" spans="1:23" ht="15" customHeight="1">
      <c r="A517" s="400" t="str">
        <f t="shared" si="80"/>
        <v>011D0201</v>
      </c>
      <c r="B517" s="544"/>
      <c r="C517" s="529"/>
      <c r="D517" s="139" t="s">
        <v>21</v>
      </c>
      <c r="E517" s="140">
        <v>2</v>
      </c>
      <c r="F517" s="140">
        <v>1</v>
      </c>
      <c r="G517" s="531" t="s">
        <v>2361</v>
      </c>
      <c r="H517" s="531" t="s">
        <v>2361</v>
      </c>
      <c r="I517" s="191" t="str">
        <f t="shared" si="68"/>
        <v>011D0201</v>
      </c>
      <c r="J517" s="142" t="s">
        <v>1335</v>
      </c>
      <c r="K517" s="142" t="s">
        <v>2141</v>
      </c>
      <c r="L517" s="141" t="s">
        <v>515</v>
      </c>
      <c r="M517" s="142" t="s">
        <v>435</v>
      </c>
      <c r="N517" s="142" t="s">
        <v>1337</v>
      </c>
      <c r="O517" s="143" t="s">
        <v>57</v>
      </c>
      <c r="P517" s="192"/>
      <c r="Q517" s="193"/>
      <c r="R517" s="194"/>
      <c r="S517" s="195" t="s">
        <v>2140</v>
      </c>
      <c r="T517" s="416">
        <f t="shared" si="78"/>
        <v>11</v>
      </c>
      <c r="V517" s="401" t="str">
        <f t="shared" si="81"/>
        <v xml:space="preserve">指定承認    </v>
      </c>
      <c r="W517" s="401" t="str">
        <f t="shared" si="85"/>
        <v xml:space="preserve">指定承認    </v>
      </c>
    </row>
    <row r="518" spans="1:23" ht="15" customHeight="1">
      <c r="A518" s="400" t="str">
        <f t="shared" si="80"/>
        <v>014D0201</v>
      </c>
      <c r="B518" s="544"/>
      <c r="C518" s="529"/>
      <c r="D518" s="139" t="s">
        <v>21</v>
      </c>
      <c r="E518" s="140">
        <v>2</v>
      </c>
      <c r="F518" s="140">
        <v>1</v>
      </c>
      <c r="G518" s="532"/>
      <c r="H518" s="532"/>
      <c r="I518" s="148" t="str">
        <f t="shared" si="68"/>
        <v>014D0201</v>
      </c>
      <c r="J518" s="149" t="s">
        <v>609</v>
      </c>
      <c r="K518" s="149" t="s">
        <v>610</v>
      </c>
      <c r="L518" s="149" t="s">
        <v>80</v>
      </c>
      <c r="M518" s="149" t="s">
        <v>385</v>
      </c>
      <c r="N518" s="149" t="s">
        <v>612</v>
      </c>
      <c r="O518" s="150" t="s">
        <v>57</v>
      </c>
      <c r="P518" s="151"/>
      <c r="Q518" s="152"/>
      <c r="R518" s="153"/>
      <c r="S518" s="154" t="s">
        <v>605</v>
      </c>
      <c r="T518" s="407">
        <f t="shared" si="78"/>
        <v>14</v>
      </c>
      <c r="V518" s="401" t="str">
        <f t="shared" si="81"/>
        <v xml:space="preserve">指定承認    </v>
      </c>
      <c r="W518" s="401" t="str">
        <f t="shared" si="85"/>
        <v xml:space="preserve">指定承認    </v>
      </c>
    </row>
    <row r="519" spans="1:23" ht="15" customHeight="1">
      <c r="A519" s="400" t="str">
        <f t="shared" si="80"/>
        <v>014D0202</v>
      </c>
      <c r="B519" s="544"/>
      <c r="C519" s="529"/>
      <c r="D519" s="139" t="s">
        <v>21</v>
      </c>
      <c r="E519" s="140">
        <v>2</v>
      </c>
      <c r="F519" s="140">
        <v>2</v>
      </c>
      <c r="G519" s="532"/>
      <c r="H519" s="532"/>
      <c r="I519" s="170" t="str">
        <f t="shared" ref="I519" si="86">IF(OR(D519="",E519="",F519=""),"",TEXT(T519,"000")&amp;D519&amp;TEXT(E519,"00")&amp;TEXT(F519,"00"))</f>
        <v>014D0202</v>
      </c>
      <c r="J519" s="171" t="s">
        <v>609</v>
      </c>
      <c r="K519" s="149" t="s">
        <v>4380</v>
      </c>
      <c r="L519" s="171" t="s">
        <v>616</v>
      </c>
      <c r="M519" s="171" t="s">
        <v>385</v>
      </c>
      <c r="N519" s="171" t="s">
        <v>612</v>
      </c>
      <c r="O519" s="172" t="s">
        <v>57</v>
      </c>
      <c r="P519" s="173"/>
      <c r="Q519" s="174"/>
      <c r="R519" s="175"/>
      <c r="S519" s="161" t="s">
        <v>605</v>
      </c>
      <c r="T519" s="424">
        <f t="shared" si="78"/>
        <v>14</v>
      </c>
      <c r="V519" s="401" t="str">
        <f t="shared" si="81"/>
        <v xml:space="preserve">指定承認    </v>
      </c>
      <c r="W519" s="401" t="str">
        <f t="shared" si="85"/>
        <v xml:space="preserve">指定承認    </v>
      </c>
    </row>
    <row r="520" spans="1:23" ht="15" customHeight="1">
      <c r="A520" s="400" t="str">
        <f t="shared" si="80"/>
        <v>016D0201</v>
      </c>
      <c r="B520" s="544"/>
      <c r="C520" s="529"/>
      <c r="D520" s="139" t="s">
        <v>21</v>
      </c>
      <c r="E520" s="140">
        <v>2</v>
      </c>
      <c r="F520" s="140">
        <v>1</v>
      </c>
      <c r="G520" s="533"/>
      <c r="H520" s="533"/>
      <c r="I520" s="164" t="str">
        <f t="shared" si="68"/>
        <v>016D0201</v>
      </c>
      <c r="J520" s="176" t="s">
        <v>1335</v>
      </c>
      <c r="K520" s="176" t="s">
        <v>1339</v>
      </c>
      <c r="L520" s="164" t="s">
        <v>515</v>
      </c>
      <c r="M520" s="176" t="s">
        <v>435</v>
      </c>
      <c r="N520" s="176" t="s">
        <v>1337</v>
      </c>
      <c r="O520" s="177" t="s">
        <v>57</v>
      </c>
      <c r="P520" s="178"/>
      <c r="Q520" s="179"/>
      <c r="R520" s="180"/>
      <c r="S520" s="181" t="s">
        <v>1338</v>
      </c>
      <c r="T520" s="419">
        <f t="shared" si="78"/>
        <v>16</v>
      </c>
      <c r="V520" s="401" t="str">
        <f t="shared" si="81"/>
        <v xml:space="preserve">指定承認    </v>
      </c>
      <c r="W520" s="401" t="str">
        <f t="shared" si="85"/>
        <v xml:space="preserve">指定承認    </v>
      </c>
    </row>
    <row r="521" spans="1:23" ht="15" customHeight="1">
      <c r="A521" s="400" t="str">
        <f t="shared" si="80"/>
        <v>009D0277</v>
      </c>
      <c r="B521" s="544"/>
      <c r="C521" s="529"/>
      <c r="D521" s="139" t="s">
        <v>21</v>
      </c>
      <c r="E521" s="140">
        <v>2</v>
      </c>
      <c r="F521" s="140">
        <v>77</v>
      </c>
      <c r="G521" s="531" t="s">
        <v>2374</v>
      </c>
      <c r="H521" s="531" t="s">
        <v>2374</v>
      </c>
      <c r="I521" s="162" t="str">
        <f t="shared" si="68"/>
        <v>009D0277</v>
      </c>
      <c r="J521" s="142" t="s">
        <v>119</v>
      </c>
      <c r="K521" s="142" t="s">
        <v>119</v>
      </c>
      <c r="L521" s="142" t="s">
        <v>515</v>
      </c>
      <c r="M521" s="142" t="s">
        <v>525</v>
      </c>
      <c r="N521" s="142" t="s">
        <v>128</v>
      </c>
      <c r="O521" s="143" t="s">
        <v>6</v>
      </c>
      <c r="P521" s="144" t="s">
        <v>24</v>
      </c>
      <c r="Q521" s="145">
        <v>114</v>
      </c>
      <c r="R521" s="175"/>
      <c r="S521" s="190" t="s">
        <v>3837</v>
      </c>
      <c r="T521" s="415">
        <f t="shared" si="78"/>
        <v>9</v>
      </c>
      <c r="V521" s="401" t="str">
        <f t="shared" si="81"/>
        <v>JWWA  G  114</v>
      </c>
      <c r="W521" s="401" t="str">
        <f t="shared" ref="W521" si="87">V521</f>
        <v>JWWA  G  114</v>
      </c>
    </row>
    <row r="522" spans="1:23" ht="15" customHeight="1">
      <c r="A522" s="400" t="str">
        <f t="shared" si="80"/>
        <v>019D0259</v>
      </c>
      <c r="B522" s="544"/>
      <c r="C522" s="530"/>
      <c r="D522" s="139" t="s">
        <v>21</v>
      </c>
      <c r="E522" s="140">
        <v>2</v>
      </c>
      <c r="F522" s="140">
        <v>59</v>
      </c>
      <c r="G522" s="533"/>
      <c r="H522" s="533"/>
      <c r="I522" s="164" t="str">
        <f t="shared" si="68"/>
        <v>019D0259</v>
      </c>
      <c r="J522" s="176" t="s">
        <v>119</v>
      </c>
      <c r="K522" s="176" t="s">
        <v>119</v>
      </c>
      <c r="L522" s="176" t="s">
        <v>515</v>
      </c>
      <c r="M522" s="176" t="s">
        <v>525</v>
      </c>
      <c r="N522" s="176" t="s">
        <v>128</v>
      </c>
      <c r="O522" s="177" t="s">
        <v>6</v>
      </c>
      <c r="P522" s="178" t="s">
        <v>24</v>
      </c>
      <c r="Q522" s="179">
        <v>114</v>
      </c>
      <c r="R522" s="180"/>
      <c r="S522" s="181" t="s">
        <v>1202</v>
      </c>
      <c r="T522" s="419">
        <f t="shared" si="78"/>
        <v>19</v>
      </c>
      <c r="V522" s="401" t="str">
        <f t="shared" si="81"/>
        <v>JWWA  G  114</v>
      </c>
      <c r="W522" s="401" t="str">
        <f t="shared" ref="W522:W523" si="88">V522</f>
        <v>JWWA  G  114</v>
      </c>
    </row>
    <row r="523" spans="1:23" ht="15" customHeight="1">
      <c r="A523" s="400" t="str">
        <f t="shared" si="80"/>
        <v>011M0301</v>
      </c>
      <c r="B523" s="544"/>
      <c r="C523" s="528" t="s">
        <v>2414</v>
      </c>
      <c r="D523" s="139" t="s">
        <v>228</v>
      </c>
      <c r="E523" s="140">
        <v>3</v>
      </c>
      <c r="F523" s="140">
        <v>1</v>
      </c>
      <c r="G523" s="531" t="s">
        <v>2409</v>
      </c>
      <c r="H523" s="531" t="s">
        <v>2410</v>
      </c>
      <c r="I523" s="162" t="str">
        <f t="shared" si="68"/>
        <v>011M0301</v>
      </c>
      <c r="J523" s="142" t="s">
        <v>1554</v>
      </c>
      <c r="K523" s="142" t="s">
        <v>2200</v>
      </c>
      <c r="L523" s="142" t="s">
        <v>94</v>
      </c>
      <c r="M523" s="142" t="s">
        <v>1561</v>
      </c>
      <c r="N523" s="142" t="s">
        <v>114</v>
      </c>
      <c r="O523" s="143" t="s">
        <v>57</v>
      </c>
      <c r="P523" s="173"/>
      <c r="Q523" s="174"/>
      <c r="R523" s="175"/>
      <c r="S523" s="190" t="s">
        <v>2140</v>
      </c>
      <c r="T523" s="415">
        <f t="shared" si="78"/>
        <v>11</v>
      </c>
      <c r="V523" s="401" t="str">
        <f t="shared" si="81"/>
        <v xml:space="preserve">指定承認    </v>
      </c>
      <c r="W523" s="401" t="str">
        <f t="shared" si="88"/>
        <v xml:space="preserve">指定承認    </v>
      </c>
    </row>
    <row r="524" spans="1:23" ht="15" customHeight="1">
      <c r="A524" s="400" t="str">
        <f t="shared" si="80"/>
        <v>016M0301</v>
      </c>
      <c r="B524" s="544"/>
      <c r="C524" s="529"/>
      <c r="D524" s="139" t="s">
        <v>228</v>
      </c>
      <c r="E524" s="140">
        <v>3</v>
      </c>
      <c r="F524" s="140">
        <v>1</v>
      </c>
      <c r="G524" s="532"/>
      <c r="H524" s="532"/>
      <c r="I524" s="148" t="str">
        <f t="shared" si="68"/>
        <v>016M0301</v>
      </c>
      <c r="J524" s="149" t="s">
        <v>1554</v>
      </c>
      <c r="K524" s="149" t="s">
        <v>1558</v>
      </c>
      <c r="L524" s="149" t="s">
        <v>1545</v>
      </c>
      <c r="M524" s="149"/>
      <c r="N524" s="149" t="s">
        <v>114</v>
      </c>
      <c r="O524" s="150" t="s">
        <v>57</v>
      </c>
      <c r="P524" s="151"/>
      <c r="Q524" s="152"/>
      <c r="R524" s="153"/>
      <c r="S524" s="154" t="s">
        <v>1338</v>
      </c>
      <c r="T524" s="407">
        <f t="shared" si="78"/>
        <v>16</v>
      </c>
      <c r="V524" s="401" t="str">
        <f t="shared" si="81"/>
        <v xml:space="preserve">指定承認    </v>
      </c>
      <c r="W524" s="401" t="str">
        <f t="shared" ref="W524:W526" si="89">V524</f>
        <v xml:space="preserve">指定承認    </v>
      </c>
    </row>
    <row r="525" spans="1:23" ht="15" customHeight="1">
      <c r="A525" s="400" t="str">
        <f t="shared" si="80"/>
        <v>039M0301</v>
      </c>
      <c r="B525" s="544"/>
      <c r="C525" s="529"/>
      <c r="D525" s="139" t="s">
        <v>228</v>
      </c>
      <c r="E525" s="140">
        <v>3</v>
      </c>
      <c r="F525" s="140">
        <v>1</v>
      </c>
      <c r="G525" s="532"/>
      <c r="H525" s="533"/>
      <c r="I525" s="155" t="str">
        <f t="shared" si="68"/>
        <v>039M0301</v>
      </c>
      <c r="J525" s="156" t="s">
        <v>2413</v>
      </c>
      <c r="K525" s="156" t="s">
        <v>556</v>
      </c>
      <c r="L525" s="156" t="s">
        <v>557</v>
      </c>
      <c r="M525" s="156"/>
      <c r="N525" s="156" t="s">
        <v>114</v>
      </c>
      <c r="O525" s="157" t="s">
        <v>57</v>
      </c>
      <c r="P525" s="158"/>
      <c r="Q525" s="159"/>
      <c r="R525" s="160"/>
      <c r="S525" s="183" t="s">
        <v>542</v>
      </c>
      <c r="T525" s="408">
        <f t="shared" si="78"/>
        <v>39</v>
      </c>
      <c r="V525" s="401" t="str">
        <f t="shared" si="81"/>
        <v xml:space="preserve">指定承認    </v>
      </c>
      <c r="W525" s="401" t="str">
        <f t="shared" ref="W525" si="90">V525</f>
        <v xml:space="preserve">指定承認    </v>
      </c>
    </row>
    <row r="526" spans="1:23" ht="15" customHeight="1">
      <c r="A526" s="400" t="str">
        <f t="shared" si="80"/>
        <v>011M0302</v>
      </c>
      <c r="B526" s="544"/>
      <c r="C526" s="529"/>
      <c r="D526" s="139" t="s">
        <v>228</v>
      </c>
      <c r="E526" s="140">
        <v>3</v>
      </c>
      <c r="F526" s="140">
        <v>2</v>
      </c>
      <c r="G526" s="532"/>
      <c r="H526" s="531" t="s">
        <v>2411</v>
      </c>
      <c r="I526" s="162" t="str">
        <f t="shared" si="68"/>
        <v>011M0302</v>
      </c>
      <c r="J526" s="142" t="s">
        <v>1556</v>
      </c>
      <c r="K526" s="142" t="s">
        <v>2201</v>
      </c>
      <c r="L526" s="142" t="s">
        <v>94</v>
      </c>
      <c r="M526" s="142"/>
      <c r="N526" s="142" t="s">
        <v>114</v>
      </c>
      <c r="O526" s="143" t="s">
        <v>57</v>
      </c>
      <c r="P526" s="144"/>
      <c r="Q526" s="145"/>
      <c r="R526" s="146"/>
      <c r="S526" s="190" t="s">
        <v>2140</v>
      </c>
      <c r="T526" s="415">
        <f t="shared" si="78"/>
        <v>11</v>
      </c>
      <c r="V526" s="401" t="str">
        <f t="shared" si="81"/>
        <v xml:space="preserve">指定承認    </v>
      </c>
      <c r="W526" s="401" t="str">
        <f t="shared" si="89"/>
        <v xml:space="preserve">指定承認    </v>
      </c>
    </row>
    <row r="527" spans="1:23" ht="15" customHeight="1">
      <c r="A527" s="400" t="str">
        <f t="shared" si="80"/>
        <v>016M0302</v>
      </c>
      <c r="B527" s="544"/>
      <c r="C527" s="529"/>
      <c r="D527" s="139" t="s">
        <v>228</v>
      </c>
      <c r="E527" s="140">
        <v>3</v>
      </c>
      <c r="F527" s="140">
        <v>2</v>
      </c>
      <c r="G527" s="533"/>
      <c r="H527" s="533"/>
      <c r="I527" s="164" t="str">
        <f t="shared" ref="I527" si="91">IF(OR(D527="",E527="",F527=""),"",TEXT(T527,"000")&amp;D527&amp;TEXT(E527,"00")&amp;TEXT(F527,"00"))</f>
        <v>016M0302</v>
      </c>
      <c r="J527" s="176" t="s">
        <v>1556</v>
      </c>
      <c r="K527" s="176" t="s">
        <v>1559</v>
      </c>
      <c r="L527" s="176" t="s">
        <v>1545</v>
      </c>
      <c r="M527" s="176"/>
      <c r="N527" s="176" t="s">
        <v>114</v>
      </c>
      <c r="O527" s="177" t="s">
        <v>57</v>
      </c>
      <c r="P527" s="178"/>
      <c r="Q527" s="179"/>
      <c r="R527" s="180"/>
      <c r="S527" s="181" t="s">
        <v>1338</v>
      </c>
      <c r="T527" s="419">
        <f t="shared" ref="T527:T529" si="92">IF(S527="","",VLOOKUP(S527,$AC$7:$AD$69,2,FALSE))</f>
        <v>16</v>
      </c>
      <c r="V527" s="401" t="str">
        <f t="shared" si="81"/>
        <v xml:space="preserve">指定承認    </v>
      </c>
      <c r="W527" s="401" t="str">
        <f t="shared" ref="W527" si="93">V527</f>
        <v xml:space="preserve">指定承認    </v>
      </c>
    </row>
    <row r="528" spans="1:23" ht="15" customHeight="1">
      <c r="A528" s="400" t="str">
        <f t="shared" si="80"/>
        <v>011M0303</v>
      </c>
      <c r="B528" s="544"/>
      <c r="C528" s="529"/>
      <c r="D528" s="139" t="s">
        <v>228</v>
      </c>
      <c r="E528" s="140">
        <v>3</v>
      </c>
      <c r="F528" s="140">
        <v>3</v>
      </c>
      <c r="G528" s="421" t="s">
        <v>2368</v>
      </c>
      <c r="H528" s="421" t="s">
        <v>2412</v>
      </c>
      <c r="I528" s="164" t="str">
        <f t="shared" si="68"/>
        <v>011M0303</v>
      </c>
      <c r="J528" s="165" t="s">
        <v>1557</v>
      </c>
      <c r="K528" s="165" t="s">
        <v>2202</v>
      </c>
      <c r="L528" s="165" t="s">
        <v>94</v>
      </c>
      <c r="M528" s="165" t="s">
        <v>1561</v>
      </c>
      <c r="N528" s="165" t="s">
        <v>1562</v>
      </c>
      <c r="O528" s="166" t="s">
        <v>57</v>
      </c>
      <c r="P528" s="167"/>
      <c r="Q528" s="168"/>
      <c r="R528" s="169"/>
      <c r="S528" s="181" t="s">
        <v>2140</v>
      </c>
      <c r="T528" s="419">
        <f t="shared" si="92"/>
        <v>11</v>
      </c>
      <c r="V528" s="401" t="str">
        <f t="shared" si="81"/>
        <v xml:space="preserve">指定承認    </v>
      </c>
      <c r="W528" s="401" t="str">
        <f t="shared" si="85"/>
        <v xml:space="preserve">指定承認    </v>
      </c>
    </row>
    <row r="529" spans="1:23" ht="15" customHeight="1">
      <c r="A529" s="400" t="str">
        <f t="shared" si="80"/>
        <v>016M0303</v>
      </c>
      <c r="B529" s="545"/>
      <c r="C529" s="530"/>
      <c r="D529" s="139" t="s">
        <v>228</v>
      </c>
      <c r="E529" s="140">
        <v>3</v>
      </c>
      <c r="F529" s="140">
        <v>3</v>
      </c>
      <c r="G529" s="421" t="s">
        <v>2368</v>
      </c>
      <c r="H529" s="421" t="s">
        <v>2412</v>
      </c>
      <c r="I529" s="164" t="str">
        <f t="shared" si="68"/>
        <v>016M0303</v>
      </c>
      <c r="J529" s="165" t="s">
        <v>1557</v>
      </c>
      <c r="K529" s="165" t="s">
        <v>1560</v>
      </c>
      <c r="L529" s="165" t="s">
        <v>1545</v>
      </c>
      <c r="M529" s="165" t="s">
        <v>1561</v>
      </c>
      <c r="N529" s="165" t="s">
        <v>1562</v>
      </c>
      <c r="O529" s="166" t="s">
        <v>57</v>
      </c>
      <c r="P529" s="167"/>
      <c r="Q529" s="168"/>
      <c r="R529" s="169"/>
      <c r="S529" s="181" t="s">
        <v>1338</v>
      </c>
      <c r="T529" s="419">
        <f t="shared" si="92"/>
        <v>16</v>
      </c>
      <c r="V529" s="401" t="str">
        <f t="shared" si="81"/>
        <v xml:space="preserve">指定承認    </v>
      </c>
      <c r="W529" s="401" t="str">
        <f t="shared" si="85"/>
        <v xml:space="preserve">指定承認    </v>
      </c>
    </row>
    <row r="530" spans="1:23" ht="15" customHeight="1">
      <c r="A530" s="400" t="str">
        <f t="shared" si="80"/>
        <v>011D0303</v>
      </c>
      <c r="B530" s="543" t="s">
        <v>2444</v>
      </c>
      <c r="C530" s="528" t="s">
        <v>2440</v>
      </c>
      <c r="D530" s="139" t="s">
        <v>21</v>
      </c>
      <c r="E530" s="140">
        <v>3</v>
      </c>
      <c r="F530" s="140">
        <v>3</v>
      </c>
      <c r="G530" s="531" t="s">
        <v>2401</v>
      </c>
      <c r="H530" s="531" t="s">
        <v>2658</v>
      </c>
      <c r="I530" s="141" t="str">
        <f t="shared" si="68"/>
        <v>011D0303</v>
      </c>
      <c r="J530" s="142" t="s">
        <v>1393</v>
      </c>
      <c r="K530" s="142" t="s">
        <v>2149</v>
      </c>
      <c r="L530" s="142" t="s">
        <v>678</v>
      </c>
      <c r="M530" s="142" t="s">
        <v>596</v>
      </c>
      <c r="N530" s="142" t="s">
        <v>2151</v>
      </c>
      <c r="O530" s="143" t="s">
        <v>57</v>
      </c>
      <c r="P530" s="144"/>
      <c r="Q530" s="145"/>
      <c r="R530" s="146"/>
      <c r="S530" s="147" t="s">
        <v>2140</v>
      </c>
      <c r="T530" s="406">
        <f t="shared" ref="T530:T596" si="94">IF(S530="","",VLOOKUP(S530,$AC$7:$AD$69,2,FALSE))</f>
        <v>11</v>
      </c>
      <c r="V530" s="401" t="str">
        <f t="shared" si="81"/>
        <v xml:space="preserve">指定承認    </v>
      </c>
      <c r="W530" s="401" t="str">
        <f t="shared" si="85"/>
        <v xml:space="preserve">指定承認    </v>
      </c>
    </row>
    <row r="531" spans="1:23" ht="15" customHeight="1">
      <c r="A531" s="400" t="str">
        <f t="shared" si="80"/>
        <v>011D0304</v>
      </c>
      <c r="B531" s="544"/>
      <c r="C531" s="529"/>
      <c r="D531" s="139" t="s">
        <v>614</v>
      </c>
      <c r="E531" s="140">
        <v>3</v>
      </c>
      <c r="F531" s="140">
        <v>4</v>
      </c>
      <c r="G531" s="532"/>
      <c r="H531" s="532"/>
      <c r="I531" s="148" t="str">
        <f t="shared" si="68"/>
        <v>011D0304</v>
      </c>
      <c r="J531" s="149" t="s">
        <v>1393</v>
      </c>
      <c r="K531" s="149" t="s">
        <v>2150</v>
      </c>
      <c r="L531" s="149" t="s">
        <v>678</v>
      </c>
      <c r="M531" s="149" t="s">
        <v>596</v>
      </c>
      <c r="N531" s="149" t="s">
        <v>2151</v>
      </c>
      <c r="O531" s="150" t="s">
        <v>57</v>
      </c>
      <c r="P531" s="151"/>
      <c r="Q531" s="152"/>
      <c r="R531" s="153"/>
      <c r="S531" s="154" t="s">
        <v>2140</v>
      </c>
      <c r="T531" s="407">
        <f t="shared" si="94"/>
        <v>11</v>
      </c>
      <c r="V531" s="401" t="str">
        <f t="shared" si="81"/>
        <v xml:space="preserve">指定承認    </v>
      </c>
      <c r="W531" s="401" t="str">
        <f t="shared" si="85"/>
        <v xml:space="preserve">指定承認    </v>
      </c>
    </row>
    <row r="532" spans="1:23" ht="15" customHeight="1">
      <c r="A532" s="400" t="str">
        <f t="shared" si="80"/>
        <v>014D0301</v>
      </c>
      <c r="B532" s="544"/>
      <c r="C532" s="529"/>
      <c r="D532" s="139" t="s">
        <v>614</v>
      </c>
      <c r="E532" s="140">
        <v>3</v>
      </c>
      <c r="F532" s="140">
        <v>1</v>
      </c>
      <c r="G532" s="532"/>
      <c r="H532" s="532"/>
      <c r="I532" s="148" t="str">
        <f t="shared" ref="I532:I534" si="95">IF(OR(D532="",E532="",F532=""),"",TEXT(T532,"000")&amp;D532&amp;TEXT(E532,"00")&amp;TEXT(F532,"00"))</f>
        <v>014D0301</v>
      </c>
      <c r="J532" s="149" t="s">
        <v>1393</v>
      </c>
      <c r="K532" s="149" t="s">
        <v>617</v>
      </c>
      <c r="L532" s="149" t="s">
        <v>87</v>
      </c>
      <c r="M532" s="149" t="s">
        <v>385</v>
      </c>
      <c r="N532" s="149" t="s">
        <v>612</v>
      </c>
      <c r="O532" s="150" t="s">
        <v>57</v>
      </c>
      <c r="P532" s="151"/>
      <c r="Q532" s="152"/>
      <c r="R532" s="153"/>
      <c r="S532" s="154" t="s">
        <v>605</v>
      </c>
      <c r="T532" s="407">
        <f t="shared" si="94"/>
        <v>14</v>
      </c>
      <c r="V532" s="401" t="str">
        <f t="shared" si="81"/>
        <v xml:space="preserve">指定承認    </v>
      </c>
      <c r="W532" s="401" t="str">
        <f t="shared" si="85"/>
        <v xml:space="preserve">指定承認    </v>
      </c>
    </row>
    <row r="533" spans="1:23" ht="15" customHeight="1">
      <c r="A533" s="400" t="str">
        <f t="shared" si="80"/>
        <v>014D0302</v>
      </c>
      <c r="B533" s="544"/>
      <c r="C533" s="529"/>
      <c r="D533" s="139" t="s">
        <v>614</v>
      </c>
      <c r="E533" s="140">
        <v>3</v>
      </c>
      <c r="F533" s="140">
        <v>2</v>
      </c>
      <c r="G533" s="532"/>
      <c r="H533" s="532"/>
      <c r="I533" s="148" t="str">
        <f t="shared" si="95"/>
        <v>014D0302</v>
      </c>
      <c r="J533" s="149" t="s">
        <v>1393</v>
      </c>
      <c r="K533" s="149" t="s">
        <v>619</v>
      </c>
      <c r="L533" s="149" t="s">
        <v>80</v>
      </c>
      <c r="M533" s="149" t="s">
        <v>385</v>
      </c>
      <c r="N533" s="149" t="s">
        <v>612</v>
      </c>
      <c r="O533" s="150" t="s">
        <v>57</v>
      </c>
      <c r="P533" s="151"/>
      <c r="Q533" s="152"/>
      <c r="R533" s="153"/>
      <c r="S533" s="154" t="s">
        <v>605</v>
      </c>
      <c r="T533" s="407">
        <f t="shared" si="94"/>
        <v>14</v>
      </c>
      <c r="V533" s="401" t="str">
        <f t="shared" si="81"/>
        <v xml:space="preserve">指定承認    </v>
      </c>
      <c r="W533" s="401" t="str">
        <f t="shared" si="85"/>
        <v xml:space="preserve">指定承認    </v>
      </c>
    </row>
    <row r="534" spans="1:23" ht="15" customHeight="1">
      <c r="A534" s="400" t="str">
        <f t="shared" si="80"/>
        <v>014D0303</v>
      </c>
      <c r="B534" s="544"/>
      <c r="C534" s="529"/>
      <c r="D534" s="139" t="s">
        <v>614</v>
      </c>
      <c r="E534" s="140">
        <v>3</v>
      </c>
      <c r="F534" s="140">
        <v>3</v>
      </c>
      <c r="G534" s="532"/>
      <c r="H534" s="532"/>
      <c r="I534" s="148" t="str">
        <f t="shared" si="95"/>
        <v>014D0303</v>
      </c>
      <c r="J534" s="149" t="s">
        <v>1393</v>
      </c>
      <c r="K534" s="149" t="s">
        <v>622</v>
      </c>
      <c r="L534" s="149" t="s">
        <v>623</v>
      </c>
      <c r="M534" s="149" t="s">
        <v>385</v>
      </c>
      <c r="N534" s="149" t="s">
        <v>612</v>
      </c>
      <c r="O534" s="150" t="s">
        <v>57</v>
      </c>
      <c r="P534" s="151"/>
      <c r="Q534" s="152"/>
      <c r="R534" s="153"/>
      <c r="S534" s="154" t="s">
        <v>605</v>
      </c>
      <c r="T534" s="407">
        <f t="shared" si="94"/>
        <v>14</v>
      </c>
      <c r="V534" s="401" t="str">
        <f t="shared" si="81"/>
        <v xml:space="preserve">指定承認    </v>
      </c>
      <c r="W534" s="401" t="str">
        <f t="shared" si="85"/>
        <v xml:space="preserve">指定承認    </v>
      </c>
    </row>
    <row r="535" spans="1:23" ht="15" customHeight="1">
      <c r="A535" s="400" t="str">
        <f t="shared" si="80"/>
        <v>016D0303</v>
      </c>
      <c r="B535" s="544"/>
      <c r="C535" s="529"/>
      <c r="D535" s="139" t="s">
        <v>1384</v>
      </c>
      <c r="E535" s="140">
        <v>3</v>
      </c>
      <c r="F535" s="140">
        <v>3</v>
      </c>
      <c r="G535" s="532"/>
      <c r="H535" s="532"/>
      <c r="I535" s="148" t="str">
        <f t="shared" si="68"/>
        <v>016D0303</v>
      </c>
      <c r="J535" s="149" t="s">
        <v>1393</v>
      </c>
      <c r="K535" s="149" t="s">
        <v>1394</v>
      </c>
      <c r="L535" s="149" t="s">
        <v>159</v>
      </c>
      <c r="M535" s="149" t="s">
        <v>596</v>
      </c>
      <c r="N535" s="149" t="s">
        <v>1405</v>
      </c>
      <c r="O535" s="150" t="s">
        <v>57</v>
      </c>
      <c r="P535" s="151"/>
      <c r="Q535" s="152"/>
      <c r="R535" s="153"/>
      <c r="S535" s="154" t="s">
        <v>1338</v>
      </c>
      <c r="T535" s="407">
        <f t="shared" si="94"/>
        <v>16</v>
      </c>
      <c r="V535" s="401" t="str">
        <f t="shared" si="81"/>
        <v xml:space="preserve">指定承認    </v>
      </c>
      <c r="W535" s="401" t="str">
        <f t="shared" si="85"/>
        <v xml:space="preserve">指定承認    </v>
      </c>
    </row>
    <row r="536" spans="1:23" ht="15" customHeight="1">
      <c r="A536" s="400" t="str">
        <f t="shared" si="80"/>
        <v>016D0304</v>
      </c>
      <c r="B536" s="544"/>
      <c r="C536" s="529"/>
      <c r="D536" s="139" t="s">
        <v>1384</v>
      </c>
      <c r="E536" s="140">
        <v>3</v>
      </c>
      <c r="F536" s="140">
        <v>4</v>
      </c>
      <c r="G536" s="532"/>
      <c r="H536" s="533"/>
      <c r="I536" s="155" t="str">
        <f t="shared" si="68"/>
        <v>016D0304</v>
      </c>
      <c r="J536" s="156" t="s">
        <v>1393</v>
      </c>
      <c r="K536" s="156" t="s">
        <v>1397</v>
      </c>
      <c r="L536" s="156" t="s">
        <v>2147</v>
      </c>
      <c r="M536" s="156" t="s">
        <v>596</v>
      </c>
      <c r="N536" s="156" t="s">
        <v>1405</v>
      </c>
      <c r="O536" s="157" t="s">
        <v>57</v>
      </c>
      <c r="P536" s="158"/>
      <c r="Q536" s="159"/>
      <c r="R536" s="160"/>
      <c r="S536" s="183" t="s">
        <v>1338</v>
      </c>
      <c r="T536" s="408">
        <f t="shared" si="94"/>
        <v>16</v>
      </c>
      <c r="V536" s="401" t="str">
        <f t="shared" si="81"/>
        <v xml:space="preserve">指定承認    </v>
      </c>
      <c r="W536" s="401" t="str">
        <f t="shared" si="85"/>
        <v xml:space="preserve">指定承認    </v>
      </c>
    </row>
    <row r="537" spans="1:23" ht="15" customHeight="1">
      <c r="A537" s="400" t="str">
        <f t="shared" si="80"/>
        <v>011D0305</v>
      </c>
      <c r="B537" s="544"/>
      <c r="C537" s="529"/>
      <c r="D537" s="139" t="s">
        <v>21</v>
      </c>
      <c r="E537" s="140">
        <v>3</v>
      </c>
      <c r="F537" s="140">
        <v>5</v>
      </c>
      <c r="G537" s="532"/>
      <c r="H537" s="531" t="s">
        <v>2402</v>
      </c>
      <c r="I537" s="162" t="str">
        <f t="shared" si="68"/>
        <v>011D0305</v>
      </c>
      <c r="J537" s="142" t="s">
        <v>1449</v>
      </c>
      <c r="K537" s="142" t="s">
        <v>2152</v>
      </c>
      <c r="L537" s="142" t="s">
        <v>686</v>
      </c>
      <c r="M537" s="142" t="s">
        <v>596</v>
      </c>
      <c r="N537" s="142" t="s">
        <v>2151</v>
      </c>
      <c r="O537" s="143" t="s">
        <v>57</v>
      </c>
      <c r="P537" s="173"/>
      <c r="Q537" s="174"/>
      <c r="R537" s="175"/>
      <c r="S537" s="190" t="s">
        <v>2140</v>
      </c>
      <c r="T537" s="415">
        <f t="shared" si="94"/>
        <v>11</v>
      </c>
      <c r="V537" s="401" t="str">
        <f t="shared" si="81"/>
        <v xml:space="preserve">指定承認    </v>
      </c>
      <c r="W537" s="401" t="str">
        <f t="shared" ref="W537:W568" si="96">V537</f>
        <v xml:space="preserve">指定承認    </v>
      </c>
    </row>
    <row r="538" spans="1:23" ht="15" customHeight="1">
      <c r="A538" s="400" t="str">
        <f t="shared" si="80"/>
        <v>014D0304</v>
      </c>
      <c r="B538" s="544"/>
      <c r="C538" s="529"/>
      <c r="D538" s="139" t="s">
        <v>614</v>
      </c>
      <c r="E538" s="140">
        <v>3</v>
      </c>
      <c r="F538" s="140">
        <v>4</v>
      </c>
      <c r="G538" s="532"/>
      <c r="H538" s="532"/>
      <c r="I538" s="148" t="str">
        <f t="shared" si="68"/>
        <v>014D0304</v>
      </c>
      <c r="J538" s="149" t="s">
        <v>647</v>
      </c>
      <c r="K538" s="149" t="s">
        <v>620</v>
      </c>
      <c r="L538" s="149" t="s">
        <v>621</v>
      </c>
      <c r="M538" s="149" t="s">
        <v>385</v>
      </c>
      <c r="N538" s="149" t="s">
        <v>612</v>
      </c>
      <c r="O538" s="150" t="s">
        <v>57</v>
      </c>
      <c r="P538" s="151"/>
      <c r="Q538" s="152"/>
      <c r="R538" s="153"/>
      <c r="S538" s="154" t="s">
        <v>605</v>
      </c>
      <c r="T538" s="407">
        <f t="shared" si="94"/>
        <v>14</v>
      </c>
      <c r="V538" s="401" t="str">
        <f t="shared" si="81"/>
        <v xml:space="preserve">指定承認    </v>
      </c>
      <c r="W538" s="401" t="str">
        <f t="shared" si="96"/>
        <v xml:space="preserve">指定承認    </v>
      </c>
    </row>
    <row r="539" spans="1:23" ht="15" customHeight="1">
      <c r="A539" s="400" t="str">
        <f t="shared" si="80"/>
        <v>014D0305</v>
      </c>
      <c r="B539" s="544"/>
      <c r="C539" s="529"/>
      <c r="D539" s="139" t="s">
        <v>21</v>
      </c>
      <c r="E539" s="140">
        <v>3</v>
      </c>
      <c r="F539" s="140">
        <v>5</v>
      </c>
      <c r="G539" s="532"/>
      <c r="H539" s="532"/>
      <c r="I539" s="148" t="str">
        <f t="shared" si="68"/>
        <v>014D0305</v>
      </c>
      <c r="J539" s="149" t="s">
        <v>647</v>
      </c>
      <c r="K539" s="149" t="s">
        <v>624</v>
      </c>
      <c r="L539" s="149" t="s">
        <v>625</v>
      </c>
      <c r="M539" s="149" t="s">
        <v>385</v>
      </c>
      <c r="N539" s="149" t="s">
        <v>612</v>
      </c>
      <c r="O539" s="150" t="s">
        <v>57</v>
      </c>
      <c r="P539" s="151"/>
      <c r="Q539" s="152"/>
      <c r="R539" s="153"/>
      <c r="S539" s="154" t="s">
        <v>605</v>
      </c>
      <c r="T539" s="407">
        <f t="shared" si="94"/>
        <v>14</v>
      </c>
      <c r="V539" s="401" t="str">
        <f t="shared" si="81"/>
        <v xml:space="preserve">指定承認    </v>
      </c>
      <c r="W539" s="401" t="str">
        <f t="shared" si="96"/>
        <v xml:space="preserve">指定承認    </v>
      </c>
    </row>
    <row r="540" spans="1:23" ht="15" customHeight="1">
      <c r="A540" s="400" t="str">
        <f t="shared" ref="A540:A611" si="97">I540</f>
        <v>016D0305</v>
      </c>
      <c r="B540" s="544"/>
      <c r="C540" s="529"/>
      <c r="D540" s="139" t="s">
        <v>21</v>
      </c>
      <c r="E540" s="140">
        <v>3</v>
      </c>
      <c r="F540" s="140">
        <v>5</v>
      </c>
      <c r="G540" s="533"/>
      <c r="H540" s="533"/>
      <c r="I540" s="155" t="str">
        <f t="shared" si="68"/>
        <v>016D0305</v>
      </c>
      <c r="J540" s="156" t="s">
        <v>1449</v>
      </c>
      <c r="K540" s="156" t="s">
        <v>1395</v>
      </c>
      <c r="L540" s="156" t="s">
        <v>1396</v>
      </c>
      <c r="M540" s="156" t="s">
        <v>596</v>
      </c>
      <c r="N540" s="156" t="s">
        <v>1405</v>
      </c>
      <c r="O540" s="157" t="s">
        <v>57</v>
      </c>
      <c r="P540" s="158"/>
      <c r="Q540" s="159"/>
      <c r="R540" s="160"/>
      <c r="S540" s="183" t="s">
        <v>1338</v>
      </c>
      <c r="T540" s="408">
        <f t="shared" si="94"/>
        <v>16</v>
      </c>
      <c r="V540" s="401" t="str">
        <f t="shared" si="81"/>
        <v xml:space="preserve">指定承認    </v>
      </c>
      <c r="W540" s="401" t="str">
        <f t="shared" si="96"/>
        <v xml:space="preserve">指定承認    </v>
      </c>
    </row>
    <row r="541" spans="1:23" ht="15" customHeight="1">
      <c r="A541" s="400" t="str">
        <f t="shared" si="97"/>
        <v>011D0306</v>
      </c>
      <c r="B541" s="544"/>
      <c r="C541" s="529"/>
      <c r="D541" s="139" t="s">
        <v>21</v>
      </c>
      <c r="E541" s="140">
        <v>3</v>
      </c>
      <c r="F541" s="140">
        <v>6</v>
      </c>
      <c r="G541" s="531" t="s">
        <v>2403</v>
      </c>
      <c r="H541" s="531" t="s">
        <v>2403</v>
      </c>
      <c r="I541" s="162" t="str">
        <f t="shared" si="68"/>
        <v>011D0306</v>
      </c>
      <c r="J541" s="142" t="s">
        <v>1437</v>
      </c>
      <c r="K541" s="142" t="s">
        <v>2174</v>
      </c>
      <c r="L541" s="142" t="s">
        <v>678</v>
      </c>
      <c r="M541" s="142" t="s">
        <v>596</v>
      </c>
      <c r="N541" s="142" t="s">
        <v>1405</v>
      </c>
      <c r="O541" s="143" t="s">
        <v>57</v>
      </c>
      <c r="P541" s="173"/>
      <c r="Q541" s="174"/>
      <c r="R541" s="175"/>
      <c r="S541" s="190" t="s">
        <v>2140</v>
      </c>
      <c r="T541" s="415">
        <f t="shared" si="94"/>
        <v>11</v>
      </c>
      <c r="V541" s="401" t="str">
        <f t="shared" si="81"/>
        <v xml:space="preserve">指定承認    </v>
      </c>
      <c r="W541" s="401" t="str">
        <f t="shared" si="96"/>
        <v xml:space="preserve">指定承認    </v>
      </c>
    </row>
    <row r="542" spans="1:23" ht="15" customHeight="1">
      <c r="A542" s="400" t="str">
        <f t="shared" si="97"/>
        <v>016D0306</v>
      </c>
      <c r="B542" s="544"/>
      <c r="C542" s="529"/>
      <c r="D542" s="139" t="s">
        <v>21</v>
      </c>
      <c r="E542" s="140">
        <v>3</v>
      </c>
      <c r="F542" s="140">
        <v>6</v>
      </c>
      <c r="G542" s="532"/>
      <c r="H542" s="532"/>
      <c r="I542" s="148" t="str">
        <f t="shared" si="68"/>
        <v>016D0306</v>
      </c>
      <c r="J542" s="149" t="s">
        <v>1437</v>
      </c>
      <c r="K542" s="149" t="s">
        <v>1438</v>
      </c>
      <c r="L542" s="149" t="s">
        <v>678</v>
      </c>
      <c r="M542" s="149" t="s">
        <v>596</v>
      </c>
      <c r="N542" s="149" t="s">
        <v>1405</v>
      </c>
      <c r="O542" s="150" t="s">
        <v>57</v>
      </c>
      <c r="P542" s="151"/>
      <c r="Q542" s="152"/>
      <c r="R542" s="153"/>
      <c r="S542" s="154" t="s">
        <v>1338</v>
      </c>
      <c r="T542" s="407">
        <f t="shared" si="94"/>
        <v>16</v>
      </c>
      <c r="V542" s="401" t="str">
        <f t="shared" si="81"/>
        <v xml:space="preserve">指定承認    </v>
      </c>
      <c r="W542" s="401" t="str">
        <f t="shared" si="96"/>
        <v xml:space="preserve">指定承認    </v>
      </c>
    </row>
    <row r="543" spans="1:23" ht="15" customHeight="1">
      <c r="A543" s="400" t="str">
        <f t="shared" si="97"/>
        <v>016D0307</v>
      </c>
      <c r="B543" s="544"/>
      <c r="C543" s="529"/>
      <c r="D543" s="139" t="s">
        <v>21</v>
      </c>
      <c r="E543" s="140">
        <v>3</v>
      </c>
      <c r="F543" s="140">
        <v>7</v>
      </c>
      <c r="G543" s="532"/>
      <c r="H543" s="533"/>
      <c r="I543" s="155" t="str">
        <f t="shared" si="68"/>
        <v>016D0307</v>
      </c>
      <c r="J543" s="156" t="s">
        <v>1437</v>
      </c>
      <c r="K543" s="156" t="s">
        <v>1440</v>
      </c>
      <c r="L543" s="156" t="s">
        <v>678</v>
      </c>
      <c r="M543" s="156" t="s">
        <v>596</v>
      </c>
      <c r="N543" s="156" t="s">
        <v>1405</v>
      </c>
      <c r="O543" s="157" t="s">
        <v>57</v>
      </c>
      <c r="P543" s="158"/>
      <c r="Q543" s="159"/>
      <c r="R543" s="160"/>
      <c r="S543" s="183" t="s">
        <v>1338</v>
      </c>
      <c r="T543" s="408">
        <f t="shared" si="94"/>
        <v>16</v>
      </c>
      <c r="V543" s="401" t="str">
        <f t="shared" si="81"/>
        <v xml:space="preserve">指定承認    </v>
      </c>
      <c r="W543" s="401" t="str">
        <f t="shared" si="96"/>
        <v xml:space="preserve">指定承認    </v>
      </c>
    </row>
    <row r="544" spans="1:23" ht="15" customHeight="1">
      <c r="A544" s="400" t="str">
        <f t="shared" si="97"/>
        <v>011D0307</v>
      </c>
      <c r="B544" s="544"/>
      <c r="C544" s="529"/>
      <c r="D544" s="139" t="s">
        <v>21</v>
      </c>
      <c r="E544" s="140">
        <v>3</v>
      </c>
      <c r="F544" s="140">
        <v>7</v>
      </c>
      <c r="G544" s="532"/>
      <c r="H544" s="531" t="s">
        <v>2404</v>
      </c>
      <c r="I544" s="162" t="str">
        <f t="shared" si="68"/>
        <v>011D0307</v>
      </c>
      <c r="J544" s="142" t="s">
        <v>1441</v>
      </c>
      <c r="K544" s="142" t="s">
        <v>2175</v>
      </c>
      <c r="L544" s="142" t="s">
        <v>668</v>
      </c>
      <c r="M544" s="142" t="s">
        <v>596</v>
      </c>
      <c r="N544" s="142" t="s">
        <v>1405</v>
      </c>
      <c r="O544" s="143" t="s">
        <v>57</v>
      </c>
      <c r="P544" s="173"/>
      <c r="Q544" s="174"/>
      <c r="R544" s="175"/>
      <c r="S544" s="190" t="s">
        <v>2140</v>
      </c>
      <c r="T544" s="415">
        <f t="shared" si="94"/>
        <v>11</v>
      </c>
      <c r="V544" s="401" t="str">
        <f t="shared" si="81"/>
        <v xml:space="preserve">指定承認    </v>
      </c>
      <c r="W544" s="401" t="str">
        <f t="shared" si="96"/>
        <v xml:space="preserve">指定承認    </v>
      </c>
    </row>
    <row r="545" spans="1:23" ht="15" customHeight="1">
      <c r="A545" s="400" t="str">
        <f t="shared" si="97"/>
        <v>016D0308</v>
      </c>
      <c r="B545" s="544"/>
      <c r="C545" s="530"/>
      <c r="D545" s="139" t="s">
        <v>21</v>
      </c>
      <c r="E545" s="140">
        <v>3</v>
      </c>
      <c r="F545" s="140">
        <v>8</v>
      </c>
      <c r="G545" s="533"/>
      <c r="H545" s="533"/>
      <c r="I545" s="164" t="str">
        <f t="shared" si="68"/>
        <v>016D0308</v>
      </c>
      <c r="J545" s="176" t="s">
        <v>1441</v>
      </c>
      <c r="K545" s="176" t="s">
        <v>1442</v>
      </c>
      <c r="L545" s="176" t="s">
        <v>1443</v>
      </c>
      <c r="M545" s="176" t="s">
        <v>596</v>
      </c>
      <c r="N545" s="176" t="s">
        <v>1405</v>
      </c>
      <c r="O545" s="177" t="s">
        <v>57</v>
      </c>
      <c r="P545" s="178"/>
      <c r="Q545" s="179"/>
      <c r="R545" s="180"/>
      <c r="S545" s="181" t="s">
        <v>1338</v>
      </c>
      <c r="T545" s="419">
        <f t="shared" si="94"/>
        <v>16</v>
      </c>
      <c r="V545" s="401" t="str">
        <f t="shared" si="81"/>
        <v xml:space="preserve">指定承認    </v>
      </c>
      <c r="W545" s="401" t="str">
        <f t="shared" si="96"/>
        <v xml:space="preserve">指定承認    </v>
      </c>
    </row>
    <row r="546" spans="1:23" ht="15" customHeight="1">
      <c r="A546" s="400" t="str">
        <f t="shared" si="97"/>
        <v>009D0278</v>
      </c>
      <c r="B546" s="544"/>
      <c r="C546" s="528" t="s">
        <v>2441</v>
      </c>
      <c r="D546" s="139" t="s">
        <v>21</v>
      </c>
      <c r="E546" s="140">
        <v>2</v>
      </c>
      <c r="F546" s="140">
        <v>78</v>
      </c>
      <c r="G546" s="531" t="s">
        <v>2405</v>
      </c>
      <c r="H546" s="531" t="s">
        <v>2336</v>
      </c>
      <c r="I546" s="162" t="str">
        <f t="shared" si="68"/>
        <v>009D0278</v>
      </c>
      <c r="J546" s="142" t="s">
        <v>120</v>
      </c>
      <c r="K546" s="142" t="s">
        <v>120</v>
      </c>
      <c r="L546" s="142" t="s">
        <v>523</v>
      </c>
      <c r="M546" s="142" t="s">
        <v>435</v>
      </c>
      <c r="N546" s="141" t="s">
        <v>462</v>
      </c>
      <c r="O546" s="143" t="s">
        <v>6</v>
      </c>
      <c r="P546" s="144" t="s">
        <v>24</v>
      </c>
      <c r="Q546" s="145">
        <v>114</v>
      </c>
      <c r="R546" s="175"/>
      <c r="S546" s="190" t="s">
        <v>3837</v>
      </c>
      <c r="T546" s="415">
        <f t="shared" si="94"/>
        <v>9</v>
      </c>
      <c r="V546" s="401" t="str">
        <f t="shared" ref="V546:V617" si="98">""&amp;O546&amp;"  "&amp;P546&amp;"  "&amp;Q546&amp;""</f>
        <v>JWWA  G  114</v>
      </c>
      <c r="W546" s="401" t="str">
        <f t="shared" si="96"/>
        <v>JWWA  G  114</v>
      </c>
    </row>
    <row r="547" spans="1:23" ht="15" customHeight="1">
      <c r="A547" s="400" t="str">
        <f t="shared" si="97"/>
        <v>019D0260</v>
      </c>
      <c r="B547" s="544"/>
      <c r="C547" s="529"/>
      <c r="D547" s="139" t="s">
        <v>21</v>
      </c>
      <c r="E547" s="140">
        <v>2</v>
      </c>
      <c r="F547" s="140">
        <v>60</v>
      </c>
      <c r="G547" s="532"/>
      <c r="H547" s="532"/>
      <c r="I547" s="148" t="str">
        <f t="shared" si="68"/>
        <v>019D0260</v>
      </c>
      <c r="J547" s="149" t="s">
        <v>120</v>
      </c>
      <c r="K547" s="149" t="s">
        <v>120</v>
      </c>
      <c r="L547" s="149" t="s">
        <v>523</v>
      </c>
      <c r="M547" s="149" t="s">
        <v>435</v>
      </c>
      <c r="N547" s="148" t="s">
        <v>462</v>
      </c>
      <c r="O547" s="150" t="s">
        <v>6</v>
      </c>
      <c r="P547" s="151" t="s">
        <v>24</v>
      </c>
      <c r="Q547" s="152">
        <v>114</v>
      </c>
      <c r="R547" s="153"/>
      <c r="S547" s="154" t="s">
        <v>1202</v>
      </c>
      <c r="T547" s="407">
        <f t="shared" si="94"/>
        <v>19</v>
      </c>
      <c r="V547" s="401" t="str">
        <f t="shared" si="98"/>
        <v>JWWA  G  114</v>
      </c>
      <c r="W547" s="401" t="str">
        <f t="shared" si="96"/>
        <v>JWWA  G  114</v>
      </c>
    </row>
    <row r="548" spans="1:23" ht="15" customHeight="1">
      <c r="A548" s="400" t="str">
        <f t="shared" si="97"/>
        <v>020D0289</v>
      </c>
      <c r="B548" s="544"/>
      <c r="C548" s="529"/>
      <c r="D548" s="139" t="s">
        <v>21</v>
      </c>
      <c r="E548" s="140">
        <v>2</v>
      </c>
      <c r="F548" s="140">
        <v>89</v>
      </c>
      <c r="G548" s="532"/>
      <c r="H548" s="533"/>
      <c r="I548" s="155" t="str">
        <f t="shared" si="68"/>
        <v>020D0289</v>
      </c>
      <c r="J548" s="156" t="s">
        <v>120</v>
      </c>
      <c r="K548" s="156" t="s">
        <v>120</v>
      </c>
      <c r="L548" s="156" t="s">
        <v>523</v>
      </c>
      <c r="M548" s="156" t="s">
        <v>435</v>
      </c>
      <c r="N548" s="155" t="s">
        <v>462</v>
      </c>
      <c r="O548" s="157" t="s">
        <v>6</v>
      </c>
      <c r="P548" s="158" t="s">
        <v>24</v>
      </c>
      <c r="Q548" s="159">
        <v>114</v>
      </c>
      <c r="R548" s="160"/>
      <c r="S548" s="183" t="s">
        <v>1733</v>
      </c>
      <c r="T548" s="408">
        <f t="shared" si="94"/>
        <v>20</v>
      </c>
      <c r="V548" s="401" t="str">
        <f t="shared" si="98"/>
        <v>JWWA  G  114</v>
      </c>
      <c r="W548" s="401" t="str">
        <f t="shared" si="96"/>
        <v>JWWA  G  114</v>
      </c>
    </row>
    <row r="549" spans="1:23" ht="15" customHeight="1">
      <c r="A549" s="400" t="str">
        <f t="shared" si="97"/>
        <v>009D0279</v>
      </c>
      <c r="B549" s="544"/>
      <c r="C549" s="529"/>
      <c r="D549" s="139" t="s">
        <v>21</v>
      </c>
      <c r="E549" s="140">
        <v>2</v>
      </c>
      <c r="F549" s="140">
        <v>79</v>
      </c>
      <c r="G549" s="532"/>
      <c r="H549" s="531" t="s">
        <v>2337</v>
      </c>
      <c r="I549" s="162" t="str">
        <f t="shared" si="68"/>
        <v>009D0279</v>
      </c>
      <c r="J549" s="142" t="s">
        <v>120</v>
      </c>
      <c r="K549" s="142" t="s">
        <v>120</v>
      </c>
      <c r="L549" s="142" t="s">
        <v>523</v>
      </c>
      <c r="M549" s="142" t="s">
        <v>435</v>
      </c>
      <c r="N549" s="141" t="s">
        <v>463</v>
      </c>
      <c r="O549" s="143" t="s">
        <v>6</v>
      </c>
      <c r="P549" s="144" t="s">
        <v>24</v>
      </c>
      <c r="Q549" s="145">
        <v>114</v>
      </c>
      <c r="R549" s="175"/>
      <c r="S549" s="190" t="s">
        <v>3837</v>
      </c>
      <c r="T549" s="415">
        <f t="shared" si="94"/>
        <v>9</v>
      </c>
      <c r="V549" s="401" t="str">
        <f t="shared" si="98"/>
        <v>JWWA  G  114</v>
      </c>
      <c r="W549" s="401" t="str">
        <f t="shared" si="96"/>
        <v>JWWA  G  114</v>
      </c>
    </row>
    <row r="550" spans="1:23" ht="15" customHeight="1">
      <c r="A550" s="400" t="str">
        <f t="shared" si="97"/>
        <v>019D0261</v>
      </c>
      <c r="B550" s="544"/>
      <c r="C550" s="529"/>
      <c r="D550" s="139" t="s">
        <v>21</v>
      </c>
      <c r="E550" s="140">
        <v>2</v>
      </c>
      <c r="F550" s="140">
        <v>61</v>
      </c>
      <c r="G550" s="532"/>
      <c r="H550" s="532"/>
      <c r="I550" s="148" t="str">
        <f t="shared" si="68"/>
        <v>019D0261</v>
      </c>
      <c r="J550" s="149" t="s">
        <v>120</v>
      </c>
      <c r="K550" s="149" t="s">
        <v>120</v>
      </c>
      <c r="L550" s="149" t="s">
        <v>523</v>
      </c>
      <c r="M550" s="149" t="s">
        <v>435</v>
      </c>
      <c r="N550" s="148" t="s">
        <v>463</v>
      </c>
      <c r="O550" s="150" t="s">
        <v>6</v>
      </c>
      <c r="P550" s="151" t="s">
        <v>24</v>
      </c>
      <c r="Q550" s="152">
        <v>114</v>
      </c>
      <c r="R550" s="153"/>
      <c r="S550" s="154" t="s">
        <v>1202</v>
      </c>
      <c r="T550" s="407">
        <f t="shared" si="94"/>
        <v>19</v>
      </c>
      <c r="V550" s="401" t="str">
        <f t="shared" si="98"/>
        <v>JWWA  G  114</v>
      </c>
      <c r="W550" s="401" t="str">
        <f t="shared" si="96"/>
        <v>JWWA  G  114</v>
      </c>
    </row>
    <row r="551" spans="1:23" ht="15" customHeight="1">
      <c r="A551" s="400" t="str">
        <f t="shared" si="97"/>
        <v>020D0290</v>
      </c>
      <c r="B551" s="544"/>
      <c r="C551" s="529"/>
      <c r="D551" s="139" t="s">
        <v>21</v>
      </c>
      <c r="E551" s="140">
        <v>2</v>
      </c>
      <c r="F551" s="140">
        <v>90</v>
      </c>
      <c r="G551" s="533"/>
      <c r="H551" s="533"/>
      <c r="I551" s="155" t="str">
        <f t="shared" si="68"/>
        <v>020D0290</v>
      </c>
      <c r="J551" s="156" t="s">
        <v>120</v>
      </c>
      <c r="K551" s="156" t="s">
        <v>120</v>
      </c>
      <c r="L551" s="156" t="s">
        <v>523</v>
      </c>
      <c r="M551" s="156" t="s">
        <v>435</v>
      </c>
      <c r="N551" s="155" t="s">
        <v>463</v>
      </c>
      <c r="O551" s="157" t="s">
        <v>6</v>
      </c>
      <c r="P551" s="158" t="s">
        <v>24</v>
      </c>
      <c r="Q551" s="159">
        <v>114</v>
      </c>
      <c r="R551" s="160"/>
      <c r="S551" s="183" t="s">
        <v>1733</v>
      </c>
      <c r="T551" s="408">
        <f t="shared" si="94"/>
        <v>20</v>
      </c>
      <c r="V551" s="401" t="str">
        <f t="shared" si="98"/>
        <v>JWWA  G  114</v>
      </c>
      <c r="W551" s="401" t="str">
        <f t="shared" si="96"/>
        <v>JWWA  G  114</v>
      </c>
    </row>
    <row r="552" spans="1:23" ht="15" customHeight="1">
      <c r="A552" s="400" t="str">
        <f t="shared" si="97"/>
        <v>009D0280</v>
      </c>
      <c r="B552" s="544"/>
      <c r="C552" s="529"/>
      <c r="D552" s="139" t="s">
        <v>21</v>
      </c>
      <c r="E552" s="140">
        <v>2</v>
      </c>
      <c r="F552" s="140">
        <v>80</v>
      </c>
      <c r="G552" s="531" t="s">
        <v>2406</v>
      </c>
      <c r="H552" s="531" t="s">
        <v>2407</v>
      </c>
      <c r="I552" s="162" t="str">
        <f t="shared" si="68"/>
        <v>009D0280</v>
      </c>
      <c r="J552" s="142" t="s">
        <v>124</v>
      </c>
      <c r="K552" s="142" t="s">
        <v>124</v>
      </c>
      <c r="L552" s="142" t="s">
        <v>73</v>
      </c>
      <c r="M552" s="142" t="s">
        <v>524</v>
      </c>
      <c r="N552" s="141" t="s">
        <v>526</v>
      </c>
      <c r="O552" s="143" t="s">
        <v>6</v>
      </c>
      <c r="P552" s="144" t="s">
        <v>24</v>
      </c>
      <c r="Q552" s="145">
        <v>114</v>
      </c>
      <c r="R552" s="175"/>
      <c r="S552" s="190" t="s">
        <v>3837</v>
      </c>
      <c r="T552" s="415">
        <f t="shared" si="94"/>
        <v>9</v>
      </c>
      <c r="V552" s="401" t="str">
        <f t="shared" si="98"/>
        <v>JWWA  G  114</v>
      </c>
      <c r="W552" s="401" t="str">
        <f t="shared" si="96"/>
        <v>JWWA  G  114</v>
      </c>
    </row>
    <row r="553" spans="1:23" ht="15" customHeight="1">
      <c r="A553" s="400" t="str">
        <f t="shared" si="97"/>
        <v>019D0262</v>
      </c>
      <c r="B553" s="544"/>
      <c r="C553" s="529"/>
      <c r="D553" s="139" t="s">
        <v>21</v>
      </c>
      <c r="E553" s="140">
        <v>2</v>
      </c>
      <c r="F553" s="140">
        <v>62</v>
      </c>
      <c r="G553" s="532"/>
      <c r="H553" s="532"/>
      <c r="I553" s="148" t="str">
        <f t="shared" si="68"/>
        <v>019D0262</v>
      </c>
      <c r="J553" s="149" t="s">
        <v>124</v>
      </c>
      <c r="K553" s="149" t="s">
        <v>124</v>
      </c>
      <c r="L553" s="149" t="s">
        <v>73</v>
      </c>
      <c r="M553" s="149" t="s">
        <v>524</v>
      </c>
      <c r="N553" s="148" t="s">
        <v>526</v>
      </c>
      <c r="O553" s="150" t="s">
        <v>6</v>
      </c>
      <c r="P553" s="151" t="s">
        <v>24</v>
      </c>
      <c r="Q553" s="152">
        <v>114</v>
      </c>
      <c r="R553" s="153"/>
      <c r="S553" s="154" t="s">
        <v>1202</v>
      </c>
      <c r="T553" s="407">
        <f t="shared" si="94"/>
        <v>19</v>
      </c>
      <c r="V553" s="401" t="str">
        <f t="shared" si="98"/>
        <v>JWWA  G  114</v>
      </c>
      <c r="W553" s="401" t="str">
        <f t="shared" si="96"/>
        <v>JWWA  G  114</v>
      </c>
    </row>
    <row r="554" spans="1:23" ht="15" customHeight="1">
      <c r="A554" s="400" t="str">
        <f t="shared" si="97"/>
        <v>020D0291</v>
      </c>
      <c r="B554" s="544"/>
      <c r="C554" s="529"/>
      <c r="D554" s="139" t="s">
        <v>21</v>
      </c>
      <c r="E554" s="140">
        <v>2</v>
      </c>
      <c r="F554" s="140">
        <v>91</v>
      </c>
      <c r="G554" s="532"/>
      <c r="H554" s="533"/>
      <c r="I554" s="155" t="str">
        <f t="shared" si="68"/>
        <v>020D0291</v>
      </c>
      <c r="J554" s="156" t="s">
        <v>124</v>
      </c>
      <c r="K554" s="156" t="s">
        <v>124</v>
      </c>
      <c r="L554" s="156" t="s">
        <v>73</v>
      </c>
      <c r="M554" s="156" t="s">
        <v>524</v>
      </c>
      <c r="N554" s="155" t="s">
        <v>526</v>
      </c>
      <c r="O554" s="157" t="s">
        <v>6</v>
      </c>
      <c r="P554" s="158" t="s">
        <v>24</v>
      </c>
      <c r="Q554" s="159">
        <v>114</v>
      </c>
      <c r="R554" s="160"/>
      <c r="S554" s="183" t="s">
        <v>1733</v>
      </c>
      <c r="T554" s="408">
        <f t="shared" si="94"/>
        <v>20</v>
      </c>
      <c r="V554" s="401" t="str">
        <f t="shared" si="98"/>
        <v>JWWA  G  114</v>
      </c>
      <c r="W554" s="401" t="str">
        <f t="shared" si="96"/>
        <v>JWWA  G  114</v>
      </c>
    </row>
    <row r="555" spans="1:23" ht="15" customHeight="1">
      <c r="A555" s="400" t="str">
        <f t="shared" si="97"/>
        <v>009D0281</v>
      </c>
      <c r="B555" s="544"/>
      <c r="C555" s="529"/>
      <c r="D555" s="139" t="s">
        <v>21</v>
      </c>
      <c r="E555" s="140">
        <v>2</v>
      </c>
      <c r="F555" s="140">
        <v>81</v>
      </c>
      <c r="G555" s="532"/>
      <c r="H555" s="421" t="s">
        <v>2336</v>
      </c>
      <c r="I555" s="164" t="str">
        <f t="shared" si="68"/>
        <v>009D0281</v>
      </c>
      <c r="J555" s="165" t="s">
        <v>124</v>
      </c>
      <c r="K555" s="165" t="s">
        <v>124</v>
      </c>
      <c r="L555" s="165" t="s">
        <v>73</v>
      </c>
      <c r="M555" s="165" t="s">
        <v>524</v>
      </c>
      <c r="N555" s="206" t="s">
        <v>462</v>
      </c>
      <c r="O555" s="166" t="s">
        <v>6</v>
      </c>
      <c r="P555" s="167" t="s">
        <v>24</v>
      </c>
      <c r="Q555" s="168">
        <v>114</v>
      </c>
      <c r="R555" s="160"/>
      <c r="S555" s="190" t="s">
        <v>3837</v>
      </c>
      <c r="T555" s="419">
        <f t="shared" si="94"/>
        <v>9</v>
      </c>
      <c r="V555" s="401" t="str">
        <f t="shared" si="98"/>
        <v>JWWA  G  114</v>
      </c>
      <c r="W555" s="401" t="str">
        <f t="shared" si="96"/>
        <v>JWWA  G  114</v>
      </c>
    </row>
    <row r="556" spans="1:23" ht="15" customHeight="1">
      <c r="A556" s="400" t="str">
        <f t="shared" si="97"/>
        <v>009D0282</v>
      </c>
      <c r="B556" s="544"/>
      <c r="C556" s="529"/>
      <c r="D556" s="139" t="s">
        <v>21</v>
      </c>
      <c r="E556" s="140">
        <v>2</v>
      </c>
      <c r="F556" s="140">
        <v>82</v>
      </c>
      <c r="G556" s="532"/>
      <c r="H556" s="531" t="s">
        <v>2408</v>
      </c>
      <c r="I556" s="162" t="str">
        <f t="shared" si="68"/>
        <v>009D0282</v>
      </c>
      <c r="J556" s="142" t="s">
        <v>124</v>
      </c>
      <c r="K556" s="142" t="s">
        <v>124</v>
      </c>
      <c r="L556" s="142" t="s">
        <v>73</v>
      </c>
      <c r="M556" s="142" t="s">
        <v>524</v>
      </c>
      <c r="N556" s="141" t="s">
        <v>527</v>
      </c>
      <c r="O556" s="143" t="s">
        <v>6</v>
      </c>
      <c r="P556" s="144" t="s">
        <v>24</v>
      </c>
      <c r="Q556" s="145">
        <v>114</v>
      </c>
      <c r="R556" s="175"/>
      <c r="S556" s="195" t="s">
        <v>3837</v>
      </c>
      <c r="T556" s="415">
        <f t="shared" si="94"/>
        <v>9</v>
      </c>
      <c r="V556" s="401" t="str">
        <f t="shared" si="98"/>
        <v>JWWA  G  114</v>
      </c>
      <c r="W556" s="401" t="str">
        <f t="shared" si="96"/>
        <v>JWWA  G  114</v>
      </c>
    </row>
    <row r="557" spans="1:23" ht="15" customHeight="1">
      <c r="A557" s="400" t="str">
        <f t="shared" si="97"/>
        <v>019D0263</v>
      </c>
      <c r="B557" s="544"/>
      <c r="C557" s="529"/>
      <c r="D557" s="139" t="s">
        <v>21</v>
      </c>
      <c r="E557" s="140">
        <v>2</v>
      </c>
      <c r="F557" s="140">
        <v>63</v>
      </c>
      <c r="G557" s="532"/>
      <c r="H557" s="532"/>
      <c r="I557" s="148" t="str">
        <f t="shared" si="68"/>
        <v>019D0263</v>
      </c>
      <c r="J557" s="149" t="s">
        <v>124</v>
      </c>
      <c r="K557" s="149" t="s">
        <v>124</v>
      </c>
      <c r="L557" s="149" t="s">
        <v>73</v>
      </c>
      <c r="M557" s="149" t="s">
        <v>524</v>
      </c>
      <c r="N557" s="148" t="s">
        <v>527</v>
      </c>
      <c r="O557" s="150" t="s">
        <v>6</v>
      </c>
      <c r="P557" s="151" t="s">
        <v>24</v>
      </c>
      <c r="Q557" s="152">
        <v>114</v>
      </c>
      <c r="R557" s="153"/>
      <c r="S557" s="154" t="s">
        <v>1202</v>
      </c>
      <c r="T557" s="407">
        <f t="shared" si="94"/>
        <v>19</v>
      </c>
      <c r="V557" s="401" t="str">
        <f t="shared" si="98"/>
        <v>JWWA  G  114</v>
      </c>
      <c r="W557" s="401" t="str">
        <f t="shared" si="96"/>
        <v>JWWA  G  114</v>
      </c>
    </row>
    <row r="558" spans="1:23" ht="15" customHeight="1">
      <c r="A558" s="400" t="str">
        <f t="shared" si="97"/>
        <v>020D0292</v>
      </c>
      <c r="B558" s="544"/>
      <c r="C558" s="529"/>
      <c r="D558" s="139" t="s">
        <v>21</v>
      </c>
      <c r="E558" s="140">
        <v>2</v>
      </c>
      <c r="F558" s="140">
        <v>92</v>
      </c>
      <c r="G558" s="532"/>
      <c r="H558" s="533"/>
      <c r="I558" s="155" t="str">
        <f t="shared" si="68"/>
        <v>020D0292</v>
      </c>
      <c r="J558" s="156" t="s">
        <v>124</v>
      </c>
      <c r="K558" s="156" t="s">
        <v>124</v>
      </c>
      <c r="L558" s="156" t="s">
        <v>73</v>
      </c>
      <c r="M558" s="156" t="s">
        <v>524</v>
      </c>
      <c r="N558" s="155" t="s">
        <v>527</v>
      </c>
      <c r="O558" s="157" t="s">
        <v>6</v>
      </c>
      <c r="P558" s="158" t="s">
        <v>24</v>
      </c>
      <c r="Q558" s="159">
        <v>114</v>
      </c>
      <c r="R558" s="160"/>
      <c r="S558" s="183" t="s">
        <v>1733</v>
      </c>
      <c r="T558" s="408">
        <f t="shared" si="94"/>
        <v>20</v>
      </c>
      <c r="V558" s="401" t="str">
        <f t="shared" si="98"/>
        <v>JWWA  G  114</v>
      </c>
      <c r="W558" s="401" t="str">
        <f t="shared" si="96"/>
        <v>JWWA  G  114</v>
      </c>
    </row>
    <row r="559" spans="1:23" ht="15" customHeight="1">
      <c r="A559" s="400" t="str">
        <f t="shared" si="97"/>
        <v>009D0283</v>
      </c>
      <c r="B559" s="544"/>
      <c r="C559" s="529"/>
      <c r="D559" s="139" t="s">
        <v>21</v>
      </c>
      <c r="E559" s="140">
        <v>2</v>
      </c>
      <c r="F559" s="140">
        <v>83</v>
      </c>
      <c r="G559" s="533"/>
      <c r="H559" s="421" t="s">
        <v>2337</v>
      </c>
      <c r="I559" s="164" t="str">
        <f t="shared" si="68"/>
        <v>009D0283</v>
      </c>
      <c r="J559" s="165" t="s">
        <v>124</v>
      </c>
      <c r="K559" s="165" t="s">
        <v>124</v>
      </c>
      <c r="L559" s="165" t="s">
        <v>73</v>
      </c>
      <c r="M559" s="165" t="s">
        <v>524</v>
      </c>
      <c r="N559" s="206" t="s">
        <v>463</v>
      </c>
      <c r="O559" s="166" t="s">
        <v>6</v>
      </c>
      <c r="P559" s="167" t="s">
        <v>24</v>
      </c>
      <c r="Q559" s="168">
        <v>114</v>
      </c>
      <c r="R559" s="160"/>
      <c r="S559" s="181" t="s">
        <v>3837</v>
      </c>
      <c r="T559" s="419">
        <f t="shared" si="94"/>
        <v>9</v>
      </c>
      <c r="V559" s="401" t="str">
        <f t="shared" si="98"/>
        <v>JWWA  G  114</v>
      </c>
      <c r="W559" s="401" t="str">
        <f t="shared" si="96"/>
        <v>JWWA  G  114</v>
      </c>
    </row>
    <row r="560" spans="1:23" ht="15" customHeight="1">
      <c r="A560" s="400" t="str">
        <f t="shared" si="97"/>
        <v>015D0202</v>
      </c>
      <c r="B560" s="544"/>
      <c r="C560" s="529"/>
      <c r="D560" s="139" t="s">
        <v>21</v>
      </c>
      <c r="E560" s="140">
        <v>2</v>
      </c>
      <c r="F560" s="140">
        <v>2</v>
      </c>
      <c r="G560" s="531" t="s">
        <v>2416</v>
      </c>
      <c r="H560" s="531" t="s">
        <v>2407</v>
      </c>
      <c r="I560" s="162" t="str">
        <f t="shared" si="68"/>
        <v>015D0202</v>
      </c>
      <c r="J560" s="142" t="s">
        <v>2065</v>
      </c>
      <c r="K560" s="142" t="s">
        <v>1610</v>
      </c>
      <c r="L560" s="142" t="s">
        <v>87</v>
      </c>
      <c r="M560" s="142" t="s">
        <v>1218</v>
      </c>
      <c r="N560" s="142"/>
      <c r="O560" s="143" t="s">
        <v>241</v>
      </c>
      <c r="P560" s="173"/>
      <c r="Q560" s="174"/>
      <c r="R560" s="175"/>
      <c r="S560" s="190" t="s">
        <v>1606</v>
      </c>
      <c r="T560" s="415">
        <f t="shared" si="94"/>
        <v>15</v>
      </c>
      <c r="V560" s="401" t="str">
        <f t="shared" si="98"/>
        <v xml:space="preserve">JWWA認証    </v>
      </c>
      <c r="W560" s="401" t="str">
        <f t="shared" si="96"/>
        <v xml:space="preserve">JWWA認証    </v>
      </c>
    </row>
    <row r="561" spans="1:23" ht="15" customHeight="1">
      <c r="A561" s="400" t="str">
        <f t="shared" si="97"/>
        <v>034D0202</v>
      </c>
      <c r="B561" s="544"/>
      <c r="C561" s="529"/>
      <c r="D561" s="139" t="s">
        <v>21</v>
      </c>
      <c r="E561" s="140">
        <v>2</v>
      </c>
      <c r="F561" s="140">
        <v>2</v>
      </c>
      <c r="G561" s="532"/>
      <c r="H561" s="532"/>
      <c r="I561" s="148" t="str">
        <f t="shared" si="68"/>
        <v>034D0202</v>
      </c>
      <c r="J561" s="149" t="s">
        <v>2065</v>
      </c>
      <c r="K561" s="149" t="s">
        <v>2066</v>
      </c>
      <c r="L561" s="149" t="s">
        <v>2070</v>
      </c>
      <c r="M561" s="149" t="s">
        <v>1218</v>
      </c>
      <c r="N561" s="149"/>
      <c r="O561" s="150" t="s">
        <v>241</v>
      </c>
      <c r="P561" s="151"/>
      <c r="Q561" s="152"/>
      <c r="R561" s="153"/>
      <c r="S561" s="154" t="s">
        <v>1354</v>
      </c>
      <c r="T561" s="407">
        <f t="shared" si="94"/>
        <v>34</v>
      </c>
      <c r="V561" s="401" t="str">
        <f t="shared" si="98"/>
        <v xml:space="preserve">JWWA認証    </v>
      </c>
      <c r="W561" s="401" t="str">
        <f t="shared" si="96"/>
        <v xml:space="preserve">JWWA認証    </v>
      </c>
    </row>
    <row r="562" spans="1:23" ht="15" customHeight="1">
      <c r="A562" s="400" t="str">
        <f t="shared" si="97"/>
        <v>015D0203</v>
      </c>
      <c r="B562" s="544"/>
      <c r="C562" s="529"/>
      <c r="D562" s="139" t="s">
        <v>21</v>
      </c>
      <c r="E562" s="140">
        <v>2</v>
      </c>
      <c r="F562" s="140">
        <v>3</v>
      </c>
      <c r="G562" s="532"/>
      <c r="H562" s="532"/>
      <c r="I562" s="148" t="str">
        <f t="shared" si="68"/>
        <v>015D0203</v>
      </c>
      <c r="J562" s="149" t="s">
        <v>2065</v>
      </c>
      <c r="K562" s="149" t="s">
        <v>1610</v>
      </c>
      <c r="L562" s="149" t="s">
        <v>80</v>
      </c>
      <c r="M562" s="149" t="s">
        <v>1218</v>
      </c>
      <c r="N562" s="149"/>
      <c r="O562" s="150" t="s">
        <v>241</v>
      </c>
      <c r="P562" s="151"/>
      <c r="Q562" s="152"/>
      <c r="R562" s="153"/>
      <c r="S562" s="154" t="s">
        <v>1606</v>
      </c>
      <c r="T562" s="407">
        <f t="shared" si="94"/>
        <v>15</v>
      </c>
      <c r="V562" s="401" t="str">
        <f t="shared" si="98"/>
        <v xml:space="preserve">JWWA認証    </v>
      </c>
      <c r="W562" s="401" t="str">
        <f t="shared" si="96"/>
        <v xml:space="preserve">JWWA認証    </v>
      </c>
    </row>
    <row r="563" spans="1:23" ht="15" customHeight="1">
      <c r="A563" s="400" t="str">
        <f t="shared" si="97"/>
        <v>034D0203</v>
      </c>
      <c r="B563" s="544"/>
      <c r="C563" s="529"/>
      <c r="D563" s="139" t="s">
        <v>21</v>
      </c>
      <c r="E563" s="140">
        <v>2</v>
      </c>
      <c r="F563" s="140">
        <v>3</v>
      </c>
      <c r="G563" s="532"/>
      <c r="H563" s="533"/>
      <c r="I563" s="155" t="str">
        <f t="shared" si="68"/>
        <v>034D0203</v>
      </c>
      <c r="J563" s="156" t="s">
        <v>2065</v>
      </c>
      <c r="K563" s="156" t="s">
        <v>2066</v>
      </c>
      <c r="L563" s="156" t="s">
        <v>515</v>
      </c>
      <c r="M563" s="156" t="s">
        <v>1218</v>
      </c>
      <c r="N563" s="156"/>
      <c r="O563" s="157" t="s">
        <v>241</v>
      </c>
      <c r="P563" s="158"/>
      <c r="Q563" s="159"/>
      <c r="R563" s="160"/>
      <c r="S563" s="183" t="s">
        <v>1354</v>
      </c>
      <c r="T563" s="408">
        <f t="shared" si="94"/>
        <v>34</v>
      </c>
      <c r="V563" s="401" t="str">
        <f t="shared" si="98"/>
        <v xml:space="preserve">JWWA認証    </v>
      </c>
      <c r="W563" s="401" t="str">
        <f t="shared" si="96"/>
        <v xml:space="preserve">JWWA認証    </v>
      </c>
    </row>
    <row r="564" spans="1:23" ht="15" customHeight="1">
      <c r="A564" s="400" t="str">
        <f t="shared" si="97"/>
        <v>015D0201</v>
      </c>
      <c r="B564" s="544"/>
      <c r="C564" s="529"/>
      <c r="D564" s="139" t="s">
        <v>21</v>
      </c>
      <c r="E564" s="140">
        <v>2</v>
      </c>
      <c r="F564" s="140">
        <v>1</v>
      </c>
      <c r="G564" s="532"/>
      <c r="H564" s="531" t="s">
        <v>2408</v>
      </c>
      <c r="I564" s="162" t="str">
        <f t="shared" ref="I564:I565" si="99">IF(OR(D564="",E564="",F564=""),"",TEXT(T564,"000")&amp;D564&amp;TEXT(E564,"00")&amp;TEXT(F564,"00"))</f>
        <v>015D0201</v>
      </c>
      <c r="J564" s="142" t="s">
        <v>2065</v>
      </c>
      <c r="K564" s="142" t="s">
        <v>1609</v>
      </c>
      <c r="L564" s="142" t="s">
        <v>87</v>
      </c>
      <c r="M564" s="142" t="s">
        <v>2067</v>
      </c>
      <c r="N564" s="142"/>
      <c r="O564" s="143" t="s">
        <v>241</v>
      </c>
      <c r="P564" s="173"/>
      <c r="Q564" s="174"/>
      <c r="R564" s="175"/>
      <c r="S564" s="190" t="s">
        <v>1606</v>
      </c>
      <c r="T564" s="415">
        <f t="shared" si="94"/>
        <v>15</v>
      </c>
      <c r="V564" s="401" t="str">
        <f t="shared" si="98"/>
        <v xml:space="preserve">JWWA認証    </v>
      </c>
      <c r="W564" s="401" t="str">
        <f t="shared" si="96"/>
        <v xml:space="preserve">JWWA認証    </v>
      </c>
    </row>
    <row r="565" spans="1:23" ht="15" customHeight="1">
      <c r="A565" s="400" t="str">
        <f t="shared" si="97"/>
        <v>034D0201</v>
      </c>
      <c r="B565" s="544"/>
      <c r="C565" s="529"/>
      <c r="D565" s="139" t="s">
        <v>21</v>
      </c>
      <c r="E565" s="140">
        <v>2</v>
      </c>
      <c r="F565" s="140">
        <v>1</v>
      </c>
      <c r="G565" s="533"/>
      <c r="H565" s="533"/>
      <c r="I565" s="164" t="str">
        <f t="shared" si="99"/>
        <v>034D0201</v>
      </c>
      <c r="J565" s="176" t="s">
        <v>2065</v>
      </c>
      <c r="K565" s="176" t="s">
        <v>2068</v>
      </c>
      <c r="L565" s="176" t="s">
        <v>2069</v>
      </c>
      <c r="M565" s="176" t="s">
        <v>2067</v>
      </c>
      <c r="N565" s="176"/>
      <c r="O565" s="177" t="s">
        <v>241</v>
      </c>
      <c r="P565" s="178"/>
      <c r="Q565" s="179"/>
      <c r="R565" s="180"/>
      <c r="S565" s="181" t="s">
        <v>1354</v>
      </c>
      <c r="T565" s="419">
        <f t="shared" si="94"/>
        <v>34</v>
      </c>
      <c r="V565" s="401" t="str">
        <f t="shared" si="98"/>
        <v xml:space="preserve">JWWA認証    </v>
      </c>
      <c r="W565" s="401" t="str">
        <f t="shared" si="96"/>
        <v xml:space="preserve">JWWA認証    </v>
      </c>
    </row>
    <row r="566" spans="1:23" ht="15" customHeight="1">
      <c r="A566" s="400" t="str">
        <f t="shared" si="97"/>
        <v>031D0401</v>
      </c>
      <c r="B566" s="544"/>
      <c r="C566" s="529"/>
      <c r="D566" s="139" t="s">
        <v>21</v>
      </c>
      <c r="E566" s="140">
        <v>4</v>
      </c>
      <c r="F566" s="140">
        <v>1</v>
      </c>
      <c r="G566" s="531" t="s">
        <v>2417</v>
      </c>
      <c r="H566" s="398" t="s">
        <v>2418</v>
      </c>
      <c r="I566" s="164" t="str">
        <f t="shared" si="68"/>
        <v>031D0401</v>
      </c>
      <c r="J566" s="165" t="s">
        <v>1631</v>
      </c>
      <c r="K566" s="165" t="s">
        <v>1632</v>
      </c>
      <c r="L566" s="165" t="s">
        <v>94</v>
      </c>
      <c r="M566" s="165" t="s">
        <v>949</v>
      </c>
      <c r="N566" s="165"/>
      <c r="O566" s="166" t="s">
        <v>81</v>
      </c>
      <c r="P566" s="167" t="s">
        <v>24</v>
      </c>
      <c r="Q566" s="435" t="s">
        <v>2166</v>
      </c>
      <c r="R566" s="160"/>
      <c r="S566" s="181" t="s">
        <v>1634</v>
      </c>
      <c r="T566" s="419">
        <f t="shared" si="94"/>
        <v>31</v>
      </c>
      <c r="V566" s="401" t="str">
        <f t="shared" si="98"/>
        <v>JIS  G  3443-2</v>
      </c>
      <c r="W566" s="401" t="str">
        <f t="shared" si="96"/>
        <v>JIS  G  3443-2</v>
      </c>
    </row>
    <row r="567" spans="1:23" ht="15" customHeight="1">
      <c r="A567" s="400" t="str">
        <f t="shared" si="97"/>
        <v>031D0402</v>
      </c>
      <c r="B567" s="544"/>
      <c r="C567" s="529"/>
      <c r="D567" s="139" t="s">
        <v>21</v>
      </c>
      <c r="E567" s="140">
        <v>4</v>
      </c>
      <c r="F567" s="140">
        <v>2</v>
      </c>
      <c r="G567" s="532"/>
      <c r="H567" s="436" t="s">
        <v>2419</v>
      </c>
      <c r="I567" s="164" t="str">
        <f t="shared" si="68"/>
        <v>031D0402</v>
      </c>
      <c r="J567" s="165" t="s">
        <v>1631</v>
      </c>
      <c r="K567" s="165" t="s">
        <v>1633</v>
      </c>
      <c r="L567" s="165" t="s">
        <v>159</v>
      </c>
      <c r="M567" s="165" t="s">
        <v>1220</v>
      </c>
      <c r="N567" s="165"/>
      <c r="O567" s="166" t="s">
        <v>81</v>
      </c>
      <c r="P567" s="167" t="s">
        <v>164</v>
      </c>
      <c r="Q567" s="476">
        <v>2404</v>
      </c>
      <c r="R567" s="160"/>
      <c r="S567" s="181" t="s">
        <v>1634</v>
      </c>
      <c r="T567" s="419">
        <f t="shared" si="94"/>
        <v>31</v>
      </c>
      <c r="V567" s="401" t="str">
        <f t="shared" si="98"/>
        <v>JIS  B  2404</v>
      </c>
      <c r="W567" s="401" t="str">
        <f t="shared" si="96"/>
        <v>JIS  B  2404</v>
      </c>
    </row>
    <row r="568" spans="1:23" ht="15" customHeight="1">
      <c r="A568" s="400" t="str">
        <f t="shared" si="97"/>
        <v>031D0403</v>
      </c>
      <c r="B568" s="544"/>
      <c r="C568" s="529"/>
      <c r="D568" s="139" t="s">
        <v>21</v>
      </c>
      <c r="E568" s="140">
        <v>4</v>
      </c>
      <c r="F568" s="140">
        <v>3</v>
      </c>
      <c r="G568" s="532"/>
      <c r="H568" s="398" t="s">
        <v>2420</v>
      </c>
      <c r="I568" s="164" t="str">
        <f t="shared" si="68"/>
        <v>031D0403</v>
      </c>
      <c r="J568" s="165" t="s">
        <v>1635</v>
      </c>
      <c r="K568" s="165" t="s">
        <v>1636</v>
      </c>
      <c r="L568" s="165" t="s">
        <v>94</v>
      </c>
      <c r="M568" s="165" t="s">
        <v>949</v>
      </c>
      <c r="N568" s="165"/>
      <c r="O568" s="166" t="s">
        <v>57</v>
      </c>
      <c r="P568" s="158"/>
      <c r="Q568" s="159"/>
      <c r="R568" s="160"/>
      <c r="S568" s="181" t="s">
        <v>1634</v>
      </c>
      <c r="T568" s="419">
        <f t="shared" si="94"/>
        <v>31</v>
      </c>
      <c r="V568" s="401" t="str">
        <f t="shared" si="98"/>
        <v xml:space="preserve">指定承認    </v>
      </c>
      <c r="W568" s="401" t="str">
        <f t="shared" si="96"/>
        <v xml:space="preserve">指定承認    </v>
      </c>
    </row>
    <row r="569" spans="1:23" ht="15" customHeight="1">
      <c r="A569" s="400" t="str">
        <f t="shared" si="97"/>
        <v>031D0404</v>
      </c>
      <c r="B569" s="544"/>
      <c r="C569" s="529"/>
      <c r="D569" s="139" t="s">
        <v>21</v>
      </c>
      <c r="E569" s="140">
        <v>4</v>
      </c>
      <c r="F569" s="140">
        <v>4</v>
      </c>
      <c r="G569" s="532"/>
      <c r="H569" s="436" t="s">
        <v>2421</v>
      </c>
      <c r="I569" s="164" t="str">
        <f t="shared" si="68"/>
        <v>031D0404</v>
      </c>
      <c r="J569" s="165" t="s">
        <v>1635</v>
      </c>
      <c r="K569" s="165" t="s">
        <v>1637</v>
      </c>
      <c r="L569" s="165" t="s">
        <v>159</v>
      </c>
      <c r="M569" s="165" t="s">
        <v>1220</v>
      </c>
      <c r="N569" s="165"/>
      <c r="O569" s="166" t="s">
        <v>57</v>
      </c>
      <c r="P569" s="158"/>
      <c r="Q569" s="159"/>
      <c r="R569" s="160"/>
      <c r="S569" s="181" t="s">
        <v>1634</v>
      </c>
      <c r="T569" s="419">
        <f t="shared" si="94"/>
        <v>31</v>
      </c>
      <c r="V569" s="401" t="str">
        <f t="shared" si="98"/>
        <v xml:space="preserve">指定承認    </v>
      </c>
      <c r="W569" s="401" t="str">
        <f t="shared" ref="W569:W584" si="100">V569</f>
        <v xml:space="preserve">指定承認    </v>
      </c>
    </row>
    <row r="570" spans="1:23" ht="15" customHeight="1">
      <c r="A570" s="400" t="str">
        <f t="shared" si="97"/>
        <v>031D0405</v>
      </c>
      <c r="B570" s="544"/>
      <c r="C570" s="529"/>
      <c r="D570" s="139" t="s">
        <v>21</v>
      </c>
      <c r="E570" s="140">
        <v>4</v>
      </c>
      <c r="F570" s="140">
        <v>5</v>
      </c>
      <c r="G570" s="532"/>
      <c r="H570" s="531" t="s">
        <v>2422</v>
      </c>
      <c r="I570" s="162" t="str">
        <f t="shared" si="68"/>
        <v>031D0405</v>
      </c>
      <c r="J570" s="142" t="s">
        <v>1638</v>
      </c>
      <c r="K570" s="142" t="s">
        <v>1638</v>
      </c>
      <c r="L570" s="142" t="s">
        <v>233</v>
      </c>
      <c r="M570" s="142"/>
      <c r="N570" s="142"/>
      <c r="O570" s="143" t="s">
        <v>6</v>
      </c>
      <c r="P570" s="144" t="s">
        <v>24</v>
      </c>
      <c r="Q570" s="145">
        <v>114</v>
      </c>
      <c r="R570" s="175"/>
      <c r="S570" s="190" t="s">
        <v>1634</v>
      </c>
      <c r="T570" s="415">
        <f t="shared" si="94"/>
        <v>31</v>
      </c>
      <c r="V570" s="401" t="str">
        <f t="shared" si="98"/>
        <v>JWWA  G  114</v>
      </c>
      <c r="W570" s="401" t="str">
        <f t="shared" si="100"/>
        <v>JWWA  G  114</v>
      </c>
    </row>
    <row r="571" spans="1:23" ht="15" customHeight="1">
      <c r="A571" s="400" t="str">
        <f t="shared" si="97"/>
        <v>044D0401</v>
      </c>
      <c r="B571" s="544"/>
      <c r="C571" s="529"/>
      <c r="D571" s="139" t="s">
        <v>21</v>
      </c>
      <c r="E571" s="140">
        <v>4</v>
      </c>
      <c r="F571" s="140">
        <v>1</v>
      </c>
      <c r="G571" s="532"/>
      <c r="H571" s="533"/>
      <c r="I571" s="164" t="str">
        <f t="shared" si="68"/>
        <v>044D0401</v>
      </c>
      <c r="J571" s="176" t="s">
        <v>1638</v>
      </c>
      <c r="K571" s="176" t="s">
        <v>2073</v>
      </c>
      <c r="L571" s="176" t="s">
        <v>73</v>
      </c>
      <c r="M571" s="176"/>
      <c r="N571" s="176"/>
      <c r="O571" s="177" t="s">
        <v>6</v>
      </c>
      <c r="P571" s="178" t="s">
        <v>24</v>
      </c>
      <c r="Q571" s="179">
        <v>114</v>
      </c>
      <c r="R571" s="180"/>
      <c r="S571" s="181" t="s">
        <v>2072</v>
      </c>
      <c r="T571" s="419">
        <f t="shared" si="94"/>
        <v>44</v>
      </c>
      <c r="V571" s="401" t="str">
        <f t="shared" si="98"/>
        <v>JWWA  G  114</v>
      </c>
      <c r="W571" s="401" t="str">
        <f t="shared" si="100"/>
        <v>JWWA  G  114</v>
      </c>
    </row>
    <row r="572" spans="1:23" ht="15" customHeight="1">
      <c r="A572" s="400" t="str">
        <f t="shared" si="97"/>
        <v>031D0406</v>
      </c>
      <c r="B572" s="544"/>
      <c r="C572" s="529"/>
      <c r="D572" s="139" t="s">
        <v>21</v>
      </c>
      <c r="E572" s="140">
        <v>4</v>
      </c>
      <c r="F572" s="140">
        <v>6</v>
      </c>
      <c r="G572" s="532"/>
      <c r="H572" s="531" t="s">
        <v>2423</v>
      </c>
      <c r="I572" s="162" t="str">
        <f t="shared" si="68"/>
        <v>031D0406</v>
      </c>
      <c r="J572" s="142" t="s">
        <v>1639</v>
      </c>
      <c r="K572" s="142" t="s">
        <v>1639</v>
      </c>
      <c r="L572" s="142" t="s">
        <v>73</v>
      </c>
      <c r="M572" s="142"/>
      <c r="N572" s="142"/>
      <c r="O572" s="143" t="s">
        <v>6</v>
      </c>
      <c r="P572" s="144" t="s">
        <v>24</v>
      </c>
      <c r="Q572" s="145">
        <v>114</v>
      </c>
      <c r="R572" s="146"/>
      <c r="S572" s="190" t="s">
        <v>1634</v>
      </c>
      <c r="T572" s="415">
        <f t="shared" si="94"/>
        <v>31</v>
      </c>
      <c r="V572" s="401" t="str">
        <f t="shared" si="98"/>
        <v>JWWA  G  114</v>
      </c>
      <c r="W572" s="401" t="str">
        <f t="shared" si="100"/>
        <v>JWWA  G  114</v>
      </c>
    </row>
    <row r="573" spans="1:23" ht="15" hidden="1" customHeight="1">
      <c r="A573" s="400" t="str">
        <f t="shared" si="97"/>
        <v>044D0402</v>
      </c>
      <c r="B573" s="544"/>
      <c r="C573" s="529"/>
      <c r="D573" s="139" t="s">
        <v>21</v>
      </c>
      <c r="E573" s="140">
        <v>4</v>
      </c>
      <c r="F573" s="140">
        <v>2</v>
      </c>
      <c r="G573" s="533"/>
      <c r="H573" s="533"/>
      <c r="I573" s="164" t="str">
        <f t="shared" si="68"/>
        <v>044D0402</v>
      </c>
      <c r="J573" s="176" t="s">
        <v>1639</v>
      </c>
      <c r="K573" s="176" t="s">
        <v>2074</v>
      </c>
      <c r="L573" s="176" t="s">
        <v>94</v>
      </c>
      <c r="M573" s="176"/>
      <c r="N573" s="176"/>
      <c r="O573" s="177" t="s">
        <v>6</v>
      </c>
      <c r="P573" s="178" t="s">
        <v>24</v>
      </c>
      <c r="Q573" s="179">
        <v>114</v>
      </c>
      <c r="R573" s="180"/>
      <c r="S573" s="181" t="s">
        <v>2072</v>
      </c>
      <c r="T573" s="419">
        <f t="shared" si="94"/>
        <v>44</v>
      </c>
      <c r="V573" s="401" t="str">
        <f t="shared" si="98"/>
        <v>JWWA  G  114</v>
      </c>
      <c r="W573" s="401" t="str">
        <f t="shared" si="100"/>
        <v>JWWA  G  114</v>
      </c>
    </row>
    <row r="574" spans="1:23" ht="15" customHeight="1">
      <c r="A574" s="400" t="str">
        <f t="shared" si="97"/>
        <v>017D0401</v>
      </c>
      <c r="B574" s="544"/>
      <c r="C574" s="529"/>
      <c r="D574" s="139" t="s">
        <v>2425</v>
      </c>
      <c r="E574" s="140">
        <v>4</v>
      </c>
      <c r="F574" s="140">
        <v>1</v>
      </c>
      <c r="G574" s="531" t="s">
        <v>2428</v>
      </c>
      <c r="H574" s="531" t="s">
        <v>2424</v>
      </c>
      <c r="I574" s="191" t="str">
        <f t="shared" si="68"/>
        <v>017D0401</v>
      </c>
      <c r="J574" s="409" t="s">
        <v>946</v>
      </c>
      <c r="K574" s="409" t="s">
        <v>878</v>
      </c>
      <c r="L574" s="409" t="s">
        <v>159</v>
      </c>
      <c r="M574" s="409" t="s">
        <v>948</v>
      </c>
      <c r="N574" s="409"/>
      <c r="O574" s="205" t="s">
        <v>57</v>
      </c>
      <c r="P574" s="192"/>
      <c r="Q574" s="193"/>
      <c r="R574" s="194"/>
      <c r="S574" s="506" t="s">
        <v>4486</v>
      </c>
      <c r="T574" s="416">
        <f t="shared" si="94"/>
        <v>17</v>
      </c>
      <c r="V574" s="401" t="str">
        <f t="shared" si="98"/>
        <v xml:space="preserve">指定承認    </v>
      </c>
      <c r="W574" s="401" t="str">
        <f t="shared" si="100"/>
        <v xml:space="preserve">指定承認    </v>
      </c>
    </row>
    <row r="575" spans="1:23" ht="15" hidden="1" customHeight="1">
      <c r="A575" s="400" t="str">
        <f t="shared" si="97"/>
        <v>018D0401</v>
      </c>
      <c r="B575" s="544"/>
      <c r="C575" s="529"/>
      <c r="D575" s="139" t="s">
        <v>21</v>
      </c>
      <c r="E575" s="140">
        <v>4</v>
      </c>
      <c r="F575" s="140">
        <v>1</v>
      </c>
      <c r="G575" s="532"/>
      <c r="H575" s="532"/>
      <c r="I575" s="148" t="str">
        <f t="shared" si="68"/>
        <v>018D0401</v>
      </c>
      <c r="J575" s="149" t="s">
        <v>946</v>
      </c>
      <c r="K575" s="149" t="s">
        <v>945</v>
      </c>
      <c r="L575" s="148" t="s">
        <v>87</v>
      </c>
      <c r="M575" s="149" t="s">
        <v>948</v>
      </c>
      <c r="N575" s="149" t="s">
        <v>947</v>
      </c>
      <c r="O575" s="150" t="s">
        <v>57</v>
      </c>
      <c r="P575" s="151"/>
      <c r="Q575" s="152"/>
      <c r="R575" s="153"/>
      <c r="S575" s="154" t="s">
        <v>944</v>
      </c>
      <c r="T575" s="407">
        <f t="shared" si="94"/>
        <v>18</v>
      </c>
      <c r="V575" s="401" t="str">
        <f t="shared" si="98"/>
        <v xml:space="preserve">指定承認    </v>
      </c>
      <c r="W575" s="401" t="str">
        <f t="shared" si="100"/>
        <v xml:space="preserve">指定承認    </v>
      </c>
    </row>
    <row r="576" spans="1:23" ht="15" customHeight="1">
      <c r="A576" s="400" t="str">
        <f t="shared" si="97"/>
        <v>018D0402</v>
      </c>
      <c r="B576" s="544"/>
      <c r="C576" s="529"/>
      <c r="D576" s="139" t="s">
        <v>21</v>
      </c>
      <c r="E576" s="140">
        <v>4</v>
      </c>
      <c r="F576" s="140">
        <v>2</v>
      </c>
      <c r="G576" s="532"/>
      <c r="H576" s="532"/>
      <c r="I576" s="148" t="str">
        <f t="shared" si="68"/>
        <v>018D0402</v>
      </c>
      <c r="J576" s="149" t="s">
        <v>946</v>
      </c>
      <c r="K576" s="149" t="s">
        <v>945</v>
      </c>
      <c r="L576" s="148" t="s">
        <v>80</v>
      </c>
      <c r="M576" s="149" t="s">
        <v>948</v>
      </c>
      <c r="N576" s="149" t="s">
        <v>949</v>
      </c>
      <c r="O576" s="150" t="s">
        <v>57</v>
      </c>
      <c r="P576" s="151"/>
      <c r="Q576" s="152"/>
      <c r="R576" s="153"/>
      <c r="S576" s="154" t="s">
        <v>944</v>
      </c>
      <c r="T576" s="407">
        <f t="shared" si="94"/>
        <v>18</v>
      </c>
      <c r="V576" s="401" t="str">
        <f t="shared" si="98"/>
        <v xml:space="preserve">指定承認    </v>
      </c>
      <c r="W576" s="401" t="str">
        <f t="shared" si="100"/>
        <v xml:space="preserve">指定承認    </v>
      </c>
    </row>
    <row r="577" spans="1:23" ht="15" customHeight="1">
      <c r="A577" s="400" t="str">
        <f t="shared" si="97"/>
        <v>018D0403</v>
      </c>
      <c r="B577" s="544"/>
      <c r="C577" s="529"/>
      <c r="D577" s="139" t="s">
        <v>21</v>
      </c>
      <c r="E577" s="140">
        <v>4</v>
      </c>
      <c r="F577" s="140">
        <v>3</v>
      </c>
      <c r="G577" s="532"/>
      <c r="H577" s="532"/>
      <c r="I577" s="155" t="str">
        <f t="shared" si="68"/>
        <v>018D0403</v>
      </c>
      <c r="J577" s="156" t="s">
        <v>946</v>
      </c>
      <c r="K577" s="156" t="s">
        <v>945</v>
      </c>
      <c r="L577" s="155" t="s">
        <v>163</v>
      </c>
      <c r="M577" s="156" t="s">
        <v>948</v>
      </c>
      <c r="N577" s="156" t="s">
        <v>947</v>
      </c>
      <c r="O577" s="157" t="s">
        <v>57</v>
      </c>
      <c r="P577" s="158"/>
      <c r="Q577" s="159"/>
      <c r="R577" s="160"/>
      <c r="S577" s="183" t="s">
        <v>944</v>
      </c>
      <c r="T577" s="408">
        <f t="shared" si="94"/>
        <v>18</v>
      </c>
      <c r="V577" s="401" t="str">
        <f t="shared" si="98"/>
        <v xml:space="preserve">指定承認    </v>
      </c>
      <c r="W577" s="401" t="str">
        <f t="shared" si="100"/>
        <v xml:space="preserve">指定承認    </v>
      </c>
    </row>
    <row r="578" spans="1:23" ht="15" customHeight="1">
      <c r="A578" s="400" t="str">
        <f t="shared" si="97"/>
        <v>017D0403</v>
      </c>
      <c r="B578" s="544"/>
      <c r="C578" s="529"/>
      <c r="D578" s="139" t="s">
        <v>21</v>
      </c>
      <c r="E578" s="140">
        <v>4</v>
      </c>
      <c r="F578" s="140">
        <v>3</v>
      </c>
      <c r="G578" s="532"/>
      <c r="H578" s="532"/>
      <c r="I578" s="191" t="str">
        <f t="shared" ref="I578" si="101">IF(OR(D578="",E578="",F578=""),"",TEXT(T578,"000")&amp;D578&amp;TEXT(E578,"00")&amp;TEXT(F578,"00"))</f>
        <v>017D0403</v>
      </c>
      <c r="J578" s="409" t="s">
        <v>946</v>
      </c>
      <c r="K578" s="409" t="s">
        <v>878</v>
      </c>
      <c r="L578" s="409" t="s">
        <v>159</v>
      </c>
      <c r="M578" s="409"/>
      <c r="N578" s="409"/>
      <c r="O578" s="205" t="s">
        <v>57</v>
      </c>
      <c r="P578" s="192"/>
      <c r="Q578" s="193"/>
      <c r="R578" s="194"/>
      <c r="S578" s="506" t="s">
        <v>4486</v>
      </c>
      <c r="T578" s="416">
        <f t="shared" ref="T578" si="102">IF(S578="","",VLOOKUP(S578,$AC$7:$AD$69,2,FALSE))</f>
        <v>17</v>
      </c>
      <c r="V578" s="401" t="str">
        <f t="shared" ref="V578:V580" si="103">""&amp;O578&amp;"  "&amp;P578&amp;"  "&amp;Q578&amp;""</f>
        <v xml:space="preserve">指定承認    </v>
      </c>
      <c r="W578" s="401" t="str">
        <f t="shared" ref="W578:W580" si="104">V578</f>
        <v xml:space="preserve">指定承認    </v>
      </c>
    </row>
    <row r="579" spans="1:23" ht="15" customHeight="1">
      <c r="A579" s="400" t="str">
        <f t="shared" si="97"/>
        <v>018D0405</v>
      </c>
      <c r="B579" s="544"/>
      <c r="C579" s="529"/>
      <c r="D579" s="139" t="s">
        <v>21</v>
      </c>
      <c r="E579" s="140">
        <v>4</v>
      </c>
      <c r="F579" s="140">
        <v>5</v>
      </c>
      <c r="G579" s="532"/>
      <c r="H579" s="532"/>
      <c r="I579" s="148" t="str">
        <f t="shared" ref="I579:I580" si="105">IF(OR(D579="",E579="",F579=""),"",TEXT(T579,"000")&amp;D579&amp;TEXT(E579,"00")&amp;TEXT(F579,"00"))</f>
        <v>018D0405</v>
      </c>
      <c r="J579" s="149" t="s">
        <v>946</v>
      </c>
      <c r="K579" s="149" t="s">
        <v>945</v>
      </c>
      <c r="L579" s="148" t="s">
        <v>80</v>
      </c>
      <c r="M579" s="149"/>
      <c r="N579" s="149" t="s">
        <v>949</v>
      </c>
      <c r="O579" s="150" t="s">
        <v>57</v>
      </c>
      <c r="P579" s="151"/>
      <c r="Q579" s="152"/>
      <c r="R579" s="153"/>
      <c r="S579" s="154" t="s">
        <v>944</v>
      </c>
      <c r="T579" s="407">
        <f t="shared" ref="T579:T580" si="106">IF(S579="","",VLOOKUP(S579,$AC$7:$AD$69,2,FALSE))</f>
        <v>18</v>
      </c>
      <c r="V579" s="401" t="str">
        <f t="shared" si="103"/>
        <v xml:space="preserve">指定承認    </v>
      </c>
      <c r="W579" s="401" t="str">
        <f t="shared" si="104"/>
        <v xml:space="preserve">指定承認    </v>
      </c>
    </row>
    <row r="580" spans="1:23" ht="15" customHeight="1">
      <c r="A580" s="400" t="str">
        <f t="shared" si="97"/>
        <v>018D0406</v>
      </c>
      <c r="B580" s="544"/>
      <c r="C580" s="530"/>
      <c r="D580" s="139" t="s">
        <v>21</v>
      </c>
      <c r="E580" s="140">
        <v>4</v>
      </c>
      <c r="F580" s="140">
        <v>6</v>
      </c>
      <c r="G580" s="533"/>
      <c r="H580" s="533"/>
      <c r="I580" s="155" t="str">
        <f t="shared" si="105"/>
        <v>018D0406</v>
      </c>
      <c r="J580" s="156" t="s">
        <v>946</v>
      </c>
      <c r="K580" s="156" t="s">
        <v>945</v>
      </c>
      <c r="L580" s="155" t="s">
        <v>163</v>
      </c>
      <c r="M580" s="156"/>
      <c r="N580" s="156" t="s">
        <v>947</v>
      </c>
      <c r="O580" s="157" t="s">
        <v>57</v>
      </c>
      <c r="P580" s="158"/>
      <c r="Q580" s="159"/>
      <c r="R580" s="160"/>
      <c r="S580" s="183" t="s">
        <v>944</v>
      </c>
      <c r="T580" s="408">
        <f t="shared" si="106"/>
        <v>18</v>
      </c>
      <c r="V580" s="401" t="str">
        <f t="shared" si="103"/>
        <v xml:space="preserve">指定承認    </v>
      </c>
      <c r="W580" s="401" t="str">
        <f t="shared" si="104"/>
        <v xml:space="preserve">指定承認    </v>
      </c>
    </row>
    <row r="581" spans="1:23" ht="15" customHeight="1">
      <c r="A581" s="400" t="str">
        <f t="shared" si="97"/>
        <v>017D0402</v>
      </c>
      <c r="B581" s="544"/>
      <c r="C581" s="528" t="s">
        <v>2442</v>
      </c>
      <c r="D581" s="139" t="s">
        <v>21</v>
      </c>
      <c r="E581" s="140">
        <v>4</v>
      </c>
      <c r="F581" s="140">
        <v>2</v>
      </c>
      <c r="G581" s="534" t="s">
        <v>2426</v>
      </c>
      <c r="H581" s="531" t="s">
        <v>2427</v>
      </c>
      <c r="I581" s="162" t="str">
        <f t="shared" si="68"/>
        <v>017D0402</v>
      </c>
      <c r="J581" s="142" t="s">
        <v>239</v>
      </c>
      <c r="K581" s="142" t="s">
        <v>880</v>
      </c>
      <c r="L581" s="142" t="s">
        <v>159</v>
      </c>
      <c r="M581" s="142" t="s">
        <v>881</v>
      </c>
      <c r="N581" s="142"/>
      <c r="O581" s="143" t="s">
        <v>6</v>
      </c>
      <c r="P581" s="144" t="s">
        <v>24</v>
      </c>
      <c r="Q581" s="145">
        <v>114</v>
      </c>
      <c r="R581" s="146"/>
      <c r="S581" s="510" t="s">
        <v>4486</v>
      </c>
      <c r="T581" s="415">
        <f t="shared" si="94"/>
        <v>17</v>
      </c>
      <c r="V581" s="401" t="str">
        <f t="shared" si="98"/>
        <v>JWWA  G  114</v>
      </c>
      <c r="W581" s="401" t="str">
        <f t="shared" si="100"/>
        <v>JWWA  G  114</v>
      </c>
    </row>
    <row r="582" spans="1:23" ht="15" customHeight="1">
      <c r="A582" s="400" t="str">
        <f t="shared" si="97"/>
        <v>018D0404</v>
      </c>
      <c r="B582" s="544"/>
      <c r="C582" s="529"/>
      <c r="D582" s="139" t="s">
        <v>21</v>
      </c>
      <c r="E582" s="140">
        <v>4</v>
      </c>
      <c r="F582" s="140">
        <v>4</v>
      </c>
      <c r="G582" s="539"/>
      <c r="H582" s="532"/>
      <c r="I582" s="148" t="str">
        <f t="shared" si="68"/>
        <v>018D0404</v>
      </c>
      <c r="J582" s="149" t="s">
        <v>239</v>
      </c>
      <c r="K582" s="149" t="s">
        <v>880</v>
      </c>
      <c r="L582" s="148" t="s">
        <v>163</v>
      </c>
      <c r="M582" s="149" t="s">
        <v>547</v>
      </c>
      <c r="N582" s="149"/>
      <c r="O582" s="150" t="s">
        <v>6</v>
      </c>
      <c r="P582" s="151" t="s">
        <v>24</v>
      </c>
      <c r="Q582" s="152">
        <v>114</v>
      </c>
      <c r="R582" s="153"/>
      <c r="S582" s="154" t="s">
        <v>944</v>
      </c>
      <c r="T582" s="407">
        <f t="shared" si="94"/>
        <v>18</v>
      </c>
      <c r="V582" s="401" t="str">
        <f t="shared" si="98"/>
        <v>JWWA  G  114</v>
      </c>
      <c r="W582" s="401" t="str">
        <f t="shared" si="100"/>
        <v>JWWA  G  114</v>
      </c>
    </row>
    <row r="583" spans="1:23" ht="15" customHeight="1">
      <c r="A583" s="400" t="str">
        <f t="shared" si="97"/>
        <v>032D0403</v>
      </c>
      <c r="B583" s="544"/>
      <c r="C583" s="529"/>
      <c r="D583" s="139" t="s">
        <v>21</v>
      </c>
      <c r="E583" s="140">
        <v>4</v>
      </c>
      <c r="F583" s="140">
        <v>3</v>
      </c>
      <c r="G583" s="539"/>
      <c r="H583" s="532"/>
      <c r="I583" s="148" t="str">
        <f t="shared" si="68"/>
        <v>032D0403</v>
      </c>
      <c r="J583" s="149" t="s">
        <v>1221</v>
      </c>
      <c r="K583" s="149" t="s">
        <v>1222</v>
      </c>
      <c r="L583" s="148" t="s">
        <v>163</v>
      </c>
      <c r="M583" s="149" t="s">
        <v>1217</v>
      </c>
      <c r="N583" s="149"/>
      <c r="O583" s="150" t="s">
        <v>6</v>
      </c>
      <c r="P583" s="151" t="s">
        <v>1223</v>
      </c>
      <c r="Q583" s="152">
        <v>114</v>
      </c>
      <c r="R583" s="153"/>
      <c r="S583" s="154" t="s">
        <v>1214</v>
      </c>
      <c r="T583" s="407">
        <f t="shared" si="94"/>
        <v>32</v>
      </c>
      <c r="V583" s="401" t="str">
        <f t="shared" si="98"/>
        <v>JWWA  G  114</v>
      </c>
      <c r="W583" s="401" t="str">
        <f t="shared" si="100"/>
        <v>JWWA  G  114</v>
      </c>
    </row>
    <row r="584" spans="1:23" ht="15" customHeight="1">
      <c r="A584" s="400" t="str">
        <f t="shared" si="97"/>
        <v>037D0403</v>
      </c>
      <c r="B584" s="544"/>
      <c r="C584" s="529"/>
      <c r="D584" s="139" t="s">
        <v>21</v>
      </c>
      <c r="E584" s="140">
        <v>4</v>
      </c>
      <c r="F584" s="140">
        <v>3</v>
      </c>
      <c r="G584" s="539"/>
      <c r="H584" s="532"/>
      <c r="I584" s="148" t="str">
        <f t="shared" si="68"/>
        <v>037D0403</v>
      </c>
      <c r="J584" s="149" t="s">
        <v>1221</v>
      </c>
      <c r="K584" s="149"/>
      <c r="L584" s="148" t="s">
        <v>163</v>
      </c>
      <c r="M584" s="149" t="s">
        <v>1217</v>
      </c>
      <c r="N584" s="149"/>
      <c r="O584" s="150" t="s">
        <v>6</v>
      </c>
      <c r="P584" s="151" t="s">
        <v>1223</v>
      </c>
      <c r="Q584" s="152">
        <v>114</v>
      </c>
      <c r="R584" s="153"/>
      <c r="S584" s="154" t="s">
        <v>1225</v>
      </c>
      <c r="T584" s="407">
        <f t="shared" si="94"/>
        <v>37</v>
      </c>
      <c r="V584" s="401" t="str">
        <f t="shared" si="98"/>
        <v>JWWA  G  114</v>
      </c>
      <c r="W584" s="401" t="str">
        <f t="shared" si="100"/>
        <v>JWWA  G  114</v>
      </c>
    </row>
    <row r="585" spans="1:23" ht="15" customHeight="1">
      <c r="A585" s="400" t="str">
        <f t="shared" si="97"/>
        <v>039D0401</v>
      </c>
      <c r="B585" s="544"/>
      <c r="C585" s="529"/>
      <c r="D585" s="139" t="s">
        <v>21</v>
      </c>
      <c r="E585" s="140">
        <v>4</v>
      </c>
      <c r="F585" s="140">
        <v>1</v>
      </c>
      <c r="G585" s="539"/>
      <c r="H585" s="533"/>
      <c r="I585" s="155" t="str">
        <f t="shared" si="68"/>
        <v>039D0401</v>
      </c>
      <c r="J585" s="156" t="s">
        <v>553</v>
      </c>
      <c r="K585" s="156" t="s">
        <v>554</v>
      </c>
      <c r="L585" s="156" t="s">
        <v>543</v>
      </c>
      <c r="M585" s="156"/>
      <c r="N585" s="156"/>
      <c r="O585" s="157" t="s">
        <v>6</v>
      </c>
      <c r="P585" s="158" t="s">
        <v>544</v>
      </c>
      <c r="Q585" s="159">
        <v>114</v>
      </c>
      <c r="R585" s="160"/>
      <c r="S585" s="183" t="s">
        <v>542</v>
      </c>
      <c r="T585" s="408">
        <f t="shared" si="94"/>
        <v>39</v>
      </c>
      <c r="V585" s="401" t="str">
        <f t="shared" si="98"/>
        <v>JWWA  G  114</v>
      </c>
      <c r="W585" s="401" t="str">
        <f t="shared" ref="W585:W1822" si="107">V585</f>
        <v>JWWA  G  114</v>
      </c>
    </row>
    <row r="586" spans="1:23" ht="15" customHeight="1">
      <c r="A586" s="400" t="str">
        <f t="shared" si="97"/>
        <v>016M0501</v>
      </c>
      <c r="B586" s="544"/>
      <c r="C586" s="529"/>
      <c r="D586" s="139" t="s">
        <v>228</v>
      </c>
      <c r="E586" s="140">
        <v>5</v>
      </c>
      <c r="F586" s="140">
        <v>1</v>
      </c>
      <c r="G586" s="539"/>
      <c r="H586" s="421" t="s">
        <v>2429</v>
      </c>
      <c r="I586" s="191" t="str">
        <f t="shared" si="68"/>
        <v>016M0501</v>
      </c>
      <c r="J586" s="142" t="s">
        <v>1573</v>
      </c>
      <c r="K586" s="142" t="s">
        <v>1582</v>
      </c>
      <c r="L586" s="142" t="s">
        <v>80</v>
      </c>
      <c r="M586" s="142"/>
      <c r="N586" s="142"/>
      <c r="O586" s="143" t="s">
        <v>6</v>
      </c>
      <c r="P586" s="144" t="s">
        <v>1584</v>
      </c>
      <c r="Q586" s="145">
        <v>113</v>
      </c>
      <c r="R586" s="146"/>
      <c r="S586" s="182" t="s">
        <v>1338</v>
      </c>
      <c r="T586" s="423">
        <f t="shared" si="94"/>
        <v>16</v>
      </c>
      <c r="V586" s="401" t="str">
        <f t="shared" si="98"/>
        <v>JWWA  G  113</v>
      </c>
      <c r="W586" s="401" t="str">
        <f t="shared" si="107"/>
        <v>JWWA  G  113</v>
      </c>
    </row>
    <row r="587" spans="1:23" ht="15" hidden="1" customHeight="1">
      <c r="A587" s="400" t="str">
        <f t="shared" si="97"/>
        <v>039M0501</v>
      </c>
      <c r="B587" s="544"/>
      <c r="C587" s="529"/>
      <c r="D587" s="139" t="s">
        <v>228</v>
      </c>
      <c r="E587" s="140">
        <v>5</v>
      </c>
      <c r="F587" s="140">
        <v>1</v>
      </c>
      <c r="G587" s="539"/>
      <c r="H587" s="414"/>
      <c r="I587" s="162" t="str">
        <f t="shared" si="68"/>
        <v>039M0501</v>
      </c>
      <c r="J587" s="176" t="s">
        <v>209</v>
      </c>
      <c r="K587" s="176" t="s">
        <v>554</v>
      </c>
      <c r="L587" s="176" t="s">
        <v>558</v>
      </c>
      <c r="M587" s="176" t="s">
        <v>114</v>
      </c>
      <c r="N587" s="176"/>
      <c r="O587" s="177" t="s">
        <v>6</v>
      </c>
      <c r="P587" s="178" t="s">
        <v>24</v>
      </c>
      <c r="Q587" s="179">
        <v>114</v>
      </c>
      <c r="R587" s="180"/>
      <c r="S587" s="183" t="s">
        <v>542</v>
      </c>
      <c r="T587" s="408">
        <f t="shared" si="94"/>
        <v>39</v>
      </c>
      <c r="V587" s="401" t="str">
        <f t="shared" si="98"/>
        <v>JWWA  G  114</v>
      </c>
      <c r="W587" s="401" t="str">
        <f t="shared" si="107"/>
        <v>JWWA  G  114</v>
      </c>
    </row>
    <row r="588" spans="1:23" ht="15" customHeight="1">
      <c r="A588" s="400" t="str">
        <f t="shared" si="97"/>
        <v>032D0401</v>
      </c>
      <c r="B588" s="544"/>
      <c r="C588" s="529"/>
      <c r="D588" s="139" t="s">
        <v>21</v>
      </c>
      <c r="E588" s="140">
        <v>4</v>
      </c>
      <c r="F588" s="140">
        <v>1</v>
      </c>
      <c r="G588" s="539"/>
      <c r="H588" s="531" t="s">
        <v>2430</v>
      </c>
      <c r="I588" s="191" t="str">
        <f t="shared" si="68"/>
        <v>032D0401</v>
      </c>
      <c r="J588" s="142" t="s">
        <v>1215</v>
      </c>
      <c r="K588" s="142" t="s">
        <v>1216</v>
      </c>
      <c r="L588" s="141" t="s">
        <v>1219</v>
      </c>
      <c r="M588" s="142" t="s">
        <v>1217</v>
      </c>
      <c r="N588" s="142"/>
      <c r="O588" s="143" t="s">
        <v>57</v>
      </c>
      <c r="P588" s="144"/>
      <c r="Q588" s="145"/>
      <c r="R588" s="146"/>
      <c r="S588" s="190" t="s">
        <v>1214</v>
      </c>
      <c r="T588" s="415">
        <f t="shared" si="94"/>
        <v>32</v>
      </c>
      <c r="V588" s="401" t="str">
        <f t="shared" si="98"/>
        <v xml:space="preserve">指定承認    </v>
      </c>
      <c r="W588" s="401" t="str">
        <f t="shared" si="107"/>
        <v xml:space="preserve">指定承認    </v>
      </c>
    </row>
    <row r="589" spans="1:23" ht="15" customHeight="1">
      <c r="A589" s="400" t="str">
        <f t="shared" si="97"/>
        <v>037D0401</v>
      </c>
      <c r="B589" s="544"/>
      <c r="C589" s="530"/>
      <c r="D589" s="139" t="s">
        <v>21</v>
      </c>
      <c r="E589" s="140">
        <v>4</v>
      </c>
      <c r="F589" s="140">
        <v>1</v>
      </c>
      <c r="G589" s="535"/>
      <c r="H589" s="533"/>
      <c r="I589" s="164" t="str">
        <f t="shared" si="68"/>
        <v>037D0401</v>
      </c>
      <c r="J589" s="176" t="s">
        <v>1215</v>
      </c>
      <c r="K589" s="176" t="s">
        <v>1224</v>
      </c>
      <c r="L589" s="164" t="s">
        <v>1219</v>
      </c>
      <c r="M589" s="176" t="s">
        <v>1217</v>
      </c>
      <c r="N589" s="176"/>
      <c r="O589" s="177" t="s">
        <v>57</v>
      </c>
      <c r="P589" s="178"/>
      <c r="Q589" s="179"/>
      <c r="R589" s="180"/>
      <c r="S589" s="181" t="s">
        <v>1225</v>
      </c>
      <c r="T589" s="419">
        <f t="shared" si="94"/>
        <v>37</v>
      </c>
      <c r="V589" s="401" t="str">
        <f t="shared" si="98"/>
        <v xml:space="preserve">指定承認    </v>
      </c>
      <c r="W589" s="401" t="str">
        <f t="shared" si="107"/>
        <v xml:space="preserve">指定承認    </v>
      </c>
    </row>
    <row r="590" spans="1:23" ht="15" customHeight="1">
      <c r="A590" s="400" t="str">
        <f t="shared" si="97"/>
        <v>031M0502</v>
      </c>
      <c r="B590" s="544"/>
      <c r="C590" s="555" t="s">
        <v>2443</v>
      </c>
      <c r="D590" s="139" t="s">
        <v>2432</v>
      </c>
      <c r="E590" s="140">
        <v>5</v>
      </c>
      <c r="F590" s="140">
        <v>2</v>
      </c>
      <c r="G590" s="163" t="s">
        <v>2395</v>
      </c>
      <c r="H590" s="421" t="s">
        <v>2431</v>
      </c>
      <c r="I590" s="206" t="str">
        <f t="shared" si="68"/>
        <v>031M0502</v>
      </c>
      <c r="J590" s="165" t="s">
        <v>1640</v>
      </c>
      <c r="K590" s="165" t="s">
        <v>1642</v>
      </c>
      <c r="L590" s="165" t="s">
        <v>94</v>
      </c>
      <c r="M590" s="165"/>
      <c r="N590" s="165"/>
      <c r="O590" s="166" t="s">
        <v>57</v>
      </c>
      <c r="P590" s="167"/>
      <c r="Q590" s="168"/>
      <c r="R590" s="169"/>
      <c r="S590" s="182" t="s">
        <v>1634</v>
      </c>
      <c r="T590" s="423">
        <f t="shared" si="94"/>
        <v>31</v>
      </c>
      <c r="V590" s="401" t="str">
        <f t="shared" si="98"/>
        <v xml:space="preserve">指定承認    </v>
      </c>
      <c r="W590" s="401" t="str">
        <f t="shared" si="107"/>
        <v xml:space="preserve">指定承認    </v>
      </c>
    </row>
    <row r="591" spans="1:23" ht="15" customHeight="1">
      <c r="A591" s="400" t="str">
        <f t="shared" si="97"/>
        <v>016M0502</v>
      </c>
      <c r="B591" s="544" t="s">
        <v>2444</v>
      </c>
      <c r="C591" s="556"/>
      <c r="D591" s="139" t="s">
        <v>228</v>
      </c>
      <c r="E591" s="140">
        <v>5</v>
      </c>
      <c r="F591" s="140">
        <v>2</v>
      </c>
      <c r="G591" s="534" t="s">
        <v>211</v>
      </c>
      <c r="H591" s="531" t="s">
        <v>2433</v>
      </c>
      <c r="I591" s="162" t="str">
        <f t="shared" si="68"/>
        <v>016M0502</v>
      </c>
      <c r="J591" s="142" t="s">
        <v>1585</v>
      </c>
      <c r="K591" s="142" t="s">
        <v>212</v>
      </c>
      <c r="L591" s="142" t="s">
        <v>1545</v>
      </c>
      <c r="M591" s="142"/>
      <c r="N591" s="142"/>
      <c r="O591" s="143" t="s">
        <v>6</v>
      </c>
      <c r="P591" s="144" t="s">
        <v>24</v>
      </c>
      <c r="Q591" s="145">
        <v>114</v>
      </c>
      <c r="R591" s="146"/>
      <c r="S591" s="190" t="s">
        <v>1338</v>
      </c>
      <c r="T591" s="415">
        <f t="shared" si="94"/>
        <v>16</v>
      </c>
      <c r="V591" s="401" t="str">
        <f t="shared" si="98"/>
        <v>JWWA  G  114</v>
      </c>
      <c r="W591" s="401" t="str">
        <f t="shared" si="107"/>
        <v>JWWA  G  114</v>
      </c>
    </row>
    <row r="592" spans="1:23" ht="15" customHeight="1">
      <c r="A592" s="400" t="str">
        <f t="shared" si="97"/>
        <v>031M0501</v>
      </c>
      <c r="B592" s="544"/>
      <c r="C592" s="556"/>
      <c r="D592" s="139" t="s">
        <v>2432</v>
      </c>
      <c r="E592" s="140">
        <v>5</v>
      </c>
      <c r="F592" s="140">
        <v>1</v>
      </c>
      <c r="G592" s="539"/>
      <c r="H592" s="532"/>
      <c r="I592" s="148" t="str">
        <f t="shared" si="68"/>
        <v>031M0501</v>
      </c>
      <c r="J592" s="149" t="s">
        <v>1585</v>
      </c>
      <c r="K592" s="149" t="s">
        <v>1641</v>
      </c>
      <c r="L592" s="149" t="s">
        <v>94</v>
      </c>
      <c r="M592" s="149"/>
      <c r="N592" s="149"/>
      <c r="O592" s="150" t="s">
        <v>6</v>
      </c>
      <c r="P592" s="151" t="s">
        <v>24</v>
      </c>
      <c r="Q592" s="152">
        <v>114</v>
      </c>
      <c r="R592" s="153"/>
      <c r="S592" s="154" t="s">
        <v>1634</v>
      </c>
      <c r="T592" s="407">
        <f t="shared" si="94"/>
        <v>31</v>
      </c>
      <c r="V592" s="401" t="str">
        <f t="shared" si="98"/>
        <v>JWWA  G  114</v>
      </c>
      <c r="W592" s="401" t="str">
        <f t="shared" si="107"/>
        <v>JWWA  G  114</v>
      </c>
    </row>
    <row r="593" spans="1:23" ht="15" customHeight="1">
      <c r="A593" s="400" t="str">
        <f t="shared" si="97"/>
        <v>044M0501</v>
      </c>
      <c r="B593" s="544"/>
      <c r="C593" s="557"/>
      <c r="D593" s="139" t="s">
        <v>2432</v>
      </c>
      <c r="E593" s="140">
        <v>5</v>
      </c>
      <c r="F593" s="140">
        <v>1</v>
      </c>
      <c r="G593" s="535"/>
      <c r="H593" s="533"/>
      <c r="I593" s="155" t="str">
        <f t="shared" si="68"/>
        <v>044M0501</v>
      </c>
      <c r="J593" s="156" t="s">
        <v>1585</v>
      </c>
      <c r="K593" s="156" t="s">
        <v>1641</v>
      </c>
      <c r="L593" s="156" t="s">
        <v>94</v>
      </c>
      <c r="M593" s="156"/>
      <c r="N593" s="156"/>
      <c r="O593" s="157" t="s">
        <v>6</v>
      </c>
      <c r="P593" s="158" t="s">
        <v>24</v>
      </c>
      <c r="Q593" s="159">
        <v>114</v>
      </c>
      <c r="R593" s="160"/>
      <c r="S593" s="183" t="s">
        <v>2072</v>
      </c>
      <c r="T593" s="408">
        <f t="shared" si="94"/>
        <v>44</v>
      </c>
      <c r="V593" s="401" t="str">
        <f t="shared" si="98"/>
        <v>JWWA  G  114</v>
      </c>
      <c r="W593" s="401" t="str">
        <f t="shared" si="107"/>
        <v>JWWA  G  114</v>
      </c>
    </row>
    <row r="594" spans="1:23" ht="15" customHeight="1">
      <c r="A594" s="400" t="str">
        <f t="shared" si="97"/>
        <v>011M0304</v>
      </c>
      <c r="B594" s="544"/>
      <c r="C594" s="555" t="s">
        <v>3754</v>
      </c>
      <c r="D594" s="139" t="s">
        <v>228</v>
      </c>
      <c r="E594" s="140">
        <v>3</v>
      </c>
      <c r="F594" s="140">
        <v>4</v>
      </c>
      <c r="G594" s="534" t="s">
        <v>2434</v>
      </c>
      <c r="H594" s="531" t="s">
        <v>2435</v>
      </c>
      <c r="I594" s="162" t="str">
        <f t="shared" si="68"/>
        <v>011M0304</v>
      </c>
      <c r="J594" s="142" t="s">
        <v>559</v>
      </c>
      <c r="K594" s="142" t="s">
        <v>2203</v>
      </c>
      <c r="L594" s="142" t="s">
        <v>80</v>
      </c>
      <c r="M594" s="142"/>
      <c r="N594" s="142" t="s">
        <v>114</v>
      </c>
      <c r="O594" s="143" t="s">
        <v>57</v>
      </c>
      <c r="P594" s="144"/>
      <c r="Q594" s="145"/>
      <c r="R594" s="146"/>
      <c r="S594" s="190" t="s">
        <v>2140</v>
      </c>
      <c r="T594" s="415">
        <f t="shared" si="94"/>
        <v>11</v>
      </c>
      <c r="V594" s="401" t="str">
        <f t="shared" si="98"/>
        <v xml:space="preserve">指定承認    </v>
      </c>
      <c r="W594" s="401" t="str">
        <f t="shared" si="107"/>
        <v xml:space="preserve">指定承認    </v>
      </c>
    </row>
    <row r="595" spans="1:23" ht="15" customHeight="1">
      <c r="A595" s="400" t="str">
        <f t="shared" si="97"/>
        <v>016M0304</v>
      </c>
      <c r="B595" s="544"/>
      <c r="C595" s="556"/>
      <c r="D595" s="139" t="s">
        <v>228</v>
      </c>
      <c r="E595" s="140">
        <v>3</v>
      </c>
      <c r="F595" s="140">
        <v>4</v>
      </c>
      <c r="G595" s="539"/>
      <c r="H595" s="532"/>
      <c r="I595" s="148" t="str">
        <f t="shared" si="68"/>
        <v>016M0304</v>
      </c>
      <c r="J595" s="149" t="s">
        <v>559</v>
      </c>
      <c r="K595" s="149" t="s">
        <v>1564</v>
      </c>
      <c r="L595" s="149" t="s">
        <v>80</v>
      </c>
      <c r="M595" s="149"/>
      <c r="N595" s="149" t="s">
        <v>114</v>
      </c>
      <c r="O595" s="150" t="s">
        <v>57</v>
      </c>
      <c r="P595" s="151"/>
      <c r="Q595" s="152"/>
      <c r="R595" s="153"/>
      <c r="S595" s="154" t="s">
        <v>1338</v>
      </c>
      <c r="T595" s="407">
        <f t="shared" si="94"/>
        <v>16</v>
      </c>
      <c r="V595" s="401" t="str">
        <f t="shared" si="98"/>
        <v xml:space="preserve">指定承認    </v>
      </c>
      <c r="W595" s="401" t="str">
        <f t="shared" ref="W595" si="108">V595</f>
        <v xml:space="preserve">指定承認    </v>
      </c>
    </row>
    <row r="596" spans="1:23" ht="15" customHeight="1">
      <c r="A596" s="400" t="str">
        <f t="shared" si="97"/>
        <v>039M0303</v>
      </c>
      <c r="B596" s="544"/>
      <c r="C596" s="556"/>
      <c r="D596" s="139" t="s">
        <v>228</v>
      </c>
      <c r="E596" s="140">
        <v>3</v>
      </c>
      <c r="F596" s="140">
        <v>3</v>
      </c>
      <c r="G596" s="535"/>
      <c r="H596" s="533"/>
      <c r="I596" s="155" t="str">
        <f t="shared" si="68"/>
        <v>039M0303</v>
      </c>
      <c r="J596" s="156" t="s">
        <v>559</v>
      </c>
      <c r="K596" s="156" t="s">
        <v>1226</v>
      </c>
      <c r="L596" s="156" t="s">
        <v>558</v>
      </c>
      <c r="M596" s="156"/>
      <c r="N596" s="156" t="s">
        <v>114</v>
      </c>
      <c r="O596" s="157" t="s">
        <v>57</v>
      </c>
      <c r="P596" s="158"/>
      <c r="Q596" s="159"/>
      <c r="R596" s="160"/>
      <c r="S596" s="183" t="s">
        <v>542</v>
      </c>
      <c r="T596" s="408">
        <f t="shared" si="94"/>
        <v>39</v>
      </c>
      <c r="V596" s="401" t="str">
        <f t="shared" si="98"/>
        <v xml:space="preserve">指定承認    </v>
      </c>
      <c r="W596" s="401" t="str">
        <f t="shared" ref="W596:W597" si="109">V596</f>
        <v xml:space="preserve">指定承認    </v>
      </c>
    </row>
    <row r="597" spans="1:23" ht="15" customHeight="1">
      <c r="A597" s="400" t="str">
        <f t="shared" si="97"/>
        <v>011E0401</v>
      </c>
      <c r="B597" s="544"/>
      <c r="C597" s="556"/>
      <c r="D597" s="139" t="s">
        <v>192</v>
      </c>
      <c r="E597" s="140">
        <v>4</v>
      </c>
      <c r="F597" s="140">
        <v>1</v>
      </c>
      <c r="G597" s="534" t="s">
        <v>3036</v>
      </c>
      <c r="H597" s="531" t="s">
        <v>3037</v>
      </c>
      <c r="I597" s="141" t="str">
        <f t="shared" si="68"/>
        <v>011E0401</v>
      </c>
      <c r="J597" s="429" t="s">
        <v>4401</v>
      </c>
      <c r="K597" s="429" t="s">
        <v>4402</v>
      </c>
      <c r="L597" s="429" t="s">
        <v>4403</v>
      </c>
      <c r="M597" s="429" t="s">
        <v>1572</v>
      </c>
      <c r="N597" s="429" t="s">
        <v>4404</v>
      </c>
      <c r="O597" s="143" t="s">
        <v>57</v>
      </c>
      <c r="P597" s="144"/>
      <c r="Q597" s="145"/>
      <c r="R597" s="146"/>
      <c r="S597" s="147" t="s">
        <v>2140</v>
      </c>
      <c r="T597" s="406">
        <f t="shared" ref="T597:T669" si="110">IF(S597="","",VLOOKUP(S597,$AC$7:$AD$69,2,FALSE))</f>
        <v>11</v>
      </c>
      <c r="V597" s="401" t="str">
        <f t="shared" si="98"/>
        <v xml:space="preserve">指定承認    </v>
      </c>
      <c r="W597" s="401" t="str">
        <f t="shared" si="109"/>
        <v xml:space="preserve">指定承認    </v>
      </c>
    </row>
    <row r="598" spans="1:23" ht="15" customHeight="1">
      <c r="A598" s="400" t="str">
        <f t="shared" si="97"/>
        <v>016E0401</v>
      </c>
      <c r="B598" s="544"/>
      <c r="C598" s="556"/>
      <c r="D598" s="139" t="s">
        <v>192</v>
      </c>
      <c r="E598" s="140">
        <v>4</v>
      </c>
      <c r="F598" s="140">
        <v>1</v>
      </c>
      <c r="G598" s="539"/>
      <c r="H598" s="532"/>
      <c r="I598" s="164" t="str">
        <f t="shared" ref="I598:I599" si="111">IF(OR(D598="",E598="",F598=""),"",TEXT(T598,"000")&amp;D598&amp;TEXT(E598,"00")&amp;TEXT(F598,"00"))</f>
        <v>016E0401</v>
      </c>
      <c r="J598" s="431" t="s">
        <v>4401</v>
      </c>
      <c r="K598" s="431" t="s">
        <v>4405</v>
      </c>
      <c r="L598" s="431" t="s">
        <v>4403</v>
      </c>
      <c r="M598" s="431" t="s">
        <v>1572</v>
      </c>
      <c r="N598" s="431" t="s">
        <v>4404</v>
      </c>
      <c r="O598" s="177" t="s">
        <v>57</v>
      </c>
      <c r="P598" s="178"/>
      <c r="Q598" s="179"/>
      <c r="R598" s="180"/>
      <c r="S598" s="181" t="s">
        <v>1338</v>
      </c>
      <c r="T598" s="419">
        <f t="shared" ref="T598:T599" si="112">IF(S598="","",VLOOKUP(S598,$AC$7:$AD$69,2,FALSE))</f>
        <v>16</v>
      </c>
      <c r="V598" s="401" t="str">
        <f t="shared" ref="V598:V604" si="113">""&amp;O598&amp;"  "&amp;P598&amp;"  "&amp;Q598&amp;""</f>
        <v xml:space="preserve">指定承認    </v>
      </c>
      <c r="W598" s="401" t="str">
        <f t="shared" ref="W598:W604" si="114">V598</f>
        <v xml:space="preserve">指定承認    </v>
      </c>
    </row>
    <row r="599" spans="1:23" ht="15" customHeight="1">
      <c r="A599" s="400" t="str">
        <f t="shared" si="97"/>
        <v>011E0402</v>
      </c>
      <c r="B599" s="544"/>
      <c r="C599" s="556"/>
      <c r="D599" s="139" t="s">
        <v>192</v>
      </c>
      <c r="E599" s="140">
        <v>4</v>
      </c>
      <c r="F599" s="140">
        <v>2</v>
      </c>
      <c r="G599" s="539"/>
      <c r="H599" s="531" t="s">
        <v>4407</v>
      </c>
      <c r="I599" s="141" t="str">
        <f t="shared" si="111"/>
        <v>011E0402</v>
      </c>
      <c r="J599" s="429" t="s">
        <v>4401</v>
      </c>
      <c r="K599" s="429" t="s">
        <v>4402</v>
      </c>
      <c r="L599" s="429" t="s">
        <v>4403</v>
      </c>
      <c r="M599" s="429" t="s">
        <v>1572</v>
      </c>
      <c r="N599" s="429" t="s">
        <v>4406</v>
      </c>
      <c r="O599" s="143" t="s">
        <v>57</v>
      </c>
      <c r="P599" s="144"/>
      <c r="Q599" s="145"/>
      <c r="R599" s="146"/>
      <c r="S599" s="147" t="s">
        <v>2140</v>
      </c>
      <c r="T599" s="406">
        <f t="shared" si="112"/>
        <v>11</v>
      </c>
      <c r="V599" s="401" t="str">
        <f t="shared" si="113"/>
        <v xml:space="preserve">指定承認    </v>
      </c>
      <c r="W599" s="401" t="str">
        <f t="shared" si="114"/>
        <v xml:space="preserve">指定承認    </v>
      </c>
    </row>
    <row r="600" spans="1:23" ht="15" customHeight="1">
      <c r="A600" s="400" t="str">
        <f t="shared" si="97"/>
        <v>016E0402</v>
      </c>
      <c r="B600" s="544"/>
      <c r="C600" s="556"/>
      <c r="D600" s="139" t="s">
        <v>192</v>
      </c>
      <c r="E600" s="140">
        <v>4</v>
      </c>
      <c r="F600" s="140">
        <v>2</v>
      </c>
      <c r="G600" s="539"/>
      <c r="H600" s="532"/>
      <c r="I600" s="162" t="str">
        <f t="shared" ref="I600:I603" si="115">IF(OR(D600="",E600="",F600=""),"",TEXT(T600,"000")&amp;D600&amp;TEXT(E600,"00")&amp;TEXT(F600,"00"))</f>
        <v>016E0402</v>
      </c>
      <c r="J600" s="437" t="s">
        <v>4401</v>
      </c>
      <c r="K600" s="437" t="s">
        <v>4405</v>
      </c>
      <c r="L600" s="437" t="s">
        <v>678</v>
      </c>
      <c r="M600" s="437" t="s">
        <v>1572</v>
      </c>
      <c r="N600" s="437" t="s">
        <v>4406</v>
      </c>
      <c r="O600" s="186" t="s">
        <v>57</v>
      </c>
      <c r="P600" s="187"/>
      <c r="Q600" s="188"/>
      <c r="R600" s="189"/>
      <c r="S600" s="190" t="s">
        <v>1338</v>
      </c>
      <c r="T600" s="415">
        <f t="shared" ref="T600" si="116">IF(S600="","",VLOOKUP(S600,$AC$7:$AD$69,2,FALSE))</f>
        <v>16</v>
      </c>
      <c r="V600" s="401" t="str">
        <f t="shared" si="113"/>
        <v xml:space="preserve">指定承認    </v>
      </c>
      <c r="W600" s="401" t="str">
        <f t="shared" si="114"/>
        <v xml:space="preserve">指定承認    </v>
      </c>
    </row>
    <row r="601" spans="1:23" ht="15" customHeight="1">
      <c r="A601" s="400" t="str">
        <f t="shared" si="97"/>
        <v>011E0403</v>
      </c>
      <c r="B601" s="544"/>
      <c r="C601" s="556"/>
      <c r="D601" s="139" t="s">
        <v>192</v>
      </c>
      <c r="E601" s="140">
        <v>4</v>
      </c>
      <c r="F601" s="140">
        <v>3</v>
      </c>
      <c r="G601" s="539"/>
      <c r="H601" s="531" t="s">
        <v>4412</v>
      </c>
      <c r="I601" s="141" t="str">
        <f t="shared" si="68"/>
        <v>011E0403</v>
      </c>
      <c r="J601" s="429" t="s">
        <v>4413</v>
      </c>
      <c r="K601" s="429" t="s">
        <v>4414</v>
      </c>
      <c r="L601" s="429" t="s">
        <v>4415</v>
      </c>
      <c r="M601" s="429" t="s">
        <v>1572</v>
      </c>
      <c r="N601" s="429" t="s">
        <v>4404</v>
      </c>
      <c r="O601" s="143" t="s">
        <v>57</v>
      </c>
      <c r="P601" s="144"/>
      <c r="Q601" s="145"/>
      <c r="R601" s="146"/>
      <c r="S601" s="147" t="s">
        <v>2140</v>
      </c>
      <c r="T601" s="406">
        <f t="shared" si="110"/>
        <v>11</v>
      </c>
      <c r="V601" s="401" t="str">
        <f t="shared" si="113"/>
        <v xml:space="preserve">指定承認    </v>
      </c>
      <c r="W601" s="401" t="str">
        <f t="shared" si="114"/>
        <v xml:space="preserve">指定承認    </v>
      </c>
    </row>
    <row r="602" spans="1:23" ht="15" customHeight="1">
      <c r="A602" s="400" t="str">
        <f t="shared" si="97"/>
        <v>016E0403</v>
      </c>
      <c r="B602" s="544"/>
      <c r="C602" s="556"/>
      <c r="D602" s="139" t="s">
        <v>192</v>
      </c>
      <c r="E602" s="140">
        <v>4</v>
      </c>
      <c r="F602" s="140">
        <v>3</v>
      </c>
      <c r="G602" s="539"/>
      <c r="H602" s="532"/>
      <c r="I602" s="148" t="str">
        <f t="shared" si="115"/>
        <v>016E0403</v>
      </c>
      <c r="J602" s="431" t="s">
        <v>4413</v>
      </c>
      <c r="K602" s="431" t="s">
        <v>4418</v>
      </c>
      <c r="L602" s="431" t="s">
        <v>4415</v>
      </c>
      <c r="M602" s="431" t="s">
        <v>1572</v>
      </c>
      <c r="N602" s="431" t="s">
        <v>4404</v>
      </c>
      <c r="O602" s="177" t="s">
        <v>57</v>
      </c>
      <c r="P602" s="178"/>
      <c r="Q602" s="179"/>
      <c r="R602" s="180"/>
      <c r="S602" s="154" t="s">
        <v>1338</v>
      </c>
      <c r="T602" s="407">
        <f t="shared" si="110"/>
        <v>16</v>
      </c>
      <c r="V602" s="401" t="str">
        <f t="shared" si="113"/>
        <v xml:space="preserve">指定承認    </v>
      </c>
      <c r="W602" s="401" t="str">
        <f t="shared" si="114"/>
        <v xml:space="preserve">指定承認    </v>
      </c>
    </row>
    <row r="603" spans="1:23" ht="15" customHeight="1">
      <c r="A603" s="400" t="str">
        <f t="shared" si="97"/>
        <v>011E0404</v>
      </c>
      <c r="B603" s="544"/>
      <c r="C603" s="556"/>
      <c r="D603" s="139" t="s">
        <v>192</v>
      </c>
      <c r="E603" s="140">
        <v>4</v>
      </c>
      <c r="F603" s="140">
        <v>4</v>
      </c>
      <c r="G603" s="539"/>
      <c r="H603" s="531" t="s">
        <v>4419</v>
      </c>
      <c r="I603" s="141" t="str">
        <f t="shared" si="115"/>
        <v>011E0404</v>
      </c>
      <c r="J603" s="429" t="s">
        <v>4413</v>
      </c>
      <c r="K603" s="429" t="s">
        <v>4414</v>
      </c>
      <c r="L603" s="429" t="s">
        <v>4415</v>
      </c>
      <c r="M603" s="429" t="s">
        <v>1572</v>
      </c>
      <c r="N603" s="429" t="s">
        <v>4406</v>
      </c>
      <c r="O603" s="143" t="s">
        <v>57</v>
      </c>
      <c r="P603" s="144"/>
      <c r="Q603" s="145"/>
      <c r="R603" s="146"/>
      <c r="S603" s="147" t="s">
        <v>2140</v>
      </c>
      <c r="T603" s="406">
        <f t="shared" ref="T603:T604" si="117">IF(S603="","",VLOOKUP(S603,$AC$7:$AD$69,2,FALSE))</f>
        <v>11</v>
      </c>
      <c r="V603" s="401" t="str">
        <f t="shared" si="113"/>
        <v xml:space="preserve">指定承認    </v>
      </c>
      <c r="W603" s="401" t="str">
        <f t="shared" si="114"/>
        <v xml:space="preserve">指定承認    </v>
      </c>
    </row>
    <row r="604" spans="1:23" ht="15" customHeight="1">
      <c r="A604" s="400" t="str">
        <f t="shared" si="97"/>
        <v>016E0404</v>
      </c>
      <c r="B604" s="544"/>
      <c r="C604" s="556"/>
      <c r="D604" s="139" t="s">
        <v>192</v>
      </c>
      <c r="E604" s="140">
        <v>4</v>
      </c>
      <c r="F604" s="140">
        <v>4</v>
      </c>
      <c r="G604" s="539"/>
      <c r="H604" s="532"/>
      <c r="I604" s="164" t="str">
        <f t="shared" ref="I604" si="118">IF(OR(D604="",E604="",F604=""),"",TEXT(T604,"000")&amp;D604&amp;TEXT(E604,"00")&amp;TEXT(F604,"00"))</f>
        <v>016E0404</v>
      </c>
      <c r="J604" s="431" t="s">
        <v>4413</v>
      </c>
      <c r="K604" s="431" t="s">
        <v>4418</v>
      </c>
      <c r="L604" s="431" t="s">
        <v>4415</v>
      </c>
      <c r="M604" s="431" t="s">
        <v>1572</v>
      </c>
      <c r="N604" s="437" t="s">
        <v>4406</v>
      </c>
      <c r="O604" s="177" t="s">
        <v>57</v>
      </c>
      <c r="P604" s="178"/>
      <c r="Q604" s="179"/>
      <c r="R604" s="180"/>
      <c r="S604" s="181" t="s">
        <v>1338</v>
      </c>
      <c r="T604" s="419">
        <f t="shared" si="117"/>
        <v>16</v>
      </c>
      <c r="V604" s="401" t="str">
        <f t="shared" si="113"/>
        <v xml:space="preserve">指定承認    </v>
      </c>
      <c r="W604" s="401" t="str">
        <f t="shared" si="114"/>
        <v xml:space="preserve">指定承認    </v>
      </c>
    </row>
    <row r="605" spans="1:23" ht="15" customHeight="1">
      <c r="A605" s="400" t="str">
        <f t="shared" si="97"/>
        <v>031E0101</v>
      </c>
      <c r="B605" s="544"/>
      <c r="C605" s="555" t="s">
        <v>2519</v>
      </c>
      <c r="D605" s="139" t="s">
        <v>192</v>
      </c>
      <c r="E605" s="140">
        <v>1</v>
      </c>
      <c r="F605" s="140">
        <v>1</v>
      </c>
      <c r="G605" s="534" t="s">
        <v>2436</v>
      </c>
      <c r="H605" s="534" t="s">
        <v>2436</v>
      </c>
      <c r="I605" s="170" t="str">
        <f t="shared" si="68"/>
        <v>031E0101</v>
      </c>
      <c r="J605" s="142" t="s">
        <v>1643</v>
      </c>
      <c r="K605" s="142" t="s">
        <v>1644</v>
      </c>
      <c r="L605" s="142" t="s">
        <v>87</v>
      </c>
      <c r="M605" s="142"/>
      <c r="N605" s="142"/>
      <c r="O605" s="143" t="s">
        <v>65</v>
      </c>
      <c r="P605" s="144" t="s">
        <v>24</v>
      </c>
      <c r="Q605" s="145">
        <v>1052</v>
      </c>
      <c r="R605" s="146"/>
      <c r="S605" s="161" t="s">
        <v>1634</v>
      </c>
      <c r="T605" s="424">
        <f t="shared" si="110"/>
        <v>31</v>
      </c>
      <c r="V605" s="401" t="str">
        <f t="shared" si="98"/>
        <v>JDPA  G  1052</v>
      </c>
      <c r="W605" s="401" t="str">
        <f t="shared" si="107"/>
        <v>JDPA  G  1052</v>
      </c>
    </row>
    <row r="606" spans="1:23" ht="15" customHeight="1">
      <c r="A606" s="400" t="str">
        <f t="shared" si="97"/>
        <v>044E0101</v>
      </c>
      <c r="B606" s="544"/>
      <c r="C606" s="556"/>
      <c r="D606" s="139" t="s">
        <v>192</v>
      </c>
      <c r="E606" s="140">
        <v>1</v>
      </c>
      <c r="F606" s="140">
        <v>1</v>
      </c>
      <c r="G606" s="539"/>
      <c r="H606" s="539"/>
      <c r="I606" s="164" t="str">
        <f t="shared" si="68"/>
        <v>044E0101</v>
      </c>
      <c r="J606" s="176" t="s">
        <v>1643</v>
      </c>
      <c r="K606" s="176" t="s">
        <v>2100</v>
      </c>
      <c r="L606" s="176" t="s">
        <v>87</v>
      </c>
      <c r="M606" s="176"/>
      <c r="N606" s="176"/>
      <c r="O606" s="177" t="s">
        <v>65</v>
      </c>
      <c r="P606" s="178" t="s">
        <v>24</v>
      </c>
      <c r="Q606" s="179">
        <v>1052</v>
      </c>
      <c r="R606" s="180"/>
      <c r="S606" s="181" t="s">
        <v>2072</v>
      </c>
      <c r="T606" s="419">
        <f t="shared" si="110"/>
        <v>44</v>
      </c>
      <c r="V606" s="401" t="str">
        <f t="shared" si="98"/>
        <v>JDPA  G  1052</v>
      </c>
      <c r="W606" s="401" t="str">
        <f t="shared" si="107"/>
        <v>JDPA  G  1052</v>
      </c>
    </row>
    <row r="607" spans="1:23" ht="15" customHeight="1">
      <c r="A607" s="400" t="str">
        <f t="shared" si="97"/>
        <v>026E0101</v>
      </c>
      <c r="B607" s="544"/>
      <c r="C607" s="556"/>
      <c r="D607" s="139" t="s">
        <v>192</v>
      </c>
      <c r="E607" s="140">
        <v>1</v>
      </c>
      <c r="F607" s="140">
        <v>1</v>
      </c>
      <c r="G607" s="539"/>
      <c r="H607" s="539"/>
      <c r="I607" s="162" t="str">
        <f t="shared" ref="I607" si="119">IF(OR(D607="",E607="",F607=""),"",TEXT(T607,"000")&amp;D607&amp;TEXT(E607,"00")&amp;TEXT(F607,"00"))</f>
        <v>026E0101</v>
      </c>
      <c r="J607" s="142" t="s">
        <v>1643</v>
      </c>
      <c r="K607" s="142" t="s">
        <v>1643</v>
      </c>
      <c r="L607" s="142" t="s">
        <v>73</v>
      </c>
      <c r="M607" s="142"/>
      <c r="N607" s="142"/>
      <c r="O607" s="143" t="s">
        <v>6</v>
      </c>
      <c r="P607" s="144" t="s">
        <v>194</v>
      </c>
      <c r="Q607" s="145">
        <v>158</v>
      </c>
      <c r="R607" s="146"/>
      <c r="S607" s="190" t="s">
        <v>2012</v>
      </c>
      <c r="T607" s="415">
        <f t="shared" si="110"/>
        <v>26</v>
      </c>
      <c r="V607" s="401" t="str">
        <f t="shared" si="98"/>
        <v>JWWA  K  158</v>
      </c>
      <c r="W607" s="401" t="str">
        <f t="shared" si="107"/>
        <v>JWWA  K  158</v>
      </c>
    </row>
    <row r="608" spans="1:23" ht="15" customHeight="1">
      <c r="A608" s="400" t="str">
        <f t="shared" si="97"/>
        <v>031E0102</v>
      </c>
      <c r="B608" s="544"/>
      <c r="C608" s="556"/>
      <c r="D608" s="139" t="s">
        <v>2437</v>
      </c>
      <c r="E608" s="140">
        <v>1</v>
      </c>
      <c r="F608" s="140">
        <v>2</v>
      </c>
      <c r="G608" s="539"/>
      <c r="H608" s="539"/>
      <c r="I608" s="148" t="str">
        <f t="shared" si="68"/>
        <v>031E0102</v>
      </c>
      <c r="J608" s="149" t="s">
        <v>1643</v>
      </c>
      <c r="K608" s="149" t="s">
        <v>1643</v>
      </c>
      <c r="L608" s="149" t="s">
        <v>73</v>
      </c>
      <c r="M608" s="149"/>
      <c r="N608" s="149"/>
      <c r="O608" s="150" t="s">
        <v>6</v>
      </c>
      <c r="P608" s="151" t="s">
        <v>194</v>
      </c>
      <c r="Q608" s="152">
        <v>158</v>
      </c>
      <c r="R608" s="153"/>
      <c r="S608" s="154" t="s">
        <v>1634</v>
      </c>
      <c r="T608" s="407">
        <f t="shared" si="110"/>
        <v>31</v>
      </c>
      <c r="V608" s="401" t="str">
        <f t="shared" si="98"/>
        <v>JWWA  K  158</v>
      </c>
      <c r="W608" s="401" t="str">
        <f t="shared" si="107"/>
        <v>JWWA  K  158</v>
      </c>
    </row>
    <row r="609" spans="1:23" ht="15" customHeight="1">
      <c r="A609" s="400" t="str">
        <f t="shared" si="97"/>
        <v>044E0102</v>
      </c>
      <c r="B609" s="544"/>
      <c r="C609" s="556"/>
      <c r="D609" s="139" t="s">
        <v>2438</v>
      </c>
      <c r="E609" s="140">
        <v>1</v>
      </c>
      <c r="F609" s="140">
        <v>2</v>
      </c>
      <c r="G609" s="535"/>
      <c r="H609" s="535"/>
      <c r="I609" s="155" t="str">
        <f t="shared" si="68"/>
        <v>044E0102</v>
      </c>
      <c r="J609" s="156" t="s">
        <v>1643</v>
      </c>
      <c r="K609" s="156" t="s">
        <v>195</v>
      </c>
      <c r="L609" s="156" t="s">
        <v>73</v>
      </c>
      <c r="M609" s="156"/>
      <c r="N609" s="156"/>
      <c r="O609" s="157" t="s">
        <v>6</v>
      </c>
      <c r="P609" s="158" t="s">
        <v>194</v>
      </c>
      <c r="Q609" s="159">
        <v>158</v>
      </c>
      <c r="R609" s="160"/>
      <c r="S609" s="183" t="s">
        <v>2072</v>
      </c>
      <c r="T609" s="408">
        <f t="shared" si="110"/>
        <v>44</v>
      </c>
      <c r="V609" s="401" t="str">
        <f t="shared" si="98"/>
        <v>JWWA  K  158</v>
      </c>
      <c r="W609" s="401" t="str">
        <f t="shared" si="107"/>
        <v>JWWA  K  158</v>
      </c>
    </row>
    <row r="610" spans="1:23" ht="15" customHeight="1">
      <c r="A610" s="400" t="str">
        <f t="shared" si="97"/>
        <v>026E0102</v>
      </c>
      <c r="B610" s="544"/>
      <c r="C610" s="556"/>
      <c r="D610" s="139" t="s">
        <v>2438</v>
      </c>
      <c r="E610" s="140">
        <v>1</v>
      </c>
      <c r="F610" s="140">
        <v>2</v>
      </c>
      <c r="G610" s="534" t="s">
        <v>193</v>
      </c>
      <c r="H610" s="531" t="s">
        <v>2439</v>
      </c>
      <c r="I610" s="162" t="str">
        <f t="shared" si="68"/>
        <v>026E0102</v>
      </c>
      <c r="J610" s="142" t="s">
        <v>1647</v>
      </c>
      <c r="K610" s="142" t="s">
        <v>1647</v>
      </c>
      <c r="L610" s="142" t="s">
        <v>204</v>
      </c>
      <c r="M610" s="142"/>
      <c r="N610" s="142"/>
      <c r="O610" s="143" t="s">
        <v>6</v>
      </c>
      <c r="P610" s="144" t="s">
        <v>194</v>
      </c>
      <c r="Q610" s="145">
        <v>158</v>
      </c>
      <c r="R610" s="146"/>
      <c r="S610" s="190" t="s">
        <v>2012</v>
      </c>
      <c r="T610" s="415">
        <f t="shared" si="110"/>
        <v>26</v>
      </c>
      <c r="V610" s="401" t="str">
        <f t="shared" si="98"/>
        <v>JWWA  K  158</v>
      </c>
      <c r="W610" s="401" t="str">
        <f t="shared" ref="W610:W616" si="120">V610</f>
        <v>JWWA  K  158</v>
      </c>
    </row>
    <row r="611" spans="1:23" ht="15" customHeight="1">
      <c r="A611" s="400" t="str">
        <f t="shared" si="97"/>
        <v>031E0104</v>
      </c>
      <c r="B611" s="544"/>
      <c r="C611" s="556"/>
      <c r="D611" s="139" t="s">
        <v>2438</v>
      </c>
      <c r="E611" s="140">
        <v>1</v>
      </c>
      <c r="F611" s="140">
        <v>4</v>
      </c>
      <c r="G611" s="539"/>
      <c r="H611" s="532"/>
      <c r="I611" s="148" t="str">
        <f t="shared" si="68"/>
        <v>031E0104</v>
      </c>
      <c r="J611" s="149" t="s">
        <v>1647</v>
      </c>
      <c r="K611" s="149" t="s">
        <v>1648</v>
      </c>
      <c r="L611" s="149" t="s">
        <v>204</v>
      </c>
      <c r="M611" s="149"/>
      <c r="N611" s="149"/>
      <c r="O611" s="150" t="s">
        <v>6</v>
      </c>
      <c r="P611" s="151" t="s">
        <v>194</v>
      </c>
      <c r="Q611" s="152">
        <v>158</v>
      </c>
      <c r="R611" s="153"/>
      <c r="S611" s="154" t="s">
        <v>1634</v>
      </c>
      <c r="T611" s="407">
        <f t="shared" si="110"/>
        <v>31</v>
      </c>
      <c r="V611" s="401" t="str">
        <f t="shared" si="98"/>
        <v>JWWA  K  158</v>
      </c>
      <c r="W611" s="401" t="str">
        <f t="shared" si="120"/>
        <v>JWWA  K  158</v>
      </c>
    </row>
    <row r="612" spans="1:23" ht="15" customHeight="1">
      <c r="A612" s="400" t="str">
        <f t="shared" ref="A612:A675" si="121">I612</f>
        <v>044E0104</v>
      </c>
      <c r="B612" s="544"/>
      <c r="C612" s="556"/>
      <c r="D612" s="438" t="s">
        <v>192</v>
      </c>
      <c r="E612" s="439">
        <v>1</v>
      </c>
      <c r="F612" s="439">
        <v>4</v>
      </c>
      <c r="G612" s="539"/>
      <c r="H612" s="533"/>
      <c r="I612" s="162" t="str">
        <f t="shared" si="68"/>
        <v>044E0104</v>
      </c>
      <c r="J612" s="171" t="s">
        <v>1647</v>
      </c>
      <c r="K612" s="171" t="s">
        <v>2101</v>
      </c>
      <c r="L612" s="171" t="s">
        <v>204</v>
      </c>
      <c r="M612" s="171"/>
      <c r="N612" s="171"/>
      <c r="O612" s="172" t="s">
        <v>6</v>
      </c>
      <c r="P612" s="173" t="s">
        <v>194</v>
      </c>
      <c r="Q612" s="174">
        <v>158</v>
      </c>
      <c r="R612" s="175"/>
      <c r="S612" s="161" t="s">
        <v>2072</v>
      </c>
      <c r="T612" s="408">
        <f t="shared" si="110"/>
        <v>44</v>
      </c>
      <c r="V612" s="401" t="str">
        <f t="shared" si="98"/>
        <v>JWWA  K  158</v>
      </c>
      <c r="W612" s="401" t="str">
        <f t="shared" ref="W612:W615" si="122">V612</f>
        <v>JWWA  K  158</v>
      </c>
    </row>
    <row r="613" spans="1:23" ht="15" customHeight="1">
      <c r="A613" s="400" t="str">
        <f t="shared" si="121"/>
        <v>031E0107</v>
      </c>
      <c r="B613" s="544"/>
      <c r="C613" s="556"/>
      <c r="D613" s="438" t="s">
        <v>2514</v>
      </c>
      <c r="E613" s="439">
        <v>1</v>
      </c>
      <c r="F613" s="439">
        <v>7</v>
      </c>
      <c r="G613" s="535"/>
      <c r="H613" s="414" t="s">
        <v>2515</v>
      </c>
      <c r="I613" s="206" t="str">
        <f t="shared" si="68"/>
        <v>031E0107</v>
      </c>
      <c r="J613" s="165" t="s">
        <v>1651</v>
      </c>
      <c r="K613" s="165" t="s">
        <v>201</v>
      </c>
      <c r="L613" s="165" t="s">
        <v>1655</v>
      </c>
      <c r="M613" s="165"/>
      <c r="N613" s="165"/>
      <c r="O613" s="166" t="s">
        <v>81</v>
      </c>
      <c r="P613" s="167" t="s">
        <v>198</v>
      </c>
      <c r="Q613" s="168">
        <v>1901</v>
      </c>
      <c r="R613" s="165"/>
      <c r="S613" s="182" t="s">
        <v>1634</v>
      </c>
      <c r="T613" s="408">
        <f t="shared" si="110"/>
        <v>31</v>
      </c>
      <c r="V613" s="401" t="str">
        <f t="shared" si="98"/>
        <v>JIS  Z  1901</v>
      </c>
      <c r="W613" s="401" t="str">
        <f t="shared" si="122"/>
        <v>JIS  Z  1901</v>
      </c>
    </row>
    <row r="614" spans="1:23" ht="15" customHeight="1">
      <c r="A614" s="400" t="str">
        <f t="shared" si="121"/>
        <v>031E0205</v>
      </c>
      <c r="B614" s="544"/>
      <c r="C614" s="536" t="s">
        <v>3800</v>
      </c>
      <c r="D614" s="166" t="s">
        <v>3802</v>
      </c>
      <c r="E614" s="140">
        <v>2</v>
      </c>
      <c r="F614" s="140">
        <v>5</v>
      </c>
      <c r="G614" s="534" t="s">
        <v>3803</v>
      </c>
      <c r="H614" s="531" t="s">
        <v>3801</v>
      </c>
      <c r="I614" s="141" t="str">
        <f t="shared" si="68"/>
        <v>031E0205</v>
      </c>
      <c r="J614" s="440" t="s">
        <v>3804</v>
      </c>
      <c r="K614" s="142" t="s">
        <v>3805</v>
      </c>
      <c r="L614" s="142" t="s">
        <v>3806</v>
      </c>
      <c r="M614" s="142" t="s">
        <v>3811</v>
      </c>
      <c r="N614" s="142"/>
      <c r="O614" s="438" t="s">
        <v>57</v>
      </c>
      <c r="P614" s="144"/>
      <c r="Q614" s="441"/>
      <c r="R614" s="142"/>
      <c r="S614" s="442" t="s">
        <v>1634</v>
      </c>
      <c r="T614" s="424">
        <f t="shared" ref="T614:T617" si="123">IF(S614="","",VLOOKUP(S614,$AC$7:$AD$69,2,FALSE))</f>
        <v>31</v>
      </c>
      <c r="V614" s="401" t="str">
        <f t="shared" si="98"/>
        <v xml:space="preserve">指定承認    </v>
      </c>
      <c r="W614" s="401" t="str">
        <f t="shared" si="122"/>
        <v xml:space="preserve">指定承認    </v>
      </c>
    </row>
    <row r="615" spans="1:23" ht="15" customHeight="1">
      <c r="A615" s="400" t="str">
        <f t="shared" si="121"/>
        <v>044E0205</v>
      </c>
      <c r="B615" s="544"/>
      <c r="C615" s="537"/>
      <c r="D615" s="166" t="s">
        <v>3802</v>
      </c>
      <c r="E615" s="140">
        <v>2</v>
      </c>
      <c r="F615" s="140">
        <v>5</v>
      </c>
      <c r="G615" s="539"/>
      <c r="H615" s="532"/>
      <c r="I615" s="164" t="str">
        <f t="shared" ref="I615:I617" si="124">IF(OR(D615="",E615="",F615=""),"",TEXT(T615,"000")&amp;D615&amp;TEXT(E615,"00")&amp;TEXT(F615,"00"))</f>
        <v>044E0205</v>
      </c>
      <c r="J615" s="443" t="s">
        <v>3804</v>
      </c>
      <c r="K615" s="176" t="s">
        <v>3817</v>
      </c>
      <c r="L615" s="176" t="s">
        <v>3815</v>
      </c>
      <c r="M615" s="176" t="s">
        <v>3811</v>
      </c>
      <c r="N615" s="176"/>
      <c r="O615" s="444" t="s">
        <v>57</v>
      </c>
      <c r="P615" s="178"/>
      <c r="Q615" s="445"/>
      <c r="R615" s="176"/>
      <c r="S615" s="181" t="s">
        <v>2072</v>
      </c>
      <c r="T615" s="419">
        <f t="shared" si="123"/>
        <v>44</v>
      </c>
      <c r="V615" s="401" t="str">
        <f t="shared" si="98"/>
        <v xml:space="preserve">指定承認    </v>
      </c>
      <c r="W615" s="401" t="str">
        <f t="shared" si="122"/>
        <v xml:space="preserve">指定承認    </v>
      </c>
    </row>
    <row r="616" spans="1:23" ht="15" customHeight="1">
      <c r="A616" s="400" t="str">
        <f t="shared" si="121"/>
        <v>031E0206</v>
      </c>
      <c r="B616" s="544"/>
      <c r="C616" s="537"/>
      <c r="D616" s="166" t="s">
        <v>3802</v>
      </c>
      <c r="E616" s="140">
        <v>2</v>
      </c>
      <c r="F616" s="140">
        <v>6</v>
      </c>
      <c r="G616" s="539"/>
      <c r="H616" s="532"/>
      <c r="I616" s="141" t="str">
        <f t="shared" si="124"/>
        <v>031E0206</v>
      </c>
      <c r="J616" s="440" t="s">
        <v>3804</v>
      </c>
      <c r="K616" s="142" t="s">
        <v>3805</v>
      </c>
      <c r="L616" s="142" t="s">
        <v>3807</v>
      </c>
      <c r="M616" s="142" t="s">
        <v>3811</v>
      </c>
      <c r="N616" s="142"/>
      <c r="O616" s="438" t="s">
        <v>57</v>
      </c>
      <c r="P616" s="144"/>
      <c r="Q616" s="441"/>
      <c r="R616" s="142"/>
      <c r="S616" s="446" t="s">
        <v>1634</v>
      </c>
      <c r="T616" s="424">
        <f t="shared" si="123"/>
        <v>31</v>
      </c>
      <c r="V616" s="401" t="str">
        <f t="shared" si="98"/>
        <v xml:space="preserve">指定承認    </v>
      </c>
      <c r="W616" s="401" t="str">
        <f t="shared" si="120"/>
        <v xml:space="preserve">指定承認    </v>
      </c>
    </row>
    <row r="617" spans="1:23" ht="15" customHeight="1">
      <c r="A617" s="400" t="str">
        <f t="shared" si="121"/>
        <v>044E0206</v>
      </c>
      <c r="B617" s="545"/>
      <c r="C617" s="538"/>
      <c r="D617" s="166" t="s">
        <v>3802</v>
      </c>
      <c r="E617" s="140">
        <v>2</v>
      </c>
      <c r="F617" s="140">
        <v>6</v>
      </c>
      <c r="G617" s="535"/>
      <c r="H617" s="533"/>
      <c r="I617" s="164" t="str">
        <f t="shared" si="124"/>
        <v>044E0206</v>
      </c>
      <c r="J617" s="176" t="s">
        <v>3804</v>
      </c>
      <c r="K617" s="176" t="s">
        <v>3817</v>
      </c>
      <c r="L617" s="176" t="s">
        <v>3807</v>
      </c>
      <c r="M617" s="176" t="s">
        <v>3811</v>
      </c>
      <c r="N617" s="176"/>
      <c r="O617" s="177" t="s">
        <v>57</v>
      </c>
      <c r="P617" s="178"/>
      <c r="Q617" s="179"/>
      <c r="R617" s="176"/>
      <c r="S617" s="181" t="s">
        <v>2072</v>
      </c>
      <c r="T617" s="419">
        <f t="shared" si="123"/>
        <v>44</v>
      </c>
      <c r="V617" s="401" t="str">
        <f t="shared" si="98"/>
        <v xml:space="preserve">指定承認    </v>
      </c>
      <c r="W617" s="401" t="str">
        <f t="shared" ref="W617:W650" si="125">V617</f>
        <v xml:space="preserve">指定承認    </v>
      </c>
    </row>
    <row r="618" spans="1:23" ht="15" customHeight="1">
      <c r="A618" s="400">
        <f t="shared" si="121"/>
        <v>0</v>
      </c>
      <c r="B618" s="553" t="s">
        <v>2445</v>
      </c>
      <c r="C618" s="554"/>
      <c r="D618" s="554"/>
      <c r="E618" s="554"/>
      <c r="F618" s="554"/>
      <c r="G618" s="554"/>
      <c r="H618" s="554"/>
      <c r="I618" s="595"/>
      <c r="J618" s="595"/>
      <c r="K618" s="595"/>
      <c r="L618" s="595"/>
      <c r="M618" s="595"/>
      <c r="N618" s="595"/>
      <c r="O618" s="595"/>
      <c r="P618" s="595"/>
      <c r="Q618" s="595"/>
      <c r="R618" s="595"/>
      <c r="S618" s="595"/>
      <c r="T618" s="447" t="str">
        <f t="shared" si="110"/>
        <v/>
      </c>
      <c r="V618" s="401" t="str">
        <f t="shared" ref="V618:V681" si="126">""&amp;O618&amp;"  "&amp;P618&amp;"  "&amp;Q618&amp;""</f>
        <v xml:space="preserve">    </v>
      </c>
      <c r="W618" s="401" t="str">
        <f t="shared" si="125"/>
        <v xml:space="preserve">    </v>
      </c>
    </row>
    <row r="619" spans="1:23" ht="15" customHeight="1">
      <c r="A619" s="400" t="str">
        <f t="shared" si="121"/>
        <v>007P0102</v>
      </c>
      <c r="B619" s="544" t="s">
        <v>2527</v>
      </c>
      <c r="C619" s="528" t="s">
        <v>2450</v>
      </c>
      <c r="D619" s="139" t="s">
        <v>2449</v>
      </c>
      <c r="E619" s="140">
        <v>1</v>
      </c>
      <c r="F619" s="140">
        <v>2</v>
      </c>
      <c r="G619" s="534" t="s">
        <v>2446</v>
      </c>
      <c r="H619" s="531" t="s">
        <v>2448</v>
      </c>
      <c r="I619" s="141" t="str">
        <f t="shared" si="68"/>
        <v>007P0102</v>
      </c>
      <c r="J619" s="142" t="s">
        <v>999</v>
      </c>
      <c r="K619" s="142" t="s">
        <v>1231</v>
      </c>
      <c r="L619" s="142" t="s">
        <v>87</v>
      </c>
      <c r="M619" s="142"/>
      <c r="N619" s="142"/>
      <c r="O619" s="143" t="s">
        <v>6</v>
      </c>
      <c r="P619" s="144" t="s">
        <v>194</v>
      </c>
      <c r="Q619" s="448">
        <v>144</v>
      </c>
      <c r="R619" s="146"/>
      <c r="S619" s="147" t="s">
        <v>1229</v>
      </c>
      <c r="T619" s="415">
        <f t="shared" si="110"/>
        <v>7</v>
      </c>
      <c r="V619" s="401" t="str">
        <f t="shared" si="126"/>
        <v>JWWA  K  144</v>
      </c>
      <c r="W619" s="401" t="str">
        <f t="shared" si="125"/>
        <v>JWWA  K  144</v>
      </c>
    </row>
    <row r="620" spans="1:23" ht="15" customHeight="1">
      <c r="A620" s="400" t="str">
        <f t="shared" si="121"/>
        <v>038P0102</v>
      </c>
      <c r="B620" s="544"/>
      <c r="C620" s="529"/>
      <c r="D620" s="139" t="s">
        <v>2449</v>
      </c>
      <c r="E620" s="140">
        <v>1</v>
      </c>
      <c r="F620" s="140">
        <v>2</v>
      </c>
      <c r="G620" s="539"/>
      <c r="H620" s="532"/>
      <c r="I620" s="164" t="str">
        <f t="shared" si="68"/>
        <v>038P0102</v>
      </c>
      <c r="J620" s="176" t="s">
        <v>999</v>
      </c>
      <c r="K620" s="176" t="s">
        <v>1000</v>
      </c>
      <c r="L620" s="176" t="s">
        <v>87</v>
      </c>
      <c r="M620" s="176"/>
      <c r="N620" s="176"/>
      <c r="O620" s="177" t="s">
        <v>6</v>
      </c>
      <c r="P620" s="178" t="s">
        <v>194</v>
      </c>
      <c r="Q620" s="449">
        <v>144</v>
      </c>
      <c r="R620" s="180"/>
      <c r="S620" s="181" t="s">
        <v>997</v>
      </c>
      <c r="T620" s="419">
        <f t="shared" si="110"/>
        <v>38</v>
      </c>
      <c r="V620" s="401" t="str">
        <f t="shared" si="126"/>
        <v>JWWA  K  144</v>
      </c>
      <c r="W620" s="401" t="str">
        <f t="shared" si="125"/>
        <v>JWWA  K  144</v>
      </c>
    </row>
    <row r="621" spans="1:23" ht="15" customHeight="1">
      <c r="A621" s="400" t="str">
        <f t="shared" si="121"/>
        <v>007P0103</v>
      </c>
      <c r="B621" s="544"/>
      <c r="C621" s="529"/>
      <c r="D621" s="139" t="s">
        <v>2449</v>
      </c>
      <c r="E621" s="140">
        <v>1</v>
      </c>
      <c r="F621" s="140">
        <v>3</v>
      </c>
      <c r="G621" s="539"/>
      <c r="H621" s="532"/>
      <c r="I621" s="162" t="str">
        <f t="shared" si="68"/>
        <v>007P0103</v>
      </c>
      <c r="J621" s="142" t="s">
        <v>999</v>
      </c>
      <c r="K621" s="142" t="s">
        <v>1231</v>
      </c>
      <c r="L621" s="142" t="s">
        <v>80</v>
      </c>
      <c r="M621" s="142"/>
      <c r="N621" s="142"/>
      <c r="O621" s="143" t="s">
        <v>6</v>
      </c>
      <c r="P621" s="144" t="s">
        <v>194</v>
      </c>
      <c r="Q621" s="145">
        <v>144</v>
      </c>
      <c r="R621" s="146"/>
      <c r="S621" s="147" t="s">
        <v>1229</v>
      </c>
      <c r="T621" s="415">
        <f t="shared" si="110"/>
        <v>7</v>
      </c>
      <c r="V621" s="401" t="str">
        <f t="shared" si="126"/>
        <v>JWWA  K  144</v>
      </c>
      <c r="W621" s="401" t="str">
        <f t="shared" si="125"/>
        <v>JWWA  K  144</v>
      </c>
    </row>
    <row r="622" spans="1:23" ht="15" customHeight="1">
      <c r="A622" s="400" t="str">
        <f t="shared" si="121"/>
        <v>038P0103</v>
      </c>
      <c r="B622" s="544"/>
      <c r="C622" s="529"/>
      <c r="D622" s="139" t="s">
        <v>2449</v>
      </c>
      <c r="E622" s="140">
        <v>1</v>
      </c>
      <c r="F622" s="140">
        <v>3</v>
      </c>
      <c r="G622" s="539"/>
      <c r="H622" s="533"/>
      <c r="I622" s="164" t="str">
        <f t="shared" si="68"/>
        <v>038P0103</v>
      </c>
      <c r="J622" s="176" t="s">
        <v>999</v>
      </c>
      <c r="K622" s="176" t="s">
        <v>1000</v>
      </c>
      <c r="L622" s="176" t="s">
        <v>80</v>
      </c>
      <c r="M622" s="176"/>
      <c r="N622" s="176"/>
      <c r="O622" s="177" t="s">
        <v>6</v>
      </c>
      <c r="P622" s="178" t="s">
        <v>194</v>
      </c>
      <c r="Q622" s="179">
        <v>144</v>
      </c>
      <c r="R622" s="180"/>
      <c r="S622" s="181" t="s">
        <v>997</v>
      </c>
      <c r="T622" s="419">
        <f t="shared" si="110"/>
        <v>38</v>
      </c>
      <c r="V622" s="401" t="str">
        <f t="shared" si="126"/>
        <v>JWWA  K  144</v>
      </c>
      <c r="W622" s="401" t="str">
        <f t="shared" si="125"/>
        <v>JWWA  K  144</v>
      </c>
    </row>
    <row r="623" spans="1:23" ht="15" customHeight="1">
      <c r="A623" s="400" t="str">
        <f t="shared" si="121"/>
        <v>007P0101</v>
      </c>
      <c r="B623" s="544"/>
      <c r="C623" s="529"/>
      <c r="D623" s="139" t="s">
        <v>2449</v>
      </c>
      <c r="E623" s="140">
        <v>1</v>
      </c>
      <c r="F623" s="140">
        <v>1</v>
      </c>
      <c r="G623" s="539"/>
      <c r="H623" s="531" t="s">
        <v>2447</v>
      </c>
      <c r="I623" s="162" t="str">
        <f t="shared" si="68"/>
        <v>007P0101</v>
      </c>
      <c r="J623" s="142" t="s">
        <v>993</v>
      </c>
      <c r="K623" s="142" t="s">
        <v>1230</v>
      </c>
      <c r="L623" s="142" t="s">
        <v>163</v>
      </c>
      <c r="M623" s="142"/>
      <c r="N623" s="142"/>
      <c r="O623" s="143" t="s">
        <v>6</v>
      </c>
      <c r="P623" s="144" t="s">
        <v>194</v>
      </c>
      <c r="Q623" s="145">
        <v>144</v>
      </c>
      <c r="R623" s="146"/>
      <c r="S623" s="147" t="s">
        <v>1229</v>
      </c>
      <c r="T623" s="415">
        <f t="shared" si="110"/>
        <v>7</v>
      </c>
      <c r="V623" s="401" t="str">
        <f t="shared" si="126"/>
        <v>JWWA  K  144</v>
      </c>
      <c r="W623" s="401" t="str">
        <f t="shared" si="125"/>
        <v>JWWA  K  144</v>
      </c>
    </row>
    <row r="624" spans="1:23" ht="15" customHeight="1">
      <c r="A624" s="400" t="str">
        <f t="shared" si="121"/>
        <v>038P0101</v>
      </c>
      <c r="B624" s="544"/>
      <c r="C624" s="530"/>
      <c r="D624" s="139" t="s">
        <v>2449</v>
      </c>
      <c r="E624" s="140">
        <v>1</v>
      </c>
      <c r="F624" s="140">
        <v>1</v>
      </c>
      <c r="G624" s="535"/>
      <c r="H624" s="533"/>
      <c r="I624" s="164" t="str">
        <f t="shared" si="68"/>
        <v>038P0101</v>
      </c>
      <c r="J624" s="176" t="s">
        <v>993</v>
      </c>
      <c r="K624" s="176" t="s">
        <v>994</v>
      </c>
      <c r="L624" s="176" t="s">
        <v>163</v>
      </c>
      <c r="M624" s="176"/>
      <c r="N624" s="176"/>
      <c r="O624" s="177" t="s">
        <v>6</v>
      </c>
      <c r="P624" s="178" t="s">
        <v>194</v>
      </c>
      <c r="Q624" s="179">
        <v>144</v>
      </c>
      <c r="R624" s="180"/>
      <c r="S624" s="181" t="s">
        <v>997</v>
      </c>
      <c r="T624" s="419">
        <f t="shared" si="110"/>
        <v>38</v>
      </c>
      <c r="V624" s="401" t="str">
        <f t="shared" si="126"/>
        <v>JWWA  K  144</v>
      </c>
      <c r="W624" s="401" t="str">
        <f t="shared" si="125"/>
        <v>JWWA  K  144</v>
      </c>
    </row>
    <row r="625" spans="1:23" ht="15" customHeight="1">
      <c r="A625" s="400" t="str">
        <f t="shared" si="121"/>
        <v>007P0201</v>
      </c>
      <c r="B625" s="544"/>
      <c r="C625" s="528" t="s">
        <v>2516</v>
      </c>
      <c r="D625" s="139" t="s">
        <v>635</v>
      </c>
      <c r="E625" s="140">
        <v>2</v>
      </c>
      <c r="F625" s="140">
        <v>1</v>
      </c>
      <c r="G625" s="534" t="s">
        <v>2451</v>
      </c>
      <c r="H625" s="531" t="s">
        <v>2452</v>
      </c>
      <c r="I625" s="162" t="str">
        <f t="shared" si="68"/>
        <v>007P0201</v>
      </c>
      <c r="J625" s="142" t="s">
        <v>1003</v>
      </c>
      <c r="K625" s="142" t="s">
        <v>1232</v>
      </c>
      <c r="L625" s="142" t="s">
        <v>163</v>
      </c>
      <c r="M625" s="142"/>
      <c r="N625" s="142"/>
      <c r="O625" s="143" t="s">
        <v>6</v>
      </c>
      <c r="P625" s="144" t="s">
        <v>194</v>
      </c>
      <c r="Q625" s="145">
        <v>145</v>
      </c>
      <c r="R625" s="146"/>
      <c r="S625" s="147" t="s">
        <v>1229</v>
      </c>
      <c r="T625" s="415">
        <f t="shared" si="110"/>
        <v>7</v>
      </c>
      <c r="V625" s="401" t="str">
        <f t="shared" si="126"/>
        <v>JWWA  K  145</v>
      </c>
      <c r="W625" s="401" t="str">
        <f t="shared" si="125"/>
        <v>JWWA  K  145</v>
      </c>
    </row>
    <row r="626" spans="1:23" ht="15" customHeight="1">
      <c r="A626" s="400" t="str">
        <f t="shared" si="121"/>
        <v>038P0201</v>
      </c>
      <c r="B626" s="544"/>
      <c r="C626" s="529"/>
      <c r="D626" s="139" t="s">
        <v>635</v>
      </c>
      <c r="E626" s="140">
        <v>2</v>
      </c>
      <c r="F626" s="140">
        <v>1</v>
      </c>
      <c r="G626" s="535"/>
      <c r="H626" s="533"/>
      <c r="I626" s="164" t="str">
        <f t="shared" si="68"/>
        <v>038P0201</v>
      </c>
      <c r="J626" s="176" t="s">
        <v>1003</v>
      </c>
      <c r="K626" s="176" t="s">
        <v>1004</v>
      </c>
      <c r="L626" s="176" t="s">
        <v>163</v>
      </c>
      <c r="M626" s="176"/>
      <c r="N626" s="176"/>
      <c r="O626" s="177" t="s">
        <v>6</v>
      </c>
      <c r="P626" s="178" t="s">
        <v>194</v>
      </c>
      <c r="Q626" s="179">
        <v>145</v>
      </c>
      <c r="R626" s="180"/>
      <c r="S626" s="181" t="s">
        <v>997</v>
      </c>
      <c r="T626" s="419">
        <f t="shared" si="110"/>
        <v>38</v>
      </c>
      <c r="V626" s="401" t="str">
        <f t="shared" si="126"/>
        <v>JWWA  K  145</v>
      </c>
      <c r="W626" s="401" t="str">
        <f t="shared" si="125"/>
        <v>JWWA  K  145</v>
      </c>
    </row>
    <row r="627" spans="1:23" ht="15" customHeight="1">
      <c r="A627" s="400" t="str">
        <f t="shared" si="121"/>
        <v>007P0202</v>
      </c>
      <c r="B627" s="544"/>
      <c r="C627" s="529"/>
      <c r="D627" s="139" t="s">
        <v>635</v>
      </c>
      <c r="E627" s="140">
        <v>2</v>
      </c>
      <c r="F627" s="140">
        <v>2</v>
      </c>
      <c r="G627" s="534" t="s">
        <v>3300</v>
      </c>
      <c r="H627" s="531" t="s">
        <v>2462</v>
      </c>
      <c r="I627" s="162" t="str">
        <f t="shared" si="68"/>
        <v>007P0202</v>
      </c>
      <c r="J627" s="142" t="s">
        <v>1005</v>
      </c>
      <c r="K627" s="142" t="s">
        <v>1233</v>
      </c>
      <c r="L627" s="142" t="s">
        <v>1007</v>
      </c>
      <c r="M627" s="142"/>
      <c r="N627" s="142"/>
      <c r="O627" s="143" t="s">
        <v>6</v>
      </c>
      <c r="P627" s="144" t="s">
        <v>194</v>
      </c>
      <c r="Q627" s="448">
        <v>145</v>
      </c>
      <c r="R627" s="146"/>
      <c r="S627" s="147" t="s">
        <v>1229</v>
      </c>
      <c r="T627" s="415">
        <f t="shared" si="110"/>
        <v>7</v>
      </c>
      <c r="V627" s="401" t="str">
        <f t="shared" si="126"/>
        <v>JWWA  K  145</v>
      </c>
      <c r="W627" s="401" t="str">
        <f t="shared" si="125"/>
        <v>JWWA  K  145</v>
      </c>
    </row>
    <row r="628" spans="1:23" ht="15" customHeight="1">
      <c r="A628" s="400" t="str">
        <f t="shared" si="121"/>
        <v>038P0202</v>
      </c>
      <c r="B628" s="544"/>
      <c r="C628" s="529"/>
      <c r="D628" s="139" t="s">
        <v>635</v>
      </c>
      <c r="E628" s="140">
        <v>2</v>
      </c>
      <c r="F628" s="140">
        <v>2</v>
      </c>
      <c r="G628" s="539"/>
      <c r="H628" s="532"/>
      <c r="I628" s="164" t="str">
        <f t="shared" si="68"/>
        <v>038P0202</v>
      </c>
      <c r="J628" s="176" t="s">
        <v>1005</v>
      </c>
      <c r="K628" s="176" t="s">
        <v>1006</v>
      </c>
      <c r="L628" s="176" t="s">
        <v>1007</v>
      </c>
      <c r="M628" s="176"/>
      <c r="N628" s="176"/>
      <c r="O628" s="177" t="s">
        <v>6</v>
      </c>
      <c r="P628" s="178" t="s">
        <v>194</v>
      </c>
      <c r="Q628" s="449">
        <v>145</v>
      </c>
      <c r="R628" s="180"/>
      <c r="S628" s="181" t="s">
        <v>997</v>
      </c>
      <c r="T628" s="419">
        <f t="shared" si="110"/>
        <v>38</v>
      </c>
      <c r="V628" s="401" t="str">
        <f t="shared" si="126"/>
        <v>JWWA  K  145</v>
      </c>
      <c r="W628" s="401" t="str">
        <f t="shared" si="125"/>
        <v>JWWA  K  145</v>
      </c>
    </row>
    <row r="629" spans="1:23" ht="15" customHeight="1">
      <c r="A629" s="400" t="str">
        <f t="shared" si="121"/>
        <v>007P0203</v>
      </c>
      <c r="B629" s="544"/>
      <c r="C629" s="529"/>
      <c r="D629" s="139" t="s">
        <v>635</v>
      </c>
      <c r="E629" s="140">
        <v>2</v>
      </c>
      <c r="F629" s="140">
        <v>3</v>
      </c>
      <c r="G629" s="539"/>
      <c r="H629" s="532"/>
      <c r="I629" s="162" t="str">
        <f t="shared" si="68"/>
        <v>007P0203</v>
      </c>
      <c r="J629" s="142" t="s">
        <v>1005</v>
      </c>
      <c r="K629" s="142" t="s">
        <v>1233</v>
      </c>
      <c r="L629" s="142" t="s">
        <v>1008</v>
      </c>
      <c r="M629" s="142"/>
      <c r="N629" s="142"/>
      <c r="O629" s="143" t="s">
        <v>6</v>
      </c>
      <c r="P629" s="144" t="s">
        <v>194</v>
      </c>
      <c r="Q629" s="145">
        <v>145</v>
      </c>
      <c r="R629" s="146"/>
      <c r="S629" s="147" t="s">
        <v>1229</v>
      </c>
      <c r="T629" s="415">
        <f t="shared" si="110"/>
        <v>7</v>
      </c>
      <c r="V629" s="401" t="str">
        <f t="shared" si="126"/>
        <v>JWWA  K  145</v>
      </c>
      <c r="W629" s="401" t="str">
        <f t="shared" si="125"/>
        <v>JWWA  K  145</v>
      </c>
    </row>
    <row r="630" spans="1:23" ht="15" customHeight="1">
      <c r="A630" s="400" t="str">
        <f t="shared" si="121"/>
        <v>038P0203</v>
      </c>
      <c r="B630" s="544"/>
      <c r="C630" s="529"/>
      <c r="D630" s="139" t="s">
        <v>635</v>
      </c>
      <c r="E630" s="140">
        <v>2</v>
      </c>
      <c r="F630" s="140">
        <v>3</v>
      </c>
      <c r="G630" s="539"/>
      <c r="H630" s="533"/>
      <c r="I630" s="164" t="str">
        <f t="shared" si="68"/>
        <v>038P0203</v>
      </c>
      <c r="J630" s="176" t="s">
        <v>1005</v>
      </c>
      <c r="K630" s="176" t="s">
        <v>1006</v>
      </c>
      <c r="L630" s="176" t="s">
        <v>1008</v>
      </c>
      <c r="M630" s="176"/>
      <c r="N630" s="176"/>
      <c r="O630" s="177" t="s">
        <v>6</v>
      </c>
      <c r="P630" s="178" t="s">
        <v>194</v>
      </c>
      <c r="Q630" s="179">
        <v>145</v>
      </c>
      <c r="R630" s="180"/>
      <c r="S630" s="181" t="s">
        <v>997</v>
      </c>
      <c r="T630" s="419">
        <f t="shared" si="110"/>
        <v>38</v>
      </c>
      <c r="V630" s="401" t="str">
        <f t="shared" si="126"/>
        <v>JWWA  K  145</v>
      </c>
      <c r="W630" s="401" t="str">
        <f t="shared" si="125"/>
        <v>JWWA  K  145</v>
      </c>
    </row>
    <row r="631" spans="1:23" ht="15" customHeight="1">
      <c r="A631" s="400" t="str">
        <f t="shared" si="121"/>
        <v>007P0204</v>
      </c>
      <c r="B631" s="544"/>
      <c r="C631" s="529"/>
      <c r="D631" s="139" t="s">
        <v>635</v>
      </c>
      <c r="E631" s="140">
        <v>2</v>
      </c>
      <c r="F631" s="140">
        <v>4</v>
      </c>
      <c r="G631" s="539"/>
      <c r="H631" s="531" t="s">
        <v>2461</v>
      </c>
      <c r="I631" s="164" t="str">
        <f t="shared" si="68"/>
        <v>007P0204</v>
      </c>
      <c r="J631" s="165" t="s">
        <v>1009</v>
      </c>
      <c r="K631" s="165" t="s">
        <v>1251</v>
      </c>
      <c r="L631" s="165" t="s">
        <v>1007</v>
      </c>
      <c r="M631" s="165"/>
      <c r="N631" s="165"/>
      <c r="O631" s="166" t="s">
        <v>6</v>
      </c>
      <c r="P631" s="167" t="s">
        <v>194</v>
      </c>
      <c r="Q631" s="168">
        <v>145</v>
      </c>
      <c r="R631" s="169"/>
      <c r="S631" s="182" t="s">
        <v>1229</v>
      </c>
      <c r="T631" s="419">
        <f t="shared" si="110"/>
        <v>7</v>
      </c>
      <c r="V631" s="401" t="str">
        <f t="shared" si="126"/>
        <v>JWWA  K  145</v>
      </c>
      <c r="W631" s="401" t="str">
        <f t="shared" si="125"/>
        <v>JWWA  K  145</v>
      </c>
    </row>
    <row r="632" spans="1:23" ht="15" customHeight="1">
      <c r="A632" s="400" t="str">
        <f t="shared" si="121"/>
        <v>007P0205</v>
      </c>
      <c r="B632" s="544"/>
      <c r="C632" s="529"/>
      <c r="D632" s="139" t="s">
        <v>635</v>
      </c>
      <c r="E632" s="140">
        <v>2</v>
      </c>
      <c r="F632" s="140">
        <v>5</v>
      </c>
      <c r="G632" s="539"/>
      <c r="H632" s="532"/>
      <c r="I632" s="162" t="str">
        <f t="shared" si="68"/>
        <v>007P0205</v>
      </c>
      <c r="J632" s="142" t="s">
        <v>1009</v>
      </c>
      <c r="K632" s="142" t="s">
        <v>1251</v>
      </c>
      <c r="L632" s="142" t="s">
        <v>1011</v>
      </c>
      <c r="M632" s="142"/>
      <c r="N632" s="142"/>
      <c r="O632" s="143" t="s">
        <v>6</v>
      </c>
      <c r="P632" s="144" t="s">
        <v>194</v>
      </c>
      <c r="Q632" s="145">
        <v>145</v>
      </c>
      <c r="R632" s="146"/>
      <c r="S632" s="147" t="s">
        <v>1229</v>
      </c>
      <c r="T632" s="415">
        <f t="shared" si="110"/>
        <v>7</v>
      </c>
      <c r="V632" s="401" t="str">
        <f t="shared" si="126"/>
        <v>JWWA  K  145</v>
      </c>
      <c r="W632" s="401" t="str">
        <f t="shared" si="125"/>
        <v>JWWA  K  145</v>
      </c>
    </row>
    <row r="633" spans="1:23" ht="15" customHeight="1">
      <c r="A633" s="400" t="str">
        <f t="shared" si="121"/>
        <v>038P0204</v>
      </c>
      <c r="B633" s="544"/>
      <c r="C633" s="529"/>
      <c r="D633" s="139" t="s">
        <v>635</v>
      </c>
      <c r="E633" s="140">
        <v>2</v>
      </c>
      <c r="F633" s="140">
        <v>4</v>
      </c>
      <c r="G633" s="539"/>
      <c r="H633" s="533"/>
      <c r="I633" s="164" t="str">
        <f t="shared" si="68"/>
        <v>038P0204</v>
      </c>
      <c r="J633" s="176" t="s">
        <v>1009</v>
      </c>
      <c r="K633" s="176" t="s">
        <v>1010</v>
      </c>
      <c r="L633" s="176" t="s">
        <v>1011</v>
      </c>
      <c r="M633" s="176"/>
      <c r="N633" s="176"/>
      <c r="O633" s="177" t="s">
        <v>6</v>
      </c>
      <c r="P633" s="178" t="s">
        <v>194</v>
      </c>
      <c r="Q633" s="179">
        <v>145</v>
      </c>
      <c r="R633" s="180"/>
      <c r="S633" s="181" t="s">
        <v>997</v>
      </c>
      <c r="T633" s="419">
        <f t="shared" si="110"/>
        <v>38</v>
      </c>
      <c r="V633" s="401" t="str">
        <f t="shared" si="126"/>
        <v>JWWA  K  145</v>
      </c>
      <c r="W633" s="401" t="str">
        <f t="shared" si="125"/>
        <v>JWWA  K  145</v>
      </c>
    </row>
    <row r="634" spans="1:23" ht="15" customHeight="1">
      <c r="A634" s="400" t="str">
        <f t="shared" si="121"/>
        <v>007P0206</v>
      </c>
      <c r="B634" s="544"/>
      <c r="C634" s="529"/>
      <c r="D634" s="139" t="s">
        <v>635</v>
      </c>
      <c r="E634" s="140">
        <v>2</v>
      </c>
      <c r="F634" s="140">
        <v>6</v>
      </c>
      <c r="G634" s="539"/>
      <c r="H634" s="531" t="s">
        <v>2453</v>
      </c>
      <c r="I634" s="162" t="str">
        <f t="shared" si="68"/>
        <v>007P0206</v>
      </c>
      <c r="J634" s="142" t="s">
        <v>1012</v>
      </c>
      <c r="K634" s="142" t="s">
        <v>1252</v>
      </c>
      <c r="L634" s="142" t="s">
        <v>1007</v>
      </c>
      <c r="M634" s="142"/>
      <c r="N634" s="142"/>
      <c r="O634" s="143" t="s">
        <v>6</v>
      </c>
      <c r="P634" s="144" t="s">
        <v>194</v>
      </c>
      <c r="Q634" s="145">
        <v>145</v>
      </c>
      <c r="R634" s="146"/>
      <c r="S634" s="147" t="s">
        <v>1229</v>
      </c>
      <c r="T634" s="415">
        <f t="shared" si="110"/>
        <v>7</v>
      </c>
      <c r="V634" s="401" t="str">
        <f t="shared" si="126"/>
        <v>JWWA  K  145</v>
      </c>
      <c r="W634" s="401" t="str">
        <f t="shared" si="125"/>
        <v>JWWA  K  145</v>
      </c>
    </row>
    <row r="635" spans="1:23" ht="15" customHeight="1">
      <c r="A635" s="400" t="str">
        <f t="shared" si="121"/>
        <v>038P0205</v>
      </c>
      <c r="B635" s="544"/>
      <c r="C635" s="529"/>
      <c r="D635" s="139" t="s">
        <v>635</v>
      </c>
      <c r="E635" s="140">
        <v>2</v>
      </c>
      <c r="F635" s="140">
        <v>5</v>
      </c>
      <c r="G635" s="535"/>
      <c r="H635" s="533"/>
      <c r="I635" s="164" t="str">
        <f t="shared" si="68"/>
        <v>038P0205</v>
      </c>
      <c r="J635" s="176" t="s">
        <v>1012</v>
      </c>
      <c r="K635" s="176" t="s">
        <v>1013</v>
      </c>
      <c r="L635" s="176" t="s">
        <v>1007</v>
      </c>
      <c r="M635" s="176"/>
      <c r="N635" s="176"/>
      <c r="O635" s="177" t="s">
        <v>6</v>
      </c>
      <c r="P635" s="178" t="s">
        <v>194</v>
      </c>
      <c r="Q635" s="179">
        <v>145</v>
      </c>
      <c r="R635" s="180"/>
      <c r="S635" s="181" t="s">
        <v>997</v>
      </c>
      <c r="T635" s="419">
        <f t="shared" si="110"/>
        <v>38</v>
      </c>
      <c r="V635" s="401" t="str">
        <f t="shared" si="126"/>
        <v>JWWA  K  145</v>
      </c>
      <c r="W635" s="401" t="str">
        <f t="shared" si="125"/>
        <v>JWWA  K  145</v>
      </c>
    </row>
    <row r="636" spans="1:23" ht="15" customHeight="1">
      <c r="A636" s="400" t="str">
        <f t="shared" si="121"/>
        <v>007P0207</v>
      </c>
      <c r="B636" s="544"/>
      <c r="C636" s="529"/>
      <c r="D636" s="139" t="s">
        <v>635</v>
      </c>
      <c r="E636" s="140">
        <v>2</v>
      </c>
      <c r="F636" s="140">
        <v>7</v>
      </c>
      <c r="G636" s="534" t="s">
        <v>2454</v>
      </c>
      <c r="H636" s="534" t="s">
        <v>2407</v>
      </c>
      <c r="I636" s="164" t="str">
        <f t="shared" si="68"/>
        <v>007P0207</v>
      </c>
      <c r="J636" s="165" t="s">
        <v>1014</v>
      </c>
      <c r="K636" s="165" t="s">
        <v>1248</v>
      </c>
      <c r="L636" s="165" t="s">
        <v>1023</v>
      </c>
      <c r="M636" s="165" t="s">
        <v>1246</v>
      </c>
      <c r="N636" s="165" t="s">
        <v>1016</v>
      </c>
      <c r="O636" s="166" t="s">
        <v>6</v>
      </c>
      <c r="P636" s="167" t="s">
        <v>194</v>
      </c>
      <c r="Q636" s="168">
        <v>145</v>
      </c>
      <c r="R636" s="169"/>
      <c r="S636" s="182" t="s">
        <v>1229</v>
      </c>
      <c r="T636" s="419">
        <f t="shared" si="110"/>
        <v>7</v>
      </c>
      <c r="V636" s="401" t="str">
        <f t="shared" si="126"/>
        <v>JWWA  K  145</v>
      </c>
      <c r="W636" s="401" t="str">
        <f t="shared" si="125"/>
        <v>JWWA  K  145</v>
      </c>
    </row>
    <row r="637" spans="1:23" ht="15" customHeight="1">
      <c r="A637" s="400" t="str">
        <f t="shared" si="121"/>
        <v>038P0206</v>
      </c>
      <c r="B637" s="544"/>
      <c r="C637" s="529"/>
      <c r="D637" s="139" t="s">
        <v>635</v>
      </c>
      <c r="E637" s="140">
        <v>2</v>
      </c>
      <c r="F637" s="140">
        <v>6</v>
      </c>
      <c r="G637" s="539"/>
      <c r="H637" s="535"/>
      <c r="I637" s="164" t="str">
        <f t="shared" si="68"/>
        <v>038P0206</v>
      </c>
      <c r="J637" s="165" t="s">
        <v>1014</v>
      </c>
      <c r="K637" s="165" t="s">
        <v>1018</v>
      </c>
      <c r="L637" s="165" t="s">
        <v>1023</v>
      </c>
      <c r="M637" s="165" t="s">
        <v>1015</v>
      </c>
      <c r="N637" s="165" t="s">
        <v>1016</v>
      </c>
      <c r="O637" s="166" t="s">
        <v>6</v>
      </c>
      <c r="P637" s="167" t="s">
        <v>194</v>
      </c>
      <c r="Q637" s="168">
        <v>145</v>
      </c>
      <c r="R637" s="169"/>
      <c r="S637" s="181" t="s">
        <v>997</v>
      </c>
      <c r="T637" s="419">
        <f t="shared" si="110"/>
        <v>38</v>
      </c>
      <c r="V637" s="401" t="str">
        <f t="shared" si="126"/>
        <v>JWWA  K  145</v>
      </c>
      <c r="W637" s="401" t="str">
        <f t="shared" si="125"/>
        <v>JWWA  K  145</v>
      </c>
    </row>
    <row r="638" spans="1:23" ht="15" customHeight="1">
      <c r="A638" s="400" t="str">
        <f t="shared" si="121"/>
        <v>038P0207</v>
      </c>
      <c r="B638" s="544"/>
      <c r="C638" s="529"/>
      <c r="D638" s="139" t="s">
        <v>635</v>
      </c>
      <c r="E638" s="140">
        <v>2</v>
      </c>
      <c r="F638" s="140">
        <v>7</v>
      </c>
      <c r="G638" s="539"/>
      <c r="H638" s="395" t="s">
        <v>2457</v>
      </c>
      <c r="I638" s="164" t="str">
        <f t="shared" si="68"/>
        <v>038P0207</v>
      </c>
      <c r="J638" s="165" t="s">
        <v>1014</v>
      </c>
      <c r="K638" s="165" t="s">
        <v>1018</v>
      </c>
      <c r="L638" s="165" t="s">
        <v>1023</v>
      </c>
      <c r="M638" s="165" t="s">
        <v>1015</v>
      </c>
      <c r="N638" s="165" t="s">
        <v>1017</v>
      </c>
      <c r="O638" s="166" t="s">
        <v>6</v>
      </c>
      <c r="P638" s="167" t="s">
        <v>194</v>
      </c>
      <c r="Q638" s="168">
        <v>145</v>
      </c>
      <c r="R638" s="169"/>
      <c r="S638" s="181" t="s">
        <v>997</v>
      </c>
      <c r="T638" s="419">
        <f t="shared" si="110"/>
        <v>38</v>
      </c>
      <c r="V638" s="401" t="str">
        <f t="shared" si="126"/>
        <v>JWWA  K  145</v>
      </c>
      <c r="W638" s="401" t="str">
        <f t="shared" si="125"/>
        <v>JWWA  K  145</v>
      </c>
    </row>
    <row r="639" spans="1:23" ht="15" customHeight="1">
      <c r="A639" s="400" t="str">
        <f t="shared" si="121"/>
        <v>007P0208</v>
      </c>
      <c r="B639" s="544"/>
      <c r="C639" s="529"/>
      <c r="D639" s="139" t="s">
        <v>635</v>
      </c>
      <c r="E639" s="140">
        <v>2</v>
      </c>
      <c r="F639" s="140">
        <v>8</v>
      </c>
      <c r="G639" s="539"/>
      <c r="H639" s="534" t="s">
        <v>2456</v>
      </c>
      <c r="I639" s="164" t="str">
        <f t="shared" ref="I639" si="127">IF(OR(D639="",E639="",F639=""),"",TEXT(T639,"000")&amp;D639&amp;TEXT(E639,"00")&amp;TEXT(F639,"00"))</f>
        <v>007P0208</v>
      </c>
      <c r="J639" s="165" t="s">
        <v>1014</v>
      </c>
      <c r="K639" s="165" t="s">
        <v>1248</v>
      </c>
      <c r="L639" s="165" t="s">
        <v>1023</v>
      </c>
      <c r="M639" s="165" t="s">
        <v>1247</v>
      </c>
      <c r="N639" s="165" t="s">
        <v>1021</v>
      </c>
      <c r="O639" s="166" t="s">
        <v>6</v>
      </c>
      <c r="P639" s="167" t="s">
        <v>194</v>
      </c>
      <c r="Q639" s="168">
        <v>145</v>
      </c>
      <c r="R639" s="169"/>
      <c r="S639" s="182" t="s">
        <v>1229</v>
      </c>
      <c r="T639" s="419">
        <f t="shared" si="110"/>
        <v>7</v>
      </c>
      <c r="V639" s="401" t="str">
        <f t="shared" si="126"/>
        <v>JWWA  K  145</v>
      </c>
      <c r="W639" s="401" t="str">
        <f t="shared" si="125"/>
        <v>JWWA  K  145</v>
      </c>
    </row>
    <row r="640" spans="1:23" ht="15" customHeight="1">
      <c r="A640" s="400" t="str">
        <f t="shared" si="121"/>
        <v>038P0208</v>
      </c>
      <c r="B640" s="544"/>
      <c r="C640" s="529"/>
      <c r="D640" s="139" t="s">
        <v>635</v>
      </c>
      <c r="E640" s="140">
        <v>2</v>
      </c>
      <c r="F640" s="140">
        <v>8</v>
      </c>
      <c r="G640" s="539"/>
      <c r="H640" s="535"/>
      <c r="I640" s="164" t="str">
        <f t="shared" si="68"/>
        <v>038P0208</v>
      </c>
      <c r="J640" s="165" t="s">
        <v>1014</v>
      </c>
      <c r="K640" s="165" t="s">
        <v>1019</v>
      </c>
      <c r="L640" s="165" t="s">
        <v>1023</v>
      </c>
      <c r="M640" s="165" t="s">
        <v>1020</v>
      </c>
      <c r="N640" s="165" t="s">
        <v>1021</v>
      </c>
      <c r="O640" s="166" t="s">
        <v>6</v>
      </c>
      <c r="P640" s="167" t="s">
        <v>194</v>
      </c>
      <c r="Q640" s="168">
        <v>145</v>
      </c>
      <c r="R640" s="169"/>
      <c r="S640" s="181" t="s">
        <v>997</v>
      </c>
      <c r="T640" s="419">
        <f t="shared" si="110"/>
        <v>38</v>
      </c>
      <c r="V640" s="401" t="str">
        <f t="shared" si="126"/>
        <v>JWWA  K  145</v>
      </c>
      <c r="W640" s="401" t="str">
        <f t="shared" si="125"/>
        <v>JWWA  K  145</v>
      </c>
    </row>
    <row r="641" spans="1:23" ht="15" customHeight="1">
      <c r="A641" s="400" t="str">
        <f t="shared" si="121"/>
        <v>038P0209</v>
      </c>
      <c r="B641" s="544"/>
      <c r="C641" s="529"/>
      <c r="D641" s="139" t="s">
        <v>635</v>
      </c>
      <c r="E641" s="140">
        <v>2</v>
      </c>
      <c r="F641" s="140">
        <v>9</v>
      </c>
      <c r="G641" s="535"/>
      <c r="H641" s="163" t="s">
        <v>2458</v>
      </c>
      <c r="I641" s="164" t="str">
        <f t="shared" si="68"/>
        <v>038P0209</v>
      </c>
      <c r="J641" s="165" t="s">
        <v>1014</v>
      </c>
      <c r="K641" s="165" t="s">
        <v>1019</v>
      </c>
      <c r="L641" s="165" t="s">
        <v>1023</v>
      </c>
      <c r="M641" s="165" t="s">
        <v>1020</v>
      </c>
      <c r="N641" s="165" t="s">
        <v>1022</v>
      </c>
      <c r="O641" s="166" t="s">
        <v>6</v>
      </c>
      <c r="P641" s="167" t="s">
        <v>194</v>
      </c>
      <c r="Q641" s="168">
        <v>145</v>
      </c>
      <c r="R641" s="169"/>
      <c r="S641" s="181" t="s">
        <v>997</v>
      </c>
      <c r="T641" s="419">
        <f t="shared" si="110"/>
        <v>38</v>
      </c>
      <c r="V641" s="401" t="str">
        <f t="shared" si="126"/>
        <v>JWWA  K  145</v>
      </c>
      <c r="W641" s="401" t="str">
        <f t="shared" si="125"/>
        <v>JWWA  K  145</v>
      </c>
    </row>
    <row r="642" spans="1:23" ht="15" customHeight="1">
      <c r="A642" s="400" t="str">
        <f t="shared" si="121"/>
        <v>007P0209</v>
      </c>
      <c r="B642" s="544"/>
      <c r="C642" s="529"/>
      <c r="D642" s="139" t="s">
        <v>635</v>
      </c>
      <c r="E642" s="140">
        <v>2</v>
      </c>
      <c r="F642" s="140">
        <v>9</v>
      </c>
      <c r="G642" s="534" t="s">
        <v>2459</v>
      </c>
      <c r="H642" s="534" t="s">
        <v>2455</v>
      </c>
      <c r="I642" s="164" t="str">
        <f t="shared" si="68"/>
        <v>007P0209</v>
      </c>
      <c r="J642" s="165" t="s">
        <v>1026</v>
      </c>
      <c r="K642" s="165" t="s">
        <v>1249</v>
      </c>
      <c r="L642" s="165" t="s">
        <v>1025</v>
      </c>
      <c r="M642" s="165" t="s">
        <v>1246</v>
      </c>
      <c r="N642" s="165" t="s">
        <v>1016</v>
      </c>
      <c r="O642" s="166" t="s">
        <v>6</v>
      </c>
      <c r="P642" s="167" t="s">
        <v>194</v>
      </c>
      <c r="Q642" s="168">
        <v>145</v>
      </c>
      <c r="R642" s="169"/>
      <c r="S642" s="182" t="s">
        <v>1229</v>
      </c>
      <c r="T642" s="419">
        <f t="shared" si="110"/>
        <v>7</v>
      </c>
      <c r="V642" s="401" t="str">
        <f t="shared" si="126"/>
        <v>JWWA  K  145</v>
      </c>
      <c r="W642" s="401" t="str">
        <f t="shared" si="125"/>
        <v>JWWA  K  145</v>
      </c>
    </row>
    <row r="643" spans="1:23" ht="15" customHeight="1">
      <c r="A643" s="400" t="str">
        <f t="shared" si="121"/>
        <v>038P0210</v>
      </c>
      <c r="B643" s="544"/>
      <c r="C643" s="529"/>
      <c r="D643" s="139" t="s">
        <v>635</v>
      </c>
      <c r="E643" s="140">
        <v>2</v>
      </c>
      <c r="F643" s="140">
        <v>10</v>
      </c>
      <c r="G643" s="539"/>
      <c r="H643" s="535"/>
      <c r="I643" s="164" t="str">
        <f t="shared" si="68"/>
        <v>038P0210</v>
      </c>
      <c r="J643" s="165" t="s">
        <v>1026</v>
      </c>
      <c r="K643" s="165" t="s">
        <v>1024</v>
      </c>
      <c r="L643" s="165" t="s">
        <v>1025</v>
      </c>
      <c r="M643" s="165" t="s">
        <v>1015</v>
      </c>
      <c r="N643" s="165" t="s">
        <v>1016</v>
      </c>
      <c r="O643" s="166" t="s">
        <v>6</v>
      </c>
      <c r="P643" s="167" t="s">
        <v>194</v>
      </c>
      <c r="Q643" s="168">
        <v>145</v>
      </c>
      <c r="R643" s="169"/>
      <c r="S643" s="181" t="s">
        <v>997</v>
      </c>
      <c r="T643" s="419">
        <f t="shared" si="110"/>
        <v>38</v>
      </c>
      <c r="V643" s="401" t="str">
        <f t="shared" si="126"/>
        <v>JWWA  K  145</v>
      </c>
      <c r="W643" s="401" t="str">
        <f t="shared" si="125"/>
        <v>JWWA  K  145</v>
      </c>
    </row>
    <row r="644" spans="1:23" ht="15" customHeight="1">
      <c r="A644" s="400" t="str">
        <f t="shared" si="121"/>
        <v>038P0211</v>
      </c>
      <c r="B644" s="544"/>
      <c r="C644" s="529"/>
      <c r="D644" s="139" t="s">
        <v>635</v>
      </c>
      <c r="E644" s="140">
        <v>2</v>
      </c>
      <c r="F644" s="140">
        <v>11</v>
      </c>
      <c r="G644" s="539"/>
      <c r="H644" s="163" t="s">
        <v>2457</v>
      </c>
      <c r="I644" s="164" t="str">
        <f t="shared" si="68"/>
        <v>038P0211</v>
      </c>
      <c r="J644" s="165" t="s">
        <v>1026</v>
      </c>
      <c r="K644" s="165" t="s">
        <v>1024</v>
      </c>
      <c r="L644" s="165" t="s">
        <v>1025</v>
      </c>
      <c r="M644" s="165" t="s">
        <v>1015</v>
      </c>
      <c r="N644" s="165" t="s">
        <v>1017</v>
      </c>
      <c r="O644" s="166" t="s">
        <v>6</v>
      </c>
      <c r="P644" s="167" t="s">
        <v>194</v>
      </c>
      <c r="Q644" s="168">
        <v>145</v>
      </c>
      <c r="R644" s="169"/>
      <c r="S644" s="181" t="s">
        <v>997</v>
      </c>
      <c r="T644" s="419">
        <f t="shared" si="110"/>
        <v>38</v>
      </c>
      <c r="V644" s="401" t="str">
        <f t="shared" si="126"/>
        <v>JWWA  K  145</v>
      </c>
      <c r="W644" s="401" t="str">
        <f t="shared" si="125"/>
        <v>JWWA  K  145</v>
      </c>
    </row>
    <row r="645" spans="1:23" ht="15" customHeight="1">
      <c r="A645" s="400" t="str">
        <f t="shared" si="121"/>
        <v>007P0210</v>
      </c>
      <c r="B645" s="544"/>
      <c r="C645" s="529"/>
      <c r="D645" s="139" t="s">
        <v>635</v>
      </c>
      <c r="E645" s="140">
        <v>2</v>
      </c>
      <c r="F645" s="140">
        <v>10</v>
      </c>
      <c r="G645" s="539"/>
      <c r="H645" s="534" t="s">
        <v>2456</v>
      </c>
      <c r="I645" s="164" t="str">
        <f t="shared" si="68"/>
        <v>007P0210</v>
      </c>
      <c r="J645" s="165" t="s">
        <v>1026</v>
      </c>
      <c r="K645" s="165" t="s">
        <v>1249</v>
      </c>
      <c r="L645" s="165" t="s">
        <v>1025</v>
      </c>
      <c r="M645" s="165" t="s">
        <v>1247</v>
      </c>
      <c r="N645" s="165" t="s">
        <v>1021</v>
      </c>
      <c r="O645" s="166" t="s">
        <v>6</v>
      </c>
      <c r="P645" s="167" t="s">
        <v>194</v>
      </c>
      <c r="Q645" s="168">
        <v>145</v>
      </c>
      <c r="R645" s="169"/>
      <c r="S645" s="182" t="s">
        <v>1229</v>
      </c>
      <c r="T645" s="419">
        <f t="shared" si="110"/>
        <v>7</v>
      </c>
      <c r="V645" s="401" t="str">
        <f t="shared" si="126"/>
        <v>JWWA  K  145</v>
      </c>
      <c r="W645" s="401" t="str">
        <f t="shared" si="125"/>
        <v>JWWA  K  145</v>
      </c>
    </row>
    <row r="646" spans="1:23" ht="15" customHeight="1">
      <c r="A646" s="400" t="str">
        <f t="shared" si="121"/>
        <v>038P0212</v>
      </c>
      <c r="B646" s="544"/>
      <c r="C646" s="529"/>
      <c r="D646" s="139" t="s">
        <v>635</v>
      </c>
      <c r="E646" s="140">
        <v>2</v>
      </c>
      <c r="F646" s="140">
        <v>12</v>
      </c>
      <c r="G646" s="539"/>
      <c r="H646" s="535"/>
      <c r="I646" s="164" t="str">
        <f t="shared" si="68"/>
        <v>038P0212</v>
      </c>
      <c r="J646" s="165" t="s">
        <v>1026</v>
      </c>
      <c r="K646" s="165" t="s">
        <v>1027</v>
      </c>
      <c r="L646" s="165" t="s">
        <v>1025</v>
      </c>
      <c r="M646" s="165" t="s">
        <v>1020</v>
      </c>
      <c r="N646" s="165" t="s">
        <v>1021</v>
      </c>
      <c r="O646" s="166" t="s">
        <v>6</v>
      </c>
      <c r="P646" s="167" t="s">
        <v>194</v>
      </c>
      <c r="Q646" s="168">
        <v>145</v>
      </c>
      <c r="R646" s="169"/>
      <c r="S646" s="181" t="s">
        <v>997</v>
      </c>
      <c r="T646" s="419">
        <f t="shared" si="110"/>
        <v>38</v>
      </c>
      <c r="V646" s="401" t="str">
        <f t="shared" si="126"/>
        <v>JWWA  K  145</v>
      </c>
      <c r="W646" s="401" t="str">
        <f t="shared" si="125"/>
        <v>JWWA  K  145</v>
      </c>
    </row>
    <row r="647" spans="1:23" ht="15" customHeight="1">
      <c r="A647" s="400" t="str">
        <f t="shared" si="121"/>
        <v>038P0213</v>
      </c>
      <c r="B647" s="544"/>
      <c r="C647" s="529"/>
      <c r="D647" s="139" t="s">
        <v>635</v>
      </c>
      <c r="E647" s="140">
        <v>2</v>
      </c>
      <c r="F647" s="140">
        <v>13</v>
      </c>
      <c r="G647" s="535"/>
      <c r="H647" s="163" t="s">
        <v>2458</v>
      </c>
      <c r="I647" s="164" t="str">
        <f t="shared" si="68"/>
        <v>038P0213</v>
      </c>
      <c r="J647" s="165" t="s">
        <v>1026</v>
      </c>
      <c r="K647" s="165" t="s">
        <v>1027</v>
      </c>
      <c r="L647" s="165" t="s">
        <v>1025</v>
      </c>
      <c r="M647" s="165" t="s">
        <v>1020</v>
      </c>
      <c r="N647" s="165" t="s">
        <v>1022</v>
      </c>
      <c r="O647" s="166" t="s">
        <v>6</v>
      </c>
      <c r="P647" s="167" t="s">
        <v>194</v>
      </c>
      <c r="Q647" s="168">
        <v>145</v>
      </c>
      <c r="R647" s="169"/>
      <c r="S647" s="181" t="s">
        <v>997</v>
      </c>
      <c r="T647" s="419">
        <f t="shared" si="110"/>
        <v>38</v>
      </c>
      <c r="V647" s="401" t="str">
        <f t="shared" si="126"/>
        <v>JWWA  K  145</v>
      </c>
      <c r="W647" s="401" t="str">
        <f t="shared" si="125"/>
        <v>JWWA  K  145</v>
      </c>
    </row>
    <row r="648" spans="1:23" ht="15" customHeight="1">
      <c r="A648" s="400" t="str">
        <f t="shared" si="121"/>
        <v>007P0211</v>
      </c>
      <c r="B648" s="544"/>
      <c r="C648" s="529"/>
      <c r="D648" s="139" t="s">
        <v>635</v>
      </c>
      <c r="E648" s="140">
        <v>2</v>
      </c>
      <c r="F648" s="140">
        <v>11</v>
      </c>
      <c r="G648" s="534" t="s">
        <v>2460</v>
      </c>
      <c r="H648" s="531" t="s">
        <v>2461</v>
      </c>
      <c r="I648" s="162" t="str">
        <f t="shared" si="68"/>
        <v>007P0211</v>
      </c>
      <c r="J648" s="142" t="s">
        <v>1028</v>
      </c>
      <c r="K648" s="142" t="s">
        <v>1244</v>
      </c>
      <c r="L648" s="142" t="s">
        <v>621</v>
      </c>
      <c r="M648" s="142"/>
      <c r="N648" s="142"/>
      <c r="O648" s="143" t="s">
        <v>6</v>
      </c>
      <c r="P648" s="144" t="s">
        <v>194</v>
      </c>
      <c r="Q648" s="145">
        <v>145</v>
      </c>
      <c r="R648" s="146"/>
      <c r="S648" s="147" t="s">
        <v>1229</v>
      </c>
      <c r="T648" s="415">
        <f t="shared" si="110"/>
        <v>7</v>
      </c>
      <c r="V648" s="401" t="str">
        <f t="shared" si="126"/>
        <v>JWWA  K  145</v>
      </c>
      <c r="W648" s="401" t="str">
        <f t="shared" si="125"/>
        <v>JWWA  K  145</v>
      </c>
    </row>
    <row r="649" spans="1:23" ht="15" customHeight="1">
      <c r="A649" s="400" t="str">
        <f t="shared" si="121"/>
        <v>038P0214</v>
      </c>
      <c r="B649" s="544"/>
      <c r="C649" s="529"/>
      <c r="D649" s="139" t="s">
        <v>635</v>
      </c>
      <c r="E649" s="140">
        <v>2</v>
      </c>
      <c r="F649" s="140">
        <v>14</v>
      </c>
      <c r="G649" s="539"/>
      <c r="H649" s="533"/>
      <c r="I649" s="164" t="str">
        <f t="shared" si="68"/>
        <v>038P0214</v>
      </c>
      <c r="J649" s="176" t="s">
        <v>1028</v>
      </c>
      <c r="K649" s="176" t="s">
        <v>1029</v>
      </c>
      <c r="L649" s="176" t="s">
        <v>621</v>
      </c>
      <c r="M649" s="176"/>
      <c r="N649" s="176"/>
      <c r="O649" s="177" t="s">
        <v>6</v>
      </c>
      <c r="P649" s="178" t="s">
        <v>194</v>
      </c>
      <c r="Q649" s="179">
        <v>145</v>
      </c>
      <c r="R649" s="180"/>
      <c r="S649" s="181" t="s">
        <v>997</v>
      </c>
      <c r="T649" s="419">
        <f t="shared" si="110"/>
        <v>38</v>
      </c>
      <c r="V649" s="401" t="str">
        <f t="shared" si="126"/>
        <v>JWWA  K  145</v>
      </c>
      <c r="W649" s="401" t="str">
        <f t="shared" si="125"/>
        <v>JWWA  K  145</v>
      </c>
    </row>
    <row r="650" spans="1:23" ht="15" customHeight="1">
      <c r="A650" s="400" t="str">
        <f t="shared" si="121"/>
        <v>007P0212</v>
      </c>
      <c r="B650" s="544"/>
      <c r="C650" s="529"/>
      <c r="D650" s="139" t="s">
        <v>635</v>
      </c>
      <c r="E650" s="140">
        <v>2</v>
      </c>
      <c r="F650" s="140">
        <v>12</v>
      </c>
      <c r="G650" s="539"/>
      <c r="H650" s="531" t="s">
        <v>2453</v>
      </c>
      <c r="I650" s="162" t="str">
        <f t="shared" si="68"/>
        <v>007P0212</v>
      </c>
      <c r="J650" s="142" t="s">
        <v>1031</v>
      </c>
      <c r="K650" s="142" t="s">
        <v>1253</v>
      </c>
      <c r="L650" s="142" t="s">
        <v>621</v>
      </c>
      <c r="M650" s="142"/>
      <c r="N650" s="142"/>
      <c r="O650" s="143" t="s">
        <v>6</v>
      </c>
      <c r="P650" s="144" t="s">
        <v>194</v>
      </c>
      <c r="Q650" s="145">
        <v>145</v>
      </c>
      <c r="R650" s="146"/>
      <c r="S650" s="147" t="s">
        <v>1229</v>
      </c>
      <c r="T650" s="415">
        <f t="shared" si="110"/>
        <v>7</v>
      </c>
      <c r="V650" s="401" t="str">
        <f t="shared" si="126"/>
        <v>JWWA  K  145</v>
      </c>
      <c r="W650" s="401" t="str">
        <f t="shared" si="125"/>
        <v>JWWA  K  145</v>
      </c>
    </row>
    <row r="651" spans="1:23" ht="15" customHeight="1">
      <c r="A651" s="400" t="str">
        <f t="shared" si="121"/>
        <v>038P0215</v>
      </c>
      <c r="B651" s="544"/>
      <c r="C651" s="529"/>
      <c r="D651" s="139" t="s">
        <v>635</v>
      </c>
      <c r="E651" s="140">
        <v>2</v>
      </c>
      <c r="F651" s="140">
        <v>15</v>
      </c>
      <c r="G651" s="535"/>
      <c r="H651" s="533"/>
      <c r="I651" s="164" t="str">
        <f t="shared" si="68"/>
        <v>038P0215</v>
      </c>
      <c r="J651" s="176" t="s">
        <v>1031</v>
      </c>
      <c r="K651" s="176" t="s">
        <v>1032</v>
      </c>
      <c r="L651" s="176" t="s">
        <v>621</v>
      </c>
      <c r="M651" s="176"/>
      <c r="N651" s="176"/>
      <c r="O651" s="177" t="s">
        <v>6</v>
      </c>
      <c r="P651" s="178" t="s">
        <v>194</v>
      </c>
      <c r="Q651" s="179">
        <v>145</v>
      </c>
      <c r="R651" s="180"/>
      <c r="S651" s="181" t="s">
        <v>997</v>
      </c>
      <c r="T651" s="419">
        <f t="shared" si="110"/>
        <v>38</v>
      </c>
      <c r="V651" s="401" t="str">
        <f t="shared" si="126"/>
        <v>JWWA  K  145</v>
      </c>
      <c r="W651" s="401" t="str">
        <f t="shared" ref="W651:W670" si="128">V651</f>
        <v>JWWA  K  145</v>
      </c>
    </row>
    <row r="652" spans="1:23" ht="15" customHeight="1">
      <c r="A652" s="400" t="str">
        <f t="shared" si="121"/>
        <v>007P0213</v>
      </c>
      <c r="B652" s="544"/>
      <c r="C652" s="529"/>
      <c r="D652" s="139" t="s">
        <v>635</v>
      </c>
      <c r="E652" s="140">
        <v>2</v>
      </c>
      <c r="F652" s="140">
        <v>13</v>
      </c>
      <c r="G652" s="534" t="s">
        <v>2463</v>
      </c>
      <c r="H652" s="531" t="s">
        <v>3297</v>
      </c>
      <c r="I652" s="162" t="str">
        <f t="shared" si="68"/>
        <v>007P0213</v>
      </c>
      <c r="J652" s="142" t="s">
        <v>1033</v>
      </c>
      <c r="K652" s="142" t="s">
        <v>1234</v>
      </c>
      <c r="L652" s="142" t="s">
        <v>87</v>
      </c>
      <c r="M652" s="142"/>
      <c r="N652" s="142"/>
      <c r="O652" s="143" t="s">
        <v>6</v>
      </c>
      <c r="P652" s="144" t="s">
        <v>194</v>
      </c>
      <c r="Q652" s="448">
        <v>145</v>
      </c>
      <c r="R652" s="146"/>
      <c r="S652" s="147" t="s">
        <v>1229</v>
      </c>
      <c r="T652" s="415">
        <f t="shared" si="110"/>
        <v>7</v>
      </c>
      <c r="V652" s="401" t="str">
        <f t="shared" si="126"/>
        <v>JWWA  K  145</v>
      </c>
      <c r="W652" s="401" t="str">
        <f t="shared" si="128"/>
        <v>JWWA  K  145</v>
      </c>
    </row>
    <row r="653" spans="1:23" ht="15" customHeight="1">
      <c r="A653" s="400" t="str">
        <f t="shared" si="121"/>
        <v>038P0216</v>
      </c>
      <c r="B653" s="544"/>
      <c r="C653" s="529"/>
      <c r="D653" s="139" t="s">
        <v>635</v>
      </c>
      <c r="E653" s="140">
        <v>2</v>
      </c>
      <c r="F653" s="140">
        <v>16</v>
      </c>
      <c r="G653" s="539"/>
      <c r="H653" s="532"/>
      <c r="I653" s="164" t="str">
        <f t="shared" si="68"/>
        <v>038P0216</v>
      </c>
      <c r="J653" s="176" t="s">
        <v>1033</v>
      </c>
      <c r="K653" s="176" t="s">
        <v>1034</v>
      </c>
      <c r="L653" s="176" t="s">
        <v>87</v>
      </c>
      <c r="M653" s="176"/>
      <c r="N653" s="176"/>
      <c r="O653" s="177" t="s">
        <v>6</v>
      </c>
      <c r="P653" s="178" t="s">
        <v>194</v>
      </c>
      <c r="Q653" s="449">
        <v>145</v>
      </c>
      <c r="R653" s="180"/>
      <c r="S653" s="181" t="s">
        <v>997</v>
      </c>
      <c r="T653" s="419">
        <f t="shared" si="110"/>
        <v>38</v>
      </c>
      <c r="V653" s="401" t="str">
        <f t="shared" si="126"/>
        <v>JWWA  K  145</v>
      </c>
      <c r="W653" s="401" t="str">
        <f t="shared" si="128"/>
        <v>JWWA  K  145</v>
      </c>
    </row>
    <row r="654" spans="1:23" ht="15" customHeight="1">
      <c r="A654" s="400" t="str">
        <f t="shared" si="121"/>
        <v>007P0214</v>
      </c>
      <c r="B654" s="544"/>
      <c r="C654" s="529"/>
      <c r="D654" s="139" t="s">
        <v>635</v>
      </c>
      <c r="E654" s="140">
        <v>2</v>
      </c>
      <c r="F654" s="140">
        <v>14</v>
      </c>
      <c r="G654" s="539"/>
      <c r="H654" s="532"/>
      <c r="I654" s="162" t="str">
        <f t="shared" si="68"/>
        <v>007P0214</v>
      </c>
      <c r="J654" s="142" t="s">
        <v>1033</v>
      </c>
      <c r="K654" s="142" t="s">
        <v>1234</v>
      </c>
      <c r="L654" s="142" t="s">
        <v>80</v>
      </c>
      <c r="M654" s="141"/>
      <c r="N654" s="142"/>
      <c r="O654" s="143" t="s">
        <v>6</v>
      </c>
      <c r="P654" s="144" t="s">
        <v>194</v>
      </c>
      <c r="Q654" s="145">
        <v>145</v>
      </c>
      <c r="R654" s="146"/>
      <c r="S654" s="147" t="s">
        <v>1229</v>
      </c>
      <c r="T654" s="415">
        <f t="shared" si="110"/>
        <v>7</v>
      </c>
      <c r="V654" s="401" t="str">
        <f t="shared" si="126"/>
        <v>JWWA  K  145</v>
      </c>
      <c r="W654" s="401" t="str">
        <f t="shared" si="128"/>
        <v>JWWA  K  145</v>
      </c>
    </row>
    <row r="655" spans="1:23" ht="15" customHeight="1">
      <c r="A655" s="400" t="str">
        <f t="shared" si="121"/>
        <v>038P0217</v>
      </c>
      <c r="B655" s="544"/>
      <c r="C655" s="529"/>
      <c r="D655" s="139" t="s">
        <v>635</v>
      </c>
      <c r="E655" s="140">
        <v>2</v>
      </c>
      <c r="F655" s="140">
        <v>17</v>
      </c>
      <c r="G655" s="535"/>
      <c r="H655" s="533"/>
      <c r="I655" s="164" t="str">
        <f t="shared" si="68"/>
        <v>038P0217</v>
      </c>
      <c r="J655" s="176" t="s">
        <v>1033</v>
      </c>
      <c r="K655" s="176" t="s">
        <v>1034</v>
      </c>
      <c r="L655" s="176" t="s">
        <v>80</v>
      </c>
      <c r="M655" s="164"/>
      <c r="N655" s="176"/>
      <c r="O655" s="177" t="s">
        <v>6</v>
      </c>
      <c r="P655" s="178" t="s">
        <v>194</v>
      </c>
      <c r="Q655" s="179">
        <v>145</v>
      </c>
      <c r="R655" s="180"/>
      <c r="S655" s="181" t="s">
        <v>997</v>
      </c>
      <c r="T655" s="419">
        <f t="shared" si="110"/>
        <v>38</v>
      </c>
      <c r="V655" s="401" t="str">
        <f t="shared" si="126"/>
        <v>JWWA  K  145</v>
      </c>
      <c r="W655" s="401" t="str">
        <f t="shared" si="128"/>
        <v>JWWA  K  145</v>
      </c>
    </row>
    <row r="656" spans="1:23" ht="15" customHeight="1">
      <c r="A656" s="400" t="str">
        <f t="shared" si="121"/>
        <v>007P0215</v>
      </c>
      <c r="B656" s="544"/>
      <c r="C656" s="529"/>
      <c r="D656" s="139" t="s">
        <v>635</v>
      </c>
      <c r="E656" s="140">
        <v>2</v>
      </c>
      <c r="F656" s="140">
        <v>15</v>
      </c>
      <c r="G656" s="534" t="s">
        <v>3049</v>
      </c>
      <c r="H656" s="531" t="s">
        <v>2385</v>
      </c>
      <c r="I656" s="162" t="str">
        <f t="shared" si="68"/>
        <v>007P0215</v>
      </c>
      <c r="J656" s="142" t="s">
        <v>1035</v>
      </c>
      <c r="K656" s="142" t="s">
        <v>1235</v>
      </c>
      <c r="L656" s="142" t="s">
        <v>87</v>
      </c>
      <c r="M656" s="142"/>
      <c r="N656" s="142"/>
      <c r="O656" s="143" t="s">
        <v>6</v>
      </c>
      <c r="P656" s="144" t="s">
        <v>194</v>
      </c>
      <c r="Q656" s="448">
        <v>145</v>
      </c>
      <c r="R656" s="146"/>
      <c r="S656" s="147" t="s">
        <v>1229</v>
      </c>
      <c r="T656" s="415">
        <f t="shared" si="110"/>
        <v>7</v>
      </c>
      <c r="V656" s="401" t="str">
        <f t="shared" si="126"/>
        <v>JWWA  K  145</v>
      </c>
      <c r="W656" s="401" t="str">
        <f t="shared" si="128"/>
        <v>JWWA  K  145</v>
      </c>
    </row>
    <row r="657" spans="1:23" ht="15" customHeight="1">
      <c r="A657" s="400" t="str">
        <f t="shared" si="121"/>
        <v>038P0218</v>
      </c>
      <c r="B657" s="544"/>
      <c r="C657" s="529"/>
      <c r="D657" s="139" t="s">
        <v>635</v>
      </c>
      <c r="E657" s="140">
        <v>2</v>
      </c>
      <c r="F657" s="140">
        <v>18</v>
      </c>
      <c r="G657" s="535"/>
      <c r="H657" s="533"/>
      <c r="I657" s="164" t="str">
        <f t="shared" si="68"/>
        <v>038P0218</v>
      </c>
      <c r="J657" s="176" t="s">
        <v>1035</v>
      </c>
      <c r="K657" s="176" t="s">
        <v>1036</v>
      </c>
      <c r="L657" s="176" t="s">
        <v>87</v>
      </c>
      <c r="M657" s="176"/>
      <c r="N657" s="176"/>
      <c r="O657" s="177" t="s">
        <v>6</v>
      </c>
      <c r="P657" s="178" t="s">
        <v>194</v>
      </c>
      <c r="Q657" s="449">
        <v>145</v>
      </c>
      <c r="R657" s="180"/>
      <c r="S657" s="181" t="s">
        <v>997</v>
      </c>
      <c r="T657" s="419">
        <f t="shared" si="110"/>
        <v>38</v>
      </c>
      <c r="V657" s="401" t="str">
        <f t="shared" si="126"/>
        <v>JWWA  K  145</v>
      </c>
      <c r="W657" s="401" t="str">
        <f t="shared" si="128"/>
        <v>JWWA  K  145</v>
      </c>
    </row>
    <row r="658" spans="1:23" ht="15" customHeight="1">
      <c r="A658" s="400" t="str">
        <f t="shared" si="121"/>
        <v>007P0216</v>
      </c>
      <c r="B658" s="544" t="s">
        <v>2527</v>
      </c>
      <c r="C658" s="529" t="s">
        <v>19</v>
      </c>
      <c r="D658" s="139" t="s">
        <v>635</v>
      </c>
      <c r="E658" s="140">
        <v>2</v>
      </c>
      <c r="F658" s="140">
        <v>16</v>
      </c>
      <c r="G658" s="534" t="s">
        <v>3049</v>
      </c>
      <c r="H658" s="531" t="s">
        <v>2385</v>
      </c>
      <c r="I658" s="162" t="str">
        <f t="shared" si="68"/>
        <v>007P0216</v>
      </c>
      <c r="J658" s="142" t="s">
        <v>1035</v>
      </c>
      <c r="K658" s="142" t="s">
        <v>1235</v>
      </c>
      <c r="L658" s="142" t="s">
        <v>80</v>
      </c>
      <c r="M658" s="141"/>
      <c r="N658" s="142"/>
      <c r="O658" s="143" t="s">
        <v>6</v>
      </c>
      <c r="P658" s="144" t="s">
        <v>194</v>
      </c>
      <c r="Q658" s="145">
        <v>145</v>
      </c>
      <c r="R658" s="146"/>
      <c r="S658" s="147" t="s">
        <v>1229</v>
      </c>
      <c r="T658" s="415">
        <f t="shared" si="110"/>
        <v>7</v>
      </c>
      <c r="V658" s="401" t="str">
        <f t="shared" si="126"/>
        <v>JWWA  K  145</v>
      </c>
      <c r="W658" s="401" t="str">
        <f t="shared" si="128"/>
        <v>JWWA  K  145</v>
      </c>
    </row>
    <row r="659" spans="1:23" ht="15" customHeight="1">
      <c r="A659" s="400" t="str">
        <f t="shared" si="121"/>
        <v>038P0219</v>
      </c>
      <c r="B659" s="544"/>
      <c r="C659" s="529"/>
      <c r="D659" s="139" t="s">
        <v>635</v>
      </c>
      <c r="E659" s="140">
        <v>2</v>
      </c>
      <c r="F659" s="140">
        <v>19</v>
      </c>
      <c r="G659" s="539"/>
      <c r="H659" s="533"/>
      <c r="I659" s="164" t="str">
        <f t="shared" si="68"/>
        <v>038P0219</v>
      </c>
      <c r="J659" s="176" t="s">
        <v>1035</v>
      </c>
      <c r="K659" s="176" t="s">
        <v>1036</v>
      </c>
      <c r="L659" s="176" t="s">
        <v>80</v>
      </c>
      <c r="M659" s="164"/>
      <c r="N659" s="176"/>
      <c r="O659" s="177" t="s">
        <v>6</v>
      </c>
      <c r="P659" s="178" t="s">
        <v>194</v>
      </c>
      <c r="Q659" s="179">
        <v>145</v>
      </c>
      <c r="R659" s="180"/>
      <c r="S659" s="181" t="s">
        <v>997</v>
      </c>
      <c r="T659" s="419">
        <f t="shared" si="110"/>
        <v>38</v>
      </c>
      <c r="V659" s="401" t="str">
        <f t="shared" si="126"/>
        <v>JWWA  K  145</v>
      </c>
      <c r="W659" s="401" t="str">
        <f t="shared" si="128"/>
        <v>JWWA  K  145</v>
      </c>
    </row>
    <row r="660" spans="1:23" ht="15" customHeight="1">
      <c r="A660" s="400" t="str">
        <f t="shared" si="121"/>
        <v>007P0217</v>
      </c>
      <c r="B660" s="544"/>
      <c r="C660" s="529"/>
      <c r="D660" s="139" t="s">
        <v>635</v>
      </c>
      <c r="E660" s="140">
        <v>2</v>
      </c>
      <c r="F660" s="140">
        <v>17</v>
      </c>
      <c r="G660" s="539"/>
      <c r="H660" s="531" t="s">
        <v>2464</v>
      </c>
      <c r="I660" s="162" t="str">
        <f t="shared" si="68"/>
        <v>007P0217</v>
      </c>
      <c r="J660" s="142" t="s">
        <v>1037</v>
      </c>
      <c r="K660" s="142" t="s">
        <v>1236</v>
      </c>
      <c r="L660" s="142" t="s">
        <v>87</v>
      </c>
      <c r="M660" s="142"/>
      <c r="N660" s="142"/>
      <c r="O660" s="143" t="s">
        <v>6</v>
      </c>
      <c r="P660" s="144" t="s">
        <v>194</v>
      </c>
      <c r="Q660" s="448">
        <v>145</v>
      </c>
      <c r="R660" s="146"/>
      <c r="S660" s="147" t="s">
        <v>1229</v>
      </c>
      <c r="T660" s="415">
        <f t="shared" si="110"/>
        <v>7</v>
      </c>
      <c r="V660" s="401" t="str">
        <f t="shared" si="126"/>
        <v>JWWA  K  145</v>
      </c>
      <c r="W660" s="401" t="str">
        <f t="shared" si="128"/>
        <v>JWWA  K  145</v>
      </c>
    </row>
    <row r="661" spans="1:23" ht="15" customHeight="1">
      <c r="A661" s="400" t="str">
        <f t="shared" si="121"/>
        <v>038P0220</v>
      </c>
      <c r="B661" s="544"/>
      <c r="C661" s="529"/>
      <c r="D661" s="139" t="s">
        <v>635</v>
      </c>
      <c r="E661" s="140">
        <v>2</v>
      </c>
      <c r="F661" s="140">
        <v>20</v>
      </c>
      <c r="G661" s="539"/>
      <c r="H661" s="532"/>
      <c r="I661" s="164" t="str">
        <f t="shared" si="68"/>
        <v>038P0220</v>
      </c>
      <c r="J661" s="176" t="s">
        <v>1037</v>
      </c>
      <c r="K661" s="176" t="s">
        <v>1038</v>
      </c>
      <c r="L661" s="176" t="s">
        <v>87</v>
      </c>
      <c r="M661" s="176"/>
      <c r="N661" s="176"/>
      <c r="O661" s="177" t="s">
        <v>6</v>
      </c>
      <c r="P661" s="178" t="s">
        <v>194</v>
      </c>
      <c r="Q661" s="449">
        <v>145</v>
      </c>
      <c r="R661" s="180"/>
      <c r="S661" s="181" t="s">
        <v>997</v>
      </c>
      <c r="T661" s="419">
        <f t="shared" si="110"/>
        <v>38</v>
      </c>
      <c r="V661" s="401" t="str">
        <f t="shared" si="126"/>
        <v>JWWA  K  145</v>
      </c>
      <c r="W661" s="401" t="str">
        <f t="shared" si="128"/>
        <v>JWWA  K  145</v>
      </c>
    </row>
    <row r="662" spans="1:23" ht="15" customHeight="1">
      <c r="A662" s="400" t="str">
        <f t="shared" si="121"/>
        <v>007P0218</v>
      </c>
      <c r="B662" s="544"/>
      <c r="C662" s="529"/>
      <c r="D662" s="139" t="s">
        <v>635</v>
      </c>
      <c r="E662" s="140">
        <v>2</v>
      </c>
      <c r="F662" s="140">
        <v>18</v>
      </c>
      <c r="G662" s="539"/>
      <c r="H662" s="532"/>
      <c r="I662" s="162" t="str">
        <f t="shared" si="68"/>
        <v>007P0218</v>
      </c>
      <c r="J662" s="142" t="s">
        <v>1037</v>
      </c>
      <c r="K662" s="142" t="s">
        <v>1236</v>
      </c>
      <c r="L662" s="142" t="s">
        <v>80</v>
      </c>
      <c r="M662" s="141"/>
      <c r="N662" s="142"/>
      <c r="O662" s="143" t="s">
        <v>6</v>
      </c>
      <c r="P662" s="144" t="s">
        <v>194</v>
      </c>
      <c r="Q662" s="145">
        <v>145</v>
      </c>
      <c r="R662" s="146"/>
      <c r="S662" s="147" t="s">
        <v>1229</v>
      </c>
      <c r="T662" s="415">
        <f t="shared" si="110"/>
        <v>7</v>
      </c>
      <c r="V662" s="401" t="str">
        <f t="shared" si="126"/>
        <v>JWWA  K  145</v>
      </c>
      <c r="W662" s="401" t="str">
        <f t="shared" si="128"/>
        <v>JWWA  K  145</v>
      </c>
    </row>
    <row r="663" spans="1:23" ht="15" customHeight="1">
      <c r="A663" s="400" t="str">
        <f t="shared" si="121"/>
        <v>038P0221</v>
      </c>
      <c r="B663" s="544"/>
      <c r="C663" s="529"/>
      <c r="D663" s="139" t="s">
        <v>635</v>
      </c>
      <c r="E663" s="140">
        <v>2</v>
      </c>
      <c r="F663" s="140">
        <v>21</v>
      </c>
      <c r="G663" s="539"/>
      <c r="H663" s="533"/>
      <c r="I663" s="164" t="str">
        <f t="shared" si="68"/>
        <v>038P0221</v>
      </c>
      <c r="J663" s="176" t="s">
        <v>1037</v>
      </c>
      <c r="K663" s="176" t="s">
        <v>1038</v>
      </c>
      <c r="L663" s="176" t="s">
        <v>80</v>
      </c>
      <c r="M663" s="164"/>
      <c r="N663" s="176"/>
      <c r="O663" s="177" t="s">
        <v>6</v>
      </c>
      <c r="P663" s="178" t="s">
        <v>194</v>
      </c>
      <c r="Q663" s="179">
        <v>145</v>
      </c>
      <c r="R663" s="180"/>
      <c r="S663" s="181" t="s">
        <v>997</v>
      </c>
      <c r="T663" s="419">
        <f t="shared" si="110"/>
        <v>38</v>
      </c>
      <c r="V663" s="401" t="str">
        <f t="shared" si="126"/>
        <v>JWWA  K  145</v>
      </c>
      <c r="W663" s="401" t="str">
        <f t="shared" si="128"/>
        <v>JWWA  K  145</v>
      </c>
    </row>
    <row r="664" spans="1:23" ht="15" customHeight="1">
      <c r="A664" s="400" t="str">
        <f t="shared" si="121"/>
        <v>007P0219</v>
      </c>
      <c r="B664" s="544"/>
      <c r="C664" s="529"/>
      <c r="D664" s="139" t="s">
        <v>635</v>
      </c>
      <c r="E664" s="140">
        <v>2</v>
      </c>
      <c r="F664" s="140">
        <v>19</v>
      </c>
      <c r="G664" s="539"/>
      <c r="H664" s="531" t="s">
        <v>2465</v>
      </c>
      <c r="I664" s="162" t="str">
        <f t="shared" si="68"/>
        <v>007P0219</v>
      </c>
      <c r="J664" s="142" t="s">
        <v>1039</v>
      </c>
      <c r="K664" s="142" t="s">
        <v>1237</v>
      </c>
      <c r="L664" s="142" t="s">
        <v>87</v>
      </c>
      <c r="M664" s="142"/>
      <c r="N664" s="142"/>
      <c r="O664" s="143" t="s">
        <v>6</v>
      </c>
      <c r="P664" s="144" t="s">
        <v>194</v>
      </c>
      <c r="Q664" s="448">
        <v>145</v>
      </c>
      <c r="R664" s="146"/>
      <c r="S664" s="147" t="s">
        <v>1229</v>
      </c>
      <c r="T664" s="415">
        <f t="shared" si="110"/>
        <v>7</v>
      </c>
      <c r="V664" s="401" t="str">
        <f t="shared" si="126"/>
        <v>JWWA  K  145</v>
      </c>
      <c r="W664" s="401" t="str">
        <f t="shared" si="128"/>
        <v>JWWA  K  145</v>
      </c>
    </row>
    <row r="665" spans="1:23" ht="15" customHeight="1">
      <c r="A665" s="400" t="str">
        <f t="shared" si="121"/>
        <v>038P0222</v>
      </c>
      <c r="B665" s="544"/>
      <c r="C665" s="529"/>
      <c r="D665" s="139" t="s">
        <v>635</v>
      </c>
      <c r="E665" s="140">
        <v>2</v>
      </c>
      <c r="F665" s="140">
        <v>22</v>
      </c>
      <c r="G665" s="539"/>
      <c r="H665" s="532"/>
      <c r="I665" s="164" t="str">
        <f t="shared" si="68"/>
        <v>038P0222</v>
      </c>
      <c r="J665" s="176" t="s">
        <v>1039</v>
      </c>
      <c r="K665" s="176" t="s">
        <v>1040</v>
      </c>
      <c r="L665" s="176" t="s">
        <v>87</v>
      </c>
      <c r="M665" s="176"/>
      <c r="N665" s="176"/>
      <c r="O665" s="177" t="s">
        <v>6</v>
      </c>
      <c r="P665" s="178" t="s">
        <v>194</v>
      </c>
      <c r="Q665" s="449">
        <v>145</v>
      </c>
      <c r="R665" s="180"/>
      <c r="S665" s="181" t="s">
        <v>997</v>
      </c>
      <c r="T665" s="419">
        <f t="shared" si="110"/>
        <v>38</v>
      </c>
      <c r="V665" s="401" t="str">
        <f t="shared" si="126"/>
        <v>JWWA  K  145</v>
      </c>
      <c r="W665" s="401" t="str">
        <f t="shared" si="128"/>
        <v>JWWA  K  145</v>
      </c>
    </row>
    <row r="666" spans="1:23" ht="15" customHeight="1">
      <c r="A666" s="400" t="str">
        <f t="shared" si="121"/>
        <v>007P0220</v>
      </c>
      <c r="B666" s="544"/>
      <c r="C666" s="529"/>
      <c r="D666" s="139" t="s">
        <v>635</v>
      </c>
      <c r="E666" s="140">
        <v>2</v>
      </c>
      <c r="F666" s="140">
        <v>20</v>
      </c>
      <c r="G666" s="539"/>
      <c r="H666" s="532"/>
      <c r="I666" s="162" t="str">
        <f t="shared" si="68"/>
        <v>007P0220</v>
      </c>
      <c r="J666" s="142" t="s">
        <v>1039</v>
      </c>
      <c r="K666" s="142" t="s">
        <v>1237</v>
      </c>
      <c r="L666" s="142" t="s">
        <v>80</v>
      </c>
      <c r="M666" s="141"/>
      <c r="N666" s="142"/>
      <c r="O666" s="143" t="s">
        <v>6</v>
      </c>
      <c r="P666" s="144" t="s">
        <v>194</v>
      </c>
      <c r="Q666" s="145">
        <v>145</v>
      </c>
      <c r="R666" s="146"/>
      <c r="S666" s="147" t="s">
        <v>1229</v>
      </c>
      <c r="T666" s="415">
        <f t="shared" si="110"/>
        <v>7</v>
      </c>
      <c r="V666" s="401" t="str">
        <f t="shared" si="126"/>
        <v>JWWA  K  145</v>
      </c>
      <c r="W666" s="401" t="str">
        <f t="shared" si="128"/>
        <v>JWWA  K  145</v>
      </c>
    </row>
    <row r="667" spans="1:23" ht="15" customHeight="1">
      <c r="A667" s="400" t="str">
        <f t="shared" si="121"/>
        <v>038P0223</v>
      </c>
      <c r="B667" s="544"/>
      <c r="C667" s="529"/>
      <c r="D667" s="139" t="s">
        <v>635</v>
      </c>
      <c r="E667" s="140">
        <v>2</v>
      </c>
      <c r="F667" s="140">
        <v>23</v>
      </c>
      <c r="G667" s="535"/>
      <c r="H667" s="533"/>
      <c r="I667" s="164" t="str">
        <f t="shared" si="68"/>
        <v>038P0223</v>
      </c>
      <c r="J667" s="176" t="s">
        <v>1039</v>
      </c>
      <c r="K667" s="176" t="s">
        <v>1040</v>
      </c>
      <c r="L667" s="176" t="s">
        <v>80</v>
      </c>
      <c r="M667" s="164"/>
      <c r="N667" s="176"/>
      <c r="O667" s="177" t="s">
        <v>6</v>
      </c>
      <c r="P667" s="178" t="s">
        <v>194</v>
      </c>
      <c r="Q667" s="179">
        <v>145</v>
      </c>
      <c r="R667" s="180"/>
      <c r="S667" s="181" t="s">
        <v>997</v>
      </c>
      <c r="T667" s="419">
        <f t="shared" si="110"/>
        <v>38</v>
      </c>
      <c r="V667" s="401" t="str">
        <f t="shared" si="126"/>
        <v>JWWA  K  145</v>
      </c>
      <c r="W667" s="401" t="str">
        <f t="shared" si="128"/>
        <v>JWWA  K  145</v>
      </c>
    </row>
    <row r="668" spans="1:23" ht="15" customHeight="1">
      <c r="A668" s="400" t="str">
        <f t="shared" si="121"/>
        <v>007P0221</v>
      </c>
      <c r="B668" s="544"/>
      <c r="C668" s="529"/>
      <c r="D668" s="139" t="s">
        <v>635</v>
      </c>
      <c r="E668" s="140">
        <v>2</v>
      </c>
      <c r="F668" s="140">
        <v>21</v>
      </c>
      <c r="G668" s="534" t="s">
        <v>2466</v>
      </c>
      <c r="H668" s="531" t="s">
        <v>2565</v>
      </c>
      <c r="I668" s="162" t="str">
        <f t="shared" si="68"/>
        <v>007P0221</v>
      </c>
      <c r="J668" s="142" t="s">
        <v>1041</v>
      </c>
      <c r="K668" s="142" t="s">
        <v>1238</v>
      </c>
      <c r="L668" s="142" t="s">
        <v>87</v>
      </c>
      <c r="M668" s="142"/>
      <c r="N668" s="142"/>
      <c r="O668" s="143" t="s">
        <v>6</v>
      </c>
      <c r="P668" s="144" t="s">
        <v>194</v>
      </c>
      <c r="Q668" s="448">
        <v>145</v>
      </c>
      <c r="R668" s="146"/>
      <c r="S668" s="147" t="s">
        <v>1229</v>
      </c>
      <c r="T668" s="415">
        <f t="shared" si="110"/>
        <v>7</v>
      </c>
      <c r="V668" s="401" t="str">
        <f t="shared" si="126"/>
        <v>JWWA  K  145</v>
      </c>
      <c r="W668" s="401" t="str">
        <f t="shared" si="128"/>
        <v>JWWA  K  145</v>
      </c>
    </row>
    <row r="669" spans="1:23" ht="15" customHeight="1">
      <c r="A669" s="400" t="str">
        <f t="shared" si="121"/>
        <v>038P0224</v>
      </c>
      <c r="B669" s="544"/>
      <c r="C669" s="529"/>
      <c r="D669" s="139" t="s">
        <v>635</v>
      </c>
      <c r="E669" s="140">
        <v>2</v>
      </c>
      <c r="F669" s="140">
        <v>24</v>
      </c>
      <c r="G669" s="539"/>
      <c r="H669" s="532"/>
      <c r="I669" s="164" t="str">
        <f t="shared" si="68"/>
        <v>038P0224</v>
      </c>
      <c r="J669" s="176" t="s">
        <v>1041</v>
      </c>
      <c r="K669" s="176" t="s">
        <v>1042</v>
      </c>
      <c r="L669" s="176" t="s">
        <v>87</v>
      </c>
      <c r="M669" s="176"/>
      <c r="N669" s="176"/>
      <c r="O669" s="177" t="s">
        <v>6</v>
      </c>
      <c r="P669" s="178" t="s">
        <v>194</v>
      </c>
      <c r="Q669" s="449">
        <v>145</v>
      </c>
      <c r="R669" s="180"/>
      <c r="S669" s="181" t="s">
        <v>997</v>
      </c>
      <c r="T669" s="419">
        <f t="shared" si="110"/>
        <v>38</v>
      </c>
      <c r="V669" s="401" t="str">
        <f t="shared" si="126"/>
        <v>JWWA  K  145</v>
      </c>
      <c r="W669" s="401" t="str">
        <f t="shared" si="128"/>
        <v>JWWA  K  145</v>
      </c>
    </row>
    <row r="670" spans="1:23" ht="15" customHeight="1">
      <c r="A670" s="400" t="str">
        <f t="shared" si="121"/>
        <v>007P0222</v>
      </c>
      <c r="B670" s="544"/>
      <c r="C670" s="529"/>
      <c r="D670" s="139" t="s">
        <v>635</v>
      </c>
      <c r="E670" s="140">
        <v>2</v>
      </c>
      <c r="F670" s="140">
        <v>22</v>
      </c>
      <c r="G670" s="539"/>
      <c r="H670" s="532"/>
      <c r="I670" s="162" t="str">
        <f t="shared" si="68"/>
        <v>007P0222</v>
      </c>
      <c r="J670" s="142" t="s">
        <v>1041</v>
      </c>
      <c r="K670" s="142" t="s">
        <v>1238</v>
      </c>
      <c r="L670" s="142" t="s">
        <v>80</v>
      </c>
      <c r="M670" s="141"/>
      <c r="N670" s="142"/>
      <c r="O670" s="143" t="s">
        <v>6</v>
      </c>
      <c r="P670" s="144" t="s">
        <v>194</v>
      </c>
      <c r="Q670" s="145">
        <v>145</v>
      </c>
      <c r="R670" s="146"/>
      <c r="S670" s="147" t="s">
        <v>1229</v>
      </c>
      <c r="T670" s="415">
        <f t="shared" ref="T670:T733" si="129">IF(S670="","",VLOOKUP(S670,$AC$7:$AD$69,2,FALSE))</f>
        <v>7</v>
      </c>
      <c r="V670" s="401" t="str">
        <f t="shared" si="126"/>
        <v>JWWA  K  145</v>
      </c>
      <c r="W670" s="401" t="str">
        <f t="shared" si="128"/>
        <v>JWWA  K  145</v>
      </c>
    </row>
    <row r="671" spans="1:23" ht="15" customHeight="1">
      <c r="A671" s="400" t="str">
        <f t="shared" si="121"/>
        <v>038P0225</v>
      </c>
      <c r="B671" s="544"/>
      <c r="C671" s="529"/>
      <c r="D671" s="139" t="s">
        <v>635</v>
      </c>
      <c r="E671" s="140">
        <v>2</v>
      </c>
      <c r="F671" s="140">
        <v>25</v>
      </c>
      <c r="G671" s="539"/>
      <c r="H671" s="533"/>
      <c r="I671" s="164" t="str">
        <f t="shared" si="68"/>
        <v>038P0225</v>
      </c>
      <c r="J671" s="176" t="s">
        <v>1041</v>
      </c>
      <c r="K671" s="176" t="s">
        <v>1042</v>
      </c>
      <c r="L671" s="176" t="s">
        <v>80</v>
      </c>
      <c r="M671" s="164"/>
      <c r="N671" s="176"/>
      <c r="O671" s="177" t="s">
        <v>6</v>
      </c>
      <c r="P671" s="178" t="s">
        <v>194</v>
      </c>
      <c r="Q671" s="179">
        <v>145</v>
      </c>
      <c r="R671" s="180"/>
      <c r="S671" s="181" t="s">
        <v>997</v>
      </c>
      <c r="T671" s="419">
        <f t="shared" si="129"/>
        <v>38</v>
      </c>
      <c r="V671" s="401" t="str">
        <f t="shared" si="126"/>
        <v>JWWA  K  145</v>
      </c>
      <c r="W671" s="401" t="str">
        <f t="shared" ref="W671:W694" si="130">V671</f>
        <v>JWWA  K  145</v>
      </c>
    </row>
    <row r="672" spans="1:23" ht="15" customHeight="1">
      <c r="A672" s="400" t="str">
        <f t="shared" si="121"/>
        <v>007P0223</v>
      </c>
      <c r="B672" s="544"/>
      <c r="C672" s="529"/>
      <c r="D672" s="139" t="s">
        <v>635</v>
      </c>
      <c r="E672" s="140">
        <v>2</v>
      </c>
      <c r="F672" s="140">
        <v>23</v>
      </c>
      <c r="G672" s="539"/>
      <c r="H672" s="531" t="s">
        <v>2566</v>
      </c>
      <c r="I672" s="162" t="str">
        <f t="shared" si="68"/>
        <v>007P0223</v>
      </c>
      <c r="J672" s="142" t="s">
        <v>1043</v>
      </c>
      <c r="K672" s="142" t="s">
        <v>1239</v>
      </c>
      <c r="L672" s="142" t="s">
        <v>87</v>
      </c>
      <c r="M672" s="142"/>
      <c r="N672" s="142"/>
      <c r="O672" s="143" t="s">
        <v>6</v>
      </c>
      <c r="P672" s="144" t="s">
        <v>194</v>
      </c>
      <c r="Q672" s="448">
        <v>145</v>
      </c>
      <c r="R672" s="146"/>
      <c r="S672" s="147" t="s">
        <v>1229</v>
      </c>
      <c r="T672" s="415">
        <f t="shared" si="129"/>
        <v>7</v>
      </c>
      <c r="V672" s="401" t="str">
        <f t="shared" si="126"/>
        <v>JWWA  K  145</v>
      </c>
      <c r="W672" s="401" t="str">
        <f t="shared" si="130"/>
        <v>JWWA  K  145</v>
      </c>
    </row>
    <row r="673" spans="1:23" ht="15" customHeight="1">
      <c r="A673" s="400" t="str">
        <f t="shared" si="121"/>
        <v>038P0226</v>
      </c>
      <c r="B673" s="544"/>
      <c r="C673" s="529"/>
      <c r="D673" s="139" t="s">
        <v>635</v>
      </c>
      <c r="E673" s="140">
        <v>2</v>
      </c>
      <c r="F673" s="140">
        <v>26</v>
      </c>
      <c r="G673" s="539"/>
      <c r="H673" s="532"/>
      <c r="I673" s="164" t="str">
        <f t="shared" si="68"/>
        <v>038P0226</v>
      </c>
      <c r="J673" s="176" t="s">
        <v>1043</v>
      </c>
      <c r="K673" s="176" t="s">
        <v>1044</v>
      </c>
      <c r="L673" s="176" t="s">
        <v>87</v>
      </c>
      <c r="M673" s="176"/>
      <c r="N673" s="176"/>
      <c r="O673" s="177" t="s">
        <v>6</v>
      </c>
      <c r="P673" s="178" t="s">
        <v>194</v>
      </c>
      <c r="Q673" s="449">
        <v>145</v>
      </c>
      <c r="R673" s="180"/>
      <c r="S673" s="181" t="s">
        <v>997</v>
      </c>
      <c r="T673" s="419">
        <f t="shared" si="129"/>
        <v>38</v>
      </c>
      <c r="V673" s="401" t="str">
        <f t="shared" si="126"/>
        <v>JWWA  K  145</v>
      </c>
      <c r="W673" s="401" t="str">
        <f t="shared" si="130"/>
        <v>JWWA  K  145</v>
      </c>
    </row>
    <row r="674" spans="1:23" ht="15" customHeight="1">
      <c r="A674" s="400" t="str">
        <f t="shared" si="121"/>
        <v>007P0224</v>
      </c>
      <c r="B674" s="544"/>
      <c r="C674" s="529"/>
      <c r="D674" s="139" t="s">
        <v>635</v>
      </c>
      <c r="E674" s="140">
        <v>2</v>
      </c>
      <c r="F674" s="140">
        <v>24</v>
      </c>
      <c r="G674" s="539"/>
      <c r="H674" s="532"/>
      <c r="I674" s="162" t="str">
        <f t="shared" si="68"/>
        <v>007P0224</v>
      </c>
      <c r="J674" s="142" t="s">
        <v>1043</v>
      </c>
      <c r="K674" s="142" t="s">
        <v>1239</v>
      </c>
      <c r="L674" s="142" t="s">
        <v>80</v>
      </c>
      <c r="M674" s="141"/>
      <c r="N674" s="142"/>
      <c r="O674" s="143" t="s">
        <v>6</v>
      </c>
      <c r="P674" s="144" t="s">
        <v>194</v>
      </c>
      <c r="Q674" s="145">
        <v>145</v>
      </c>
      <c r="R674" s="146"/>
      <c r="S674" s="147" t="s">
        <v>1229</v>
      </c>
      <c r="T674" s="415">
        <f t="shared" si="129"/>
        <v>7</v>
      </c>
      <c r="V674" s="401" t="str">
        <f t="shared" si="126"/>
        <v>JWWA  K  145</v>
      </c>
      <c r="W674" s="401" t="str">
        <f t="shared" si="130"/>
        <v>JWWA  K  145</v>
      </c>
    </row>
    <row r="675" spans="1:23" ht="15" customHeight="1">
      <c r="A675" s="400" t="str">
        <f t="shared" si="121"/>
        <v>038P0227</v>
      </c>
      <c r="B675" s="544"/>
      <c r="C675" s="529"/>
      <c r="D675" s="139" t="s">
        <v>635</v>
      </c>
      <c r="E675" s="140">
        <v>2</v>
      </c>
      <c r="F675" s="140">
        <v>27</v>
      </c>
      <c r="G675" s="539"/>
      <c r="H675" s="533"/>
      <c r="I675" s="164" t="str">
        <f t="shared" si="68"/>
        <v>038P0227</v>
      </c>
      <c r="J675" s="176" t="s">
        <v>1043</v>
      </c>
      <c r="K675" s="176" t="s">
        <v>1044</v>
      </c>
      <c r="L675" s="176" t="s">
        <v>80</v>
      </c>
      <c r="M675" s="164"/>
      <c r="N675" s="176"/>
      <c r="O675" s="177" t="s">
        <v>6</v>
      </c>
      <c r="P675" s="178" t="s">
        <v>194</v>
      </c>
      <c r="Q675" s="179">
        <v>145</v>
      </c>
      <c r="R675" s="180"/>
      <c r="S675" s="181" t="s">
        <v>997</v>
      </c>
      <c r="T675" s="419">
        <f t="shared" si="129"/>
        <v>38</v>
      </c>
      <c r="V675" s="401" t="str">
        <f t="shared" si="126"/>
        <v>JWWA  K  145</v>
      </c>
      <c r="W675" s="401" t="str">
        <f t="shared" si="130"/>
        <v>JWWA  K  145</v>
      </c>
    </row>
    <row r="676" spans="1:23" ht="15" customHeight="1">
      <c r="A676" s="400" t="str">
        <f t="shared" ref="A676:A739" si="131">I676</f>
        <v>007P0225</v>
      </c>
      <c r="B676" s="544"/>
      <c r="C676" s="529"/>
      <c r="D676" s="139" t="s">
        <v>635</v>
      </c>
      <c r="E676" s="140">
        <v>2</v>
      </c>
      <c r="F676" s="140">
        <v>25</v>
      </c>
      <c r="G676" s="539"/>
      <c r="H676" s="531" t="s">
        <v>2346</v>
      </c>
      <c r="I676" s="162" t="str">
        <f t="shared" si="68"/>
        <v>007P0225</v>
      </c>
      <c r="J676" s="142" t="s">
        <v>1045</v>
      </c>
      <c r="K676" s="142" t="s">
        <v>1240</v>
      </c>
      <c r="L676" s="142" t="s">
        <v>87</v>
      </c>
      <c r="M676" s="142"/>
      <c r="N676" s="142"/>
      <c r="O676" s="143" t="s">
        <v>6</v>
      </c>
      <c r="P676" s="144" t="s">
        <v>194</v>
      </c>
      <c r="Q676" s="448">
        <v>145</v>
      </c>
      <c r="R676" s="146"/>
      <c r="S676" s="147" t="s">
        <v>1229</v>
      </c>
      <c r="T676" s="415">
        <f t="shared" si="129"/>
        <v>7</v>
      </c>
      <c r="V676" s="401" t="str">
        <f t="shared" si="126"/>
        <v>JWWA  K  145</v>
      </c>
      <c r="W676" s="401" t="str">
        <f t="shared" si="130"/>
        <v>JWWA  K  145</v>
      </c>
    </row>
    <row r="677" spans="1:23" ht="15" customHeight="1">
      <c r="A677" s="400" t="str">
        <f t="shared" si="131"/>
        <v>038P0228</v>
      </c>
      <c r="B677" s="544"/>
      <c r="C677" s="529"/>
      <c r="D677" s="139" t="s">
        <v>635</v>
      </c>
      <c r="E677" s="140">
        <v>2</v>
      </c>
      <c r="F677" s="140">
        <v>28</v>
      </c>
      <c r="G677" s="539"/>
      <c r="H677" s="532"/>
      <c r="I677" s="164" t="str">
        <f t="shared" si="68"/>
        <v>038P0228</v>
      </c>
      <c r="J677" s="176" t="s">
        <v>1045</v>
      </c>
      <c r="K677" s="176" t="s">
        <v>1046</v>
      </c>
      <c r="L677" s="176" t="s">
        <v>87</v>
      </c>
      <c r="M677" s="176"/>
      <c r="N677" s="176"/>
      <c r="O677" s="177" t="s">
        <v>6</v>
      </c>
      <c r="P677" s="178" t="s">
        <v>194</v>
      </c>
      <c r="Q677" s="449">
        <v>145</v>
      </c>
      <c r="R677" s="180"/>
      <c r="S677" s="181" t="s">
        <v>997</v>
      </c>
      <c r="T677" s="419">
        <f t="shared" si="129"/>
        <v>38</v>
      </c>
      <c r="V677" s="401" t="str">
        <f t="shared" si="126"/>
        <v>JWWA  K  145</v>
      </c>
      <c r="W677" s="401" t="str">
        <f t="shared" si="130"/>
        <v>JWWA  K  145</v>
      </c>
    </row>
    <row r="678" spans="1:23" ht="15" customHeight="1">
      <c r="A678" s="400" t="str">
        <f t="shared" si="131"/>
        <v>007P0226</v>
      </c>
      <c r="B678" s="544"/>
      <c r="C678" s="529"/>
      <c r="D678" s="139" t="s">
        <v>635</v>
      </c>
      <c r="E678" s="140">
        <v>2</v>
      </c>
      <c r="F678" s="140">
        <v>26</v>
      </c>
      <c r="G678" s="539"/>
      <c r="H678" s="532"/>
      <c r="I678" s="162" t="str">
        <f t="shared" si="68"/>
        <v>007P0226</v>
      </c>
      <c r="J678" s="142" t="s">
        <v>1045</v>
      </c>
      <c r="K678" s="142" t="s">
        <v>1240</v>
      </c>
      <c r="L678" s="142" t="s">
        <v>80</v>
      </c>
      <c r="M678" s="141"/>
      <c r="N678" s="142"/>
      <c r="O678" s="143" t="s">
        <v>6</v>
      </c>
      <c r="P678" s="144" t="s">
        <v>194</v>
      </c>
      <c r="Q678" s="145">
        <v>145</v>
      </c>
      <c r="R678" s="146"/>
      <c r="S678" s="147" t="s">
        <v>1229</v>
      </c>
      <c r="T678" s="415">
        <f t="shared" si="129"/>
        <v>7</v>
      </c>
      <c r="V678" s="401" t="str">
        <f t="shared" si="126"/>
        <v>JWWA  K  145</v>
      </c>
      <c r="W678" s="401" t="str">
        <f t="shared" si="130"/>
        <v>JWWA  K  145</v>
      </c>
    </row>
    <row r="679" spans="1:23" ht="15" customHeight="1">
      <c r="A679" s="400" t="str">
        <f t="shared" si="131"/>
        <v>038P0229</v>
      </c>
      <c r="B679" s="544"/>
      <c r="C679" s="529"/>
      <c r="D679" s="139" t="s">
        <v>635</v>
      </c>
      <c r="E679" s="140">
        <v>2</v>
      </c>
      <c r="F679" s="140">
        <v>29</v>
      </c>
      <c r="G679" s="539"/>
      <c r="H679" s="533"/>
      <c r="I679" s="164" t="str">
        <f t="shared" si="68"/>
        <v>038P0229</v>
      </c>
      <c r="J679" s="176" t="s">
        <v>1045</v>
      </c>
      <c r="K679" s="176" t="s">
        <v>1046</v>
      </c>
      <c r="L679" s="176" t="s">
        <v>80</v>
      </c>
      <c r="M679" s="164"/>
      <c r="N679" s="176"/>
      <c r="O679" s="177" t="s">
        <v>6</v>
      </c>
      <c r="P679" s="178" t="s">
        <v>194</v>
      </c>
      <c r="Q679" s="179">
        <v>145</v>
      </c>
      <c r="R679" s="180"/>
      <c r="S679" s="181" t="s">
        <v>997</v>
      </c>
      <c r="T679" s="419">
        <f t="shared" si="129"/>
        <v>38</v>
      </c>
      <c r="V679" s="401" t="str">
        <f t="shared" si="126"/>
        <v>JWWA  K  145</v>
      </c>
      <c r="W679" s="401" t="str">
        <f t="shared" si="130"/>
        <v>JWWA  K  145</v>
      </c>
    </row>
    <row r="680" spans="1:23" ht="15" customHeight="1">
      <c r="A680" s="400" t="str">
        <f t="shared" si="131"/>
        <v>007P0227</v>
      </c>
      <c r="B680" s="544"/>
      <c r="C680" s="529"/>
      <c r="D680" s="139" t="s">
        <v>635</v>
      </c>
      <c r="E680" s="140">
        <v>2</v>
      </c>
      <c r="F680" s="140">
        <v>27</v>
      </c>
      <c r="G680" s="539"/>
      <c r="H680" s="531" t="s">
        <v>2386</v>
      </c>
      <c r="I680" s="162" t="str">
        <f t="shared" si="68"/>
        <v>007P0227</v>
      </c>
      <c r="J680" s="142" t="s">
        <v>1047</v>
      </c>
      <c r="K680" s="142" t="s">
        <v>1241</v>
      </c>
      <c r="L680" s="142" t="s">
        <v>87</v>
      </c>
      <c r="M680" s="142"/>
      <c r="N680" s="142"/>
      <c r="O680" s="143" t="s">
        <v>6</v>
      </c>
      <c r="P680" s="144" t="s">
        <v>194</v>
      </c>
      <c r="Q680" s="448">
        <v>145</v>
      </c>
      <c r="R680" s="146"/>
      <c r="S680" s="147" t="s">
        <v>1229</v>
      </c>
      <c r="T680" s="415">
        <f t="shared" si="129"/>
        <v>7</v>
      </c>
      <c r="V680" s="401" t="str">
        <f t="shared" si="126"/>
        <v>JWWA  K  145</v>
      </c>
      <c r="W680" s="401" t="str">
        <f t="shared" si="130"/>
        <v>JWWA  K  145</v>
      </c>
    </row>
    <row r="681" spans="1:23" ht="15" customHeight="1">
      <c r="A681" s="400" t="str">
        <f t="shared" si="131"/>
        <v>038P0230</v>
      </c>
      <c r="B681" s="544"/>
      <c r="C681" s="529"/>
      <c r="D681" s="139" t="s">
        <v>635</v>
      </c>
      <c r="E681" s="140">
        <v>2</v>
      </c>
      <c r="F681" s="140">
        <v>30</v>
      </c>
      <c r="G681" s="539"/>
      <c r="H681" s="532"/>
      <c r="I681" s="164" t="str">
        <f t="shared" si="68"/>
        <v>038P0230</v>
      </c>
      <c r="J681" s="176" t="s">
        <v>1047</v>
      </c>
      <c r="K681" s="176" t="s">
        <v>1048</v>
      </c>
      <c r="L681" s="176" t="s">
        <v>87</v>
      </c>
      <c r="M681" s="176"/>
      <c r="N681" s="176"/>
      <c r="O681" s="177" t="s">
        <v>6</v>
      </c>
      <c r="P681" s="178" t="s">
        <v>194</v>
      </c>
      <c r="Q681" s="449">
        <v>145</v>
      </c>
      <c r="R681" s="180"/>
      <c r="S681" s="181" t="s">
        <v>997</v>
      </c>
      <c r="T681" s="419">
        <f t="shared" si="129"/>
        <v>38</v>
      </c>
      <c r="V681" s="401" t="str">
        <f t="shared" si="126"/>
        <v>JWWA  K  145</v>
      </c>
      <c r="W681" s="401" t="str">
        <f t="shared" si="130"/>
        <v>JWWA  K  145</v>
      </c>
    </row>
    <row r="682" spans="1:23" ht="15" customHeight="1">
      <c r="A682" s="400" t="str">
        <f t="shared" si="131"/>
        <v>007P0228</v>
      </c>
      <c r="B682" s="544"/>
      <c r="C682" s="529"/>
      <c r="D682" s="139" t="s">
        <v>635</v>
      </c>
      <c r="E682" s="140">
        <v>2</v>
      </c>
      <c r="F682" s="140">
        <v>28</v>
      </c>
      <c r="G682" s="539"/>
      <c r="H682" s="532"/>
      <c r="I682" s="162" t="str">
        <f t="shared" si="68"/>
        <v>007P0228</v>
      </c>
      <c r="J682" s="142" t="s">
        <v>1047</v>
      </c>
      <c r="K682" s="142" t="s">
        <v>1241</v>
      </c>
      <c r="L682" s="142" t="s">
        <v>80</v>
      </c>
      <c r="M682" s="141"/>
      <c r="N682" s="142"/>
      <c r="O682" s="143" t="s">
        <v>6</v>
      </c>
      <c r="P682" s="144" t="s">
        <v>194</v>
      </c>
      <c r="Q682" s="145">
        <v>145</v>
      </c>
      <c r="R682" s="146"/>
      <c r="S682" s="147" t="s">
        <v>1229</v>
      </c>
      <c r="T682" s="415">
        <f t="shared" si="129"/>
        <v>7</v>
      </c>
      <c r="V682" s="401" t="str">
        <f t="shared" ref="V682:V745" si="132">""&amp;O682&amp;"  "&amp;P682&amp;"  "&amp;Q682&amp;""</f>
        <v>JWWA  K  145</v>
      </c>
      <c r="W682" s="401" t="str">
        <f t="shared" si="130"/>
        <v>JWWA  K  145</v>
      </c>
    </row>
    <row r="683" spans="1:23" ht="15" customHeight="1">
      <c r="A683" s="400" t="str">
        <f t="shared" si="131"/>
        <v>038P0231</v>
      </c>
      <c r="B683" s="544"/>
      <c r="C683" s="529"/>
      <c r="D683" s="139" t="s">
        <v>635</v>
      </c>
      <c r="E683" s="140">
        <v>2</v>
      </c>
      <c r="F683" s="140">
        <v>31</v>
      </c>
      <c r="G683" s="535"/>
      <c r="H683" s="533"/>
      <c r="I683" s="164" t="str">
        <f t="shared" si="68"/>
        <v>038P0231</v>
      </c>
      <c r="J683" s="176" t="s">
        <v>1047</v>
      </c>
      <c r="K683" s="176" t="s">
        <v>1048</v>
      </c>
      <c r="L683" s="176" t="s">
        <v>80</v>
      </c>
      <c r="M683" s="164"/>
      <c r="N683" s="176"/>
      <c r="O683" s="177" t="s">
        <v>6</v>
      </c>
      <c r="P683" s="178" t="s">
        <v>194</v>
      </c>
      <c r="Q683" s="179">
        <v>145</v>
      </c>
      <c r="R683" s="180"/>
      <c r="S683" s="181" t="s">
        <v>997</v>
      </c>
      <c r="T683" s="419">
        <f t="shared" si="129"/>
        <v>38</v>
      </c>
      <c r="V683" s="401" t="str">
        <f t="shared" si="132"/>
        <v>JWWA  K  145</v>
      </c>
      <c r="W683" s="401" t="str">
        <f t="shared" si="130"/>
        <v>JWWA  K  145</v>
      </c>
    </row>
    <row r="684" spans="1:23" ht="15" customHeight="1">
      <c r="A684" s="400" t="str">
        <f t="shared" si="131"/>
        <v>007P0229</v>
      </c>
      <c r="B684" s="544"/>
      <c r="C684" s="529"/>
      <c r="D684" s="139" t="s">
        <v>635</v>
      </c>
      <c r="E684" s="140">
        <v>2</v>
      </c>
      <c r="F684" s="140">
        <v>29</v>
      </c>
      <c r="G684" s="534" t="s">
        <v>2467</v>
      </c>
      <c r="H684" s="531" t="s">
        <v>2468</v>
      </c>
      <c r="I684" s="162" t="str">
        <f t="shared" si="68"/>
        <v>007P0229</v>
      </c>
      <c r="J684" s="142" t="s">
        <v>1049</v>
      </c>
      <c r="K684" s="142" t="s">
        <v>1259</v>
      </c>
      <c r="L684" s="142" t="s">
        <v>87</v>
      </c>
      <c r="M684" s="142"/>
      <c r="N684" s="142"/>
      <c r="O684" s="143" t="s">
        <v>6</v>
      </c>
      <c r="P684" s="144" t="s">
        <v>194</v>
      </c>
      <c r="Q684" s="145">
        <v>145</v>
      </c>
      <c r="R684" s="146"/>
      <c r="S684" s="147" t="s">
        <v>1229</v>
      </c>
      <c r="T684" s="415">
        <f t="shared" si="129"/>
        <v>7</v>
      </c>
      <c r="V684" s="401" t="str">
        <f t="shared" si="132"/>
        <v>JWWA  K  145</v>
      </c>
      <c r="W684" s="401" t="str">
        <f t="shared" si="130"/>
        <v>JWWA  K  145</v>
      </c>
    </row>
    <row r="685" spans="1:23" ht="15" customHeight="1">
      <c r="A685" s="400" t="str">
        <f t="shared" si="131"/>
        <v>038P0232</v>
      </c>
      <c r="B685" s="544"/>
      <c r="C685" s="529"/>
      <c r="D685" s="139" t="s">
        <v>635</v>
      </c>
      <c r="E685" s="140">
        <v>2</v>
      </c>
      <c r="F685" s="140">
        <v>32</v>
      </c>
      <c r="G685" s="539"/>
      <c r="H685" s="533"/>
      <c r="I685" s="206" t="str">
        <f t="shared" si="68"/>
        <v>038P0232</v>
      </c>
      <c r="J685" s="165" t="s">
        <v>1049</v>
      </c>
      <c r="K685" s="165" t="s">
        <v>1050</v>
      </c>
      <c r="L685" s="165" t="s">
        <v>163</v>
      </c>
      <c r="M685" s="165"/>
      <c r="N685" s="165"/>
      <c r="O685" s="166" t="s">
        <v>6</v>
      </c>
      <c r="P685" s="167" t="s">
        <v>194</v>
      </c>
      <c r="Q685" s="168">
        <v>145</v>
      </c>
      <c r="R685" s="169"/>
      <c r="S685" s="182" t="s">
        <v>997</v>
      </c>
      <c r="T685" s="423">
        <f t="shared" si="129"/>
        <v>38</v>
      </c>
      <c r="V685" s="401" t="str">
        <f t="shared" si="132"/>
        <v>JWWA  K  145</v>
      </c>
      <c r="W685" s="401" t="str">
        <f t="shared" si="130"/>
        <v>JWWA  K  145</v>
      </c>
    </row>
    <row r="686" spans="1:23" ht="15" customHeight="1">
      <c r="A686" s="400" t="str">
        <f t="shared" si="131"/>
        <v>007P0230</v>
      </c>
      <c r="B686" s="544"/>
      <c r="C686" s="529"/>
      <c r="D686" s="139" t="s">
        <v>635</v>
      </c>
      <c r="E686" s="140">
        <v>2</v>
      </c>
      <c r="F686" s="140">
        <v>30</v>
      </c>
      <c r="G686" s="539"/>
      <c r="H686" s="531" t="s">
        <v>2469</v>
      </c>
      <c r="I686" s="164" t="str">
        <f t="shared" si="68"/>
        <v>007P0230</v>
      </c>
      <c r="J686" s="165" t="s">
        <v>1051</v>
      </c>
      <c r="K686" s="165" t="s">
        <v>1260</v>
      </c>
      <c r="L686" s="165" t="s">
        <v>87</v>
      </c>
      <c r="M686" s="165"/>
      <c r="N686" s="165"/>
      <c r="O686" s="166" t="s">
        <v>6</v>
      </c>
      <c r="P686" s="167" t="s">
        <v>194</v>
      </c>
      <c r="Q686" s="168">
        <v>145</v>
      </c>
      <c r="R686" s="169"/>
      <c r="S686" s="147" t="s">
        <v>1229</v>
      </c>
      <c r="T686" s="419">
        <f t="shared" si="129"/>
        <v>7</v>
      </c>
      <c r="V686" s="401" t="str">
        <f t="shared" si="132"/>
        <v>JWWA  K  145</v>
      </c>
      <c r="W686" s="401" t="str">
        <f t="shared" si="130"/>
        <v>JWWA  K  145</v>
      </c>
    </row>
    <row r="687" spans="1:23" ht="15" customHeight="1">
      <c r="A687" s="400" t="str">
        <f t="shared" si="131"/>
        <v>038P0233</v>
      </c>
      <c r="B687" s="544"/>
      <c r="C687" s="529"/>
      <c r="D687" s="139" t="s">
        <v>635</v>
      </c>
      <c r="E687" s="140">
        <v>2</v>
      </c>
      <c r="F687" s="140">
        <v>33</v>
      </c>
      <c r="G687" s="539"/>
      <c r="H687" s="533"/>
      <c r="I687" s="164" t="str">
        <f t="shared" si="68"/>
        <v>038P0233</v>
      </c>
      <c r="J687" s="165" t="s">
        <v>1051</v>
      </c>
      <c r="K687" s="165" t="s">
        <v>1052</v>
      </c>
      <c r="L687" s="165" t="s">
        <v>163</v>
      </c>
      <c r="M687" s="165"/>
      <c r="N687" s="165"/>
      <c r="O687" s="166" t="s">
        <v>6</v>
      </c>
      <c r="P687" s="167" t="s">
        <v>194</v>
      </c>
      <c r="Q687" s="168">
        <v>145</v>
      </c>
      <c r="R687" s="169"/>
      <c r="S687" s="182" t="s">
        <v>997</v>
      </c>
      <c r="T687" s="419">
        <f t="shared" si="129"/>
        <v>38</v>
      </c>
      <c r="V687" s="401" t="str">
        <f t="shared" si="132"/>
        <v>JWWA  K  145</v>
      </c>
      <c r="W687" s="401" t="str">
        <f t="shared" si="130"/>
        <v>JWWA  K  145</v>
      </c>
    </row>
    <row r="688" spans="1:23" ht="15" customHeight="1">
      <c r="A688" s="400" t="str">
        <f t="shared" si="131"/>
        <v>007P0231</v>
      </c>
      <c r="B688" s="544"/>
      <c r="C688" s="529"/>
      <c r="D688" s="139" t="s">
        <v>635</v>
      </c>
      <c r="E688" s="140">
        <v>2</v>
      </c>
      <c r="F688" s="140">
        <v>31</v>
      </c>
      <c r="G688" s="539"/>
      <c r="H688" s="531" t="s">
        <v>2567</v>
      </c>
      <c r="I688" s="164" t="str">
        <f t="shared" si="68"/>
        <v>007P0231</v>
      </c>
      <c r="J688" s="165" t="s">
        <v>1053</v>
      </c>
      <c r="K688" s="165" t="s">
        <v>1261</v>
      </c>
      <c r="L688" s="165" t="s">
        <v>87</v>
      </c>
      <c r="M688" s="165"/>
      <c r="N688" s="165"/>
      <c r="O688" s="166" t="s">
        <v>6</v>
      </c>
      <c r="P688" s="167" t="s">
        <v>194</v>
      </c>
      <c r="Q688" s="168">
        <v>145</v>
      </c>
      <c r="R688" s="169"/>
      <c r="S688" s="147" t="s">
        <v>1229</v>
      </c>
      <c r="T688" s="419">
        <f t="shared" si="129"/>
        <v>7</v>
      </c>
      <c r="V688" s="401" t="str">
        <f t="shared" si="132"/>
        <v>JWWA  K  145</v>
      </c>
      <c r="W688" s="401" t="str">
        <f t="shared" si="130"/>
        <v>JWWA  K  145</v>
      </c>
    </row>
    <row r="689" spans="1:23" ht="15" customHeight="1">
      <c r="A689" s="400" t="str">
        <f t="shared" si="131"/>
        <v>038P0234</v>
      </c>
      <c r="B689" s="544"/>
      <c r="C689" s="529"/>
      <c r="D689" s="139" t="s">
        <v>635</v>
      </c>
      <c r="E689" s="140">
        <v>2</v>
      </c>
      <c r="F689" s="140">
        <v>34</v>
      </c>
      <c r="G689" s="539"/>
      <c r="H689" s="533"/>
      <c r="I689" s="164" t="str">
        <f t="shared" si="68"/>
        <v>038P0234</v>
      </c>
      <c r="J689" s="165" t="s">
        <v>1053</v>
      </c>
      <c r="K689" s="165" t="s">
        <v>1054</v>
      </c>
      <c r="L689" s="165" t="s">
        <v>163</v>
      </c>
      <c r="M689" s="165"/>
      <c r="N689" s="165"/>
      <c r="O689" s="166" t="s">
        <v>6</v>
      </c>
      <c r="P689" s="167" t="s">
        <v>194</v>
      </c>
      <c r="Q689" s="168">
        <v>145</v>
      </c>
      <c r="R689" s="169"/>
      <c r="S689" s="182" t="s">
        <v>997</v>
      </c>
      <c r="T689" s="419">
        <f t="shared" si="129"/>
        <v>38</v>
      </c>
      <c r="V689" s="401" t="str">
        <f t="shared" si="132"/>
        <v>JWWA  K  145</v>
      </c>
      <c r="W689" s="401" t="str">
        <f t="shared" si="130"/>
        <v>JWWA  K  145</v>
      </c>
    </row>
    <row r="690" spans="1:23" ht="15" customHeight="1">
      <c r="A690" s="400" t="str">
        <f t="shared" si="131"/>
        <v>007P0232</v>
      </c>
      <c r="B690" s="544"/>
      <c r="C690" s="529"/>
      <c r="D690" s="139" t="s">
        <v>635</v>
      </c>
      <c r="E690" s="140">
        <v>2</v>
      </c>
      <c r="F690" s="140">
        <v>32</v>
      </c>
      <c r="G690" s="539"/>
      <c r="H690" s="531" t="s">
        <v>2495</v>
      </c>
      <c r="I690" s="164" t="str">
        <f t="shared" si="68"/>
        <v>007P0232</v>
      </c>
      <c r="J690" s="165" t="s">
        <v>1055</v>
      </c>
      <c r="K690" s="165" t="s">
        <v>1262</v>
      </c>
      <c r="L690" s="165" t="s">
        <v>87</v>
      </c>
      <c r="M690" s="165"/>
      <c r="N690" s="165"/>
      <c r="O690" s="166" t="s">
        <v>6</v>
      </c>
      <c r="P690" s="167" t="s">
        <v>194</v>
      </c>
      <c r="Q690" s="168">
        <v>145</v>
      </c>
      <c r="R690" s="169"/>
      <c r="S690" s="147" t="s">
        <v>1229</v>
      </c>
      <c r="T690" s="419">
        <f t="shared" si="129"/>
        <v>7</v>
      </c>
      <c r="V690" s="401" t="str">
        <f t="shared" si="132"/>
        <v>JWWA  K  145</v>
      </c>
      <c r="W690" s="401" t="str">
        <f t="shared" si="130"/>
        <v>JWWA  K  145</v>
      </c>
    </row>
    <row r="691" spans="1:23" ht="15" customHeight="1">
      <c r="A691" s="400" t="str">
        <f t="shared" si="131"/>
        <v>038P0235</v>
      </c>
      <c r="B691" s="544"/>
      <c r="C691" s="529"/>
      <c r="D691" s="139" t="s">
        <v>635</v>
      </c>
      <c r="E691" s="140">
        <v>2</v>
      </c>
      <c r="F691" s="140">
        <v>35</v>
      </c>
      <c r="G691" s="535"/>
      <c r="H691" s="533"/>
      <c r="I691" s="164" t="str">
        <f t="shared" si="68"/>
        <v>038P0235</v>
      </c>
      <c r="J691" s="165" t="s">
        <v>1055</v>
      </c>
      <c r="K691" s="165" t="s">
        <v>1056</v>
      </c>
      <c r="L691" s="165" t="s">
        <v>163</v>
      </c>
      <c r="M691" s="165"/>
      <c r="N691" s="165"/>
      <c r="O691" s="166" t="s">
        <v>6</v>
      </c>
      <c r="P691" s="167" t="s">
        <v>194</v>
      </c>
      <c r="Q691" s="168">
        <v>145</v>
      </c>
      <c r="R691" s="169"/>
      <c r="S691" s="182" t="s">
        <v>997</v>
      </c>
      <c r="T691" s="419">
        <f t="shared" si="129"/>
        <v>38</v>
      </c>
      <c r="V691" s="401" t="str">
        <f t="shared" si="132"/>
        <v>JWWA  K  145</v>
      </c>
      <c r="W691" s="401" t="str">
        <f t="shared" si="130"/>
        <v>JWWA  K  145</v>
      </c>
    </row>
    <row r="692" spans="1:23" ht="15" customHeight="1">
      <c r="A692" s="400" t="str">
        <f t="shared" si="131"/>
        <v>007P0233</v>
      </c>
      <c r="B692" s="544"/>
      <c r="C692" s="529"/>
      <c r="D692" s="139" t="s">
        <v>635</v>
      </c>
      <c r="E692" s="140">
        <v>2</v>
      </c>
      <c r="F692" s="140">
        <v>33</v>
      </c>
      <c r="G692" s="534" t="s">
        <v>2472</v>
      </c>
      <c r="H692" s="534" t="s">
        <v>2472</v>
      </c>
      <c r="I692" s="162" t="str">
        <f t="shared" si="68"/>
        <v>007P0233</v>
      </c>
      <c r="J692" s="142" t="s">
        <v>1057</v>
      </c>
      <c r="K692" s="142" t="s">
        <v>1242</v>
      </c>
      <c r="L692" s="142" t="s">
        <v>1059</v>
      </c>
      <c r="M692" s="141"/>
      <c r="N692" s="142"/>
      <c r="O692" s="143" t="s">
        <v>6</v>
      </c>
      <c r="P692" s="144" t="s">
        <v>194</v>
      </c>
      <c r="Q692" s="448">
        <v>145</v>
      </c>
      <c r="R692" s="146"/>
      <c r="S692" s="147" t="s">
        <v>1229</v>
      </c>
      <c r="T692" s="415">
        <f t="shared" si="129"/>
        <v>7</v>
      </c>
      <c r="V692" s="401" t="str">
        <f t="shared" si="132"/>
        <v>JWWA  K  145</v>
      </c>
      <c r="W692" s="401" t="str">
        <f t="shared" si="130"/>
        <v>JWWA  K  145</v>
      </c>
    </row>
    <row r="693" spans="1:23" ht="15" customHeight="1">
      <c r="A693" s="400" t="str">
        <f t="shared" si="131"/>
        <v>038P0236</v>
      </c>
      <c r="B693" s="544"/>
      <c r="C693" s="529"/>
      <c r="D693" s="139" t="s">
        <v>635</v>
      </c>
      <c r="E693" s="140">
        <v>2</v>
      </c>
      <c r="F693" s="140">
        <v>36</v>
      </c>
      <c r="G693" s="539"/>
      <c r="H693" s="539"/>
      <c r="I693" s="164" t="str">
        <f t="shared" si="68"/>
        <v>038P0236</v>
      </c>
      <c r="J693" s="176" t="s">
        <v>1057</v>
      </c>
      <c r="K693" s="176" t="s">
        <v>1058</v>
      </c>
      <c r="L693" s="176" t="s">
        <v>1059</v>
      </c>
      <c r="M693" s="164"/>
      <c r="N693" s="176"/>
      <c r="O693" s="177" t="s">
        <v>6</v>
      </c>
      <c r="P693" s="178" t="s">
        <v>194</v>
      </c>
      <c r="Q693" s="449">
        <v>145</v>
      </c>
      <c r="R693" s="180"/>
      <c r="S693" s="181" t="s">
        <v>997</v>
      </c>
      <c r="T693" s="419">
        <f t="shared" si="129"/>
        <v>38</v>
      </c>
      <c r="V693" s="401" t="str">
        <f t="shared" si="132"/>
        <v>JWWA  K  145</v>
      </c>
      <c r="W693" s="401" t="str">
        <f t="shared" si="130"/>
        <v>JWWA  K  145</v>
      </c>
    </row>
    <row r="694" spans="1:23" ht="15" customHeight="1">
      <c r="A694" s="400" t="str">
        <f t="shared" si="131"/>
        <v>007P0234</v>
      </c>
      <c r="B694" s="544"/>
      <c r="C694" s="529"/>
      <c r="D694" s="139" t="s">
        <v>635</v>
      </c>
      <c r="E694" s="140">
        <v>2</v>
      </c>
      <c r="F694" s="140">
        <v>34</v>
      </c>
      <c r="G694" s="539"/>
      <c r="H694" s="539"/>
      <c r="I694" s="162" t="str">
        <f t="shared" si="68"/>
        <v>007P0234</v>
      </c>
      <c r="J694" s="142" t="s">
        <v>1057</v>
      </c>
      <c r="K694" s="142" t="s">
        <v>1242</v>
      </c>
      <c r="L694" s="142" t="s">
        <v>1060</v>
      </c>
      <c r="M694" s="142"/>
      <c r="N694" s="142"/>
      <c r="O694" s="143" t="s">
        <v>6</v>
      </c>
      <c r="P694" s="144" t="s">
        <v>194</v>
      </c>
      <c r="Q694" s="145">
        <v>145</v>
      </c>
      <c r="R694" s="146"/>
      <c r="S694" s="147" t="s">
        <v>1229</v>
      </c>
      <c r="T694" s="415">
        <f t="shared" si="129"/>
        <v>7</v>
      </c>
      <c r="V694" s="401" t="str">
        <f t="shared" si="132"/>
        <v>JWWA  K  145</v>
      </c>
      <c r="W694" s="401" t="str">
        <f t="shared" si="130"/>
        <v>JWWA  K  145</v>
      </c>
    </row>
    <row r="695" spans="1:23" ht="15" customHeight="1">
      <c r="A695" s="400" t="str">
        <f t="shared" si="131"/>
        <v>038P0237</v>
      </c>
      <c r="B695" s="544"/>
      <c r="C695" s="529"/>
      <c r="D695" s="139" t="s">
        <v>635</v>
      </c>
      <c r="E695" s="140">
        <v>2</v>
      </c>
      <c r="F695" s="140">
        <v>37</v>
      </c>
      <c r="G695" s="539"/>
      <c r="H695" s="535"/>
      <c r="I695" s="164" t="str">
        <f t="shared" si="68"/>
        <v>038P0237</v>
      </c>
      <c r="J695" s="176" t="s">
        <v>1057</v>
      </c>
      <c r="K695" s="176" t="s">
        <v>1058</v>
      </c>
      <c r="L695" s="176" t="s">
        <v>1060</v>
      </c>
      <c r="M695" s="176"/>
      <c r="N695" s="176"/>
      <c r="O695" s="177" t="s">
        <v>6</v>
      </c>
      <c r="P695" s="178" t="s">
        <v>194</v>
      </c>
      <c r="Q695" s="179">
        <v>145</v>
      </c>
      <c r="R695" s="180"/>
      <c r="S695" s="181" t="s">
        <v>997</v>
      </c>
      <c r="T695" s="419">
        <f t="shared" si="129"/>
        <v>38</v>
      </c>
      <c r="V695" s="401" t="str">
        <f t="shared" si="132"/>
        <v>JWWA  K  145</v>
      </c>
      <c r="W695" s="401" t="str">
        <f t="shared" ref="W695:W740" si="133">V695</f>
        <v>JWWA  K  145</v>
      </c>
    </row>
    <row r="696" spans="1:23" ht="15" customHeight="1">
      <c r="A696" s="400" t="str">
        <f t="shared" si="131"/>
        <v>007P0235</v>
      </c>
      <c r="B696" s="544"/>
      <c r="C696" s="529"/>
      <c r="D696" s="139" t="s">
        <v>635</v>
      </c>
      <c r="E696" s="140">
        <v>2</v>
      </c>
      <c r="F696" s="140">
        <v>35</v>
      </c>
      <c r="G696" s="534" t="s">
        <v>2473</v>
      </c>
      <c r="H696" s="534" t="s">
        <v>2473</v>
      </c>
      <c r="I696" s="162" t="str">
        <f t="shared" si="68"/>
        <v>007P0235</v>
      </c>
      <c r="J696" s="142" t="s">
        <v>1061</v>
      </c>
      <c r="K696" s="142" t="s">
        <v>1243</v>
      </c>
      <c r="L696" s="142" t="s">
        <v>1059</v>
      </c>
      <c r="M696" s="141"/>
      <c r="N696" s="142"/>
      <c r="O696" s="143" t="s">
        <v>6</v>
      </c>
      <c r="P696" s="144" t="s">
        <v>194</v>
      </c>
      <c r="Q696" s="448">
        <v>145</v>
      </c>
      <c r="R696" s="146"/>
      <c r="S696" s="147" t="s">
        <v>1229</v>
      </c>
      <c r="T696" s="415">
        <f t="shared" si="129"/>
        <v>7</v>
      </c>
      <c r="V696" s="401" t="str">
        <f t="shared" si="132"/>
        <v>JWWA  K  145</v>
      </c>
      <c r="W696" s="401" t="str">
        <f t="shared" si="133"/>
        <v>JWWA  K  145</v>
      </c>
    </row>
    <row r="697" spans="1:23" ht="15" customHeight="1">
      <c r="A697" s="400" t="str">
        <f t="shared" si="131"/>
        <v>038P0238</v>
      </c>
      <c r="B697" s="544"/>
      <c r="C697" s="529"/>
      <c r="D697" s="139" t="s">
        <v>635</v>
      </c>
      <c r="E697" s="140">
        <v>2</v>
      </c>
      <c r="F697" s="140">
        <v>38</v>
      </c>
      <c r="G697" s="539"/>
      <c r="H697" s="539"/>
      <c r="I697" s="164" t="str">
        <f t="shared" si="68"/>
        <v>038P0238</v>
      </c>
      <c r="J697" s="176" t="s">
        <v>1061</v>
      </c>
      <c r="K697" s="176" t="s">
        <v>1062</v>
      </c>
      <c r="L697" s="176" t="s">
        <v>1059</v>
      </c>
      <c r="M697" s="164"/>
      <c r="N697" s="176"/>
      <c r="O697" s="177" t="s">
        <v>6</v>
      </c>
      <c r="P697" s="178" t="s">
        <v>194</v>
      </c>
      <c r="Q697" s="449">
        <v>145</v>
      </c>
      <c r="R697" s="180"/>
      <c r="S697" s="181" t="s">
        <v>997</v>
      </c>
      <c r="T697" s="419">
        <f t="shared" si="129"/>
        <v>38</v>
      </c>
      <c r="V697" s="401" t="str">
        <f t="shared" si="132"/>
        <v>JWWA  K  145</v>
      </c>
      <c r="W697" s="401" t="str">
        <f t="shared" si="133"/>
        <v>JWWA  K  145</v>
      </c>
    </row>
    <row r="698" spans="1:23" ht="15" customHeight="1">
      <c r="A698" s="400" t="str">
        <f t="shared" si="131"/>
        <v>007P0236</v>
      </c>
      <c r="B698" s="544"/>
      <c r="C698" s="529"/>
      <c r="D698" s="139" t="s">
        <v>635</v>
      </c>
      <c r="E698" s="140">
        <v>2</v>
      </c>
      <c r="F698" s="140">
        <v>36</v>
      </c>
      <c r="G698" s="539"/>
      <c r="H698" s="539"/>
      <c r="I698" s="162" t="str">
        <f t="shared" si="68"/>
        <v>007P0236</v>
      </c>
      <c r="J698" s="142" t="s">
        <v>1061</v>
      </c>
      <c r="K698" s="142" t="s">
        <v>1243</v>
      </c>
      <c r="L698" s="142" t="s">
        <v>1060</v>
      </c>
      <c r="M698" s="142"/>
      <c r="N698" s="142"/>
      <c r="O698" s="143" t="s">
        <v>6</v>
      </c>
      <c r="P698" s="144" t="s">
        <v>194</v>
      </c>
      <c r="Q698" s="145">
        <v>145</v>
      </c>
      <c r="R698" s="146"/>
      <c r="S698" s="147" t="s">
        <v>1229</v>
      </c>
      <c r="T698" s="415">
        <f t="shared" si="129"/>
        <v>7</v>
      </c>
      <c r="V698" s="401" t="str">
        <f t="shared" si="132"/>
        <v>JWWA  K  145</v>
      </c>
      <c r="W698" s="401" t="str">
        <f t="shared" si="133"/>
        <v>JWWA  K  145</v>
      </c>
    </row>
    <row r="699" spans="1:23" ht="15" customHeight="1">
      <c r="A699" s="400" t="str">
        <f t="shared" si="131"/>
        <v>038P0239</v>
      </c>
      <c r="B699" s="544"/>
      <c r="C699" s="529"/>
      <c r="D699" s="139" t="s">
        <v>635</v>
      </c>
      <c r="E699" s="140">
        <v>2</v>
      </c>
      <c r="F699" s="140">
        <v>39</v>
      </c>
      <c r="G699" s="535"/>
      <c r="H699" s="535"/>
      <c r="I699" s="164" t="str">
        <f t="shared" si="68"/>
        <v>038P0239</v>
      </c>
      <c r="J699" s="176" t="s">
        <v>1061</v>
      </c>
      <c r="K699" s="176" t="s">
        <v>1062</v>
      </c>
      <c r="L699" s="176" t="s">
        <v>1060</v>
      </c>
      <c r="M699" s="176"/>
      <c r="N699" s="176"/>
      <c r="O699" s="177" t="s">
        <v>6</v>
      </c>
      <c r="P699" s="178" t="s">
        <v>194</v>
      </c>
      <c r="Q699" s="179">
        <v>145</v>
      </c>
      <c r="R699" s="180"/>
      <c r="S699" s="181" t="s">
        <v>997</v>
      </c>
      <c r="T699" s="419">
        <f t="shared" si="129"/>
        <v>38</v>
      </c>
      <c r="V699" s="401" t="str">
        <f t="shared" si="132"/>
        <v>JWWA  K  145</v>
      </c>
      <c r="W699" s="401" t="str">
        <f t="shared" si="133"/>
        <v>JWWA  K  145</v>
      </c>
    </row>
    <row r="700" spans="1:23" ht="15" customHeight="1">
      <c r="A700" s="400" t="str">
        <f t="shared" si="131"/>
        <v>007P0237</v>
      </c>
      <c r="B700" s="544"/>
      <c r="C700" s="529"/>
      <c r="D700" s="139" t="s">
        <v>635</v>
      </c>
      <c r="E700" s="140">
        <v>2</v>
      </c>
      <c r="F700" s="140">
        <v>37</v>
      </c>
      <c r="G700" s="534" t="s">
        <v>2474</v>
      </c>
      <c r="H700" s="534" t="s">
        <v>2474</v>
      </c>
      <c r="I700" s="164" t="str">
        <f t="shared" si="68"/>
        <v>007P0237</v>
      </c>
      <c r="J700" s="165" t="s">
        <v>1063</v>
      </c>
      <c r="K700" s="165" t="s">
        <v>1254</v>
      </c>
      <c r="L700" s="165" t="s">
        <v>1059</v>
      </c>
      <c r="M700" s="165"/>
      <c r="N700" s="165"/>
      <c r="O700" s="166" t="s">
        <v>6</v>
      </c>
      <c r="P700" s="167" t="s">
        <v>194</v>
      </c>
      <c r="Q700" s="168">
        <v>145</v>
      </c>
      <c r="R700" s="169"/>
      <c r="S700" s="147" t="s">
        <v>1229</v>
      </c>
      <c r="T700" s="419">
        <f t="shared" si="129"/>
        <v>7</v>
      </c>
      <c r="V700" s="401" t="str">
        <f t="shared" si="132"/>
        <v>JWWA  K  145</v>
      </c>
      <c r="W700" s="401" t="str">
        <f t="shared" si="133"/>
        <v>JWWA  K  145</v>
      </c>
    </row>
    <row r="701" spans="1:23" ht="15" customHeight="1">
      <c r="A701" s="400" t="str">
        <f t="shared" si="131"/>
        <v>038P0240</v>
      </c>
      <c r="B701" s="544"/>
      <c r="C701" s="529"/>
      <c r="D701" s="139" t="s">
        <v>635</v>
      </c>
      <c r="E701" s="140">
        <v>2</v>
      </c>
      <c r="F701" s="140">
        <v>40</v>
      </c>
      <c r="G701" s="535"/>
      <c r="H701" s="535"/>
      <c r="I701" s="164" t="str">
        <f t="shared" ref="I701:I1642" si="134">IF(OR(D701="",E701="",F701=""),"",TEXT(T701,"000")&amp;D701&amp;TEXT(E701,"00")&amp;TEXT(F701,"00"))</f>
        <v>038P0240</v>
      </c>
      <c r="J701" s="165" t="s">
        <v>1063</v>
      </c>
      <c r="K701" s="165" t="s">
        <v>1064</v>
      </c>
      <c r="L701" s="165" t="s">
        <v>1060</v>
      </c>
      <c r="M701" s="165"/>
      <c r="N701" s="165"/>
      <c r="O701" s="166" t="s">
        <v>6</v>
      </c>
      <c r="P701" s="167" t="s">
        <v>194</v>
      </c>
      <c r="Q701" s="168">
        <v>145</v>
      </c>
      <c r="R701" s="169"/>
      <c r="S701" s="182" t="s">
        <v>997</v>
      </c>
      <c r="T701" s="419">
        <f t="shared" si="129"/>
        <v>38</v>
      </c>
      <c r="V701" s="401" t="str">
        <f t="shared" si="132"/>
        <v>JWWA  K  145</v>
      </c>
      <c r="W701" s="401" t="str">
        <f t="shared" si="133"/>
        <v>JWWA  K  145</v>
      </c>
    </row>
    <row r="702" spans="1:23" ht="15" customHeight="1">
      <c r="A702" s="400" t="str">
        <f t="shared" si="131"/>
        <v>007P0238</v>
      </c>
      <c r="B702" s="544"/>
      <c r="C702" s="529"/>
      <c r="D702" s="139" t="s">
        <v>635</v>
      </c>
      <c r="E702" s="140">
        <v>2</v>
      </c>
      <c r="F702" s="140">
        <v>38</v>
      </c>
      <c r="G702" s="534" t="s">
        <v>2475</v>
      </c>
      <c r="H702" s="531" t="s">
        <v>2478</v>
      </c>
      <c r="I702" s="164" t="str">
        <f t="shared" si="134"/>
        <v>007P0238</v>
      </c>
      <c r="J702" s="165" t="s">
        <v>1065</v>
      </c>
      <c r="K702" s="165" t="s">
        <v>1255</v>
      </c>
      <c r="L702" s="165" t="s">
        <v>163</v>
      </c>
      <c r="M702" s="165" t="s">
        <v>1246</v>
      </c>
      <c r="N702" s="165" t="s">
        <v>1016</v>
      </c>
      <c r="O702" s="166" t="s">
        <v>6</v>
      </c>
      <c r="P702" s="167" t="s">
        <v>194</v>
      </c>
      <c r="Q702" s="168">
        <v>145</v>
      </c>
      <c r="R702" s="169"/>
      <c r="S702" s="147" t="s">
        <v>1229</v>
      </c>
      <c r="T702" s="419">
        <f t="shared" si="129"/>
        <v>7</v>
      </c>
      <c r="V702" s="401" t="str">
        <f t="shared" si="132"/>
        <v>JWWA  K  145</v>
      </c>
      <c r="W702" s="401" t="str">
        <f t="shared" si="133"/>
        <v>JWWA  K  145</v>
      </c>
    </row>
    <row r="703" spans="1:23" ht="15" customHeight="1">
      <c r="A703" s="400" t="str">
        <f t="shared" si="131"/>
        <v>007P0242</v>
      </c>
      <c r="B703" s="544"/>
      <c r="C703" s="529"/>
      <c r="D703" s="139" t="s">
        <v>635</v>
      </c>
      <c r="E703" s="140">
        <v>2</v>
      </c>
      <c r="F703" s="140">
        <v>42</v>
      </c>
      <c r="G703" s="539"/>
      <c r="H703" s="532"/>
      <c r="I703" s="162" t="str">
        <f t="shared" si="134"/>
        <v>007P0242</v>
      </c>
      <c r="J703" s="142" t="s">
        <v>1065</v>
      </c>
      <c r="K703" s="142" t="s">
        <v>1257</v>
      </c>
      <c r="L703" s="142" t="s">
        <v>163</v>
      </c>
      <c r="M703" s="142" t="s">
        <v>1015</v>
      </c>
      <c r="N703" s="142" t="s">
        <v>1016</v>
      </c>
      <c r="O703" s="143" t="s">
        <v>6</v>
      </c>
      <c r="P703" s="144" t="s">
        <v>194</v>
      </c>
      <c r="Q703" s="145">
        <v>145</v>
      </c>
      <c r="R703" s="146"/>
      <c r="S703" s="147" t="s">
        <v>1229</v>
      </c>
      <c r="T703" s="415">
        <f t="shared" si="129"/>
        <v>7</v>
      </c>
      <c r="V703" s="401" t="str">
        <f t="shared" si="132"/>
        <v>JWWA  K  145</v>
      </c>
      <c r="W703" s="401" t="str">
        <f t="shared" si="133"/>
        <v>JWWA  K  145</v>
      </c>
    </row>
    <row r="704" spans="1:23" ht="15" customHeight="1">
      <c r="A704" s="400" t="str">
        <f t="shared" si="131"/>
        <v>038P0241</v>
      </c>
      <c r="B704" s="544"/>
      <c r="C704" s="529"/>
      <c r="D704" s="139" t="s">
        <v>635</v>
      </c>
      <c r="E704" s="140">
        <v>2</v>
      </c>
      <c r="F704" s="140">
        <v>41</v>
      </c>
      <c r="G704" s="539"/>
      <c r="H704" s="532"/>
      <c r="I704" s="148" t="str">
        <f t="shared" si="134"/>
        <v>038P0241</v>
      </c>
      <c r="J704" s="149" t="s">
        <v>1065</v>
      </c>
      <c r="K704" s="149" t="s">
        <v>1066</v>
      </c>
      <c r="L704" s="149" t="s">
        <v>87</v>
      </c>
      <c r="M704" s="149" t="s">
        <v>1015</v>
      </c>
      <c r="N704" s="149" t="s">
        <v>1016</v>
      </c>
      <c r="O704" s="150" t="s">
        <v>6</v>
      </c>
      <c r="P704" s="151" t="s">
        <v>194</v>
      </c>
      <c r="Q704" s="450">
        <v>145</v>
      </c>
      <c r="R704" s="153"/>
      <c r="S704" s="154" t="s">
        <v>997</v>
      </c>
      <c r="T704" s="407">
        <f t="shared" si="129"/>
        <v>38</v>
      </c>
      <c r="V704" s="401" t="str">
        <f t="shared" si="132"/>
        <v>JWWA  K  145</v>
      </c>
      <c r="W704" s="401" t="str">
        <f t="shared" si="133"/>
        <v>JWWA  K  145</v>
      </c>
    </row>
    <row r="705" spans="1:23" ht="15" customHeight="1">
      <c r="A705" s="400" t="str">
        <f t="shared" si="131"/>
        <v>038P0242</v>
      </c>
      <c r="B705" s="544"/>
      <c r="C705" s="529"/>
      <c r="D705" s="139" t="s">
        <v>635</v>
      </c>
      <c r="E705" s="140">
        <v>2</v>
      </c>
      <c r="F705" s="140">
        <v>42</v>
      </c>
      <c r="G705" s="539"/>
      <c r="H705" s="533"/>
      <c r="I705" s="155" t="str">
        <f t="shared" si="134"/>
        <v>038P0242</v>
      </c>
      <c r="J705" s="156" t="s">
        <v>1065</v>
      </c>
      <c r="K705" s="156" t="s">
        <v>1066</v>
      </c>
      <c r="L705" s="156" t="s">
        <v>80</v>
      </c>
      <c r="M705" s="156" t="s">
        <v>1015</v>
      </c>
      <c r="N705" s="156" t="s">
        <v>1016</v>
      </c>
      <c r="O705" s="157" t="s">
        <v>6</v>
      </c>
      <c r="P705" s="158" t="s">
        <v>194</v>
      </c>
      <c r="Q705" s="159">
        <v>145</v>
      </c>
      <c r="R705" s="160"/>
      <c r="S705" s="183" t="s">
        <v>997</v>
      </c>
      <c r="T705" s="408">
        <f t="shared" si="129"/>
        <v>38</v>
      </c>
      <c r="V705" s="401" t="str">
        <f t="shared" si="132"/>
        <v>JWWA  K  145</v>
      </c>
      <c r="W705" s="401" t="str">
        <f t="shared" si="133"/>
        <v>JWWA  K  145</v>
      </c>
    </row>
    <row r="706" spans="1:23" ht="15" customHeight="1">
      <c r="A706" s="400" t="str">
        <f t="shared" si="131"/>
        <v>007P0239</v>
      </c>
      <c r="B706" s="544"/>
      <c r="C706" s="529"/>
      <c r="D706" s="139" t="s">
        <v>635</v>
      </c>
      <c r="E706" s="140">
        <v>2</v>
      </c>
      <c r="F706" s="140">
        <v>39</v>
      </c>
      <c r="G706" s="539"/>
      <c r="H706" s="534" t="s">
        <v>2408</v>
      </c>
      <c r="I706" s="164" t="str">
        <f t="shared" si="134"/>
        <v>007P0239</v>
      </c>
      <c r="J706" s="165" t="s">
        <v>1065</v>
      </c>
      <c r="K706" s="165" t="s">
        <v>1255</v>
      </c>
      <c r="L706" s="165" t="s">
        <v>80</v>
      </c>
      <c r="M706" s="165" t="s">
        <v>1246</v>
      </c>
      <c r="N706" s="165" t="s">
        <v>1017</v>
      </c>
      <c r="O706" s="166" t="s">
        <v>6</v>
      </c>
      <c r="P706" s="167" t="s">
        <v>194</v>
      </c>
      <c r="Q706" s="168">
        <v>145</v>
      </c>
      <c r="R706" s="169"/>
      <c r="S706" s="147" t="s">
        <v>1229</v>
      </c>
      <c r="T706" s="419">
        <f t="shared" si="129"/>
        <v>7</v>
      </c>
      <c r="V706" s="401" t="str">
        <f t="shared" si="132"/>
        <v>JWWA  K  145</v>
      </c>
      <c r="W706" s="401" t="str">
        <f t="shared" si="133"/>
        <v>JWWA  K  145</v>
      </c>
    </row>
    <row r="707" spans="1:23" ht="15" customHeight="1">
      <c r="A707" s="400" t="str">
        <f t="shared" si="131"/>
        <v>007P0243</v>
      </c>
      <c r="B707" s="544"/>
      <c r="C707" s="529"/>
      <c r="D707" s="139" t="s">
        <v>635</v>
      </c>
      <c r="E707" s="140">
        <v>2</v>
      </c>
      <c r="F707" s="140">
        <v>43</v>
      </c>
      <c r="G707" s="539"/>
      <c r="H707" s="539"/>
      <c r="I707" s="162" t="str">
        <f t="shared" si="134"/>
        <v>007P0243</v>
      </c>
      <c r="J707" s="142" t="s">
        <v>1065</v>
      </c>
      <c r="K707" s="142" t="s">
        <v>1257</v>
      </c>
      <c r="L707" s="142" t="s">
        <v>163</v>
      </c>
      <c r="M707" s="142" t="s">
        <v>1015</v>
      </c>
      <c r="N707" s="142" t="s">
        <v>1017</v>
      </c>
      <c r="O707" s="143" t="s">
        <v>6</v>
      </c>
      <c r="P707" s="144" t="s">
        <v>194</v>
      </c>
      <c r="Q707" s="145">
        <v>145</v>
      </c>
      <c r="R707" s="146"/>
      <c r="S707" s="147" t="s">
        <v>1229</v>
      </c>
      <c r="T707" s="415">
        <f t="shared" si="129"/>
        <v>7</v>
      </c>
      <c r="V707" s="401" t="str">
        <f t="shared" si="132"/>
        <v>JWWA  K  145</v>
      </c>
      <c r="W707" s="401" t="str">
        <f t="shared" si="133"/>
        <v>JWWA  K  145</v>
      </c>
    </row>
    <row r="708" spans="1:23" ht="15" customHeight="1">
      <c r="A708" s="400" t="str">
        <f t="shared" si="131"/>
        <v>038P0243</v>
      </c>
      <c r="B708" s="544"/>
      <c r="C708" s="529"/>
      <c r="D708" s="139" t="s">
        <v>635</v>
      </c>
      <c r="E708" s="140">
        <v>2</v>
      </c>
      <c r="F708" s="140">
        <v>43</v>
      </c>
      <c r="G708" s="539"/>
      <c r="H708" s="539"/>
      <c r="I708" s="148" t="str">
        <f t="shared" si="134"/>
        <v>038P0243</v>
      </c>
      <c r="J708" s="149" t="s">
        <v>1065</v>
      </c>
      <c r="K708" s="149" t="s">
        <v>1066</v>
      </c>
      <c r="L708" s="149" t="s">
        <v>87</v>
      </c>
      <c r="M708" s="149" t="s">
        <v>1015</v>
      </c>
      <c r="N708" s="149" t="s">
        <v>1017</v>
      </c>
      <c r="O708" s="150" t="s">
        <v>6</v>
      </c>
      <c r="P708" s="151" t="s">
        <v>194</v>
      </c>
      <c r="Q708" s="450">
        <v>145</v>
      </c>
      <c r="R708" s="153"/>
      <c r="S708" s="154" t="s">
        <v>997</v>
      </c>
      <c r="T708" s="407">
        <f t="shared" si="129"/>
        <v>38</v>
      </c>
      <c r="V708" s="401" t="str">
        <f t="shared" si="132"/>
        <v>JWWA  K  145</v>
      </c>
      <c r="W708" s="401" t="str">
        <f t="shared" si="133"/>
        <v>JWWA  K  145</v>
      </c>
    </row>
    <row r="709" spans="1:23" ht="15" customHeight="1">
      <c r="A709" s="400" t="str">
        <f t="shared" si="131"/>
        <v>038P0244</v>
      </c>
      <c r="B709" s="544"/>
      <c r="C709" s="529"/>
      <c r="D709" s="139" t="s">
        <v>635</v>
      </c>
      <c r="E709" s="140">
        <v>2</v>
      </c>
      <c r="F709" s="140">
        <v>44</v>
      </c>
      <c r="G709" s="539"/>
      <c r="H709" s="535"/>
      <c r="I709" s="155" t="str">
        <f t="shared" si="134"/>
        <v>038P0244</v>
      </c>
      <c r="J709" s="156" t="s">
        <v>1065</v>
      </c>
      <c r="K709" s="156" t="s">
        <v>1066</v>
      </c>
      <c r="L709" s="156" t="s">
        <v>80</v>
      </c>
      <c r="M709" s="156" t="s">
        <v>1015</v>
      </c>
      <c r="N709" s="156" t="s">
        <v>1017</v>
      </c>
      <c r="O709" s="157" t="s">
        <v>6</v>
      </c>
      <c r="P709" s="158" t="s">
        <v>194</v>
      </c>
      <c r="Q709" s="159">
        <v>145</v>
      </c>
      <c r="R709" s="160"/>
      <c r="S709" s="183" t="s">
        <v>997</v>
      </c>
      <c r="T709" s="408">
        <f t="shared" si="129"/>
        <v>38</v>
      </c>
      <c r="V709" s="401" t="str">
        <f t="shared" si="132"/>
        <v>JWWA  K  145</v>
      </c>
      <c r="W709" s="401" t="str">
        <f t="shared" si="133"/>
        <v>JWWA  K  145</v>
      </c>
    </row>
    <row r="710" spans="1:23" ht="15" customHeight="1">
      <c r="A710" s="400" t="str">
        <f t="shared" si="131"/>
        <v>007P0240</v>
      </c>
      <c r="B710" s="544"/>
      <c r="C710" s="529"/>
      <c r="D710" s="139" t="s">
        <v>635</v>
      </c>
      <c r="E710" s="140">
        <v>2</v>
      </c>
      <c r="F710" s="140">
        <v>40</v>
      </c>
      <c r="G710" s="539"/>
      <c r="H710" s="534" t="s">
        <v>2336</v>
      </c>
      <c r="I710" s="164" t="str">
        <f t="shared" si="134"/>
        <v>007P0240</v>
      </c>
      <c r="J710" s="165" t="s">
        <v>1065</v>
      </c>
      <c r="K710" s="165" t="s">
        <v>1256</v>
      </c>
      <c r="L710" s="165" t="s">
        <v>163</v>
      </c>
      <c r="M710" s="165" t="s">
        <v>1247</v>
      </c>
      <c r="N710" s="165" t="s">
        <v>1021</v>
      </c>
      <c r="O710" s="166" t="s">
        <v>6</v>
      </c>
      <c r="P710" s="167" t="s">
        <v>194</v>
      </c>
      <c r="Q710" s="168">
        <v>145</v>
      </c>
      <c r="R710" s="169"/>
      <c r="S710" s="147" t="s">
        <v>1229</v>
      </c>
      <c r="T710" s="419">
        <f t="shared" si="129"/>
        <v>7</v>
      </c>
      <c r="V710" s="401" t="str">
        <f t="shared" si="132"/>
        <v>JWWA  K  145</v>
      </c>
      <c r="W710" s="401" t="str">
        <f t="shared" si="133"/>
        <v>JWWA  K  145</v>
      </c>
    </row>
    <row r="711" spans="1:23" ht="15" customHeight="1">
      <c r="A711" s="400" t="str">
        <f t="shared" si="131"/>
        <v>007P0244</v>
      </c>
      <c r="B711" s="544"/>
      <c r="C711" s="529"/>
      <c r="D711" s="139" t="s">
        <v>635</v>
      </c>
      <c r="E711" s="140">
        <v>2</v>
      </c>
      <c r="F711" s="140">
        <v>44</v>
      </c>
      <c r="G711" s="539"/>
      <c r="H711" s="539"/>
      <c r="I711" s="162" t="str">
        <f t="shared" si="134"/>
        <v>007P0244</v>
      </c>
      <c r="J711" s="142" t="s">
        <v>1065</v>
      </c>
      <c r="K711" s="142" t="s">
        <v>1258</v>
      </c>
      <c r="L711" s="142" t="s">
        <v>163</v>
      </c>
      <c r="M711" s="142" t="s">
        <v>1020</v>
      </c>
      <c r="N711" s="142" t="s">
        <v>1021</v>
      </c>
      <c r="O711" s="143" t="s">
        <v>6</v>
      </c>
      <c r="P711" s="144" t="s">
        <v>194</v>
      </c>
      <c r="Q711" s="145">
        <v>145</v>
      </c>
      <c r="R711" s="146"/>
      <c r="S711" s="147" t="s">
        <v>1229</v>
      </c>
      <c r="T711" s="415">
        <f t="shared" si="129"/>
        <v>7</v>
      </c>
      <c r="V711" s="401" t="str">
        <f t="shared" si="132"/>
        <v>JWWA  K  145</v>
      </c>
      <c r="W711" s="401" t="str">
        <f t="shared" si="133"/>
        <v>JWWA  K  145</v>
      </c>
    </row>
    <row r="712" spans="1:23" ht="15" customHeight="1">
      <c r="A712" s="400" t="str">
        <f t="shared" si="131"/>
        <v>038P0245</v>
      </c>
      <c r="B712" s="544"/>
      <c r="C712" s="529"/>
      <c r="D712" s="139" t="s">
        <v>635</v>
      </c>
      <c r="E712" s="140">
        <v>2</v>
      </c>
      <c r="F712" s="140">
        <v>45</v>
      </c>
      <c r="G712" s="535"/>
      <c r="H712" s="535"/>
      <c r="I712" s="162" t="str">
        <f t="shared" si="134"/>
        <v>038P0245</v>
      </c>
      <c r="J712" s="207" t="s">
        <v>1065</v>
      </c>
      <c r="K712" s="207" t="s">
        <v>1067</v>
      </c>
      <c r="L712" s="207" t="s">
        <v>87</v>
      </c>
      <c r="M712" s="207" t="s">
        <v>1020</v>
      </c>
      <c r="N712" s="207" t="s">
        <v>1021</v>
      </c>
      <c r="O712" s="186" t="s">
        <v>6</v>
      </c>
      <c r="P712" s="187" t="s">
        <v>194</v>
      </c>
      <c r="Q712" s="451">
        <v>145</v>
      </c>
      <c r="R712" s="189"/>
      <c r="S712" s="190" t="s">
        <v>997</v>
      </c>
      <c r="T712" s="415">
        <f t="shared" si="129"/>
        <v>38</v>
      </c>
      <c r="V712" s="401" t="str">
        <f t="shared" si="132"/>
        <v>JWWA  K  145</v>
      </c>
      <c r="W712" s="401" t="str">
        <f t="shared" si="133"/>
        <v>JWWA  K  145</v>
      </c>
    </row>
    <row r="713" spans="1:23" ht="15" customHeight="1">
      <c r="A713" s="400" t="str">
        <f t="shared" si="131"/>
        <v>038P0246</v>
      </c>
      <c r="B713" s="544"/>
      <c r="C713" s="529"/>
      <c r="D713" s="139" t="s">
        <v>635</v>
      </c>
      <c r="E713" s="140">
        <v>2</v>
      </c>
      <c r="F713" s="140">
        <v>46</v>
      </c>
      <c r="G713" s="534" t="s">
        <v>2475</v>
      </c>
      <c r="H713" s="163" t="s">
        <v>2336</v>
      </c>
      <c r="I713" s="206" t="str">
        <f t="shared" si="134"/>
        <v>038P0246</v>
      </c>
      <c r="J713" s="165" t="s">
        <v>1065</v>
      </c>
      <c r="K713" s="165" t="s">
        <v>1067</v>
      </c>
      <c r="L713" s="165" t="s">
        <v>80</v>
      </c>
      <c r="M713" s="165" t="s">
        <v>1020</v>
      </c>
      <c r="N713" s="165" t="s">
        <v>1021</v>
      </c>
      <c r="O713" s="166" t="s">
        <v>6</v>
      </c>
      <c r="P713" s="167" t="s">
        <v>194</v>
      </c>
      <c r="Q713" s="168">
        <v>145</v>
      </c>
      <c r="R713" s="169"/>
      <c r="S713" s="182" t="s">
        <v>997</v>
      </c>
      <c r="T713" s="423">
        <f t="shared" si="129"/>
        <v>38</v>
      </c>
      <c r="V713" s="401" t="str">
        <f t="shared" si="132"/>
        <v>JWWA  K  145</v>
      </c>
      <c r="W713" s="401" t="str">
        <f t="shared" si="133"/>
        <v>JWWA  K  145</v>
      </c>
    </row>
    <row r="714" spans="1:23" ht="15" customHeight="1">
      <c r="A714" s="400" t="str">
        <f t="shared" si="131"/>
        <v>007P0241</v>
      </c>
      <c r="B714" s="544"/>
      <c r="C714" s="529"/>
      <c r="D714" s="139" t="s">
        <v>635</v>
      </c>
      <c r="E714" s="140">
        <v>2</v>
      </c>
      <c r="F714" s="140">
        <v>41</v>
      </c>
      <c r="G714" s="535"/>
      <c r="H714" s="163" t="s">
        <v>2337</v>
      </c>
      <c r="I714" s="164" t="str">
        <f t="shared" si="134"/>
        <v>007P0241</v>
      </c>
      <c r="J714" s="165" t="s">
        <v>1065</v>
      </c>
      <c r="K714" s="165" t="s">
        <v>1256</v>
      </c>
      <c r="L714" s="165" t="s">
        <v>80</v>
      </c>
      <c r="M714" s="165" t="s">
        <v>1247</v>
      </c>
      <c r="N714" s="165" t="s">
        <v>1022</v>
      </c>
      <c r="O714" s="166" t="s">
        <v>6</v>
      </c>
      <c r="P714" s="167" t="s">
        <v>194</v>
      </c>
      <c r="Q714" s="168">
        <v>145</v>
      </c>
      <c r="R714" s="169"/>
      <c r="S714" s="147" t="s">
        <v>1229</v>
      </c>
      <c r="T714" s="419">
        <f t="shared" si="129"/>
        <v>7</v>
      </c>
      <c r="V714" s="401" t="str">
        <f t="shared" si="132"/>
        <v>JWWA  K  145</v>
      </c>
      <c r="W714" s="401" t="str">
        <f t="shared" si="133"/>
        <v>JWWA  K  145</v>
      </c>
    </row>
    <row r="715" spans="1:23" ht="15" customHeight="1">
      <c r="A715" s="400" t="str">
        <f t="shared" si="131"/>
        <v>007P0245</v>
      </c>
      <c r="B715" s="544" t="s">
        <v>3749</v>
      </c>
      <c r="C715" s="529" t="s">
        <v>3747</v>
      </c>
      <c r="D715" s="139" t="s">
        <v>635</v>
      </c>
      <c r="E715" s="140">
        <v>2</v>
      </c>
      <c r="F715" s="140">
        <v>45</v>
      </c>
      <c r="G715" s="534" t="s">
        <v>2475</v>
      </c>
      <c r="H715" s="534" t="s">
        <v>2337</v>
      </c>
      <c r="I715" s="162" t="str">
        <f t="shared" si="134"/>
        <v>007P0245</v>
      </c>
      <c r="J715" s="142" t="s">
        <v>1065</v>
      </c>
      <c r="K715" s="142" t="s">
        <v>1258</v>
      </c>
      <c r="L715" s="142" t="s">
        <v>163</v>
      </c>
      <c r="M715" s="142" t="s">
        <v>1020</v>
      </c>
      <c r="N715" s="142" t="s">
        <v>1022</v>
      </c>
      <c r="O715" s="143" t="s">
        <v>6</v>
      </c>
      <c r="P715" s="144" t="s">
        <v>194</v>
      </c>
      <c r="Q715" s="145">
        <v>145</v>
      </c>
      <c r="R715" s="146"/>
      <c r="S715" s="147" t="s">
        <v>1229</v>
      </c>
      <c r="T715" s="415">
        <f t="shared" si="129"/>
        <v>7</v>
      </c>
      <c r="V715" s="401" t="str">
        <f t="shared" si="132"/>
        <v>JWWA  K  145</v>
      </c>
      <c r="W715" s="401" t="str">
        <f t="shared" si="133"/>
        <v>JWWA  K  145</v>
      </c>
    </row>
    <row r="716" spans="1:23" ht="15" customHeight="1">
      <c r="A716" s="400" t="str">
        <f t="shared" si="131"/>
        <v>038P0247</v>
      </c>
      <c r="B716" s="544"/>
      <c r="C716" s="529"/>
      <c r="D716" s="139" t="s">
        <v>635</v>
      </c>
      <c r="E716" s="140">
        <v>2</v>
      </c>
      <c r="F716" s="140">
        <v>47</v>
      </c>
      <c r="G716" s="539"/>
      <c r="H716" s="539"/>
      <c r="I716" s="164" t="str">
        <f t="shared" si="134"/>
        <v>038P0247</v>
      </c>
      <c r="J716" s="176" t="s">
        <v>1065</v>
      </c>
      <c r="K716" s="176" t="s">
        <v>1067</v>
      </c>
      <c r="L716" s="176" t="s">
        <v>87</v>
      </c>
      <c r="M716" s="176" t="s">
        <v>1020</v>
      </c>
      <c r="N716" s="176" t="s">
        <v>1022</v>
      </c>
      <c r="O716" s="177" t="s">
        <v>6</v>
      </c>
      <c r="P716" s="178" t="s">
        <v>194</v>
      </c>
      <c r="Q716" s="449">
        <v>145</v>
      </c>
      <c r="R716" s="180"/>
      <c r="S716" s="181" t="s">
        <v>997</v>
      </c>
      <c r="T716" s="419">
        <f t="shared" si="129"/>
        <v>38</v>
      </c>
      <c r="V716" s="401" t="str">
        <f t="shared" si="132"/>
        <v>JWWA  K  145</v>
      </c>
      <c r="W716" s="401" t="str">
        <f t="shared" si="133"/>
        <v>JWWA  K  145</v>
      </c>
    </row>
    <row r="717" spans="1:23" ht="15" customHeight="1">
      <c r="A717" s="400" t="str">
        <f t="shared" si="131"/>
        <v>038P0248</v>
      </c>
      <c r="B717" s="544"/>
      <c r="C717" s="529"/>
      <c r="D717" s="139" t="s">
        <v>635</v>
      </c>
      <c r="E717" s="140">
        <v>2</v>
      </c>
      <c r="F717" s="140">
        <v>48</v>
      </c>
      <c r="G717" s="535"/>
      <c r="H717" s="535"/>
      <c r="I717" s="155" t="str">
        <f t="shared" si="134"/>
        <v>038P0248</v>
      </c>
      <c r="J717" s="156" t="s">
        <v>1065</v>
      </c>
      <c r="K717" s="156" t="s">
        <v>1067</v>
      </c>
      <c r="L717" s="156" t="s">
        <v>80</v>
      </c>
      <c r="M717" s="156" t="s">
        <v>1020</v>
      </c>
      <c r="N717" s="156" t="s">
        <v>1022</v>
      </c>
      <c r="O717" s="157" t="s">
        <v>6</v>
      </c>
      <c r="P717" s="158" t="s">
        <v>194</v>
      </c>
      <c r="Q717" s="159">
        <v>145</v>
      </c>
      <c r="R717" s="160"/>
      <c r="S717" s="183" t="s">
        <v>997</v>
      </c>
      <c r="T717" s="408">
        <f t="shared" si="129"/>
        <v>38</v>
      </c>
      <c r="V717" s="401" t="str">
        <f t="shared" si="132"/>
        <v>JWWA  K  145</v>
      </c>
      <c r="W717" s="401" t="str">
        <f t="shared" si="133"/>
        <v>JWWA  K  145</v>
      </c>
    </row>
    <row r="718" spans="1:23" ht="15" customHeight="1">
      <c r="A718" s="400" t="str">
        <f t="shared" si="131"/>
        <v>007P0246</v>
      </c>
      <c r="B718" s="544"/>
      <c r="C718" s="529"/>
      <c r="D718" s="139" t="s">
        <v>635</v>
      </c>
      <c r="E718" s="140">
        <v>2</v>
      </c>
      <c r="F718" s="140">
        <v>46</v>
      </c>
      <c r="G718" s="534" t="s">
        <v>2477</v>
      </c>
      <c r="H718" s="534" t="s">
        <v>2476</v>
      </c>
      <c r="I718" s="164" t="str">
        <f t="shared" si="134"/>
        <v>007P0246</v>
      </c>
      <c r="J718" s="165" t="s">
        <v>1068</v>
      </c>
      <c r="K718" s="165" t="s">
        <v>1263</v>
      </c>
      <c r="L718" s="165" t="s">
        <v>163</v>
      </c>
      <c r="M718" s="165" t="s">
        <v>1246</v>
      </c>
      <c r="N718" s="165" t="s">
        <v>1016</v>
      </c>
      <c r="O718" s="166" t="s">
        <v>6</v>
      </c>
      <c r="P718" s="167" t="s">
        <v>194</v>
      </c>
      <c r="Q718" s="168">
        <v>145</v>
      </c>
      <c r="R718" s="169"/>
      <c r="S718" s="147" t="s">
        <v>1229</v>
      </c>
      <c r="T718" s="419">
        <f t="shared" si="129"/>
        <v>7</v>
      </c>
      <c r="V718" s="401" t="str">
        <f t="shared" si="132"/>
        <v>JWWA  K  145</v>
      </c>
      <c r="W718" s="401" t="str">
        <f t="shared" si="133"/>
        <v>JWWA  K  145</v>
      </c>
    </row>
    <row r="719" spans="1:23" ht="15" customHeight="1">
      <c r="A719" s="400" t="str">
        <f t="shared" si="131"/>
        <v>007P0250</v>
      </c>
      <c r="B719" s="544"/>
      <c r="C719" s="529"/>
      <c r="D719" s="139" t="s">
        <v>635</v>
      </c>
      <c r="E719" s="140">
        <v>2</v>
      </c>
      <c r="F719" s="140">
        <v>50</v>
      </c>
      <c r="G719" s="539"/>
      <c r="H719" s="539"/>
      <c r="I719" s="162" t="str">
        <f t="shared" si="134"/>
        <v>007P0250</v>
      </c>
      <c r="J719" s="142" t="s">
        <v>1068</v>
      </c>
      <c r="K719" s="142" t="s">
        <v>1257</v>
      </c>
      <c r="L719" s="142" t="s">
        <v>163</v>
      </c>
      <c r="M719" s="142" t="s">
        <v>1015</v>
      </c>
      <c r="N719" s="142" t="s">
        <v>1016</v>
      </c>
      <c r="O719" s="143" t="s">
        <v>6</v>
      </c>
      <c r="P719" s="144" t="s">
        <v>194</v>
      </c>
      <c r="Q719" s="145">
        <v>145</v>
      </c>
      <c r="R719" s="146"/>
      <c r="S719" s="147" t="s">
        <v>1229</v>
      </c>
      <c r="T719" s="415">
        <f t="shared" si="129"/>
        <v>7</v>
      </c>
      <c r="V719" s="401" t="str">
        <f t="shared" si="132"/>
        <v>JWWA  K  145</v>
      </c>
      <c r="W719" s="401" t="str">
        <f t="shared" si="133"/>
        <v>JWWA  K  145</v>
      </c>
    </row>
    <row r="720" spans="1:23" ht="15" customHeight="1">
      <c r="A720" s="400" t="str">
        <f t="shared" si="131"/>
        <v>038P0249</v>
      </c>
      <c r="B720" s="544"/>
      <c r="C720" s="529"/>
      <c r="D720" s="139" t="s">
        <v>635</v>
      </c>
      <c r="E720" s="140">
        <v>2</v>
      </c>
      <c r="F720" s="140">
        <v>49</v>
      </c>
      <c r="G720" s="539"/>
      <c r="H720" s="535"/>
      <c r="I720" s="164" t="str">
        <f t="shared" si="134"/>
        <v>038P0249</v>
      </c>
      <c r="J720" s="176" t="s">
        <v>1068</v>
      </c>
      <c r="K720" s="176" t="s">
        <v>1069</v>
      </c>
      <c r="L720" s="176" t="s">
        <v>163</v>
      </c>
      <c r="M720" s="176" t="s">
        <v>1015</v>
      </c>
      <c r="N720" s="176" t="s">
        <v>1016</v>
      </c>
      <c r="O720" s="177" t="s">
        <v>6</v>
      </c>
      <c r="P720" s="178" t="s">
        <v>194</v>
      </c>
      <c r="Q720" s="179">
        <v>145</v>
      </c>
      <c r="R720" s="180"/>
      <c r="S720" s="181" t="s">
        <v>997</v>
      </c>
      <c r="T720" s="419">
        <f t="shared" si="129"/>
        <v>38</v>
      </c>
      <c r="V720" s="401" t="str">
        <f t="shared" si="132"/>
        <v>JWWA  K  145</v>
      </c>
      <c r="W720" s="401" t="str">
        <f t="shared" si="133"/>
        <v>JWWA  K  145</v>
      </c>
    </row>
    <row r="721" spans="1:23" ht="15" customHeight="1">
      <c r="A721" s="400" t="str">
        <f t="shared" si="131"/>
        <v>007P0247</v>
      </c>
      <c r="B721" s="544"/>
      <c r="C721" s="529"/>
      <c r="D721" s="139" t="s">
        <v>635</v>
      </c>
      <c r="E721" s="140">
        <v>2</v>
      </c>
      <c r="F721" s="140">
        <v>47</v>
      </c>
      <c r="G721" s="539"/>
      <c r="H721" s="531" t="s">
        <v>2479</v>
      </c>
      <c r="I721" s="164" t="str">
        <f t="shared" si="134"/>
        <v>007P0247</v>
      </c>
      <c r="J721" s="165" t="s">
        <v>1068</v>
      </c>
      <c r="K721" s="165" t="s">
        <v>1263</v>
      </c>
      <c r="L721" s="165" t="s">
        <v>80</v>
      </c>
      <c r="M721" s="165" t="s">
        <v>1246</v>
      </c>
      <c r="N721" s="165" t="s">
        <v>1017</v>
      </c>
      <c r="O721" s="166" t="s">
        <v>6</v>
      </c>
      <c r="P721" s="167" t="s">
        <v>194</v>
      </c>
      <c r="Q721" s="168">
        <v>145</v>
      </c>
      <c r="R721" s="169"/>
      <c r="S721" s="147" t="s">
        <v>1229</v>
      </c>
      <c r="T721" s="419">
        <f t="shared" si="129"/>
        <v>7</v>
      </c>
      <c r="V721" s="401" t="str">
        <f t="shared" si="132"/>
        <v>JWWA  K  145</v>
      </c>
      <c r="W721" s="401" t="str">
        <f t="shared" si="133"/>
        <v>JWWA  K  145</v>
      </c>
    </row>
    <row r="722" spans="1:23" ht="15" customHeight="1">
      <c r="A722" s="400" t="str">
        <f t="shared" si="131"/>
        <v>007P0251</v>
      </c>
      <c r="B722" s="544"/>
      <c r="C722" s="529"/>
      <c r="D722" s="139" t="s">
        <v>635</v>
      </c>
      <c r="E722" s="140">
        <v>2</v>
      </c>
      <c r="F722" s="140">
        <v>51</v>
      </c>
      <c r="G722" s="539"/>
      <c r="H722" s="532"/>
      <c r="I722" s="162" t="str">
        <f t="shared" si="134"/>
        <v>007P0251</v>
      </c>
      <c r="J722" s="142" t="s">
        <v>1068</v>
      </c>
      <c r="K722" s="142" t="s">
        <v>1257</v>
      </c>
      <c r="L722" s="142" t="s">
        <v>163</v>
      </c>
      <c r="M722" s="142" t="s">
        <v>1015</v>
      </c>
      <c r="N722" s="142" t="s">
        <v>1017</v>
      </c>
      <c r="O722" s="143" t="s">
        <v>6</v>
      </c>
      <c r="P722" s="144" t="s">
        <v>194</v>
      </c>
      <c r="Q722" s="145">
        <v>145</v>
      </c>
      <c r="R722" s="146"/>
      <c r="S722" s="147" t="s">
        <v>1229</v>
      </c>
      <c r="T722" s="415">
        <f t="shared" si="129"/>
        <v>7</v>
      </c>
      <c r="V722" s="401" t="str">
        <f t="shared" si="132"/>
        <v>JWWA  K  145</v>
      </c>
      <c r="W722" s="401" t="str">
        <f t="shared" si="133"/>
        <v>JWWA  K  145</v>
      </c>
    </row>
    <row r="723" spans="1:23" ht="15" customHeight="1">
      <c r="A723" s="400" t="str">
        <f t="shared" si="131"/>
        <v>038P0250</v>
      </c>
      <c r="B723" s="544"/>
      <c r="C723" s="529"/>
      <c r="D723" s="139" t="s">
        <v>635</v>
      </c>
      <c r="E723" s="140">
        <v>2</v>
      </c>
      <c r="F723" s="140">
        <v>50</v>
      </c>
      <c r="G723" s="539"/>
      <c r="H723" s="533"/>
      <c r="I723" s="164" t="str">
        <f t="shared" si="134"/>
        <v>038P0250</v>
      </c>
      <c r="J723" s="176" t="s">
        <v>1068</v>
      </c>
      <c r="K723" s="176" t="s">
        <v>1069</v>
      </c>
      <c r="L723" s="176" t="s">
        <v>163</v>
      </c>
      <c r="M723" s="176" t="s">
        <v>1015</v>
      </c>
      <c r="N723" s="176" t="s">
        <v>1017</v>
      </c>
      <c r="O723" s="177" t="s">
        <v>6</v>
      </c>
      <c r="P723" s="178" t="s">
        <v>194</v>
      </c>
      <c r="Q723" s="179">
        <v>145</v>
      </c>
      <c r="R723" s="180"/>
      <c r="S723" s="181" t="s">
        <v>997</v>
      </c>
      <c r="T723" s="419">
        <f t="shared" si="129"/>
        <v>38</v>
      </c>
      <c r="V723" s="401" t="str">
        <f t="shared" si="132"/>
        <v>JWWA  K  145</v>
      </c>
      <c r="W723" s="401" t="str">
        <f t="shared" si="133"/>
        <v>JWWA  K  145</v>
      </c>
    </row>
    <row r="724" spans="1:23" ht="15" customHeight="1">
      <c r="A724" s="400" t="str">
        <f t="shared" si="131"/>
        <v>007P0248</v>
      </c>
      <c r="B724" s="544"/>
      <c r="C724" s="529"/>
      <c r="D724" s="139" t="s">
        <v>635</v>
      </c>
      <c r="E724" s="140">
        <v>2</v>
      </c>
      <c r="F724" s="140">
        <v>48</v>
      </c>
      <c r="G724" s="539"/>
      <c r="H724" s="531" t="s">
        <v>2480</v>
      </c>
      <c r="I724" s="164" t="str">
        <f t="shared" si="134"/>
        <v>007P0248</v>
      </c>
      <c r="J724" s="165" t="s">
        <v>1068</v>
      </c>
      <c r="K724" s="165" t="s">
        <v>1264</v>
      </c>
      <c r="L724" s="165" t="s">
        <v>163</v>
      </c>
      <c r="M724" s="165" t="s">
        <v>1247</v>
      </c>
      <c r="N724" s="165" t="s">
        <v>1021</v>
      </c>
      <c r="O724" s="166" t="s">
        <v>6</v>
      </c>
      <c r="P724" s="167" t="s">
        <v>194</v>
      </c>
      <c r="Q724" s="168">
        <v>145</v>
      </c>
      <c r="R724" s="169"/>
      <c r="S724" s="147" t="s">
        <v>1229</v>
      </c>
      <c r="T724" s="419">
        <f t="shared" si="129"/>
        <v>7</v>
      </c>
      <c r="V724" s="401" t="str">
        <f t="shared" si="132"/>
        <v>JWWA  K  145</v>
      </c>
      <c r="W724" s="401" t="str">
        <f t="shared" si="133"/>
        <v>JWWA  K  145</v>
      </c>
    </row>
    <row r="725" spans="1:23" ht="15" customHeight="1">
      <c r="A725" s="400" t="str">
        <f t="shared" si="131"/>
        <v>007P0252</v>
      </c>
      <c r="B725" s="544"/>
      <c r="C725" s="529"/>
      <c r="D725" s="139" t="s">
        <v>635</v>
      </c>
      <c r="E725" s="140">
        <v>2</v>
      </c>
      <c r="F725" s="140">
        <v>52</v>
      </c>
      <c r="G725" s="539"/>
      <c r="H725" s="532"/>
      <c r="I725" s="162" t="str">
        <f t="shared" si="134"/>
        <v>007P0252</v>
      </c>
      <c r="J725" s="142" t="s">
        <v>1068</v>
      </c>
      <c r="K725" s="142" t="s">
        <v>1258</v>
      </c>
      <c r="L725" s="142" t="s">
        <v>163</v>
      </c>
      <c r="M725" s="142" t="s">
        <v>1020</v>
      </c>
      <c r="N725" s="142" t="s">
        <v>1021</v>
      </c>
      <c r="O725" s="143" t="s">
        <v>6</v>
      </c>
      <c r="P725" s="144" t="s">
        <v>194</v>
      </c>
      <c r="Q725" s="145">
        <v>145</v>
      </c>
      <c r="R725" s="146"/>
      <c r="S725" s="147" t="s">
        <v>1229</v>
      </c>
      <c r="T725" s="415">
        <f t="shared" si="129"/>
        <v>7</v>
      </c>
      <c r="V725" s="401" t="str">
        <f t="shared" si="132"/>
        <v>JWWA  K  145</v>
      </c>
      <c r="W725" s="401" t="str">
        <f t="shared" si="133"/>
        <v>JWWA  K  145</v>
      </c>
    </row>
    <row r="726" spans="1:23" ht="15" customHeight="1">
      <c r="A726" s="400" t="str">
        <f t="shared" si="131"/>
        <v>038P0251</v>
      </c>
      <c r="B726" s="544"/>
      <c r="C726" s="529"/>
      <c r="D726" s="139" t="s">
        <v>635</v>
      </c>
      <c r="E726" s="140">
        <v>2</v>
      </c>
      <c r="F726" s="140">
        <v>51</v>
      </c>
      <c r="G726" s="539"/>
      <c r="H726" s="533"/>
      <c r="I726" s="164" t="str">
        <f t="shared" si="134"/>
        <v>038P0251</v>
      </c>
      <c r="J726" s="176" t="s">
        <v>1068</v>
      </c>
      <c r="K726" s="176" t="s">
        <v>1070</v>
      </c>
      <c r="L726" s="176" t="s">
        <v>163</v>
      </c>
      <c r="M726" s="176" t="s">
        <v>1020</v>
      </c>
      <c r="N726" s="176" t="s">
        <v>1021</v>
      </c>
      <c r="O726" s="177" t="s">
        <v>6</v>
      </c>
      <c r="P726" s="178" t="s">
        <v>194</v>
      </c>
      <c r="Q726" s="179">
        <v>145</v>
      </c>
      <c r="R726" s="180"/>
      <c r="S726" s="181" t="s">
        <v>997</v>
      </c>
      <c r="T726" s="419">
        <f t="shared" si="129"/>
        <v>38</v>
      </c>
      <c r="V726" s="401" t="str">
        <f t="shared" si="132"/>
        <v>JWWA  K  145</v>
      </c>
      <c r="W726" s="401" t="str">
        <f t="shared" si="133"/>
        <v>JWWA  K  145</v>
      </c>
    </row>
    <row r="727" spans="1:23" ht="15" customHeight="1">
      <c r="A727" s="400" t="str">
        <f t="shared" si="131"/>
        <v>007P0249</v>
      </c>
      <c r="B727" s="544"/>
      <c r="C727" s="529"/>
      <c r="D727" s="139" t="s">
        <v>635</v>
      </c>
      <c r="E727" s="140">
        <v>2</v>
      </c>
      <c r="F727" s="140">
        <v>49</v>
      </c>
      <c r="G727" s="535"/>
      <c r="H727" s="421" t="s">
        <v>2481</v>
      </c>
      <c r="I727" s="164" t="str">
        <f t="shared" si="134"/>
        <v>007P0249</v>
      </c>
      <c r="J727" s="165" t="s">
        <v>1068</v>
      </c>
      <c r="K727" s="165" t="s">
        <v>1264</v>
      </c>
      <c r="L727" s="165" t="s">
        <v>80</v>
      </c>
      <c r="M727" s="165" t="s">
        <v>1247</v>
      </c>
      <c r="N727" s="165" t="s">
        <v>1022</v>
      </c>
      <c r="O727" s="166" t="s">
        <v>6</v>
      </c>
      <c r="P727" s="167" t="s">
        <v>194</v>
      </c>
      <c r="Q727" s="168">
        <v>145</v>
      </c>
      <c r="R727" s="169"/>
      <c r="S727" s="147" t="s">
        <v>1229</v>
      </c>
      <c r="T727" s="419">
        <f t="shared" si="129"/>
        <v>7</v>
      </c>
      <c r="V727" s="401" t="str">
        <f t="shared" si="132"/>
        <v>JWWA  K  145</v>
      </c>
      <c r="W727" s="401" t="str">
        <f t="shared" si="133"/>
        <v>JWWA  K  145</v>
      </c>
    </row>
    <row r="728" spans="1:23" ht="15" customHeight="1">
      <c r="A728" s="400" t="str">
        <f t="shared" si="131"/>
        <v>007P0253</v>
      </c>
      <c r="B728" s="544"/>
      <c r="C728" s="529"/>
      <c r="D728" s="139" t="s">
        <v>635</v>
      </c>
      <c r="E728" s="140">
        <v>2</v>
      </c>
      <c r="F728" s="140">
        <v>53</v>
      </c>
      <c r="G728" s="534" t="s">
        <v>2477</v>
      </c>
      <c r="H728" s="531" t="s">
        <v>2481</v>
      </c>
      <c r="I728" s="162" t="str">
        <f t="shared" si="134"/>
        <v>007P0253</v>
      </c>
      <c r="J728" s="142" t="s">
        <v>1068</v>
      </c>
      <c r="K728" s="142" t="s">
        <v>1258</v>
      </c>
      <c r="L728" s="142" t="s">
        <v>80</v>
      </c>
      <c r="M728" s="142" t="s">
        <v>1020</v>
      </c>
      <c r="N728" s="142" t="s">
        <v>1022</v>
      </c>
      <c r="O728" s="143" t="s">
        <v>6</v>
      </c>
      <c r="P728" s="144" t="s">
        <v>194</v>
      </c>
      <c r="Q728" s="145">
        <v>145</v>
      </c>
      <c r="R728" s="146"/>
      <c r="S728" s="147" t="s">
        <v>1229</v>
      </c>
      <c r="T728" s="415">
        <f t="shared" si="129"/>
        <v>7</v>
      </c>
      <c r="V728" s="401" t="str">
        <f t="shared" si="132"/>
        <v>JWWA  K  145</v>
      </c>
      <c r="W728" s="401" t="str">
        <f t="shared" si="133"/>
        <v>JWWA  K  145</v>
      </c>
    </row>
    <row r="729" spans="1:23" ht="15" customHeight="1">
      <c r="A729" s="400" t="str">
        <f t="shared" si="131"/>
        <v>038P0252</v>
      </c>
      <c r="B729" s="544"/>
      <c r="C729" s="529"/>
      <c r="D729" s="139" t="s">
        <v>635</v>
      </c>
      <c r="E729" s="140">
        <v>2</v>
      </c>
      <c r="F729" s="140">
        <v>52</v>
      </c>
      <c r="G729" s="535"/>
      <c r="H729" s="533"/>
      <c r="I729" s="164" t="str">
        <f t="shared" si="134"/>
        <v>038P0252</v>
      </c>
      <c r="J729" s="176" t="s">
        <v>1068</v>
      </c>
      <c r="K729" s="176" t="s">
        <v>1070</v>
      </c>
      <c r="L729" s="176" t="s">
        <v>163</v>
      </c>
      <c r="M729" s="176" t="s">
        <v>1020</v>
      </c>
      <c r="N729" s="176" t="s">
        <v>1022</v>
      </c>
      <c r="O729" s="177" t="s">
        <v>6</v>
      </c>
      <c r="P729" s="178" t="s">
        <v>194</v>
      </c>
      <c r="Q729" s="179">
        <v>145</v>
      </c>
      <c r="R729" s="180"/>
      <c r="S729" s="181" t="s">
        <v>997</v>
      </c>
      <c r="T729" s="419">
        <f t="shared" si="129"/>
        <v>38</v>
      </c>
      <c r="V729" s="401" t="str">
        <f t="shared" si="132"/>
        <v>JWWA  K  145</v>
      </c>
      <c r="W729" s="401" t="str">
        <f t="shared" si="133"/>
        <v>JWWA  K  145</v>
      </c>
    </row>
    <row r="730" spans="1:23" ht="15" customHeight="1">
      <c r="A730" s="400" t="str">
        <f t="shared" si="131"/>
        <v>007P0254</v>
      </c>
      <c r="B730" s="544"/>
      <c r="C730" s="529"/>
      <c r="D730" s="139" t="s">
        <v>635</v>
      </c>
      <c r="E730" s="140">
        <v>2</v>
      </c>
      <c r="F730" s="140">
        <v>54</v>
      </c>
      <c r="G730" s="534" t="s">
        <v>3332</v>
      </c>
      <c r="H730" s="534" t="s">
        <v>2482</v>
      </c>
      <c r="I730" s="162" t="str">
        <f t="shared" si="134"/>
        <v>007P0254</v>
      </c>
      <c r="J730" s="142" t="s">
        <v>1071</v>
      </c>
      <c r="K730" s="142" t="s">
        <v>1245</v>
      </c>
      <c r="L730" s="141" t="s">
        <v>87</v>
      </c>
      <c r="M730" s="141"/>
      <c r="N730" s="141"/>
      <c r="O730" s="143" t="s">
        <v>6</v>
      </c>
      <c r="P730" s="144" t="s">
        <v>194</v>
      </c>
      <c r="Q730" s="448">
        <v>145</v>
      </c>
      <c r="R730" s="146"/>
      <c r="S730" s="147" t="s">
        <v>1229</v>
      </c>
      <c r="T730" s="415">
        <f t="shared" si="129"/>
        <v>7</v>
      </c>
      <c r="V730" s="401" t="str">
        <f t="shared" si="132"/>
        <v>JWWA  K  145</v>
      </c>
      <c r="W730" s="401" t="str">
        <f t="shared" si="133"/>
        <v>JWWA  K  145</v>
      </c>
    </row>
    <row r="731" spans="1:23" ht="15" customHeight="1">
      <c r="A731" s="400" t="str">
        <f t="shared" si="131"/>
        <v>038P0253</v>
      </c>
      <c r="B731" s="544"/>
      <c r="C731" s="529"/>
      <c r="D731" s="139" t="s">
        <v>635</v>
      </c>
      <c r="E731" s="140">
        <v>2</v>
      </c>
      <c r="F731" s="140">
        <v>53</v>
      </c>
      <c r="G731" s="539"/>
      <c r="H731" s="539"/>
      <c r="I731" s="164" t="str">
        <f t="shared" si="134"/>
        <v>038P0253</v>
      </c>
      <c r="J731" s="176" t="s">
        <v>1071</v>
      </c>
      <c r="K731" s="176" t="s">
        <v>1072</v>
      </c>
      <c r="L731" s="164" t="s">
        <v>87</v>
      </c>
      <c r="M731" s="164"/>
      <c r="N731" s="164"/>
      <c r="O731" s="177" t="s">
        <v>6</v>
      </c>
      <c r="P731" s="178" t="s">
        <v>194</v>
      </c>
      <c r="Q731" s="449">
        <v>145</v>
      </c>
      <c r="R731" s="180"/>
      <c r="S731" s="181" t="s">
        <v>997</v>
      </c>
      <c r="T731" s="419">
        <f t="shared" si="129"/>
        <v>38</v>
      </c>
      <c r="V731" s="401" t="str">
        <f t="shared" si="132"/>
        <v>JWWA  K  145</v>
      </c>
      <c r="W731" s="401" t="str">
        <f t="shared" si="133"/>
        <v>JWWA  K  145</v>
      </c>
    </row>
    <row r="732" spans="1:23" ht="15" customHeight="1">
      <c r="A732" s="400" t="str">
        <f t="shared" si="131"/>
        <v>007P0255</v>
      </c>
      <c r="B732" s="544"/>
      <c r="C732" s="529"/>
      <c r="D732" s="139" t="s">
        <v>635</v>
      </c>
      <c r="E732" s="140">
        <v>2</v>
      </c>
      <c r="F732" s="140">
        <v>55</v>
      </c>
      <c r="G732" s="539"/>
      <c r="H732" s="539"/>
      <c r="I732" s="162" t="str">
        <f t="shared" si="134"/>
        <v>007P0255</v>
      </c>
      <c r="J732" s="142" t="s">
        <v>1071</v>
      </c>
      <c r="K732" s="142" t="s">
        <v>1245</v>
      </c>
      <c r="L732" s="142" t="s">
        <v>80</v>
      </c>
      <c r="M732" s="141"/>
      <c r="N732" s="141"/>
      <c r="O732" s="143" t="s">
        <v>6</v>
      </c>
      <c r="P732" s="144" t="s">
        <v>194</v>
      </c>
      <c r="Q732" s="145">
        <v>145</v>
      </c>
      <c r="R732" s="146"/>
      <c r="S732" s="147" t="s">
        <v>1229</v>
      </c>
      <c r="T732" s="415">
        <f t="shared" si="129"/>
        <v>7</v>
      </c>
      <c r="V732" s="401" t="str">
        <f t="shared" si="132"/>
        <v>JWWA  K  145</v>
      </c>
      <c r="W732" s="401" t="str">
        <f t="shared" si="133"/>
        <v>JWWA  K  145</v>
      </c>
    </row>
    <row r="733" spans="1:23" ht="15" customHeight="1">
      <c r="A733" s="400" t="str">
        <f t="shared" si="131"/>
        <v>038P0254</v>
      </c>
      <c r="B733" s="544"/>
      <c r="C733" s="529"/>
      <c r="D733" s="139" t="s">
        <v>635</v>
      </c>
      <c r="E733" s="140">
        <v>2</v>
      </c>
      <c r="F733" s="140">
        <v>54</v>
      </c>
      <c r="G733" s="535"/>
      <c r="H733" s="535"/>
      <c r="I733" s="164" t="str">
        <f t="shared" si="134"/>
        <v>038P0254</v>
      </c>
      <c r="J733" s="176" t="s">
        <v>1071</v>
      </c>
      <c r="K733" s="176" t="s">
        <v>1072</v>
      </c>
      <c r="L733" s="176" t="s">
        <v>80</v>
      </c>
      <c r="M733" s="164"/>
      <c r="N733" s="164"/>
      <c r="O733" s="177" t="s">
        <v>6</v>
      </c>
      <c r="P733" s="178" t="s">
        <v>194</v>
      </c>
      <c r="Q733" s="179">
        <v>145</v>
      </c>
      <c r="R733" s="180"/>
      <c r="S733" s="181" t="s">
        <v>997</v>
      </c>
      <c r="T733" s="419">
        <f t="shared" si="129"/>
        <v>38</v>
      </c>
      <c r="V733" s="401" t="str">
        <f t="shared" si="132"/>
        <v>JWWA  K  145</v>
      </c>
      <c r="W733" s="401" t="str">
        <f t="shared" si="133"/>
        <v>JWWA  K  145</v>
      </c>
    </row>
    <row r="734" spans="1:23" ht="15" customHeight="1">
      <c r="A734" s="400" t="str">
        <f t="shared" si="131"/>
        <v>007P0256</v>
      </c>
      <c r="B734" s="544"/>
      <c r="C734" s="529"/>
      <c r="D734" s="139" t="s">
        <v>635</v>
      </c>
      <c r="E734" s="140">
        <v>2</v>
      </c>
      <c r="F734" s="140">
        <v>56</v>
      </c>
      <c r="G734" s="531" t="s">
        <v>2483</v>
      </c>
      <c r="H734" s="531" t="s">
        <v>2478</v>
      </c>
      <c r="I734" s="162" t="str">
        <f t="shared" si="134"/>
        <v>007P0256</v>
      </c>
      <c r="J734" s="142" t="s">
        <v>884</v>
      </c>
      <c r="K734" s="142" t="s">
        <v>1265</v>
      </c>
      <c r="L734" s="142" t="s">
        <v>886</v>
      </c>
      <c r="M734" s="142" t="s">
        <v>596</v>
      </c>
      <c r="N734" s="142" t="s">
        <v>1016</v>
      </c>
      <c r="O734" s="143" t="s">
        <v>828</v>
      </c>
      <c r="P734" s="144" t="s">
        <v>24</v>
      </c>
      <c r="Q734" s="145">
        <v>32</v>
      </c>
      <c r="R734" s="146"/>
      <c r="S734" s="147" t="s">
        <v>1229</v>
      </c>
      <c r="T734" s="415">
        <f t="shared" ref="T734:T778" si="135">IF(S734="","",VLOOKUP(S734,$AC$7:$AD$69,2,FALSE))</f>
        <v>7</v>
      </c>
      <c r="V734" s="401" t="str">
        <f t="shared" si="132"/>
        <v>PTC  G  32</v>
      </c>
      <c r="W734" s="401" t="str">
        <f t="shared" si="133"/>
        <v>PTC  G  32</v>
      </c>
    </row>
    <row r="735" spans="1:23" ht="15" customHeight="1">
      <c r="A735" s="400" t="str">
        <f t="shared" si="131"/>
        <v>038P0255</v>
      </c>
      <c r="B735" s="544"/>
      <c r="C735" s="529"/>
      <c r="D735" s="139" t="s">
        <v>635</v>
      </c>
      <c r="E735" s="140">
        <v>2</v>
      </c>
      <c r="F735" s="140">
        <v>55</v>
      </c>
      <c r="G735" s="539"/>
      <c r="H735" s="533"/>
      <c r="I735" s="164" t="str">
        <f t="shared" si="134"/>
        <v>038P0255</v>
      </c>
      <c r="J735" s="176" t="s">
        <v>884</v>
      </c>
      <c r="K735" s="176" t="s">
        <v>1086</v>
      </c>
      <c r="L735" s="164" t="s">
        <v>886</v>
      </c>
      <c r="M735" s="176" t="s">
        <v>596</v>
      </c>
      <c r="N735" s="176" t="s">
        <v>1016</v>
      </c>
      <c r="O735" s="177" t="s">
        <v>828</v>
      </c>
      <c r="P735" s="178" t="s">
        <v>24</v>
      </c>
      <c r="Q735" s="179">
        <v>32</v>
      </c>
      <c r="R735" s="180"/>
      <c r="S735" s="181" t="s">
        <v>997</v>
      </c>
      <c r="T735" s="419">
        <f t="shared" si="135"/>
        <v>38</v>
      </c>
      <c r="V735" s="401" t="str">
        <f t="shared" si="132"/>
        <v>PTC  G  32</v>
      </c>
      <c r="W735" s="401" t="str">
        <f t="shared" si="133"/>
        <v>PTC  G  32</v>
      </c>
    </row>
    <row r="736" spans="1:23" ht="15" customHeight="1">
      <c r="A736" s="400" t="str">
        <f t="shared" si="131"/>
        <v>007P0257</v>
      </c>
      <c r="B736" s="544"/>
      <c r="C736" s="529"/>
      <c r="D736" s="139" t="s">
        <v>635</v>
      </c>
      <c r="E736" s="140">
        <v>2</v>
      </c>
      <c r="F736" s="140">
        <v>57</v>
      </c>
      <c r="G736" s="539"/>
      <c r="H736" s="531" t="s">
        <v>2485</v>
      </c>
      <c r="I736" s="162" t="str">
        <f t="shared" si="134"/>
        <v>007P0257</v>
      </c>
      <c r="J736" s="142" t="s">
        <v>884</v>
      </c>
      <c r="K736" s="142" t="s">
        <v>1265</v>
      </c>
      <c r="L736" s="142" t="s">
        <v>886</v>
      </c>
      <c r="M736" s="142" t="s">
        <v>596</v>
      </c>
      <c r="N736" s="142" t="s">
        <v>1021</v>
      </c>
      <c r="O736" s="143" t="s">
        <v>828</v>
      </c>
      <c r="P736" s="144" t="s">
        <v>24</v>
      </c>
      <c r="Q736" s="145">
        <v>32</v>
      </c>
      <c r="R736" s="146"/>
      <c r="S736" s="147" t="s">
        <v>1229</v>
      </c>
      <c r="T736" s="415">
        <f t="shared" si="135"/>
        <v>7</v>
      </c>
      <c r="V736" s="401" t="str">
        <f t="shared" si="132"/>
        <v>PTC  G  32</v>
      </c>
      <c r="W736" s="401" t="str">
        <f t="shared" si="133"/>
        <v>PTC  G  32</v>
      </c>
    </row>
    <row r="737" spans="1:23" ht="15" customHeight="1">
      <c r="A737" s="400" t="str">
        <f t="shared" si="131"/>
        <v>017P0201</v>
      </c>
      <c r="B737" s="544"/>
      <c r="C737" s="529"/>
      <c r="D737" s="139" t="s">
        <v>635</v>
      </c>
      <c r="E737" s="140">
        <v>2</v>
      </c>
      <c r="F737" s="140">
        <v>1</v>
      </c>
      <c r="G737" s="539"/>
      <c r="H737" s="532"/>
      <c r="I737" s="148" t="str">
        <f t="shared" si="134"/>
        <v>017P0201</v>
      </c>
      <c r="J737" s="149" t="s">
        <v>884</v>
      </c>
      <c r="K737" s="149" t="s">
        <v>885</v>
      </c>
      <c r="L737" s="149" t="s">
        <v>886</v>
      </c>
      <c r="M737" s="149" t="s">
        <v>385</v>
      </c>
      <c r="N737" s="149" t="s">
        <v>1021</v>
      </c>
      <c r="O737" s="150" t="s">
        <v>828</v>
      </c>
      <c r="P737" s="151" t="s">
        <v>24</v>
      </c>
      <c r="Q737" s="152">
        <v>32</v>
      </c>
      <c r="R737" s="153"/>
      <c r="S737" s="511" t="s">
        <v>4486</v>
      </c>
      <c r="T737" s="407">
        <f t="shared" si="135"/>
        <v>17</v>
      </c>
      <c r="V737" s="401" t="str">
        <f t="shared" si="132"/>
        <v>PTC  G  32</v>
      </c>
      <c r="W737" s="401" t="str">
        <f t="shared" si="133"/>
        <v>PTC  G  32</v>
      </c>
    </row>
    <row r="738" spans="1:23" ht="15" customHeight="1">
      <c r="A738" s="400" t="str">
        <f t="shared" si="131"/>
        <v>038P0256</v>
      </c>
      <c r="B738" s="544"/>
      <c r="C738" s="529"/>
      <c r="D738" s="139" t="s">
        <v>635</v>
      </c>
      <c r="E738" s="140">
        <v>2</v>
      </c>
      <c r="F738" s="140">
        <v>56</v>
      </c>
      <c r="G738" s="535"/>
      <c r="H738" s="533"/>
      <c r="I738" s="155" t="str">
        <f t="shared" si="134"/>
        <v>038P0256</v>
      </c>
      <c r="J738" s="156" t="s">
        <v>884</v>
      </c>
      <c r="K738" s="156" t="s">
        <v>1088</v>
      </c>
      <c r="L738" s="155" t="s">
        <v>886</v>
      </c>
      <c r="M738" s="156" t="s">
        <v>596</v>
      </c>
      <c r="N738" s="156" t="s">
        <v>1021</v>
      </c>
      <c r="O738" s="157" t="s">
        <v>828</v>
      </c>
      <c r="P738" s="158" t="s">
        <v>24</v>
      </c>
      <c r="Q738" s="159">
        <v>32</v>
      </c>
      <c r="R738" s="160"/>
      <c r="S738" s="183" t="s">
        <v>997</v>
      </c>
      <c r="T738" s="408">
        <f t="shared" si="135"/>
        <v>38</v>
      </c>
      <c r="V738" s="401" t="str">
        <f t="shared" si="132"/>
        <v>PTC  G  32</v>
      </c>
      <c r="W738" s="401" t="str">
        <f t="shared" si="133"/>
        <v>PTC  G  32</v>
      </c>
    </row>
    <row r="739" spans="1:23" ht="15" customHeight="1">
      <c r="A739" s="400" t="str">
        <f t="shared" si="131"/>
        <v>038P0257</v>
      </c>
      <c r="B739" s="544"/>
      <c r="C739" s="529"/>
      <c r="D739" s="139" t="s">
        <v>635</v>
      </c>
      <c r="E739" s="140">
        <v>2</v>
      </c>
      <c r="F739" s="140">
        <v>57</v>
      </c>
      <c r="G739" s="531" t="s">
        <v>2487</v>
      </c>
      <c r="H739" s="421" t="s">
        <v>2484</v>
      </c>
      <c r="I739" s="164" t="str">
        <f t="shared" si="134"/>
        <v>038P0257</v>
      </c>
      <c r="J739" s="165" t="s">
        <v>1089</v>
      </c>
      <c r="K739" s="165" t="s">
        <v>1092</v>
      </c>
      <c r="L739" s="206" t="s">
        <v>163</v>
      </c>
      <c r="M739" s="165" t="s">
        <v>596</v>
      </c>
      <c r="N739" s="165" t="s">
        <v>1016</v>
      </c>
      <c r="O739" s="166" t="s">
        <v>828</v>
      </c>
      <c r="P739" s="167" t="s">
        <v>24</v>
      </c>
      <c r="Q739" s="168">
        <v>32</v>
      </c>
      <c r="R739" s="169"/>
      <c r="S739" s="183" t="s">
        <v>997</v>
      </c>
      <c r="T739" s="419">
        <f t="shared" si="135"/>
        <v>38</v>
      </c>
      <c r="V739" s="401" t="str">
        <f t="shared" si="132"/>
        <v>PTC  G  32</v>
      </c>
      <c r="W739" s="401" t="str">
        <f t="shared" si="133"/>
        <v>PTC  G  32</v>
      </c>
    </row>
    <row r="740" spans="1:23" ht="15" customHeight="1">
      <c r="A740" s="400" t="str">
        <f t="shared" ref="A740:A803" si="136">I740</f>
        <v>007P0258</v>
      </c>
      <c r="B740" s="544"/>
      <c r="C740" s="529"/>
      <c r="D740" s="139" t="s">
        <v>635</v>
      </c>
      <c r="E740" s="140">
        <v>2</v>
      </c>
      <c r="F740" s="140">
        <v>58</v>
      </c>
      <c r="G740" s="539"/>
      <c r="H740" s="531" t="s">
        <v>2486</v>
      </c>
      <c r="I740" s="162" t="str">
        <f t="shared" si="134"/>
        <v>007P0258</v>
      </c>
      <c r="J740" s="142" t="s">
        <v>1089</v>
      </c>
      <c r="K740" s="142" t="s">
        <v>1266</v>
      </c>
      <c r="L740" s="142" t="s">
        <v>163</v>
      </c>
      <c r="M740" s="142" t="s">
        <v>596</v>
      </c>
      <c r="N740" s="142" t="s">
        <v>1021</v>
      </c>
      <c r="O740" s="143" t="s">
        <v>828</v>
      </c>
      <c r="P740" s="144" t="s">
        <v>24</v>
      </c>
      <c r="Q740" s="145">
        <v>32</v>
      </c>
      <c r="R740" s="146"/>
      <c r="S740" s="147" t="s">
        <v>1229</v>
      </c>
      <c r="T740" s="415">
        <f t="shared" si="135"/>
        <v>7</v>
      </c>
      <c r="V740" s="401" t="str">
        <f t="shared" si="132"/>
        <v>PTC  G  32</v>
      </c>
      <c r="W740" s="401" t="str">
        <f t="shared" si="133"/>
        <v>PTC  G  32</v>
      </c>
    </row>
    <row r="741" spans="1:23" ht="15" customHeight="1">
      <c r="A741" s="400" t="str">
        <f t="shared" si="136"/>
        <v>038P0258</v>
      </c>
      <c r="B741" s="544"/>
      <c r="C741" s="529"/>
      <c r="D741" s="139" t="s">
        <v>635</v>
      </c>
      <c r="E741" s="140">
        <v>2</v>
      </c>
      <c r="F741" s="140">
        <v>58</v>
      </c>
      <c r="G741" s="535"/>
      <c r="H741" s="533"/>
      <c r="I741" s="164" t="str">
        <f t="shared" si="134"/>
        <v>038P0258</v>
      </c>
      <c r="J741" s="176" t="s">
        <v>1089</v>
      </c>
      <c r="K741" s="176" t="s">
        <v>1090</v>
      </c>
      <c r="L741" s="164" t="s">
        <v>163</v>
      </c>
      <c r="M741" s="176" t="s">
        <v>596</v>
      </c>
      <c r="N741" s="176" t="s">
        <v>1021</v>
      </c>
      <c r="O741" s="177" t="s">
        <v>828</v>
      </c>
      <c r="P741" s="178" t="s">
        <v>24</v>
      </c>
      <c r="Q741" s="179">
        <v>32</v>
      </c>
      <c r="R741" s="180"/>
      <c r="S741" s="181" t="s">
        <v>997</v>
      </c>
      <c r="T741" s="419">
        <f t="shared" si="135"/>
        <v>38</v>
      </c>
      <c r="V741" s="401" t="str">
        <f t="shared" si="132"/>
        <v>PTC  G  32</v>
      </c>
      <c r="W741" s="401" t="str">
        <f t="shared" ref="W741:W770" si="137">V741</f>
        <v>PTC  G  32</v>
      </c>
    </row>
    <row r="742" spans="1:23" ht="15" customHeight="1">
      <c r="A742" s="400" t="str">
        <f t="shared" si="136"/>
        <v>016P0302</v>
      </c>
      <c r="B742" s="544"/>
      <c r="C742" s="529"/>
      <c r="D742" s="139" t="s">
        <v>635</v>
      </c>
      <c r="E742" s="140">
        <v>3</v>
      </c>
      <c r="F742" s="140">
        <v>2</v>
      </c>
      <c r="G742" s="531" t="s">
        <v>2493</v>
      </c>
      <c r="H742" s="422" t="s">
        <v>2489</v>
      </c>
      <c r="I742" s="164" t="str">
        <f t="shared" si="134"/>
        <v>016P0302</v>
      </c>
      <c r="J742" s="165" t="s">
        <v>1410</v>
      </c>
      <c r="K742" s="165" t="s">
        <v>1411</v>
      </c>
      <c r="L742" s="165" t="s">
        <v>163</v>
      </c>
      <c r="M742" s="165" t="s">
        <v>596</v>
      </c>
      <c r="N742" s="165" t="s">
        <v>1405</v>
      </c>
      <c r="O742" s="166" t="s">
        <v>828</v>
      </c>
      <c r="P742" s="167" t="s">
        <v>24</v>
      </c>
      <c r="Q742" s="168">
        <v>30</v>
      </c>
      <c r="R742" s="169"/>
      <c r="S742" s="181" t="s">
        <v>1338</v>
      </c>
      <c r="T742" s="419">
        <f t="shared" si="135"/>
        <v>16</v>
      </c>
      <c r="V742" s="401" t="str">
        <f t="shared" si="132"/>
        <v>PTC  G  30</v>
      </c>
      <c r="W742" s="401" t="str">
        <f t="shared" si="137"/>
        <v>PTC  G  30</v>
      </c>
    </row>
    <row r="743" spans="1:23" ht="15" customHeight="1">
      <c r="A743" s="400" t="str">
        <f t="shared" si="136"/>
        <v>011P0301</v>
      </c>
      <c r="B743" s="544"/>
      <c r="C743" s="529"/>
      <c r="D743" s="139" t="s">
        <v>2491</v>
      </c>
      <c r="E743" s="140">
        <v>3</v>
      </c>
      <c r="F743" s="140">
        <v>1</v>
      </c>
      <c r="G743" s="539"/>
      <c r="H743" s="531" t="s">
        <v>2490</v>
      </c>
      <c r="I743" s="162" t="str">
        <f t="shared" si="134"/>
        <v>011P0301</v>
      </c>
      <c r="J743" s="142" t="s">
        <v>1413</v>
      </c>
      <c r="K743" s="142" t="s">
        <v>2154</v>
      </c>
      <c r="L743" s="142" t="s">
        <v>621</v>
      </c>
      <c r="M743" s="142" t="s">
        <v>596</v>
      </c>
      <c r="N743" s="142" t="s">
        <v>1405</v>
      </c>
      <c r="O743" s="143" t="s">
        <v>57</v>
      </c>
      <c r="P743" s="144"/>
      <c r="Q743" s="145"/>
      <c r="R743" s="146"/>
      <c r="S743" s="190" t="s">
        <v>2140</v>
      </c>
      <c r="T743" s="415">
        <f t="shared" si="135"/>
        <v>11</v>
      </c>
      <c r="V743" s="401" t="str">
        <f t="shared" si="132"/>
        <v xml:space="preserve">指定承認    </v>
      </c>
      <c r="W743" s="401" t="str">
        <f t="shared" si="137"/>
        <v xml:space="preserve">指定承認    </v>
      </c>
    </row>
    <row r="744" spans="1:23" ht="15" customHeight="1">
      <c r="A744" s="400" t="str">
        <f t="shared" si="136"/>
        <v>014P0301</v>
      </c>
      <c r="B744" s="544"/>
      <c r="C744" s="529"/>
      <c r="D744" s="139" t="s">
        <v>635</v>
      </c>
      <c r="E744" s="140">
        <v>3</v>
      </c>
      <c r="F744" s="140">
        <v>1</v>
      </c>
      <c r="G744" s="539"/>
      <c r="H744" s="532"/>
      <c r="I744" s="148" t="str">
        <f t="shared" si="134"/>
        <v>014P0301</v>
      </c>
      <c r="J744" s="149" t="s">
        <v>650</v>
      </c>
      <c r="K744" s="149" t="s">
        <v>640</v>
      </c>
      <c r="L744" s="149" t="s">
        <v>621</v>
      </c>
      <c r="M744" s="149" t="s">
        <v>385</v>
      </c>
      <c r="N744" s="149" t="s">
        <v>629</v>
      </c>
      <c r="O744" s="150" t="s">
        <v>57</v>
      </c>
      <c r="P744" s="151"/>
      <c r="Q744" s="152"/>
      <c r="R744" s="153"/>
      <c r="S744" s="154" t="s">
        <v>605</v>
      </c>
      <c r="T744" s="407">
        <f t="shared" si="135"/>
        <v>14</v>
      </c>
      <c r="V744" s="401" t="str">
        <f t="shared" si="132"/>
        <v xml:space="preserve">指定承認    </v>
      </c>
      <c r="W744" s="401" t="str">
        <f t="shared" si="137"/>
        <v xml:space="preserve">指定承認    </v>
      </c>
    </row>
    <row r="745" spans="1:23" ht="15" customHeight="1">
      <c r="A745" s="400" t="str">
        <f t="shared" si="136"/>
        <v>016P0304</v>
      </c>
      <c r="B745" s="544"/>
      <c r="C745" s="529"/>
      <c r="D745" s="139" t="s">
        <v>635</v>
      </c>
      <c r="E745" s="140">
        <v>3</v>
      </c>
      <c r="F745" s="140">
        <v>4</v>
      </c>
      <c r="G745" s="539"/>
      <c r="H745" s="532"/>
      <c r="I745" s="155" t="str">
        <f t="shared" si="134"/>
        <v>016P0304</v>
      </c>
      <c r="J745" s="156" t="s">
        <v>1413</v>
      </c>
      <c r="K745" s="156" t="s">
        <v>1414</v>
      </c>
      <c r="L745" s="156" t="s">
        <v>621</v>
      </c>
      <c r="M745" s="156" t="s">
        <v>596</v>
      </c>
      <c r="N745" s="156" t="s">
        <v>1405</v>
      </c>
      <c r="O745" s="157" t="s">
        <v>57</v>
      </c>
      <c r="P745" s="158"/>
      <c r="Q745" s="159"/>
      <c r="R745" s="160"/>
      <c r="S745" s="183" t="s">
        <v>1338</v>
      </c>
      <c r="T745" s="408">
        <f t="shared" si="135"/>
        <v>16</v>
      </c>
      <c r="V745" s="401" t="str">
        <f t="shared" si="132"/>
        <v xml:space="preserve">指定承認    </v>
      </c>
      <c r="W745" s="401" t="str">
        <f t="shared" si="137"/>
        <v xml:space="preserve">指定承認    </v>
      </c>
    </row>
    <row r="746" spans="1:23" ht="15" customHeight="1">
      <c r="A746" s="400" t="str">
        <f t="shared" si="136"/>
        <v>016P0301</v>
      </c>
      <c r="B746" s="544"/>
      <c r="C746" s="529"/>
      <c r="D746" s="139" t="s">
        <v>635</v>
      </c>
      <c r="E746" s="140">
        <v>3</v>
      </c>
      <c r="F746" s="140">
        <v>1</v>
      </c>
      <c r="G746" s="163" t="s">
        <v>2488</v>
      </c>
      <c r="H746" s="421" t="s">
        <v>2488</v>
      </c>
      <c r="I746" s="164" t="str">
        <f t="shared" si="134"/>
        <v>016P0301</v>
      </c>
      <c r="J746" s="165" t="s">
        <v>655</v>
      </c>
      <c r="K746" s="165" t="s">
        <v>3905</v>
      </c>
      <c r="L746" s="165" t="s">
        <v>163</v>
      </c>
      <c r="M746" s="165" t="s">
        <v>596</v>
      </c>
      <c r="N746" s="165" t="s">
        <v>1405</v>
      </c>
      <c r="O746" s="166" t="s">
        <v>828</v>
      </c>
      <c r="P746" s="167" t="s">
        <v>24</v>
      </c>
      <c r="Q746" s="168">
        <v>30</v>
      </c>
      <c r="R746" s="169"/>
      <c r="S746" s="181" t="s">
        <v>1338</v>
      </c>
      <c r="T746" s="419">
        <f t="shared" si="135"/>
        <v>16</v>
      </c>
      <c r="V746" s="401" t="str">
        <f t="shared" ref="V746:V809" si="138">""&amp;O746&amp;"  "&amp;P746&amp;"  "&amp;Q746&amp;""</f>
        <v>PTC  G  30</v>
      </c>
      <c r="W746" s="401" t="str">
        <f t="shared" si="137"/>
        <v>PTC  G  30</v>
      </c>
    </row>
    <row r="747" spans="1:23" ht="15" customHeight="1">
      <c r="A747" s="400" t="str">
        <f t="shared" si="136"/>
        <v>016P0205</v>
      </c>
      <c r="B747" s="544"/>
      <c r="C747" s="529"/>
      <c r="D747" s="139" t="s">
        <v>635</v>
      </c>
      <c r="E747" s="140">
        <v>2</v>
      </c>
      <c r="F747" s="140">
        <v>5</v>
      </c>
      <c r="G747" s="534" t="s">
        <v>2494</v>
      </c>
      <c r="H747" s="421" t="s">
        <v>2468</v>
      </c>
      <c r="I747" s="164" t="str">
        <f t="shared" si="134"/>
        <v>016P0205</v>
      </c>
      <c r="J747" s="165" t="s">
        <v>1455</v>
      </c>
      <c r="K747" s="165" t="s">
        <v>1426</v>
      </c>
      <c r="L747" s="165" t="s">
        <v>163</v>
      </c>
      <c r="M747" s="165" t="s">
        <v>596</v>
      </c>
      <c r="N747" s="165" t="s">
        <v>1405</v>
      </c>
      <c r="O747" s="166" t="s">
        <v>828</v>
      </c>
      <c r="P747" s="167" t="s">
        <v>24</v>
      </c>
      <c r="Q747" s="168">
        <v>30</v>
      </c>
      <c r="R747" s="169"/>
      <c r="S747" s="181" t="s">
        <v>1338</v>
      </c>
      <c r="T747" s="419">
        <f t="shared" si="135"/>
        <v>16</v>
      </c>
      <c r="V747" s="401" t="str">
        <f t="shared" si="138"/>
        <v>PTC  G  30</v>
      </c>
      <c r="W747" s="401" t="str">
        <f t="shared" si="137"/>
        <v>PTC  G  30</v>
      </c>
    </row>
    <row r="748" spans="1:23" ht="15" customHeight="1">
      <c r="A748" s="400" t="str">
        <f t="shared" si="136"/>
        <v>016P0206</v>
      </c>
      <c r="B748" s="544"/>
      <c r="C748" s="529"/>
      <c r="D748" s="139" t="s">
        <v>635</v>
      </c>
      <c r="E748" s="140">
        <v>2</v>
      </c>
      <c r="F748" s="140">
        <v>6</v>
      </c>
      <c r="G748" s="539"/>
      <c r="H748" s="421" t="s">
        <v>2469</v>
      </c>
      <c r="I748" s="164" t="str">
        <f t="shared" si="134"/>
        <v>016P0206</v>
      </c>
      <c r="J748" s="165" t="s">
        <v>1456</v>
      </c>
      <c r="K748" s="165" t="s">
        <v>1426</v>
      </c>
      <c r="L748" s="165" t="s">
        <v>163</v>
      </c>
      <c r="M748" s="165" t="s">
        <v>596</v>
      </c>
      <c r="N748" s="165" t="s">
        <v>1405</v>
      </c>
      <c r="O748" s="166" t="s">
        <v>828</v>
      </c>
      <c r="P748" s="167" t="s">
        <v>24</v>
      </c>
      <c r="Q748" s="168">
        <v>30</v>
      </c>
      <c r="R748" s="169"/>
      <c r="S748" s="181" t="s">
        <v>1338</v>
      </c>
      <c r="T748" s="419">
        <f t="shared" si="135"/>
        <v>16</v>
      </c>
      <c r="V748" s="401" t="str">
        <f t="shared" si="138"/>
        <v>PTC  G  30</v>
      </c>
      <c r="W748" s="401" t="str">
        <f t="shared" si="137"/>
        <v>PTC  G  30</v>
      </c>
    </row>
    <row r="749" spans="1:23" ht="15" customHeight="1">
      <c r="A749" s="400" t="str">
        <f t="shared" si="136"/>
        <v>016P0207</v>
      </c>
      <c r="B749" s="544"/>
      <c r="C749" s="529"/>
      <c r="D749" s="139" t="s">
        <v>635</v>
      </c>
      <c r="E749" s="140">
        <v>2</v>
      </c>
      <c r="F749" s="140">
        <v>7</v>
      </c>
      <c r="G749" s="539"/>
      <c r="H749" s="452" t="s">
        <v>2470</v>
      </c>
      <c r="I749" s="164" t="str">
        <f t="shared" si="134"/>
        <v>016P0207</v>
      </c>
      <c r="J749" s="165" t="s">
        <v>1457</v>
      </c>
      <c r="K749" s="165" t="s">
        <v>1426</v>
      </c>
      <c r="L749" s="165" t="s">
        <v>163</v>
      </c>
      <c r="M749" s="165" t="s">
        <v>596</v>
      </c>
      <c r="N749" s="165" t="s">
        <v>1405</v>
      </c>
      <c r="O749" s="166" t="s">
        <v>828</v>
      </c>
      <c r="P749" s="167" t="s">
        <v>24</v>
      </c>
      <c r="Q749" s="168">
        <v>30</v>
      </c>
      <c r="R749" s="169"/>
      <c r="S749" s="181" t="s">
        <v>1338</v>
      </c>
      <c r="T749" s="419">
        <f t="shared" si="135"/>
        <v>16</v>
      </c>
      <c r="V749" s="401" t="str">
        <f t="shared" si="138"/>
        <v>PTC  G  30</v>
      </c>
      <c r="W749" s="401" t="str">
        <f t="shared" si="137"/>
        <v>PTC  G  30</v>
      </c>
    </row>
    <row r="750" spans="1:23" ht="15" customHeight="1">
      <c r="A750" s="400" t="str">
        <f t="shared" si="136"/>
        <v>016P0208</v>
      </c>
      <c r="B750" s="544"/>
      <c r="C750" s="529"/>
      <c r="D750" s="139" t="s">
        <v>635</v>
      </c>
      <c r="E750" s="140">
        <v>2</v>
      </c>
      <c r="F750" s="140">
        <v>8</v>
      </c>
      <c r="G750" s="535"/>
      <c r="H750" s="452" t="s">
        <v>2471</v>
      </c>
      <c r="I750" s="164" t="str">
        <f t="shared" si="134"/>
        <v>016P0208</v>
      </c>
      <c r="J750" s="165" t="s">
        <v>1458</v>
      </c>
      <c r="K750" s="165" t="s">
        <v>1426</v>
      </c>
      <c r="L750" s="165" t="s">
        <v>163</v>
      </c>
      <c r="M750" s="165" t="s">
        <v>596</v>
      </c>
      <c r="N750" s="165" t="s">
        <v>1405</v>
      </c>
      <c r="O750" s="166" t="s">
        <v>828</v>
      </c>
      <c r="P750" s="167" t="s">
        <v>24</v>
      </c>
      <c r="Q750" s="168">
        <v>30</v>
      </c>
      <c r="R750" s="169"/>
      <c r="S750" s="181" t="s">
        <v>1338</v>
      </c>
      <c r="T750" s="419">
        <f t="shared" si="135"/>
        <v>16</v>
      </c>
      <c r="V750" s="401" t="str">
        <f t="shared" si="138"/>
        <v>PTC  G  30</v>
      </c>
      <c r="W750" s="401" t="str">
        <f t="shared" si="137"/>
        <v>PTC  G  30</v>
      </c>
    </row>
    <row r="751" spans="1:23" ht="15" customHeight="1">
      <c r="A751" s="400" t="str">
        <f t="shared" si="136"/>
        <v>016P0203</v>
      </c>
      <c r="B751" s="544"/>
      <c r="C751" s="529"/>
      <c r="D751" s="139" t="s">
        <v>635</v>
      </c>
      <c r="E751" s="140">
        <v>2</v>
      </c>
      <c r="F751" s="140">
        <v>3</v>
      </c>
      <c r="G751" s="163" t="s">
        <v>2496</v>
      </c>
      <c r="H751" s="163" t="s">
        <v>2496</v>
      </c>
      <c r="I751" s="164" t="str">
        <f t="shared" si="134"/>
        <v>016P0203</v>
      </c>
      <c r="J751" s="165" t="s">
        <v>1420</v>
      </c>
      <c r="K751" s="165" t="s">
        <v>1421</v>
      </c>
      <c r="L751" s="165" t="s">
        <v>659</v>
      </c>
      <c r="M751" s="165" t="s">
        <v>596</v>
      </c>
      <c r="N751" s="165" t="s">
        <v>1405</v>
      </c>
      <c r="O751" s="166" t="s">
        <v>828</v>
      </c>
      <c r="P751" s="167" t="s">
        <v>24</v>
      </c>
      <c r="Q751" s="168">
        <v>30</v>
      </c>
      <c r="R751" s="169"/>
      <c r="S751" s="181" t="s">
        <v>1338</v>
      </c>
      <c r="T751" s="419">
        <f t="shared" si="135"/>
        <v>16</v>
      </c>
      <c r="V751" s="401" t="str">
        <f t="shared" si="138"/>
        <v>PTC  G  30</v>
      </c>
      <c r="W751" s="401" t="str">
        <f t="shared" si="137"/>
        <v>PTC  G  30</v>
      </c>
    </row>
    <row r="752" spans="1:23" ht="15" customHeight="1">
      <c r="A752" s="400" t="str">
        <f t="shared" si="136"/>
        <v>016P0204</v>
      </c>
      <c r="B752" s="544"/>
      <c r="C752" s="529"/>
      <c r="D752" s="139" t="s">
        <v>635</v>
      </c>
      <c r="E752" s="140">
        <v>2</v>
      </c>
      <c r="F752" s="140">
        <v>4</v>
      </c>
      <c r="G752" s="163" t="s">
        <v>2497</v>
      </c>
      <c r="H752" s="163" t="s">
        <v>2497</v>
      </c>
      <c r="I752" s="164" t="str">
        <f t="shared" si="134"/>
        <v>016P0204</v>
      </c>
      <c r="J752" s="165" t="s">
        <v>1423</v>
      </c>
      <c r="K752" s="165" t="s">
        <v>1424</v>
      </c>
      <c r="L752" s="165" t="s">
        <v>1008</v>
      </c>
      <c r="M752" s="165" t="s">
        <v>596</v>
      </c>
      <c r="N752" s="165" t="s">
        <v>1405</v>
      </c>
      <c r="O752" s="166" t="s">
        <v>828</v>
      </c>
      <c r="P752" s="167" t="s">
        <v>24</v>
      </c>
      <c r="Q752" s="168">
        <v>30</v>
      </c>
      <c r="R752" s="169"/>
      <c r="S752" s="181" t="s">
        <v>1338</v>
      </c>
      <c r="T752" s="419">
        <f t="shared" si="135"/>
        <v>16</v>
      </c>
      <c r="V752" s="401" t="str">
        <f t="shared" si="138"/>
        <v>PTC  G  30</v>
      </c>
      <c r="W752" s="401" t="str">
        <f t="shared" si="137"/>
        <v>PTC  G  30</v>
      </c>
    </row>
    <row r="753" spans="1:23" ht="15" customHeight="1">
      <c r="A753" s="400" t="str">
        <f t="shared" si="136"/>
        <v>016P0201</v>
      </c>
      <c r="B753" s="544"/>
      <c r="C753" s="529"/>
      <c r="D753" s="139" t="s">
        <v>635</v>
      </c>
      <c r="E753" s="140">
        <v>2</v>
      </c>
      <c r="F753" s="140">
        <v>1</v>
      </c>
      <c r="G753" s="534" t="s">
        <v>2498</v>
      </c>
      <c r="H753" s="163" t="s">
        <v>2498</v>
      </c>
      <c r="I753" s="164" t="str">
        <f t="shared" si="134"/>
        <v>016P0201</v>
      </c>
      <c r="J753" s="165" t="s">
        <v>1415</v>
      </c>
      <c r="K753" s="165" t="s">
        <v>1416</v>
      </c>
      <c r="L753" s="165" t="s">
        <v>80</v>
      </c>
      <c r="M753" s="165" t="s">
        <v>596</v>
      </c>
      <c r="N753" s="165" t="s">
        <v>1419</v>
      </c>
      <c r="O753" s="166" t="s">
        <v>828</v>
      </c>
      <c r="P753" s="167" t="s">
        <v>24</v>
      </c>
      <c r="Q753" s="168">
        <v>30</v>
      </c>
      <c r="R753" s="169"/>
      <c r="S753" s="181" t="s">
        <v>1338</v>
      </c>
      <c r="T753" s="419">
        <f t="shared" si="135"/>
        <v>16</v>
      </c>
      <c r="V753" s="401" t="str">
        <f t="shared" si="138"/>
        <v>PTC  G  30</v>
      </c>
      <c r="W753" s="401" t="str">
        <f t="shared" si="137"/>
        <v>PTC  G  30</v>
      </c>
    </row>
    <row r="754" spans="1:23" ht="15" customHeight="1">
      <c r="A754" s="400" t="str">
        <f t="shared" si="136"/>
        <v>016P0202</v>
      </c>
      <c r="B754" s="544"/>
      <c r="C754" s="529"/>
      <c r="D754" s="139" t="s">
        <v>635</v>
      </c>
      <c r="E754" s="140">
        <v>2</v>
      </c>
      <c r="F754" s="140">
        <v>2</v>
      </c>
      <c r="G754" s="539"/>
      <c r="H754" s="163" t="s">
        <v>2499</v>
      </c>
      <c r="I754" s="164" t="str">
        <f t="shared" si="134"/>
        <v>016P0202</v>
      </c>
      <c r="J754" s="165" t="s">
        <v>1417</v>
      </c>
      <c r="K754" s="165" t="s">
        <v>1418</v>
      </c>
      <c r="L754" s="165" t="s">
        <v>686</v>
      </c>
      <c r="M754" s="165" t="s">
        <v>596</v>
      </c>
      <c r="N754" s="165" t="s">
        <v>1419</v>
      </c>
      <c r="O754" s="166" t="s">
        <v>57</v>
      </c>
      <c r="P754" s="167"/>
      <c r="Q754" s="168"/>
      <c r="R754" s="169"/>
      <c r="S754" s="181" t="s">
        <v>1338</v>
      </c>
      <c r="T754" s="419">
        <f t="shared" si="135"/>
        <v>16</v>
      </c>
      <c r="V754" s="401" t="str">
        <f t="shared" si="138"/>
        <v xml:space="preserve">指定承認    </v>
      </c>
      <c r="W754" s="401" t="str">
        <f t="shared" si="137"/>
        <v xml:space="preserve">指定承認    </v>
      </c>
    </row>
    <row r="755" spans="1:23" ht="15" customHeight="1">
      <c r="A755" s="400" t="str">
        <f t="shared" si="136"/>
        <v>007P0303</v>
      </c>
      <c r="B755" s="544"/>
      <c r="C755" s="529"/>
      <c r="D755" s="139" t="s">
        <v>635</v>
      </c>
      <c r="E755" s="140">
        <v>3</v>
      </c>
      <c r="F755" s="140">
        <v>3</v>
      </c>
      <c r="G755" s="531" t="s">
        <v>2375</v>
      </c>
      <c r="H755" s="531" t="s">
        <v>2500</v>
      </c>
      <c r="I755" s="162" t="str">
        <f t="shared" si="134"/>
        <v>007P0303</v>
      </c>
      <c r="J755" s="142" t="s">
        <v>1093</v>
      </c>
      <c r="K755" s="142" t="s">
        <v>2005</v>
      </c>
      <c r="L755" s="142" t="s">
        <v>80</v>
      </c>
      <c r="M755" s="142" t="s">
        <v>435</v>
      </c>
      <c r="N755" s="141"/>
      <c r="O755" s="143" t="s">
        <v>57</v>
      </c>
      <c r="P755" s="144"/>
      <c r="Q755" s="145"/>
      <c r="R755" s="146"/>
      <c r="S755" s="190" t="s">
        <v>1229</v>
      </c>
      <c r="T755" s="415">
        <f t="shared" si="135"/>
        <v>7</v>
      </c>
      <c r="V755" s="401" t="str">
        <f t="shared" si="138"/>
        <v xml:space="preserve">指定承認    </v>
      </c>
      <c r="W755" s="401" t="str">
        <f t="shared" si="137"/>
        <v xml:space="preserve">指定承認    </v>
      </c>
    </row>
    <row r="756" spans="1:23" ht="15" customHeight="1">
      <c r="A756" s="400" t="str">
        <f t="shared" si="136"/>
        <v>038P0302</v>
      </c>
      <c r="B756" s="544"/>
      <c r="C756" s="529"/>
      <c r="D756" s="139" t="s">
        <v>635</v>
      </c>
      <c r="E756" s="140">
        <v>3</v>
      </c>
      <c r="F756" s="140">
        <v>2</v>
      </c>
      <c r="G756" s="532"/>
      <c r="H756" s="532"/>
      <c r="I756" s="164" t="str">
        <f t="shared" si="134"/>
        <v>038P0302</v>
      </c>
      <c r="J756" s="176" t="s">
        <v>1093</v>
      </c>
      <c r="K756" s="176" t="s">
        <v>1094</v>
      </c>
      <c r="L756" s="164" t="s">
        <v>80</v>
      </c>
      <c r="M756" s="176" t="s">
        <v>435</v>
      </c>
      <c r="N756" s="164"/>
      <c r="O756" s="177" t="s">
        <v>57</v>
      </c>
      <c r="P756" s="178"/>
      <c r="Q756" s="179"/>
      <c r="R756" s="180"/>
      <c r="S756" s="181" t="s">
        <v>997</v>
      </c>
      <c r="T756" s="419">
        <f t="shared" si="135"/>
        <v>38</v>
      </c>
      <c r="V756" s="401" t="str">
        <f t="shared" si="138"/>
        <v xml:space="preserve">指定承認    </v>
      </c>
      <c r="W756" s="401" t="str">
        <f t="shared" si="137"/>
        <v xml:space="preserve">指定承認    </v>
      </c>
    </row>
    <row r="757" spans="1:23" ht="15" customHeight="1">
      <c r="A757" s="400" t="str">
        <f t="shared" si="136"/>
        <v>007P0304</v>
      </c>
      <c r="B757" s="544"/>
      <c r="C757" s="529"/>
      <c r="D757" s="139" t="s">
        <v>635</v>
      </c>
      <c r="E757" s="140">
        <v>3</v>
      </c>
      <c r="F757" s="140">
        <v>4</v>
      </c>
      <c r="G757" s="532"/>
      <c r="H757" s="531" t="s">
        <v>2501</v>
      </c>
      <c r="I757" s="162" t="str">
        <f t="shared" si="134"/>
        <v>007P0304</v>
      </c>
      <c r="J757" s="142" t="s">
        <v>1096</v>
      </c>
      <c r="K757" s="142" t="s">
        <v>2005</v>
      </c>
      <c r="L757" s="142" t="s">
        <v>1270</v>
      </c>
      <c r="M757" s="142" t="s">
        <v>435</v>
      </c>
      <c r="N757" s="141"/>
      <c r="O757" s="143" t="s">
        <v>57</v>
      </c>
      <c r="P757" s="144"/>
      <c r="Q757" s="145"/>
      <c r="R757" s="146"/>
      <c r="S757" s="190" t="s">
        <v>1229</v>
      </c>
      <c r="T757" s="415">
        <f t="shared" si="135"/>
        <v>7</v>
      </c>
      <c r="V757" s="401" t="str">
        <f t="shared" si="138"/>
        <v xml:space="preserve">指定承認    </v>
      </c>
      <c r="W757" s="401" t="str">
        <f t="shared" si="137"/>
        <v xml:space="preserve">指定承認    </v>
      </c>
    </row>
    <row r="758" spans="1:23" ht="15" customHeight="1">
      <c r="A758" s="400" t="str">
        <f t="shared" si="136"/>
        <v>038P0303</v>
      </c>
      <c r="B758" s="544"/>
      <c r="C758" s="529"/>
      <c r="D758" s="139" t="s">
        <v>635</v>
      </c>
      <c r="E758" s="140">
        <v>3</v>
      </c>
      <c r="F758" s="140">
        <v>3</v>
      </c>
      <c r="G758" s="532"/>
      <c r="H758" s="533"/>
      <c r="I758" s="164" t="str">
        <f t="shared" si="134"/>
        <v>038P0303</v>
      </c>
      <c r="J758" s="176" t="s">
        <v>1096</v>
      </c>
      <c r="K758" s="176" t="s">
        <v>1094</v>
      </c>
      <c r="L758" s="176" t="s">
        <v>1097</v>
      </c>
      <c r="M758" s="176" t="s">
        <v>435</v>
      </c>
      <c r="N758" s="164"/>
      <c r="O758" s="177" t="s">
        <v>57</v>
      </c>
      <c r="P758" s="178"/>
      <c r="Q758" s="179"/>
      <c r="R758" s="180"/>
      <c r="S758" s="181" t="s">
        <v>997</v>
      </c>
      <c r="T758" s="419">
        <f t="shared" si="135"/>
        <v>38</v>
      </c>
      <c r="V758" s="401" t="str">
        <f t="shared" si="138"/>
        <v xml:space="preserve">指定承認    </v>
      </c>
      <c r="W758" s="401" t="str">
        <f t="shared" si="137"/>
        <v xml:space="preserve">指定承認    </v>
      </c>
    </row>
    <row r="759" spans="1:23" ht="15" customHeight="1">
      <c r="A759" s="400" t="str">
        <f t="shared" si="136"/>
        <v>007P0305</v>
      </c>
      <c r="B759" s="544"/>
      <c r="C759" s="529"/>
      <c r="D759" s="139" t="s">
        <v>635</v>
      </c>
      <c r="E759" s="140">
        <v>3</v>
      </c>
      <c r="F759" s="140">
        <v>5</v>
      </c>
      <c r="G759" s="532"/>
      <c r="H759" s="421" t="s">
        <v>2502</v>
      </c>
      <c r="I759" s="164" t="str">
        <f t="shared" si="134"/>
        <v>007P0305</v>
      </c>
      <c r="J759" s="165" t="s">
        <v>1271</v>
      </c>
      <c r="K759" s="165" t="s">
        <v>2006</v>
      </c>
      <c r="L759" s="165" t="s">
        <v>80</v>
      </c>
      <c r="M759" s="165" t="s">
        <v>435</v>
      </c>
      <c r="N759" s="206"/>
      <c r="O759" s="166" t="s">
        <v>57</v>
      </c>
      <c r="P759" s="167"/>
      <c r="Q759" s="168"/>
      <c r="R759" s="169"/>
      <c r="S759" s="190" t="s">
        <v>1229</v>
      </c>
      <c r="T759" s="419">
        <f t="shared" si="135"/>
        <v>7</v>
      </c>
      <c r="V759" s="401" t="str">
        <f t="shared" si="138"/>
        <v xml:space="preserve">指定承認    </v>
      </c>
      <c r="W759" s="401" t="str">
        <f t="shared" ref="W759" si="139">V759</f>
        <v xml:space="preserve">指定承認    </v>
      </c>
    </row>
    <row r="760" spans="1:23" ht="15" customHeight="1">
      <c r="A760" s="400" t="str">
        <f t="shared" si="136"/>
        <v>007P0306</v>
      </c>
      <c r="B760" s="544"/>
      <c r="C760" s="529"/>
      <c r="D760" s="139" t="s">
        <v>635</v>
      </c>
      <c r="E760" s="140">
        <v>3</v>
      </c>
      <c r="F760" s="140">
        <v>6</v>
      </c>
      <c r="G760" s="532"/>
      <c r="H760" s="531" t="s">
        <v>2503</v>
      </c>
      <c r="I760" s="164" t="str">
        <f t="shared" si="134"/>
        <v>007P0306</v>
      </c>
      <c r="J760" s="165" t="s">
        <v>1272</v>
      </c>
      <c r="K760" s="165" t="s">
        <v>2006</v>
      </c>
      <c r="L760" s="165" t="s">
        <v>1270</v>
      </c>
      <c r="M760" s="165" t="s">
        <v>435</v>
      </c>
      <c r="N760" s="206"/>
      <c r="O760" s="166" t="s">
        <v>57</v>
      </c>
      <c r="P760" s="167"/>
      <c r="Q760" s="168"/>
      <c r="R760" s="169"/>
      <c r="S760" s="182" t="s">
        <v>1229</v>
      </c>
      <c r="T760" s="419">
        <f t="shared" si="135"/>
        <v>7</v>
      </c>
      <c r="V760" s="401" t="str">
        <f t="shared" si="138"/>
        <v xml:space="preserve">指定承認    </v>
      </c>
      <c r="W760" s="401" t="str">
        <f t="shared" si="137"/>
        <v xml:space="preserve">指定承認    </v>
      </c>
    </row>
    <row r="761" spans="1:23" ht="15" customHeight="1">
      <c r="A761" s="400" t="str">
        <f t="shared" si="136"/>
        <v>016P0307</v>
      </c>
      <c r="B761" s="544"/>
      <c r="C761" s="529"/>
      <c r="D761" s="139" t="s">
        <v>635</v>
      </c>
      <c r="E761" s="140">
        <v>3</v>
      </c>
      <c r="F761" s="140">
        <v>7</v>
      </c>
      <c r="G761" s="532"/>
      <c r="H761" s="533"/>
      <c r="I761" s="164" t="str">
        <f t="shared" si="134"/>
        <v>016P0307</v>
      </c>
      <c r="J761" s="165" t="s">
        <v>1272</v>
      </c>
      <c r="K761" s="165" t="s">
        <v>1403</v>
      </c>
      <c r="L761" s="206" t="s">
        <v>1404</v>
      </c>
      <c r="M761" s="165" t="s">
        <v>596</v>
      </c>
      <c r="N761" s="165" t="s">
        <v>1405</v>
      </c>
      <c r="O761" s="166" t="s">
        <v>57</v>
      </c>
      <c r="P761" s="144"/>
      <c r="Q761" s="145"/>
      <c r="R761" s="146"/>
      <c r="S761" s="182" t="s">
        <v>1338</v>
      </c>
      <c r="T761" s="419">
        <f t="shared" si="135"/>
        <v>16</v>
      </c>
      <c r="V761" s="401" t="str">
        <f t="shared" si="138"/>
        <v xml:space="preserve">指定承認    </v>
      </c>
      <c r="W761" s="401" t="str">
        <f t="shared" si="137"/>
        <v xml:space="preserve">指定承認    </v>
      </c>
    </row>
    <row r="762" spans="1:23" ht="15" customHeight="1">
      <c r="A762" s="400" t="str">
        <f t="shared" si="136"/>
        <v>007P0301</v>
      </c>
      <c r="B762" s="544"/>
      <c r="C762" s="529"/>
      <c r="D762" s="139" t="s">
        <v>635</v>
      </c>
      <c r="E762" s="140">
        <v>3</v>
      </c>
      <c r="F762" s="140">
        <v>1</v>
      </c>
      <c r="G762" s="532"/>
      <c r="H762" s="531" t="s">
        <v>2504</v>
      </c>
      <c r="I762" s="162" t="str">
        <f t="shared" si="134"/>
        <v>007P0301</v>
      </c>
      <c r="J762" s="142" t="s">
        <v>1081</v>
      </c>
      <c r="K762" s="142" t="s">
        <v>1268</v>
      </c>
      <c r="L762" s="142" t="s">
        <v>80</v>
      </c>
      <c r="M762" s="142" t="s">
        <v>435</v>
      </c>
      <c r="N762" s="141"/>
      <c r="O762" s="143" t="s">
        <v>828</v>
      </c>
      <c r="P762" s="144" t="s">
        <v>24</v>
      </c>
      <c r="Q762" s="145">
        <v>32</v>
      </c>
      <c r="R762" s="146"/>
      <c r="S762" s="147" t="s">
        <v>1229</v>
      </c>
      <c r="T762" s="415">
        <f t="shared" si="135"/>
        <v>7</v>
      </c>
      <c r="V762" s="401" t="str">
        <f t="shared" si="138"/>
        <v>PTC  G  32</v>
      </c>
      <c r="W762" s="401" t="str">
        <f t="shared" si="137"/>
        <v>PTC  G  32</v>
      </c>
    </row>
    <row r="763" spans="1:23" ht="15" customHeight="1">
      <c r="A763" s="400" t="str">
        <f t="shared" si="136"/>
        <v>038P0301</v>
      </c>
      <c r="B763" s="544"/>
      <c r="C763" s="529"/>
      <c r="D763" s="139" t="s">
        <v>635</v>
      </c>
      <c r="E763" s="140">
        <v>3</v>
      </c>
      <c r="F763" s="140">
        <v>1</v>
      </c>
      <c r="G763" s="532"/>
      <c r="H763" s="533"/>
      <c r="I763" s="164" t="str">
        <f t="shared" si="134"/>
        <v>038P0301</v>
      </c>
      <c r="J763" s="176" t="s">
        <v>1081</v>
      </c>
      <c r="K763" s="176" t="s">
        <v>1082</v>
      </c>
      <c r="L763" s="164" t="s">
        <v>80</v>
      </c>
      <c r="M763" s="176" t="s">
        <v>435</v>
      </c>
      <c r="N763" s="164"/>
      <c r="O763" s="177" t="s">
        <v>828</v>
      </c>
      <c r="P763" s="178" t="s">
        <v>24</v>
      </c>
      <c r="Q763" s="179">
        <v>32</v>
      </c>
      <c r="R763" s="180"/>
      <c r="S763" s="181" t="s">
        <v>997</v>
      </c>
      <c r="T763" s="419">
        <f t="shared" si="135"/>
        <v>38</v>
      </c>
      <c r="V763" s="401" t="str">
        <f t="shared" si="138"/>
        <v>PTC  G  32</v>
      </c>
      <c r="W763" s="401" t="str">
        <f t="shared" si="137"/>
        <v>PTC  G  32</v>
      </c>
    </row>
    <row r="764" spans="1:23" ht="15" customHeight="1">
      <c r="A764" s="400" t="str">
        <f t="shared" si="136"/>
        <v>007P0302</v>
      </c>
      <c r="B764" s="545"/>
      <c r="C764" s="530"/>
      <c r="D764" s="139" t="s">
        <v>635</v>
      </c>
      <c r="E764" s="140">
        <v>3</v>
      </c>
      <c r="F764" s="140">
        <v>2</v>
      </c>
      <c r="G764" s="533"/>
      <c r="H764" s="421" t="s">
        <v>2505</v>
      </c>
      <c r="I764" s="164" t="str">
        <f t="shared" si="134"/>
        <v>007P0302</v>
      </c>
      <c r="J764" s="165" t="s">
        <v>1269</v>
      </c>
      <c r="K764" s="165" t="s">
        <v>1268</v>
      </c>
      <c r="L764" s="165" t="s">
        <v>1270</v>
      </c>
      <c r="M764" s="165" t="s">
        <v>435</v>
      </c>
      <c r="N764" s="206"/>
      <c r="O764" s="166" t="s">
        <v>57</v>
      </c>
      <c r="P764" s="167"/>
      <c r="Q764" s="168"/>
      <c r="R764" s="169"/>
      <c r="S764" s="182" t="s">
        <v>1229</v>
      </c>
      <c r="T764" s="419">
        <f t="shared" si="135"/>
        <v>7</v>
      </c>
      <c r="V764" s="401" t="str">
        <f t="shared" si="138"/>
        <v xml:space="preserve">指定承認    </v>
      </c>
      <c r="W764" s="401" t="str">
        <f t="shared" si="137"/>
        <v xml:space="preserve">指定承認    </v>
      </c>
    </row>
    <row r="765" spans="1:23" ht="15" customHeight="1">
      <c r="A765" s="400" t="str">
        <f t="shared" si="136"/>
        <v>016D0309</v>
      </c>
      <c r="B765" s="548" t="s">
        <v>2528</v>
      </c>
      <c r="C765" s="528" t="s">
        <v>2517</v>
      </c>
      <c r="D765" s="139" t="s">
        <v>21</v>
      </c>
      <c r="E765" s="140">
        <v>3</v>
      </c>
      <c r="F765" s="140">
        <v>9</v>
      </c>
      <c r="G765" s="534" t="s">
        <v>2507</v>
      </c>
      <c r="H765" s="163" t="s">
        <v>2507</v>
      </c>
      <c r="I765" s="164" t="str">
        <f t="shared" si="134"/>
        <v>016D0309</v>
      </c>
      <c r="J765" s="165" t="s">
        <v>1399</v>
      </c>
      <c r="K765" s="165" t="s">
        <v>1400</v>
      </c>
      <c r="L765" s="165" t="s">
        <v>678</v>
      </c>
      <c r="M765" s="165" t="s">
        <v>596</v>
      </c>
      <c r="N765" s="165" t="s">
        <v>1405</v>
      </c>
      <c r="O765" s="166" t="s">
        <v>828</v>
      </c>
      <c r="P765" s="167" t="s">
        <v>24</v>
      </c>
      <c r="Q765" s="168">
        <v>30</v>
      </c>
      <c r="R765" s="169"/>
      <c r="S765" s="181" t="s">
        <v>1338</v>
      </c>
      <c r="T765" s="419">
        <f t="shared" si="135"/>
        <v>16</v>
      </c>
      <c r="V765" s="401" t="str">
        <f t="shared" si="138"/>
        <v>PTC  G  30</v>
      </c>
      <c r="W765" s="401" t="str">
        <f t="shared" si="137"/>
        <v>PTC  G  30</v>
      </c>
    </row>
    <row r="766" spans="1:23" ht="15" customHeight="1">
      <c r="A766" s="400" t="str">
        <f t="shared" si="136"/>
        <v>011D0308</v>
      </c>
      <c r="B766" s="546"/>
      <c r="C766" s="529"/>
      <c r="D766" s="139" t="s">
        <v>2492</v>
      </c>
      <c r="E766" s="140">
        <v>3</v>
      </c>
      <c r="F766" s="140">
        <v>8</v>
      </c>
      <c r="G766" s="539"/>
      <c r="H766" s="531" t="s">
        <v>2508</v>
      </c>
      <c r="I766" s="162" t="str">
        <f t="shared" si="134"/>
        <v>011D0308</v>
      </c>
      <c r="J766" s="142" t="s">
        <v>1450</v>
      </c>
      <c r="K766" s="142" t="s">
        <v>2153</v>
      </c>
      <c r="L766" s="142" t="s">
        <v>621</v>
      </c>
      <c r="M766" s="142" t="s">
        <v>596</v>
      </c>
      <c r="N766" s="142" t="s">
        <v>1405</v>
      </c>
      <c r="O766" s="143" t="s">
        <v>57</v>
      </c>
      <c r="P766" s="144"/>
      <c r="Q766" s="145"/>
      <c r="R766" s="146"/>
      <c r="S766" s="190" t="s">
        <v>2140</v>
      </c>
      <c r="T766" s="415">
        <f t="shared" si="135"/>
        <v>11</v>
      </c>
      <c r="V766" s="401" t="str">
        <f t="shared" si="138"/>
        <v xml:space="preserve">指定承認    </v>
      </c>
      <c r="W766" s="401" t="str">
        <f t="shared" si="137"/>
        <v xml:space="preserve">指定承認    </v>
      </c>
    </row>
    <row r="767" spans="1:23" ht="15" customHeight="1">
      <c r="A767" s="400" t="str">
        <f t="shared" si="136"/>
        <v>014D0306</v>
      </c>
      <c r="B767" s="546"/>
      <c r="C767" s="529"/>
      <c r="D767" s="139" t="s">
        <v>21</v>
      </c>
      <c r="E767" s="140">
        <v>3</v>
      </c>
      <c r="F767" s="140">
        <v>6</v>
      </c>
      <c r="G767" s="539"/>
      <c r="H767" s="532"/>
      <c r="I767" s="148" t="str">
        <f t="shared" si="134"/>
        <v>014D0306</v>
      </c>
      <c r="J767" s="149" t="s">
        <v>649</v>
      </c>
      <c r="K767" s="149" t="s">
        <v>634</v>
      </c>
      <c r="L767" s="149" t="s">
        <v>621</v>
      </c>
      <c r="M767" s="149" t="s">
        <v>385</v>
      </c>
      <c r="N767" s="149" t="s">
        <v>629</v>
      </c>
      <c r="O767" s="150" t="s">
        <v>57</v>
      </c>
      <c r="P767" s="151"/>
      <c r="Q767" s="152"/>
      <c r="R767" s="153"/>
      <c r="S767" s="154" t="s">
        <v>605</v>
      </c>
      <c r="T767" s="407">
        <f t="shared" si="135"/>
        <v>14</v>
      </c>
      <c r="V767" s="401" t="str">
        <f t="shared" si="138"/>
        <v xml:space="preserve">指定承認    </v>
      </c>
      <c r="W767" s="401" t="str">
        <f t="shared" si="137"/>
        <v xml:space="preserve">指定承認    </v>
      </c>
    </row>
    <row r="768" spans="1:23" ht="15" customHeight="1">
      <c r="A768" s="400" t="str">
        <f t="shared" si="136"/>
        <v>016D0310</v>
      </c>
      <c r="B768" s="546"/>
      <c r="C768" s="529"/>
      <c r="D768" s="139" t="s">
        <v>21</v>
      </c>
      <c r="E768" s="140">
        <v>3</v>
      </c>
      <c r="F768" s="140">
        <v>10</v>
      </c>
      <c r="G768" s="535"/>
      <c r="H768" s="533"/>
      <c r="I768" s="155" t="str">
        <f t="shared" si="134"/>
        <v>016D0310</v>
      </c>
      <c r="J768" s="156" t="s">
        <v>1450</v>
      </c>
      <c r="K768" s="156" t="s">
        <v>1402</v>
      </c>
      <c r="L768" s="156" t="s">
        <v>621</v>
      </c>
      <c r="M768" s="156" t="s">
        <v>596</v>
      </c>
      <c r="N768" s="156" t="s">
        <v>1405</v>
      </c>
      <c r="O768" s="157" t="s">
        <v>57</v>
      </c>
      <c r="P768" s="158"/>
      <c r="Q768" s="159"/>
      <c r="R768" s="160"/>
      <c r="S768" s="183" t="s">
        <v>1338</v>
      </c>
      <c r="T768" s="408">
        <f t="shared" si="135"/>
        <v>16</v>
      </c>
      <c r="V768" s="401" t="str">
        <f t="shared" si="138"/>
        <v xml:space="preserve">指定承認    </v>
      </c>
      <c r="W768" s="401" t="str">
        <f t="shared" si="137"/>
        <v xml:space="preserve">指定承認    </v>
      </c>
    </row>
    <row r="769" spans="1:23" ht="15" customHeight="1">
      <c r="A769" s="400" t="str">
        <f t="shared" si="136"/>
        <v>016P0305</v>
      </c>
      <c r="B769" s="546"/>
      <c r="C769" s="529"/>
      <c r="D769" s="139" t="s">
        <v>635</v>
      </c>
      <c r="E769" s="140">
        <v>3</v>
      </c>
      <c r="F769" s="140">
        <v>5</v>
      </c>
      <c r="G769" s="531" t="s">
        <v>2506</v>
      </c>
      <c r="H769" s="422" t="s">
        <v>2506</v>
      </c>
      <c r="I769" s="164" t="str">
        <f t="shared" si="134"/>
        <v>016P0305</v>
      </c>
      <c r="J769" s="165" t="s">
        <v>1446</v>
      </c>
      <c r="K769" s="165" t="s">
        <v>1427</v>
      </c>
      <c r="L769" s="165" t="s">
        <v>163</v>
      </c>
      <c r="M769" s="165" t="s">
        <v>596</v>
      </c>
      <c r="N769" s="165" t="s">
        <v>1405</v>
      </c>
      <c r="O769" s="166" t="s">
        <v>828</v>
      </c>
      <c r="P769" s="167" t="s">
        <v>24</v>
      </c>
      <c r="Q769" s="168">
        <v>30</v>
      </c>
      <c r="R769" s="169"/>
      <c r="S769" s="181" t="s">
        <v>1338</v>
      </c>
      <c r="T769" s="419">
        <f t="shared" si="135"/>
        <v>16</v>
      </c>
      <c r="V769" s="401" t="str">
        <f t="shared" si="138"/>
        <v>PTC  G  30</v>
      </c>
      <c r="W769" s="401" t="str">
        <f t="shared" si="137"/>
        <v>PTC  G  30</v>
      </c>
    </row>
    <row r="770" spans="1:23" ht="15" customHeight="1">
      <c r="A770" s="400" t="str">
        <f t="shared" si="136"/>
        <v>011P0302</v>
      </c>
      <c r="B770" s="546"/>
      <c r="C770" s="529"/>
      <c r="D770" s="139" t="s">
        <v>2491</v>
      </c>
      <c r="E770" s="140">
        <v>3</v>
      </c>
      <c r="F770" s="140">
        <v>2</v>
      </c>
      <c r="G770" s="532"/>
      <c r="H770" s="531" t="s">
        <v>2509</v>
      </c>
      <c r="I770" s="164" t="str">
        <f t="shared" si="134"/>
        <v>011P0302</v>
      </c>
      <c r="J770" s="165" t="s">
        <v>1447</v>
      </c>
      <c r="K770" s="165" t="s">
        <v>2155</v>
      </c>
      <c r="L770" s="165" t="s">
        <v>621</v>
      </c>
      <c r="M770" s="165" t="s">
        <v>596</v>
      </c>
      <c r="N770" s="165" t="s">
        <v>1405</v>
      </c>
      <c r="O770" s="166" t="s">
        <v>57</v>
      </c>
      <c r="P770" s="167"/>
      <c r="Q770" s="168"/>
      <c r="R770" s="169"/>
      <c r="S770" s="181" t="s">
        <v>2140</v>
      </c>
      <c r="T770" s="419">
        <f t="shared" si="135"/>
        <v>11</v>
      </c>
      <c r="V770" s="401" t="str">
        <f t="shared" si="138"/>
        <v xml:space="preserve">指定承認    </v>
      </c>
      <c r="W770" s="401" t="str">
        <f t="shared" si="137"/>
        <v xml:space="preserve">指定承認    </v>
      </c>
    </row>
    <row r="771" spans="1:23" ht="15" customHeight="1">
      <c r="A771" s="400" t="str">
        <f t="shared" si="136"/>
        <v>014P0302</v>
      </c>
      <c r="B771" s="546"/>
      <c r="C771" s="529"/>
      <c r="D771" s="139" t="s">
        <v>635</v>
      </c>
      <c r="E771" s="140">
        <v>3</v>
      </c>
      <c r="F771" s="140">
        <v>2</v>
      </c>
      <c r="G771" s="533"/>
      <c r="H771" s="533"/>
      <c r="I771" s="164" t="str">
        <f t="shared" si="134"/>
        <v>014P0302</v>
      </c>
      <c r="J771" s="165" t="s">
        <v>666</v>
      </c>
      <c r="K771" s="165" t="s">
        <v>667</v>
      </c>
      <c r="L771" s="165" t="s">
        <v>668</v>
      </c>
      <c r="M771" s="165" t="s">
        <v>385</v>
      </c>
      <c r="N771" s="165" t="s">
        <v>629</v>
      </c>
      <c r="O771" s="166" t="s">
        <v>57</v>
      </c>
      <c r="P771" s="167"/>
      <c r="Q771" s="168"/>
      <c r="R771" s="169"/>
      <c r="S771" s="190" t="s">
        <v>605</v>
      </c>
      <c r="T771" s="419">
        <f t="shared" si="135"/>
        <v>14</v>
      </c>
      <c r="V771" s="401" t="str">
        <f t="shared" si="138"/>
        <v xml:space="preserve">指定承認    </v>
      </c>
      <c r="W771" s="401" t="str">
        <f t="shared" ref="W771:W1017" si="140">V771</f>
        <v xml:space="preserve">指定承認    </v>
      </c>
    </row>
    <row r="772" spans="1:23" ht="15" customHeight="1">
      <c r="A772" s="400" t="str">
        <f t="shared" si="136"/>
        <v>016P0306</v>
      </c>
      <c r="B772" s="547"/>
      <c r="C772" s="530"/>
      <c r="D772" s="139" t="s">
        <v>635</v>
      </c>
      <c r="E772" s="140">
        <v>3</v>
      </c>
      <c r="F772" s="140">
        <v>6</v>
      </c>
      <c r="G772" s="421" t="s">
        <v>1427</v>
      </c>
      <c r="H772" s="421" t="s">
        <v>2509</v>
      </c>
      <c r="I772" s="164" t="str">
        <f t="shared" si="134"/>
        <v>016P0306</v>
      </c>
      <c r="J772" s="165" t="s">
        <v>1447</v>
      </c>
      <c r="K772" s="165" t="s">
        <v>1428</v>
      </c>
      <c r="L772" s="165" t="s">
        <v>621</v>
      </c>
      <c r="M772" s="165" t="s">
        <v>596</v>
      </c>
      <c r="N772" s="165" t="s">
        <v>1405</v>
      </c>
      <c r="O772" s="166" t="s">
        <v>57</v>
      </c>
      <c r="P772" s="167"/>
      <c r="Q772" s="168"/>
      <c r="R772" s="169"/>
      <c r="S772" s="182" t="s">
        <v>1338</v>
      </c>
      <c r="T772" s="419">
        <f t="shared" si="135"/>
        <v>16</v>
      </c>
      <c r="V772" s="401" t="str">
        <f t="shared" si="138"/>
        <v xml:space="preserve">指定承認    </v>
      </c>
      <c r="W772" s="401" t="str">
        <f t="shared" si="140"/>
        <v xml:space="preserve">指定承認    </v>
      </c>
    </row>
    <row r="773" spans="1:23" ht="15" customHeight="1">
      <c r="A773" s="400" t="str">
        <f t="shared" si="136"/>
        <v>031E0103</v>
      </c>
      <c r="B773" s="548" t="s">
        <v>2528</v>
      </c>
      <c r="C773" s="540" t="s">
        <v>2518</v>
      </c>
      <c r="D773" s="139" t="s">
        <v>2510</v>
      </c>
      <c r="E773" s="140">
        <v>1</v>
      </c>
      <c r="F773" s="140">
        <v>3</v>
      </c>
      <c r="G773" s="534" t="s">
        <v>2511</v>
      </c>
      <c r="H773" s="531" t="s">
        <v>2512</v>
      </c>
      <c r="I773" s="141" t="str">
        <f t="shared" si="134"/>
        <v>031E0103</v>
      </c>
      <c r="J773" s="142" t="s">
        <v>1645</v>
      </c>
      <c r="K773" s="142" t="s">
        <v>1646</v>
      </c>
      <c r="L773" s="142" t="s">
        <v>163</v>
      </c>
      <c r="M773" s="142"/>
      <c r="N773" s="142"/>
      <c r="O773" s="143" t="s">
        <v>828</v>
      </c>
      <c r="P773" s="144" t="s">
        <v>194</v>
      </c>
      <c r="Q773" s="145">
        <v>20</v>
      </c>
      <c r="R773" s="146"/>
      <c r="S773" s="147" t="s">
        <v>1634</v>
      </c>
      <c r="T773" s="406">
        <f t="shared" si="135"/>
        <v>31</v>
      </c>
      <c r="V773" s="401" t="str">
        <f t="shared" si="138"/>
        <v>PTC  K  20</v>
      </c>
      <c r="W773" s="401" t="str">
        <f t="shared" si="140"/>
        <v>PTC  K  20</v>
      </c>
    </row>
    <row r="774" spans="1:23" ht="15" customHeight="1">
      <c r="A774" s="400" t="str">
        <f t="shared" si="136"/>
        <v>044E0103</v>
      </c>
      <c r="B774" s="546"/>
      <c r="C774" s="541"/>
      <c r="D774" s="139" t="s">
        <v>2510</v>
      </c>
      <c r="E774" s="140">
        <v>1</v>
      </c>
      <c r="F774" s="140">
        <v>3</v>
      </c>
      <c r="G774" s="539"/>
      <c r="H774" s="533"/>
      <c r="I774" s="164" t="str">
        <f t="shared" si="134"/>
        <v>044E0103</v>
      </c>
      <c r="J774" s="176" t="s">
        <v>1645</v>
      </c>
      <c r="K774" s="176" t="s">
        <v>1645</v>
      </c>
      <c r="L774" s="176" t="s">
        <v>163</v>
      </c>
      <c r="M774" s="176"/>
      <c r="N774" s="176"/>
      <c r="O774" s="177" t="s">
        <v>828</v>
      </c>
      <c r="P774" s="178" t="s">
        <v>194</v>
      </c>
      <c r="Q774" s="179">
        <v>20</v>
      </c>
      <c r="R774" s="180"/>
      <c r="S774" s="181" t="s">
        <v>2072</v>
      </c>
      <c r="T774" s="419">
        <f t="shared" si="135"/>
        <v>44</v>
      </c>
      <c r="V774" s="401" t="str">
        <f t="shared" si="138"/>
        <v>PTC  K  20</v>
      </c>
      <c r="W774" s="401" t="str">
        <f t="shared" si="140"/>
        <v>PTC  K  20</v>
      </c>
    </row>
    <row r="775" spans="1:23" ht="15" customHeight="1">
      <c r="A775" s="400" t="str">
        <f t="shared" si="136"/>
        <v>031E0105</v>
      </c>
      <c r="B775" s="546"/>
      <c r="C775" s="541"/>
      <c r="D775" s="139" t="s">
        <v>2510</v>
      </c>
      <c r="E775" s="140">
        <v>1</v>
      </c>
      <c r="F775" s="140">
        <v>5</v>
      </c>
      <c r="G775" s="539"/>
      <c r="H775" s="531" t="s">
        <v>2513</v>
      </c>
      <c r="I775" s="162" t="str">
        <f t="shared" si="134"/>
        <v>031E0105</v>
      </c>
      <c r="J775" s="142" t="s">
        <v>1649</v>
      </c>
      <c r="K775" s="142" t="s">
        <v>1649</v>
      </c>
      <c r="L775" s="142" t="s">
        <v>1650</v>
      </c>
      <c r="M775" s="142"/>
      <c r="N775" s="142"/>
      <c r="O775" s="143" t="s">
        <v>57</v>
      </c>
      <c r="P775" s="144"/>
      <c r="Q775" s="145"/>
      <c r="R775" s="146"/>
      <c r="S775" s="147" t="s">
        <v>1634</v>
      </c>
      <c r="T775" s="415">
        <f t="shared" si="135"/>
        <v>31</v>
      </c>
      <c r="V775" s="401" t="str">
        <f t="shared" si="138"/>
        <v xml:space="preserve">指定承認    </v>
      </c>
      <c r="W775" s="401" t="str">
        <f t="shared" ref="W775:W779" si="141">V775</f>
        <v xml:space="preserve">指定承認    </v>
      </c>
    </row>
    <row r="776" spans="1:23" ht="15" customHeight="1">
      <c r="A776" s="400" t="str">
        <f t="shared" si="136"/>
        <v>044E0105</v>
      </c>
      <c r="B776" s="547"/>
      <c r="C776" s="542"/>
      <c r="D776" s="139" t="s">
        <v>2510</v>
      </c>
      <c r="E776" s="140">
        <v>1</v>
      </c>
      <c r="F776" s="140">
        <v>5</v>
      </c>
      <c r="G776" s="535"/>
      <c r="H776" s="532"/>
      <c r="I776" s="164" t="str">
        <f t="shared" si="134"/>
        <v>044E0105</v>
      </c>
      <c r="J776" s="176" t="s">
        <v>1649</v>
      </c>
      <c r="K776" s="176" t="s">
        <v>2102</v>
      </c>
      <c r="L776" s="176" t="s">
        <v>1650</v>
      </c>
      <c r="M776" s="176"/>
      <c r="N776" s="176"/>
      <c r="O776" s="177" t="s">
        <v>57</v>
      </c>
      <c r="P776" s="178"/>
      <c r="Q776" s="179"/>
      <c r="R776" s="180"/>
      <c r="S776" s="181" t="s">
        <v>2072</v>
      </c>
      <c r="T776" s="419">
        <f t="shared" si="135"/>
        <v>44</v>
      </c>
      <c r="V776" s="401" t="str">
        <f t="shared" si="138"/>
        <v xml:space="preserve">指定承認    </v>
      </c>
      <c r="W776" s="401" t="str">
        <f t="shared" si="141"/>
        <v xml:space="preserve">指定承認    </v>
      </c>
    </row>
    <row r="777" spans="1:23" ht="15" customHeight="1">
      <c r="A777" s="400">
        <f t="shared" si="136"/>
        <v>0</v>
      </c>
      <c r="B777" s="553" t="s">
        <v>2580</v>
      </c>
      <c r="C777" s="554"/>
      <c r="D777" s="554"/>
      <c r="E777" s="554"/>
      <c r="F777" s="554"/>
      <c r="G777" s="554"/>
      <c r="H777" s="554"/>
      <c r="I777" s="554"/>
      <c r="J777" s="554"/>
      <c r="K777" s="554"/>
      <c r="L777" s="554"/>
      <c r="M777" s="554"/>
      <c r="N777" s="554"/>
      <c r="O777" s="554"/>
      <c r="P777" s="554"/>
      <c r="Q777" s="554"/>
      <c r="R777" s="554"/>
      <c r="S777" s="554"/>
      <c r="T777" s="453" t="str">
        <f t="shared" si="135"/>
        <v/>
      </c>
      <c r="V777" s="401" t="str">
        <f t="shared" si="138"/>
        <v xml:space="preserve">    </v>
      </c>
      <c r="W777" s="401" t="str">
        <f t="shared" si="141"/>
        <v xml:space="preserve">    </v>
      </c>
    </row>
    <row r="778" spans="1:23" ht="15" customHeight="1">
      <c r="A778" s="400" t="str">
        <f t="shared" si="136"/>
        <v>007H0101</v>
      </c>
      <c r="B778" s="544" t="s">
        <v>2937</v>
      </c>
      <c r="C778" s="540" t="s">
        <v>3</v>
      </c>
      <c r="D778" s="139" t="s">
        <v>303</v>
      </c>
      <c r="E778" s="140">
        <v>1</v>
      </c>
      <c r="F778" s="140">
        <v>1</v>
      </c>
      <c r="G778" s="534" t="s">
        <v>2581</v>
      </c>
      <c r="H778" s="534" t="s">
        <v>2578</v>
      </c>
      <c r="I778" s="141" t="str">
        <f t="shared" ref="I778:I912" si="142">IF(OR(D778="",E778="",F778=""),"",TEXT(T778,"000")&amp;D778&amp;TEXT(E778,"00")&amp;TEXT(F778,"00"))</f>
        <v>007H0101</v>
      </c>
      <c r="J778" s="142" t="s">
        <v>1908</v>
      </c>
      <c r="K778" s="142" t="s">
        <v>1909</v>
      </c>
      <c r="L778" s="142" t="s">
        <v>305</v>
      </c>
      <c r="M778" s="142" t="s">
        <v>306</v>
      </c>
      <c r="N778" s="141"/>
      <c r="O778" s="143" t="s">
        <v>81</v>
      </c>
      <c r="P778" s="144" t="s">
        <v>194</v>
      </c>
      <c r="Q778" s="145">
        <v>6762</v>
      </c>
      <c r="R778" s="146"/>
      <c r="S778" s="147" t="s">
        <v>1229</v>
      </c>
      <c r="T778" s="415">
        <f t="shared" si="135"/>
        <v>7</v>
      </c>
      <c r="V778" s="401" t="str">
        <f t="shared" si="138"/>
        <v>JIS  K  6762</v>
      </c>
      <c r="W778" s="401" t="str">
        <f t="shared" si="141"/>
        <v>JIS  K  6762</v>
      </c>
    </row>
    <row r="779" spans="1:23" ht="15" customHeight="1">
      <c r="A779" s="400" t="str">
        <f t="shared" si="136"/>
        <v>012H0101</v>
      </c>
      <c r="B779" s="544"/>
      <c r="C779" s="541"/>
      <c r="D779" s="139" t="s">
        <v>303</v>
      </c>
      <c r="E779" s="140">
        <v>1</v>
      </c>
      <c r="F779" s="140">
        <v>1</v>
      </c>
      <c r="G779" s="539"/>
      <c r="H779" s="539"/>
      <c r="I779" s="148" t="str">
        <f t="shared" si="142"/>
        <v>012H0101</v>
      </c>
      <c r="J779" s="149" t="s">
        <v>1908</v>
      </c>
      <c r="K779" s="149" t="s">
        <v>1909</v>
      </c>
      <c r="L779" s="149" t="s">
        <v>305</v>
      </c>
      <c r="M779" s="149" t="s">
        <v>306</v>
      </c>
      <c r="N779" s="148"/>
      <c r="O779" s="150" t="s">
        <v>81</v>
      </c>
      <c r="P779" s="151" t="s">
        <v>194</v>
      </c>
      <c r="Q779" s="152">
        <v>6762</v>
      </c>
      <c r="R779" s="153"/>
      <c r="S779" s="154" t="s">
        <v>2579</v>
      </c>
      <c r="T779" s="407">
        <f>IF(S779="","",VLOOKUP(S779,$AC$7:$AD$73,2,FALSE))</f>
        <v>12</v>
      </c>
      <c r="V779" s="401" t="str">
        <f t="shared" si="138"/>
        <v>JIS  K  6762</v>
      </c>
      <c r="W779" s="401" t="str">
        <f t="shared" si="141"/>
        <v>JIS  K  6762</v>
      </c>
    </row>
    <row r="780" spans="1:23" ht="15" customHeight="1">
      <c r="A780" s="400" t="str">
        <f t="shared" si="136"/>
        <v>024H0101</v>
      </c>
      <c r="B780" s="544"/>
      <c r="C780" s="541"/>
      <c r="D780" s="139" t="s">
        <v>303</v>
      </c>
      <c r="E780" s="140">
        <v>1</v>
      </c>
      <c r="F780" s="140">
        <v>1</v>
      </c>
      <c r="G780" s="535"/>
      <c r="H780" s="535"/>
      <c r="I780" s="170" t="str">
        <f t="shared" si="142"/>
        <v>024H0101</v>
      </c>
      <c r="J780" s="156" t="s">
        <v>1908</v>
      </c>
      <c r="K780" s="156" t="s">
        <v>304</v>
      </c>
      <c r="L780" s="155" t="s">
        <v>305</v>
      </c>
      <c r="M780" s="156" t="s">
        <v>306</v>
      </c>
      <c r="N780" s="155"/>
      <c r="O780" s="157" t="s">
        <v>82</v>
      </c>
      <c r="P780" s="158" t="s">
        <v>194</v>
      </c>
      <c r="Q780" s="159">
        <v>6762</v>
      </c>
      <c r="R780" s="175"/>
      <c r="S780" s="161" t="s">
        <v>1592</v>
      </c>
      <c r="T780" s="424">
        <f t="shared" ref="T780:T811" si="143">IF(S780="","",VLOOKUP(S780,$AC$7:$AD$69,2,FALSE))</f>
        <v>24</v>
      </c>
      <c r="V780" s="401" t="str">
        <f t="shared" si="138"/>
        <v>JIS  K  6762</v>
      </c>
      <c r="W780" s="401" t="str">
        <f t="shared" ref="W780" si="144">V780</f>
        <v>JIS  K  6762</v>
      </c>
    </row>
    <row r="781" spans="1:23" ht="15" customHeight="1">
      <c r="A781" s="400" t="str">
        <f t="shared" si="136"/>
        <v>013H0215</v>
      </c>
      <c r="B781" s="544"/>
      <c r="C781" s="540" t="s">
        <v>2935</v>
      </c>
      <c r="D781" s="139" t="s">
        <v>303</v>
      </c>
      <c r="E781" s="140">
        <v>2</v>
      </c>
      <c r="F781" s="140">
        <v>15</v>
      </c>
      <c r="G781" s="531" t="s">
        <v>2914</v>
      </c>
      <c r="H781" s="534" t="s">
        <v>2451</v>
      </c>
      <c r="I781" s="141" t="str">
        <f t="shared" si="142"/>
        <v>013H0215</v>
      </c>
      <c r="J781" s="142" t="s">
        <v>845</v>
      </c>
      <c r="K781" s="142" t="s">
        <v>863</v>
      </c>
      <c r="L781" s="142" t="s">
        <v>727</v>
      </c>
      <c r="M781" s="142" t="s">
        <v>859</v>
      </c>
      <c r="N781" s="142"/>
      <c r="O781" s="143" t="s">
        <v>241</v>
      </c>
      <c r="P781" s="187"/>
      <c r="Q781" s="188"/>
      <c r="R781" s="142"/>
      <c r="S781" s="147" t="s">
        <v>843</v>
      </c>
      <c r="T781" s="406">
        <f t="shared" si="143"/>
        <v>13</v>
      </c>
      <c r="V781" s="401" t="str">
        <f t="shared" si="138"/>
        <v xml:space="preserve">JWWA認証    </v>
      </c>
      <c r="W781" s="401" t="str">
        <f t="shared" ref="W781:W826" si="145">V781</f>
        <v xml:space="preserve">JWWA認証    </v>
      </c>
    </row>
    <row r="782" spans="1:23" ht="15" customHeight="1">
      <c r="A782" s="400" t="str">
        <f t="shared" si="136"/>
        <v>015H0220</v>
      </c>
      <c r="B782" s="544"/>
      <c r="C782" s="541"/>
      <c r="D782" s="139" t="s">
        <v>303</v>
      </c>
      <c r="E782" s="140">
        <v>2</v>
      </c>
      <c r="F782" s="140">
        <v>20</v>
      </c>
      <c r="G782" s="532"/>
      <c r="H782" s="539"/>
      <c r="I782" s="164" t="str">
        <f t="shared" si="142"/>
        <v>015H0220</v>
      </c>
      <c r="J782" s="176" t="s">
        <v>845</v>
      </c>
      <c r="K782" s="176" t="s">
        <v>1620</v>
      </c>
      <c r="L782" s="176" t="s">
        <v>2808</v>
      </c>
      <c r="M782" s="176" t="s">
        <v>859</v>
      </c>
      <c r="N782" s="176"/>
      <c r="O782" s="177" t="s">
        <v>241</v>
      </c>
      <c r="P782" s="178"/>
      <c r="Q782" s="179"/>
      <c r="R782" s="176"/>
      <c r="S782" s="181" t="s">
        <v>1606</v>
      </c>
      <c r="T782" s="419">
        <f t="shared" si="143"/>
        <v>15</v>
      </c>
      <c r="V782" s="401" t="str">
        <f t="shared" si="138"/>
        <v xml:space="preserve">JWWA認証    </v>
      </c>
      <c r="W782" s="401" t="str">
        <f t="shared" si="145"/>
        <v xml:space="preserve">JWWA認証    </v>
      </c>
    </row>
    <row r="783" spans="1:23" ht="15" customHeight="1">
      <c r="A783" s="400" t="str">
        <f t="shared" si="136"/>
        <v>015H0222</v>
      </c>
      <c r="B783" s="544"/>
      <c r="C783" s="541"/>
      <c r="D783" s="139" t="s">
        <v>303</v>
      </c>
      <c r="E783" s="140">
        <v>2</v>
      </c>
      <c r="F783" s="140">
        <v>22</v>
      </c>
      <c r="G783" s="532"/>
      <c r="H783" s="539"/>
      <c r="I783" s="164" t="str">
        <f t="shared" si="142"/>
        <v>015H0222</v>
      </c>
      <c r="J783" s="165" t="s">
        <v>845</v>
      </c>
      <c r="K783" s="165" t="s">
        <v>1621</v>
      </c>
      <c r="L783" s="165" t="s">
        <v>2810</v>
      </c>
      <c r="M783" s="165" t="s">
        <v>859</v>
      </c>
      <c r="N783" s="165"/>
      <c r="O783" s="166" t="s">
        <v>241</v>
      </c>
      <c r="P783" s="167"/>
      <c r="Q783" s="168"/>
      <c r="R783" s="165"/>
      <c r="S783" s="182" t="s">
        <v>1606</v>
      </c>
      <c r="T783" s="423">
        <f t="shared" si="143"/>
        <v>15</v>
      </c>
      <c r="V783" s="401" t="str">
        <f t="shared" si="138"/>
        <v xml:space="preserve">JWWA認証    </v>
      </c>
      <c r="W783" s="401" t="str">
        <f t="shared" si="145"/>
        <v xml:space="preserve">JWWA認証    </v>
      </c>
    </row>
    <row r="784" spans="1:23" ht="15" customHeight="1">
      <c r="A784" s="400" t="str">
        <f t="shared" si="136"/>
        <v>027H0219</v>
      </c>
      <c r="B784" s="544"/>
      <c r="C784" s="541"/>
      <c r="D784" s="139" t="s">
        <v>303</v>
      </c>
      <c r="E784" s="140">
        <v>2</v>
      </c>
      <c r="F784" s="140">
        <v>19</v>
      </c>
      <c r="G784" s="532"/>
      <c r="H784" s="539"/>
      <c r="I784" s="162" t="str">
        <f t="shared" si="142"/>
        <v>027H0219</v>
      </c>
      <c r="J784" s="142" t="s">
        <v>845</v>
      </c>
      <c r="K784" s="142" t="s">
        <v>1790</v>
      </c>
      <c r="L784" s="142" t="s">
        <v>727</v>
      </c>
      <c r="M784" s="142" t="s">
        <v>859</v>
      </c>
      <c r="N784" s="142"/>
      <c r="O784" s="143" t="s">
        <v>241</v>
      </c>
      <c r="P784" s="144"/>
      <c r="Q784" s="145"/>
      <c r="R784" s="142"/>
      <c r="S784" s="147" t="s">
        <v>1227</v>
      </c>
      <c r="T784" s="406">
        <f t="shared" si="143"/>
        <v>27</v>
      </c>
      <c r="V784" s="401" t="str">
        <f t="shared" si="138"/>
        <v xml:space="preserve">JWWA認証    </v>
      </c>
      <c r="W784" s="401" t="str">
        <f t="shared" si="145"/>
        <v xml:space="preserve">JWWA認証    </v>
      </c>
    </row>
    <row r="785" spans="1:23" ht="15" customHeight="1">
      <c r="A785" s="400" t="str">
        <f t="shared" si="136"/>
        <v>029H0216</v>
      </c>
      <c r="B785" s="544"/>
      <c r="C785" s="541"/>
      <c r="D785" s="139" t="s">
        <v>303</v>
      </c>
      <c r="E785" s="140">
        <v>2</v>
      </c>
      <c r="F785" s="140">
        <v>16</v>
      </c>
      <c r="G785" s="532"/>
      <c r="H785" s="539"/>
      <c r="I785" s="148" t="str">
        <f t="shared" si="142"/>
        <v>029H0216</v>
      </c>
      <c r="J785" s="149" t="s">
        <v>845</v>
      </c>
      <c r="K785" s="149" t="s">
        <v>2083</v>
      </c>
      <c r="L785" s="149" t="s">
        <v>727</v>
      </c>
      <c r="M785" s="149" t="s">
        <v>859</v>
      </c>
      <c r="N785" s="149"/>
      <c r="O785" s="150" t="s">
        <v>241</v>
      </c>
      <c r="P785" s="151"/>
      <c r="Q785" s="152"/>
      <c r="R785" s="149"/>
      <c r="S785" s="154" t="s">
        <v>2077</v>
      </c>
      <c r="T785" s="407">
        <f t="shared" si="143"/>
        <v>29</v>
      </c>
      <c r="V785" s="401" t="str">
        <f t="shared" si="138"/>
        <v xml:space="preserve">JWWA認証    </v>
      </c>
      <c r="W785" s="401" t="str">
        <f t="shared" ref="W785" si="146">V785</f>
        <v xml:space="preserve">JWWA認証    </v>
      </c>
    </row>
    <row r="786" spans="1:23" ht="15" customHeight="1">
      <c r="A786" s="400" t="str">
        <f t="shared" si="136"/>
        <v>034H0220</v>
      </c>
      <c r="B786" s="544"/>
      <c r="C786" s="541"/>
      <c r="D786" s="139" t="s">
        <v>303</v>
      </c>
      <c r="E786" s="140">
        <v>2</v>
      </c>
      <c r="F786" s="140">
        <v>20</v>
      </c>
      <c r="G786" s="532"/>
      <c r="H786" s="535"/>
      <c r="I786" s="155" t="str">
        <f t="shared" si="142"/>
        <v>034H0220</v>
      </c>
      <c r="J786" s="156" t="s">
        <v>845</v>
      </c>
      <c r="K786" s="156" t="s">
        <v>1363</v>
      </c>
      <c r="L786" s="156" t="s">
        <v>727</v>
      </c>
      <c r="M786" s="156" t="s">
        <v>2584</v>
      </c>
      <c r="N786" s="156"/>
      <c r="O786" s="157" t="s">
        <v>241</v>
      </c>
      <c r="P786" s="158"/>
      <c r="Q786" s="159"/>
      <c r="R786" s="156"/>
      <c r="S786" s="183" t="s">
        <v>1354</v>
      </c>
      <c r="T786" s="408">
        <f t="shared" si="143"/>
        <v>34</v>
      </c>
      <c r="V786" s="401" t="str">
        <f t="shared" si="138"/>
        <v xml:space="preserve">JWWA認証    </v>
      </c>
      <c r="W786" s="401" t="str">
        <f t="shared" ref="W786:W791" si="147">V786</f>
        <v xml:space="preserve">JWWA認証    </v>
      </c>
    </row>
    <row r="787" spans="1:23" ht="15" customHeight="1">
      <c r="A787" s="400" t="str">
        <f t="shared" si="136"/>
        <v>013H0217</v>
      </c>
      <c r="B787" s="544"/>
      <c r="C787" s="541"/>
      <c r="D787" s="139" t="s">
        <v>303</v>
      </c>
      <c r="E787" s="140">
        <v>2</v>
      </c>
      <c r="F787" s="140">
        <v>17</v>
      </c>
      <c r="G787" s="532"/>
      <c r="H787" s="534" t="s">
        <v>2610</v>
      </c>
      <c r="I787" s="155" t="str">
        <f t="shared" si="142"/>
        <v>013H0217</v>
      </c>
      <c r="J787" s="165" t="s">
        <v>847</v>
      </c>
      <c r="K787" s="165" t="s">
        <v>865</v>
      </c>
      <c r="L787" s="165" t="s">
        <v>727</v>
      </c>
      <c r="M787" s="165" t="s">
        <v>859</v>
      </c>
      <c r="N787" s="165"/>
      <c r="O787" s="166" t="s">
        <v>241</v>
      </c>
      <c r="P787" s="158"/>
      <c r="Q787" s="159"/>
      <c r="R787" s="156"/>
      <c r="S787" s="147" t="s">
        <v>843</v>
      </c>
      <c r="T787" s="408">
        <f t="shared" si="143"/>
        <v>13</v>
      </c>
      <c r="V787" s="401" t="str">
        <f t="shared" si="138"/>
        <v xml:space="preserve">JWWA認証    </v>
      </c>
      <c r="W787" s="401" t="str">
        <f t="shared" si="147"/>
        <v xml:space="preserve">JWWA認証    </v>
      </c>
    </row>
    <row r="788" spans="1:23" ht="15" customHeight="1">
      <c r="A788" s="400" t="str">
        <f t="shared" si="136"/>
        <v>015H0211</v>
      </c>
      <c r="B788" s="544"/>
      <c r="C788" s="541"/>
      <c r="D788" s="139" t="s">
        <v>303</v>
      </c>
      <c r="E788" s="140">
        <v>2</v>
      </c>
      <c r="F788" s="140">
        <v>11</v>
      </c>
      <c r="G788" s="532"/>
      <c r="H788" s="539"/>
      <c r="I788" s="170" t="str">
        <f t="shared" si="142"/>
        <v>015H0211</v>
      </c>
      <c r="J788" s="165" t="s">
        <v>847</v>
      </c>
      <c r="K788" s="165" t="s">
        <v>1616</v>
      </c>
      <c r="L788" s="165" t="s">
        <v>2808</v>
      </c>
      <c r="M788" s="165" t="s">
        <v>859</v>
      </c>
      <c r="N788" s="165" t="s">
        <v>2809</v>
      </c>
      <c r="O788" s="166" t="s">
        <v>241</v>
      </c>
      <c r="P788" s="173"/>
      <c r="Q788" s="174"/>
      <c r="R788" s="171"/>
      <c r="S788" s="147" t="s">
        <v>1606</v>
      </c>
      <c r="T788" s="424">
        <f t="shared" si="143"/>
        <v>15</v>
      </c>
      <c r="V788" s="401" t="str">
        <f t="shared" si="138"/>
        <v xml:space="preserve">JWWA認証    </v>
      </c>
      <c r="W788" s="401" t="str">
        <f t="shared" si="147"/>
        <v xml:space="preserve">JWWA認証    </v>
      </c>
    </row>
    <row r="789" spans="1:23" ht="15" customHeight="1">
      <c r="A789" s="400" t="str">
        <f t="shared" si="136"/>
        <v>015H0212</v>
      </c>
      <c r="B789" s="544"/>
      <c r="C789" s="541"/>
      <c r="D789" s="139" t="s">
        <v>303</v>
      </c>
      <c r="E789" s="140">
        <v>2</v>
      </c>
      <c r="F789" s="140">
        <v>12</v>
      </c>
      <c r="G789" s="532"/>
      <c r="H789" s="539"/>
      <c r="I789" s="206" t="str">
        <f t="shared" si="142"/>
        <v>015H0212</v>
      </c>
      <c r="J789" s="165" t="s">
        <v>847</v>
      </c>
      <c r="K789" s="165" t="s">
        <v>1615</v>
      </c>
      <c r="L789" s="165" t="s">
        <v>2810</v>
      </c>
      <c r="M789" s="165" t="s">
        <v>859</v>
      </c>
      <c r="N789" s="165" t="s">
        <v>2809</v>
      </c>
      <c r="O789" s="166" t="s">
        <v>241</v>
      </c>
      <c r="P789" s="167"/>
      <c r="Q789" s="168"/>
      <c r="R789" s="165"/>
      <c r="S789" s="182" t="s">
        <v>1606</v>
      </c>
      <c r="T789" s="423">
        <f t="shared" si="143"/>
        <v>15</v>
      </c>
      <c r="V789" s="401" t="str">
        <f t="shared" si="138"/>
        <v xml:space="preserve">JWWA認証    </v>
      </c>
      <c r="W789" s="401" t="str">
        <f t="shared" si="147"/>
        <v xml:space="preserve">JWWA認証    </v>
      </c>
    </row>
    <row r="790" spans="1:23" ht="15" customHeight="1">
      <c r="A790" s="400" t="str">
        <f t="shared" si="136"/>
        <v>027H0214</v>
      </c>
      <c r="B790" s="544"/>
      <c r="C790" s="541"/>
      <c r="D790" s="139" t="s">
        <v>303</v>
      </c>
      <c r="E790" s="140">
        <v>2</v>
      </c>
      <c r="F790" s="140">
        <v>14</v>
      </c>
      <c r="G790" s="532"/>
      <c r="H790" s="539"/>
      <c r="I790" s="170" t="str">
        <f t="shared" si="142"/>
        <v>027H0214</v>
      </c>
      <c r="J790" s="142" t="s">
        <v>847</v>
      </c>
      <c r="K790" s="142" t="s">
        <v>1788</v>
      </c>
      <c r="L790" s="142" t="s">
        <v>727</v>
      </c>
      <c r="M790" s="142" t="s">
        <v>859</v>
      </c>
      <c r="N790" s="142"/>
      <c r="O790" s="143" t="s">
        <v>241</v>
      </c>
      <c r="P790" s="173"/>
      <c r="Q790" s="174"/>
      <c r="R790" s="171"/>
      <c r="S790" s="147" t="s">
        <v>1227</v>
      </c>
      <c r="T790" s="424">
        <f t="shared" si="143"/>
        <v>27</v>
      </c>
      <c r="V790" s="401" t="str">
        <f t="shared" si="138"/>
        <v xml:space="preserve">JWWA認証    </v>
      </c>
      <c r="W790" s="401" t="str">
        <f t="shared" si="147"/>
        <v xml:space="preserve">JWWA認証    </v>
      </c>
    </row>
    <row r="791" spans="1:23" ht="15" customHeight="1">
      <c r="A791" s="400" t="str">
        <f t="shared" si="136"/>
        <v>029H0211</v>
      </c>
      <c r="B791" s="544"/>
      <c r="C791" s="541"/>
      <c r="D791" s="139" t="s">
        <v>303</v>
      </c>
      <c r="E791" s="140">
        <v>2</v>
      </c>
      <c r="F791" s="140">
        <v>11</v>
      </c>
      <c r="G791" s="532"/>
      <c r="H791" s="539"/>
      <c r="I791" s="148" t="str">
        <f t="shared" si="142"/>
        <v>029H0211</v>
      </c>
      <c r="J791" s="149" t="s">
        <v>847</v>
      </c>
      <c r="K791" s="149" t="s">
        <v>2087</v>
      </c>
      <c r="L791" s="149" t="s">
        <v>727</v>
      </c>
      <c r="M791" s="149" t="s">
        <v>859</v>
      </c>
      <c r="N791" s="149"/>
      <c r="O791" s="150" t="s">
        <v>241</v>
      </c>
      <c r="P791" s="151"/>
      <c r="Q791" s="152"/>
      <c r="R791" s="149"/>
      <c r="S791" s="154" t="s">
        <v>2077</v>
      </c>
      <c r="T791" s="407">
        <f t="shared" si="143"/>
        <v>29</v>
      </c>
      <c r="V791" s="401" t="str">
        <f t="shared" si="138"/>
        <v xml:space="preserve">JWWA認証    </v>
      </c>
      <c r="W791" s="401" t="str">
        <f t="shared" si="147"/>
        <v xml:space="preserve">JWWA認証    </v>
      </c>
    </row>
    <row r="792" spans="1:23" ht="15" customHeight="1">
      <c r="A792" s="400" t="str">
        <f t="shared" si="136"/>
        <v>034H0214</v>
      </c>
      <c r="B792" s="544"/>
      <c r="C792" s="541"/>
      <c r="D792" s="139" t="s">
        <v>303</v>
      </c>
      <c r="E792" s="140">
        <v>2</v>
      </c>
      <c r="F792" s="140">
        <v>14</v>
      </c>
      <c r="G792" s="532"/>
      <c r="H792" s="535"/>
      <c r="I792" s="155" t="str">
        <f t="shared" si="142"/>
        <v>034H0214</v>
      </c>
      <c r="J792" s="156" t="s">
        <v>847</v>
      </c>
      <c r="K792" s="156" t="s">
        <v>1361</v>
      </c>
      <c r="L792" s="156" t="s">
        <v>727</v>
      </c>
      <c r="M792" s="156" t="s">
        <v>2584</v>
      </c>
      <c r="N792" s="156"/>
      <c r="O792" s="157" t="s">
        <v>241</v>
      </c>
      <c r="P792" s="158"/>
      <c r="Q792" s="159"/>
      <c r="R792" s="156"/>
      <c r="S792" s="183" t="s">
        <v>1354</v>
      </c>
      <c r="T792" s="408">
        <f t="shared" si="143"/>
        <v>34</v>
      </c>
      <c r="V792" s="401" t="str">
        <f t="shared" si="138"/>
        <v xml:space="preserve">JWWA認証    </v>
      </c>
      <c r="W792" s="401" t="str">
        <f t="shared" ref="W792:W813" si="148">V792</f>
        <v xml:space="preserve">JWWA認証    </v>
      </c>
    </row>
    <row r="793" spans="1:23" ht="15" customHeight="1">
      <c r="A793" s="400" t="str">
        <f t="shared" si="136"/>
        <v>013H0218</v>
      </c>
      <c r="B793" s="544"/>
      <c r="C793" s="541"/>
      <c r="D793" s="139" t="s">
        <v>303</v>
      </c>
      <c r="E793" s="140">
        <v>2</v>
      </c>
      <c r="F793" s="140">
        <v>18</v>
      </c>
      <c r="G793" s="532"/>
      <c r="H793" s="534" t="s">
        <v>2611</v>
      </c>
      <c r="I793" s="170" t="str">
        <f t="shared" si="142"/>
        <v>013H0218</v>
      </c>
      <c r="J793" s="165" t="s">
        <v>849</v>
      </c>
      <c r="K793" s="165" t="s">
        <v>866</v>
      </c>
      <c r="L793" s="165" t="s">
        <v>727</v>
      </c>
      <c r="M793" s="165" t="s">
        <v>859</v>
      </c>
      <c r="N793" s="165"/>
      <c r="O793" s="166" t="s">
        <v>241</v>
      </c>
      <c r="P793" s="173"/>
      <c r="Q793" s="174"/>
      <c r="R793" s="171"/>
      <c r="S793" s="147" t="s">
        <v>843</v>
      </c>
      <c r="T793" s="424">
        <f t="shared" si="143"/>
        <v>13</v>
      </c>
      <c r="V793" s="401" t="str">
        <f t="shared" si="138"/>
        <v xml:space="preserve">JWWA認証    </v>
      </c>
      <c r="W793" s="401" t="str">
        <f t="shared" si="148"/>
        <v xml:space="preserve">JWWA認証    </v>
      </c>
    </row>
    <row r="794" spans="1:23" ht="15" customHeight="1">
      <c r="A794" s="400" t="str">
        <f t="shared" si="136"/>
        <v>015H0213</v>
      </c>
      <c r="B794" s="544"/>
      <c r="C794" s="541"/>
      <c r="D794" s="139" t="s">
        <v>303</v>
      </c>
      <c r="E794" s="140">
        <v>2</v>
      </c>
      <c r="F794" s="140">
        <v>13</v>
      </c>
      <c r="G794" s="532"/>
      <c r="H794" s="539"/>
      <c r="I794" s="206" t="str">
        <f t="shared" si="142"/>
        <v>015H0213</v>
      </c>
      <c r="J794" s="165" t="s">
        <v>849</v>
      </c>
      <c r="K794" s="165" t="s">
        <v>2811</v>
      </c>
      <c r="L794" s="165" t="s">
        <v>2808</v>
      </c>
      <c r="M794" s="165" t="s">
        <v>859</v>
      </c>
      <c r="N794" s="165"/>
      <c r="O794" s="166" t="s">
        <v>241</v>
      </c>
      <c r="P794" s="167"/>
      <c r="Q794" s="168"/>
      <c r="R794" s="165"/>
      <c r="S794" s="182" t="s">
        <v>1606</v>
      </c>
      <c r="T794" s="423">
        <f t="shared" si="143"/>
        <v>15</v>
      </c>
      <c r="V794" s="401" t="str">
        <f t="shared" si="138"/>
        <v xml:space="preserve">JWWA認証    </v>
      </c>
      <c r="W794" s="401" t="str">
        <f t="shared" si="148"/>
        <v xml:space="preserve">JWWA認証    </v>
      </c>
    </row>
    <row r="795" spans="1:23" ht="15" customHeight="1">
      <c r="A795" s="400" t="str">
        <f t="shared" si="136"/>
        <v>015H0214</v>
      </c>
      <c r="B795" s="544"/>
      <c r="C795" s="541"/>
      <c r="D795" s="139" t="s">
        <v>303</v>
      </c>
      <c r="E795" s="140">
        <v>2</v>
      </c>
      <c r="F795" s="140">
        <v>14</v>
      </c>
      <c r="G795" s="532"/>
      <c r="H795" s="539"/>
      <c r="I795" s="155" t="str">
        <f t="shared" si="142"/>
        <v>015H0214</v>
      </c>
      <c r="J795" s="165" t="s">
        <v>849</v>
      </c>
      <c r="K795" s="165" t="s">
        <v>2812</v>
      </c>
      <c r="L795" s="165" t="s">
        <v>2810</v>
      </c>
      <c r="M795" s="165" t="s">
        <v>859</v>
      </c>
      <c r="N795" s="165"/>
      <c r="O795" s="166" t="s">
        <v>241</v>
      </c>
      <c r="P795" s="158"/>
      <c r="Q795" s="159"/>
      <c r="R795" s="156"/>
      <c r="S795" s="181" t="s">
        <v>1606</v>
      </c>
      <c r="T795" s="408">
        <f t="shared" si="143"/>
        <v>15</v>
      </c>
      <c r="V795" s="401" t="str">
        <f t="shared" si="138"/>
        <v xml:space="preserve">JWWA認証    </v>
      </c>
      <c r="W795" s="401" t="str">
        <f t="shared" ref="W795:W809" si="149">V795</f>
        <v xml:space="preserve">JWWA認証    </v>
      </c>
    </row>
    <row r="796" spans="1:23" ht="15" customHeight="1">
      <c r="A796" s="400" t="str">
        <f t="shared" si="136"/>
        <v>027H0216</v>
      </c>
      <c r="B796" s="544"/>
      <c r="C796" s="541"/>
      <c r="D796" s="139" t="s">
        <v>303</v>
      </c>
      <c r="E796" s="140">
        <v>2</v>
      </c>
      <c r="F796" s="140">
        <v>16</v>
      </c>
      <c r="G796" s="532"/>
      <c r="H796" s="539"/>
      <c r="I796" s="170" t="str">
        <f t="shared" si="142"/>
        <v>027H0216</v>
      </c>
      <c r="J796" s="142" t="s">
        <v>849</v>
      </c>
      <c r="K796" s="142" t="s">
        <v>1789</v>
      </c>
      <c r="L796" s="142" t="s">
        <v>727</v>
      </c>
      <c r="M796" s="142" t="s">
        <v>859</v>
      </c>
      <c r="N796" s="142"/>
      <c r="O796" s="143" t="s">
        <v>241</v>
      </c>
      <c r="P796" s="173"/>
      <c r="Q796" s="174"/>
      <c r="R796" s="171"/>
      <c r="S796" s="147" t="s">
        <v>1227</v>
      </c>
      <c r="T796" s="424">
        <f t="shared" si="143"/>
        <v>27</v>
      </c>
      <c r="V796" s="401" t="str">
        <f t="shared" si="138"/>
        <v xml:space="preserve">JWWA認証    </v>
      </c>
      <c r="W796" s="401" t="str">
        <f t="shared" si="149"/>
        <v xml:space="preserve">JWWA認証    </v>
      </c>
    </row>
    <row r="797" spans="1:23" ht="15" customHeight="1">
      <c r="A797" s="400" t="str">
        <f t="shared" si="136"/>
        <v>029H0212</v>
      </c>
      <c r="B797" s="544"/>
      <c r="C797" s="541"/>
      <c r="D797" s="139" t="s">
        <v>303</v>
      </c>
      <c r="E797" s="140">
        <v>2</v>
      </c>
      <c r="F797" s="140">
        <v>12</v>
      </c>
      <c r="G797" s="532"/>
      <c r="H797" s="539"/>
      <c r="I797" s="162" t="str">
        <f t="shared" si="142"/>
        <v>029H0212</v>
      </c>
      <c r="J797" s="207" t="s">
        <v>849</v>
      </c>
      <c r="K797" s="207" t="s">
        <v>2086</v>
      </c>
      <c r="L797" s="207" t="s">
        <v>727</v>
      </c>
      <c r="M797" s="207" t="s">
        <v>859</v>
      </c>
      <c r="N797" s="207"/>
      <c r="O797" s="186" t="s">
        <v>241</v>
      </c>
      <c r="P797" s="187"/>
      <c r="Q797" s="188"/>
      <c r="R797" s="207"/>
      <c r="S797" s="190" t="s">
        <v>2077</v>
      </c>
      <c r="T797" s="415">
        <f t="shared" si="143"/>
        <v>29</v>
      </c>
      <c r="V797" s="401" t="str">
        <f t="shared" si="138"/>
        <v xml:space="preserve">JWWA認証    </v>
      </c>
      <c r="W797" s="401" t="str">
        <f t="shared" si="149"/>
        <v xml:space="preserve">JWWA認証    </v>
      </c>
    </row>
    <row r="798" spans="1:23" ht="15" customHeight="1">
      <c r="A798" s="400" t="str">
        <f t="shared" si="136"/>
        <v>034H0215</v>
      </c>
      <c r="B798" s="544"/>
      <c r="C798" s="541"/>
      <c r="D798" s="139" t="s">
        <v>303</v>
      </c>
      <c r="E798" s="140">
        <v>2</v>
      </c>
      <c r="F798" s="140">
        <v>15</v>
      </c>
      <c r="G798" s="532"/>
      <c r="H798" s="535"/>
      <c r="I798" s="206" t="str">
        <f t="shared" si="142"/>
        <v>034H0215</v>
      </c>
      <c r="J798" s="165" t="s">
        <v>849</v>
      </c>
      <c r="K798" s="165" t="s">
        <v>1362</v>
      </c>
      <c r="L798" s="165" t="s">
        <v>763</v>
      </c>
      <c r="M798" s="165" t="s">
        <v>2584</v>
      </c>
      <c r="N798" s="165"/>
      <c r="O798" s="166" t="s">
        <v>241</v>
      </c>
      <c r="P798" s="167"/>
      <c r="Q798" s="168"/>
      <c r="R798" s="165"/>
      <c r="S798" s="182" t="s">
        <v>1354</v>
      </c>
      <c r="T798" s="423">
        <f t="shared" si="143"/>
        <v>34</v>
      </c>
      <c r="V798" s="401" t="str">
        <f t="shared" si="138"/>
        <v xml:space="preserve">JWWA認証    </v>
      </c>
      <c r="W798" s="401" t="str">
        <f t="shared" si="149"/>
        <v xml:space="preserve">JWWA認証    </v>
      </c>
    </row>
    <row r="799" spans="1:23" ht="15" customHeight="1">
      <c r="A799" s="400" t="str">
        <f t="shared" si="136"/>
        <v>013H0213</v>
      </c>
      <c r="B799" s="544"/>
      <c r="C799" s="541"/>
      <c r="D799" s="139" t="s">
        <v>303</v>
      </c>
      <c r="E799" s="140">
        <v>2</v>
      </c>
      <c r="F799" s="140">
        <v>13</v>
      </c>
      <c r="G799" s="532"/>
      <c r="H799" s="534" t="s">
        <v>2549</v>
      </c>
      <c r="I799" s="162" t="str">
        <f t="shared" ref="I799:I804" si="150">IF(OR(D799="",E799="",F799=""),"",TEXT(T799,"000")&amp;D799&amp;TEXT(E799,"00")&amp;TEXT(F799,"00"))</f>
        <v>013H0213</v>
      </c>
      <c r="J799" s="165" t="s">
        <v>842</v>
      </c>
      <c r="K799" s="165" t="s">
        <v>858</v>
      </c>
      <c r="L799" s="165" t="s">
        <v>727</v>
      </c>
      <c r="M799" s="165" t="s">
        <v>859</v>
      </c>
      <c r="N799" s="165"/>
      <c r="O799" s="166" t="s">
        <v>241</v>
      </c>
      <c r="P799" s="144"/>
      <c r="Q799" s="145"/>
      <c r="R799" s="142"/>
      <c r="S799" s="147" t="s">
        <v>843</v>
      </c>
      <c r="T799" s="406">
        <f t="shared" si="143"/>
        <v>13</v>
      </c>
      <c r="V799" s="401" t="str">
        <f t="shared" si="138"/>
        <v xml:space="preserve">JWWA認証    </v>
      </c>
      <c r="W799" s="401" t="str">
        <f t="shared" si="149"/>
        <v xml:space="preserve">JWWA認証    </v>
      </c>
    </row>
    <row r="800" spans="1:23" ht="15" customHeight="1">
      <c r="A800" s="400" t="str">
        <f t="shared" si="136"/>
        <v>015H0228</v>
      </c>
      <c r="B800" s="544"/>
      <c r="C800" s="541"/>
      <c r="D800" s="139" t="s">
        <v>303</v>
      </c>
      <c r="E800" s="140">
        <v>2</v>
      </c>
      <c r="F800" s="140">
        <v>28</v>
      </c>
      <c r="G800" s="532"/>
      <c r="H800" s="539"/>
      <c r="I800" s="206" t="str">
        <f t="shared" si="150"/>
        <v>015H0228</v>
      </c>
      <c r="J800" s="165" t="s">
        <v>842</v>
      </c>
      <c r="K800" s="165" t="s">
        <v>2822</v>
      </c>
      <c r="L800" s="165" t="s">
        <v>2808</v>
      </c>
      <c r="M800" s="165" t="s">
        <v>859</v>
      </c>
      <c r="N800" s="165"/>
      <c r="O800" s="166" t="s">
        <v>241</v>
      </c>
      <c r="P800" s="167"/>
      <c r="Q800" s="168"/>
      <c r="R800" s="165"/>
      <c r="S800" s="182" t="s">
        <v>1606</v>
      </c>
      <c r="T800" s="423">
        <f t="shared" si="143"/>
        <v>15</v>
      </c>
      <c r="V800" s="401" t="str">
        <f t="shared" si="138"/>
        <v xml:space="preserve">JWWA認証    </v>
      </c>
      <c r="W800" s="401" t="str">
        <f t="shared" si="149"/>
        <v xml:space="preserve">JWWA認証    </v>
      </c>
    </row>
    <row r="801" spans="1:23" ht="15" customHeight="1">
      <c r="A801" s="400" t="str">
        <f t="shared" si="136"/>
        <v>015H0229</v>
      </c>
      <c r="B801" s="544"/>
      <c r="C801" s="541"/>
      <c r="D801" s="139" t="s">
        <v>303</v>
      </c>
      <c r="E801" s="140">
        <v>2</v>
      </c>
      <c r="F801" s="140">
        <v>29</v>
      </c>
      <c r="G801" s="532"/>
      <c r="H801" s="539"/>
      <c r="I801" s="164" t="str">
        <f t="shared" si="150"/>
        <v>015H0229</v>
      </c>
      <c r="J801" s="165" t="s">
        <v>842</v>
      </c>
      <c r="K801" s="165" t="s">
        <v>2823</v>
      </c>
      <c r="L801" s="165" t="s">
        <v>2810</v>
      </c>
      <c r="M801" s="165" t="s">
        <v>859</v>
      </c>
      <c r="N801" s="165"/>
      <c r="O801" s="166" t="s">
        <v>241</v>
      </c>
      <c r="P801" s="167"/>
      <c r="Q801" s="168"/>
      <c r="R801" s="165"/>
      <c r="S801" s="182" t="s">
        <v>1606</v>
      </c>
      <c r="T801" s="423">
        <f t="shared" si="143"/>
        <v>15</v>
      </c>
      <c r="V801" s="401" t="str">
        <f t="shared" si="138"/>
        <v xml:space="preserve">JWWA認証    </v>
      </c>
      <c r="W801" s="401" t="str">
        <f t="shared" si="149"/>
        <v xml:space="preserve">JWWA認証    </v>
      </c>
    </row>
    <row r="802" spans="1:23" ht="15" customHeight="1">
      <c r="A802" s="400" t="str">
        <f t="shared" si="136"/>
        <v>027H0221</v>
      </c>
      <c r="B802" s="544"/>
      <c r="C802" s="541"/>
      <c r="D802" s="139" t="s">
        <v>303</v>
      </c>
      <c r="E802" s="140">
        <v>2</v>
      </c>
      <c r="F802" s="140">
        <v>21</v>
      </c>
      <c r="G802" s="532"/>
      <c r="H802" s="539"/>
      <c r="I802" s="162" t="str">
        <f t="shared" si="150"/>
        <v>027H0221</v>
      </c>
      <c r="J802" s="142" t="s">
        <v>842</v>
      </c>
      <c r="K802" s="142" t="s">
        <v>1791</v>
      </c>
      <c r="L802" s="142" t="s">
        <v>727</v>
      </c>
      <c r="M802" s="142" t="s">
        <v>859</v>
      </c>
      <c r="N802" s="142"/>
      <c r="O802" s="143" t="s">
        <v>241</v>
      </c>
      <c r="P802" s="144"/>
      <c r="Q802" s="145"/>
      <c r="R802" s="142"/>
      <c r="S802" s="147" t="s">
        <v>1227</v>
      </c>
      <c r="T802" s="406">
        <f t="shared" si="143"/>
        <v>27</v>
      </c>
      <c r="V802" s="401" t="str">
        <f t="shared" si="138"/>
        <v xml:space="preserve">JWWA認証    </v>
      </c>
      <c r="W802" s="401" t="str">
        <f t="shared" si="149"/>
        <v xml:space="preserve">JWWA認証    </v>
      </c>
    </row>
    <row r="803" spans="1:23" ht="15" customHeight="1">
      <c r="A803" s="400" t="str">
        <f t="shared" si="136"/>
        <v>029H0220</v>
      </c>
      <c r="B803" s="544"/>
      <c r="C803" s="541"/>
      <c r="D803" s="139" t="s">
        <v>303</v>
      </c>
      <c r="E803" s="140">
        <v>2</v>
      </c>
      <c r="F803" s="140">
        <v>20</v>
      </c>
      <c r="G803" s="532"/>
      <c r="H803" s="539"/>
      <c r="I803" s="148" t="str">
        <f t="shared" si="150"/>
        <v>029H0220</v>
      </c>
      <c r="J803" s="149" t="s">
        <v>842</v>
      </c>
      <c r="K803" s="149" t="s">
        <v>2081</v>
      </c>
      <c r="L803" s="149" t="s">
        <v>727</v>
      </c>
      <c r="M803" s="149" t="s">
        <v>859</v>
      </c>
      <c r="N803" s="149"/>
      <c r="O803" s="150" t="s">
        <v>241</v>
      </c>
      <c r="P803" s="151"/>
      <c r="Q803" s="152"/>
      <c r="R803" s="149"/>
      <c r="S803" s="154" t="s">
        <v>2077</v>
      </c>
      <c r="T803" s="407">
        <f t="shared" si="143"/>
        <v>29</v>
      </c>
      <c r="V803" s="401" t="str">
        <f t="shared" si="138"/>
        <v xml:space="preserve">JWWA認証    </v>
      </c>
      <c r="W803" s="401" t="str">
        <f t="shared" si="149"/>
        <v xml:space="preserve">JWWA認証    </v>
      </c>
    </row>
    <row r="804" spans="1:23" ht="15" customHeight="1">
      <c r="A804" s="400" t="str">
        <f t="shared" ref="A804:A867" si="151">I804</f>
        <v>034H0223</v>
      </c>
      <c r="B804" s="544"/>
      <c r="C804" s="541"/>
      <c r="D804" s="139" t="s">
        <v>303</v>
      </c>
      <c r="E804" s="140">
        <v>2</v>
      </c>
      <c r="F804" s="140">
        <v>23</v>
      </c>
      <c r="G804" s="532"/>
      <c r="H804" s="535"/>
      <c r="I804" s="155" t="str">
        <f t="shared" si="150"/>
        <v>034H0223</v>
      </c>
      <c r="J804" s="156" t="s">
        <v>842</v>
      </c>
      <c r="K804" s="156" t="s">
        <v>1365</v>
      </c>
      <c r="L804" s="156" t="s">
        <v>727</v>
      </c>
      <c r="M804" s="156" t="s">
        <v>2584</v>
      </c>
      <c r="N804" s="156"/>
      <c r="O804" s="157" t="s">
        <v>241</v>
      </c>
      <c r="P804" s="158"/>
      <c r="Q804" s="159"/>
      <c r="R804" s="156"/>
      <c r="S804" s="183" t="s">
        <v>1354</v>
      </c>
      <c r="T804" s="408">
        <f t="shared" si="143"/>
        <v>34</v>
      </c>
      <c r="V804" s="401" t="str">
        <f t="shared" si="138"/>
        <v xml:space="preserve">JWWA認証    </v>
      </c>
      <c r="W804" s="401" t="str">
        <f t="shared" si="149"/>
        <v xml:space="preserve">JWWA認証    </v>
      </c>
    </row>
    <row r="805" spans="1:23" ht="15" customHeight="1">
      <c r="A805" s="400" t="str">
        <f t="shared" si="151"/>
        <v>013H0214</v>
      </c>
      <c r="B805" s="544"/>
      <c r="C805" s="541"/>
      <c r="D805" s="139" t="s">
        <v>303</v>
      </c>
      <c r="E805" s="140">
        <v>2</v>
      </c>
      <c r="F805" s="140">
        <v>14</v>
      </c>
      <c r="G805" s="532"/>
      <c r="H805" s="534" t="s">
        <v>2612</v>
      </c>
      <c r="I805" s="170" t="str">
        <f t="shared" si="142"/>
        <v>013H0214</v>
      </c>
      <c r="J805" s="165" t="s">
        <v>860</v>
      </c>
      <c r="K805" s="165" t="s">
        <v>861</v>
      </c>
      <c r="L805" s="165" t="s">
        <v>305</v>
      </c>
      <c r="M805" s="165" t="s">
        <v>859</v>
      </c>
      <c r="N805" s="165" t="s">
        <v>862</v>
      </c>
      <c r="O805" s="166" t="s">
        <v>241</v>
      </c>
      <c r="P805" s="173"/>
      <c r="Q805" s="174"/>
      <c r="R805" s="171"/>
      <c r="S805" s="147" t="s">
        <v>843</v>
      </c>
      <c r="T805" s="424">
        <f t="shared" si="143"/>
        <v>13</v>
      </c>
      <c r="V805" s="401" t="str">
        <f t="shared" si="138"/>
        <v xml:space="preserve">JWWA認証    </v>
      </c>
      <c r="W805" s="401" t="str">
        <f t="shared" si="149"/>
        <v xml:space="preserve">JWWA認証    </v>
      </c>
    </row>
    <row r="806" spans="1:23" ht="15" customHeight="1">
      <c r="A806" s="400" t="str">
        <f t="shared" si="151"/>
        <v>015H0230</v>
      </c>
      <c r="B806" s="544"/>
      <c r="C806" s="541"/>
      <c r="D806" s="139" t="s">
        <v>303</v>
      </c>
      <c r="E806" s="140">
        <v>2</v>
      </c>
      <c r="F806" s="140">
        <v>30</v>
      </c>
      <c r="G806" s="532"/>
      <c r="H806" s="539"/>
      <c r="I806" s="206" t="str">
        <f t="shared" si="142"/>
        <v>015H0230</v>
      </c>
      <c r="J806" s="165" t="s">
        <v>860</v>
      </c>
      <c r="K806" s="165" t="s">
        <v>1629</v>
      </c>
      <c r="L806" s="165" t="s">
        <v>2808</v>
      </c>
      <c r="M806" s="165" t="s">
        <v>859</v>
      </c>
      <c r="N806" s="165"/>
      <c r="O806" s="166" t="s">
        <v>241</v>
      </c>
      <c r="P806" s="167"/>
      <c r="Q806" s="168"/>
      <c r="R806" s="165"/>
      <c r="S806" s="182" t="s">
        <v>1606</v>
      </c>
      <c r="T806" s="423">
        <f t="shared" si="143"/>
        <v>15</v>
      </c>
      <c r="V806" s="401" t="str">
        <f t="shared" si="138"/>
        <v xml:space="preserve">JWWA認証    </v>
      </c>
      <c r="W806" s="401" t="str">
        <f t="shared" si="149"/>
        <v xml:space="preserve">JWWA認証    </v>
      </c>
    </row>
    <row r="807" spans="1:23" ht="15" customHeight="1">
      <c r="A807" s="400" t="str">
        <f t="shared" si="151"/>
        <v>027H0225</v>
      </c>
      <c r="B807" s="544"/>
      <c r="C807" s="541"/>
      <c r="D807" s="139" t="s">
        <v>303</v>
      </c>
      <c r="E807" s="140">
        <v>2</v>
      </c>
      <c r="F807" s="140">
        <v>25</v>
      </c>
      <c r="G807" s="532"/>
      <c r="H807" s="535"/>
      <c r="I807" s="155" t="str">
        <f t="shared" si="142"/>
        <v>027H0225</v>
      </c>
      <c r="J807" s="165" t="s">
        <v>860</v>
      </c>
      <c r="K807" s="165" t="s">
        <v>1793</v>
      </c>
      <c r="L807" s="165" t="s">
        <v>727</v>
      </c>
      <c r="M807" s="165" t="s">
        <v>859</v>
      </c>
      <c r="N807" s="165"/>
      <c r="O807" s="166" t="s">
        <v>241</v>
      </c>
      <c r="P807" s="158"/>
      <c r="Q807" s="159"/>
      <c r="R807" s="156"/>
      <c r="S807" s="161" t="s">
        <v>1227</v>
      </c>
      <c r="T807" s="408">
        <f t="shared" si="143"/>
        <v>27</v>
      </c>
      <c r="V807" s="401" t="str">
        <f t="shared" si="138"/>
        <v xml:space="preserve">JWWA認証    </v>
      </c>
      <c r="W807" s="401" t="str">
        <f t="shared" si="149"/>
        <v xml:space="preserve">JWWA認証    </v>
      </c>
    </row>
    <row r="808" spans="1:23" ht="15" customHeight="1">
      <c r="A808" s="400" t="str">
        <f t="shared" si="151"/>
        <v>013H0216</v>
      </c>
      <c r="B808" s="544"/>
      <c r="C808" s="541"/>
      <c r="D808" s="139" t="s">
        <v>303</v>
      </c>
      <c r="E808" s="140">
        <v>2</v>
      </c>
      <c r="F808" s="140">
        <v>16</v>
      </c>
      <c r="G808" s="532"/>
      <c r="H808" s="534" t="s">
        <v>2643</v>
      </c>
      <c r="I808" s="170" t="str">
        <f t="shared" si="142"/>
        <v>013H0216</v>
      </c>
      <c r="J808" s="165" t="s">
        <v>846</v>
      </c>
      <c r="K808" s="165" t="s">
        <v>864</v>
      </c>
      <c r="L808" s="165" t="s">
        <v>727</v>
      </c>
      <c r="M808" s="165" t="s">
        <v>859</v>
      </c>
      <c r="N808" s="165"/>
      <c r="O808" s="166" t="s">
        <v>241</v>
      </c>
      <c r="P808" s="173"/>
      <c r="Q808" s="174"/>
      <c r="R808" s="171"/>
      <c r="S808" s="147" t="s">
        <v>843</v>
      </c>
      <c r="T808" s="424">
        <f t="shared" si="143"/>
        <v>13</v>
      </c>
      <c r="V808" s="401" t="str">
        <f t="shared" si="138"/>
        <v xml:space="preserve">JWWA認証    </v>
      </c>
      <c r="W808" s="401" t="str">
        <f t="shared" si="149"/>
        <v xml:space="preserve">JWWA認証    </v>
      </c>
    </row>
    <row r="809" spans="1:23" ht="15" customHeight="1">
      <c r="A809" s="400" t="str">
        <f t="shared" si="151"/>
        <v>015H0224</v>
      </c>
      <c r="B809" s="544"/>
      <c r="C809" s="541"/>
      <c r="D809" s="139" t="s">
        <v>303</v>
      </c>
      <c r="E809" s="140">
        <v>2</v>
      </c>
      <c r="F809" s="140">
        <v>24</v>
      </c>
      <c r="G809" s="532"/>
      <c r="H809" s="539"/>
      <c r="I809" s="206" t="str">
        <f t="shared" si="142"/>
        <v>015H0224</v>
      </c>
      <c r="J809" s="165" t="s">
        <v>846</v>
      </c>
      <c r="K809" s="165" t="s">
        <v>2817</v>
      </c>
      <c r="L809" s="165" t="s">
        <v>2808</v>
      </c>
      <c r="M809" s="165" t="s">
        <v>859</v>
      </c>
      <c r="N809" s="165"/>
      <c r="O809" s="166" t="s">
        <v>241</v>
      </c>
      <c r="P809" s="167"/>
      <c r="Q809" s="168"/>
      <c r="R809" s="165"/>
      <c r="S809" s="182" t="s">
        <v>1606</v>
      </c>
      <c r="T809" s="423">
        <f t="shared" si="143"/>
        <v>15</v>
      </c>
      <c r="V809" s="401" t="str">
        <f t="shared" si="138"/>
        <v xml:space="preserve">JWWA認証    </v>
      </c>
      <c r="W809" s="401" t="str">
        <f t="shared" si="149"/>
        <v xml:space="preserve">JWWA認証    </v>
      </c>
    </row>
    <row r="810" spans="1:23" ht="15" customHeight="1">
      <c r="A810" s="400" t="str">
        <f t="shared" si="151"/>
        <v>015H0226</v>
      </c>
      <c r="B810" s="544"/>
      <c r="C810" s="541"/>
      <c r="D810" s="139" t="s">
        <v>303</v>
      </c>
      <c r="E810" s="140">
        <v>2</v>
      </c>
      <c r="F810" s="140">
        <v>26</v>
      </c>
      <c r="G810" s="532"/>
      <c r="H810" s="539"/>
      <c r="I810" s="155" t="str">
        <f t="shared" si="142"/>
        <v>015H0226</v>
      </c>
      <c r="J810" s="165" t="s">
        <v>846</v>
      </c>
      <c r="K810" s="165" t="s">
        <v>2819</v>
      </c>
      <c r="L810" s="165" t="s">
        <v>2810</v>
      </c>
      <c r="M810" s="165" t="s">
        <v>859</v>
      </c>
      <c r="N810" s="165"/>
      <c r="O810" s="166" t="s">
        <v>241</v>
      </c>
      <c r="P810" s="158"/>
      <c r="Q810" s="159"/>
      <c r="R810" s="156"/>
      <c r="S810" s="181" t="s">
        <v>1606</v>
      </c>
      <c r="T810" s="408">
        <f t="shared" si="143"/>
        <v>15</v>
      </c>
      <c r="V810" s="401" t="str">
        <f t="shared" ref="V810:V873" si="152">""&amp;O810&amp;"  "&amp;P810&amp;"  "&amp;Q810&amp;""</f>
        <v xml:space="preserve">JWWA認証    </v>
      </c>
      <c r="W810" s="401" t="str">
        <f t="shared" si="148"/>
        <v xml:space="preserve">JWWA認証    </v>
      </c>
    </row>
    <row r="811" spans="1:23" ht="15" customHeight="1">
      <c r="A811" s="400" t="str">
        <f t="shared" si="151"/>
        <v>027H0222</v>
      </c>
      <c r="B811" s="544"/>
      <c r="C811" s="541"/>
      <c r="D811" s="139" t="s">
        <v>303</v>
      </c>
      <c r="E811" s="140">
        <v>2</v>
      </c>
      <c r="F811" s="140">
        <v>22</v>
      </c>
      <c r="G811" s="532"/>
      <c r="H811" s="539"/>
      <c r="I811" s="170" t="str">
        <f t="shared" si="142"/>
        <v>027H0222</v>
      </c>
      <c r="J811" s="142" t="s">
        <v>2309</v>
      </c>
      <c r="K811" s="142" t="s">
        <v>2316</v>
      </c>
      <c r="L811" s="142" t="s">
        <v>727</v>
      </c>
      <c r="M811" s="142" t="s">
        <v>859</v>
      </c>
      <c r="N811" s="142"/>
      <c r="O811" s="143" t="s">
        <v>241</v>
      </c>
      <c r="P811" s="173"/>
      <c r="Q811" s="174"/>
      <c r="R811" s="171"/>
      <c r="S811" s="161" t="s">
        <v>1227</v>
      </c>
      <c r="T811" s="424">
        <f t="shared" si="143"/>
        <v>27</v>
      </c>
      <c r="V811" s="401" t="str">
        <f t="shared" si="152"/>
        <v xml:space="preserve">JWWA認証    </v>
      </c>
      <c r="W811" s="401" t="str">
        <f t="shared" si="148"/>
        <v xml:space="preserve">JWWA認証    </v>
      </c>
    </row>
    <row r="812" spans="1:23" ht="15" customHeight="1">
      <c r="A812" s="400" t="str">
        <f t="shared" si="151"/>
        <v>029H0218</v>
      </c>
      <c r="B812" s="544"/>
      <c r="C812" s="541"/>
      <c r="D812" s="139" t="s">
        <v>303</v>
      </c>
      <c r="E812" s="140">
        <v>2</v>
      </c>
      <c r="F812" s="140">
        <v>18</v>
      </c>
      <c r="G812" s="532"/>
      <c r="H812" s="539"/>
      <c r="I812" s="148" t="str">
        <f t="shared" si="142"/>
        <v>029H0218</v>
      </c>
      <c r="J812" s="149" t="s">
        <v>846</v>
      </c>
      <c r="K812" s="149" t="s">
        <v>2082</v>
      </c>
      <c r="L812" s="149" t="s">
        <v>727</v>
      </c>
      <c r="M812" s="149" t="s">
        <v>859</v>
      </c>
      <c r="N812" s="149"/>
      <c r="O812" s="150" t="s">
        <v>241</v>
      </c>
      <c r="P812" s="151"/>
      <c r="Q812" s="152"/>
      <c r="R812" s="149"/>
      <c r="S812" s="154" t="s">
        <v>2077</v>
      </c>
      <c r="T812" s="407">
        <f t="shared" ref="T812:T843" si="153">IF(S812="","",VLOOKUP(S812,$AC$7:$AD$69,2,FALSE))</f>
        <v>29</v>
      </c>
      <c r="V812" s="401" t="str">
        <f t="shared" si="152"/>
        <v xml:space="preserve">JWWA認証    </v>
      </c>
      <c r="W812" s="401" t="str">
        <f t="shared" si="148"/>
        <v xml:space="preserve">JWWA認証    </v>
      </c>
    </row>
    <row r="813" spans="1:23" ht="15" customHeight="1">
      <c r="A813" s="400" t="str">
        <f t="shared" si="151"/>
        <v>034H0218</v>
      </c>
      <c r="B813" s="544"/>
      <c r="C813" s="541"/>
      <c r="D813" s="139" t="s">
        <v>303</v>
      </c>
      <c r="E813" s="140">
        <v>2</v>
      </c>
      <c r="F813" s="140">
        <v>18</v>
      </c>
      <c r="G813" s="532"/>
      <c r="H813" s="535"/>
      <c r="I813" s="155" t="str">
        <f t="shared" si="142"/>
        <v>034H0218</v>
      </c>
      <c r="J813" s="156" t="s">
        <v>846</v>
      </c>
      <c r="K813" s="156" t="s">
        <v>2593</v>
      </c>
      <c r="L813" s="156" t="s">
        <v>727</v>
      </c>
      <c r="M813" s="156" t="s">
        <v>2584</v>
      </c>
      <c r="N813" s="156"/>
      <c r="O813" s="157" t="s">
        <v>241</v>
      </c>
      <c r="P813" s="158"/>
      <c r="Q813" s="159"/>
      <c r="R813" s="156"/>
      <c r="S813" s="183" t="s">
        <v>1354</v>
      </c>
      <c r="T813" s="408">
        <f t="shared" si="153"/>
        <v>34</v>
      </c>
      <c r="V813" s="401" t="str">
        <f t="shared" si="152"/>
        <v xml:space="preserve">JWWA認証    </v>
      </c>
      <c r="W813" s="401" t="str">
        <f t="shared" si="148"/>
        <v xml:space="preserve">JWWA認証    </v>
      </c>
    </row>
    <row r="814" spans="1:23" ht="15" customHeight="1">
      <c r="A814" s="400" t="str">
        <f t="shared" si="151"/>
        <v>013H0220</v>
      </c>
      <c r="B814" s="544"/>
      <c r="C814" s="541"/>
      <c r="D814" s="139" t="s">
        <v>303</v>
      </c>
      <c r="E814" s="140">
        <v>2</v>
      </c>
      <c r="F814" s="140">
        <v>20</v>
      </c>
      <c r="G814" s="532"/>
      <c r="H814" s="534" t="s">
        <v>2913</v>
      </c>
      <c r="I814" s="170" t="str">
        <f t="shared" si="142"/>
        <v>013H0220</v>
      </c>
      <c r="J814" s="165" t="s">
        <v>853</v>
      </c>
      <c r="K814" s="165" t="s">
        <v>868</v>
      </c>
      <c r="L814" s="165" t="s">
        <v>727</v>
      </c>
      <c r="M814" s="165" t="s">
        <v>859</v>
      </c>
      <c r="N814" s="165"/>
      <c r="O814" s="166" t="s">
        <v>241</v>
      </c>
      <c r="P814" s="173"/>
      <c r="Q814" s="174"/>
      <c r="R814" s="171"/>
      <c r="S814" s="147" t="s">
        <v>843</v>
      </c>
      <c r="T814" s="424">
        <f t="shared" si="153"/>
        <v>13</v>
      </c>
      <c r="V814" s="401" t="str">
        <f t="shared" si="152"/>
        <v xml:space="preserve">JWWA認証    </v>
      </c>
      <c r="W814" s="401" t="str">
        <f t="shared" si="145"/>
        <v xml:space="preserve">JWWA認証    </v>
      </c>
    </row>
    <row r="815" spans="1:23" ht="15" customHeight="1">
      <c r="A815" s="400" t="str">
        <f t="shared" si="151"/>
        <v>015H0215</v>
      </c>
      <c r="B815" s="544"/>
      <c r="C815" s="541"/>
      <c r="D815" s="139" t="s">
        <v>303</v>
      </c>
      <c r="E815" s="140">
        <v>2</v>
      </c>
      <c r="F815" s="140">
        <v>15</v>
      </c>
      <c r="G815" s="532"/>
      <c r="H815" s="539"/>
      <c r="I815" s="206" t="str">
        <f t="shared" si="142"/>
        <v>015H0215</v>
      </c>
      <c r="J815" s="165" t="s">
        <v>853</v>
      </c>
      <c r="K815" s="165" t="s">
        <v>1618</v>
      </c>
      <c r="L815" s="165" t="s">
        <v>2808</v>
      </c>
      <c r="M815" s="165" t="s">
        <v>859</v>
      </c>
      <c r="N815" s="165"/>
      <c r="O815" s="166" t="s">
        <v>241</v>
      </c>
      <c r="P815" s="167"/>
      <c r="Q815" s="168"/>
      <c r="R815" s="165"/>
      <c r="S815" s="182" t="s">
        <v>1606</v>
      </c>
      <c r="T815" s="423">
        <f t="shared" si="153"/>
        <v>15</v>
      </c>
      <c r="V815" s="401" t="str">
        <f t="shared" si="152"/>
        <v xml:space="preserve">JWWA認証    </v>
      </c>
      <c r="W815" s="401" t="str">
        <f t="shared" si="145"/>
        <v xml:space="preserve">JWWA認証    </v>
      </c>
    </row>
    <row r="816" spans="1:23" ht="15" customHeight="1">
      <c r="A816" s="400" t="str">
        <f t="shared" si="151"/>
        <v>015H0216</v>
      </c>
      <c r="B816" s="544"/>
      <c r="C816" s="541"/>
      <c r="D816" s="139" t="s">
        <v>303</v>
      </c>
      <c r="E816" s="140">
        <v>2</v>
      </c>
      <c r="F816" s="140">
        <v>16</v>
      </c>
      <c r="G816" s="532"/>
      <c r="H816" s="539"/>
      <c r="I816" s="162" t="str">
        <f t="shared" si="142"/>
        <v>015H0216</v>
      </c>
      <c r="J816" s="165" t="s">
        <v>853</v>
      </c>
      <c r="K816" s="165" t="s">
        <v>1619</v>
      </c>
      <c r="L816" s="165" t="s">
        <v>2810</v>
      </c>
      <c r="M816" s="165" t="s">
        <v>859</v>
      </c>
      <c r="N816" s="165"/>
      <c r="O816" s="166" t="s">
        <v>241</v>
      </c>
      <c r="P816" s="144"/>
      <c r="Q816" s="145"/>
      <c r="R816" s="142"/>
      <c r="S816" s="190" t="s">
        <v>1606</v>
      </c>
      <c r="T816" s="406">
        <f t="shared" si="153"/>
        <v>15</v>
      </c>
      <c r="V816" s="401" t="str">
        <f t="shared" si="152"/>
        <v xml:space="preserve">JWWA認証    </v>
      </c>
      <c r="W816" s="401" t="str">
        <f t="shared" si="145"/>
        <v xml:space="preserve">JWWA認証    </v>
      </c>
    </row>
    <row r="817" spans="1:23" ht="15" customHeight="1">
      <c r="A817" s="400" t="str">
        <f t="shared" si="151"/>
        <v>027H0224</v>
      </c>
      <c r="B817" s="544"/>
      <c r="C817" s="541"/>
      <c r="D817" s="139" t="s">
        <v>303</v>
      </c>
      <c r="E817" s="140">
        <v>2</v>
      </c>
      <c r="F817" s="140">
        <v>24</v>
      </c>
      <c r="G817" s="532"/>
      <c r="H817" s="539"/>
      <c r="I817" s="141" t="str">
        <f t="shared" si="142"/>
        <v>027H0224</v>
      </c>
      <c r="J817" s="142" t="s">
        <v>853</v>
      </c>
      <c r="K817" s="142" t="s">
        <v>1792</v>
      </c>
      <c r="L817" s="142" t="s">
        <v>727</v>
      </c>
      <c r="M817" s="142" t="s">
        <v>859</v>
      </c>
      <c r="N817" s="142"/>
      <c r="O817" s="143" t="s">
        <v>241</v>
      </c>
      <c r="P817" s="144"/>
      <c r="Q817" s="145"/>
      <c r="R817" s="142"/>
      <c r="S817" s="147" t="s">
        <v>1227</v>
      </c>
      <c r="T817" s="406">
        <f t="shared" si="153"/>
        <v>27</v>
      </c>
      <c r="V817" s="401" t="str">
        <f t="shared" si="152"/>
        <v xml:space="preserve">JWWA認証    </v>
      </c>
      <c r="W817" s="401" t="str">
        <f t="shared" si="145"/>
        <v xml:space="preserve">JWWA認証    </v>
      </c>
    </row>
    <row r="818" spans="1:23" ht="15" customHeight="1">
      <c r="A818" s="400" t="str">
        <f t="shared" si="151"/>
        <v>029H0213</v>
      </c>
      <c r="B818" s="544"/>
      <c r="C818" s="541"/>
      <c r="D818" s="139" t="s">
        <v>303</v>
      </c>
      <c r="E818" s="140">
        <v>2</v>
      </c>
      <c r="F818" s="140">
        <v>13</v>
      </c>
      <c r="G818" s="532"/>
      <c r="H818" s="539"/>
      <c r="I818" s="148" t="str">
        <f t="shared" si="142"/>
        <v>029H0213</v>
      </c>
      <c r="J818" s="149" t="s">
        <v>853</v>
      </c>
      <c r="K818" s="149" t="s">
        <v>2085</v>
      </c>
      <c r="L818" s="149" t="s">
        <v>727</v>
      </c>
      <c r="M818" s="149" t="s">
        <v>859</v>
      </c>
      <c r="N818" s="149"/>
      <c r="O818" s="150" t="s">
        <v>241</v>
      </c>
      <c r="P818" s="151"/>
      <c r="Q818" s="152"/>
      <c r="R818" s="149"/>
      <c r="S818" s="154" t="s">
        <v>2077</v>
      </c>
      <c r="T818" s="407">
        <f t="shared" si="153"/>
        <v>29</v>
      </c>
      <c r="V818" s="401" t="str">
        <f t="shared" si="152"/>
        <v xml:space="preserve">JWWA認証    </v>
      </c>
      <c r="W818" s="401" t="str">
        <f t="shared" si="145"/>
        <v xml:space="preserve">JWWA認証    </v>
      </c>
    </row>
    <row r="819" spans="1:23" ht="15" customHeight="1">
      <c r="A819" s="400" t="str">
        <f t="shared" si="151"/>
        <v>034H0222</v>
      </c>
      <c r="B819" s="544"/>
      <c r="C819" s="541"/>
      <c r="D819" s="139" t="s">
        <v>303</v>
      </c>
      <c r="E819" s="140">
        <v>2</v>
      </c>
      <c r="F819" s="140">
        <v>22</v>
      </c>
      <c r="G819" s="532"/>
      <c r="H819" s="535"/>
      <c r="I819" s="170" t="str">
        <f t="shared" si="142"/>
        <v>034H0222</v>
      </c>
      <c r="J819" s="156" t="s">
        <v>853</v>
      </c>
      <c r="K819" s="156" t="s">
        <v>1364</v>
      </c>
      <c r="L819" s="156" t="s">
        <v>727</v>
      </c>
      <c r="M819" s="156" t="s">
        <v>2584</v>
      </c>
      <c r="N819" s="156"/>
      <c r="O819" s="157" t="s">
        <v>241</v>
      </c>
      <c r="P819" s="173"/>
      <c r="Q819" s="174"/>
      <c r="R819" s="171"/>
      <c r="S819" s="183" t="s">
        <v>1354</v>
      </c>
      <c r="T819" s="424">
        <f t="shared" si="153"/>
        <v>34</v>
      </c>
      <c r="V819" s="401" t="str">
        <f t="shared" si="152"/>
        <v xml:space="preserve">JWWA認証    </v>
      </c>
      <c r="W819" s="401" t="str">
        <f t="shared" si="145"/>
        <v xml:space="preserve">JWWA認証    </v>
      </c>
    </row>
    <row r="820" spans="1:23" ht="15" customHeight="1">
      <c r="A820" s="400" t="str">
        <f t="shared" si="151"/>
        <v>013H0219</v>
      </c>
      <c r="B820" s="544"/>
      <c r="C820" s="541"/>
      <c r="D820" s="139" t="s">
        <v>303</v>
      </c>
      <c r="E820" s="140">
        <v>2</v>
      </c>
      <c r="F820" s="140">
        <v>19</v>
      </c>
      <c r="G820" s="532"/>
      <c r="H820" s="534" t="s">
        <v>2912</v>
      </c>
      <c r="I820" s="141" t="str">
        <f t="shared" si="142"/>
        <v>013H0219</v>
      </c>
      <c r="J820" s="165" t="s">
        <v>851</v>
      </c>
      <c r="K820" s="165" t="s">
        <v>867</v>
      </c>
      <c r="L820" s="165" t="s">
        <v>727</v>
      </c>
      <c r="M820" s="165" t="s">
        <v>859</v>
      </c>
      <c r="N820" s="165"/>
      <c r="O820" s="166" t="s">
        <v>241</v>
      </c>
      <c r="P820" s="144"/>
      <c r="Q820" s="145"/>
      <c r="R820" s="142"/>
      <c r="S820" s="147" t="s">
        <v>843</v>
      </c>
      <c r="T820" s="406">
        <f t="shared" si="153"/>
        <v>13</v>
      </c>
      <c r="V820" s="401" t="str">
        <f t="shared" si="152"/>
        <v xml:space="preserve">JWWA認証    </v>
      </c>
      <c r="W820" s="401" t="str">
        <f t="shared" si="145"/>
        <v xml:space="preserve">JWWA認証    </v>
      </c>
    </row>
    <row r="821" spans="1:23" ht="15" customHeight="1">
      <c r="A821" s="400" t="str">
        <f t="shared" si="151"/>
        <v>015H0217</v>
      </c>
      <c r="B821" s="544"/>
      <c r="C821" s="541"/>
      <c r="D821" s="139" t="s">
        <v>303</v>
      </c>
      <c r="E821" s="140">
        <v>2</v>
      </c>
      <c r="F821" s="140">
        <v>17</v>
      </c>
      <c r="G821" s="532"/>
      <c r="H821" s="539"/>
      <c r="I821" s="206" t="str">
        <f t="shared" si="142"/>
        <v>015H0217</v>
      </c>
      <c r="J821" s="165" t="s">
        <v>851</v>
      </c>
      <c r="K821" s="165" t="s">
        <v>2234</v>
      </c>
      <c r="L821" s="165" t="s">
        <v>2808</v>
      </c>
      <c r="M821" s="165" t="s">
        <v>859</v>
      </c>
      <c r="N821" s="165"/>
      <c r="O821" s="166" t="s">
        <v>241</v>
      </c>
      <c r="P821" s="167"/>
      <c r="Q821" s="168"/>
      <c r="R821" s="165"/>
      <c r="S821" s="182" t="s">
        <v>1606</v>
      </c>
      <c r="T821" s="423">
        <f t="shared" si="153"/>
        <v>15</v>
      </c>
      <c r="V821" s="401" t="str">
        <f t="shared" si="152"/>
        <v xml:space="preserve">JWWA認証    </v>
      </c>
      <c r="W821" s="401" t="str">
        <f t="shared" si="145"/>
        <v xml:space="preserve">JWWA認証    </v>
      </c>
    </row>
    <row r="822" spans="1:23" ht="15" customHeight="1">
      <c r="A822" s="400" t="str">
        <f t="shared" si="151"/>
        <v>015H0219</v>
      </c>
      <c r="B822" s="544"/>
      <c r="C822" s="541"/>
      <c r="D822" s="139" t="s">
        <v>303</v>
      </c>
      <c r="E822" s="140">
        <v>2</v>
      </c>
      <c r="F822" s="140">
        <v>19</v>
      </c>
      <c r="G822" s="532"/>
      <c r="H822" s="539"/>
      <c r="I822" s="164" t="str">
        <f t="shared" si="142"/>
        <v>015H0219</v>
      </c>
      <c r="J822" s="165" t="s">
        <v>851</v>
      </c>
      <c r="K822" s="165" t="s">
        <v>2235</v>
      </c>
      <c r="L822" s="165" t="s">
        <v>2810</v>
      </c>
      <c r="M822" s="165" t="s">
        <v>859</v>
      </c>
      <c r="N822" s="165"/>
      <c r="O822" s="166" t="s">
        <v>241</v>
      </c>
      <c r="P822" s="144"/>
      <c r="Q822" s="145"/>
      <c r="R822" s="142"/>
      <c r="S822" s="190" t="s">
        <v>1606</v>
      </c>
      <c r="T822" s="406">
        <f t="shared" si="153"/>
        <v>15</v>
      </c>
      <c r="V822" s="401" t="str">
        <f t="shared" si="152"/>
        <v xml:space="preserve">JWWA認証    </v>
      </c>
      <c r="W822" s="401" t="str">
        <f t="shared" si="145"/>
        <v xml:space="preserve">JWWA認証    </v>
      </c>
    </row>
    <row r="823" spans="1:23" ht="15" customHeight="1">
      <c r="A823" s="400" t="str">
        <f t="shared" si="151"/>
        <v>027H0217</v>
      </c>
      <c r="B823" s="544"/>
      <c r="C823" s="541"/>
      <c r="D823" s="139" t="s">
        <v>303</v>
      </c>
      <c r="E823" s="140">
        <v>2</v>
      </c>
      <c r="F823" s="140">
        <v>17</v>
      </c>
      <c r="G823" s="532"/>
      <c r="H823" s="539"/>
      <c r="I823" s="162" t="str">
        <f t="shared" si="142"/>
        <v>027H0217</v>
      </c>
      <c r="J823" s="142" t="s">
        <v>2314</v>
      </c>
      <c r="K823" s="142" t="s">
        <v>2315</v>
      </c>
      <c r="L823" s="142" t="s">
        <v>727</v>
      </c>
      <c r="M823" s="142" t="s">
        <v>859</v>
      </c>
      <c r="N823" s="142"/>
      <c r="O823" s="143" t="s">
        <v>241</v>
      </c>
      <c r="P823" s="144"/>
      <c r="Q823" s="145"/>
      <c r="R823" s="142"/>
      <c r="S823" s="147" t="s">
        <v>1227</v>
      </c>
      <c r="T823" s="406">
        <f t="shared" si="153"/>
        <v>27</v>
      </c>
      <c r="V823" s="401" t="str">
        <f t="shared" si="152"/>
        <v xml:space="preserve">JWWA認証    </v>
      </c>
      <c r="W823" s="401" t="str">
        <f t="shared" si="145"/>
        <v xml:space="preserve">JWWA認証    </v>
      </c>
    </row>
    <row r="824" spans="1:23" ht="15" customHeight="1">
      <c r="A824" s="400" t="str">
        <f t="shared" si="151"/>
        <v>029H0214</v>
      </c>
      <c r="B824" s="544"/>
      <c r="C824" s="541"/>
      <c r="D824" s="139" t="s">
        <v>303</v>
      </c>
      <c r="E824" s="140">
        <v>2</v>
      </c>
      <c r="F824" s="140">
        <v>14</v>
      </c>
      <c r="G824" s="532"/>
      <c r="H824" s="539"/>
      <c r="I824" s="148" t="str">
        <f t="shared" si="142"/>
        <v>029H0214</v>
      </c>
      <c r="J824" s="149" t="s">
        <v>851</v>
      </c>
      <c r="K824" s="149" t="s">
        <v>2084</v>
      </c>
      <c r="L824" s="149" t="s">
        <v>727</v>
      </c>
      <c r="M824" s="149" t="s">
        <v>859</v>
      </c>
      <c r="N824" s="149"/>
      <c r="O824" s="150" t="s">
        <v>241</v>
      </c>
      <c r="P824" s="151"/>
      <c r="Q824" s="152"/>
      <c r="R824" s="149"/>
      <c r="S824" s="154" t="s">
        <v>2077</v>
      </c>
      <c r="T824" s="407">
        <f t="shared" si="153"/>
        <v>29</v>
      </c>
      <c r="V824" s="401" t="str">
        <f t="shared" si="152"/>
        <v xml:space="preserve">JWWA認証    </v>
      </c>
      <c r="W824" s="401" t="str">
        <f t="shared" si="145"/>
        <v xml:space="preserve">JWWA認証    </v>
      </c>
    </row>
    <row r="825" spans="1:23" ht="15" customHeight="1">
      <c r="A825" s="400" t="str">
        <f t="shared" si="151"/>
        <v>034H0216</v>
      </c>
      <c r="B825" s="544"/>
      <c r="C825" s="541"/>
      <c r="D825" s="139" t="s">
        <v>303</v>
      </c>
      <c r="E825" s="140">
        <v>2</v>
      </c>
      <c r="F825" s="140">
        <v>16</v>
      </c>
      <c r="G825" s="532"/>
      <c r="H825" s="535"/>
      <c r="I825" s="155" t="str">
        <f t="shared" si="142"/>
        <v>034H0216</v>
      </c>
      <c r="J825" s="156" t="s">
        <v>851</v>
      </c>
      <c r="K825" s="156" t="s">
        <v>2592</v>
      </c>
      <c r="L825" s="156" t="s">
        <v>727</v>
      </c>
      <c r="M825" s="156" t="s">
        <v>2584</v>
      </c>
      <c r="N825" s="156"/>
      <c r="O825" s="157" t="s">
        <v>241</v>
      </c>
      <c r="P825" s="158"/>
      <c r="Q825" s="159"/>
      <c r="R825" s="156"/>
      <c r="S825" s="183" t="s">
        <v>1354</v>
      </c>
      <c r="T825" s="408">
        <f t="shared" si="153"/>
        <v>34</v>
      </c>
      <c r="V825" s="401" t="str">
        <f t="shared" si="152"/>
        <v xml:space="preserve">JWWA認証    </v>
      </c>
      <c r="W825" s="401" t="str">
        <f t="shared" si="145"/>
        <v xml:space="preserve">JWWA認証    </v>
      </c>
    </row>
    <row r="826" spans="1:23" ht="15" customHeight="1">
      <c r="A826" s="400" t="str">
        <f t="shared" si="151"/>
        <v>013H0221</v>
      </c>
      <c r="B826" s="544"/>
      <c r="C826" s="541"/>
      <c r="D826" s="139" t="s">
        <v>303</v>
      </c>
      <c r="E826" s="140">
        <v>2</v>
      </c>
      <c r="F826" s="140">
        <v>21</v>
      </c>
      <c r="G826" s="532"/>
      <c r="H826" s="534" t="s">
        <v>2557</v>
      </c>
      <c r="I826" s="164" t="str">
        <f t="shared" si="142"/>
        <v>013H0221</v>
      </c>
      <c r="J826" s="165" t="s">
        <v>855</v>
      </c>
      <c r="K826" s="165" t="s">
        <v>2767</v>
      </c>
      <c r="L826" s="165" t="s">
        <v>856</v>
      </c>
      <c r="M826" s="165" t="s">
        <v>859</v>
      </c>
      <c r="N826" s="165"/>
      <c r="O826" s="166" t="s">
        <v>241</v>
      </c>
      <c r="P826" s="167"/>
      <c r="Q826" s="168"/>
      <c r="R826" s="165"/>
      <c r="S826" s="147" t="s">
        <v>843</v>
      </c>
      <c r="T826" s="423">
        <f t="shared" si="153"/>
        <v>13</v>
      </c>
      <c r="V826" s="401" t="str">
        <f t="shared" si="152"/>
        <v xml:space="preserve">JWWA認証    </v>
      </c>
      <c r="W826" s="401" t="str">
        <f t="shared" si="145"/>
        <v xml:space="preserve">JWWA認証    </v>
      </c>
    </row>
    <row r="827" spans="1:23" ht="15" customHeight="1">
      <c r="A827" s="400" t="str">
        <f t="shared" si="151"/>
        <v>015H0221</v>
      </c>
      <c r="B827" s="544"/>
      <c r="C827" s="541"/>
      <c r="D827" s="139" t="s">
        <v>303</v>
      </c>
      <c r="E827" s="140">
        <v>2</v>
      </c>
      <c r="F827" s="140">
        <v>21</v>
      </c>
      <c r="G827" s="532"/>
      <c r="H827" s="539"/>
      <c r="I827" s="164" t="str">
        <f t="shared" si="142"/>
        <v>015H0221</v>
      </c>
      <c r="J827" s="165" t="s">
        <v>855</v>
      </c>
      <c r="K827" s="165" t="s">
        <v>2814</v>
      </c>
      <c r="L827" s="165" t="s">
        <v>2802</v>
      </c>
      <c r="M827" s="165" t="s">
        <v>859</v>
      </c>
      <c r="N827" s="165"/>
      <c r="O827" s="166" t="s">
        <v>241</v>
      </c>
      <c r="P827" s="167"/>
      <c r="Q827" s="168"/>
      <c r="R827" s="165"/>
      <c r="S827" s="182" t="s">
        <v>1606</v>
      </c>
      <c r="T827" s="423">
        <f t="shared" si="153"/>
        <v>15</v>
      </c>
      <c r="V827" s="401" t="str">
        <f t="shared" si="152"/>
        <v xml:space="preserve">JWWA認証    </v>
      </c>
      <c r="W827" s="401" t="str">
        <f t="shared" ref="W827:W830" si="154">V827</f>
        <v xml:space="preserve">JWWA認証    </v>
      </c>
    </row>
    <row r="828" spans="1:23" ht="15" customHeight="1">
      <c r="A828" s="400" t="str">
        <f t="shared" si="151"/>
        <v>015H0223</v>
      </c>
      <c r="B828" s="544"/>
      <c r="C828" s="541"/>
      <c r="D828" s="139" t="s">
        <v>303</v>
      </c>
      <c r="E828" s="140">
        <v>2</v>
      </c>
      <c r="F828" s="140">
        <v>23</v>
      </c>
      <c r="G828" s="532"/>
      <c r="H828" s="535"/>
      <c r="I828" s="164" t="str">
        <f t="shared" si="142"/>
        <v>015H0223</v>
      </c>
      <c r="J828" s="165" t="s">
        <v>855</v>
      </c>
      <c r="K828" s="165" t="s">
        <v>2815</v>
      </c>
      <c r="L828" s="165" t="s">
        <v>2816</v>
      </c>
      <c r="M828" s="165" t="s">
        <v>859</v>
      </c>
      <c r="N828" s="165"/>
      <c r="O828" s="166" t="s">
        <v>241</v>
      </c>
      <c r="P828" s="167"/>
      <c r="Q828" s="168"/>
      <c r="R828" s="165"/>
      <c r="S828" s="182" t="s">
        <v>1606</v>
      </c>
      <c r="T828" s="423">
        <f t="shared" si="153"/>
        <v>15</v>
      </c>
      <c r="V828" s="401" t="str">
        <f t="shared" si="152"/>
        <v xml:space="preserve">JWWA認証    </v>
      </c>
      <c r="W828" s="401" t="str">
        <f t="shared" si="154"/>
        <v xml:space="preserve">JWWA認証    </v>
      </c>
    </row>
    <row r="829" spans="1:23" ht="15" customHeight="1">
      <c r="A829" s="400" t="str">
        <f t="shared" si="151"/>
        <v>027H0220</v>
      </c>
      <c r="B829" s="544" t="s">
        <v>2937</v>
      </c>
      <c r="C829" s="541" t="s">
        <v>2935</v>
      </c>
      <c r="D829" s="139" t="s">
        <v>303</v>
      </c>
      <c r="E829" s="140">
        <v>2</v>
      </c>
      <c r="F829" s="140">
        <v>20</v>
      </c>
      <c r="G829" s="532" t="s">
        <v>2914</v>
      </c>
      <c r="H829" s="534" t="s">
        <v>2557</v>
      </c>
      <c r="I829" s="162" t="str">
        <f t="shared" si="142"/>
        <v>027H0220</v>
      </c>
      <c r="J829" s="142" t="s">
        <v>855</v>
      </c>
      <c r="K829" s="142" t="s">
        <v>2851</v>
      </c>
      <c r="L829" s="142" t="s">
        <v>856</v>
      </c>
      <c r="M829" s="142" t="s">
        <v>859</v>
      </c>
      <c r="N829" s="142"/>
      <c r="O829" s="143" t="s">
        <v>241</v>
      </c>
      <c r="P829" s="144"/>
      <c r="Q829" s="145"/>
      <c r="R829" s="142"/>
      <c r="S829" s="147" t="s">
        <v>1227</v>
      </c>
      <c r="T829" s="406">
        <f t="shared" si="153"/>
        <v>27</v>
      </c>
      <c r="V829" s="401" t="str">
        <f t="shared" si="152"/>
        <v xml:space="preserve">JWWA認証    </v>
      </c>
      <c r="W829" s="401" t="str">
        <f t="shared" si="154"/>
        <v xml:space="preserve">JWWA認証    </v>
      </c>
    </row>
    <row r="830" spans="1:23" ht="15" customHeight="1">
      <c r="A830" s="400" t="str">
        <f t="shared" si="151"/>
        <v>029H0217</v>
      </c>
      <c r="B830" s="544"/>
      <c r="C830" s="541"/>
      <c r="D830" s="139" t="s">
        <v>303</v>
      </c>
      <c r="E830" s="140">
        <v>2</v>
      </c>
      <c r="F830" s="140">
        <v>17</v>
      </c>
      <c r="G830" s="532"/>
      <c r="H830" s="539"/>
      <c r="I830" s="141" t="str">
        <f t="shared" si="142"/>
        <v>029H0217</v>
      </c>
      <c r="J830" s="142" t="s">
        <v>855</v>
      </c>
      <c r="K830" s="142" t="s">
        <v>2889</v>
      </c>
      <c r="L830" s="142" t="s">
        <v>856</v>
      </c>
      <c r="M830" s="142" t="s">
        <v>859</v>
      </c>
      <c r="N830" s="142"/>
      <c r="O830" s="143" t="s">
        <v>241</v>
      </c>
      <c r="P830" s="144"/>
      <c r="Q830" s="145"/>
      <c r="R830" s="142"/>
      <c r="S830" s="147" t="s">
        <v>2077</v>
      </c>
      <c r="T830" s="406">
        <f t="shared" si="153"/>
        <v>29</v>
      </c>
      <c r="V830" s="401" t="str">
        <f t="shared" si="152"/>
        <v xml:space="preserve">JWWA認証    </v>
      </c>
      <c r="W830" s="401" t="str">
        <f t="shared" si="154"/>
        <v xml:space="preserve">JWWA認証    </v>
      </c>
    </row>
    <row r="831" spans="1:23" ht="15" customHeight="1">
      <c r="A831" s="400" t="str">
        <f t="shared" si="151"/>
        <v>034H0221</v>
      </c>
      <c r="B831" s="544"/>
      <c r="C831" s="541"/>
      <c r="D831" s="139" t="s">
        <v>303</v>
      </c>
      <c r="E831" s="140">
        <v>2</v>
      </c>
      <c r="F831" s="140">
        <v>21</v>
      </c>
      <c r="G831" s="532"/>
      <c r="H831" s="535"/>
      <c r="I831" s="206" t="str">
        <f t="shared" si="142"/>
        <v>034H0221</v>
      </c>
      <c r="J831" s="165" t="s">
        <v>855</v>
      </c>
      <c r="K831" s="165" t="s">
        <v>2873</v>
      </c>
      <c r="L831" s="165" t="s">
        <v>1120</v>
      </c>
      <c r="M831" s="165" t="s">
        <v>2584</v>
      </c>
      <c r="N831" s="165"/>
      <c r="O831" s="166" t="s">
        <v>241</v>
      </c>
      <c r="P831" s="167"/>
      <c r="Q831" s="168"/>
      <c r="R831" s="165"/>
      <c r="S831" s="182" t="s">
        <v>1354</v>
      </c>
      <c r="T831" s="423">
        <f t="shared" si="153"/>
        <v>34</v>
      </c>
      <c r="V831" s="401" t="str">
        <f t="shared" si="152"/>
        <v xml:space="preserve">JWWA認証    </v>
      </c>
      <c r="W831" s="401" t="str">
        <f t="shared" ref="W831:W842" si="155">V831</f>
        <v xml:space="preserve">JWWA認証    </v>
      </c>
    </row>
    <row r="832" spans="1:23" ht="15" customHeight="1">
      <c r="A832" s="400" t="str">
        <f t="shared" si="151"/>
        <v>027H0215</v>
      </c>
      <c r="B832" s="544"/>
      <c r="C832" s="541"/>
      <c r="D832" s="139" t="s">
        <v>303</v>
      </c>
      <c r="E832" s="140">
        <v>2</v>
      </c>
      <c r="F832" s="140">
        <v>15</v>
      </c>
      <c r="G832" s="532"/>
      <c r="H832" s="395" t="s">
        <v>2909</v>
      </c>
      <c r="I832" s="164" t="str">
        <f t="shared" si="142"/>
        <v>027H0215</v>
      </c>
      <c r="J832" s="165" t="s">
        <v>2757</v>
      </c>
      <c r="K832" s="165" t="s">
        <v>2848</v>
      </c>
      <c r="L832" s="165" t="s">
        <v>1122</v>
      </c>
      <c r="M832" s="165" t="s">
        <v>859</v>
      </c>
      <c r="N832" s="165"/>
      <c r="O832" s="166" t="s">
        <v>241</v>
      </c>
      <c r="P832" s="167"/>
      <c r="Q832" s="168"/>
      <c r="R832" s="165"/>
      <c r="S832" s="147" t="s">
        <v>1227</v>
      </c>
      <c r="T832" s="423">
        <f t="shared" si="153"/>
        <v>27</v>
      </c>
      <c r="V832" s="401" t="str">
        <f t="shared" si="152"/>
        <v xml:space="preserve">JWWA認証    </v>
      </c>
      <c r="W832" s="401" t="str">
        <f t="shared" si="155"/>
        <v xml:space="preserve">JWWA認証    </v>
      </c>
    </row>
    <row r="833" spans="1:23" ht="15" customHeight="1">
      <c r="A833" s="400" t="str">
        <f t="shared" si="151"/>
        <v>013H0222</v>
      </c>
      <c r="B833" s="544"/>
      <c r="C833" s="541"/>
      <c r="D833" s="139" t="s">
        <v>303</v>
      </c>
      <c r="E833" s="140">
        <v>2</v>
      </c>
      <c r="F833" s="140">
        <v>22</v>
      </c>
      <c r="G833" s="532"/>
      <c r="H833" s="534" t="s">
        <v>2559</v>
      </c>
      <c r="I833" s="164" t="str">
        <f t="shared" si="142"/>
        <v>013H0222</v>
      </c>
      <c r="J833" s="165" t="s">
        <v>857</v>
      </c>
      <c r="K833" s="165" t="s">
        <v>2768</v>
      </c>
      <c r="L833" s="165" t="s">
        <v>856</v>
      </c>
      <c r="M833" s="165" t="s">
        <v>859</v>
      </c>
      <c r="N833" s="165"/>
      <c r="O833" s="166" t="s">
        <v>241</v>
      </c>
      <c r="P833" s="167"/>
      <c r="Q833" s="168"/>
      <c r="R833" s="165"/>
      <c r="S833" s="147" t="s">
        <v>843</v>
      </c>
      <c r="T833" s="423">
        <f t="shared" si="153"/>
        <v>13</v>
      </c>
      <c r="V833" s="401" t="str">
        <f t="shared" si="152"/>
        <v xml:space="preserve">JWWA認証    </v>
      </c>
      <c r="W833" s="401" t="str">
        <f t="shared" si="155"/>
        <v xml:space="preserve">JWWA認証    </v>
      </c>
    </row>
    <row r="834" spans="1:23" ht="15" customHeight="1">
      <c r="A834" s="400" t="str">
        <f t="shared" si="151"/>
        <v>015H0225</v>
      </c>
      <c r="B834" s="544"/>
      <c r="C834" s="541"/>
      <c r="D834" s="139" t="s">
        <v>303</v>
      </c>
      <c r="E834" s="140">
        <v>2</v>
      </c>
      <c r="F834" s="140">
        <v>25</v>
      </c>
      <c r="G834" s="532"/>
      <c r="H834" s="539"/>
      <c r="I834" s="164" t="str">
        <f t="shared" si="142"/>
        <v>015H0225</v>
      </c>
      <c r="J834" s="165" t="s">
        <v>857</v>
      </c>
      <c r="K834" s="165" t="s">
        <v>2818</v>
      </c>
      <c r="L834" s="165" t="s">
        <v>2802</v>
      </c>
      <c r="M834" s="165" t="s">
        <v>859</v>
      </c>
      <c r="N834" s="165"/>
      <c r="O834" s="166" t="s">
        <v>241</v>
      </c>
      <c r="P834" s="167"/>
      <c r="Q834" s="168"/>
      <c r="R834" s="165"/>
      <c r="S834" s="182" t="s">
        <v>1606</v>
      </c>
      <c r="T834" s="423">
        <f t="shared" si="153"/>
        <v>15</v>
      </c>
      <c r="V834" s="401" t="str">
        <f t="shared" si="152"/>
        <v xml:space="preserve">JWWA認証    </v>
      </c>
      <c r="W834" s="401" t="str">
        <f t="shared" si="155"/>
        <v xml:space="preserve">JWWA認証    </v>
      </c>
    </row>
    <row r="835" spans="1:23" ht="15" customHeight="1">
      <c r="A835" s="400" t="str">
        <f t="shared" si="151"/>
        <v>015H0227</v>
      </c>
      <c r="B835" s="544"/>
      <c r="C835" s="541"/>
      <c r="D835" s="139" t="s">
        <v>303</v>
      </c>
      <c r="E835" s="140">
        <v>2</v>
      </c>
      <c r="F835" s="140">
        <v>27</v>
      </c>
      <c r="G835" s="532"/>
      <c r="H835" s="539"/>
      <c r="I835" s="164" t="str">
        <f t="shared" si="142"/>
        <v>015H0227</v>
      </c>
      <c r="J835" s="165" t="s">
        <v>857</v>
      </c>
      <c r="K835" s="165" t="s">
        <v>2820</v>
      </c>
      <c r="L835" s="165" t="s">
        <v>2821</v>
      </c>
      <c r="M835" s="165" t="s">
        <v>859</v>
      </c>
      <c r="N835" s="165"/>
      <c r="O835" s="166" t="s">
        <v>241</v>
      </c>
      <c r="P835" s="167"/>
      <c r="Q835" s="168"/>
      <c r="R835" s="165"/>
      <c r="S835" s="182" t="s">
        <v>1606</v>
      </c>
      <c r="T835" s="423">
        <f t="shared" si="153"/>
        <v>15</v>
      </c>
      <c r="V835" s="401" t="str">
        <f t="shared" si="152"/>
        <v xml:space="preserve">JWWA認証    </v>
      </c>
      <c r="W835" s="401" t="str">
        <f t="shared" si="155"/>
        <v xml:space="preserve">JWWA認証    </v>
      </c>
    </row>
    <row r="836" spans="1:23" ht="15" customHeight="1">
      <c r="A836" s="400" t="str">
        <f t="shared" si="151"/>
        <v>027H0223</v>
      </c>
      <c r="B836" s="544"/>
      <c r="C836" s="541"/>
      <c r="D836" s="139" t="s">
        <v>303</v>
      </c>
      <c r="E836" s="140">
        <v>2</v>
      </c>
      <c r="F836" s="140">
        <v>23</v>
      </c>
      <c r="G836" s="532"/>
      <c r="H836" s="539"/>
      <c r="I836" s="191" t="str">
        <f t="shared" si="142"/>
        <v>027H0223</v>
      </c>
      <c r="J836" s="409" t="s">
        <v>2852</v>
      </c>
      <c r="K836" s="409" t="s">
        <v>2853</v>
      </c>
      <c r="L836" s="409" t="s">
        <v>856</v>
      </c>
      <c r="M836" s="409" t="s">
        <v>859</v>
      </c>
      <c r="N836" s="409"/>
      <c r="O836" s="205" t="s">
        <v>241</v>
      </c>
      <c r="P836" s="192"/>
      <c r="Q836" s="193"/>
      <c r="R836" s="409"/>
      <c r="S836" s="195" t="s">
        <v>1227</v>
      </c>
      <c r="T836" s="416">
        <f t="shared" si="153"/>
        <v>27</v>
      </c>
      <c r="V836" s="401" t="str">
        <f t="shared" si="152"/>
        <v xml:space="preserve">JWWA認証    </v>
      </c>
      <c r="W836" s="401" t="str">
        <f t="shared" si="155"/>
        <v xml:space="preserve">JWWA認証    </v>
      </c>
    </row>
    <row r="837" spans="1:23" ht="15" customHeight="1">
      <c r="A837" s="400" t="str">
        <f t="shared" si="151"/>
        <v>029H0219</v>
      </c>
      <c r="B837" s="544"/>
      <c r="C837" s="541"/>
      <c r="D837" s="139" t="s">
        <v>303</v>
      </c>
      <c r="E837" s="140">
        <v>2</v>
      </c>
      <c r="F837" s="140">
        <v>19</v>
      </c>
      <c r="G837" s="532"/>
      <c r="H837" s="539"/>
      <c r="I837" s="148" t="str">
        <f t="shared" si="142"/>
        <v>029H0219</v>
      </c>
      <c r="J837" s="149" t="s">
        <v>2890</v>
      </c>
      <c r="K837" s="149" t="s">
        <v>2891</v>
      </c>
      <c r="L837" s="149" t="s">
        <v>856</v>
      </c>
      <c r="M837" s="149" t="s">
        <v>859</v>
      </c>
      <c r="N837" s="149"/>
      <c r="O837" s="150" t="s">
        <v>241</v>
      </c>
      <c r="P837" s="151"/>
      <c r="Q837" s="152"/>
      <c r="R837" s="149"/>
      <c r="S837" s="154" t="s">
        <v>2077</v>
      </c>
      <c r="T837" s="407">
        <f t="shared" si="153"/>
        <v>29</v>
      </c>
      <c r="V837" s="401" t="str">
        <f t="shared" si="152"/>
        <v xml:space="preserve">JWWA認証    </v>
      </c>
      <c r="W837" s="401" t="str">
        <f t="shared" si="155"/>
        <v xml:space="preserve">JWWA認証    </v>
      </c>
    </row>
    <row r="838" spans="1:23" ht="15" customHeight="1">
      <c r="A838" s="400" t="str">
        <f t="shared" si="151"/>
        <v>034H0219</v>
      </c>
      <c r="B838" s="544"/>
      <c r="C838" s="541"/>
      <c r="D838" s="139" t="s">
        <v>303</v>
      </c>
      <c r="E838" s="140">
        <v>2</v>
      </c>
      <c r="F838" s="140">
        <v>19</v>
      </c>
      <c r="G838" s="532"/>
      <c r="H838" s="535"/>
      <c r="I838" s="155" t="str">
        <f t="shared" si="142"/>
        <v>034H0219</v>
      </c>
      <c r="J838" s="156" t="s">
        <v>857</v>
      </c>
      <c r="K838" s="156" t="s">
        <v>2872</v>
      </c>
      <c r="L838" s="156" t="s">
        <v>856</v>
      </c>
      <c r="M838" s="156" t="s">
        <v>2584</v>
      </c>
      <c r="N838" s="156"/>
      <c r="O838" s="157" t="s">
        <v>241</v>
      </c>
      <c r="P838" s="158"/>
      <c r="Q838" s="159"/>
      <c r="R838" s="156"/>
      <c r="S838" s="183" t="s">
        <v>1354</v>
      </c>
      <c r="T838" s="408">
        <f t="shared" si="153"/>
        <v>34</v>
      </c>
      <c r="V838" s="401" t="str">
        <f t="shared" si="152"/>
        <v xml:space="preserve">JWWA認証    </v>
      </c>
      <c r="W838" s="401" t="str">
        <f t="shared" si="155"/>
        <v xml:space="preserve">JWWA認証    </v>
      </c>
    </row>
    <row r="839" spans="1:23" ht="15" customHeight="1">
      <c r="A839" s="400" t="str">
        <f t="shared" si="151"/>
        <v>013H0223</v>
      </c>
      <c r="B839" s="544"/>
      <c r="C839" s="541"/>
      <c r="D839" s="139" t="s">
        <v>303</v>
      </c>
      <c r="E839" s="140">
        <v>2</v>
      </c>
      <c r="F839" s="140">
        <v>23</v>
      </c>
      <c r="G839" s="532"/>
      <c r="H839" s="534" t="s">
        <v>2910</v>
      </c>
      <c r="I839" s="164" t="str">
        <f t="shared" si="142"/>
        <v>013H0223</v>
      </c>
      <c r="J839" s="165" t="s">
        <v>872</v>
      </c>
      <c r="K839" s="165" t="s">
        <v>2769</v>
      </c>
      <c r="L839" s="165" t="s">
        <v>2628</v>
      </c>
      <c r="M839" s="165" t="s">
        <v>859</v>
      </c>
      <c r="N839" s="165"/>
      <c r="O839" s="166" t="s">
        <v>241</v>
      </c>
      <c r="P839" s="167"/>
      <c r="Q839" s="168"/>
      <c r="R839" s="165"/>
      <c r="S839" s="147" t="s">
        <v>843</v>
      </c>
      <c r="T839" s="423">
        <f t="shared" si="153"/>
        <v>13</v>
      </c>
      <c r="V839" s="401" t="str">
        <f t="shared" si="152"/>
        <v xml:space="preserve">JWWA認証    </v>
      </c>
      <c r="W839" s="401" t="str">
        <f t="shared" si="155"/>
        <v xml:space="preserve">JWWA認証    </v>
      </c>
    </row>
    <row r="840" spans="1:23" ht="15" customHeight="1">
      <c r="A840" s="400" t="str">
        <f t="shared" si="151"/>
        <v>015H0218</v>
      </c>
      <c r="B840" s="544"/>
      <c r="C840" s="541"/>
      <c r="D840" s="139" t="s">
        <v>303</v>
      </c>
      <c r="E840" s="140">
        <v>2</v>
      </c>
      <c r="F840" s="140">
        <v>18</v>
      </c>
      <c r="G840" s="532"/>
      <c r="H840" s="539"/>
      <c r="I840" s="162" t="str">
        <f t="shared" si="142"/>
        <v>015H0218</v>
      </c>
      <c r="J840" s="142" t="s">
        <v>2761</v>
      </c>
      <c r="K840" s="142" t="s">
        <v>2813</v>
      </c>
      <c r="L840" s="142" t="s">
        <v>2802</v>
      </c>
      <c r="M840" s="142" t="s">
        <v>859</v>
      </c>
      <c r="N840" s="142"/>
      <c r="O840" s="143" t="s">
        <v>241</v>
      </c>
      <c r="P840" s="144"/>
      <c r="Q840" s="145"/>
      <c r="R840" s="142"/>
      <c r="S840" s="147" t="s">
        <v>1606</v>
      </c>
      <c r="T840" s="406">
        <f t="shared" si="153"/>
        <v>15</v>
      </c>
      <c r="V840" s="401" t="str">
        <f t="shared" si="152"/>
        <v xml:space="preserve">JWWA認証    </v>
      </c>
      <c r="W840" s="401" t="str">
        <f t="shared" si="155"/>
        <v xml:space="preserve">JWWA認証    </v>
      </c>
    </row>
    <row r="841" spans="1:23" ht="15" customHeight="1">
      <c r="A841" s="400" t="str">
        <f t="shared" si="151"/>
        <v>027H0218</v>
      </c>
      <c r="B841" s="544"/>
      <c r="C841" s="541"/>
      <c r="D841" s="139" t="s">
        <v>303</v>
      </c>
      <c r="E841" s="140">
        <v>2</v>
      </c>
      <c r="F841" s="140">
        <v>18</v>
      </c>
      <c r="G841" s="532"/>
      <c r="H841" s="539"/>
      <c r="I841" s="148" t="str">
        <f t="shared" si="142"/>
        <v>027H0218</v>
      </c>
      <c r="J841" s="149" t="s">
        <v>2849</v>
      </c>
      <c r="K841" s="149" t="s">
        <v>2850</v>
      </c>
      <c r="L841" s="149" t="s">
        <v>1120</v>
      </c>
      <c r="M841" s="149" t="s">
        <v>859</v>
      </c>
      <c r="N841" s="149"/>
      <c r="O841" s="150" t="s">
        <v>241</v>
      </c>
      <c r="P841" s="151"/>
      <c r="Q841" s="152"/>
      <c r="R841" s="149"/>
      <c r="S841" s="154" t="s">
        <v>1227</v>
      </c>
      <c r="T841" s="407">
        <f t="shared" si="153"/>
        <v>27</v>
      </c>
      <c r="V841" s="401" t="str">
        <f t="shared" si="152"/>
        <v xml:space="preserve">JWWA認証    </v>
      </c>
      <c r="W841" s="401" t="str">
        <f t="shared" si="155"/>
        <v xml:space="preserve">JWWA認証    </v>
      </c>
    </row>
    <row r="842" spans="1:23" ht="15" customHeight="1">
      <c r="A842" s="400" t="str">
        <f t="shared" si="151"/>
        <v>029H0215</v>
      </c>
      <c r="B842" s="544"/>
      <c r="C842" s="541"/>
      <c r="D842" s="139" t="s">
        <v>303</v>
      </c>
      <c r="E842" s="140">
        <v>2</v>
      </c>
      <c r="F842" s="140">
        <v>15</v>
      </c>
      <c r="G842" s="532"/>
      <c r="H842" s="539"/>
      <c r="I842" s="148" t="str">
        <f t="shared" si="142"/>
        <v>029H0215</v>
      </c>
      <c r="J842" s="149" t="s">
        <v>2761</v>
      </c>
      <c r="K842" s="149" t="s">
        <v>2888</v>
      </c>
      <c r="L842" s="149" t="s">
        <v>1120</v>
      </c>
      <c r="M842" s="149" t="s">
        <v>859</v>
      </c>
      <c r="N842" s="149"/>
      <c r="O842" s="150" t="s">
        <v>241</v>
      </c>
      <c r="P842" s="151"/>
      <c r="Q842" s="152"/>
      <c r="R842" s="149"/>
      <c r="S842" s="154" t="s">
        <v>2077</v>
      </c>
      <c r="T842" s="407">
        <f t="shared" si="153"/>
        <v>29</v>
      </c>
      <c r="V842" s="401" t="str">
        <f t="shared" si="152"/>
        <v xml:space="preserve">JWWA認証    </v>
      </c>
      <c r="W842" s="401" t="str">
        <f t="shared" si="155"/>
        <v xml:space="preserve">JWWA認証    </v>
      </c>
    </row>
    <row r="843" spans="1:23" ht="15" customHeight="1">
      <c r="A843" s="400" t="str">
        <f t="shared" si="151"/>
        <v>034H0217</v>
      </c>
      <c r="B843" s="544"/>
      <c r="C843" s="541"/>
      <c r="D843" s="139" t="s">
        <v>303</v>
      </c>
      <c r="E843" s="140">
        <v>2</v>
      </c>
      <c r="F843" s="140">
        <v>17</v>
      </c>
      <c r="G843" s="533"/>
      <c r="H843" s="535"/>
      <c r="I843" s="155" t="str">
        <f t="shared" si="142"/>
        <v>034H0217</v>
      </c>
      <c r="J843" s="156" t="s">
        <v>2761</v>
      </c>
      <c r="K843" s="156" t="s">
        <v>2871</v>
      </c>
      <c r="L843" s="156" t="s">
        <v>1120</v>
      </c>
      <c r="M843" s="156" t="s">
        <v>2584</v>
      </c>
      <c r="N843" s="156"/>
      <c r="O843" s="157" t="s">
        <v>241</v>
      </c>
      <c r="P843" s="158"/>
      <c r="Q843" s="159"/>
      <c r="R843" s="156"/>
      <c r="S843" s="183" t="s">
        <v>1354</v>
      </c>
      <c r="T843" s="408">
        <f t="shared" si="153"/>
        <v>34</v>
      </c>
      <c r="V843" s="401" t="str">
        <f t="shared" si="152"/>
        <v xml:space="preserve">JWWA認証    </v>
      </c>
      <c r="W843" s="401" t="str">
        <f t="shared" ref="W843:W857" si="156">V843</f>
        <v xml:space="preserve">JWWA認証    </v>
      </c>
    </row>
    <row r="844" spans="1:23" ht="15" customHeight="1">
      <c r="A844" s="400" t="str">
        <f t="shared" si="151"/>
        <v>013H0203</v>
      </c>
      <c r="B844" s="544"/>
      <c r="C844" s="541"/>
      <c r="D844" s="139" t="s">
        <v>303</v>
      </c>
      <c r="E844" s="140">
        <v>2</v>
      </c>
      <c r="F844" s="140">
        <v>3</v>
      </c>
      <c r="G844" s="531" t="s">
        <v>2927</v>
      </c>
      <c r="H844" s="534" t="s">
        <v>2915</v>
      </c>
      <c r="I844" s="162" t="str">
        <f t="shared" si="142"/>
        <v>013H0203</v>
      </c>
      <c r="J844" s="142" t="s">
        <v>845</v>
      </c>
      <c r="K844" s="142" t="s">
        <v>2752</v>
      </c>
      <c r="L844" s="142" t="s">
        <v>2750</v>
      </c>
      <c r="M844" s="142" t="s">
        <v>2582</v>
      </c>
      <c r="N844" s="142"/>
      <c r="O844" s="143" t="s">
        <v>241</v>
      </c>
      <c r="P844" s="144"/>
      <c r="Q844" s="145"/>
      <c r="R844" s="142"/>
      <c r="S844" s="147" t="s">
        <v>843</v>
      </c>
      <c r="T844" s="406">
        <f t="shared" ref="T844:T875" si="157">IF(S844="","",VLOOKUP(S844,$AC$7:$AD$69,2,FALSE))</f>
        <v>13</v>
      </c>
      <c r="V844" s="401" t="str">
        <f t="shared" si="152"/>
        <v xml:space="preserve">JWWA認証    </v>
      </c>
      <c r="W844" s="401" t="str">
        <f t="shared" si="156"/>
        <v xml:space="preserve">JWWA認証    </v>
      </c>
    </row>
    <row r="845" spans="1:23" ht="15" customHeight="1">
      <c r="A845" s="400" t="str">
        <f t="shared" si="151"/>
        <v>015H0206</v>
      </c>
      <c r="B845" s="544"/>
      <c r="C845" s="541"/>
      <c r="D845" s="139" t="s">
        <v>303</v>
      </c>
      <c r="E845" s="140">
        <v>2</v>
      </c>
      <c r="F845" s="140">
        <v>6</v>
      </c>
      <c r="G845" s="532"/>
      <c r="H845" s="539"/>
      <c r="I845" s="148" t="str">
        <f t="shared" si="142"/>
        <v>015H0206</v>
      </c>
      <c r="J845" s="149" t="s">
        <v>845</v>
      </c>
      <c r="K845" s="149" t="s">
        <v>1613</v>
      </c>
      <c r="L845" s="149" t="s">
        <v>2804</v>
      </c>
      <c r="M845" s="149" t="s">
        <v>2582</v>
      </c>
      <c r="N845" s="149"/>
      <c r="O845" s="150" t="s">
        <v>241</v>
      </c>
      <c r="P845" s="151"/>
      <c r="Q845" s="152"/>
      <c r="R845" s="149"/>
      <c r="S845" s="154" t="s">
        <v>1606</v>
      </c>
      <c r="T845" s="407">
        <f t="shared" si="157"/>
        <v>15</v>
      </c>
      <c r="V845" s="401" t="str">
        <f t="shared" si="152"/>
        <v xml:space="preserve">JWWA認証    </v>
      </c>
      <c r="W845" s="401" t="str">
        <f t="shared" si="156"/>
        <v xml:space="preserve">JWWA認証    </v>
      </c>
    </row>
    <row r="846" spans="1:23" ht="15" customHeight="1">
      <c r="A846" s="400" t="str">
        <f t="shared" si="151"/>
        <v>027H0209</v>
      </c>
      <c r="B846" s="544"/>
      <c r="C846" s="541"/>
      <c r="D846" s="139" t="s">
        <v>303</v>
      </c>
      <c r="E846" s="140">
        <v>2</v>
      </c>
      <c r="F846" s="140">
        <v>9</v>
      </c>
      <c r="G846" s="532"/>
      <c r="H846" s="539"/>
      <c r="I846" s="170" t="str">
        <f t="shared" si="142"/>
        <v>027H0209</v>
      </c>
      <c r="J846" s="171" t="s">
        <v>845</v>
      </c>
      <c r="K846" s="171" t="s">
        <v>2845</v>
      </c>
      <c r="L846" s="171" t="s">
        <v>2804</v>
      </c>
      <c r="M846" s="171" t="s">
        <v>2583</v>
      </c>
      <c r="N846" s="171"/>
      <c r="O846" s="172" t="s">
        <v>241</v>
      </c>
      <c r="P846" s="173"/>
      <c r="Q846" s="174"/>
      <c r="R846" s="171"/>
      <c r="S846" s="161" t="s">
        <v>1227</v>
      </c>
      <c r="T846" s="424">
        <f t="shared" si="157"/>
        <v>27</v>
      </c>
      <c r="V846" s="401" t="str">
        <f t="shared" si="152"/>
        <v xml:space="preserve">JWWA認証    </v>
      </c>
      <c r="W846" s="401" t="str">
        <f t="shared" si="156"/>
        <v xml:space="preserve">JWWA認証    </v>
      </c>
    </row>
    <row r="847" spans="1:23" ht="15" customHeight="1">
      <c r="A847" s="400" t="str">
        <f t="shared" si="151"/>
        <v>029H0205</v>
      </c>
      <c r="B847" s="544"/>
      <c r="C847" s="541"/>
      <c r="D847" s="139" t="s">
        <v>303</v>
      </c>
      <c r="E847" s="140">
        <v>2</v>
      </c>
      <c r="F847" s="140">
        <v>5</v>
      </c>
      <c r="G847" s="532"/>
      <c r="H847" s="539"/>
      <c r="I847" s="148" t="str">
        <f t="shared" si="142"/>
        <v>029H0205</v>
      </c>
      <c r="J847" s="149" t="s">
        <v>845</v>
      </c>
      <c r="K847" s="149" t="s">
        <v>2881</v>
      </c>
      <c r="L847" s="149" t="s">
        <v>2876</v>
      </c>
      <c r="M847" s="149" t="s">
        <v>2582</v>
      </c>
      <c r="N847" s="149"/>
      <c r="O847" s="150" t="s">
        <v>6</v>
      </c>
      <c r="P847" s="151" t="s">
        <v>2877</v>
      </c>
      <c r="Q847" s="152">
        <v>116</v>
      </c>
      <c r="R847" s="149"/>
      <c r="S847" s="154" t="s">
        <v>2077</v>
      </c>
      <c r="T847" s="407">
        <f t="shared" si="157"/>
        <v>29</v>
      </c>
      <c r="V847" s="401" t="str">
        <f t="shared" si="152"/>
        <v>JWWA  B  116</v>
      </c>
      <c r="W847" s="401" t="str">
        <f t="shared" si="156"/>
        <v>JWWA  B  116</v>
      </c>
    </row>
    <row r="848" spans="1:23" ht="15" customHeight="1">
      <c r="A848" s="400" t="str">
        <f t="shared" si="151"/>
        <v>034H0207</v>
      </c>
      <c r="B848" s="544"/>
      <c r="C848" s="541"/>
      <c r="D848" s="139" t="s">
        <v>303</v>
      </c>
      <c r="E848" s="140">
        <v>2</v>
      </c>
      <c r="F848" s="140">
        <v>7</v>
      </c>
      <c r="G848" s="532"/>
      <c r="H848" s="535"/>
      <c r="I848" s="155" t="str">
        <f t="shared" si="142"/>
        <v>034H0207</v>
      </c>
      <c r="J848" s="156" t="s">
        <v>845</v>
      </c>
      <c r="K848" s="156" t="s">
        <v>2591</v>
      </c>
      <c r="L848" s="156" t="s">
        <v>727</v>
      </c>
      <c r="M848" s="156" t="s">
        <v>2583</v>
      </c>
      <c r="N848" s="156"/>
      <c r="O848" s="157" t="s">
        <v>241</v>
      </c>
      <c r="P848" s="158"/>
      <c r="Q848" s="159"/>
      <c r="R848" s="156"/>
      <c r="S848" s="183" t="s">
        <v>1354</v>
      </c>
      <c r="T848" s="408">
        <f t="shared" si="157"/>
        <v>34</v>
      </c>
      <c r="V848" s="401" t="str">
        <f t="shared" si="152"/>
        <v xml:space="preserve">JWWA認証    </v>
      </c>
      <c r="W848" s="401" t="str">
        <f t="shared" si="156"/>
        <v xml:space="preserve">JWWA認証    </v>
      </c>
    </row>
    <row r="849" spans="1:30" ht="15" customHeight="1">
      <c r="A849" s="400" t="str">
        <f t="shared" si="151"/>
        <v>013H0205</v>
      </c>
      <c r="B849" s="544"/>
      <c r="C849" s="541"/>
      <c r="D849" s="139" t="s">
        <v>303</v>
      </c>
      <c r="E849" s="140">
        <v>2</v>
      </c>
      <c r="F849" s="140">
        <v>5</v>
      </c>
      <c r="G849" s="532"/>
      <c r="H849" s="534" t="s">
        <v>2610</v>
      </c>
      <c r="I849" s="162" t="str">
        <f t="shared" si="142"/>
        <v>013H0205</v>
      </c>
      <c r="J849" s="142" t="s">
        <v>847</v>
      </c>
      <c r="K849" s="142" t="s">
        <v>848</v>
      </c>
      <c r="L849" s="142" t="s">
        <v>2750</v>
      </c>
      <c r="M849" s="142" t="s">
        <v>2582</v>
      </c>
      <c r="N849" s="142"/>
      <c r="O849" s="143" t="s">
        <v>241</v>
      </c>
      <c r="P849" s="144"/>
      <c r="Q849" s="145"/>
      <c r="R849" s="142"/>
      <c r="S849" s="147" t="s">
        <v>843</v>
      </c>
      <c r="T849" s="406">
        <f t="shared" si="157"/>
        <v>13</v>
      </c>
      <c r="V849" s="401" t="str">
        <f t="shared" si="152"/>
        <v xml:space="preserve">JWWA認証    </v>
      </c>
      <c r="W849" s="401" t="str">
        <f t="shared" si="156"/>
        <v xml:space="preserve">JWWA認証    </v>
      </c>
    </row>
    <row r="850" spans="1:30" ht="15" customHeight="1">
      <c r="A850" s="400" t="str">
        <f t="shared" si="151"/>
        <v>015H0201</v>
      </c>
      <c r="B850" s="544"/>
      <c r="C850" s="541"/>
      <c r="D850" s="139" t="s">
        <v>303</v>
      </c>
      <c r="E850" s="140">
        <v>2</v>
      </c>
      <c r="F850" s="140">
        <v>1</v>
      </c>
      <c r="G850" s="532"/>
      <c r="H850" s="539"/>
      <c r="I850" s="148" t="str">
        <f t="shared" si="142"/>
        <v>015H0201</v>
      </c>
      <c r="J850" s="149" t="s">
        <v>847</v>
      </c>
      <c r="K850" s="149" t="s">
        <v>1612</v>
      </c>
      <c r="L850" s="149" t="s">
        <v>727</v>
      </c>
      <c r="M850" s="149" t="s">
        <v>2582</v>
      </c>
      <c r="N850" s="149"/>
      <c r="O850" s="150" t="s">
        <v>241</v>
      </c>
      <c r="P850" s="151"/>
      <c r="Q850" s="152"/>
      <c r="R850" s="149"/>
      <c r="S850" s="154" t="s">
        <v>1606</v>
      </c>
      <c r="T850" s="407">
        <f t="shared" si="157"/>
        <v>15</v>
      </c>
      <c r="V850" s="401" t="str">
        <f t="shared" si="152"/>
        <v xml:space="preserve">JWWA認証    </v>
      </c>
      <c r="W850" s="401" t="str">
        <f t="shared" si="156"/>
        <v xml:space="preserve">JWWA認証    </v>
      </c>
    </row>
    <row r="851" spans="1:30" ht="15" customHeight="1">
      <c r="A851" s="400" t="str">
        <f t="shared" si="151"/>
        <v>027H0201</v>
      </c>
      <c r="B851" s="544"/>
      <c r="C851" s="541"/>
      <c r="D851" s="139" t="s">
        <v>303</v>
      </c>
      <c r="E851" s="140">
        <v>2</v>
      </c>
      <c r="F851" s="140">
        <v>1</v>
      </c>
      <c r="G851" s="532"/>
      <c r="H851" s="539"/>
      <c r="I851" s="148" t="str">
        <f t="shared" si="142"/>
        <v>027H0201</v>
      </c>
      <c r="J851" s="149" t="s">
        <v>847</v>
      </c>
      <c r="K851" s="149" t="s">
        <v>1784</v>
      </c>
      <c r="L851" s="149" t="s">
        <v>727</v>
      </c>
      <c r="M851" s="149" t="s">
        <v>2583</v>
      </c>
      <c r="N851" s="149"/>
      <c r="O851" s="150" t="s">
        <v>241</v>
      </c>
      <c r="P851" s="151"/>
      <c r="Q851" s="152"/>
      <c r="R851" s="149"/>
      <c r="S851" s="154" t="s">
        <v>1227</v>
      </c>
      <c r="T851" s="407">
        <f t="shared" si="157"/>
        <v>27</v>
      </c>
      <c r="V851" s="401" t="str">
        <f t="shared" si="152"/>
        <v xml:space="preserve">JWWA認証    </v>
      </c>
      <c r="W851" s="401" t="str">
        <f t="shared" si="156"/>
        <v xml:space="preserve">JWWA認証    </v>
      </c>
    </row>
    <row r="852" spans="1:30" ht="15" customHeight="1">
      <c r="A852" s="400" t="str">
        <f t="shared" si="151"/>
        <v>029H0201</v>
      </c>
      <c r="B852" s="544"/>
      <c r="C852" s="541"/>
      <c r="D852" s="139" t="s">
        <v>303</v>
      </c>
      <c r="E852" s="140">
        <v>2</v>
      </c>
      <c r="F852" s="140">
        <v>1</v>
      </c>
      <c r="G852" s="532"/>
      <c r="H852" s="539"/>
      <c r="I852" s="148" t="str">
        <f t="shared" si="142"/>
        <v>029H0201</v>
      </c>
      <c r="J852" s="149" t="s">
        <v>847</v>
      </c>
      <c r="K852" s="149" t="s">
        <v>2092</v>
      </c>
      <c r="L852" s="149" t="s">
        <v>727</v>
      </c>
      <c r="M852" s="149" t="s">
        <v>2582</v>
      </c>
      <c r="N852" s="149"/>
      <c r="O852" s="150" t="s">
        <v>6</v>
      </c>
      <c r="P852" s="151" t="s">
        <v>164</v>
      </c>
      <c r="Q852" s="152">
        <v>116</v>
      </c>
      <c r="R852" s="149"/>
      <c r="S852" s="154" t="s">
        <v>2077</v>
      </c>
      <c r="T852" s="407">
        <f t="shared" si="157"/>
        <v>29</v>
      </c>
      <c r="V852" s="401" t="str">
        <f t="shared" si="152"/>
        <v>JWWA  B  116</v>
      </c>
      <c r="W852" s="401" t="str">
        <f t="shared" si="156"/>
        <v>JWWA  B  116</v>
      </c>
    </row>
    <row r="853" spans="1:30" ht="15" customHeight="1">
      <c r="A853" s="400" t="str">
        <f t="shared" si="151"/>
        <v>034H0201</v>
      </c>
      <c r="B853" s="544"/>
      <c r="C853" s="541"/>
      <c r="D853" s="139" t="s">
        <v>303</v>
      </c>
      <c r="E853" s="140">
        <v>2</v>
      </c>
      <c r="F853" s="140">
        <v>1</v>
      </c>
      <c r="G853" s="532"/>
      <c r="H853" s="535"/>
      <c r="I853" s="155" t="str">
        <f t="shared" si="142"/>
        <v>034H0201</v>
      </c>
      <c r="J853" s="156" t="s">
        <v>847</v>
      </c>
      <c r="K853" s="156" t="s">
        <v>1355</v>
      </c>
      <c r="L853" s="156" t="s">
        <v>2862</v>
      </c>
      <c r="M853" s="156" t="s">
        <v>2583</v>
      </c>
      <c r="N853" s="156"/>
      <c r="O853" s="157" t="s">
        <v>241</v>
      </c>
      <c r="P853" s="158"/>
      <c r="Q853" s="159"/>
      <c r="R853" s="156"/>
      <c r="S853" s="183" t="s">
        <v>1354</v>
      </c>
      <c r="T853" s="408">
        <f t="shared" si="157"/>
        <v>34</v>
      </c>
      <c r="V853" s="401" t="str">
        <f t="shared" si="152"/>
        <v xml:space="preserve">JWWA認証    </v>
      </c>
      <c r="W853" s="401" t="str">
        <f t="shared" si="156"/>
        <v xml:space="preserve">JWWA認証    </v>
      </c>
      <c r="AD853" s="401"/>
    </row>
    <row r="854" spans="1:30" ht="15" customHeight="1">
      <c r="A854" s="400" t="str">
        <f t="shared" si="151"/>
        <v>013H0207</v>
      </c>
      <c r="B854" s="544"/>
      <c r="C854" s="541"/>
      <c r="D854" s="139" t="s">
        <v>303</v>
      </c>
      <c r="E854" s="140">
        <v>2</v>
      </c>
      <c r="F854" s="140">
        <v>7</v>
      </c>
      <c r="G854" s="532"/>
      <c r="H854" s="534" t="s">
        <v>2611</v>
      </c>
      <c r="I854" s="162" t="str">
        <f t="shared" si="142"/>
        <v>013H0207</v>
      </c>
      <c r="J854" s="142" t="s">
        <v>849</v>
      </c>
      <c r="K854" s="142" t="s">
        <v>850</v>
      </c>
      <c r="L854" s="142" t="s">
        <v>2750</v>
      </c>
      <c r="M854" s="142" t="s">
        <v>2582</v>
      </c>
      <c r="N854" s="142"/>
      <c r="O854" s="143" t="s">
        <v>241</v>
      </c>
      <c r="P854" s="144"/>
      <c r="Q854" s="145"/>
      <c r="R854" s="142"/>
      <c r="S854" s="147" t="s">
        <v>843</v>
      </c>
      <c r="T854" s="406">
        <f t="shared" si="157"/>
        <v>13</v>
      </c>
      <c r="V854" s="401" t="str">
        <f t="shared" si="152"/>
        <v xml:space="preserve">JWWA認証    </v>
      </c>
      <c r="W854" s="401" t="str">
        <f t="shared" si="156"/>
        <v xml:space="preserve">JWWA認証    </v>
      </c>
      <c r="AD854" s="401"/>
    </row>
    <row r="855" spans="1:30" ht="15" customHeight="1">
      <c r="A855" s="400" t="str">
        <f t="shared" si="151"/>
        <v>015H0203</v>
      </c>
      <c r="B855" s="544"/>
      <c r="C855" s="541"/>
      <c r="D855" s="139" t="s">
        <v>303</v>
      </c>
      <c r="E855" s="140">
        <v>2</v>
      </c>
      <c r="F855" s="140">
        <v>3</v>
      </c>
      <c r="G855" s="532"/>
      <c r="H855" s="539"/>
      <c r="I855" s="148" t="str">
        <f t="shared" si="142"/>
        <v>015H0203</v>
      </c>
      <c r="J855" s="149" t="s">
        <v>849</v>
      </c>
      <c r="K855" s="149" t="s">
        <v>1611</v>
      </c>
      <c r="L855" s="149" t="s">
        <v>727</v>
      </c>
      <c r="M855" s="149" t="s">
        <v>2582</v>
      </c>
      <c r="N855" s="149"/>
      <c r="O855" s="150" t="s">
        <v>241</v>
      </c>
      <c r="P855" s="151"/>
      <c r="Q855" s="152"/>
      <c r="R855" s="149"/>
      <c r="S855" s="154" t="s">
        <v>1606</v>
      </c>
      <c r="T855" s="407">
        <f t="shared" si="157"/>
        <v>15</v>
      </c>
      <c r="V855" s="401" t="str">
        <f t="shared" si="152"/>
        <v xml:space="preserve">JWWA認証    </v>
      </c>
      <c r="W855" s="401" t="str">
        <f t="shared" si="156"/>
        <v xml:space="preserve">JWWA認証    </v>
      </c>
      <c r="AD855" s="401"/>
    </row>
    <row r="856" spans="1:30" ht="15" customHeight="1">
      <c r="A856" s="400" t="str">
        <f t="shared" si="151"/>
        <v>027H0203</v>
      </c>
      <c r="B856" s="544"/>
      <c r="C856" s="541"/>
      <c r="D856" s="139" t="s">
        <v>303</v>
      </c>
      <c r="E856" s="140">
        <v>2</v>
      </c>
      <c r="F856" s="140">
        <v>3</v>
      </c>
      <c r="G856" s="532"/>
      <c r="H856" s="539"/>
      <c r="I856" s="148" t="str">
        <f t="shared" si="142"/>
        <v>027H0203</v>
      </c>
      <c r="J856" s="149" t="s">
        <v>849</v>
      </c>
      <c r="K856" s="149" t="s">
        <v>2839</v>
      </c>
      <c r="L856" s="149" t="s">
        <v>2804</v>
      </c>
      <c r="M856" s="149" t="s">
        <v>2583</v>
      </c>
      <c r="N856" s="149"/>
      <c r="O856" s="150" t="s">
        <v>241</v>
      </c>
      <c r="P856" s="151"/>
      <c r="Q856" s="152"/>
      <c r="R856" s="149"/>
      <c r="S856" s="154" t="s">
        <v>1227</v>
      </c>
      <c r="T856" s="407">
        <f t="shared" si="157"/>
        <v>27</v>
      </c>
      <c r="V856" s="401" t="str">
        <f t="shared" si="152"/>
        <v xml:space="preserve">JWWA認証    </v>
      </c>
      <c r="W856" s="401" t="str">
        <f t="shared" si="156"/>
        <v xml:space="preserve">JWWA認証    </v>
      </c>
      <c r="AD856" s="401"/>
    </row>
    <row r="857" spans="1:30" ht="15" customHeight="1">
      <c r="A857" s="400" t="str">
        <f t="shared" si="151"/>
        <v>029H0202</v>
      </c>
      <c r="B857" s="544"/>
      <c r="C857" s="541"/>
      <c r="D857" s="139" t="s">
        <v>303</v>
      </c>
      <c r="E857" s="140">
        <v>2</v>
      </c>
      <c r="F857" s="140">
        <v>2</v>
      </c>
      <c r="G857" s="532"/>
      <c r="H857" s="539"/>
      <c r="I857" s="148" t="str">
        <f t="shared" si="142"/>
        <v>029H0202</v>
      </c>
      <c r="J857" s="149" t="s">
        <v>849</v>
      </c>
      <c r="K857" s="149" t="s">
        <v>2875</v>
      </c>
      <c r="L857" s="149" t="s">
        <v>2876</v>
      </c>
      <c r="M857" s="149" t="s">
        <v>2582</v>
      </c>
      <c r="N857" s="149"/>
      <c r="O857" s="150" t="s">
        <v>6</v>
      </c>
      <c r="P857" s="151" t="s">
        <v>2877</v>
      </c>
      <c r="Q857" s="152">
        <v>116</v>
      </c>
      <c r="R857" s="149"/>
      <c r="S857" s="154" t="s">
        <v>2077</v>
      </c>
      <c r="T857" s="407">
        <f t="shared" si="157"/>
        <v>29</v>
      </c>
      <c r="V857" s="401" t="str">
        <f t="shared" si="152"/>
        <v>JWWA  B  116</v>
      </c>
      <c r="W857" s="401" t="str">
        <f t="shared" si="156"/>
        <v>JWWA  B  116</v>
      </c>
      <c r="AD857" s="401"/>
    </row>
    <row r="858" spans="1:30" ht="15" customHeight="1">
      <c r="A858" s="400" t="str">
        <f t="shared" si="151"/>
        <v>034H0202</v>
      </c>
      <c r="B858" s="544"/>
      <c r="C858" s="541"/>
      <c r="D858" s="139" t="s">
        <v>303</v>
      </c>
      <c r="E858" s="140">
        <v>2</v>
      </c>
      <c r="F858" s="140">
        <v>2</v>
      </c>
      <c r="G858" s="532"/>
      <c r="H858" s="535"/>
      <c r="I858" s="155" t="str">
        <f t="shared" si="142"/>
        <v>034H0202</v>
      </c>
      <c r="J858" s="156" t="s">
        <v>849</v>
      </c>
      <c r="K858" s="156" t="s">
        <v>1356</v>
      </c>
      <c r="L858" s="156" t="s">
        <v>2862</v>
      </c>
      <c r="M858" s="156" t="s">
        <v>2583</v>
      </c>
      <c r="N858" s="156"/>
      <c r="O858" s="157" t="s">
        <v>241</v>
      </c>
      <c r="P858" s="158"/>
      <c r="Q858" s="159"/>
      <c r="R858" s="156"/>
      <c r="S858" s="183" t="s">
        <v>1354</v>
      </c>
      <c r="T858" s="408">
        <f t="shared" si="157"/>
        <v>34</v>
      </c>
      <c r="V858" s="401" t="str">
        <f t="shared" si="152"/>
        <v xml:space="preserve">JWWA認証    </v>
      </c>
      <c r="W858" s="401" t="str">
        <f t="shared" ref="W858:W872" si="158">V858</f>
        <v xml:space="preserve">JWWA認証    </v>
      </c>
      <c r="AD858" s="401"/>
    </row>
    <row r="859" spans="1:30" ht="15" customHeight="1">
      <c r="A859" s="400" t="str">
        <f t="shared" si="151"/>
        <v>013H0201</v>
      </c>
      <c r="B859" s="544"/>
      <c r="C859" s="541"/>
      <c r="D859" s="139" t="s">
        <v>303</v>
      </c>
      <c r="E859" s="140">
        <v>2</v>
      </c>
      <c r="F859" s="140">
        <v>1</v>
      </c>
      <c r="G859" s="532"/>
      <c r="H859" s="534" t="s">
        <v>2916</v>
      </c>
      <c r="I859" s="162" t="str">
        <f t="shared" si="142"/>
        <v>013H0201</v>
      </c>
      <c r="J859" s="142" t="s">
        <v>842</v>
      </c>
      <c r="K859" s="142" t="s">
        <v>2627</v>
      </c>
      <c r="L859" s="142" t="s">
        <v>727</v>
      </c>
      <c r="M859" s="142" t="s">
        <v>2582</v>
      </c>
      <c r="N859" s="142"/>
      <c r="O859" s="143" t="s">
        <v>241</v>
      </c>
      <c r="P859" s="144"/>
      <c r="Q859" s="145"/>
      <c r="R859" s="142"/>
      <c r="S859" s="147" t="s">
        <v>843</v>
      </c>
      <c r="T859" s="406">
        <f t="shared" si="157"/>
        <v>13</v>
      </c>
      <c r="V859" s="401" t="str">
        <f t="shared" si="152"/>
        <v xml:space="preserve">JWWA認証    </v>
      </c>
      <c r="W859" s="401" t="str">
        <f t="shared" si="158"/>
        <v xml:space="preserve">JWWA認証    </v>
      </c>
      <c r="AD859" s="401"/>
    </row>
    <row r="860" spans="1:30" ht="15" customHeight="1">
      <c r="A860" s="400" t="str">
        <f t="shared" si="151"/>
        <v>015H0210</v>
      </c>
      <c r="B860" s="544"/>
      <c r="C860" s="541"/>
      <c r="D860" s="139" t="s">
        <v>303</v>
      </c>
      <c r="E860" s="140">
        <v>2</v>
      </c>
      <c r="F860" s="140">
        <v>10</v>
      </c>
      <c r="G860" s="532"/>
      <c r="H860" s="539"/>
      <c r="I860" s="148" t="str">
        <f t="shared" si="142"/>
        <v>015H0210</v>
      </c>
      <c r="J860" s="149" t="s">
        <v>842</v>
      </c>
      <c r="K860" s="149" t="s">
        <v>1614</v>
      </c>
      <c r="L860" s="149" t="s">
        <v>2804</v>
      </c>
      <c r="M860" s="149" t="s">
        <v>2582</v>
      </c>
      <c r="N860" s="149"/>
      <c r="O860" s="150" t="s">
        <v>241</v>
      </c>
      <c r="P860" s="151"/>
      <c r="Q860" s="152"/>
      <c r="R860" s="149"/>
      <c r="S860" s="154" t="s">
        <v>1606</v>
      </c>
      <c r="T860" s="407">
        <f t="shared" si="157"/>
        <v>15</v>
      </c>
      <c r="V860" s="401" t="str">
        <f t="shared" si="152"/>
        <v xml:space="preserve">JWWA認証    </v>
      </c>
      <c r="W860" s="401" t="str">
        <f t="shared" si="158"/>
        <v xml:space="preserve">JWWA認証    </v>
      </c>
      <c r="AD860" s="401"/>
    </row>
    <row r="861" spans="1:30" ht="15" customHeight="1">
      <c r="A861" s="400" t="str">
        <f t="shared" si="151"/>
        <v>027H0210</v>
      </c>
      <c r="B861" s="544"/>
      <c r="C861" s="541"/>
      <c r="D861" s="139" t="s">
        <v>303</v>
      </c>
      <c r="E861" s="140">
        <v>2</v>
      </c>
      <c r="F861" s="140">
        <v>10</v>
      </c>
      <c r="G861" s="532"/>
      <c r="H861" s="539"/>
      <c r="I861" s="148" t="str">
        <f t="shared" si="142"/>
        <v>027H0210</v>
      </c>
      <c r="J861" s="149" t="s">
        <v>842</v>
      </c>
      <c r="K861" s="149" t="s">
        <v>2846</v>
      </c>
      <c r="L861" s="149" t="s">
        <v>2804</v>
      </c>
      <c r="M861" s="149" t="s">
        <v>2583</v>
      </c>
      <c r="N861" s="149"/>
      <c r="O861" s="150" t="s">
        <v>241</v>
      </c>
      <c r="P861" s="151"/>
      <c r="Q861" s="152"/>
      <c r="R861" s="149"/>
      <c r="S861" s="154" t="s">
        <v>1227</v>
      </c>
      <c r="T861" s="407">
        <f t="shared" si="157"/>
        <v>27</v>
      </c>
      <c r="V861" s="401" t="str">
        <f t="shared" si="152"/>
        <v xml:space="preserve">JWWA認証    </v>
      </c>
      <c r="W861" s="401" t="str">
        <f t="shared" si="158"/>
        <v xml:space="preserve">JWWA認証    </v>
      </c>
      <c r="AD861" s="401"/>
    </row>
    <row r="862" spans="1:30" ht="15" customHeight="1">
      <c r="A862" s="400" t="str">
        <f t="shared" si="151"/>
        <v>029H0208</v>
      </c>
      <c r="B862" s="544"/>
      <c r="C862" s="541"/>
      <c r="D862" s="139" t="s">
        <v>303</v>
      </c>
      <c r="E862" s="140">
        <v>2</v>
      </c>
      <c r="F862" s="140">
        <v>8</v>
      </c>
      <c r="G862" s="532"/>
      <c r="H862" s="539"/>
      <c r="I862" s="148" t="str">
        <f t="shared" si="142"/>
        <v>029H0208</v>
      </c>
      <c r="J862" s="149" t="s">
        <v>842</v>
      </c>
      <c r="K862" s="149" t="s">
        <v>2886</v>
      </c>
      <c r="L862" s="149" t="s">
        <v>2876</v>
      </c>
      <c r="M862" s="149" t="s">
        <v>2582</v>
      </c>
      <c r="N862" s="149"/>
      <c r="O862" s="150" t="s">
        <v>6</v>
      </c>
      <c r="P862" s="151" t="s">
        <v>2877</v>
      </c>
      <c r="Q862" s="152">
        <v>116</v>
      </c>
      <c r="R862" s="149"/>
      <c r="S862" s="154" t="s">
        <v>2077</v>
      </c>
      <c r="T862" s="407">
        <f t="shared" si="157"/>
        <v>29</v>
      </c>
      <c r="V862" s="401" t="str">
        <f t="shared" si="152"/>
        <v>JWWA  B  116</v>
      </c>
      <c r="W862" s="401" t="str">
        <f t="shared" si="158"/>
        <v>JWWA  B  116</v>
      </c>
      <c r="AD862" s="401"/>
    </row>
    <row r="863" spans="1:30" ht="15" customHeight="1">
      <c r="A863" s="400" t="str">
        <f t="shared" si="151"/>
        <v>034H0210</v>
      </c>
      <c r="B863" s="544"/>
      <c r="C863" s="541"/>
      <c r="D863" s="139" t="s">
        <v>303</v>
      </c>
      <c r="E863" s="140">
        <v>2</v>
      </c>
      <c r="F863" s="140">
        <v>10</v>
      </c>
      <c r="G863" s="532"/>
      <c r="H863" s="535"/>
      <c r="I863" s="155" t="str">
        <f t="shared" si="142"/>
        <v>034H0210</v>
      </c>
      <c r="J863" s="156" t="s">
        <v>842</v>
      </c>
      <c r="K863" s="156" t="s">
        <v>2868</v>
      </c>
      <c r="L863" s="156" t="s">
        <v>2862</v>
      </c>
      <c r="M863" s="156" t="s">
        <v>2583</v>
      </c>
      <c r="N863" s="156"/>
      <c r="O863" s="157" t="s">
        <v>241</v>
      </c>
      <c r="P863" s="158"/>
      <c r="Q863" s="159"/>
      <c r="R863" s="156"/>
      <c r="S863" s="183" t="s">
        <v>1354</v>
      </c>
      <c r="T863" s="408">
        <f t="shared" si="157"/>
        <v>34</v>
      </c>
      <c r="V863" s="401" t="str">
        <f t="shared" si="152"/>
        <v xml:space="preserve">JWWA認証    </v>
      </c>
      <c r="W863" s="401" t="str">
        <f t="shared" ref="W863" si="159">V863</f>
        <v xml:space="preserve">JWWA認証    </v>
      </c>
      <c r="AD863" s="401"/>
    </row>
    <row r="864" spans="1:30" ht="15" customHeight="1">
      <c r="A864" s="400" t="str">
        <f t="shared" si="151"/>
        <v>013H0202</v>
      </c>
      <c r="B864" s="544"/>
      <c r="C864" s="541"/>
      <c r="D864" s="139" t="s">
        <v>303</v>
      </c>
      <c r="E864" s="140">
        <v>2</v>
      </c>
      <c r="F864" s="140">
        <v>2</v>
      </c>
      <c r="G864" s="532"/>
      <c r="H864" s="534" t="s">
        <v>2921</v>
      </c>
      <c r="I864" s="162" t="str">
        <f t="shared" si="142"/>
        <v>013H0202</v>
      </c>
      <c r="J864" s="142" t="s">
        <v>844</v>
      </c>
      <c r="K864" s="142" t="s">
        <v>2749</v>
      </c>
      <c r="L864" s="142" t="s">
        <v>2750</v>
      </c>
      <c r="M864" s="142" t="s">
        <v>2582</v>
      </c>
      <c r="N864" s="142"/>
      <c r="O864" s="143" t="s">
        <v>241</v>
      </c>
      <c r="P864" s="144"/>
      <c r="Q864" s="145"/>
      <c r="R864" s="142"/>
      <c r="S864" s="147" t="s">
        <v>843</v>
      </c>
      <c r="T864" s="406">
        <f t="shared" si="157"/>
        <v>13</v>
      </c>
      <c r="V864" s="401" t="str">
        <f t="shared" si="152"/>
        <v xml:space="preserve">JWWA認証    </v>
      </c>
      <c r="W864" s="401" t="str">
        <f t="shared" si="158"/>
        <v xml:space="preserve">JWWA認証    </v>
      </c>
      <c r="AD864" s="401"/>
    </row>
    <row r="865" spans="1:30" ht="15" customHeight="1">
      <c r="A865" s="400" t="str">
        <f t="shared" si="151"/>
        <v>015H0231</v>
      </c>
      <c r="B865" s="544"/>
      <c r="C865" s="541"/>
      <c r="D865" s="139" t="s">
        <v>303</v>
      </c>
      <c r="E865" s="140">
        <v>2</v>
      </c>
      <c r="F865" s="140">
        <v>31</v>
      </c>
      <c r="G865" s="532"/>
      <c r="H865" s="539"/>
      <c r="I865" s="148" t="str">
        <f t="shared" ref="I865" si="160">IF(OR(D865="",E865="",F865=""),"",TEXT(T865,"000")&amp;D865&amp;TEXT(E865,"00")&amp;TEXT(F865,"00"))</f>
        <v>015H0231</v>
      </c>
      <c r="J865" s="149" t="s">
        <v>844</v>
      </c>
      <c r="K865" s="149" t="s">
        <v>3129</v>
      </c>
      <c r="L865" s="149" t="s">
        <v>2804</v>
      </c>
      <c r="M865" s="149" t="s">
        <v>2583</v>
      </c>
      <c r="N865" s="149"/>
      <c r="O865" s="150" t="s">
        <v>241</v>
      </c>
      <c r="P865" s="151"/>
      <c r="Q865" s="152"/>
      <c r="R865" s="149"/>
      <c r="S865" s="154" t="s">
        <v>1606</v>
      </c>
      <c r="T865" s="407">
        <f t="shared" si="157"/>
        <v>15</v>
      </c>
      <c r="V865" s="401" t="str">
        <f t="shared" si="152"/>
        <v xml:space="preserve">JWWA認証    </v>
      </c>
      <c r="W865" s="401" t="str">
        <f t="shared" si="158"/>
        <v xml:space="preserve">JWWA認証    </v>
      </c>
      <c r="AD865" s="401"/>
    </row>
    <row r="866" spans="1:30" ht="15" customHeight="1">
      <c r="A866" s="400" t="str">
        <f t="shared" si="151"/>
        <v>027H0211</v>
      </c>
      <c r="B866" s="544"/>
      <c r="C866" s="541"/>
      <c r="D866" s="139" t="s">
        <v>303</v>
      </c>
      <c r="E866" s="140">
        <v>2</v>
      </c>
      <c r="F866" s="140">
        <v>11</v>
      </c>
      <c r="G866" s="532"/>
      <c r="H866" s="539"/>
      <c r="I866" s="148" t="str">
        <f t="shared" si="142"/>
        <v>027H0211</v>
      </c>
      <c r="J866" s="149" t="s">
        <v>844</v>
      </c>
      <c r="K866" s="149" t="s">
        <v>2847</v>
      </c>
      <c r="L866" s="149" t="s">
        <v>2804</v>
      </c>
      <c r="M866" s="149" t="s">
        <v>2583</v>
      </c>
      <c r="N866" s="149"/>
      <c r="O866" s="150" t="s">
        <v>241</v>
      </c>
      <c r="P866" s="151"/>
      <c r="Q866" s="152"/>
      <c r="R866" s="149"/>
      <c r="S866" s="154" t="s">
        <v>1227</v>
      </c>
      <c r="T866" s="407">
        <f t="shared" si="157"/>
        <v>27</v>
      </c>
      <c r="V866" s="401" t="str">
        <f t="shared" si="152"/>
        <v xml:space="preserve">JWWA認証    </v>
      </c>
      <c r="W866" s="401" t="str">
        <f t="shared" si="158"/>
        <v xml:space="preserve">JWWA認証    </v>
      </c>
      <c r="AD866" s="401"/>
    </row>
    <row r="867" spans="1:30" ht="15" customHeight="1">
      <c r="A867" s="400" t="str">
        <f t="shared" si="151"/>
        <v>034H0211</v>
      </c>
      <c r="B867" s="544"/>
      <c r="C867" s="541"/>
      <c r="D867" s="139" t="s">
        <v>303</v>
      </c>
      <c r="E867" s="140">
        <v>2</v>
      </c>
      <c r="F867" s="140">
        <v>11</v>
      </c>
      <c r="G867" s="532"/>
      <c r="H867" s="535"/>
      <c r="I867" s="155" t="str">
        <f t="shared" si="142"/>
        <v>034H0211</v>
      </c>
      <c r="J867" s="156" t="s">
        <v>844</v>
      </c>
      <c r="K867" s="156" t="s">
        <v>2869</v>
      </c>
      <c r="L867" s="156" t="s">
        <v>2862</v>
      </c>
      <c r="M867" s="156" t="s">
        <v>2583</v>
      </c>
      <c r="N867" s="156"/>
      <c r="O867" s="157" t="s">
        <v>241</v>
      </c>
      <c r="P867" s="158"/>
      <c r="Q867" s="159"/>
      <c r="R867" s="156"/>
      <c r="S867" s="183" t="s">
        <v>1354</v>
      </c>
      <c r="T867" s="408">
        <f t="shared" si="157"/>
        <v>34</v>
      </c>
      <c r="V867" s="401" t="str">
        <f t="shared" si="152"/>
        <v xml:space="preserve">JWWA認証    </v>
      </c>
      <c r="W867" s="401" t="str">
        <f t="shared" si="158"/>
        <v xml:space="preserve">JWWA認証    </v>
      </c>
      <c r="AD867" s="401"/>
    </row>
    <row r="868" spans="1:30" ht="15" customHeight="1">
      <c r="A868" s="400" t="str">
        <f t="shared" ref="A868:A931" si="161">I868</f>
        <v>015H0234</v>
      </c>
      <c r="B868" s="544"/>
      <c r="C868" s="541"/>
      <c r="D868" s="139" t="s">
        <v>3266</v>
      </c>
      <c r="E868" s="140">
        <v>2</v>
      </c>
      <c r="F868" s="140">
        <v>34</v>
      </c>
      <c r="G868" s="532"/>
      <c r="H868" s="534" t="s">
        <v>2922</v>
      </c>
      <c r="I868" s="162" t="str">
        <f t="shared" si="142"/>
        <v>015H0234</v>
      </c>
      <c r="J868" s="142" t="s">
        <v>2585</v>
      </c>
      <c r="K868" s="142" t="s">
        <v>3267</v>
      </c>
      <c r="L868" s="142" t="s">
        <v>3268</v>
      </c>
      <c r="M868" s="142" t="s">
        <v>2583</v>
      </c>
      <c r="N868" s="142"/>
      <c r="O868" s="143" t="s">
        <v>241</v>
      </c>
      <c r="P868" s="144"/>
      <c r="Q868" s="145"/>
      <c r="R868" s="142"/>
      <c r="S868" s="190" t="s">
        <v>1606</v>
      </c>
      <c r="T868" s="406">
        <f t="shared" si="157"/>
        <v>15</v>
      </c>
      <c r="V868" s="401" t="str">
        <f t="shared" si="152"/>
        <v xml:space="preserve">JWWA認証    </v>
      </c>
      <c r="W868" s="401" t="str">
        <f t="shared" si="158"/>
        <v xml:space="preserve">JWWA認証    </v>
      </c>
      <c r="AD868" s="401"/>
    </row>
    <row r="869" spans="1:30" ht="15" customHeight="1">
      <c r="A869" s="400" t="str">
        <f t="shared" si="161"/>
        <v>027H0213</v>
      </c>
      <c r="B869" s="544"/>
      <c r="C869" s="541"/>
      <c r="D869" s="139" t="s">
        <v>303</v>
      </c>
      <c r="E869" s="140">
        <v>2</v>
      </c>
      <c r="F869" s="140">
        <v>13</v>
      </c>
      <c r="G869" s="532"/>
      <c r="H869" s="539"/>
      <c r="I869" s="148" t="str">
        <f t="shared" si="142"/>
        <v>027H0213</v>
      </c>
      <c r="J869" s="149" t="s">
        <v>2585</v>
      </c>
      <c r="K869" s="149" t="s">
        <v>1787</v>
      </c>
      <c r="L869" s="149" t="s">
        <v>2603</v>
      </c>
      <c r="M869" s="149" t="s">
        <v>2583</v>
      </c>
      <c r="N869" s="149"/>
      <c r="O869" s="150" t="s">
        <v>241</v>
      </c>
      <c r="P869" s="151"/>
      <c r="Q869" s="152"/>
      <c r="R869" s="149"/>
      <c r="S869" s="154" t="s">
        <v>1227</v>
      </c>
      <c r="T869" s="407">
        <f t="shared" si="157"/>
        <v>27</v>
      </c>
      <c r="V869" s="401" t="str">
        <f t="shared" si="152"/>
        <v xml:space="preserve">JWWA認証    </v>
      </c>
      <c r="W869" s="401" t="str">
        <f t="shared" si="158"/>
        <v xml:space="preserve">JWWA認証    </v>
      </c>
      <c r="AD869" s="401"/>
    </row>
    <row r="870" spans="1:30" ht="15" customHeight="1">
      <c r="A870" s="400" t="str">
        <f t="shared" si="161"/>
        <v>034H0212</v>
      </c>
      <c r="B870" s="544"/>
      <c r="C870" s="541"/>
      <c r="D870" s="139" t="s">
        <v>303</v>
      </c>
      <c r="E870" s="140">
        <v>2</v>
      </c>
      <c r="F870" s="140">
        <v>12</v>
      </c>
      <c r="G870" s="532"/>
      <c r="H870" s="535"/>
      <c r="I870" s="155" t="str">
        <f t="shared" si="142"/>
        <v>034H0212</v>
      </c>
      <c r="J870" s="156" t="s">
        <v>2585</v>
      </c>
      <c r="K870" s="156" t="s">
        <v>1359</v>
      </c>
      <c r="L870" s="156" t="s">
        <v>2862</v>
      </c>
      <c r="M870" s="156" t="s">
        <v>2583</v>
      </c>
      <c r="N870" s="156"/>
      <c r="O870" s="157" t="s">
        <v>241</v>
      </c>
      <c r="P870" s="158"/>
      <c r="Q870" s="159"/>
      <c r="R870" s="156"/>
      <c r="S870" s="183" t="s">
        <v>1354</v>
      </c>
      <c r="T870" s="408">
        <f t="shared" si="157"/>
        <v>34</v>
      </c>
      <c r="V870" s="401" t="str">
        <f t="shared" si="152"/>
        <v xml:space="preserve">JWWA認証    </v>
      </c>
      <c r="W870" s="401" t="str">
        <f t="shared" si="158"/>
        <v xml:space="preserve">JWWA認証    </v>
      </c>
      <c r="AD870" s="401"/>
    </row>
    <row r="871" spans="1:30" ht="15" customHeight="1">
      <c r="A871" s="400" t="str">
        <f t="shared" si="161"/>
        <v>015H0233</v>
      </c>
      <c r="B871" s="544"/>
      <c r="C871" s="541"/>
      <c r="D871" s="139" t="s">
        <v>3266</v>
      </c>
      <c r="E871" s="140">
        <v>2</v>
      </c>
      <c r="F871" s="140">
        <v>33</v>
      </c>
      <c r="G871" s="532"/>
      <c r="H871" s="534" t="s">
        <v>2923</v>
      </c>
      <c r="I871" s="162" t="str">
        <f t="shared" si="142"/>
        <v>015H0233</v>
      </c>
      <c r="J871" s="142" t="s">
        <v>2586</v>
      </c>
      <c r="K871" s="142" t="s">
        <v>3269</v>
      </c>
      <c r="L871" s="142" t="s">
        <v>3270</v>
      </c>
      <c r="M871" s="142" t="s">
        <v>2583</v>
      </c>
      <c r="N871" s="142"/>
      <c r="O871" s="143" t="s">
        <v>241</v>
      </c>
      <c r="P871" s="144"/>
      <c r="Q871" s="145"/>
      <c r="R871" s="142"/>
      <c r="S871" s="190" t="s">
        <v>1606</v>
      </c>
      <c r="T871" s="406">
        <f t="shared" si="157"/>
        <v>15</v>
      </c>
      <c r="V871" s="401" t="str">
        <f t="shared" si="152"/>
        <v xml:space="preserve">JWWA認証    </v>
      </c>
      <c r="W871" s="401" t="str">
        <f t="shared" si="158"/>
        <v xml:space="preserve">JWWA認証    </v>
      </c>
      <c r="AD871" s="401"/>
    </row>
    <row r="872" spans="1:30" ht="15" customHeight="1">
      <c r="A872" s="400" t="str">
        <f t="shared" si="161"/>
        <v>027H0212</v>
      </c>
      <c r="B872" s="544"/>
      <c r="C872" s="541"/>
      <c r="D872" s="139" t="s">
        <v>303</v>
      </c>
      <c r="E872" s="140">
        <v>2</v>
      </c>
      <c r="F872" s="140">
        <v>12</v>
      </c>
      <c r="G872" s="532"/>
      <c r="H872" s="539"/>
      <c r="I872" s="148" t="str">
        <f t="shared" si="142"/>
        <v>027H0212</v>
      </c>
      <c r="J872" s="149" t="s">
        <v>2586</v>
      </c>
      <c r="K872" s="149" t="s">
        <v>1786</v>
      </c>
      <c r="L872" s="149" t="s">
        <v>763</v>
      </c>
      <c r="M872" s="149" t="s">
        <v>2583</v>
      </c>
      <c r="N872" s="149"/>
      <c r="O872" s="150" t="s">
        <v>241</v>
      </c>
      <c r="P872" s="151"/>
      <c r="Q872" s="152"/>
      <c r="R872" s="149"/>
      <c r="S872" s="154" t="s">
        <v>1227</v>
      </c>
      <c r="T872" s="407">
        <f t="shared" si="157"/>
        <v>27</v>
      </c>
      <c r="V872" s="401" t="str">
        <f t="shared" si="152"/>
        <v xml:space="preserve">JWWA認証    </v>
      </c>
      <c r="W872" s="401" t="str">
        <f t="shared" si="158"/>
        <v xml:space="preserve">JWWA認証    </v>
      </c>
      <c r="AD872" s="401"/>
    </row>
    <row r="873" spans="1:30" ht="15" customHeight="1">
      <c r="A873" s="400" t="str">
        <f t="shared" si="161"/>
        <v>034H0213</v>
      </c>
      <c r="B873" s="544"/>
      <c r="C873" s="541"/>
      <c r="D873" s="139" t="s">
        <v>303</v>
      </c>
      <c r="E873" s="140">
        <v>2</v>
      </c>
      <c r="F873" s="140">
        <v>13</v>
      </c>
      <c r="G873" s="532"/>
      <c r="H873" s="535"/>
      <c r="I873" s="164" t="str">
        <f t="shared" si="142"/>
        <v>034H0213</v>
      </c>
      <c r="J873" s="176" t="s">
        <v>2586</v>
      </c>
      <c r="K873" s="176" t="s">
        <v>1360</v>
      </c>
      <c r="L873" s="176" t="s">
        <v>2870</v>
      </c>
      <c r="M873" s="176" t="s">
        <v>2583</v>
      </c>
      <c r="N873" s="176"/>
      <c r="O873" s="177" t="s">
        <v>241</v>
      </c>
      <c r="P873" s="178"/>
      <c r="Q873" s="179"/>
      <c r="R873" s="176"/>
      <c r="S873" s="181" t="s">
        <v>1354</v>
      </c>
      <c r="T873" s="419">
        <f t="shared" si="157"/>
        <v>34</v>
      </c>
      <c r="V873" s="401" t="str">
        <f t="shared" si="152"/>
        <v xml:space="preserve">JWWA認証    </v>
      </c>
      <c r="W873" s="401" t="str">
        <f t="shared" ref="W873:W905" si="162">V873</f>
        <v xml:space="preserve">JWWA認証    </v>
      </c>
      <c r="AD873" s="401"/>
    </row>
    <row r="874" spans="1:30" ht="15" customHeight="1">
      <c r="A874" s="400" t="str">
        <f t="shared" si="161"/>
        <v>013H0204</v>
      </c>
      <c r="B874" s="544"/>
      <c r="C874" s="541"/>
      <c r="D874" s="139" t="s">
        <v>303</v>
      </c>
      <c r="E874" s="140">
        <v>2</v>
      </c>
      <c r="F874" s="140">
        <v>4</v>
      </c>
      <c r="G874" s="532"/>
      <c r="H874" s="534" t="s">
        <v>2924</v>
      </c>
      <c r="I874" s="162" t="str">
        <f t="shared" si="142"/>
        <v>013H0204</v>
      </c>
      <c r="J874" s="142" t="s">
        <v>846</v>
      </c>
      <c r="K874" s="142" t="s">
        <v>2754</v>
      </c>
      <c r="L874" s="142" t="s">
        <v>2750</v>
      </c>
      <c r="M874" s="142" t="s">
        <v>2582</v>
      </c>
      <c r="N874" s="142"/>
      <c r="O874" s="143" t="s">
        <v>241</v>
      </c>
      <c r="P874" s="144"/>
      <c r="Q874" s="145"/>
      <c r="R874" s="142"/>
      <c r="S874" s="147" t="s">
        <v>843</v>
      </c>
      <c r="T874" s="406">
        <f t="shared" si="157"/>
        <v>13</v>
      </c>
      <c r="V874" s="401" t="str">
        <f t="shared" ref="V874:V937" si="163">""&amp;O874&amp;"  "&amp;P874&amp;"  "&amp;Q874&amp;""</f>
        <v xml:space="preserve">JWWA認証    </v>
      </c>
      <c r="W874" s="401" t="str">
        <f t="shared" si="162"/>
        <v xml:space="preserve">JWWA認証    </v>
      </c>
      <c r="AD874" s="401"/>
    </row>
    <row r="875" spans="1:30" ht="15" customHeight="1">
      <c r="A875" s="400" t="str">
        <f t="shared" si="161"/>
        <v>015H0208</v>
      </c>
      <c r="B875" s="544"/>
      <c r="C875" s="541"/>
      <c r="D875" s="139" t="s">
        <v>303</v>
      </c>
      <c r="E875" s="140">
        <v>2</v>
      </c>
      <c r="F875" s="140">
        <v>8</v>
      </c>
      <c r="G875" s="532"/>
      <c r="H875" s="539"/>
      <c r="I875" s="148" t="str">
        <f t="shared" si="142"/>
        <v>015H0208</v>
      </c>
      <c r="J875" s="149" t="s">
        <v>846</v>
      </c>
      <c r="K875" s="149" t="s">
        <v>2233</v>
      </c>
      <c r="L875" s="149" t="s">
        <v>2804</v>
      </c>
      <c r="M875" s="149" t="s">
        <v>2582</v>
      </c>
      <c r="N875" s="149"/>
      <c r="O875" s="150" t="s">
        <v>241</v>
      </c>
      <c r="P875" s="151"/>
      <c r="Q875" s="152"/>
      <c r="R875" s="149"/>
      <c r="S875" s="154" t="s">
        <v>1606</v>
      </c>
      <c r="T875" s="407">
        <f t="shared" si="157"/>
        <v>15</v>
      </c>
      <c r="V875" s="401" t="str">
        <f t="shared" si="163"/>
        <v xml:space="preserve">JWWA認証    </v>
      </c>
      <c r="W875" s="401" t="str">
        <f t="shared" si="162"/>
        <v xml:space="preserve">JWWA認証    </v>
      </c>
      <c r="AD875" s="401"/>
    </row>
    <row r="876" spans="1:30" ht="15" customHeight="1">
      <c r="A876" s="400" t="str">
        <f t="shared" si="161"/>
        <v>027H0206</v>
      </c>
      <c r="B876" s="544"/>
      <c r="C876" s="541"/>
      <c r="D876" s="139" t="s">
        <v>303</v>
      </c>
      <c r="E876" s="140">
        <v>2</v>
      </c>
      <c r="F876" s="140">
        <v>6</v>
      </c>
      <c r="G876" s="532"/>
      <c r="H876" s="539"/>
      <c r="I876" s="148" t="str">
        <f t="shared" si="142"/>
        <v>027H0206</v>
      </c>
      <c r="J876" s="149" t="s">
        <v>2309</v>
      </c>
      <c r="K876" s="149" t="s">
        <v>2843</v>
      </c>
      <c r="L876" s="149" t="s">
        <v>2804</v>
      </c>
      <c r="M876" s="149" t="s">
        <v>2583</v>
      </c>
      <c r="N876" s="149"/>
      <c r="O876" s="150" t="s">
        <v>241</v>
      </c>
      <c r="P876" s="151"/>
      <c r="Q876" s="152"/>
      <c r="R876" s="149"/>
      <c r="S876" s="154" t="s">
        <v>1227</v>
      </c>
      <c r="T876" s="407">
        <f t="shared" ref="T876:T907" si="164">IF(S876="","",VLOOKUP(S876,$AC$7:$AD$69,2,FALSE))</f>
        <v>27</v>
      </c>
      <c r="V876" s="401" t="str">
        <f t="shared" si="163"/>
        <v xml:space="preserve">JWWA認証    </v>
      </c>
      <c r="W876" s="401" t="str">
        <f t="shared" si="162"/>
        <v xml:space="preserve">JWWA認証    </v>
      </c>
      <c r="AD876" s="401"/>
    </row>
    <row r="877" spans="1:30" ht="15" customHeight="1">
      <c r="A877" s="400" t="str">
        <f t="shared" si="161"/>
        <v>029H0206</v>
      </c>
      <c r="B877" s="544"/>
      <c r="C877" s="541"/>
      <c r="D877" s="139" t="s">
        <v>303</v>
      </c>
      <c r="E877" s="140">
        <v>2</v>
      </c>
      <c r="F877" s="140">
        <v>6</v>
      </c>
      <c r="G877" s="532"/>
      <c r="H877" s="539"/>
      <c r="I877" s="148" t="str">
        <f t="shared" si="142"/>
        <v>029H0206</v>
      </c>
      <c r="J877" s="149" t="s">
        <v>846</v>
      </c>
      <c r="K877" s="149" t="s">
        <v>2883</v>
      </c>
      <c r="L877" s="149" t="s">
        <v>2876</v>
      </c>
      <c r="M877" s="149" t="s">
        <v>2582</v>
      </c>
      <c r="N877" s="149"/>
      <c r="O877" s="150" t="s">
        <v>6</v>
      </c>
      <c r="P877" s="151" t="s">
        <v>2877</v>
      </c>
      <c r="Q877" s="152">
        <v>116</v>
      </c>
      <c r="R877" s="149"/>
      <c r="S877" s="154" t="s">
        <v>2077</v>
      </c>
      <c r="T877" s="407">
        <f t="shared" si="164"/>
        <v>29</v>
      </c>
      <c r="V877" s="401" t="str">
        <f t="shared" si="163"/>
        <v>JWWA  B  116</v>
      </c>
      <c r="W877" s="401" t="str">
        <f t="shared" si="162"/>
        <v>JWWA  B  116</v>
      </c>
      <c r="AD877" s="401"/>
    </row>
    <row r="878" spans="1:30" ht="15" customHeight="1">
      <c r="A878" s="400" t="str">
        <f t="shared" si="161"/>
        <v>034H0205</v>
      </c>
      <c r="B878" s="544"/>
      <c r="C878" s="541"/>
      <c r="D878" s="139" t="s">
        <v>303</v>
      </c>
      <c r="E878" s="140">
        <v>2</v>
      </c>
      <c r="F878" s="140">
        <v>5</v>
      </c>
      <c r="G878" s="532"/>
      <c r="H878" s="535"/>
      <c r="I878" s="155" t="str">
        <f t="shared" si="142"/>
        <v>034H0205</v>
      </c>
      <c r="J878" s="156" t="s">
        <v>846</v>
      </c>
      <c r="K878" s="156" t="s">
        <v>2589</v>
      </c>
      <c r="L878" s="156" t="s">
        <v>727</v>
      </c>
      <c r="M878" s="156" t="s">
        <v>2583</v>
      </c>
      <c r="N878" s="156"/>
      <c r="O878" s="157" t="s">
        <v>241</v>
      </c>
      <c r="P878" s="158"/>
      <c r="Q878" s="159"/>
      <c r="R878" s="156"/>
      <c r="S878" s="183" t="s">
        <v>1354</v>
      </c>
      <c r="T878" s="408">
        <f t="shared" si="164"/>
        <v>34</v>
      </c>
      <c r="V878" s="401" t="str">
        <f t="shared" si="163"/>
        <v xml:space="preserve">JWWA認証    </v>
      </c>
      <c r="W878" s="401" t="str">
        <f t="shared" ref="W878" si="165">V878</f>
        <v xml:space="preserve">JWWA認証    </v>
      </c>
      <c r="AD878" s="401"/>
    </row>
    <row r="879" spans="1:30" ht="15" customHeight="1">
      <c r="A879" s="400" t="str">
        <f t="shared" si="161"/>
        <v>013H0210</v>
      </c>
      <c r="B879" s="544"/>
      <c r="C879" s="541"/>
      <c r="D879" s="139" t="s">
        <v>303</v>
      </c>
      <c r="E879" s="140">
        <v>2</v>
      </c>
      <c r="F879" s="140">
        <v>10</v>
      </c>
      <c r="G879" s="532"/>
      <c r="H879" s="534" t="s">
        <v>2925</v>
      </c>
      <c r="I879" s="162" t="str">
        <f t="shared" si="142"/>
        <v>013H0210</v>
      </c>
      <c r="J879" s="142" t="s">
        <v>853</v>
      </c>
      <c r="K879" s="142" t="s">
        <v>854</v>
      </c>
      <c r="L879" s="142" t="s">
        <v>2750</v>
      </c>
      <c r="M879" s="142" t="s">
        <v>2582</v>
      </c>
      <c r="N879" s="142"/>
      <c r="O879" s="143" t="s">
        <v>241</v>
      </c>
      <c r="P879" s="144"/>
      <c r="Q879" s="145"/>
      <c r="R879" s="142"/>
      <c r="S879" s="147" t="s">
        <v>843</v>
      </c>
      <c r="T879" s="406">
        <f t="shared" si="164"/>
        <v>13</v>
      </c>
      <c r="V879" s="401" t="str">
        <f t="shared" si="163"/>
        <v xml:space="preserve">JWWA認証    </v>
      </c>
      <c r="W879" s="401" t="str">
        <f t="shared" si="162"/>
        <v xml:space="preserve">JWWA認証    </v>
      </c>
      <c r="AD879" s="401"/>
    </row>
    <row r="880" spans="1:30" ht="15" customHeight="1">
      <c r="A880" s="400" t="str">
        <f t="shared" si="161"/>
        <v>015H0232</v>
      </c>
      <c r="B880" s="544"/>
      <c r="C880" s="541"/>
      <c r="D880" s="139" t="s">
        <v>303</v>
      </c>
      <c r="E880" s="140">
        <v>2</v>
      </c>
      <c r="F880" s="140">
        <v>32</v>
      </c>
      <c r="G880" s="532"/>
      <c r="H880" s="539"/>
      <c r="I880" s="148" t="str">
        <f t="shared" ref="I880" si="166">IF(OR(D880="",E880="",F880=""),"",TEXT(T880,"000")&amp;D880&amp;TEXT(E880,"00")&amp;TEXT(F880,"00"))</f>
        <v>015H0232</v>
      </c>
      <c r="J880" s="149" t="s">
        <v>853</v>
      </c>
      <c r="K880" s="149" t="s">
        <v>3131</v>
      </c>
      <c r="L880" s="149" t="s">
        <v>2804</v>
      </c>
      <c r="M880" s="149" t="s">
        <v>2583</v>
      </c>
      <c r="N880" s="149"/>
      <c r="O880" s="150" t="s">
        <v>241</v>
      </c>
      <c r="P880" s="151"/>
      <c r="Q880" s="152"/>
      <c r="R880" s="149"/>
      <c r="S880" s="154" t="s">
        <v>1606</v>
      </c>
      <c r="T880" s="407">
        <f t="shared" si="164"/>
        <v>15</v>
      </c>
      <c r="V880" s="401" t="str">
        <f t="shared" si="163"/>
        <v xml:space="preserve">JWWA認証    </v>
      </c>
      <c r="W880" s="401" t="str">
        <f t="shared" si="162"/>
        <v xml:space="preserve">JWWA認証    </v>
      </c>
      <c r="AD880" s="401"/>
    </row>
    <row r="881" spans="1:30" ht="15" customHeight="1">
      <c r="A881" s="400" t="str">
        <f t="shared" si="161"/>
        <v>027H0204</v>
      </c>
      <c r="B881" s="544"/>
      <c r="C881" s="541"/>
      <c r="D881" s="139" t="s">
        <v>303</v>
      </c>
      <c r="E881" s="140">
        <v>2</v>
      </c>
      <c r="F881" s="140">
        <v>4</v>
      </c>
      <c r="G881" s="532"/>
      <c r="H881" s="539"/>
      <c r="I881" s="148" t="str">
        <f t="shared" si="142"/>
        <v>027H0204</v>
      </c>
      <c r="J881" s="149" t="s">
        <v>853</v>
      </c>
      <c r="K881" s="149" t="s">
        <v>1785</v>
      </c>
      <c r="L881" s="149" t="s">
        <v>2804</v>
      </c>
      <c r="M881" s="149" t="s">
        <v>2583</v>
      </c>
      <c r="N881" s="149"/>
      <c r="O881" s="150" t="s">
        <v>241</v>
      </c>
      <c r="P881" s="151"/>
      <c r="Q881" s="152"/>
      <c r="R881" s="149"/>
      <c r="S881" s="154" t="s">
        <v>1227</v>
      </c>
      <c r="T881" s="407">
        <f t="shared" si="164"/>
        <v>27</v>
      </c>
      <c r="V881" s="401" t="str">
        <f t="shared" si="163"/>
        <v xml:space="preserve">JWWA認証    </v>
      </c>
      <c r="W881" s="401" t="str">
        <f t="shared" si="162"/>
        <v xml:space="preserve">JWWA認証    </v>
      </c>
      <c r="AD881" s="401"/>
    </row>
    <row r="882" spans="1:30" ht="15" customHeight="1">
      <c r="A882" s="400" t="str">
        <f t="shared" si="161"/>
        <v>029H0203</v>
      </c>
      <c r="B882" s="544"/>
      <c r="C882" s="541"/>
      <c r="D882" s="139" t="s">
        <v>303</v>
      </c>
      <c r="E882" s="140">
        <v>2</v>
      </c>
      <c r="F882" s="140">
        <v>3</v>
      </c>
      <c r="G882" s="532"/>
      <c r="H882" s="539"/>
      <c r="I882" s="148" t="str">
        <f t="shared" si="142"/>
        <v>029H0203</v>
      </c>
      <c r="J882" s="149" t="s">
        <v>853</v>
      </c>
      <c r="K882" s="149" t="s">
        <v>2091</v>
      </c>
      <c r="L882" s="149" t="s">
        <v>2876</v>
      </c>
      <c r="M882" s="149" t="s">
        <v>2582</v>
      </c>
      <c r="N882" s="149"/>
      <c r="O882" s="150" t="s">
        <v>6</v>
      </c>
      <c r="P882" s="151" t="s">
        <v>2877</v>
      </c>
      <c r="Q882" s="152">
        <v>116</v>
      </c>
      <c r="R882" s="149"/>
      <c r="S882" s="154" t="s">
        <v>2077</v>
      </c>
      <c r="T882" s="407">
        <f t="shared" si="164"/>
        <v>29</v>
      </c>
      <c r="V882" s="401" t="str">
        <f t="shared" si="163"/>
        <v>JWWA  B  116</v>
      </c>
      <c r="W882" s="401" t="str">
        <f t="shared" si="162"/>
        <v>JWWA  B  116</v>
      </c>
      <c r="AD882" s="401"/>
    </row>
    <row r="883" spans="1:30" ht="15" customHeight="1">
      <c r="A883" s="400" t="str">
        <f t="shared" si="161"/>
        <v>034H0209</v>
      </c>
      <c r="B883" s="544"/>
      <c r="C883" s="541"/>
      <c r="D883" s="139" t="s">
        <v>303</v>
      </c>
      <c r="E883" s="140">
        <v>2</v>
      </c>
      <c r="F883" s="140">
        <v>9</v>
      </c>
      <c r="G883" s="532"/>
      <c r="H883" s="535"/>
      <c r="I883" s="155" t="str">
        <f t="shared" si="142"/>
        <v>034H0209</v>
      </c>
      <c r="J883" s="156" t="s">
        <v>853</v>
      </c>
      <c r="K883" s="156" t="s">
        <v>1358</v>
      </c>
      <c r="L883" s="156" t="s">
        <v>2862</v>
      </c>
      <c r="M883" s="156" t="s">
        <v>2583</v>
      </c>
      <c r="N883" s="156"/>
      <c r="O883" s="157" t="s">
        <v>241</v>
      </c>
      <c r="P883" s="158"/>
      <c r="Q883" s="159"/>
      <c r="R883" s="156"/>
      <c r="S883" s="183" t="s">
        <v>1354</v>
      </c>
      <c r="T883" s="408">
        <f t="shared" si="164"/>
        <v>34</v>
      </c>
      <c r="V883" s="401" t="str">
        <f t="shared" si="163"/>
        <v xml:space="preserve">JWWA認証    </v>
      </c>
      <c r="W883" s="401" t="str">
        <f t="shared" si="162"/>
        <v xml:space="preserve">JWWA認証    </v>
      </c>
      <c r="AD883" s="401"/>
    </row>
    <row r="884" spans="1:30" ht="15" customHeight="1">
      <c r="A884" s="400" t="str">
        <f t="shared" si="161"/>
        <v>013H0208</v>
      </c>
      <c r="B884" s="544"/>
      <c r="C884" s="541"/>
      <c r="D884" s="139" t="s">
        <v>303</v>
      </c>
      <c r="E884" s="140">
        <v>2</v>
      </c>
      <c r="F884" s="140">
        <v>8</v>
      </c>
      <c r="G884" s="532"/>
      <c r="H884" s="534" t="s">
        <v>2911</v>
      </c>
      <c r="I884" s="162" t="str">
        <f t="shared" si="142"/>
        <v>013H0208</v>
      </c>
      <c r="J884" s="142" t="s">
        <v>851</v>
      </c>
      <c r="K884" s="142" t="s">
        <v>852</v>
      </c>
      <c r="L884" s="142" t="s">
        <v>2750</v>
      </c>
      <c r="M884" s="142" t="s">
        <v>2582</v>
      </c>
      <c r="N884" s="142"/>
      <c r="O884" s="143" t="s">
        <v>241</v>
      </c>
      <c r="P884" s="144"/>
      <c r="Q884" s="145"/>
      <c r="R884" s="142"/>
      <c r="S884" s="147" t="s">
        <v>843</v>
      </c>
      <c r="T884" s="406">
        <f t="shared" si="164"/>
        <v>13</v>
      </c>
      <c r="V884" s="401" t="str">
        <f t="shared" si="163"/>
        <v xml:space="preserve">JWWA認証    </v>
      </c>
      <c r="W884" s="401" t="str">
        <f t="shared" si="162"/>
        <v xml:space="preserve">JWWA認証    </v>
      </c>
      <c r="AD884" s="401"/>
    </row>
    <row r="885" spans="1:30" ht="15" customHeight="1">
      <c r="A885" s="400" t="str">
        <f t="shared" si="161"/>
        <v>015H0204</v>
      </c>
      <c r="B885" s="544"/>
      <c r="C885" s="541"/>
      <c r="D885" s="139" t="s">
        <v>303</v>
      </c>
      <c r="E885" s="140">
        <v>2</v>
      </c>
      <c r="F885" s="140">
        <v>4</v>
      </c>
      <c r="G885" s="532"/>
      <c r="H885" s="539"/>
      <c r="I885" s="148" t="str">
        <f t="shared" si="142"/>
        <v>015H0204</v>
      </c>
      <c r="J885" s="149" t="s">
        <v>851</v>
      </c>
      <c r="K885" s="149" t="s">
        <v>2232</v>
      </c>
      <c r="L885" s="149" t="s">
        <v>727</v>
      </c>
      <c r="M885" s="149" t="s">
        <v>2582</v>
      </c>
      <c r="N885" s="149"/>
      <c r="O885" s="150" t="s">
        <v>241</v>
      </c>
      <c r="P885" s="151"/>
      <c r="Q885" s="152"/>
      <c r="R885" s="149"/>
      <c r="S885" s="154" t="s">
        <v>1606</v>
      </c>
      <c r="T885" s="407">
        <f t="shared" si="164"/>
        <v>15</v>
      </c>
      <c r="V885" s="401" t="str">
        <f t="shared" si="163"/>
        <v xml:space="preserve">JWWA認証    </v>
      </c>
      <c r="W885" s="401" t="str">
        <f t="shared" si="162"/>
        <v xml:space="preserve">JWWA認証    </v>
      </c>
      <c r="AD885" s="401"/>
    </row>
    <row r="886" spans="1:30" ht="15" customHeight="1">
      <c r="A886" s="400" t="str">
        <f t="shared" si="161"/>
        <v>027H0205</v>
      </c>
      <c r="B886" s="544" t="s">
        <v>3750</v>
      </c>
      <c r="C886" s="541" t="s">
        <v>3751</v>
      </c>
      <c r="D886" s="139" t="s">
        <v>303</v>
      </c>
      <c r="E886" s="140">
        <v>2</v>
      </c>
      <c r="F886" s="140">
        <v>5</v>
      </c>
      <c r="G886" s="532" t="s">
        <v>2927</v>
      </c>
      <c r="H886" s="539" t="s">
        <v>2911</v>
      </c>
      <c r="I886" s="148" t="str">
        <f t="shared" si="142"/>
        <v>027H0205</v>
      </c>
      <c r="J886" s="149" t="s">
        <v>2308</v>
      </c>
      <c r="K886" s="149" t="s">
        <v>2307</v>
      </c>
      <c r="L886" s="149" t="s">
        <v>2804</v>
      </c>
      <c r="M886" s="149" t="s">
        <v>2583</v>
      </c>
      <c r="N886" s="149"/>
      <c r="O886" s="150" t="s">
        <v>241</v>
      </c>
      <c r="P886" s="151"/>
      <c r="Q886" s="152"/>
      <c r="R886" s="149"/>
      <c r="S886" s="154" t="s">
        <v>1227</v>
      </c>
      <c r="T886" s="407">
        <f t="shared" si="164"/>
        <v>27</v>
      </c>
      <c r="V886" s="401" t="str">
        <f t="shared" si="163"/>
        <v xml:space="preserve">JWWA認証    </v>
      </c>
      <c r="W886" s="401" t="str">
        <f t="shared" si="162"/>
        <v xml:space="preserve">JWWA認証    </v>
      </c>
      <c r="AD886" s="401"/>
    </row>
    <row r="887" spans="1:30" ht="15" customHeight="1">
      <c r="A887" s="400" t="str">
        <f t="shared" si="161"/>
        <v>029H0204</v>
      </c>
      <c r="B887" s="544"/>
      <c r="C887" s="541"/>
      <c r="D887" s="139" t="s">
        <v>303</v>
      </c>
      <c r="E887" s="140">
        <v>2</v>
      </c>
      <c r="F887" s="140">
        <v>4</v>
      </c>
      <c r="G887" s="532"/>
      <c r="H887" s="539"/>
      <c r="I887" s="148" t="str">
        <f t="shared" si="142"/>
        <v>029H0204</v>
      </c>
      <c r="J887" s="149" t="s">
        <v>851</v>
      </c>
      <c r="K887" s="149" t="s">
        <v>2090</v>
      </c>
      <c r="L887" s="149" t="s">
        <v>2876</v>
      </c>
      <c r="M887" s="149" t="s">
        <v>2582</v>
      </c>
      <c r="N887" s="149"/>
      <c r="O887" s="150" t="s">
        <v>6</v>
      </c>
      <c r="P887" s="151" t="s">
        <v>2877</v>
      </c>
      <c r="Q887" s="152">
        <v>116</v>
      </c>
      <c r="R887" s="149"/>
      <c r="S887" s="154" t="s">
        <v>2077</v>
      </c>
      <c r="T887" s="407">
        <f t="shared" si="164"/>
        <v>29</v>
      </c>
      <c r="V887" s="401" t="str">
        <f t="shared" si="163"/>
        <v>JWWA  B  116</v>
      </c>
      <c r="W887" s="401" t="str">
        <f t="shared" si="162"/>
        <v>JWWA  B  116</v>
      </c>
      <c r="AD887" s="401"/>
    </row>
    <row r="888" spans="1:30" ht="15" customHeight="1">
      <c r="A888" s="400" t="str">
        <f t="shared" si="161"/>
        <v>034H0203</v>
      </c>
      <c r="B888" s="544"/>
      <c r="C888" s="541"/>
      <c r="D888" s="139" t="s">
        <v>303</v>
      </c>
      <c r="E888" s="140">
        <v>2</v>
      </c>
      <c r="F888" s="140">
        <v>3</v>
      </c>
      <c r="G888" s="532"/>
      <c r="H888" s="535"/>
      <c r="I888" s="155" t="str">
        <f t="shared" si="142"/>
        <v>034H0203</v>
      </c>
      <c r="J888" s="156" t="s">
        <v>851</v>
      </c>
      <c r="K888" s="156" t="s">
        <v>2587</v>
      </c>
      <c r="L888" s="156" t="s">
        <v>2862</v>
      </c>
      <c r="M888" s="156" t="s">
        <v>2583</v>
      </c>
      <c r="N888" s="156"/>
      <c r="O888" s="157" t="s">
        <v>241</v>
      </c>
      <c r="P888" s="158"/>
      <c r="Q888" s="159"/>
      <c r="R888" s="156"/>
      <c r="S888" s="183" t="s">
        <v>1354</v>
      </c>
      <c r="T888" s="408">
        <f t="shared" si="164"/>
        <v>34</v>
      </c>
      <c r="V888" s="401" t="str">
        <f t="shared" si="163"/>
        <v xml:space="preserve">JWWA認証    </v>
      </c>
      <c r="W888" s="401" t="str">
        <f t="shared" si="162"/>
        <v xml:space="preserve">JWWA認証    </v>
      </c>
      <c r="AD888" s="401"/>
    </row>
    <row r="889" spans="1:30" ht="15" customHeight="1">
      <c r="A889" s="400" t="str">
        <f t="shared" si="161"/>
        <v>013H0211</v>
      </c>
      <c r="B889" s="544"/>
      <c r="C889" s="541"/>
      <c r="D889" s="139" t="s">
        <v>303</v>
      </c>
      <c r="E889" s="140">
        <v>2</v>
      </c>
      <c r="F889" s="140">
        <v>11</v>
      </c>
      <c r="G889" s="532"/>
      <c r="H889" s="534" t="s">
        <v>2926</v>
      </c>
      <c r="I889" s="162" t="str">
        <f t="shared" si="142"/>
        <v>013H0211</v>
      </c>
      <c r="J889" s="142" t="s">
        <v>855</v>
      </c>
      <c r="K889" s="142" t="s">
        <v>2764</v>
      </c>
      <c r="L889" s="142" t="s">
        <v>2765</v>
      </c>
      <c r="M889" s="142" t="s">
        <v>2582</v>
      </c>
      <c r="N889" s="142"/>
      <c r="O889" s="143" t="s">
        <v>241</v>
      </c>
      <c r="P889" s="144"/>
      <c r="Q889" s="145"/>
      <c r="R889" s="142"/>
      <c r="S889" s="147" t="s">
        <v>843</v>
      </c>
      <c r="T889" s="406">
        <f t="shared" si="164"/>
        <v>13</v>
      </c>
      <c r="V889" s="401" t="str">
        <f t="shared" si="163"/>
        <v xml:space="preserve">JWWA認証    </v>
      </c>
      <c r="W889" s="401" t="str">
        <f t="shared" si="162"/>
        <v xml:space="preserve">JWWA認証    </v>
      </c>
      <c r="AD889" s="401"/>
    </row>
    <row r="890" spans="1:30" ht="15" customHeight="1">
      <c r="A890" s="400" t="str">
        <f t="shared" si="161"/>
        <v>015H0207</v>
      </c>
      <c r="B890" s="544"/>
      <c r="C890" s="541"/>
      <c r="D890" s="139" t="s">
        <v>303</v>
      </c>
      <c r="E890" s="140">
        <v>2</v>
      </c>
      <c r="F890" s="140">
        <v>7</v>
      </c>
      <c r="G890" s="532"/>
      <c r="H890" s="539"/>
      <c r="I890" s="164" t="str">
        <f t="shared" si="142"/>
        <v>015H0207</v>
      </c>
      <c r="J890" s="176" t="s">
        <v>855</v>
      </c>
      <c r="K890" s="176" t="s">
        <v>2805</v>
      </c>
      <c r="L890" s="176" t="s">
        <v>2806</v>
      </c>
      <c r="M890" s="176" t="s">
        <v>2582</v>
      </c>
      <c r="N890" s="176"/>
      <c r="O890" s="177" t="s">
        <v>241</v>
      </c>
      <c r="P890" s="178"/>
      <c r="Q890" s="179"/>
      <c r="R890" s="176"/>
      <c r="S890" s="181" t="s">
        <v>1606</v>
      </c>
      <c r="T890" s="419">
        <f t="shared" si="164"/>
        <v>15</v>
      </c>
      <c r="V890" s="401" t="str">
        <f t="shared" si="163"/>
        <v xml:space="preserve">JWWA認証    </v>
      </c>
      <c r="W890" s="401" t="str">
        <f t="shared" si="162"/>
        <v xml:space="preserve">JWWA認証    </v>
      </c>
      <c r="AD890" s="401"/>
    </row>
    <row r="891" spans="1:30" ht="15" customHeight="1">
      <c r="A891" s="400" t="str">
        <f t="shared" si="161"/>
        <v>027H0208</v>
      </c>
      <c r="B891" s="544"/>
      <c r="C891" s="541"/>
      <c r="D891" s="139" t="s">
        <v>303</v>
      </c>
      <c r="E891" s="140">
        <v>2</v>
      </c>
      <c r="F891" s="140">
        <v>8</v>
      </c>
      <c r="G891" s="532"/>
      <c r="H891" s="539"/>
      <c r="I891" s="162" t="str">
        <f t="shared" si="142"/>
        <v>027H0208</v>
      </c>
      <c r="J891" s="142" t="s">
        <v>2312</v>
      </c>
      <c r="K891" s="142" t="s">
        <v>2313</v>
      </c>
      <c r="L891" s="142" t="s">
        <v>2806</v>
      </c>
      <c r="M891" s="142" t="s">
        <v>2583</v>
      </c>
      <c r="N891" s="142"/>
      <c r="O891" s="143" t="s">
        <v>241</v>
      </c>
      <c r="P891" s="144"/>
      <c r="Q891" s="145"/>
      <c r="R891" s="142"/>
      <c r="S891" s="190" t="s">
        <v>1227</v>
      </c>
      <c r="T891" s="406">
        <f t="shared" si="164"/>
        <v>27</v>
      </c>
      <c r="V891" s="401" t="str">
        <f t="shared" si="163"/>
        <v xml:space="preserve">JWWA認証    </v>
      </c>
      <c r="W891" s="401" t="str">
        <f t="shared" si="162"/>
        <v xml:space="preserve">JWWA認証    </v>
      </c>
      <c r="AD891" s="401"/>
    </row>
    <row r="892" spans="1:30" ht="15" customHeight="1">
      <c r="A892" s="400" t="str">
        <f t="shared" si="161"/>
        <v>029H0209</v>
      </c>
      <c r="B892" s="544"/>
      <c r="C892" s="541"/>
      <c r="D892" s="139" t="s">
        <v>303</v>
      </c>
      <c r="E892" s="140">
        <v>2</v>
      </c>
      <c r="F892" s="140">
        <v>9</v>
      </c>
      <c r="G892" s="532"/>
      <c r="H892" s="539"/>
      <c r="I892" s="148" t="str">
        <f t="shared" si="142"/>
        <v>029H0209</v>
      </c>
      <c r="J892" s="149" t="s">
        <v>855</v>
      </c>
      <c r="K892" s="149" t="s">
        <v>2089</v>
      </c>
      <c r="L892" s="149" t="s">
        <v>2887</v>
      </c>
      <c r="M892" s="149" t="s">
        <v>2582</v>
      </c>
      <c r="N892" s="149"/>
      <c r="O892" s="150" t="s">
        <v>6</v>
      </c>
      <c r="P892" s="151" t="s">
        <v>2877</v>
      </c>
      <c r="Q892" s="152">
        <v>116</v>
      </c>
      <c r="R892" s="149"/>
      <c r="S892" s="154" t="s">
        <v>2077</v>
      </c>
      <c r="T892" s="407">
        <f t="shared" si="164"/>
        <v>29</v>
      </c>
      <c r="V892" s="401" t="str">
        <f t="shared" si="163"/>
        <v>JWWA  B  116</v>
      </c>
      <c r="W892" s="401" t="str">
        <f t="shared" si="162"/>
        <v>JWWA  B  116</v>
      </c>
      <c r="AD892" s="401"/>
    </row>
    <row r="893" spans="1:30" ht="15" customHeight="1">
      <c r="A893" s="400" t="str">
        <f t="shared" si="161"/>
        <v>034H0208</v>
      </c>
      <c r="B893" s="544"/>
      <c r="C893" s="541"/>
      <c r="D893" s="139" t="s">
        <v>303</v>
      </c>
      <c r="E893" s="140">
        <v>2</v>
      </c>
      <c r="F893" s="140">
        <v>8</v>
      </c>
      <c r="G893" s="532"/>
      <c r="H893" s="535"/>
      <c r="I893" s="155" t="str">
        <f t="shared" si="142"/>
        <v>034H0208</v>
      </c>
      <c r="J893" s="156" t="s">
        <v>855</v>
      </c>
      <c r="K893" s="156" t="s">
        <v>1357</v>
      </c>
      <c r="L893" s="156" t="s">
        <v>2866</v>
      </c>
      <c r="M893" s="156" t="s">
        <v>2583</v>
      </c>
      <c r="N893" s="156"/>
      <c r="O893" s="157" t="s">
        <v>241</v>
      </c>
      <c r="P893" s="158"/>
      <c r="Q893" s="159"/>
      <c r="R893" s="156"/>
      <c r="S893" s="183" t="s">
        <v>1354</v>
      </c>
      <c r="T893" s="408">
        <f t="shared" si="164"/>
        <v>34</v>
      </c>
      <c r="V893" s="401" t="str">
        <f t="shared" si="163"/>
        <v xml:space="preserve">JWWA認証    </v>
      </c>
      <c r="W893" s="401" t="str">
        <f t="shared" si="162"/>
        <v xml:space="preserve">JWWA認証    </v>
      </c>
      <c r="AD893" s="401"/>
    </row>
    <row r="894" spans="1:30" ht="15" customHeight="1">
      <c r="A894" s="400" t="str">
        <f t="shared" si="161"/>
        <v>013H0206</v>
      </c>
      <c r="B894" s="544"/>
      <c r="C894" s="541"/>
      <c r="D894" s="139" t="s">
        <v>303</v>
      </c>
      <c r="E894" s="140">
        <v>2</v>
      </c>
      <c r="F894" s="140">
        <v>6</v>
      </c>
      <c r="G894" s="532"/>
      <c r="H894" s="534" t="s">
        <v>2909</v>
      </c>
      <c r="I894" s="164" t="str">
        <f t="shared" si="142"/>
        <v>013H0206</v>
      </c>
      <c r="J894" s="165" t="s">
        <v>2757</v>
      </c>
      <c r="K894" s="165" t="s">
        <v>2758</v>
      </c>
      <c r="L894" s="165" t="s">
        <v>2759</v>
      </c>
      <c r="M894" s="165" t="s">
        <v>2582</v>
      </c>
      <c r="N894" s="165"/>
      <c r="O894" s="166" t="s">
        <v>241</v>
      </c>
      <c r="P894" s="167"/>
      <c r="Q894" s="168"/>
      <c r="R894" s="165"/>
      <c r="S894" s="147" t="s">
        <v>843</v>
      </c>
      <c r="T894" s="423">
        <f t="shared" si="164"/>
        <v>13</v>
      </c>
      <c r="V894" s="401" t="str">
        <f t="shared" si="163"/>
        <v xml:space="preserve">JWWA認証    </v>
      </c>
      <c r="W894" s="401" t="str">
        <f t="shared" si="162"/>
        <v xml:space="preserve">JWWA認証    </v>
      </c>
      <c r="AD894" s="401"/>
    </row>
    <row r="895" spans="1:30" ht="15" customHeight="1">
      <c r="A895" s="400" t="str">
        <f t="shared" si="161"/>
        <v>015H0202</v>
      </c>
      <c r="B895" s="544"/>
      <c r="C895" s="541"/>
      <c r="D895" s="139" t="s">
        <v>303</v>
      </c>
      <c r="E895" s="140">
        <v>2</v>
      </c>
      <c r="F895" s="140">
        <v>2</v>
      </c>
      <c r="G895" s="532"/>
      <c r="H895" s="539"/>
      <c r="I895" s="164" t="str">
        <f t="shared" si="142"/>
        <v>015H0202</v>
      </c>
      <c r="J895" s="165" t="s">
        <v>2757</v>
      </c>
      <c r="K895" s="165" t="s">
        <v>2799</v>
      </c>
      <c r="L895" s="165" t="s">
        <v>1122</v>
      </c>
      <c r="M895" s="165" t="s">
        <v>2582</v>
      </c>
      <c r="N895" s="165"/>
      <c r="O895" s="166" t="s">
        <v>241</v>
      </c>
      <c r="P895" s="167"/>
      <c r="Q895" s="168"/>
      <c r="R895" s="165"/>
      <c r="S895" s="182" t="s">
        <v>1606</v>
      </c>
      <c r="T895" s="423">
        <f t="shared" si="164"/>
        <v>15</v>
      </c>
      <c r="V895" s="401" t="str">
        <f t="shared" si="163"/>
        <v xml:space="preserve">JWWA認証    </v>
      </c>
      <c r="W895" s="401" t="str">
        <f t="shared" ref="W895:W904" si="167">V895</f>
        <v xml:space="preserve">JWWA認証    </v>
      </c>
      <c r="AD895" s="401"/>
    </row>
    <row r="896" spans="1:30" ht="15" customHeight="1">
      <c r="A896" s="400" t="str">
        <f t="shared" si="161"/>
        <v>027H0202</v>
      </c>
      <c r="B896" s="544"/>
      <c r="C896" s="541"/>
      <c r="D896" s="139" t="s">
        <v>303</v>
      </c>
      <c r="E896" s="140">
        <v>2</v>
      </c>
      <c r="F896" s="140">
        <v>2</v>
      </c>
      <c r="G896" s="532"/>
      <c r="H896" s="535"/>
      <c r="I896" s="164" t="str">
        <f t="shared" si="142"/>
        <v>027H0202</v>
      </c>
      <c r="J896" s="165" t="s">
        <v>2757</v>
      </c>
      <c r="K896" s="165" t="s">
        <v>2836</v>
      </c>
      <c r="L896" s="165" t="s">
        <v>2837</v>
      </c>
      <c r="M896" s="165" t="s">
        <v>2583</v>
      </c>
      <c r="N896" s="165"/>
      <c r="O896" s="166" t="s">
        <v>241</v>
      </c>
      <c r="P896" s="167"/>
      <c r="Q896" s="168"/>
      <c r="R896" s="165"/>
      <c r="S896" s="204" t="s">
        <v>1227</v>
      </c>
      <c r="T896" s="423">
        <f t="shared" si="164"/>
        <v>27</v>
      </c>
      <c r="V896" s="401" t="str">
        <f t="shared" si="163"/>
        <v xml:space="preserve">JWWA認証    </v>
      </c>
      <c r="W896" s="401" t="str">
        <f t="shared" si="167"/>
        <v xml:space="preserve">JWWA認証    </v>
      </c>
      <c r="AD896" s="401"/>
    </row>
    <row r="897" spans="1:30" ht="15" customHeight="1">
      <c r="A897" s="400" t="str">
        <f t="shared" si="161"/>
        <v>013H0212</v>
      </c>
      <c r="B897" s="544"/>
      <c r="C897" s="541"/>
      <c r="D897" s="139" t="s">
        <v>303</v>
      </c>
      <c r="E897" s="140">
        <v>2</v>
      </c>
      <c r="F897" s="140">
        <v>12</v>
      </c>
      <c r="G897" s="532"/>
      <c r="H897" s="534" t="s">
        <v>2559</v>
      </c>
      <c r="I897" s="162" t="str">
        <f t="shared" si="142"/>
        <v>013H0212</v>
      </c>
      <c r="J897" s="142" t="s">
        <v>857</v>
      </c>
      <c r="K897" s="142" t="s">
        <v>2766</v>
      </c>
      <c r="L897" s="142" t="s">
        <v>856</v>
      </c>
      <c r="M897" s="142" t="s">
        <v>2582</v>
      </c>
      <c r="N897" s="142"/>
      <c r="O897" s="143" t="s">
        <v>241</v>
      </c>
      <c r="P897" s="144"/>
      <c r="Q897" s="145"/>
      <c r="R897" s="142"/>
      <c r="S897" s="147" t="s">
        <v>843</v>
      </c>
      <c r="T897" s="406">
        <f t="shared" si="164"/>
        <v>13</v>
      </c>
      <c r="V897" s="401" t="str">
        <f t="shared" si="163"/>
        <v xml:space="preserve">JWWA認証    </v>
      </c>
      <c r="W897" s="401" t="str">
        <f t="shared" si="167"/>
        <v xml:space="preserve">JWWA認証    </v>
      </c>
      <c r="AD897" s="401"/>
    </row>
    <row r="898" spans="1:30" ht="15" customHeight="1">
      <c r="A898" s="400" t="str">
        <f t="shared" si="161"/>
        <v>015H0209</v>
      </c>
      <c r="B898" s="544"/>
      <c r="C898" s="541"/>
      <c r="D898" s="139" t="s">
        <v>303</v>
      </c>
      <c r="E898" s="140">
        <v>2</v>
      </c>
      <c r="F898" s="140">
        <v>9</v>
      </c>
      <c r="G898" s="532"/>
      <c r="H898" s="535"/>
      <c r="I898" s="148" t="str">
        <f t="shared" si="142"/>
        <v>015H0209</v>
      </c>
      <c r="J898" s="149" t="s">
        <v>857</v>
      </c>
      <c r="K898" s="149" t="s">
        <v>2807</v>
      </c>
      <c r="L898" s="149" t="s">
        <v>2806</v>
      </c>
      <c r="M898" s="149" t="s">
        <v>2582</v>
      </c>
      <c r="N898" s="149"/>
      <c r="O898" s="150" t="s">
        <v>241</v>
      </c>
      <c r="P898" s="151"/>
      <c r="Q898" s="152"/>
      <c r="R898" s="149"/>
      <c r="S898" s="154" t="s">
        <v>1606</v>
      </c>
      <c r="T898" s="407">
        <f t="shared" si="164"/>
        <v>15</v>
      </c>
      <c r="V898" s="401" t="str">
        <f t="shared" si="163"/>
        <v xml:space="preserve">JWWA認証    </v>
      </c>
      <c r="W898" s="401" t="str">
        <f t="shared" si="167"/>
        <v xml:space="preserve">JWWA認証    </v>
      </c>
      <c r="AD898" s="401"/>
    </row>
    <row r="899" spans="1:30" ht="15" customHeight="1">
      <c r="A899" s="400" t="str">
        <f t="shared" si="161"/>
        <v>027H0207</v>
      </c>
      <c r="B899" s="544"/>
      <c r="C899" s="541"/>
      <c r="D899" s="139" t="s">
        <v>303</v>
      </c>
      <c r="E899" s="140">
        <v>2</v>
      </c>
      <c r="F899" s="140">
        <v>7</v>
      </c>
      <c r="G899" s="532"/>
      <c r="H899" s="534" t="s">
        <v>2559</v>
      </c>
      <c r="I899" s="148" t="str">
        <f t="shared" si="142"/>
        <v>027H0207</v>
      </c>
      <c r="J899" s="149" t="s">
        <v>2311</v>
      </c>
      <c r="K899" s="149" t="s">
        <v>2310</v>
      </c>
      <c r="L899" s="149" t="s">
        <v>2806</v>
      </c>
      <c r="M899" s="149" t="s">
        <v>2583</v>
      </c>
      <c r="N899" s="149"/>
      <c r="O899" s="150" t="s">
        <v>241</v>
      </c>
      <c r="P899" s="151"/>
      <c r="Q899" s="152"/>
      <c r="R899" s="149"/>
      <c r="S899" s="154" t="s">
        <v>1227</v>
      </c>
      <c r="T899" s="407">
        <f t="shared" si="164"/>
        <v>27</v>
      </c>
      <c r="V899" s="401" t="str">
        <f t="shared" si="163"/>
        <v xml:space="preserve">JWWA認証    </v>
      </c>
      <c r="W899" s="401" t="str">
        <f t="shared" si="167"/>
        <v xml:space="preserve">JWWA認証    </v>
      </c>
      <c r="AD899" s="401"/>
    </row>
    <row r="900" spans="1:30" ht="15" customHeight="1">
      <c r="A900" s="400" t="str">
        <f t="shared" si="161"/>
        <v>029H0207</v>
      </c>
      <c r="B900" s="544"/>
      <c r="C900" s="541"/>
      <c r="D900" s="139" t="s">
        <v>303</v>
      </c>
      <c r="E900" s="140">
        <v>2</v>
      </c>
      <c r="F900" s="140">
        <v>7</v>
      </c>
      <c r="G900" s="532"/>
      <c r="H900" s="539"/>
      <c r="I900" s="148" t="str">
        <f t="shared" si="142"/>
        <v>029H0207</v>
      </c>
      <c r="J900" s="149" t="s">
        <v>857</v>
      </c>
      <c r="K900" s="149" t="s">
        <v>2885</v>
      </c>
      <c r="L900" s="149" t="s">
        <v>856</v>
      </c>
      <c r="M900" s="149" t="s">
        <v>2582</v>
      </c>
      <c r="N900" s="149"/>
      <c r="O900" s="150" t="s">
        <v>6</v>
      </c>
      <c r="P900" s="151" t="s">
        <v>2877</v>
      </c>
      <c r="Q900" s="152">
        <v>116</v>
      </c>
      <c r="R900" s="149"/>
      <c r="S900" s="154" t="s">
        <v>2077</v>
      </c>
      <c r="T900" s="407">
        <f t="shared" si="164"/>
        <v>29</v>
      </c>
      <c r="V900" s="401" t="str">
        <f t="shared" si="163"/>
        <v>JWWA  B  116</v>
      </c>
      <c r="W900" s="401" t="str">
        <f t="shared" si="167"/>
        <v>JWWA  B  116</v>
      </c>
      <c r="AD900" s="401"/>
    </row>
    <row r="901" spans="1:30" ht="15" customHeight="1">
      <c r="A901" s="400" t="str">
        <f t="shared" si="161"/>
        <v>034H0206</v>
      </c>
      <c r="B901" s="544"/>
      <c r="C901" s="541"/>
      <c r="D901" s="139" t="s">
        <v>303</v>
      </c>
      <c r="E901" s="140">
        <v>2</v>
      </c>
      <c r="F901" s="140">
        <v>6</v>
      </c>
      <c r="G901" s="532"/>
      <c r="H901" s="535"/>
      <c r="I901" s="155" t="str">
        <f t="shared" si="142"/>
        <v>034H0206</v>
      </c>
      <c r="J901" s="156" t="s">
        <v>857</v>
      </c>
      <c r="K901" s="156" t="s">
        <v>2590</v>
      </c>
      <c r="L901" s="156" t="s">
        <v>856</v>
      </c>
      <c r="M901" s="156" t="s">
        <v>2583</v>
      </c>
      <c r="N901" s="156"/>
      <c r="O901" s="157" t="s">
        <v>241</v>
      </c>
      <c r="P901" s="158"/>
      <c r="Q901" s="159"/>
      <c r="R901" s="156"/>
      <c r="S901" s="183" t="s">
        <v>1354</v>
      </c>
      <c r="T901" s="408">
        <f t="shared" si="164"/>
        <v>34</v>
      </c>
      <c r="V901" s="401" t="str">
        <f t="shared" si="163"/>
        <v xml:space="preserve">JWWA認証    </v>
      </c>
      <c r="W901" s="401" t="str">
        <f t="shared" si="167"/>
        <v xml:space="preserve">JWWA認証    </v>
      </c>
      <c r="AD901" s="401"/>
    </row>
    <row r="902" spans="1:30" ht="15" customHeight="1">
      <c r="A902" s="400" t="str">
        <f t="shared" si="161"/>
        <v>013H0209</v>
      </c>
      <c r="B902" s="544"/>
      <c r="C902" s="541"/>
      <c r="D902" s="139" t="s">
        <v>303</v>
      </c>
      <c r="E902" s="140">
        <v>2</v>
      </c>
      <c r="F902" s="140">
        <v>9</v>
      </c>
      <c r="G902" s="532"/>
      <c r="H902" s="534" t="s">
        <v>2910</v>
      </c>
      <c r="I902" s="162" t="str">
        <f t="shared" si="142"/>
        <v>013H0209</v>
      </c>
      <c r="J902" s="142" t="s">
        <v>2761</v>
      </c>
      <c r="K902" s="142" t="s">
        <v>2762</v>
      </c>
      <c r="L902" s="142" t="s">
        <v>2763</v>
      </c>
      <c r="M902" s="142" t="s">
        <v>2582</v>
      </c>
      <c r="N902" s="142"/>
      <c r="O902" s="143" t="s">
        <v>241</v>
      </c>
      <c r="P902" s="144"/>
      <c r="Q902" s="145"/>
      <c r="R902" s="142"/>
      <c r="S902" s="147" t="s">
        <v>843</v>
      </c>
      <c r="T902" s="406">
        <f t="shared" si="164"/>
        <v>13</v>
      </c>
      <c r="V902" s="401" t="str">
        <f t="shared" si="163"/>
        <v xml:space="preserve">JWWA認証    </v>
      </c>
      <c r="W902" s="401" t="str">
        <f t="shared" si="167"/>
        <v xml:space="preserve">JWWA認証    </v>
      </c>
      <c r="AD902" s="401"/>
    </row>
    <row r="903" spans="1:30" ht="15" customHeight="1">
      <c r="A903" s="400" t="str">
        <f t="shared" si="161"/>
        <v>015H0205</v>
      </c>
      <c r="B903" s="544"/>
      <c r="C903" s="541"/>
      <c r="D903" s="139" t="s">
        <v>303</v>
      </c>
      <c r="E903" s="140">
        <v>2</v>
      </c>
      <c r="F903" s="140">
        <v>5</v>
      </c>
      <c r="G903" s="532"/>
      <c r="H903" s="539"/>
      <c r="I903" s="148" t="str">
        <f t="shared" si="142"/>
        <v>015H0205</v>
      </c>
      <c r="J903" s="149" t="s">
        <v>2761</v>
      </c>
      <c r="K903" s="149" t="s">
        <v>2801</v>
      </c>
      <c r="L903" s="149" t="s">
        <v>2802</v>
      </c>
      <c r="M903" s="149" t="s">
        <v>2582</v>
      </c>
      <c r="N903" s="149"/>
      <c r="O903" s="150" t="s">
        <v>241</v>
      </c>
      <c r="P903" s="151"/>
      <c r="Q903" s="152"/>
      <c r="R903" s="149"/>
      <c r="S903" s="154" t="s">
        <v>1606</v>
      </c>
      <c r="T903" s="407">
        <f t="shared" si="164"/>
        <v>15</v>
      </c>
      <c r="V903" s="401" t="str">
        <f t="shared" si="163"/>
        <v xml:space="preserve">JWWA認証    </v>
      </c>
      <c r="W903" s="401" t="str">
        <f t="shared" si="167"/>
        <v xml:space="preserve">JWWA認証    </v>
      </c>
      <c r="AD903" s="401"/>
    </row>
    <row r="904" spans="1:30" ht="15" customHeight="1">
      <c r="A904" s="400" t="str">
        <f t="shared" si="161"/>
        <v>029H0210</v>
      </c>
      <c r="B904" s="544"/>
      <c r="C904" s="541"/>
      <c r="D904" s="139" t="s">
        <v>303</v>
      </c>
      <c r="E904" s="140">
        <v>2</v>
      </c>
      <c r="F904" s="140">
        <v>10</v>
      </c>
      <c r="G904" s="532"/>
      <c r="H904" s="539"/>
      <c r="I904" s="148" t="str">
        <f t="shared" si="142"/>
        <v>029H0210</v>
      </c>
      <c r="J904" s="149" t="s">
        <v>2849</v>
      </c>
      <c r="K904" s="149" t="s">
        <v>2088</v>
      </c>
      <c r="L904" s="149" t="s">
        <v>2928</v>
      </c>
      <c r="M904" s="149" t="s">
        <v>2582</v>
      </c>
      <c r="N904" s="149"/>
      <c r="O904" s="150" t="s">
        <v>6</v>
      </c>
      <c r="P904" s="151" t="s">
        <v>2877</v>
      </c>
      <c r="Q904" s="152">
        <v>116</v>
      </c>
      <c r="R904" s="149"/>
      <c r="S904" s="154" t="s">
        <v>2077</v>
      </c>
      <c r="T904" s="407">
        <f t="shared" si="164"/>
        <v>29</v>
      </c>
      <c r="V904" s="401" t="str">
        <f t="shared" si="163"/>
        <v>JWWA  B  116</v>
      </c>
      <c r="W904" s="401" t="str">
        <f t="shared" si="167"/>
        <v>JWWA  B  116</v>
      </c>
      <c r="AD904" s="401"/>
    </row>
    <row r="905" spans="1:30" ht="15" customHeight="1">
      <c r="A905" s="400" t="str">
        <f t="shared" si="161"/>
        <v>034H0204</v>
      </c>
      <c r="B905" s="544"/>
      <c r="C905" s="542"/>
      <c r="D905" s="139" t="s">
        <v>303</v>
      </c>
      <c r="E905" s="140">
        <v>2</v>
      </c>
      <c r="F905" s="140">
        <v>4</v>
      </c>
      <c r="G905" s="533"/>
      <c r="H905" s="535"/>
      <c r="I905" s="155" t="str">
        <f t="shared" si="142"/>
        <v>034H0204</v>
      </c>
      <c r="J905" s="156" t="s">
        <v>872</v>
      </c>
      <c r="K905" s="156" t="s">
        <v>2588</v>
      </c>
      <c r="L905" s="156" t="s">
        <v>2865</v>
      </c>
      <c r="M905" s="156" t="s">
        <v>2583</v>
      </c>
      <c r="N905" s="156"/>
      <c r="O905" s="157" t="s">
        <v>241</v>
      </c>
      <c r="P905" s="158"/>
      <c r="Q905" s="159"/>
      <c r="R905" s="156"/>
      <c r="S905" s="183" t="s">
        <v>1354</v>
      </c>
      <c r="T905" s="408">
        <f t="shared" si="164"/>
        <v>34</v>
      </c>
      <c r="V905" s="401" t="str">
        <f t="shared" si="163"/>
        <v xml:space="preserve">JWWA認証    </v>
      </c>
      <c r="W905" s="401" t="str">
        <f t="shared" si="162"/>
        <v xml:space="preserve">JWWA認証    </v>
      </c>
      <c r="AD905" s="401"/>
    </row>
    <row r="906" spans="1:30" ht="15" hidden="1" customHeight="1">
      <c r="A906" s="400" t="str">
        <f t="shared" si="161"/>
        <v>014Q0501</v>
      </c>
      <c r="B906" s="544"/>
      <c r="C906" s="540" t="s">
        <v>2936</v>
      </c>
      <c r="D906" s="139" t="s">
        <v>752</v>
      </c>
      <c r="E906" s="140">
        <v>5</v>
      </c>
      <c r="F906" s="140">
        <v>1</v>
      </c>
      <c r="G906" s="531" t="s">
        <v>2942</v>
      </c>
      <c r="H906" s="395" t="s">
        <v>2925</v>
      </c>
      <c r="I906" s="164" t="str">
        <f t="shared" si="142"/>
        <v>014Q0501</v>
      </c>
      <c r="J906" s="165" t="s">
        <v>753</v>
      </c>
      <c r="K906" s="165" t="s">
        <v>754</v>
      </c>
      <c r="L906" s="165" t="s">
        <v>305</v>
      </c>
      <c r="M906" s="165" t="s">
        <v>385</v>
      </c>
      <c r="N906" s="165"/>
      <c r="O906" s="166" t="s">
        <v>241</v>
      </c>
      <c r="P906" s="167"/>
      <c r="Q906" s="168"/>
      <c r="R906" s="165"/>
      <c r="S906" s="182" t="s">
        <v>605</v>
      </c>
      <c r="T906" s="423">
        <f t="shared" si="164"/>
        <v>14</v>
      </c>
      <c r="V906" s="401" t="str">
        <f t="shared" si="163"/>
        <v xml:space="preserve">JWWA認証    </v>
      </c>
      <c r="W906" s="401" t="str">
        <f t="shared" ref="W906:W910" si="168">V906</f>
        <v xml:space="preserve">JWWA認証    </v>
      </c>
      <c r="AD906" s="401"/>
    </row>
    <row r="907" spans="1:30" ht="15" customHeight="1">
      <c r="A907" s="400" t="str">
        <f t="shared" si="161"/>
        <v>014Q0502</v>
      </c>
      <c r="B907" s="544"/>
      <c r="C907" s="541"/>
      <c r="D907" s="139" t="s">
        <v>752</v>
      </c>
      <c r="E907" s="140">
        <v>5</v>
      </c>
      <c r="F907" s="140">
        <v>2</v>
      </c>
      <c r="G907" s="535"/>
      <c r="H907" s="395" t="s">
        <v>2911</v>
      </c>
      <c r="I907" s="164" t="str">
        <f t="shared" si="142"/>
        <v>014Q0502</v>
      </c>
      <c r="J907" s="165" t="s">
        <v>757</v>
      </c>
      <c r="K907" s="165" t="s">
        <v>758</v>
      </c>
      <c r="L907" s="165" t="s">
        <v>759</v>
      </c>
      <c r="M907" s="165" t="s">
        <v>385</v>
      </c>
      <c r="N907" s="165"/>
      <c r="O907" s="166" t="s">
        <v>241</v>
      </c>
      <c r="P907" s="167"/>
      <c r="Q907" s="168"/>
      <c r="R907" s="165"/>
      <c r="S907" s="182" t="s">
        <v>605</v>
      </c>
      <c r="T907" s="423">
        <f t="shared" si="164"/>
        <v>14</v>
      </c>
      <c r="V907" s="401" t="str">
        <f t="shared" si="163"/>
        <v xml:space="preserve">JWWA認証    </v>
      </c>
      <c r="W907" s="401" t="str">
        <f t="shared" si="168"/>
        <v xml:space="preserve">JWWA認証    </v>
      </c>
      <c r="AD907" s="401"/>
    </row>
    <row r="908" spans="1:30" ht="15" hidden="1" customHeight="1">
      <c r="A908" s="400" t="str">
        <f t="shared" si="161"/>
        <v>014H0201</v>
      </c>
      <c r="B908" s="544"/>
      <c r="C908" s="541"/>
      <c r="D908" s="438" t="s">
        <v>2644</v>
      </c>
      <c r="E908" s="439">
        <v>2</v>
      </c>
      <c r="F908" s="454">
        <v>1</v>
      </c>
      <c r="G908" s="531" t="s">
        <v>2943</v>
      </c>
      <c r="H908" s="421" t="s">
        <v>2930</v>
      </c>
      <c r="I908" s="164" t="str">
        <f t="shared" si="142"/>
        <v>014H0201</v>
      </c>
      <c r="J908" s="165" t="s">
        <v>714</v>
      </c>
      <c r="K908" s="165" t="s">
        <v>710</v>
      </c>
      <c r="L908" s="165" t="s">
        <v>305</v>
      </c>
      <c r="M908" s="165" t="s">
        <v>385</v>
      </c>
      <c r="N908" s="165"/>
      <c r="O908" s="166" t="s">
        <v>241</v>
      </c>
      <c r="P908" s="167"/>
      <c r="Q908" s="168"/>
      <c r="R908" s="165"/>
      <c r="S908" s="182" t="s">
        <v>605</v>
      </c>
      <c r="T908" s="423">
        <f t="shared" ref="T908:T940" si="169">IF(S908="","",VLOOKUP(S908,$AC$7:$AD$69,2,FALSE))</f>
        <v>14</v>
      </c>
      <c r="V908" s="401" t="str">
        <f t="shared" si="163"/>
        <v xml:space="preserve">JWWA認証    </v>
      </c>
      <c r="W908" s="401" t="str">
        <f t="shared" si="168"/>
        <v xml:space="preserve">JWWA認証    </v>
      </c>
      <c r="AD908" s="401"/>
    </row>
    <row r="909" spans="1:30" ht="15" customHeight="1">
      <c r="A909" s="400" t="str">
        <f t="shared" si="161"/>
        <v>014H0202</v>
      </c>
      <c r="B909" s="544"/>
      <c r="C909" s="541"/>
      <c r="D909" s="438" t="s">
        <v>2644</v>
      </c>
      <c r="E909" s="439">
        <v>2</v>
      </c>
      <c r="F909" s="454">
        <v>2</v>
      </c>
      <c r="G909" s="539"/>
      <c r="H909" s="210" t="s">
        <v>2931</v>
      </c>
      <c r="I909" s="164" t="str">
        <f t="shared" si="142"/>
        <v>014H0202</v>
      </c>
      <c r="J909" s="165" t="s">
        <v>716</v>
      </c>
      <c r="K909" s="165" t="s">
        <v>712</v>
      </c>
      <c r="L909" s="165" t="s">
        <v>305</v>
      </c>
      <c r="M909" s="165" t="s">
        <v>385</v>
      </c>
      <c r="N909" s="165"/>
      <c r="O909" s="166" t="s">
        <v>241</v>
      </c>
      <c r="P909" s="167"/>
      <c r="Q909" s="168"/>
      <c r="R909" s="165"/>
      <c r="S909" s="182" t="s">
        <v>605</v>
      </c>
      <c r="T909" s="423">
        <f t="shared" si="169"/>
        <v>14</v>
      </c>
      <c r="V909" s="401" t="str">
        <f t="shared" si="163"/>
        <v xml:space="preserve">JWWA認証    </v>
      </c>
      <c r="W909" s="401" t="str">
        <f t="shared" si="168"/>
        <v xml:space="preserve">JWWA認証    </v>
      </c>
      <c r="AD909" s="401"/>
    </row>
    <row r="910" spans="1:30" ht="15" customHeight="1">
      <c r="A910" s="400" t="str">
        <f t="shared" si="161"/>
        <v>014H0203</v>
      </c>
      <c r="B910" s="544"/>
      <c r="C910" s="541"/>
      <c r="D910" s="438" t="s">
        <v>2644</v>
      </c>
      <c r="E910" s="439">
        <v>2</v>
      </c>
      <c r="F910" s="454">
        <v>3</v>
      </c>
      <c r="G910" s="539"/>
      <c r="H910" s="210" t="s">
        <v>2932</v>
      </c>
      <c r="I910" s="164" t="str">
        <f t="shared" si="142"/>
        <v>014H0203</v>
      </c>
      <c r="J910" s="165" t="s">
        <v>715</v>
      </c>
      <c r="K910" s="165" t="s">
        <v>713</v>
      </c>
      <c r="L910" s="165" t="s">
        <v>305</v>
      </c>
      <c r="M910" s="165" t="s">
        <v>385</v>
      </c>
      <c r="N910" s="165"/>
      <c r="O910" s="166" t="s">
        <v>241</v>
      </c>
      <c r="P910" s="167"/>
      <c r="Q910" s="168"/>
      <c r="R910" s="165"/>
      <c r="S910" s="182" t="s">
        <v>605</v>
      </c>
      <c r="T910" s="423">
        <f t="shared" si="169"/>
        <v>14</v>
      </c>
      <c r="V910" s="401" t="str">
        <f t="shared" si="163"/>
        <v xml:space="preserve">JWWA認証    </v>
      </c>
      <c r="W910" s="401" t="str">
        <f t="shared" si="168"/>
        <v xml:space="preserve">JWWA認証    </v>
      </c>
      <c r="AD910" s="401"/>
    </row>
    <row r="911" spans="1:30" ht="15" customHeight="1">
      <c r="A911" s="400" t="str">
        <f t="shared" si="161"/>
        <v>014H0204</v>
      </c>
      <c r="B911" s="544"/>
      <c r="C911" s="541"/>
      <c r="D911" s="438" t="s">
        <v>2644</v>
      </c>
      <c r="E911" s="439">
        <v>2</v>
      </c>
      <c r="F911" s="454">
        <v>4</v>
      </c>
      <c r="G911" s="539"/>
      <c r="H911" s="210" t="s">
        <v>2933</v>
      </c>
      <c r="I911" s="164" t="str">
        <f t="shared" si="142"/>
        <v>014H0204</v>
      </c>
      <c r="J911" s="165" t="s">
        <v>745</v>
      </c>
      <c r="K911" s="165" t="s">
        <v>742</v>
      </c>
      <c r="L911" s="165" t="s">
        <v>743</v>
      </c>
      <c r="M911" s="165" t="s">
        <v>385</v>
      </c>
      <c r="N911" s="165"/>
      <c r="O911" s="166" t="s">
        <v>241</v>
      </c>
      <c r="P911" s="167"/>
      <c r="Q911" s="168"/>
      <c r="R911" s="165"/>
      <c r="S911" s="182" t="s">
        <v>605</v>
      </c>
      <c r="T911" s="423">
        <f t="shared" si="169"/>
        <v>14</v>
      </c>
      <c r="V911" s="401" t="str">
        <f t="shared" si="163"/>
        <v xml:space="preserve">JWWA認証    </v>
      </c>
      <c r="W911" s="401" t="str">
        <f t="shared" si="140"/>
        <v xml:space="preserve">JWWA認証    </v>
      </c>
      <c r="AD911" s="401"/>
    </row>
    <row r="912" spans="1:30" ht="15" customHeight="1">
      <c r="A912" s="400" t="str">
        <f t="shared" si="161"/>
        <v>014H0205</v>
      </c>
      <c r="B912" s="545"/>
      <c r="C912" s="542"/>
      <c r="D912" s="438" t="s">
        <v>2644</v>
      </c>
      <c r="E912" s="439">
        <v>2</v>
      </c>
      <c r="F912" s="454">
        <v>5</v>
      </c>
      <c r="G912" s="535"/>
      <c r="H912" s="455" t="s">
        <v>2934</v>
      </c>
      <c r="I912" s="164" t="str">
        <f t="shared" si="142"/>
        <v>014H0205</v>
      </c>
      <c r="J912" s="165" t="s">
        <v>717</v>
      </c>
      <c r="K912" s="165" t="s">
        <v>718</v>
      </c>
      <c r="L912" s="165" t="s">
        <v>305</v>
      </c>
      <c r="M912" s="165" t="s">
        <v>385</v>
      </c>
      <c r="N912" s="165"/>
      <c r="O912" s="166" t="s">
        <v>241</v>
      </c>
      <c r="P912" s="167"/>
      <c r="Q912" s="168"/>
      <c r="R912" s="165"/>
      <c r="S912" s="182" t="s">
        <v>605</v>
      </c>
      <c r="T912" s="423">
        <f t="shared" si="169"/>
        <v>14</v>
      </c>
      <c r="V912" s="401" t="str">
        <f t="shared" si="163"/>
        <v xml:space="preserve">JWWA認証    </v>
      </c>
      <c r="W912" s="401" t="str">
        <f t="shared" ref="W912:W929" si="170">V912</f>
        <v xml:space="preserve">JWWA認証    </v>
      </c>
      <c r="AD912" s="401"/>
    </row>
    <row r="913" spans="1:30" ht="15" customHeight="1">
      <c r="A913" s="400">
        <f t="shared" si="161"/>
        <v>0</v>
      </c>
      <c r="B913" s="553" t="s">
        <v>2543</v>
      </c>
      <c r="C913" s="554"/>
      <c r="D913" s="554"/>
      <c r="E913" s="554"/>
      <c r="F913" s="554"/>
      <c r="G913" s="554"/>
      <c r="H913" s="554"/>
      <c r="I913" s="554"/>
      <c r="J913" s="554"/>
      <c r="K913" s="554"/>
      <c r="L913" s="554"/>
      <c r="M913" s="554"/>
      <c r="N913" s="554"/>
      <c r="O913" s="554"/>
      <c r="P913" s="554"/>
      <c r="Q913" s="554"/>
      <c r="R913" s="554"/>
      <c r="S913" s="554"/>
      <c r="T913" s="456" t="str">
        <f t="shared" si="169"/>
        <v/>
      </c>
      <c r="V913" s="401" t="str">
        <f t="shared" si="163"/>
        <v xml:space="preserve">    </v>
      </c>
      <c r="W913" s="401" t="str">
        <f t="shared" ref="W913" si="171">V913</f>
        <v xml:space="preserve">    </v>
      </c>
      <c r="AD913" s="401"/>
    </row>
    <row r="914" spans="1:30" ht="15" customHeight="1">
      <c r="A914" s="400" t="str">
        <f t="shared" si="161"/>
        <v>038S0101</v>
      </c>
      <c r="B914" s="544" t="s">
        <v>2940</v>
      </c>
      <c r="C914" s="540" t="s">
        <v>3</v>
      </c>
      <c r="D914" s="139" t="s">
        <v>674</v>
      </c>
      <c r="E914" s="140">
        <v>1</v>
      </c>
      <c r="F914" s="140">
        <v>1</v>
      </c>
      <c r="G914" s="534" t="s">
        <v>2544</v>
      </c>
      <c r="H914" s="534" t="s">
        <v>2545</v>
      </c>
      <c r="I914" s="141" t="str">
        <f t="shared" ref="I914:I989" si="172">IF(OR(D914="",E914="",F914=""),"",TEXT(T914,"000")&amp;D914&amp;TEXT(E914,"00")&amp;TEXT(F914,"00"))</f>
        <v>038S0101</v>
      </c>
      <c r="J914" s="142" t="s">
        <v>924</v>
      </c>
      <c r="K914" s="142" t="s">
        <v>1167</v>
      </c>
      <c r="L914" s="142" t="s">
        <v>1168</v>
      </c>
      <c r="M914" s="142" t="s">
        <v>930</v>
      </c>
      <c r="N914" s="142" t="s">
        <v>931</v>
      </c>
      <c r="O914" s="143" t="s">
        <v>6</v>
      </c>
      <c r="P914" s="144" t="s">
        <v>194</v>
      </c>
      <c r="Q914" s="145">
        <v>116</v>
      </c>
      <c r="R914" s="146"/>
      <c r="S914" s="147" t="s">
        <v>997</v>
      </c>
      <c r="T914" s="415">
        <f t="shared" si="169"/>
        <v>38</v>
      </c>
      <c r="V914" s="401" t="str">
        <f t="shared" si="163"/>
        <v>JWWA  K  116</v>
      </c>
      <c r="W914" s="401" t="str">
        <f t="shared" ref="W914" si="173">V914</f>
        <v>JWWA  K  116</v>
      </c>
      <c r="AD914" s="401"/>
    </row>
    <row r="915" spans="1:30" ht="15" customHeight="1">
      <c r="A915" s="400" t="str">
        <f t="shared" si="161"/>
        <v>043S0101</v>
      </c>
      <c r="B915" s="544"/>
      <c r="C915" s="541"/>
      <c r="D915" s="139" t="s">
        <v>674</v>
      </c>
      <c r="E915" s="140">
        <v>1</v>
      </c>
      <c r="F915" s="140">
        <v>1</v>
      </c>
      <c r="G915" s="539"/>
      <c r="H915" s="539"/>
      <c r="I915" s="162" t="str">
        <f t="shared" ref="I915:I916" si="174">IF(OR(D915="",E915="",F915=""),"",TEXT(T915,"000")&amp;D915&amp;TEXT(E915,"00")&amp;TEXT(F915,"00"))</f>
        <v>043S0101</v>
      </c>
      <c r="J915" s="207" t="s">
        <v>924</v>
      </c>
      <c r="K915" s="207" t="s">
        <v>925</v>
      </c>
      <c r="L915" s="207" t="s">
        <v>926</v>
      </c>
      <c r="M915" s="207" t="s">
        <v>930</v>
      </c>
      <c r="N915" s="207" t="s">
        <v>931</v>
      </c>
      <c r="O915" s="186" t="s">
        <v>6</v>
      </c>
      <c r="P915" s="187" t="s">
        <v>194</v>
      </c>
      <c r="Q915" s="188">
        <v>116</v>
      </c>
      <c r="R915" s="189"/>
      <c r="S915" s="190" t="s">
        <v>923</v>
      </c>
      <c r="T915" s="415">
        <f t="shared" si="169"/>
        <v>43</v>
      </c>
      <c r="V915" s="401" t="str">
        <f t="shared" si="163"/>
        <v>JWWA  K  116</v>
      </c>
      <c r="W915" s="401" t="str">
        <f t="shared" si="170"/>
        <v>JWWA  K  116</v>
      </c>
      <c r="AD915" s="401"/>
    </row>
    <row r="916" spans="1:30" ht="15" customHeight="1">
      <c r="A916" s="400" t="str">
        <f t="shared" si="161"/>
        <v>048S0101</v>
      </c>
      <c r="B916" s="544"/>
      <c r="C916" s="541"/>
      <c r="D916" s="139" t="s">
        <v>674</v>
      </c>
      <c r="E916" s="140">
        <v>1</v>
      </c>
      <c r="F916" s="140">
        <v>1</v>
      </c>
      <c r="G916" s="539"/>
      <c r="H916" s="535"/>
      <c r="I916" s="162" t="str">
        <f t="shared" si="174"/>
        <v>048S0101</v>
      </c>
      <c r="J916" s="431" t="s">
        <v>924</v>
      </c>
      <c r="K916" s="431" t="s">
        <v>3788</v>
      </c>
      <c r="L916" s="431" t="s">
        <v>1168</v>
      </c>
      <c r="M916" s="431" t="s">
        <v>930</v>
      </c>
      <c r="N916" s="431" t="s">
        <v>931</v>
      </c>
      <c r="O916" s="177" t="s">
        <v>6</v>
      </c>
      <c r="P916" s="178" t="s">
        <v>194</v>
      </c>
      <c r="Q916" s="179">
        <v>116</v>
      </c>
      <c r="R916" s="189"/>
      <c r="S916" s="190" t="s">
        <v>3787</v>
      </c>
      <c r="T916" s="415">
        <f>IF(S916="","",VLOOKUP(S916,$AC$7:$AD$80,2,FALSE))</f>
        <v>48</v>
      </c>
      <c r="V916" s="401" t="str">
        <f t="shared" si="163"/>
        <v>JWWA  K  116</v>
      </c>
      <c r="W916" s="401" t="str">
        <f t="shared" ref="W916" si="175">V916</f>
        <v>JWWA  K  116</v>
      </c>
      <c r="AD916" s="401"/>
    </row>
    <row r="917" spans="1:30" ht="15" customHeight="1">
      <c r="A917" s="400" t="str">
        <f t="shared" si="161"/>
        <v>043S0102</v>
      </c>
      <c r="B917" s="544"/>
      <c r="C917" s="541"/>
      <c r="D917" s="139" t="s">
        <v>674</v>
      </c>
      <c r="E917" s="140">
        <v>1</v>
      </c>
      <c r="F917" s="140">
        <v>2</v>
      </c>
      <c r="G917" s="539"/>
      <c r="H917" s="534" t="s">
        <v>2546</v>
      </c>
      <c r="I917" s="141" t="str">
        <f t="shared" si="172"/>
        <v>043S0102</v>
      </c>
      <c r="J917" s="207" t="s">
        <v>928</v>
      </c>
      <c r="K917" s="207" t="s">
        <v>929</v>
      </c>
      <c r="L917" s="207" t="s">
        <v>932</v>
      </c>
      <c r="M917" s="162" t="s">
        <v>2547</v>
      </c>
      <c r="N917" s="207" t="s">
        <v>931</v>
      </c>
      <c r="O917" s="186" t="s">
        <v>6</v>
      </c>
      <c r="P917" s="187" t="s">
        <v>194</v>
      </c>
      <c r="Q917" s="188">
        <v>116</v>
      </c>
      <c r="R917" s="409"/>
      <c r="S917" s="195" t="s">
        <v>923</v>
      </c>
      <c r="T917" s="416">
        <f t="shared" si="169"/>
        <v>43</v>
      </c>
      <c r="V917" s="401" t="str">
        <f t="shared" si="163"/>
        <v>JWWA  K  116</v>
      </c>
      <c r="W917" s="401" t="str">
        <f t="shared" si="170"/>
        <v>JWWA  K  116</v>
      </c>
      <c r="AD917" s="401"/>
    </row>
    <row r="918" spans="1:30" ht="15" customHeight="1">
      <c r="A918" s="400" t="str">
        <f t="shared" si="161"/>
        <v>048S0102</v>
      </c>
      <c r="B918" s="544"/>
      <c r="C918" s="542"/>
      <c r="D918" s="139" t="s">
        <v>674</v>
      </c>
      <c r="E918" s="140">
        <v>1</v>
      </c>
      <c r="F918" s="140">
        <v>2</v>
      </c>
      <c r="G918" s="535"/>
      <c r="H918" s="535"/>
      <c r="I918" s="164" t="str">
        <f t="shared" si="172"/>
        <v>048S0102</v>
      </c>
      <c r="J918" s="431" t="s">
        <v>928</v>
      </c>
      <c r="K918" s="431" t="s">
        <v>3798</v>
      </c>
      <c r="L918" s="431" t="s">
        <v>932</v>
      </c>
      <c r="M918" s="431" t="s">
        <v>3799</v>
      </c>
      <c r="N918" s="431" t="s">
        <v>931</v>
      </c>
      <c r="O918" s="177" t="s">
        <v>6</v>
      </c>
      <c r="P918" s="178" t="s">
        <v>194</v>
      </c>
      <c r="Q918" s="179">
        <v>116</v>
      </c>
      <c r="R918" s="189"/>
      <c r="S918" s="190" t="s">
        <v>3787</v>
      </c>
      <c r="T918" s="415">
        <f>IF(S918="","",VLOOKUP(S918,$AC$7:$AD$80,2,FALSE))</f>
        <v>48</v>
      </c>
      <c r="V918" s="401" t="str">
        <f t="shared" si="163"/>
        <v>JWWA  K  116</v>
      </c>
      <c r="W918" s="401" t="str">
        <f t="shared" ref="W918" si="176">V918</f>
        <v>JWWA  K  116</v>
      </c>
      <c r="AD918" s="401"/>
    </row>
    <row r="919" spans="1:30" ht="15" customHeight="1">
      <c r="A919" s="400" t="str">
        <f t="shared" si="161"/>
        <v>038S0201</v>
      </c>
      <c r="B919" s="544"/>
      <c r="C919" s="528" t="s">
        <v>2938</v>
      </c>
      <c r="D919" s="139" t="s">
        <v>674</v>
      </c>
      <c r="E919" s="140">
        <v>2</v>
      </c>
      <c r="F919" s="140">
        <v>1</v>
      </c>
      <c r="G919" s="534" t="s">
        <v>2555</v>
      </c>
      <c r="H919" s="531" t="s">
        <v>2548</v>
      </c>
      <c r="I919" s="162" t="str">
        <f t="shared" si="172"/>
        <v>038S0201</v>
      </c>
      <c r="J919" s="142" t="s">
        <v>1179</v>
      </c>
      <c r="K919" s="142" t="s">
        <v>1180</v>
      </c>
      <c r="L919" s="142" t="s">
        <v>1175</v>
      </c>
      <c r="M919" s="141"/>
      <c r="N919" s="141"/>
      <c r="O919" s="143" t="s">
        <v>57</v>
      </c>
      <c r="P919" s="144"/>
      <c r="Q919" s="145"/>
      <c r="R919" s="146"/>
      <c r="S919" s="147" t="s">
        <v>997</v>
      </c>
      <c r="T919" s="416">
        <f t="shared" si="169"/>
        <v>38</v>
      </c>
      <c r="V919" s="401" t="str">
        <f t="shared" si="163"/>
        <v xml:space="preserve">指定承認    </v>
      </c>
      <c r="W919" s="401" t="str">
        <f t="shared" si="170"/>
        <v xml:space="preserve">指定承認    </v>
      </c>
      <c r="AD919" s="401"/>
    </row>
    <row r="920" spans="1:30" ht="15" customHeight="1">
      <c r="A920" s="400" t="str">
        <f t="shared" si="161"/>
        <v>047S0201</v>
      </c>
      <c r="B920" s="544"/>
      <c r="C920" s="529"/>
      <c r="D920" s="139" t="s">
        <v>674</v>
      </c>
      <c r="E920" s="140">
        <v>2</v>
      </c>
      <c r="F920" s="140">
        <v>1</v>
      </c>
      <c r="G920" s="539"/>
      <c r="H920" s="533"/>
      <c r="I920" s="164" t="str">
        <f t="shared" si="172"/>
        <v>047S0201</v>
      </c>
      <c r="J920" s="176" t="s">
        <v>1179</v>
      </c>
      <c r="K920" s="176" t="s">
        <v>3091</v>
      </c>
      <c r="L920" s="176" t="s">
        <v>3092</v>
      </c>
      <c r="M920" s="164"/>
      <c r="N920" s="164"/>
      <c r="O920" s="177" t="s">
        <v>241</v>
      </c>
      <c r="P920" s="178"/>
      <c r="Q920" s="179"/>
      <c r="R920" s="180"/>
      <c r="S920" s="181" t="s">
        <v>4257</v>
      </c>
      <c r="T920" s="419">
        <f t="shared" si="169"/>
        <v>47</v>
      </c>
      <c r="V920" s="401" t="str">
        <f t="shared" si="163"/>
        <v xml:space="preserve">JWWA認証    </v>
      </c>
      <c r="W920" s="401" t="str">
        <f t="shared" ref="W920" si="177">V920</f>
        <v xml:space="preserve">JWWA認証    </v>
      </c>
      <c r="AD920" s="401"/>
    </row>
    <row r="921" spans="1:30" ht="15" customHeight="1">
      <c r="A921" s="400" t="str">
        <f t="shared" si="161"/>
        <v>038S0202</v>
      </c>
      <c r="B921" s="544"/>
      <c r="C921" s="529"/>
      <c r="D921" s="139" t="s">
        <v>674</v>
      </c>
      <c r="E921" s="140">
        <v>2</v>
      </c>
      <c r="F921" s="140">
        <v>2</v>
      </c>
      <c r="G921" s="539"/>
      <c r="H921" s="531" t="s">
        <v>2549</v>
      </c>
      <c r="I921" s="162" t="str">
        <f t="shared" si="172"/>
        <v>038S0202</v>
      </c>
      <c r="J921" s="142" t="s">
        <v>1172</v>
      </c>
      <c r="K921" s="142" t="s">
        <v>1174</v>
      </c>
      <c r="L921" s="142" t="s">
        <v>1175</v>
      </c>
      <c r="M921" s="141"/>
      <c r="N921" s="141"/>
      <c r="O921" s="143" t="s">
        <v>57</v>
      </c>
      <c r="P921" s="144"/>
      <c r="Q921" s="145"/>
      <c r="R921" s="146"/>
      <c r="S921" s="147" t="s">
        <v>997</v>
      </c>
      <c r="T921" s="415">
        <f t="shared" si="169"/>
        <v>38</v>
      </c>
      <c r="V921" s="401" t="str">
        <f t="shared" si="163"/>
        <v xml:space="preserve">指定承認    </v>
      </c>
      <c r="W921" s="401" t="str">
        <f t="shared" si="170"/>
        <v xml:space="preserve">指定承認    </v>
      </c>
      <c r="AD921" s="401"/>
    </row>
    <row r="922" spans="1:30" ht="15" customHeight="1">
      <c r="A922" s="400" t="str">
        <f t="shared" si="161"/>
        <v>047S0202</v>
      </c>
      <c r="B922" s="544"/>
      <c r="C922" s="529"/>
      <c r="D922" s="139" t="s">
        <v>674</v>
      </c>
      <c r="E922" s="140">
        <v>2</v>
      </c>
      <c r="F922" s="140">
        <v>2</v>
      </c>
      <c r="G922" s="539"/>
      <c r="H922" s="533"/>
      <c r="I922" s="164" t="str">
        <f t="shared" ref="I922" si="178">IF(OR(D922="",E922="",F922=""),"",TEXT(T922,"000")&amp;D922&amp;TEXT(E922,"00")&amp;TEXT(F922,"00"))</f>
        <v>047S0202</v>
      </c>
      <c r="J922" s="176" t="s">
        <v>1172</v>
      </c>
      <c r="K922" s="176" t="s">
        <v>3096</v>
      </c>
      <c r="L922" s="176" t="s">
        <v>3097</v>
      </c>
      <c r="M922" s="164"/>
      <c r="N922" s="164"/>
      <c r="O922" s="177" t="s">
        <v>241</v>
      </c>
      <c r="P922" s="178"/>
      <c r="Q922" s="179"/>
      <c r="R922" s="180"/>
      <c r="S922" s="181" t="s">
        <v>4257</v>
      </c>
      <c r="T922" s="419">
        <f t="shared" si="169"/>
        <v>47</v>
      </c>
      <c r="V922" s="401" t="str">
        <f t="shared" si="163"/>
        <v xml:space="preserve">JWWA認証    </v>
      </c>
      <c r="W922" s="401" t="str">
        <f t="shared" ref="W922" si="179">V922</f>
        <v xml:space="preserve">JWWA認証    </v>
      </c>
      <c r="AD922" s="401"/>
    </row>
    <row r="923" spans="1:30" ht="15" customHeight="1">
      <c r="A923" s="400" t="str">
        <f t="shared" si="161"/>
        <v>038S0203</v>
      </c>
      <c r="B923" s="544"/>
      <c r="C923" s="529"/>
      <c r="D923" s="139" t="s">
        <v>674</v>
      </c>
      <c r="E923" s="140">
        <v>2</v>
      </c>
      <c r="F923" s="140">
        <v>3</v>
      </c>
      <c r="G923" s="539"/>
      <c r="H923" s="531" t="s">
        <v>2550</v>
      </c>
      <c r="I923" s="162" t="str">
        <f t="shared" si="172"/>
        <v>038S0203</v>
      </c>
      <c r="J923" s="142" t="s">
        <v>1177</v>
      </c>
      <c r="K923" s="142" t="s">
        <v>1178</v>
      </c>
      <c r="L923" s="142" t="s">
        <v>1175</v>
      </c>
      <c r="M923" s="141"/>
      <c r="N923" s="141"/>
      <c r="O923" s="143" t="s">
        <v>57</v>
      </c>
      <c r="P923" s="144"/>
      <c r="Q923" s="145"/>
      <c r="R923" s="146"/>
      <c r="S923" s="147" t="s">
        <v>997</v>
      </c>
      <c r="T923" s="415">
        <f t="shared" si="169"/>
        <v>38</v>
      </c>
      <c r="V923" s="401" t="str">
        <f t="shared" si="163"/>
        <v xml:space="preserve">指定承認    </v>
      </c>
      <c r="W923" s="401" t="str">
        <f t="shared" si="170"/>
        <v xml:space="preserve">指定承認    </v>
      </c>
      <c r="AD923" s="401"/>
    </row>
    <row r="924" spans="1:30" ht="15" customHeight="1">
      <c r="A924" s="400" t="str">
        <f t="shared" si="161"/>
        <v>047S0203</v>
      </c>
      <c r="B924" s="544"/>
      <c r="C924" s="529"/>
      <c r="D924" s="139" t="s">
        <v>674</v>
      </c>
      <c r="E924" s="140">
        <v>2</v>
      </c>
      <c r="F924" s="140">
        <v>3</v>
      </c>
      <c r="G924" s="539"/>
      <c r="H924" s="533"/>
      <c r="I924" s="164" t="str">
        <f t="shared" ref="I924" si="180">IF(OR(D924="",E924="",F924=""),"",TEXT(T924,"000")&amp;D924&amp;TEXT(E924,"00")&amp;TEXT(F924,"00"))</f>
        <v>047S0203</v>
      </c>
      <c r="J924" s="176" t="s">
        <v>1177</v>
      </c>
      <c r="K924" s="176" t="s">
        <v>3099</v>
      </c>
      <c r="L924" s="176" t="s">
        <v>3097</v>
      </c>
      <c r="M924" s="164"/>
      <c r="N924" s="164"/>
      <c r="O924" s="177" t="s">
        <v>241</v>
      </c>
      <c r="P924" s="178"/>
      <c r="Q924" s="179"/>
      <c r="R924" s="180"/>
      <c r="S924" s="181" t="s">
        <v>4257</v>
      </c>
      <c r="T924" s="419">
        <f t="shared" si="169"/>
        <v>47</v>
      </c>
      <c r="V924" s="401" t="str">
        <f t="shared" si="163"/>
        <v xml:space="preserve">JWWA認証    </v>
      </c>
      <c r="W924" s="401" t="str">
        <f t="shared" ref="W924" si="181">V924</f>
        <v xml:space="preserve">JWWA認証    </v>
      </c>
      <c r="AD924" s="401"/>
    </row>
    <row r="925" spans="1:30" ht="15" customHeight="1">
      <c r="A925" s="400" t="str">
        <f t="shared" si="161"/>
        <v>038S0204</v>
      </c>
      <c r="B925" s="544"/>
      <c r="C925" s="529"/>
      <c r="D925" s="139" t="s">
        <v>674</v>
      </c>
      <c r="E925" s="140">
        <v>2</v>
      </c>
      <c r="F925" s="140">
        <v>4</v>
      </c>
      <c r="G925" s="539"/>
      <c r="H925" s="531" t="s">
        <v>2551</v>
      </c>
      <c r="I925" s="162" t="str">
        <f t="shared" si="172"/>
        <v>038S0204</v>
      </c>
      <c r="J925" s="142" t="s">
        <v>1181</v>
      </c>
      <c r="K925" s="142" t="s">
        <v>1182</v>
      </c>
      <c r="L925" s="142" t="s">
        <v>1183</v>
      </c>
      <c r="M925" s="141"/>
      <c r="N925" s="141"/>
      <c r="O925" s="143" t="s">
        <v>57</v>
      </c>
      <c r="P925" s="144"/>
      <c r="Q925" s="145"/>
      <c r="R925" s="146"/>
      <c r="S925" s="147" t="s">
        <v>997</v>
      </c>
      <c r="T925" s="415">
        <f t="shared" si="169"/>
        <v>38</v>
      </c>
      <c r="V925" s="401" t="str">
        <f t="shared" si="163"/>
        <v xml:space="preserve">指定承認    </v>
      </c>
      <c r="W925" s="401" t="str">
        <f t="shared" si="170"/>
        <v xml:space="preserve">指定承認    </v>
      </c>
      <c r="AD925" s="401"/>
    </row>
    <row r="926" spans="1:30" ht="15" customHeight="1">
      <c r="A926" s="400" t="str">
        <f t="shared" si="161"/>
        <v>047S0204</v>
      </c>
      <c r="B926" s="544"/>
      <c r="C926" s="529"/>
      <c r="D926" s="139" t="s">
        <v>674</v>
      </c>
      <c r="E926" s="140">
        <v>2</v>
      </c>
      <c r="F926" s="140">
        <v>4</v>
      </c>
      <c r="G926" s="539"/>
      <c r="H926" s="533"/>
      <c r="I926" s="164" t="str">
        <f t="shared" ref="I926" si="182">IF(OR(D926="",E926="",F926=""),"",TEXT(T926,"000")&amp;D926&amp;TEXT(E926,"00")&amp;TEXT(F926,"00"))</f>
        <v>047S0204</v>
      </c>
      <c r="J926" s="176" t="s">
        <v>1181</v>
      </c>
      <c r="K926" s="176" t="s">
        <v>3101</v>
      </c>
      <c r="L926" s="176" t="s">
        <v>3102</v>
      </c>
      <c r="M926" s="164"/>
      <c r="N926" s="164"/>
      <c r="O926" s="177" t="s">
        <v>241</v>
      </c>
      <c r="P926" s="178"/>
      <c r="Q926" s="179"/>
      <c r="R926" s="180"/>
      <c r="S926" s="181" t="s">
        <v>4257</v>
      </c>
      <c r="T926" s="419">
        <f t="shared" si="169"/>
        <v>47</v>
      </c>
      <c r="V926" s="401" t="str">
        <f t="shared" si="163"/>
        <v xml:space="preserve">JWWA認証    </v>
      </c>
      <c r="W926" s="401" t="str">
        <f t="shared" ref="W926" si="183">V926</f>
        <v xml:space="preserve">JWWA認証    </v>
      </c>
      <c r="AD926" s="401"/>
    </row>
    <row r="927" spans="1:30" ht="15" customHeight="1">
      <c r="A927" s="400" t="str">
        <f t="shared" si="161"/>
        <v>038S0205</v>
      </c>
      <c r="B927" s="544"/>
      <c r="C927" s="529"/>
      <c r="D927" s="139" t="s">
        <v>674</v>
      </c>
      <c r="E927" s="140">
        <v>2</v>
      </c>
      <c r="F927" s="140">
        <v>5</v>
      </c>
      <c r="G927" s="539"/>
      <c r="H927" s="531" t="s">
        <v>2553</v>
      </c>
      <c r="I927" s="162" t="str">
        <f t="shared" si="172"/>
        <v>038S0205</v>
      </c>
      <c r="J927" s="142" t="s">
        <v>1184</v>
      </c>
      <c r="K927" s="142" t="s">
        <v>1185</v>
      </c>
      <c r="L927" s="142" t="s">
        <v>2552</v>
      </c>
      <c r="M927" s="141"/>
      <c r="N927" s="141"/>
      <c r="O927" s="143" t="s">
        <v>57</v>
      </c>
      <c r="P927" s="144"/>
      <c r="Q927" s="145"/>
      <c r="R927" s="146"/>
      <c r="S927" s="147" t="s">
        <v>997</v>
      </c>
      <c r="T927" s="415">
        <f t="shared" si="169"/>
        <v>38</v>
      </c>
      <c r="V927" s="401" t="str">
        <f t="shared" si="163"/>
        <v xml:space="preserve">指定承認    </v>
      </c>
      <c r="W927" s="401" t="str">
        <f t="shared" si="170"/>
        <v xml:space="preserve">指定承認    </v>
      </c>
      <c r="AD927" s="401"/>
    </row>
    <row r="928" spans="1:30" ht="15" customHeight="1">
      <c r="A928" s="400" t="str">
        <f t="shared" si="161"/>
        <v>047S0205</v>
      </c>
      <c r="B928" s="544"/>
      <c r="C928" s="529"/>
      <c r="D928" s="139" t="s">
        <v>674</v>
      </c>
      <c r="E928" s="140">
        <v>2</v>
      </c>
      <c r="F928" s="140">
        <v>5</v>
      </c>
      <c r="G928" s="539"/>
      <c r="H928" s="533"/>
      <c r="I928" s="164" t="str">
        <f t="shared" ref="I928" si="184">IF(OR(D928="",E928="",F928=""),"",TEXT(T928,"000")&amp;D928&amp;TEXT(E928,"00")&amp;TEXT(F928,"00"))</f>
        <v>047S0205</v>
      </c>
      <c r="J928" s="176" t="s">
        <v>1184</v>
      </c>
      <c r="K928" s="176" t="s">
        <v>3104</v>
      </c>
      <c r="L928" s="176" t="s">
        <v>3097</v>
      </c>
      <c r="M928" s="164"/>
      <c r="N928" s="164"/>
      <c r="O928" s="177" t="s">
        <v>241</v>
      </c>
      <c r="P928" s="178"/>
      <c r="Q928" s="179"/>
      <c r="R928" s="180"/>
      <c r="S928" s="181" t="s">
        <v>4257</v>
      </c>
      <c r="T928" s="419">
        <f t="shared" si="169"/>
        <v>47</v>
      </c>
      <c r="V928" s="401" t="str">
        <f t="shared" si="163"/>
        <v xml:space="preserve">JWWA認証    </v>
      </c>
      <c r="W928" s="401" t="str">
        <f t="shared" ref="W928" si="185">V928</f>
        <v xml:space="preserve">JWWA認証    </v>
      </c>
      <c r="AD928" s="401"/>
    </row>
    <row r="929" spans="1:30" ht="15" customHeight="1">
      <c r="A929" s="400" t="str">
        <f t="shared" si="161"/>
        <v>038S0206</v>
      </c>
      <c r="B929" s="544"/>
      <c r="C929" s="529"/>
      <c r="D929" s="139" t="s">
        <v>674</v>
      </c>
      <c r="E929" s="140">
        <v>2</v>
      </c>
      <c r="F929" s="140">
        <v>6</v>
      </c>
      <c r="G929" s="539"/>
      <c r="H929" s="531" t="s">
        <v>2554</v>
      </c>
      <c r="I929" s="162" t="str">
        <f t="shared" si="172"/>
        <v>038S0206</v>
      </c>
      <c r="J929" s="142" t="s">
        <v>1186</v>
      </c>
      <c r="K929" s="142" t="s">
        <v>1187</v>
      </c>
      <c r="L929" s="142" t="s">
        <v>1175</v>
      </c>
      <c r="M929" s="141"/>
      <c r="N929" s="141"/>
      <c r="O929" s="143" t="s">
        <v>57</v>
      </c>
      <c r="P929" s="144"/>
      <c r="Q929" s="145"/>
      <c r="R929" s="146"/>
      <c r="S929" s="147" t="s">
        <v>997</v>
      </c>
      <c r="T929" s="415">
        <f t="shared" si="169"/>
        <v>38</v>
      </c>
      <c r="V929" s="401" t="str">
        <f t="shared" si="163"/>
        <v xml:space="preserve">指定承認    </v>
      </c>
      <c r="W929" s="401" t="str">
        <f t="shared" si="170"/>
        <v xml:space="preserve">指定承認    </v>
      </c>
      <c r="AD929" s="401"/>
    </row>
    <row r="930" spans="1:30" ht="15" customHeight="1">
      <c r="A930" s="400" t="str">
        <f t="shared" si="161"/>
        <v>047S0206</v>
      </c>
      <c r="B930" s="544"/>
      <c r="C930" s="529"/>
      <c r="D930" s="139" t="s">
        <v>674</v>
      </c>
      <c r="E930" s="140">
        <v>2</v>
      </c>
      <c r="F930" s="140">
        <v>6</v>
      </c>
      <c r="G930" s="535"/>
      <c r="H930" s="533"/>
      <c r="I930" s="164" t="str">
        <f t="shared" ref="I930" si="186">IF(OR(D930="",E930="",F930=""),"",TEXT(T930,"000")&amp;D930&amp;TEXT(E930,"00")&amp;TEXT(F930,"00"))</f>
        <v>047S0206</v>
      </c>
      <c r="J930" s="176" t="s">
        <v>1186</v>
      </c>
      <c r="K930" s="176" t="s">
        <v>3106</v>
      </c>
      <c r="L930" s="176" t="s">
        <v>3097</v>
      </c>
      <c r="M930" s="164"/>
      <c r="N930" s="164"/>
      <c r="O930" s="177" t="s">
        <v>241</v>
      </c>
      <c r="P930" s="178"/>
      <c r="Q930" s="179"/>
      <c r="R930" s="180"/>
      <c r="S930" s="181" t="s">
        <v>4257</v>
      </c>
      <c r="T930" s="419">
        <f t="shared" si="169"/>
        <v>47</v>
      </c>
      <c r="V930" s="401" t="str">
        <f t="shared" si="163"/>
        <v xml:space="preserve">JWWA認証    </v>
      </c>
      <c r="W930" s="401" t="str">
        <f t="shared" ref="W930" si="187">V930</f>
        <v xml:space="preserve">JWWA認証    </v>
      </c>
      <c r="AD930" s="401"/>
    </row>
    <row r="931" spans="1:30" ht="15" customHeight="1">
      <c r="A931" s="400" t="str">
        <f t="shared" si="161"/>
        <v>038S0207</v>
      </c>
      <c r="B931" s="544"/>
      <c r="C931" s="529"/>
      <c r="D931" s="139" t="s">
        <v>674</v>
      </c>
      <c r="E931" s="140">
        <v>2</v>
      </c>
      <c r="F931" s="140">
        <v>7</v>
      </c>
      <c r="G931" s="534" t="s">
        <v>2556</v>
      </c>
      <c r="H931" s="531" t="s">
        <v>2557</v>
      </c>
      <c r="I931" s="162" t="str">
        <f t="shared" si="172"/>
        <v>038S0207</v>
      </c>
      <c r="J931" s="142" t="s">
        <v>1188</v>
      </c>
      <c r="K931" s="142" t="s">
        <v>1189</v>
      </c>
      <c r="L931" s="142" t="s">
        <v>1190</v>
      </c>
      <c r="M931" s="141"/>
      <c r="N931" s="141"/>
      <c r="O931" s="143" t="s">
        <v>57</v>
      </c>
      <c r="P931" s="144"/>
      <c r="Q931" s="145"/>
      <c r="R931" s="146"/>
      <c r="S931" s="147" t="s">
        <v>997</v>
      </c>
      <c r="T931" s="415">
        <f t="shared" si="169"/>
        <v>38</v>
      </c>
      <c r="V931" s="401" t="str">
        <f t="shared" si="163"/>
        <v xml:space="preserve">指定承認    </v>
      </c>
      <c r="W931" s="401" t="str">
        <f t="shared" ref="W931:W957" si="188">V931</f>
        <v xml:space="preserve">指定承認    </v>
      </c>
      <c r="AD931" s="401"/>
    </row>
    <row r="932" spans="1:30" ht="15" customHeight="1">
      <c r="A932" s="400" t="str">
        <f t="shared" ref="A932:A995" si="189">I932</f>
        <v>047S0207</v>
      </c>
      <c r="B932" s="544"/>
      <c r="C932" s="529"/>
      <c r="D932" s="139" t="s">
        <v>674</v>
      </c>
      <c r="E932" s="140">
        <v>2</v>
      </c>
      <c r="F932" s="140">
        <v>7</v>
      </c>
      <c r="G932" s="539"/>
      <c r="H932" s="533"/>
      <c r="I932" s="164" t="str">
        <f t="shared" ref="I932" si="190">IF(OR(D932="",E932="",F932=""),"",TEXT(T932,"000")&amp;D932&amp;TEXT(E932,"00")&amp;TEXT(F932,"00"))</f>
        <v>047S0207</v>
      </c>
      <c r="J932" s="176" t="s">
        <v>1188</v>
      </c>
      <c r="K932" s="176" t="s">
        <v>3108</v>
      </c>
      <c r="L932" s="176" t="s">
        <v>3109</v>
      </c>
      <c r="M932" s="164"/>
      <c r="N932" s="164"/>
      <c r="O932" s="177" t="s">
        <v>241</v>
      </c>
      <c r="P932" s="178"/>
      <c r="Q932" s="179"/>
      <c r="R932" s="180"/>
      <c r="S932" s="181" t="s">
        <v>4257</v>
      </c>
      <c r="T932" s="419">
        <f t="shared" si="169"/>
        <v>47</v>
      </c>
      <c r="V932" s="401" t="str">
        <f t="shared" si="163"/>
        <v xml:space="preserve">JWWA認証    </v>
      </c>
      <c r="W932" s="401" t="str">
        <f t="shared" ref="W932" si="191">V932</f>
        <v xml:space="preserve">JWWA認証    </v>
      </c>
      <c r="AD932" s="401"/>
    </row>
    <row r="933" spans="1:30" ht="15" customHeight="1">
      <c r="A933" s="400" t="str">
        <f t="shared" si="189"/>
        <v>038S0208</v>
      </c>
      <c r="B933" s="544"/>
      <c r="C933" s="529"/>
      <c r="D933" s="139" t="s">
        <v>674</v>
      </c>
      <c r="E933" s="140">
        <v>2</v>
      </c>
      <c r="F933" s="140">
        <v>8</v>
      </c>
      <c r="G933" s="539"/>
      <c r="H933" s="531" t="s">
        <v>2558</v>
      </c>
      <c r="I933" s="162" t="str">
        <f t="shared" si="172"/>
        <v>038S0208</v>
      </c>
      <c r="J933" s="142" t="s">
        <v>1191</v>
      </c>
      <c r="K933" s="142" t="s">
        <v>1192</v>
      </c>
      <c r="L933" s="142" t="s">
        <v>1190</v>
      </c>
      <c r="M933" s="141"/>
      <c r="N933" s="141"/>
      <c r="O933" s="143" t="s">
        <v>57</v>
      </c>
      <c r="P933" s="144"/>
      <c r="Q933" s="145"/>
      <c r="R933" s="146"/>
      <c r="S933" s="147" t="s">
        <v>997</v>
      </c>
      <c r="T933" s="415">
        <f t="shared" si="169"/>
        <v>38</v>
      </c>
      <c r="V933" s="401" t="str">
        <f t="shared" si="163"/>
        <v xml:space="preserve">指定承認    </v>
      </c>
      <c r="W933" s="401" t="str">
        <f t="shared" si="188"/>
        <v xml:space="preserve">指定承認    </v>
      </c>
      <c r="AD933" s="401"/>
    </row>
    <row r="934" spans="1:30" ht="15" customHeight="1">
      <c r="A934" s="400" t="str">
        <f t="shared" si="189"/>
        <v>047S0208</v>
      </c>
      <c r="B934" s="544"/>
      <c r="C934" s="529"/>
      <c r="D934" s="139" t="s">
        <v>674</v>
      </c>
      <c r="E934" s="140">
        <v>2</v>
      </c>
      <c r="F934" s="140">
        <v>8</v>
      </c>
      <c r="G934" s="539"/>
      <c r="H934" s="533"/>
      <c r="I934" s="164" t="str">
        <f t="shared" ref="I934" si="192">IF(OR(D934="",E934="",F934=""),"",TEXT(T934,"000")&amp;D934&amp;TEXT(E934,"00")&amp;TEXT(F934,"00"))</f>
        <v>047S0208</v>
      </c>
      <c r="J934" s="176" t="s">
        <v>1191</v>
      </c>
      <c r="K934" s="176" t="s">
        <v>3110</v>
      </c>
      <c r="L934" s="176" t="s">
        <v>3109</v>
      </c>
      <c r="M934" s="164"/>
      <c r="N934" s="164"/>
      <c r="O934" s="177" t="s">
        <v>241</v>
      </c>
      <c r="P934" s="178"/>
      <c r="Q934" s="179"/>
      <c r="R934" s="180"/>
      <c r="S934" s="181" t="s">
        <v>4257</v>
      </c>
      <c r="T934" s="419">
        <f t="shared" si="169"/>
        <v>47</v>
      </c>
      <c r="V934" s="401" t="str">
        <f t="shared" si="163"/>
        <v xml:space="preserve">JWWA認証    </v>
      </c>
      <c r="W934" s="401" t="str">
        <f t="shared" ref="W934" si="193">V934</f>
        <v xml:space="preserve">JWWA認証    </v>
      </c>
      <c r="AD934" s="401"/>
    </row>
    <row r="935" spans="1:30" ht="15" customHeight="1">
      <c r="A935" s="400" t="str">
        <f t="shared" si="189"/>
        <v>038S0209</v>
      </c>
      <c r="B935" s="544"/>
      <c r="C935" s="529"/>
      <c r="D935" s="139" t="s">
        <v>674</v>
      </c>
      <c r="E935" s="140">
        <v>2</v>
      </c>
      <c r="F935" s="140">
        <v>9</v>
      </c>
      <c r="G935" s="539"/>
      <c r="H935" s="531" t="s">
        <v>2559</v>
      </c>
      <c r="I935" s="162" t="str">
        <f t="shared" si="172"/>
        <v>038S0209</v>
      </c>
      <c r="J935" s="142" t="s">
        <v>1193</v>
      </c>
      <c r="K935" s="142" t="s">
        <v>1194</v>
      </c>
      <c r="L935" s="142" t="s">
        <v>1190</v>
      </c>
      <c r="M935" s="141"/>
      <c r="N935" s="141"/>
      <c r="O935" s="143" t="s">
        <v>57</v>
      </c>
      <c r="P935" s="144"/>
      <c r="Q935" s="145"/>
      <c r="R935" s="146"/>
      <c r="S935" s="147" t="s">
        <v>997</v>
      </c>
      <c r="T935" s="415">
        <f t="shared" si="169"/>
        <v>38</v>
      </c>
      <c r="V935" s="401" t="str">
        <f t="shared" si="163"/>
        <v xml:space="preserve">指定承認    </v>
      </c>
      <c r="W935" s="401" t="str">
        <f t="shared" ref="W935:W943" si="194">V935</f>
        <v xml:space="preserve">指定承認    </v>
      </c>
      <c r="AD935" s="401"/>
    </row>
    <row r="936" spans="1:30" ht="15" customHeight="1">
      <c r="A936" s="400" t="str">
        <f t="shared" si="189"/>
        <v>047S0209</v>
      </c>
      <c r="B936" s="544"/>
      <c r="C936" s="530"/>
      <c r="D936" s="139" t="s">
        <v>674</v>
      </c>
      <c r="E936" s="140">
        <v>2</v>
      </c>
      <c r="F936" s="140">
        <v>9</v>
      </c>
      <c r="G936" s="535"/>
      <c r="H936" s="533"/>
      <c r="I936" s="164" t="str">
        <f t="shared" ref="I936" si="195">IF(OR(D936="",E936="",F936=""),"",TEXT(T936,"000")&amp;D936&amp;TEXT(E936,"00")&amp;TEXT(F936,"00"))</f>
        <v>047S0209</v>
      </c>
      <c r="J936" s="176" t="s">
        <v>1193</v>
      </c>
      <c r="K936" s="176" t="s">
        <v>3111</v>
      </c>
      <c r="L936" s="176" t="s">
        <v>3109</v>
      </c>
      <c r="M936" s="164"/>
      <c r="N936" s="164"/>
      <c r="O936" s="177" t="s">
        <v>241</v>
      </c>
      <c r="P936" s="178"/>
      <c r="Q936" s="179"/>
      <c r="R936" s="180"/>
      <c r="S936" s="181" t="s">
        <v>4257</v>
      </c>
      <c r="T936" s="419">
        <f t="shared" si="169"/>
        <v>47</v>
      </c>
      <c r="V936" s="401" t="str">
        <f t="shared" si="163"/>
        <v xml:space="preserve">JWWA認証    </v>
      </c>
      <c r="W936" s="401" t="str">
        <f t="shared" si="194"/>
        <v xml:space="preserve">JWWA認証    </v>
      </c>
      <c r="AD936" s="401"/>
    </row>
    <row r="937" spans="1:30" ht="15" customHeight="1">
      <c r="A937" s="400" t="str">
        <f t="shared" si="189"/>
        <v>014S0203</v>
      </c>
      <c r="B937" s="544"/>
      <c r="C937" s="540" t="s">
        <v>2939</v>
      </c>
      <c r="D937" s="139" t="s">
        <v>674</v>
      </c>
      <c r="E937" s="140">
        <v>2</v>
      </c>
      <c r="F937" s="140">
        <v>3</v>
      </c>
      <c r="G937" s="534" t="s">
        <v>2564</v>
      </c>
      <c r="H937" s="534" t="s">
        <v>2570</v>
      </c>
      <c r="I937" s="162" t="str">
        <f t="shared" si="172"/>
        <v>014S0203</v>
      </c>
      <c r="J937" s="142" t="s">
        <v>691</v>
      </c>
      <c r="K937" s="142" t="s">
        <v>692</v>
      </c>
      <c r="L937" s="142" t="s">
        <v>693</v>
      </c>
      <c r="M937" s="142" t="s">
        <v>385</v>
      </c>
      <c r="N937" s="142" t="s">
        <v>612</v>
      </c>
      <c r="O937" s="143" t="s">
        <v>57</v>
      </c>
      <c r="P937" s="144"/>
      <c r="Q937" s="145"/>
      <c r="R937" s="146"/>
      <c r="S937" s="147" t="s">
        <v>605</v>
      </c>
      <c r="T937" s="415">
        <f t="shared" si="169"/>
        <v>14</v>
      </c>
      <c r="V937" s="401" t="str">
        <f t="shared" si="163"/>
        <v xml:space="preserve">指定承認    </v>
      </c>
      <c r="W937" s="401" t="str">
        <f t="shared" si="194"/>
        <v xml:space="preserve">指定承認    </v>
      </c>
      <c r="AD937" s="401"/>
    </row>
    <row r="938" spans="1:30" ht="15" customHeight="1">
      <c r="A938" s="400" t="str">
        <f t="shared" si="189"/>
        <v>016S0211</v>
      </c>
      <c r="B938" s="544"/>
      <c r="C938" s="541"/>
      <c r="D938" s="139" t="s">
        <v>674</v>
      </c>
      <c r="E938" s="140">
        <v>2</v>
      </c>
      <c r="F938" s="140">
        <v>11</v>
      </c>
      <c r="G938" s="539"/>
      <c r="H938" s="535"/>
      <c r="I938" s="164" t="str">
        <f t="shared" si="172"/>
        <v>016S0211</v>
      </c>
      <c r="J938" s="176" t="s">
        <v>1459</v>
      </c>
      <c r="K938" s="176" t="s">
        <v>1465</v>
      </c>
      <c r="L938" s="164" t="s">
        <v>1466</v>
      </c>
      <c r="M938" s="176" t="s">
        <v>596</v>
      </c>
      <c r="N938" s="176" t="s">
        <v>1405</v>
      </c>
      <c r="O938" s="177" t="s">
        <v>57</v>
      </c>
      <c r="P938" s="178"/>
      <c r="Q938" s="179"/>
      <c r="R938" s="180"/>
      <c r="S938" s="181" t="s">
        <v>1338</v>
      </c>
      <c r="T938" s="419">
        <f t="shared" si="169"/>
        <v>16</v>
      </c>
      <c r="V938" s="401" t="str">
        <f t="shared" ref="V938:V1001" si="196">""&amp;O938&amp;"  "&amp;P938&amp;"  "&amp;Q938&amp;""</f>
        <v xml:space="preserve">指定承認    </v>
      </c>
      <c r="W938" s="401" t="str">
        <f t="shared" si="194"/>
        <v xml:space="preserve">指定承認    </v>
      </c>
      <c r="AD938" s="401"/>
    </row>
    <row r="939" spans="1:30" ht="15" customHeight="1">
      <c r="A939" s="400" t="str">
        <f t="shared" si="189"/>
        <v>014S0204</v>
      </c>
      <c r="B939" s="544"/>
      <c r="C939" s="541"/>
      <c r="D939" s="139" t="s">
        <v>674</v>
      </c>
      <c r="E939" s="140">
        <v>2</v>
      </c>
      <c r="F939" s="140">
        <v>4</v>
      </c>
      <c r="G939" s="539"/>
      <c r="H939" s="534" t="s">
        <v>2572</v>
      </c>
      <c r="I939" s="162" t="str">
        <f t="shared" si="172"/>
        <v>014S0204</v>
      </c>
      <c r="J939" s="142" t="s">
        <v>694</v>
      </c>
      <c r="K939" s="142" t="s">
        <v>695</v>
      </c>
      <c r="L939" s="142" t="s">
        <v>693</v>
      </c>
      <c r="M939" s="142" t="s">
        <v>385</v>
      </c>
      <c r="N939" s="142" t="s">
        <v>612</v>
      </c>
      <c r="O939" s="143" t="s">
        <v>57</v>
      </c>
      <c r="P939" s="144"/>
      <c r="Q939" s="145"/>
      <c r="R939" s="146"/>
      <c r="S939" s="147" t="s">
        <v>605</v>
      </c>
      <c r="T939" s="415">
        <f t="shared" si="169"/>
        <v>14</v>
      </c>
      <c r="V939" s="401" t="str">
        <f t="shared" si="196"/>
        <v xml:space="preserve">指定承認    </v>
      </c>
      <c r="W939" s="401" t="str">
        <f t="shared" si="194"/>
        <v xml:space="preserve">指定承認    </v>
      </c>
      <c r="AD939" s="401"/>
    </row>
    <row r="940" spans="1:30" ht="15" customHeight="1">
      <c r="A940" s="400" t="str">
        <f t="shared" si="189"/>
        <v>016S0212</v>
      </c>
      <c r="B940" s="544"/>
      <c r="C940" s="541"/>
      <c r="D940" s="139" t="s">
        <v>674</v>
      </c>
      <c r="E940" s="140">
        <v>2</v>
      </c>
      <c r="F940" s="140">
        <v>12</v>
      </c>
      <c r="G940" s="539"/>
      <c r="H940" s="535"/>
      <c r="I940" s="164" t="str">
        <f t="shared" si="172"/>
        <v>016S0212</v>
      </c>
      <c r="J940" s="176" t="s">
        <v>1461</v>
      </c>
      <c r="K940" s="176" t="s">
        <v>1465</v>
      </c>
      <c r="L940" s="164" t="s">
        <v>1466</v>
      </c>
      <c r="M940" s="176" t="s">
        <v>596</v>
      </c>
      <c r="N940" s="176" t="s">
        <v>1405</v>
      </c>
      <c r="O940" s="177" t="s">
        <v>57</v>
      </c>
      <c r="P940" s="178"/>
      <c r="Q940" s="179"/>
      <c r="R940" s="180"/>
      <c r="S940" s="181" t="s">
        <v>1338</v>
      </c>
      <c r="T940" s="419">
        <f t="shared" si="169"/>
        <v>16</v>
      </c>
      <c r="V940" s="401" t="str">
        <f t="shared" si="196"/>
        <v xml:space="preserve">指定承認    </v>
      </c>
      <c r="W940" s="401" t="str">
        <f t="shared" si="194"/>
        <v xml:space="preserve">指定承認    </v>
      </c>
      <c r="AD940" s="401"/>
    </row>
    <row r="941" spans="1:30" ht="15" customHeight="1">
      <c r="A941" s="400" t="str">
        <f t="shared" si="189"/>
        <v>014S0205</v>
      </c>
      <c r="B941" s="544"/>
      <c r="C941" s="541"/>
      <c r="D941" s="139" t="s">
        <v>674</v>
      </c>
      <c r="E941" s="140">
        <v>2</v>
      </c>
      <c r="F941" s="140">
        <v>5</v>
      </c>
      <c r="G941" s="539"/>
      <c r="H941" s="534" t="s">
        <v>2573</v>
      </c>
      <c r="I941" s="162" t="str">
        <f t="shared" si="172"/>
        <v>014S0205</v>
      </c>
      <c r="J941" s="142" t="s">
        <v>696</v>
      </c>
      <c r="K941" s="142" t="s">
        <v>697</v>
      </c>
      <c r="L941" s="142" t="s">
        <v>693</v>
      </c>
      <c r="M941" s="142" t="s">
        <v>385</v>
      </c>
      <c r="N941" s="142" t="s">
        <v>612</v>
      </c>
      <c r="O941" s="143" t="s">
        <v>57</v>
      </c>
      <c r="P941" s="144"/>
      <c r="Q941" s="145"/>
      <c r="R941" s="146"/>
      <c r="S941" s="147" t="s">
        <v>605</v>
      </c>
      <c r="T941" s="415">
        <f t="shared" ref="T941:T972" si="197">IF(S941="","",VLOOKUP(S941,$AC$7:$AD$69,2,FALSE))</f>
        <v>14</v>
      </c>
      <c r="V941" s="401" t="str">
        <f t="shared" si="196"/>
        <v xml:space="preserve">指定承認    </v>
      </c>
      <c r="W941" s="401" t="str">
        <f t="shared" si="194"/>
        <v xml:space="preserve">指定承認    </v>
      </c>
      <c r="AD941" s="401"/>
    </row>
    <row r="942" spans="1:30" ht="15" customHeight="1">
      <c r="A942" s="400" t="str">
        <f t="shared" si="189"/>
        <v>016S0213</v>
      </c>
      <c r="B942" s="544"/>
      <c r="C942" s="541"/>
      <c r="D942" s="139" t="s">
        <v>674</v>
      </c>
      <c r="E942" s="140">
        <v>2</v>
      </c>
      <c r="F942" s="140">
        <v>13</v>
      </c>
      <c r="G942" s="539"/>
      <c r="H942" s="535"/>
      <c r="I942" s="164" t="str">
        <f t="shared" si="172"/>
        <v>016S0213</v>
      </c>
      <c r="J942" s="176" t="s">
        <v>1462</v>
      </c>
      <c r="K942" s="176" t="s">
        <v>1465</v>
      </c>
      <c r="L942" s="164" t="s">
        <v>1466</v>
      </c>
      <c r="M942" s="176" t="s">
        <v>596</v>
      </c>
      <c r="N942" s="176" t="s">
        <v>1405</v>
      </c>
      <c r="O942" s="177" t="s">
        <v>57</v>
      </c>
      <c r="P942" s="178"/>
      <c r="Q942" s="179"/>
      <c r="R942" s="180"/>
      <c r="S942" s="181" t="s">
        <v>1338</v>
      </c>
      <c r="T942" s="419">
        <f t="shared" si="197"/>
        <v>16</v>
      </c>
      <c r="V942" s="401" t="str">
        <f t="shared" si="196"/>
        <v xml:space="preserve">指定承認    </v>
      </c>
      <c r="W942" s="401" t="str">
        <f t="shared" si="194"/>
        <v xml:space="preserve">指定承認    </v>
      </c>
      <c r="AD942" s="401"/>
    </row>
    <row r="943" spans="1:30" ht="15" customHeight="1">
      <c r="A943" s="400" t="str">
        <f t="shared" si="189"/>
        <v>014S0206</v>
      </c>
      <c r="B943" s="544"/>
      <c r="C943" s="541"/>
      <c r="D943" s="139" t="s">
        <v>674</v>
      </c>
      <c r="E943" s="140">
        <v>2</v>
      </c>
      <c r="F943" s="140">
        <v>6</v>
      </c>
      <c r="G943" s="535"/>
      <c r="H943" s="163" t="s">
        <v>2569</v>
      </c>
      <c r="I943" s="162" t="str">
        <f t="shared" si="172"/>
        <v>014S0206</v>
      </c>
      <c r="J943" s="142" t="s">
        <v>698</v>
      </c>
      <c r="K943" s="142" t="s">
        <v>699</v>
      </c>
      <c r="L943" s="142" t="s">
        <v>693</v>
      </c>
      <c r="M943" s="142" t="s">
        <v>385</v>
      </c>
      <c r="N943" s="142" t="s">
        <v>612</v>
      </c>
      <c r="O943" s="143" t="s">
        <v>57</v>
      </c>
      <c r="P943" s="144"/>
      <c r="Q943" s="145"/>
      <c r="R943" s="146"/>
      <c r="S943" s="147" t="s">
        <v>605</v>
      </c>
      <c r="T943" s="415">
        <f t="shared" si="197"/>
        <v>14</v>
      </c>
      <c r="V943" s="401" t="str">
        <f t="shared" si="196"/>
        <v xml:space="preserve">指定承認    </v>
      </c>
      <c r="W943" s="401" t="str">
        <f t="shared" si="194"/>
        <v xml:space="preserve">指定承認    </v>
      </c>
      <c r="AD943" s="401"/>
    </row>
    <row r="944" spans="1:30" ht="15" customHeight="1">
      <c r="A944" s="400" t="str">
        <f t="shared" si="189"/>
        <v>016S0214</v>
      </c>
      <c r="B944" s="546" t="s">
        <v>2941</v>
      </c>
      <c r="C944" s="541" t="s">
        <v>2939</v>
      </c>
      <c r="D944" s="139" t="s">
        <v>674</v>
      </c>
      <c r="E944" s="140">
        <v>2</v>
      </c>
      <c r="F944" s="140">
        <v>14</v>
      </c>
      <c r="G944" s="534" t="s">
        <v>2564</v>
      </c>
      <c r="H944" s="163" t="s">
        <v>2569</v>
      </c>
      <c r="I944" s="164" t="str">
        <f t="shared" si="172"/>
        <v>016S0214</v>
      </c>
      <c r="J944" s="176" t="s">
        <v>1463</v>
      </c>
      <c r="K944" s="176" t="s">
        <v>1465</v>
      </c>
      <c r="L944" s="164" t="s">
        <v>1466</v>
      </c>
      <c r="M944" s="176" t="s">
        <v>596</v>
      </c>
      <c r="N944" s="176" t="s">
        <v>1405</v>
      </c>
      <c r="O944" s="177" t="s">
        <v>57</v>
      </c>
      <c r="P944" s="178"/>
      <c r="Q944" s="179"/>
      <c r="R944" s="180"/>
      <c r="S944" s="181" t="s">
        <v>1338</v>
      </c>
      <c r="T944" s="419">
        <f t="shared" si="197"/>
        <v>16</v>
      </c>
      <c r="V944" s="401" t="str">
        <f t="shared" si="196"/>
        <v xml:space="preserve">指定承認    </v>
      </c>
      <c r="W944" s="401" t="str">
        <f t="shared" ref="W944:W946" si="198">V944</f>
        <v xml:space="preserve">指定承認    </v>
      </c>
      <c r="AD944" s="401"/>
    </row>
    <row r="945" spans="1:30" ht="15" customHeight="1">
      <c r="A945" s="400" t="str">
        <f t="shared" si="189"/>
        <v>014S0207</v>
      </c>
      <c r="B945" s="546"/>
      <c r="C945" s="541"/>
      <c r="D945" s="139" t="s">
        <v>674</v>
      </c>
      <c r="E945" s="140">
        <v>2</v>
      </c>
      <c r="F945" s="140">
        <v>7</v>
      </c>
      <c r="G945" s="539"/>
      <c r="H945" s="163" t="s">
        <v>2574</v>
      </c>
      <c r="I945" s="164" t="str">
        <f t="shared" si="172"/>
        <v>014S0207</v>
      </c>
      <c r="J945" s="165" t="s">
        <v>700</v>
      </c>
      <c r="K945" s="165" t="s">
        <v>701</v>
      </c>
      <c r="L945" s="165" t="s">
        <v>678</v>
      </c>
      <c r="M945" s="165" t="s">
        <v>385</v>
      </c>
      <c r="N945" s="165" t="s">
        <v>612</v>
      </c>
      <c r="O945" s="166" t="s">
        <v>57</v>
      </c>
      <c r="P945" s="144"/>
      <c r="Q945" s="145"/>
      <c r="R945" s="146"/>
      <c r="S945" s="147" t="s">
        <v>605</v>
      </c>
      <c r="T945" s="419">
        <f t="shared" si="197"/>
        <v>14</v>
      </c>
      <c r="V945" s="401" t="str">
        <f t="shared" si="196"/>
        <v xml:space="preserve">指定承認    </v>
      </c>
      <c r="W945" s="401" t="str">
        <f t="shared" si="198"/>
        <v xml:space="preserve">指定承認    </v>
      </c>
      <c r="AD945" s="401"/>
    </row>
    <row r="946" spans="1:30" ht="15" customHeight="1">
      <c r="A946" s="400" t="str">
        <f t="shared" si="189"/>
        <v>016S0206</v>
      </c>
      <c r="B946" s="546"/>
      <c r="C946" s="541"/>
      <c r="D946" s="139" t="s">
        <v>674</v>
      </c>
      <c r="E946" s="140">
        <v>2</v>
      </c>
      <c r="F946" s="140">
        <v>6</v>
      </c>
      <c r="G946" s="539"/>
      <c r="H946" s="421" t="s">
        <v>2571</v>
      </c>
      <c r="I946" s="164" t="str">
        <f t="shared" si="172"/>
        <v>016S0206</v>
      </c>
      <c r="J946" s="165" t="s">
        <v>1459</v>
      </c>
      <c r="K946" s="165" t="s">
        <v>1460</v>
      </c>
      <c r="L946" s="165" t="s">
        <v>678</v>
      </c>
      <c r="M946" s="165" t="s">
        <v>596</v>
      </c>
      <c r="N946" s="165" t="s">
        <v>1405</v>
      </c>
      <c r="O946" s="166" t="s">
        <v>57</v>
      </c>
      <c r="P946" s="144"/>
      <c r="Q946" s="145"/>
      <c r="R946" s="146"/>
      <c r="S946" s="147" t="s">
        <v>1338</v>
      </c>
      <c r="T946" s="419">
        <f t="shared" si="197"/>
        <v>16</v>
      </c>
      <c r="V946" s="401" t="str">
        <f t="shared" si="196"/>
        <v xml:space="preserve">指定承認    </v>
      </c>
      <c r="W946" s="401" t="str">
        <f t="shared" si="198"/>
        <v xml:space="preserve">指定承認    </v>
      </c>
      <c r="AD946" s="401"/>
    </row>
    <row r="947" spans="1:30" ht="15" customHeight="1">
      <c r="A947" s="400" t="str">
        <f t="shared" si="189"/>
        <v>016S0207</v>
      </c>
      <c r="B947" s="546"/>
      <c r="C947" s="541"/>
      <c r="D947" s="139" t="s">
        <v>674</v>
      </c>
      <c r="E947" s="140">
        <v>2</v>
      </c>
      <c r="F947" s="140">
        <v>7</v>
      </c>
      <c r="G947" s="539"/>
      <c r="H947" s="421" t="s">
        <v>2469</v>
      </c>
      <c r="I947" s="164" t="str">
        <f t="shared" si="172"/>
        <v>016S0207</v>
      </c>
      <c r="J947" s="165" t="s">
        <v>1461</v>
      </c>
      <c r="K947" s="165" t="s">
        <v>1460</v>
      </c>
      <c r="L947" s="165" t="s">
        <v>678</v>
      </c>
      <c r="M947" s="165" t="s">
        <v>596</v>
      </c>
      <c r="N947" s="165" t="s">
        <v>1405</v>
      </c>
      <c r="O947" s="166" t="s">
        <v>57</v>
      </c>
      <c r="P947" s="144"/>
      <c r="Q947" s="145"/>
      <c r="R947" s="146"/>
      <c r="S947" s="147" t="s">
        <v>1338</v>
      </c>
      <c r="T947" s="419">
        <f t="shared" si="197"/>
        <v>16</v>
      </c>
      <c r="V947" s="401" t="str">
        <f t="shared" si="196"/>
        <v xml:space="preserve">指定承認    </v>
      </c>
      <c r="W947" s="401" t="str">
        <f t="shared" ref="W947:W949" si="199">V947</f>
        <v xml:space="preserve">指定承認    </v>
      </c>
      <c r="AD947" s="401"/>
    </row>
    <row r="948" spans="1:30" ht="15" customHeight="1">
      <c r="A948" s="400" t="str">
        <f t="shared" si="189"/>
        <v>016S0208</v>
      </c>
      <c r="B948" s="546"/>
      <c r="C948" s="541"/>
      <c r="D948" s="139" t="s">
        <v>674</v>
      </c>
      <c r="E948" s="140">
        <v>2</v>
      </c>
      <c r="F948" s="140">
        <v>8</v>
      </c>
      <c r="G948" s="539"/>
      <c r="H948" s="421" t="s">
        <v>2470</v>
      </c>
      <c r="I948" s="164" t="str">
        <f t="shared" si="172"/>
        <v>016S0208</v>
      </c>
      <c r="J948" s="165" t="s">
        <v>1462</v>
      </c>
      <c r="K948" s="165" t="s">
        <v>1460</v>
      </c>
      <c r="L948" s="165" t="s">
        <v>678</v>
      </c>
      <c r="M948" s="165" t="s">
        <v>596</v>
      </c>
      <c r="N948" s="165" t="s">
        <v>1405</v>
      </c>
      <c r="O948" s="166" t="s">
        <v>57</v>
      </c>
      <c r="P948" s="144"/>
      <c r="Q948" s="145"/>
      <c r="R948" s="146"/>
      <c r="S948" s="147" t="s">
        <v>1338</v>
      </c>
      <c r="T948" s="419">
        <f t="shared" si="197"/>
        <v>16</v>
      </c>
      <c r="V948" s="401" t="str">
        <f t="shared" si="196"/>
        <v xml:space="preserve">指定承認    </v>
      </c>
      <c r="W948" s="401" t="str">
        <f t="shared" si="199"/>
        <v xml:space="preserve">指定承認    </v>
      </c>
      <c r="AD948" s="401"/>
    </row>
    <row r="949" spans="1:30" ht="15" customHeight="1">
      <c r="A949" s="400" t="str">
        <f t="shared" si="189"/>
        <v>016S0209</v>
      </c>
      <c r="B949" s="546"/>
      <c r="C949" s="541"/>
      <c r="D949" s="139" t="s">
        <v>674</v>
      </c>
      <c r="E949" s="140">
        <v>2</v>
      </c>
      <c r="F949" s="140">
        <v>9</v>
      </c>
      <c r="G949" s="539"/>
      <c r="H949" s="421" t="s">
        <v>2471</v>
      </c>
      <c r="I949" s="164" t="str">
        <f t="shared" si="172"/>
        <v>016S0209</v>
      </c>
      <c r="J949" s="165" t="s">
        <v>1463</v>
      </c>
      <c r="K949" s="165" t="s">
        <v>1460</v>
      </c>
      <c r="L949" s="165" t="s">
        <v>678</v>
      </c>
      <c r="M949" s="165" t="s">
        <v>596</v>
      </c>
      <c r="N949" s="165" t="s">
        <v>1405</v>
      </c>
      <c r="O949" s="166" t="s">
        <v>57</v>
      </c>
      <c r="P949" s="144"/>
      <c r="Q949" s="145"/>
      <c r="R949" s="146"/>
      <c r="S949" s="147" t="s">
        <v>1338</v>
      </c>
      <c r="T949" s="419">
        <f t="shared" si="197"/>
        <v>16</v>
      </c>
      <c r="V949" s="401" t="str">
        <f t="shared" si="196"/>
        <v xml:space="preserve">指定承認    </v>
      </c>
      <c r="W949" s="401" t="str">
        <f t="shared" si="199"/>
        <v xml:space="preserve">指定承認    </v>
      </c>
      <c r="AD949" s="401"/>
    </row>
    <row r="950" spans="1:30" ht="15" customHeight="1">
      <c r="A950" s="400" t="str">
        <f t="shared" si="189"/>
        <v>016S0210</v>
      </c>
      <c r="B950" s="546"/>
      <c r="C950" s="541"/>
      <c r="D950" s="139" t="s">
        <v>674</v>
      </c>
      <c r="E950" s="140">
        <v>2</v>
      </c>
      <c r="F950" s="140">
        <v>10</v>
      </c>
      <c r="G950" s="535"/>
      <c r="H950" s="421" t="s">
        <v>2568</v>
      </c>
      <c r="I950" s="164" t="str">
        <f t="shared" si="172"/>
        <v>016S0210</v>
      </c>
      <c r="J950" s="165" t="s">
        <v>1464</v>
      </c>
      <c r="K950" s="165" t="s">
        <v>1460</v>
      </c>
      <c r="L950" s="165" t="s">
        <v>678</v>
      </c>
      <c r="M950" s="165" t="s">
        <v>596</v>
      </c>
      <c r="N950" s="165" t="s">
        <v>1405</v>
      </c>
      <c r="O950" s="166" t="s">
        <v>57</v>
      </c>
      <c r="P950" s="144"/>
      <c r="Q950" s="145"/>
      <c r="R950" s="146"/>
      <c r="S950" s="147" t="s">
        <v>1338</v>
      </c>
      <c r="T950" s="419">
        <f t="shared" si="197"/>
        <v>16</v>
      </c>
      <c r="V950" s="401" t="str">
        <f t="shared" si="196"/>
        <v xml:space="preserve">指定承認    </v>
      </c>
      <c r="W950" s="401" t="str">
        <f t="shared" ref="W950:W954" si="200">V950</f>
        <v xml:space="preserve">指定承認    </v>
      </c>
      <c r="AD950" s="401"/>
    </row>
    <row r="951" spans="1:30" ht="15" customHeight="1">
      <c r="A951" s="400" t="str">
        <f t="shared" si="189"/>
        <v>016S0201</v>
      </c>
      <c r="B951" s="546"/>
      <c r="C951" s="541"/>
      <c r="D951" s="139" t="s">
        <v>674</v>
      </c>
      <c r="E951" s="140">
        <v>2</v>
      </c>
      <c r="F951" s="140">
        <v>1</v>
      </c>
      <c r="G951" s="397" t="s">
        <v>2575</v>
      </c>
      <c r="H951" s="395" t="s">
        <v>2575</v>
      </c>
      <c r="I951" s="164" t="str">
        <f t="shared" si="172"/>
        <v>016S0201</v>
      </c>
      <c r="J951" s="165" t="s">
        <v>1431</v>
      </c>
      <c r="K951" s="165" t="s">
        <v>1432</v>
      </c>
      <c r="L951" s="165" t="s">
        <v>1433</v>
      </c>
      <c r="M951" s="165" t="s">
        <v>596</v>
      </c>
      <c r="N951" s="165" t="s">
        <v>1405</v>
      </c>
      <c r="O951" s="166" t="s">
        <v>57</v>
      </c>
      <c r="P951" s="144"/>
      <c r="Q951" s="145"/>
      <c r="R951" s="146"/>
      <c r="S951" s="147" t="s">
        <v>1338</v>
      </c>
      <c r="T951" s="419">
        <f t="shared" si="197"/>
        <v>16</v>
      </c>
      <c r="V951" s="401" t="str">
        <f t="shared" si="196"/>
        <v xml:space="preserve">指定承認    </v>
      </c>
      <c r="W951" s="401" t="str">
        <f t="shared" si="200"/>
        <v xml:space="preserve">指定承認    </v>
      </c>
      <c r="AD951" s="401"/>
    </row>
    <row r="952" spans="1:30" ht="15" customHeight="1">
      <c r="A952" s="400" t="str">
        <f t="shared" si="189"/>
        <v>014S0202</v>
      </c>
      <c r="B952" s="546"/>
      <c r="C952" s="541"/>
      <c r="D952" s="139" t="s">
        <v>674</v>
      </c>
      <c r="E952" s="140">
        <v>2</v>
      </c>
      <c r="F952" s="140">
        <v>2</v>
      </c>
      <c r="G952" s="534" t="s">
        <v>2576</v>
      </c>
      <c r="H952" s="534" t="s">
        <v>2576</v>
      </c>
      <c r="I952" s="162" t="str">
        <f t="shared" si="172"/>
        <v>014S0202</v>
      </c>
      <c r="J952" s="142" t="s">
        <v>689</v>
      </c>
      <c r="K952" s="142" t="s">
        <v>690</v>
      </c>
      <c r="L952" s="142" t="s">
        <v>662</v>
      </c>
      <c r="M952" s="142" t="s">
        <v>385</v>
      </c>
      <c r="N952" s="142" t="s">
        <v>612</v>
      </c>
      <c r="O952" s="143" t="s">
        <v>57</v>
      </c>
      <c r="P952" s="144"/>
      <c r="Q952" s="145"/>
      <c r="R952" s="146"/>
      <c r="S952" s="147" t="s">
        <v>605</v>
      </c>
      <c r="T952" s="415">
        <f t="shared" si="197"/>
        <v>14</v>
      </c>
      <c r="V952" s="401" t="str">
        <f t="shared" si="196"/>
        <v xml:space="preserve">指定承認    </v>
      </c>
      <c r="W952" s="401" t="str">
        <f t="shared" si="200"/>
        <v xml:space="preserve">指定承認    </v>
      </c>
      <c r="AD952" s="401"/>
    </row>
    <row r="953" spans="1:30" ht="15" customHeight="1">
      <c r="A953" s="400" t="str">
        <f t="shared" si="189"/>
        <v>016S0202</v>
      </c>
      <c r="B953" s="546"/>
      <c r="C953" s="541"/>
      <c r="D953" s="139" t="s">
        <v>674</v>
      </c>
      <c r="E953" s="140">
        <v>2</v>
      </c>
      <c r="F953" s="140">
        <v>2</v>
      </c>
      <c r="G953" s="535"/>
      <c r="H953" s="535"/>
      <c r="I953" s="164" t="str">
        <f t="shared" si="172"/>
        <v>016S0202</v>
      </c>
      <c r="J953" s="176" t="s">
        <v>1434</v>
      </c>
      <c r="K953" s="176" t="s">
        <v>1435</v>
      </c>
      <c r="L953" s="176" t="s">
        <v>1436</v>
      </c>
      <c r="M953" s="176" t="s">
        <v>596</v>
      </c>
      <c r="N953" s="176" t="s">
        <v>1405</v>
      </c>
      <c r="O953" s="177" t="s">
        <v>57</v>
      </c>
      <c r="P953" s="178"/>
      <c r="Q953" s="179"/>
      <c r="R953" s="180"/>
      <c r="S953" s="181" t="s">
        <v>1338</v>
      </c>
      <c r="T953" s="419">
        <f t="shared" si="197"/>
        <v>16</v>
      </c>
      <c r="V953" s="401" t="str">
        <f t="shared" si="196"/>
        <v xml:space="preserve">指定承認    </v>
      </c>
      <c r="W953" s="401" t="str">
        <f t="shared" si="200"/>
        <v xml:space="preserve">指定承認    </v>
      </c>
      <c r="AD953" s="401"/>
    </row>
    <row r="954" spans="1:30" ht="15" customHeight="1">
      <c r="A954" s="400" t="str">
        <f t="shared" si="189"/>
        <v>011S0205</v>
      </c>
      <c r="B954" s="546"/>
      <c r="C954" s="541"/>
      <c r="D954" s="139" t="s">
        <v>674</v>
      </c>
      <c r="E954" s="140">
        <v>2</v>
      </c>
      <c r="F954" s="140">
        <v>5</v>
      </c>
      <c r="G954" s="534" t="s">
        <v>2563</v>
      </c>
      <c r="H954" s="531" t="s">
        <v>2563</v>
      </c>
      <c r="I954" s="162" t="str">
        <f t="shared" si="172"/>
        <v>011S0205</v>
      </c>
      <c r="J954" s="142" t="s">
        <v>1467</v>
      </c>
      <c r="K954" s="142" t="s">
        <v>2157</v>
      </c>
      <c r="L954" s="142" t="s">
        <v>678</v>
      </c>
      <c r="M954" s="142" t="s">
        <v>596</v>
      </c>
      <c r="N954" s="142" t="s">
        <v>1405</v>
      </c>
      <c r="O954" s="143" t="s">
        <v>57</v>
      </c>
      <c r="P954" s="144"/>
      <c r="Q954" s="145"/>
      <c r="R954" s="146"/>
      <c r="S954" s="147" t="s">
        <v>2140</v>
      </c>
      <c r="T954" s="415">
        <f t="shared" si="197"/>
        <v>11</v>
      </c>
      <c r="V954" s="401" t="str">
        <f t="shared" si="196"/>
        <v xml:space="preserve">指定承認    </v>
      </c>
      <c r="W954" s="401" t="str">
        <f t="shared" si="200"/>
        <v xml:space="preserve">指定承認    </v>
      </c>
      <c r="AD954" s="401"/>
    </row>
    <row r="955" spans="1:30" ht="15" customHeight="1">
      <c r="A955" s="400" t="str">
        <f t="shared" si="189"/>
        <v>014S0201</v>
      </c>
      <c r="B955" s="546"/>
      <c r="C955" s="541"/>
      <c r="D955" s="139" t="s">
        <v>674</v>
      </c>
      <c r="E955" s="140">
        <v>2</v>
      </c>
      <c r="F955" s="140">
        <v>1</v>
      </c>
      <c r="G955" s="539"/>
      <c r="H955" s="532"/>
      <c r="I955" s="148" t="str">
        <f t="shared" si="172"/>
        <v>014S0201</v>
      </c>
      <c r="J955" s="149" t="s">
        <v>676</v>
      </c>
      <c r="K955" s="149" t="s">
        <v>677</v>
      </c>
      <c r="L955" s="149" t="s">
        <v>678</v>
      </c>
      <c r="M955" s="149" t="s">
        <v>385</v>
      </c>
      <c r="N955" s="149" t="s">
        <v>612</v>
      </c>
      <c r="O955" s="150" t="s">
        <v>57</v>
      </c>
      <c r="P955" s="151"/>
      <c r="Q955" s="152"/>
      <c r="R955" s="153"/>
      <c r="S955" s="154" t="s">
        <v>605</v>
      </c>
      <c r="T955" s="407">
        <f t="shared" si="197"/>
        <v>14</v>
      </c>
      <c r="V955" s="401" t="str">
        <f t="shared" si="196"/>
        <v xml:space="preserve">指定承認    </v>
      </c>
      <c r="W955" s="401" t="str">
        <f t="shared" si="188"/>
        <v xml:space="preserve">指定承認    </v>
      </c>
      <c r="AD955" s="401"/>
    </row>
    <row r="956" spans="1:30" ht="15" customHeight="1">
      <c r="A956" s="400" t="str">
        <f t="shared" si="189"/>
        <v>016S0215</v>
      </c>
      <c r="B956" s="546"/>
      <c r="C956" s="541"/>
      <c r="D956" s="139" t="s">
        <v>674</v>
      </c>
      <c r="E956" s="140">
        <v>2</v>
      </c>
      <c r="F956" s="140">
        <v>15</v>
      </c>
      <c r="G956" s="535"/>
      <c r="H956" s="533"/>
      <c r="I956" s="155" t="str">
        <f t="shared" si="172"/>
        <v>016S0215</v>
      </c>
      <c r="J956" s="156" t="s">
        <v>1467</v>
      </c>
      <c r="K956" s="156" t="s">
        <v>1430</v>
      </c>
      <c r="L956" s="155" t="s">
        <v>678</v>
      </c>
      <c r="M956" s="156" t="s">
        <v>596</v>
      </c>
      <c r="N956" s="156" t="s">
        <v>1405</v>
      </c>
      <c r="O956" s="157" t="s">
        <v>57</v>
      </c>
      <c r="P956" s="173"/>
      <c r="Q956" s="174"/>
      <c r="R956" s="175"/>
      <c r="S956" s="183" t="s">
        <v>1338</v>
      </c>
      <c r="T956" s="408">
        <f t="shared" si="197"/>
        <v>16</v>
      </c>
      <c r="V956" s="401" t="str">
        <f t="shared" si="196"/>
        <v xml:space="preserve">指定承認    </v>
      </c>
      <c r="W956" s="401" t="str">
        <f t="shared" si="188"/>
        <v xml:space="preserve">指定承認    </v>
      </c>
      <c r="AD956" s="401"/>
    </row>
    <row r="957" spans="1:30" ht="15" customHeight="1">
      <c r="A957" s="400" t="str">
        <f t="shared" si="189"/>
        <v>011S0201</v>
      </c>
      <c r="B957" s="546"/>
      <c r="C957" s="541"/>
      <c r="D957" s="139" t="s">
        <v>674</v>
      </c>
      <c r="E957" s="140">
        <v>2</v>
      </c>
      <c r="F957" s="140">
        <v>1</v>
      </c>
      <c r="G957" s="534" t="s">
        <v>2560</v>
      </c>
      <c r="H957" s="531" t="s">
        <v>3755</v>
      </c>
      <c r="I957" s="162" t="str">
        <f t="shared" si="172"/>
        <v>011S0201</v>
      </c>
      <c r="J957" s="142" t="s">
        <v>1445</v>
      </c>
      <c r="K957" s="142" t="s">
        <v>2158</v>
      </c>
      <c r="L957" s="142" t="s">
        <v>678</v>
      </c>
      <c r="M957" s="142" t="s">
        <v>596</v>
      </c>
      <c r="N957" s="142" t="s">
        <v>1405</v>
      </c>
      <c r="O957" s="143" t="s">
        <v>57</v>
      </c>
      <c r="P957" s="144"/>
      <c r="Q957" s="145"/>
      <c r="R957" s="146"/>
      <c r="S957" s="147" t="s">
        <v>2140</v>
      </c>
      <c r="T957" s="415">
        <f t="shared" si="197"/>
        <v>11</v>
      </c>
      <c r="V957" s="401" t="str">
        <f t="shared" si="196"/>
        <v xml:space="preserve">指定承認    </v>
      </c>
      <c r="W957" s="401" t="str">
        <f t="shared" si="188"/>
        <v xml:space="preserve">指定承認    </v>
      </c>
      <c r="AD957" s="401"/>
    </row>
    <row r="958" spans="1:30" ht="15" customHeight="1">
      <c r="A958" s="400" t="str">
        <f t="shared" si="189"/>
        <v>014S0208</v>
      </c>
      <c r="B958" s="546"/>
      <c r="C958" s="541"/>
      <c r="D958" s="139" t="s">
        <v>674</v>
      </c>
      <c r="E958" s="140">
        <v>2</v>
      </c>
      <c r="F958" s="140">
        <v>8</v>
      </c>
      <c r="G958" s="539"/>
      <c r="H958" s="532"/>
      <c r="I958" s="148" t="str">
        <f t="shared" ref="I958:I959" si="201">IF(OR(D958="",E958="",F958=""),"",TEXT(T958,"000")&amp;D958&amp;TEXT(E958,"00")&amp;TEXT(F958,"00"))</f>
        <v>014S0208</v>
      </c>
      <c r="J958" s="149" t="s">
        <v>682</v>
      </c>
      <c r="K958" s="149" t="s">
        <v>617</v>
      </c>
      <c r="L958" s="149" t="s">
        <v>678</v>
      </c>
      <c r="M958" s="149" t="s">
        <v>385</v>
      </c>
      <c r="N958" s="149" t="s">
        <v>612</v>
      </c>
      <c r="O958" s="150" t="s">
        <v>57</v>
      </c>
      <c r="P958" s="151"/>
      <c r="Q958" s="152"/>
      <c r="R958" s="153"/>
      <c r="S958" s="154" t="s">
        <v>605</v>
      </c>
      <c r="T958" s="407">
        <f t="shared" si="197"/>
        <v>14</v>
      </c>
      <c r="V958" s="401" t="str">
        <f t="shared" si="196"/>
        <v xml:space="preserve">指定承認    </v>
      </c>
      <c r="W958" s="401" t="str">
        <f t="shared" ref="W958" si="202">V958</f>
        <v xml:space="preserve">指定承認    </v>
      </c>
      <c r="AD958" s="401"/>
    </row>
    <row r="959" spans="1:30" ht="15" customHeight="1">
      <c r="A959" s="400" t="str">
        <f t="shared" si="189"/>
        <v>016S0204</v>
      </c>
      <c r="B959" s="546"/>
      <c r="C959" s="541"/>
      <c r="D959" s="139" t="s">
        <v>674</v>
      </c>
      <c r="E959" s="140">
        <v>2</v>
      </c>
      <c r="F959" s="140">
        <v>4</v>
      </c>
      <c r="G959" s="539"/>
      <c r="H959" s="533"/>
      <c r="I959" s="155" t="str">
        <f t="shared" si="201"/>
        <v>016S0204</v>
      </c>
      <c r="J959" s="156" t="s">
        <v>1445</v>
      </c>
      <c r="K959" s="156" t="s">
        <v>1448</v>
      </c>
      <c r="L959" s="156" t="s">
        <v>678</v>
      </c>
      <c r="M959" s="156" t="s">
        <v>596</v>
      </c>
      <c r="N959" s="156" t="s">
        <v>1405</v>
      </c>
      <c r="O959" s="157" t="s">
        <v>57</v>
      </c>
      <c r="P959" s="158"/>
      <c r="Q959" s="159"/>
      <c r="R959" s="160"/>
      <c r="S959" s="183" t="s">
        <v>1338</v>
      </c>
      <c r="T959" s="408">
        <f t="shared" si="197"/>
        <v>16</v>
      </c>
      <c r="V959" s="401" t="str">
        <f t="shared" si="196"/>
        <v xml:space="preserve">指定承認    </v>
      </c>
      <c r="W959" s="401" t="str">
        <f t="shared" ref="W959" si="203">V959</f>
        <v xml:space="preserve">指定承認    </v>
      </c>
      <c r="AD959" s="401"/>
    </row>
    <row r="960" spans="1:30" ht="15" customHeight="1">
      <c r="A960" s="400" t="str">
        <f t="shared" si="189"/>
        <v>011S0202</v>
      </c>
      <c r="B960" s="546"/>
      <c r="C960" s="541"/>
      <c r="D960" s="139" t="s">
        <v>674</v>
      </c>
      <c r="E960" s="140">
        <v>2</v>
      </c>
      <c r="F960" s="140">
        <v>2</v>
      </c>
      <c r="G960" s="539"/>
      <c r="H960" s="531" t="s">
        <v>2560</v>
      </c>
      <c r="I960" s="162" t="str">
        <f t="shared" si="172"/>
        <v>011S0202</v>
      </c>
      <c r="J960" s="142" t="s">
        <v>1445</v>
      </c>
      <c r="K960" s="142" t="s">
        <v>2160</v>
      </c>
      <c r="L960" s="142" t="s">
        <v>678</v>
      </c>
      <c r="M960" s="142" t="s">
        <v>596</v>
      </c>
      <c r="N960" s="142" t="s">
        <v>1405</v>
      </c>
      <c r="O960" s="143" t="s">
        <v>57</v>
      </c>
      <c r="P960" s="144"/>
      <c r="Q960" s="145"/>
      <c r="R960" s="146"/>
      <c r="S960" s="147" t="s">
        <v>2140</v>
      </c>
      <c r="T960" s="415">
        <f t="shared" si="197"/>
        <v>11</v>
      </c>
      <c r="V960" s="401" t="str">
        <f t="shared" si="196"/>
        <v xml:space="preserve">指定承認    </v>
      </c>
      <c r="W960" s="401" t="str">
        <f t="shared" ref="W960" si="204">V960</f>
        <v xml:space="preserve">指定承認    </v>
      </c>
      <c r="AD960" s="401"/>
    </row>
    <row r="961" spans="1:30" ht="15" customHeight="1">
      <c r="A961" s="400" t="str">
        <f t="shared" si="189"/>
        <v>014S0209</v>
      </c>
      <c r="B961" s="546"/>
      <c r="C961" s="541"/>
      <c r="D961" s="139" t="s">
        <v>674</v>
      </c>
      <c r="E961" s="140">
        <v>2</v>
      </c>
      <c r="F961" s="140">
        <v>9</v>
      </c>
      <c r="G961" s="539"/>
      <c r="H961" s="532"/>
      <c r="I961" s="148" t="str">
        <f t="shared" si="172"/>
        <v>014S0209</v>
      </c>
      <c r="J961" s="149" t="s">
        <v>683</v>
      </c>
      <c r="K961" s="149" t="s">
        <v>681</v>
      </c>
      <c r="L961" s="149" t="s">
        <v>163</v>
      </c>
      <c r="M961" s="149" t="s">
        <v>385</v>
      </c>
      <c r="N961" s="149" t="s">
        <v>612</v>
      </c>
      <c r="O961" s="150" t="s">
        <v>57</v>
      </c>
      <c r="P961" s="151"/>
      <c r="Q961" s="152"/>
      <c r="R961" s="153"/>
      <c r="S961" s="154" t="s">
        <v>605</v>
      </c>
      <c r="T961" s="407">
        <f t="shared" si="197"/>
        <v>14</v>
      </c>
      <c r="V961" s="401" t="str">
        <f t="shared" si="196"/>
        <v xml:space="preserve">指定承認    </v>
      </c>
      <c r="W961" s="401" t="str">
        <f t="shared" ref="W961:W966" si="205">V961</f>
        <v xml:space="preserve">指定承認    </v>
      </c>
      <c r="AD961" s="401"/>
    </row>
    <row r="962" spans="1:30" ht="15" customHeight="1">
      <c r="A962" s="400" t="str">
        <f t="shared" si="189"/>
        <v>016S0203</v>
      </c>
      <c r="B962" s="546"/>
      <c r="C962" s="541"/>
      <c r="D962" s="139" t="s">
        <v>674</v>
      </c>
      <c r="E962" s="140">
        <v>2</v>
      </c>
      <c r="F962" s="140">
        <v>3</v>
      </c>
      <c r="G962" s="539"/>
      <c r="H962" s="533"/>
      <c r="I962" s="155" t="str">
        <f t="shared" si="172"/>
        <v>016S0203</v>
      </c>
      <c r="J962" s="156" t="s">
        <v>1445</v>
      </c>
      <c r="K962" s="156" t="s">
        <v>1444</v>
      </c>
      <c r="L962" s="156" t="s">
        <v>678</v>
      </c>
      <c r="M962" s="156" t="s">
        <v>596</v>
      </c>
      <c r="N962" s="156" t="s">
        <v>1405</v>
      </c>
      <c r="O962" s="157" t="s">
        <v>57</v>
      </c>
      <c r="P962" s="158"/>
      <c r="Q962" s="159"/>
      <c r="R962" s="160"/>
      <c r="S962" s="183" t="s">
        <v>1338</v>
      </c>
      <c r="T962" s="408">
        <f t="shared" si="197"/>
        <v>16</v>
      </c>
      <c r="V962" s="401" t="str">
        <f t="shared" si="196"/>
        <v xml:space="preserve">指定承認    </v>
      </c>
      <c r="W962" s="401" t="str">
        <f t="shared" si="205"/>
        <v xml:space="preserve">指定承認    </v>
      </c>
      <c r="AD962" s="401"/>
    </row>
    <row r="963" spans="1:30" ht="15" customHeight="1">
      <c r="A963" s="400" t="str">
        <f t="shared" si="189"/>
        <v>011S0203</v>
      </c>
      <c r="B963" s="546"/>
      <c r="C963" s="541"/>
      <c r="D963" s="139" t="s">
        <v>674</v>
      </c>
      <c r="E963" s="140">
        <v>2</v>
      </c>
      <c r="F963" s="140">
        <v>3</v>
      </c>
      <c r="G963" s="539"/>
      <c r="H963" s="531" t="s">
        <v>2562</v>
      </c>
      <c r="I963" s="162" t="str">
        <f t="shared" si="172"/>
        <v>011S0203</v>
      </c>
      <c r="J963" s="142" t="s">
        <v>1451</v>
      </c>
      <c r="K963" s="142" t="s">
        <v>2159</v>
      </c>
      <c r="L963" s="142" t="s">
        <v>1453</v>
      </c>
      <c r="M963" s="142" t="s">
        <v>596</v>
      </c>
      <c r="N963" s="142" t="s">
        <v>1405</v>
      </c>
      <c r="O963" s="143" t="s">
        <v>57</v>
      </c>
      <c r="P963" s="144"/>
      <c r="Q963" s="145"/>
      <c r="R963" s="146"/>
      <c r="S963" s="147" t="s">
        <v>2140</v>
      </c>
      <c r="T963" s="415">
        <f t="shared" si="197"/>
        <v>11</v>
      </c>
      <c r="V963" s="401" t="str">
        <f t="shared" si="196"/>
        <v xml:space="preserve">指定承認    </v>
      </c>
      <c r="W963" s="401" t="str">
        <f t="shared" ref="W963" si="206">V963</f>
        <v xml:space="preserve">指定承認    </v>
      </c>
      <c r="AD963" s="401"/>
    </row>
    <row r="964" spans="1:30" ht="15" customHeight="1">
      <c r="A964" s="400" t="str">
        <f t="shared" si="189"/>
        <v>014S0210</v>
      </c>
      <c r="B964" s="546"/>
      <c r="C964" s="541"/>
      <c r="D964" s="139" t="s">
        <v>674</v>
      </c>
      <c r="E964" s="140">
        <v>2</v>
      </c>
      <c r="F964" s="140">
        <v>10</v>
      </c>
      <c r="G964" s="539"/>
      <c r="H964" s="533"/>
      <c r="I964" s="164" t="str">
        <f t="shared" si="172"/>
        <v>014S0210</v>
      </c>
      <c r="J964" s="176" t="s">
        <v>684</v>
      </c>
      <c r="K964" s="176" t="s">
        <v>685</v>
      </c>
      <c r="L964" s="176" t="s">
        <v>621</v>
      </c>
      <c r="M964" s="176" t="s">
        <v>385</v>
      </c>
      <c r="N964" s="176" t="s">
        <v>612</v>
      </c>
      <c r="O964" s="177" t="s">
        <v>57</v>
      </c>
      <c r="P964" s="178"/>
      <c r="Q964" s="179"/>
      <c r="R964" s="180"/>
      <c r="S964" s="181" t="s">
        <v>605</v>
      </c>
      <c r="T964" s="419">
        <f t="shared" si="197"/>
        <v>14</v>
      </c>
      <c r="V964" s="401" t="str">
        <f t="shared" si="196"/>
        <v xml:space="preserve">指定承認    </v>
      </c>
      <c r="W964" s="401" t="str">
        <f t="shared" si="205"/>
        <v xml:space="preserve">指定承認    </v>
      </c>
      <c r="AD964" s="401"/>
    </row>
    <row r="965" spans="1:30" ht="15" customHeight="1">
      <c r="A965" s="400" t="str">
        <f t="shared" si="189"/>
        <v>011S0204</v>
      </c>
      <c r="B965" s="546"/>
      <c r="C965" s="541"/>
      <c r="D965" s="139" t="s">
        <v>674</v>
      </c>
      <c r="E965" s="140">
        <v>2</v>
      </c>
      <c r="F965" s="140">
        <v>4</v>
      </c>
      <c r="G965" s="539"/>
      <c r="H965" s="531" t="s">
        <v>2561</v>
      </c>
      <c r="I965" s="162" t="str">
        <f t="shared" ref="I965" si="207">IF(OR(D965="",E965="",F965=""),"",TEXT(T965,"000")&amp;D965&amp;TEXT(E965,"00")&amp;TEXT(F965,"00"))</f>
        <v>011S0204</v>
      </c>
      <c r="J965" s="142" t="s">
        <v>1451</v>
      </c>
      <c r="K965" s="142" t="s">
        <v>2161</v>
      </c>
      <c r="L965" s="142" t="s">
        <v>1453</v>
      </c>
      <c r="M965" s="142" t="s">
        <v>596</v>
      </c>
      <c r="N965" s="142" t="s">
        <v>1405</v>
      </c>
      <c r="O965" s="143" t="s">
        <v>57</v>
      </c>
      <c r="P965" s="144"/>
      <c r="Q965" s="145"/>
      <c r="R965" s="146"/>
      <c r="S965" s="147" t="s">
        <v>2140</v>
      </c>
      <c r="T965" s="415">
        <f t="shared" si="197"/>
        <v>11</v>
      </c>
      <c r="V965" s="401" t="str">
        <f t="shared" si="196"/>
        <v xml:space="preserve">指定承認    </v>
      </c>
      <c r="W965" s="401" t="str">
        <f t="shared" si="205"/>
        <v xml:space="preserve">指定承認    </v>
      </c>
      <c r="AD965" s="401"/>
    </row>
    <row r="966" spans="1:30" ht="15" customHeight="1">
      <c r="A966" s="400" t="str">
        <f t="shared" si="189"/>
        <v>014S0211</v>
      </c>
      <c r="B966" s="546"/>
      <c r="C966" s="541"/>
      <c r="D966" s="139" t="s">
        <v>674</v>
      </c>
      <c r="E966" s="140">
        <v>2</v>
      </c>
      <c r="F966" s="140">
        <v>11</v>
      </c>
      <c r="G966" s="539"/>
      <c r="H966" s="532"/>
      <c r="I966" s="148" t="str">
        <f t="shared" si="172"/>
        <v>014S0211</v>
      </c>
      <c r="J966" s="149" t="s">
        <v>684</v>
      </c>
      <c r="K966" s="149" t="s">
        <v>687</v>
      </c>
      <c r="L966" s="149" t="s">
        <v>686</v>
      </c>
      <c r="M966" s="149" t="s">
        <v>385</v>
      </c>
      <c r="N966" s="149" t="s">
        <v>612</v>
      </c>
      <c r="O966" s="150" t="s">
        <v>57</v>
      </c>
      <c r="P966" s="151"/>
      <c r="Q966" s="152"/>
      <c r="R966" s="153"/>
      <c r="S966" s="154" t="s">
        <v>605</v>
      </c>
      <c r="T966" s="407">
        <f t="shared" si="197"/>
        <v>14</v>
      </c>
      <c r="V966" s="401" t="str">
        <f t="shared" si="196"/>
        <v xml:space="preserve">指定承認    </v>
      </c>
      <c r="W966" s="401" t="str">
        <f t="shared" si="205"/>
        <v xml:space="preserve">指定承認    </v>
      </c>
      <c r="AD966" s="401"/>
    </row>
    <row r="967" spans="1:30" ht="15" customHeight="1">
      <c r="A967" s="400" t="str">
        <f t="shared" si="189"/>
        <v>016S0205</v>
      </c>
      <c r="B967" s="546"/>
      <c r="C967" s="542"/>
      <c r="D967" s="139" t="s">
        <v>674</v>
      </c>
      <c r="E967" s="140">
        <v>2</v>
      </c>
      <c r="F967" s="140">
        <v>5</v>
      </c>
      <c r="G967" s="535"/>
      <c r="H967" s="533"/>
      <c r="I967" s="155" t="str">
        <f t="shared" si="172"/>
        <v>016S0205</v>
      </c>
      <c r="J967" s="156" t="s">
        <v>1451</v>
      </c>
      <c r="K967" s="156" t="s">
        <v>1452</v>
      </c>
      <c r="L967" s="156" t="s">
        <v>1453</v>
      </c>
      <c r="M967" s="156" t="s">
        <v>596</v>
      </c>
      <c r="N967" s="156" t="s">
        <v>1405</v>
      </c>
      <c r="O967" s="157" t="s">
        <v>57</v>
      </c>
      <c r="P967" s="158"/>
      <c r="Q967" s="159"/>
      <c r="R967" s="160"/>
      <c r="S967" s="183" t="s">
        <v>1338</v>
      </c>
      <c r="T967" s="408">
        <f t="shared" si="197"/>
        <v>16</v>
      </c>
      <c r="V967" s="401" t="str">
        <f t="shared" si="196"/>
        <v xml:space="preserve">指定承認    </v>
      </c>
      <c r="W967" s="401" t="str">
        <f t="shared" ref="W967:W970" si="208">V967</f>
        <v xml:space="preserve">指定承認    </v>
      </c>
      <c r="AD967" s="401"/>
    </row>
    <row r="968" spans="1:30" ht="15" customHeight="1">
      <c r="A968" s="400" t="str">
        <f t="shared" si="189"/>
        <v>014S0212</v>
      </c>
      <c r="B968" s="546"/>
      <c r="C968" s="528" t="s">
        <v>2936</v>
      </c>
      <c r="D968" s="139" t="s">
        <v>674</v>
      </c>
      <c r="E968" s="140">
        <v>2</v>
      </c>
      <c r="F968" s="140">
        <v>12</v>
      </c>
      <c r="G968" s="531" t="s">
        <v>2943</v>
      </c>
      <c r="H968" s="531" t="s">
        <v>2577</v>
      </c>
      <c r="I968" s="164" t="str">
        <f t="shared" si="172"/>
        <v>014S0212</v>
      </c>
      <c r="J968" s="165" t="s">
        <v>720</v>
      </c>
      <c r="K968" s="165" t="s">
        <v>721</v>
      </c>
      <c r="L968" s="165" t="s">
        <v>722</v>
      </c>
      <c r="M968" s="165" t="s">
        <v>385</v>
      </c>
      <c r="N968" s="165"/>
      <c r="O968" s="166" t="s">
        <v>241</v>
      </c>
      <c r="P968" s="167"/>
      <c r="Q968" s="168"/>
      <c r="R968" s="169"/>
      <c r="S968" s="147" t="s">
        <v>605</v>
      </c>
      <c r="T968" s="419">
        <f t="shared" si="197"/>
        <v>14</v>
      </c>
      <c r="V968" s="401" t="str">
        <f t="shared" si="196"/>
        <v xml:space="preserve">JWWA認証    </v>
      </c>
      <c r="W968" s="401" t="str">
        <f t="shared" si="208"/>
        <v xml:space="preserve">JWWA認証    </v>
      </c>
      <c r="AD968" s="401"/>
    </row>
    <row r="969" spans="1:30" ht="15" hidden="1" customHeight="1">
      <c r="A969" s="400" t="str">
        <f t="shared" si="189"/>
        <v>014S0213</v>
      </c>
      <c r="B969" s="546"/>
      <c r="C969" s="529"/>
      <c r="D969" s="139" t="s">
        <v>674</v>
      </c>
      <c r="E969" s="140">
        <v>2</v>
      </c>
      <c r="F969" s="140">
        <v>13</v>
      </c>
      <c r="G969" s="539"/>
      <c r="H969" s="532"/>
      <c r="I969" s="164" t="str">
        <f t="shared" si="172"/>
        <v>014S0213</v>
      </c>
      <c r="J969" s="165" t="s">
        <v>723</v>
      </c>
      <c r="K969" s="165" t="s">
        <v>725</v>
      </c>
      <c r="L969" s="165" t="s">
        <v>722</v>
      </c>
      <c r="M969" s="165" t="s">
        <v>385</v>
      </c>
      <c r="N969" s="165"/>
      <c r="O969" s="166" t="s">
        <v>241</v>
      </c>
      <c r="P969" s="167"/>
      <c r="Q969" s="168"/>
      <c r="R969" s="169"/>
      <c r="S969" s="147" t="s">
        <v>605</v>
      </c>
      <c r="T969" s="419">
        <f t="shared" si="197"/>
        <v>14</v>
      </c>
      <c r="V969" s="401" t="str">
        <f t="shared" si="196"/>
        <v xml:space="preserve">JWWA認証    </v>
      </c>
      <c r="W969" s="401" t="str">
        <f t="shared" si="208"/>
        <v xml:space="preserve">JWWA認証    </v>
      </c>
      <c r="AD969" s="401"/>
    </row>
    <row r="970" spans="1:30" ht="15" customHeight="1">
      <c r="A970" s="400" t="str">
        <f t="shared" si="189"/>
        <v>014S0214</v>
      </c>
      <c r="B970" s="546"/>
      <c r="C970" s="529"/>
      <c r="D970" s="139" t="s">
        <v>674</v>
      </c>
      <c r="E970" s="140">
        <v>2</v>
      </c>
      <c r="F970" s="140">
        <v>14</v>
      </c>
      <c r="G970" s="539"/>
      <c r="H970" s="532"/>
      <c r="I970" s="164" t="str">
        <f t="shared" si="172"/>
        <v>014S0214</v>
      </c>
      <c r="J970" s="165" t="s">
        <v>724</v>
      </c>
      <c r="K970" s="165" t="s">
        <v>726</v>
      </c>
      <c r="L970" s="165" t="s">
        <v>727</v>
      </c>
      <c r="M970" s="165" t="s">
        <v>385</v>
      </c>
      <c r="N970" s="165"/>
      <c r="O970" s="166" t="s">
        <v>241</v>
      </c>
      <c r="P970" s="167"/>
      <c r="Q970" s="168"/>
      <c r="R970" s="169"/>
      <c r="S970" s="147" t="s">
        <v>605</v>
      </c>
      <c r="T970" s="419">
        <f t="shared" si="197"/>
        <v>14</v>
      </c>
      <c r="V970" s="401" t="str">
        <f t="shared" si="196"/>
        <v xml:space="preserve">JWWA認証    </v>
      </c>
      <c r="W970" s="401" t="str">
        <f t="shared" si="208"/>
        <v xml:space="preserve">JWWA認証    </v>
      </c>
      <c r="AD970" s="401"/>
    </row>
    <row r="971" spans="1:30" ht="15" customHeight="1">
      <c r="A971" s="400" t="str">
        <f t="shared" si="189"/>
        <v>014S0215</v>
      </c>
      <c r="B971" s="546"/>
      <c r="C971" s="529"/>
      <c r="D971" s="139" t="s">
        <v>674</v>
      </c>
      <c r="E971" s="140">
        <v>2</v>
      </c>
      <c r="F971" s="140">
        <v>15</v>
      </c>
      <c r="G971" s="539"/>
      <c r="H971" s="532"/>
      <c r="I971" s="164" t="str">
        <f t="shared" si="172"/>
        <v>014S0215</v>
      </c>
      <c r="J971" s="165" t="s">
        <v>769</v>
      </c>
      <c r="K971" s="165" t="s">
        <v>770</v>
      </c>
      <c r="L971" s="165" t="s">
        <v>743</v>
      </c>
      <c r="M971" s="165" t="s">
        <v>385</v>
      </c>
      <c r="N971" s="165"/>
      <c r="O971" s="166" t="s">
        <v>241</v>
      </c>
      <c r="P971" s="167"/>
      <c r="Q971" s="168"/>
      <c r="R971" s="169"/>
      <c r="S971" s="147" t="s">
        <v>605</v>
      </c>
      <c r="T971" s="419">
        <f t="shared" si="197"/>
        <v>14</v>
      </c>
      <c r="V971" s="401" t="str">
        <f t="shared" si="196"/>
        <v xml:space="preserve">JWWA認証    </v>
      </c>
      <c r="W971" s="401" t="str">
        <f t="shared" ref="W971:W972" si="209">V971</f>
        <v xml:space="preserve">JWWA認証    </v>
      </c>
      <c r="AD971" s="401"/>
    </row>
    <row r="972" spans="1:30" ht="15" customHeight="1">
      <c r="A972" s="400" t="str">
        <f t="shared" si="189"/>
        <v>014S0216</v>
      </c>
      <c r="B972" s="547"/>
      <c r="C972" s="530"/>
      <c r="D972" s="139" t="s">
        <v>674</v>
      </c>
      <c r="E972" s="140">
        <v>2</v>
      </c>
      <c r="F972" s="140">
        <v>16</v>
      </c>
      <c r="G972" s="535"/>
      <c r="H972" s="533"/>
      <c r="I972" s="164" t="str">
        <f t="shared" si="172"/>
        <v>014S0216</v>
      </c>
      <c r="J972" s="165" t="s">
        <v>746</v>
      </c>
      <c r="K972" s="165" t="s">
        <v>747</v>
      </c>
      <c r="L972" s="165" t="s">
        <v>727</v>
      </c>
      <c r="M972" s="165" t="s">
        <v>385</v>
      </c>
      <c r="N972" s="165"/>
      <c r="O972" s="166" t="s">
        <v>241</v>
      </c>
      <c r="P972" s="167"/>
      <c r="Q972" s="168"/>
      <c r="R972" s="169"/>
      <c r="S972" s="147" t="s">
        <v>605</v>
      </c>
      <c r="T972" s="419">
        <f t="shared" si="197"/>
        <v>14</v>
      </c>
      <c r="V972" s="401" t="str">
        <f t="shared" si="196"/>
        <v xml:space="preserve">JWWA認証    </v>
      </c>
      <c r="W972" s="401" t="str">
        <f t="shared" si="209"/>
        <v xml:space="preserve">JWWA認証    </v>
      </c>
      <c r="AD972" s="401"/>
    </row>
    <row r="973" spans="1:30" ht="15" customHeight="1">
      <c r="A973" s="400">
        <f t="shared" si="189"/>
        <v>0</v>
      </c>
      <c r="B973" s="553" t="s">
        <v>2645</v>
      </c>
      <c r="C973" s="586"/>
      <c r="D973" s="586"/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586"/>
      <c r="T973" s="453" t="str">
        <f t="shared" ref="T973:T976" si="210">IF(S973="","",VLOOKUP(S973,$AC$7:$AD$69,2,FALSE))</f>
        <v/>
      </c>
      <c r="V973" s="401" t="str">
        <f t="shared" si="196"/>
        <v xml:space="preserve">    </v>
      </c>
      <c r="W973" s="401" t="str">
        <f t="shared" ref="W973:W982" si="211">V973</f>
        <v xml:space="preserve">    </v>
      </c>
      <c r="AD973" s="401"/>
    </row>
    <row r="974" spans="1:30" ht="15" hidden="1" customHeight="1">
      <c r="A974" s="400" t="str">
        <f t="shared" si="189"/>
        <v>007W0101</v>
      </c>
      <c r="B974" s="546" t="s">
        <v>2652</v>
      </c>
      <c r="C974" s="541" t="s">
        <v>3</v>
      </c>
      <c r="D974" s="426" t="s">
        <v>2646</v>
      </c>
      <c r="E974" s="427">
        <v>1</v>
      </c>
      <c r="F974" s="427">
        <v>1</v>
      </c>
      <c r="G974" s="539" t="s">
        <v>2647</v>
      </c>
      <c r="H974" s="532" t="s">
        <v>2649</v>
      </c>
      <c r="I974" s="170" t="str">
        <f t="shared" si="172"/>
        <v>007W0101</v>
      </c>
      <c r="J974" s="171" t="s">
        <v>1100</v>
      </c>
      <c r="K974" s="171" t="s">
        <v>1100</v>
      </c>
      <c r="L974" s="171" t="s">
        <v>1807</v>
      </c>
      <c r="M974" s="170"/>
      <c r="N974" s="170"/>
      <c r="O974" s="172" t="s">
        <v>81</v>
      </c>
      <c r="P974" s="173" t="s">
        <v>1808</v>
      </c>
      <c r="Q974" s="430">
        <v>6742</v>
      </c>
      <c r="R974" s="175"/>
      <c r="S974" s="161" t="s">
        <v>1229</v>
      </c>
      <c r="T974" s="415">
        <f t="shared" si="210"/>
        <v>7</v>
      </c>
      <c r="V974" s="401" t="str">
        <f t="shared" si="196"/>
        <v>JIS  K  6742</v>
      </c>
      <c r="W974" s="401" t="str">
        <f t="shared" ref="W974" si="212">V974</f>
        <v>JIS  K  6742</v>
      </c>
      <c r="AD974" s="401"/>
    </row>
    <row r="975" spans="1:30" ht="15" customHeight="1">
      <c r="A975" s="400" t="str">
        <f t="shared" si="189"/>
        <v>035W0101</v>
      </c>
      <c r="B975" s="546"/>
      <c r="C975" s="541"/>
      <c r="D975" s="139" t="s">
        <v>2646</v>
      </c>
      <c r="E975" s="140">
        <v>1</v>
      </c>
      <c r="F975" s="140">
        <v>1</v>
      </c>
      <c r="G975" s="539"/>
      <c r="H975" s="532"/>
      <c r="I975" s="148" t="str">
        <f t="shared" si="172"/>
        <v>035W0101</v>
      </c>
      <c r="J975" s="207" t="s">
        <v>1100</v>
      </c>
      <c r="K975" s="207" t="s">
        <v>1859</v>
      </c>
      <c r="L975" s="207" t="s">
        <v>1102</v>
      </c>
      <c r="M975" s="162"/>
      <c r="N975" s="162"/>
      <c r="O975" s="186" t="s">
        <v>81</v>
      </c>
      <c r="P975" s="187" t="s">
        <v>1861</v>
      </c>
      <c r="Q975" s="188">
        <v>6742</v>
      </c>
      <c r="R975" s="189"/>
      <c r="S975" s="190" t="s">
        <v>1862</v>
      </c>
      <c r="T975" s="415">
        <f t="shared" si="210"/>
        <v>35</v>
      </c>
      <c r="V975" s="401" t="str">
        <f t="shared" si="196"/>
        <v>JIS  K  6742</v>
      </c>
      <c r="W975" s="401" t="str">
        <f t="shared" si="211"/>
        <v>JIS  K  6742</v>
      </c>
      <c r="AD975" s="401"/>
    </row>
    <row r="976" spans="1:30" ht="15" customHeight="1">
      <c r="A976" s="400" t="str">
        <f t="shared" si="189"/>
        <v>038W0101</v>
      </c>
      <c r="B976" s="546"/>
      <c r="C976" s="541"/>
      <c r="D976" s="139" t="s">
        <v>2646</v>
      </c>
      <c r="E976" s="140">
        <v>1</v>
      </c>
      <c r="F976" s="140">
        <v>1</v>
      </c>
      <c r="G976" s="539"/>
      <c r="H976" s="532"/>
      <c r="I976" s="148" t="str">
        <f t="shared" si="172"/>
        <v>038W0101</v>
      </c>
      <c r="J976" s="149" t="s">
        <v>1100</v>
      </c>
      <c r="K976" s="149" t="s">
        <v>1105</v>
      </c>
      <c r="L976" s="149" t="s">
        <v>1102</v>
      </c>
      <c r="M976" s="148"/>
      <c r="N976" s="148"/>
      <c r="O976" s="150" t="s">
        <v>81</v>
      </c>
      <c r="P976" s="151" t="s">
        <v>1101</v>
      </c>
      <c r="Q976" s="152">
        <v>6742</v>
      </c>
      <c r="R976" s="153"/>
      <c r="S976" s="154" t="s">
        <v>997</v>
      </c>
      <c r="T976" s="407">
        <f t="shared" si="210"/>
        <v>38</v>
      </c>
      <c r="V976" s="401" t="str">
        <f t="shared" si="196"/>
        <v>JIS  K  6742</v>
      </c>
      <c r="W976" s="401" t="str">
        <f t="shared" si="211"/>
        <v>JIS  K  6742</v>
      </c>
      <c r="AD976" s="401"/>
    </row>
    <row r="977" spans="1:30" ht="15" customHeight="1">
      <c r="A977" s="400" t="str">
        <f t="shared" si="189"/>
        <v>040W0101</v>
      </c>
      <c r="B977" s="546"/>
      <c r="C977" s="541"/>
      <c r="D977" s="139" t="s">
        <v>2646</v>
      </c>
      <c r="E977" s="140">
        <v>1</v>
      </c>
      <c r="F977" s="140">
        <v>1</v>
      </c>
      <c r="G977" s="539"/>
      <c r="H977" s="532"/>
      <c r="I977" s="148" t="str">
        <f t="shared" si="172"/>
        <v>040W0101</v>
      </c>
      <c r="J977" s="412" t="s">
        <v>1100</v>
      </c>
      <c r="K977" s="412" t="s">
        <v>1588</v>
      </c>
      <c r="L977" s="412" t="s">
        <v>1102</v>
      </c>
      <c r="M977" s="412"/>
      <c r="N977" s="412"/>
      <c r="O977" s="200" t="s">
        <v>81</v>
      </c>
      <c r="P977" s="201" t="s">
        <v>194</v>
      </c>
      <c r="Q977" s="202">
        <v>6742</v>
      </c>
      <c r="R977" s="203"/>
      <c r="S977" s="204" t="s">
        <v>1591</v>
      </c>
      <c r="T977" s="417">
        <f>IF(S977="","",VLOOKUP(S977,$AC$7:$AD$82,2,FALSE))</f>
        <v>40</v>
      </c>
      <c r="V977" s="401" t="str">
        <f t="shared" si="196"/>
        <v>JIS  K  6742</v>
      </c>
      <c r="W977" s="401" t="str">
        <f t="shared" si="211"/>
        <v>JIS  K  6742</v>
      </c>
      <c r="AD977" s="401"/>
    </row>
    <row r="978" spans="1:30" ht="15" hidden="1" customHeight="1">
      <c r="A978" s="400" t="str">
        <f t="shared" si="189"/>
        <v>045W0101</v>
      </c>
      <c r="B978" s="546"/>
      <c r="C978" s="541"/>
      <c r="D978" s="139" t="s">
        <v>2646</v>
      </c>
      <c r="E978" s="140">
        <v>1</v>
      </c>
      <c r="F978" s="140">
        <v>1</v>
      </c>
      <c r="G978" s="535"/>
      <c r="H978" s="533"/>
      <c r="I978" s="155" t="str">
        <f t="shared" si="172"/>
        <v>045W0101</v>
      </c>
      <c r="J978" s="156" t="s">
        <v>1100</v>
      </c>
      <c r="K978" s="156" t="s">
        <v>1100</v>
      </c>
      <c r="L978" s="156" t="s">
        <v>1856</v>
      </c>
      <c r="M978" s="155"/>
      <c r="N978" s="155"/>
      <c r="O978" s="157" t="s">
        <v>81</v>
      </c>
      <c r="P978" s="158" t="s">
        <v>927</v>
      </c>
      <c r="Q978" s="159">
        <v>6742</v>
      </c>
      <c r="R978" s="160"/>
      <c r="S978" s="161" t="s">
        <v>1857</v>
      </c>
      <c r="T978" s="408">
        <f>IF(S978="","",VLOOKUP(S978,$AC$7:$AD$69,2,FALSE))</f>
        <v>45</v>
      </c>
      <c r="V978" s="401" t="str">
        <f t="shared" si="196"/>
        <v>JIS  K  6742</v>
      </c>
      <c r="W978" s="401" t="str">
        <f t="shared" si="211"/>
        <v>JIS  K  6742</v>
      </c>
      <c r="AD978" s="401"/>
    </row>
    <row r="979" spans="1:30" ht="15" customHeight="1">
      <c r="A979" s="400" t="str">
        <f t="shared" si="189"/>
        <v>007W0102</v>
      </c>
      <c r="B979" s="546"/>
      <c r="C979" s="541"/>
      <c r="D979" s="139" t="s">
        <v>2646</v>
      </c>
      <c r="E979" s="140">
        <v>1</v>
      </c>
      <c r="F979" s="140">
        <v>2</v>
      </c>
      <c r="G979" s="534" t="s">
        <v>2648</v>
      </c>
      <c r="H979" s="531" t="s">
        <v>2649</v>
      </c>
      <c r="I979" s="191" t="str">
        <f t="shared" si="172"/>
        <v>007W0102</v>
      </c>
      <c r="J979" s="409" t="s">
        <v>1103</v>
      </c>
      <c r="K979" s="142" t="s">
        <v>1103</v>
      </c>
      <c r="L979" s="142" t="s">
        <v>1807</v>
      </c>
      <c r="M979" s="141"/>
      <c r="N979" s="141"/>
      <c r="O979" s="143" t="s">
        <v>81</v>
      </c>
      <c r="P979" s="144" t="s">
        <v>1808</v>
      </c>
      <c r="Q979" s="145">
        <v>6742</v>
      </c>
      <c r="R979" s="146"/>
      <c r="S979" s="147" t="s">
        <v>1229</v>
      </c>
      <c r="T979" s="416">
        <f>IF(S979="","",VLOOKUP(S979,$AC$7:$AD$69,2,FALSE))</f>
        <v>7</v>
      </c>
      <c r="V979" s="401" t="str">
        <f t="shared" si="196"/>
        <v>JIS  K  6742</v>
      </c>
      <c r="W979" s="401" t="str">
        <f t="shared" si="211"/>
        <v>JIS  K  6742</v>
      </c>
      <c r="AD979" s="401"/>
    </row>
    <row r="980" spans="1:30" ht="15" customHeight="1">
      <c r="A980" s="400" t="str">
        <f t="shared" si="189"/>
        <v>035W0102</v>
      </c>
      <c r="B980" s="546"/>
      <c r="C980" s="541"/>
      <c r="D980" s="139" t="s">
        <v>2646</v>
      </c>
      <c r="E980" s="140">
        <v>1</v>
      </c>
      <c r="F980" s="140">
        <v>2</v>
      </c>
      <c r="G980" s="539"/>
      <c r="H980" s="532"/>
      <c r="I980" s="148" t="str">
        <f t="shared" si="172"/>
        <v>035W0102</v>
      </c>
      <c r="J980" s="207" t="s">
        <v>1103</v>
      </c>
      <c r="K980" s="207" t="s">
        <v>1863</v>
      </c>
      <c r="L980" s="207" t="s">
        <v>1102</v>
      </c>
      <c r="M980" s="162"/>
      <c r="N980" s="162"/>
      <c r="O980" s="186" t="s">
        <v>81</v>
      </c>
      <c r="P980" s="187" t="s">
        <v>1861</v>
      </c>
      <c r="Q980" s="188">
        <v>6742</v>
      </c>
      <c r="R980" s="153"/>
      <c r="S980" s="154" t="s">
        <v>1862</v>
      </c>
      <c r="T980" s="407">
        <f>IF(S980="","",VLOOKUP(S980,$AC$7:$AD$69,2,FALSE))</f>
        <v>35</v>
      </c>
      <c r="V980" s="401" t="str">
        <f t="shared" si="196"/>
        <v>JIS  K  6742</v>
      </c>
      <c r="W980" s="401" t="str">
        <f t="shared" si="211"/>
        <v>JIS  K  6742</v>
      </c>
      <c r="AD980" s="401"/>
    </row>
    <row r="981" spans="1:30" ht="15" customHeight="1">
      <c r="A981" s="400" t="str">
        <f t="shared" si="189"/>
        <v>038W0102</v>
      </c>
      <c r="B981" s="546"/>
      <c r="C981" s="541"/>
      <c r="D981" s="139" t="s">
        <v>2646</v>
      </c>
      <c r="E981" s="140">
        <v>1</v>
      </c>
      <c r="F981" s="140">
        <v>2</v>
      </c>
      <c r="G981" s="539"/>
      <c r="H981" s="532"/>
      <c r="I981" s="148" t="str">
        <f t="shared" si="172"/>
        <v>038W0102</v>
      </c>
      <c r="J981" s="149" t="s">
        <v>1103</v>
      </c>
      <c r="K981" s="149" t="s">
        <v>1104</v>
      </c>
      <c r="L981" s="149" t="s">
        <v>1102</v>
      </c>
      <c r="M981" s="148"/>
      <c r="N981" s="148"/>
      <c r="O981" s="150" t="s">
        <v>81</v>
      </c>
      <c r="P981" s="151" t="s">
        <v>1101</v>
      </c>
      <c r="Q981" s="152">
        <v>6742</v>
      </c>
      <c r="R981" s="153"/>
      <c r="S981" s="154" t="s">
        <v>997</v>
      </c>
      <c r="T981" s="407">
        <f>IF(S981="","",VLOOKUP(S981,$AC$7:$AD$69,2,FALSE))</f>
        <v>38</v>
      </c>
      <c r="V981" s="401" t="str">
        <f t="shared" si="196"/>
        <v>JIS  K  6742</v>
      </c>
      <c r="W981" s="401" t="str">
        <f t="shared" si="211"/>
        <v>JIS  K  6742</v>
      </c>
      <c r="AD981" s="401"/>
    </row>
    <row r="982" spans="1:30" ht="15" customHeight="1">
      <c r="A982" s="400" t="str">
        <f t="shared" si="189"/>
        <v>040W0102</v>
      </c>
      <c r="B982" s="546"/>
      <c r="C982" s="541"/>
      <c r="D982" s="139" t="s">
        <v>2646</v>
      </c>
      <c r="E982" s="140">
        <v>1</v>
      </c>
      <c r="F982" s="140">
        <v>2</v>
      </c>
      <c r="G982" s="539"/>
      <c r="H982" s="532"/>
      <c r="I982" s="148" t="str">
        <f t="shared" si="172"/>
        <v>040W0102</v>
      </c>
      <c r="J982" s="412" t="s">
        <v>1103</v>
      </c>
      <c r="K982" s="412" t="s">
        <v>1589</v>
      </c>
      <c r="L982" s="412" t="s">
        <v>1102</v>
      </c>
      <c r="M982" s="412"/>
      <c r="N982" s="412"/>
      <c r="O982" s="200" t="s">
        <v>81</v>
      </c>
      <c r="P982" s="201" t="s">
        <v>194</v>
      </c>
      <c r="Q982" s="202">
        <v>6742</v>
      </c>
      <c r="R982" s="153"/>
      <c r="S982" s="154" t="s">
        <v>1591</v>
      </c>
      <c r="T982" s="407">
        <f>IF(S982="","",VLOOKUP(S982,$AC$7:$AD$82,2,FALSE))</f>
        <v>40</v>
      </c>
      <c r="V982" s="401" t="str">
        <f t="shared" si="196"/>
        <v>JIS  K  6742</v>
      </c>
      <c r="W982" s="401" t="str">
        <f t="shared" si="211"/>
        <v>JIS  K  6742</v>
      </c>
      <c r="AD982" s="401"/>
    </row>
    <row r="983" spans="1:30" ht="15" hidden="1" customHeight="1">
      <c r="A983" s="400" t="str">
        <f t="shared" si="189"/>
        <v>045W0102</v>
      </c>
      <c r="B983" s="546"/>
      <c r="C983" s="542"/>
      <c r="D983" s="139" t="s">
        <v>2646</v>
      </c>
      <c r="E983" s="140">
        <v>1</v>
      </c>
      <c r="F983" s="140">
        <v>2</v>
      </c>
      <c r="G983" s="535"/>
      <c r="H983" s="533"/>
      <c r="I983" s="155" t="str">
        <f t="shared" si="172"/>
        <v>045W0102</v>
      </c>
      <c r="J983" s="149" t="s">
        <v>1103</v>
      </c>
      <c r="K983" s="156" t="s">
        <v>1103</v>
      </c>
      <c r="L983" s="156" t="s">
        <v>1856</v>
      </c>
      <c r="M983" s="155"/>
      <c r="N983" s="155"/>
      <c r="O983" s="157" t="s">
        <v>81</v>
      </c>
      <c r="P983" s="158" t="s">
        <v>927</v>
      </c>
      <c r="Q983" s="159">
        <v>6742</v>
      </c>
      <c r="R983" s="160"/>
      <c r="S983" s="161" t="s">
        <v>1857</v>
      </c>
      <c r="T983" s="408">
        <f t="shared" ref="T983:T989" si="213">IF(S983="","",VLOOKUP(S983,$AC$7:$AD$69,2,FALSE))</f>
        <v>45</v>
      </c>
      <c r="V983" s="401" t="str">
        <f t="shared" si="196"/>
        <v>JIS  K  6742</v>
      </c>
      <c r="W983" s="401" t="str">
        <f t="shared" ref="W983:W985" si="214">V983</f>
        <v>JIS  K  6742</v>
      </c>
      <c r="AD983" s="401"/>
    </row>
    <row r="984" spans="1:30" ht="15" customHeight="1">
      <c r="A984" s="400" t="str">
        <f t="shared" si="189"/>
        <v>011W0202</v>
      </c>
      <c r="B984" s="546"/>
      <c r="C984" s="540" t="s">
        <v>2542</v>
      </c>
      <c r="D984" s="139" t="s">
        <v>669</v>
      </c>
      <c r="E984" s="140">
        <v>2</v>
      </c>
      <c r="F984" s="140">
        <v>2</v>
      </c>
      <c r="G984" s="534" t="s">
        <v>2650</v>
      </c>
      <c r="H984" s="531" t="s">
        <v>2650</v>
      </c>
      <c r="I984" s="191" t="str">
        <f t="shared" si="172"/>
        <v>011W0202</v>
      </c>
      <c r="J984" s="142" t="s">
        <v>671</v>
      </c>
      <c r="K984" s="142" t="s">
        <v>2157</v>
      </c>
      <c r="L984" s="142" t="s">
        <v>163</v>
      </c>
      <c r="M984" s="142" t="s">
        <v>596</v>
      </c>
      <c r="N984" s="142" t="s">
        <v>1405</v>
      </c>
      <c r="O984" s="143" t="s">
        <v>57</v>
      </c>
      <c r="P984" s="144"/>
      <c r="Q984" s="145"/>
      <c r="R984" s="146"/>
      <c r="S984" s="147" t="s">
        <v>2140</v>
      </c>
      <c r="T984" s="416">
        <f t="shared" si="213"/>
        <v>11</v>
      </c>
      <c r="V984" s="401" t="str">
        <f t="shared" si="196"/>
        <v xml:space="preserve">指定承認    </v>
      </c>
      <c r="W984" s="401" t="str">
        <f t="shared" si="214"/>
        <v xml:space="preserve">指定承認    </v>
      </c>
      <c r="AD984" s="401"/>
    </row>
    <row r="985" spans="1:30" ht="15" customHeight="1">
      <c r="A985" s="400" t="str">
        <f t="shared" si="189"/>
        <v>014W0201</v>
      </c>
      <c r="B985" s="546"/>
      <c r="C985" s="541"/>
      <c r="D985" s="139" t="s">
        <v>669</v>
      </c>
      <c r="E985" s="140">
        <v>2</v>
      </c>
      <c r="F985" s="140">
        <v>1</v>
      </c>
      <c r="G985" s="539"/>
      <c r="H985" s="532"/>
      <c r="I985" s="148" t="str">
        <f t="shared" si="172"/>
        <v>014W0201</v>
      </c>
      <c r="J985" s="149" t="s">
        <v>671</v>
      </c>
      <c r="K985" s="149" t="s">
        <v>672</v>
      </c>
      <c r="L985" s="149" t="s">
        <v>628</v>
      </c>
      <c r="M985" s="149" t="s">
        <v>385</v>
      </c>
      <c r="N985" s="149" t="s">
        <v>612</v>
      </c>
      <c r="O985" s="150" t="s">
        <v>57</v>
      </c>
      <c r="P985" s="151"/>
      <c r="Q985" s="152"/>
      <c r="R985" s="153"/>
      <c r="S985" s="154" t="s">
        <v>605</v>
      </c>
      <c r="T985" s="407">
        <f t="shared" si="213"/>
        <v>14</v>
      </c>
      <c r="V985" s="401" t="str">
        <f t="shared" si="196"/>
        <v xml:space="preserve">指定承認    </v>
      </c>
      <c r="W985" s="401" t="str">
        <f t="shared" si="214"/>
        <v xml:space="preserve">指定承認    </v>
      </c>
      <c r="AD985" s="401"/>
    </row>
    <row r="986" spans="1:30" ht="15" customHeight="1">
      <c r="A986" s="400" t="str">
        <f t="shared" si="189"/>
        <v>016W0202</v>
      </c>
      <c r="B986" s="546"/>
      <c r="C986" s="541"/>
      <c r="D986" s="139" t="s">
        <v>669</v>
      </c>
      <c r="E986" s="140">
        <v>2</v>
      </c>
      <c r="F986" s="140">
        <v>2</v>
      </c>
      <c r="G986" s="535"/>
      <c r="H986" s="533"/>
      <c r="I986" s="155" t="str">
        <f t="shared" si="172"/>
        <v>016W0202</v>
      </c>
      <c r="J986" s="156" t="s">
        <v>671</v>
      </c>
      <c r="K986" s="156" t="s">
        <v>1430</v>
      </c>
      <c r="L986" s="156" t="s">
        <v>163</v>
      </c>
      <c r="M986" s="156" t="s">
        <v>596</v>
      </c>
      <c r="N986" s="156" t="s">
        <v>1405</v>
      </c>
      <c r="O986" s="157" t="s">
        <v>57</v>
      </c>
      <c r="P986" s="158"/>
      <c r="Q986" s="159"/>
      <c r="R986" s="160"/>
      <c r="S986" s="161" t="s">
        <v>1338</v>
      </c>
      <c r="T986" s="408">
        <f t="shared" si="213"/>
        <v>16</v>
      </c>
      <c r="V986" s="401" t="str">
        <f t="shared" si="196"/>
        <v xml:space="preserve">指定承認    </v>
      </c>
      <c r="W986" s="401" t="str">
        <f t="shared" ref="W986:W987" si="215">V986</f>
        <v xml:space="preserve">指定承認    </v>
      </c>
      <c r="AD986" s="401"/>
    </row>
    <row r="987" spans="1:30" ht="15" customHeight="1">
      <c r="A987" s="400" t="str">
        <f t="shared" si="189"/>
        <v>011W0201</v>
      </c>
      <c r="B987" s="546"/>
      <c r="C987" s="541"/>
      <c r="D987" s="139" t="s">
        <v>669</v>
      </c>
      <c r="E987" s="140">
        <v>2</v>
      </c>
      <c r="F987" s="140">
        <v>1</v>
      </c>
      <c r="G987" s="534" t="s">
        <v>2434</v>
      </c>
      <c r="H987" s="531" t="s">
        <v>2651</v>
      </c>
      <c r="I987" s="162" t="str">
        <f t="shared" si="172"/>
        <v>011W0201</v>
      </c>
      <c r="J987" s="142" t="s">
        <v>1454</v>
      </c>
      <c r="K987" s="142" t="s">
        <v>2156</v>
      </c>
      <c r="L987" s="142" t="s">
        <v>163</v>
      </c>
      <c r="M987" s="142"/>
      <c r="N987" s="142" t="s">
        <v>114</v>
      </c>
      <c r="O987" s="143" t="s">
        <v>57</v>
      </c>
      <c r="P987" s="144"/>
      <c r="Q987" s="145"/>
      <c r="R987" s="146"/>
      <c r="S987" s="147" t="s">
        <v>2140</v>
      </c>
      <c r="T987" s="415">
        <f t="shared" si="213"/>
        <v>11</v>
      </c>
      <c r="V987" s="401" t="str">
        <f t="shared" si="196"/>
        <v xml:space="preserve">指定承認    </v>
      </c>
      <c r="W987" s="401" t="str">
        <f t="shared" si="215"/>
        <v xml:space="preserve">指定承認    </v>
      </c>
      <c r="AD987" s="401"/>
    </row>
    <row r="988" spans="1:30" ht="15" customHeight="1">
      <c r="A988" s="400" t="str">
        <f t="shared" si="189"/>
        <v>014W0202</v>
      </c>
      <c r="B988" s="546"/>
      <c r="C988" s="541"/>
      <c r="D988" s="139" t="s">
        <v>669</v>
      </c>
      <c r="E988" s="140">
        <v>2</v>
      </c>
      <c r="F988" s="140">
        <v>2</v>
      </c>
      <c r="G988" s="539"/>
      <c r="H988" s="532"/>
      <c r="I988" s="148" t="str">
        <f t="shared" si="172"/>
        <v>014W0202</v>
      </c>
      <c r="J988" s="149" t="s">
        <v>1454</v>
      </c>
      <c r="K988" s="149" t="s">
        <v>704</v>
      </c>
      <c r="L988" s="149" t="s">
        <v>705</v>
      </c>
      <c r="M988" s="149"/>
      <c r="N988" s="149" t="s">
        <v>612</v>
      </c>
      <c r="O988" s="150" t="s">
        <v>57</v>
      </c>
      <c r="P988" s="151"/>
      <c r="Q988" s="152"/>
      <c r="R988" s="153"/>
      <c r="S988" s="154" t="s">
        <v>605</v>
      </c>
      <c r="T988" s="407">
        <f t="shared" si="213"/>
        <v>14</v>
      </c>
      <c r="V988" s="401" t="str">
        <f t="shared" si="196"/>
        <v xml:space="preserve">指定承認    </v>
      </c>
      <c r="AD988" s="401"/>
    </row>
    <row r="989" spans="1:30" ht="15" customHeight="1">
      <c r="A989" s="400" t="str">
        <f t="shared" si="189"/>
        <v>016W0201</v>
      </c>
      <c r="B989" s="547"/>
      <c r="C989" s="542"/>
      <c r="D989" s="139" t="s">
        <v>669</v>
      </c>
      <c r="E989" s="140">
        <v>2</v>
      </c>
      <c r="F989" s="140">
        <v>1</v>
      </c>
      <c r="G989" s="535"/>
      <c r="H989" s="533"/>
      <c r="I989" s="155" t="str">
        <f t="shared" si="172"/>
        <v>016W0201</v>
      </c>
      <c r="J989" s="156" t="s">
        <v>1454</v>
      </c>
      <c r="K989" s="156" t="s">
        <v>1429</v>
      </c>
      <c r="L989" s="156" t="s">
        <v>163</v>
      </c>
      <c r="M989" s="156"/>
      <c r="N989" s="156" t="s">
        <v>114</v>
      </c>
      <c r="O989" s="157" t="s">
        <v>57</v>
      </c>
      <c r="P989" s="158"/>
      <c r="Q989" s="159"/>
      <c r="R989" s="160"/>
      <c r="S989" s="161" t="s">
        <v>1338</v>
      </c>
      <c r="T989" s="408">
        <f t="shared" si="213"/>
        <v>16</v>
      </c>
      <c r="V989" s="401" t="str">
        <f t="shared" si="196"/>
        <v xml:space="preserve">指定承認    </v>
      </c>
      <c r="W989" s="401" t="str">
        <f t="shared" si="140"/>
        <v xml:space="preserve">指定承認    </v>
      </c>
      <c r="AD989" s="401"/>
    </row>
    <row r="990" spans="1:30" ht="15" customHeight="1">
      <c r="A990" s="400">
        <f t="shared" si="189"/>
        <v>0</v>
      </c>
      <c r="B990" s="553" t="s">
        <v>2526</v>
      </c>
      <c r="C990" s="554"/>
      <c r="D990" s="554"/>
      <c r="E990" s="554"/>
      <c r="F990" s="554"/>
      <c r="G990" s="554"/>
      <c r="H990" s="554"/>
      <c r="I990" s="554"/>
      <c r="J990" s="554"/>
      <c r="K990" s="554"/>
      <c r="L990" s="554"/>
      <c r="M990" s="554"/>
      <c r="N990" s="554"/>
      <c r="O990" s="554"/>
      <c r="P990" s="554"/>
      <c r="Q990" s="554"/>
      <c r="R990" s="554"/>
      <c r="S990" s="554"/>
      <c r="T990" s="457"/>
      <c r="V990" s="401" t="str">
        <f t="shared" si="196"/>
        <v xml:space="preserve">    </v>
      </c>
      <c r="W990" s="401" t="str">
        <f t="shared" si="140"/>
        <v xml:space="preserve">    </v>
      </c>
      <c r="AD990" s="401"/>
    </row>
    <row r="991" spans="1:30" ht="15" customHeight="1">
      <c r="A991" s="400" t="str">
        <f t="shared" si="189"/>
        <v>031E0108</v>
      </c>
      <c r="B991" s="544" t="s">
        <v>2944</v>
      </c>
      <c r="C991" s="540" t="s">
        <v>2529</v>
      </c>
      <c r="D991" s="139" t="s">
        <v>2510</v>
      </c>
      <c r="E991" s="140">
        <v>1</v>
      </c>
      <c r="F991" s="140">
        <v>8</v>
      </c>
      <c r="G991" s="534" t="s">
        <v>2521</v>
      </c>
      <c r="H991" s="534" t="s">
        <v>2520</v>
      </c>
      <c r="I991" s="191" t="str">
        <f t="shared" si="134"/>
        <v>031E0108</v>
      </c>
      <c r="J991" s="142" t="s">
        <v>1653</v>
      </c>
      <c r="K991" s="142" t="s">
        <v>1652</v>
      </c>
      <c r="L991" s="142" t="s">
        <v>1650</v>
      </c>
      <c r="M991" s="142" t="s">
        <v>1654</v>
      </c>
      <c r="N991" s="142"/>
      <c r="O991" s="143" t="s">
        <v>57</v>
      </c>
      <c r="P991" s="144"/>
      <c r="Q991" s="145"/>
      <c r="R991" s="146"/>
      <c r="S991" s="147" t="s">
        <v>1634</v>
      </c>
      <c r="T991" s="416">
        <f t="shared" ref="T991:T1015" si="216">IF(S991="","",VLOOKUP(S991,$AC$7:$AD$69,2,FALSE))</f>
        <v>31</v>
      </c>
      <c r="V991" s="401" t="str">
        <f t="shared" si="196"/>
        <v xml:space="preserve">指定承認    </v>
      </c>
      <c r="W991" s="401" t="str">
        <f t="shared" si="140"/>
        <v xml:space="preserve">指定承認    </v>
      </c>
      <c r="AD991" s="401"/>
    </row>
    <row r="992" spans="1:30" ht="15" customHeight="1">
      <c r="A992" s="400" t="str">
        <f t="shared" si="189"/>
        <v>044E0108</v>
      </c>
      <c r="B992" s="544"/>
      <c r="C992" s="541"/>
      <c r="D992" s="139" t="s">
        <v>2510</v>
      </c>
      <c r="E992" s="140">
        <v>1</v>
      </c>
      <c r="F992" s="140">
        <v>8</v>
      </c>
      <c r="G992" s="539"/>
      <c r="H992" s="535"/>
      <c r="I992" s="164" t="str">
        <f t="shared" si="134"/>
        <v>044E0108</v>
      </c>
      <c r="J992" s="176" t="s">
        <v>1653</v>
      </c>
      <c r="K992" s="176" t="s">
        <v>2103</v>
      </c>
      <c r="L992" s="176" t="s">
        <v>1650</v>
      </c>
      <c r="M992" s="176" t="s">
        <v>1654</v>
      </c>
      <c r="N992" s="176"/>
      <c r="O992" s="177" t="s">
        <v>57</v>
      </c>
      <c r="P992" s="178"/>
      <c r="Q992" s="179"/>
      <c r="R992" s="180"/>
      <c r="S992" s="181" t="s">
        <v>2072</v>
      </c>
      <c r="T992" s="419">
        <f t="shared" si="216"/>
        <v>44</v>
      </c>
      <c r="V992" s="401" t="str">
        <f t="shared" si="196"/>
        <v xml:space="preserve">指定承認    </v>
      </c>
      <c r="W992" s="401" t="str">
        <f t="shared" si="140"/>
        <v xml:space="preserve">指定承認    </v>
      </c>
      <c r="AD992" s="401"/>
    </row>
    <row r="993" spans="1:30" ht="15" customHeight="1">
      <c r="A993" s="400" t="str">
        <f t="shared" si="189"/>
        <v>031E0106</v>
      </c>
      <c r="B993" s="544"/>
      <c r="C993" s="542"/>
      <c r="D993" s="139" t="s">
        <v>2510</v>
      </c>
      <c r="E993" s="140">
        <v>1</v>
      </c>
      <c r="F993" s="140">
        <v>6</v>
      </c>
      <c r="G993" s="535"/>
      <c r="H993" s="421" t="s">
        <v>2522</v>
      </c>
      <c r="I993" s="164" t="str">
        <f t="shared" si="134"/>
        <v>031E0106</v>
      </c>
      <c r="J993" s="165" t="s">
        <v>199</v>
      </c>
      <c r="K993" s="165" t="s">
        <v>197</v>
      </c>
      <c r="L993" s="165" t="s">
        <v>1650</v>
      </c>
      <c r="M993" s="165"/>
      <c r="N993" s="165"/>
      <c r="O993" s="166" t="s">
        <v>81</v>
      </c>
      <c r="P993" s="167" t="s">
        <v>207</v>
      </c>
      <c r="Q993" s="168">
        <v>2336</v>
      </c>
      <c r="R993" s="169"/>
      <c r="S993" s="147" t="s">
        <v>1634</v>
      </c>
      <c r="T993" s="419">
        <f t="shared" si="216"/>
        <v>31</v>
      </c>
      <c r="V993" s="401" t="str">
        <f t="shared" si="196"/>
        <v>JIS  C  2336</v>
      </c>
      <c r="W993" s="401" t="str">
        <f t="shared" si="140"/>
        <v>JIS  C  2336</v>
      </c>
      <c r="AD993" s="401"/>
    </row>
    <row r="994" spans="1:30" ht="15" customHeight="1">
      <c r="A994" s="400" t="str">
        <f t="shared" si="189"/>
        <v>031E0201</v>
      </c>
      <c r="B994" s="544"/>
      <c r="C994" s="540" t="s">
        <v>2530</v>
      </c>
      <c r="D994" s="139" t="s">
        <v>2510</v>
      </c>
      <c r="E994" s="140">
        <v>2</v>
      </c>
      <c r="F994" s="140">
        <v>1</v>
      </c>
      <c r="G994" s="534" t="s">
        <v>2523</v>
      </c>
      <c r="H994" s="531" t="s">
        <v>2524</v>
      </c>
      <c r="I994" s="162" t="str">
        <f t="shared" si="134"/>
        <v>031E0201</v>
      </c>
      <c r="J994" s="142" t="s">
        <v>1656</v>
      </c>
      <c r="K994" s="142" t="s">
        <v>1657</v>
      </c>
      <c r="L994" s="142" t="s">
        <v>1658</v>
      </c>
      <c r="M994" s="142" t="s">
        <v>1659</v>
      </c>
      <c r="N994" s="142"/>
      <c r="O994" s="143" t="s">
        <v>57</v>
      </c>
      <c r="P994" s="144"/>
      <c r="Q994" s="145"/>
      <c r="R994" s="146"/>
      <c r="S994" s="147" t="s">
        <v>1634</v>
      </c>
      <c r="T994" s="415">
        <f t="shared" si="216"/>
        <v>31</v>
      </c>
      <c r="V994" s="401" t="str">
        <f t="shared" si="196"/>
        <v xml:space="preserve">指定承認    </v>
      </c>
      <c r="W994" s="401" t="str">
        <f t="shared" si="140"/>
        <v xml:space="preserve">指定承認    </v>
      </c>
      <c r="AD994" s="401"/>
    </row>
    <row r="995" spans="1:30" ht="15" customHeight="1">
      <c r="A995" s="400" t="str">
        <f t="shared" si="189"/>
        <v>044E0201</v>
      </c>
      <c r="B995" s="544"/>
      <c r="C995" s="541"/>
      <c r="D995" s="139" t="s">
        <v>2510</v>
      </c>
      <c r="E995" s="140">
        <v>2</v>
      </c>
      <c r="F995" s="140">
        <v>1</v>
      </c>
      <c r="G995" s="539"/>
      <c r="H995" s="533"/>
      <c r="I995" s="164" t="str">
        <f t="shared" si="134"/>
        <v>044E0201</v>
      </c>
      <c r="J995" s="176" t="s">
        <v>1656</v>
      </c>
      <c r="K995" s="176" t="s">
        <v>2104</v>
      </c>
      <c r="L995" s="176" t="s">
        <v>1658</v>
      </c>
      <c r="M995" s="176" t="s">
        <v>1659</v>
      </c>
      <c r="N995" s="176"/>
      <c r="O995" s="177" t="s">
        <v>57</v>
      </c>
      <c r="P995" s="178"/>
      <c r="Q995" s="179"/>
      <c r="R995" s="180"/>
      <c r="S995" s="181" t="s">
        <v>2072</v>
      </c>
      <c r="T995" s="419">
        <f t="shared" si="216"/>
        <v>44</v>
      </c>
      <c r="V995" s="401" t="str">
        <f t="shared" si="196"/>
        <v xml:space="preserve">指定承認    </v>
      </c>
      <c r="W995" s="401" t="str">
        <f t="shared" si="140"/>
        <v xml:space="preserve">指定承認    </v>
      </c>
      <c r="AD995" s="401"/>
    </row>
    <row r="996" spans="1:30" ht="15" customHeight="1">
      <c r="A996" s="400" t="str">
        <f t="shared" ref="A996:A1059" si="217">I996</f>
        <v>031E0202</v>
      </c>
      <c r="B996" s="544"/>
      <c r="C996" s="541"/>
      <c r="D996" s="139" t="s">
        <v>2510</v>
      </c>
      <c r="E996" s="140">
        <v>2</v>
      </c>
      <c r="F996" s="140">
        <v>2</v>
      </c>
      <c r="G996" s="539"/>
      <c r="H996" s="531" t="s">
        <v>2525</v>
      </c>
      <c r="I996" s="162" t="str">
        <f t="shared" si="134"/>
        <v>031E0202</v>
      </c>
      <c r="J996" s="142" t="s">
        <v>1660</v>
      </c>
      <c r="K996" s="142" t="s">
        <v>1661</v>
      </c>
      <c r="L996" s="142" t="s">
        <v>1658</v>
      </c>
      <c r="M996" s="142" t="s">
        <v>1659</v>
      </c>
      <c r="N996" s="142"/>
      <c r="O996" s="143" t="s">
        <v>57</v>
      </c>
      <c r="P996" s="144"/>
      <c r="Q996" s="145"/>
      <c r="R996" s="146"/>
      <c r="S996" s="147" t="s">
        <v>1634</v>
      </c>
      <c r="T996" s="415">
        <f t="shared" si="216"/>
        <v>31</v>
      </c>
      <c r="V996" s="401" t="str">
        <f t="shared" si="196"/>
        <v xml:space="preserve">指定承認    </v>
      </c>
      <c r="W996" s="401" t="str">
        <f t="shared" si="140"/>
        <v xml:space="preserve">指定承認    </v>
      </c>
      <c r="AD996" s="401"/>
    </row>
    <row r="997" spans="1:30" ht="15" customHeight="1">
      <c r="A997" s="400" t="str">
        <f t="shared" si="217"/>
        <v>044E0202</v>
      </c>
      <c r="B997" s="544"/>
      <c r="C997" s="542"/>
      <c r="D997" s="139" t="s">
        <v>2510</v>
      </c>
      <c r="E997" s="140">
        <v>2</v>
      </c>
      <c r="F997" s="140">
        <v>2</v>
      </c>
      <c r="G997" s="535"/>
      <c r="H997" s="533"/>
      <c r="I997" s="164" t="str">
        <f t="shared" si="134"/>
        <v>044E0202</v>
      </c>
      <c r="J997" s="176" t="s">
        <v>1660</v>
      </c>
      <c r="K997" s="176" t="s">
        <v>2105</v>
      </c>
      <c r="L997" s="176" t="s">
        <v>1658</v>
      </c>
      <c r="M997" s="176" t="s">
        <v>1659</v>
      </c>
      <c r="N997" s="176"/>
      <c r="O997" s="177" t="s">
        <v>57</v>
      </c>
      <c r="P997" s="178"/>
      <c r="Q997" s="179"/>
      <c r="R997" s="180"/>
      <c r="S997" s="181" t="s">
        <v>2072</v>
      </c>
      <c r="T997" s="419">
        <f t="shared" si="216"/>
        <v>44</v>
      </c>
      <c r="V997" s="401" t="str">
        <f t="shared" si="196"/>
        <v xml:space="preserve">指定承認    </v>
      </c>
      <c r="W997" s="401" t="str">
        <f t="shared" si="140"/>
        <v xml:space="preserve">指定承認    </v>
      </c>
      <c r="AD997" s="401"/>
    </row>
    <row r="998" spans="1:30" ht="15" customHeight="1">
      <c r="A998" s="400" t="str">
        <f t="shared" si="217"/>
        <v>020D0601</v>
      </c>
      <c r="B998" s="544"/>
      <c r="C998" s="540" t="s">
        <v>2542</v>
      </c>
      <c r="D998" s="139" t="s">
        <v>21</v>
      </c>
      <c r="E998" s="140">
        <v>6</v>
      </c>
      <c r="F998" s="140">
        <v>1</v>
      </c>
      <c r="G998" s="587" t="s">
        <v>2535</v>
      </c>
      <c r="H998" s="531" t="s">
        <v>2537</v>
      </c>
      <c r="I998" s="162" t="str">
        <f t="shared" si="134"/>
        <v>020D0601</v>
      </c>
      <c r="J998" s="142" t="s">
        <v>218</v>
      </c>
      <c r="K998" s="142" t="s">
        <v>1774</v>
      </c>
      <c r="L998" s="142"/>
      <c r="M998" s="142"/>
      <c r="N998" s="142"/>
      <c r="O998" s="143" t="s">
        <v>6</v>
      </c>
      <c r="P998" s="144" t="s">
        <v>194</v>
      </c>
      <c r="Q998" s="145">
        <v>139</v>
      </c>
      <c r="R998" s="146"/>
      <c r="S998" s="190" t="s">
        <v>1733</v>
      </c>
      <c r="T998" s="415">
        <f t="shared" si="216"/>
        <v>20</v>
      </c>
      <c r="V998" s="401" t="str">
        <f t="shared" si="196"/>
        <v>JWWA  K  139</v>
      </c>
      <c r="W998" s="401" t="str">
        <f t="shared" si="140"/>
        <v>JWWA  K  139</v>
      </c>
      <c r="AD998" s="401"/>
    </row>
    <row r="999" spans="1:30" ht="15" customHeight="1">
      <c r="A999" s="400" t="str">
        <f t="shared" si="217"/>
        <v>026D0601</v>
      </c>
      <c r="B999" s="544"/>
      <c r="C999" s="541"/>
      <c r="D999" s="139" t="s">
        <v>21</v>
      </c>
      <c r="E999" s="140">
        <v>6</v>
      </c>
      <c r="F999" s="140">
        <v>1</v>
      </c>
      <c r="G999" s="588"/>
      <c r="H999" s="532"/>
      <c r="I999" s="148" t="str">
        <f t="shared" si="134"/>
        <v>026D0601</v>
      </c>
      <c r="J999" s="149" t="s">
        <v>218</v>
      </c>
      <c r="K999" s="149" t="s">
        <v>2047</v>
      </c>
      <c r="L999" s="149"/>
      <c r="M999" s="149"/>
      <c r="N999" s="149"/>
      <c r="O999" s="150" t="s">
        <v>6</v>
      </c>
      <c r="P999" s="151" t="s">
        <v>194</v>
      </c>
      <c r="Q999" s="152">
        <v>139</v>
      </c>
      <c r="R999" s="153"/>
      <c r="S999" s="154" t="s">
        <v>2012</v>
      </c>
      <c r="T999" s="407">
        <f t="shared" si="216"/>
        <v>26</v>
      </c>
      <c r="V999" s="401" t="str">
        <f t="shared" si="196"/>
        <v>JWWA  K  139</v>
      </c>
      <c r="W999" s="401" t="str">
        <f t="shared" si="140"/>
        <v>JWWA  K  139</v>
      </c>
      <c r="AD999" s="401"/>
    </row>
    <row r="1000" spans="1:30" ht="15" hidden="1" customHeight="1">
      <c r="A1000" s="400" t="str">
        <f t="shared" si="217"/>
        <v>030D0601</v>
      </c>
      <c r="B1000" s="544"/>
      <c r="C1000" s="541"/>
      <c r="D1000" s="139" t="s">
        <v>21</v>
      </c>
      <c r="E1000" s="140">
        <v>6</v>
      </c>
      <c r="F1000" s="140">
        <v>1</v>
      </c>
      <c r="G1000" s="588"/>
      <c r="H1000" s="533"/>
      <c r="I1000" s="155" t="str">
        <f t="shared" si="134"/>
        <v>030D0601</v>
      </c>
      <c r="J1000" s="156" t="s">
        <v>218</v>
      </c>
      <c r="K1000" s="156" t="s">
        <v>2531</v>
      </c>
      <c r="L1000" s="155"/>
      <c r="M1000" s="155"/>
      <c r="N1000" s="155"/>
      <c r="O1000" s="157" t="s">
        <v>6</v>
      </c>
      <c r="P1000" s="158" t="s">
        <v>194</v>
      </c>
      <c r="Q1000" s="159">
        <v>139</v>
      </c>
      <c r="R1000" s="160"/>
      <c r="S1000" s="183" t="s">
        <v>566</v>
      </c>
      <c r="T1000" s="408">
        <f t="shared" si="216"/>
        <v>30</v>
      </c>
      <c r="V1000" s="401" t="str">
        <f t="shared" si="196"/>
        <v>JWWA  K  139</v>
      </c>
      <c r="W1000" s="401" t="str">
        <f t="shared" si="140"/>
        <v>JWWA  K  139</v>
      </c>
      <c r="AD1000" s="401"/>
    </row>
    <row r="1001" spans="1:30" ht="15" customHeight="1">
      <c r="A1001" s="400" t="str">
        <f t="shared" si="217"/>
        <v>020D0602</v>
      </c>
      <c r="B1001" s="544"/>
      <c r="C1001" s="541"/>
      <c r="D1001" s="139" t="s">
        <v>21</v>
      </c>
      <c r="E1001" s="140">
        <v>6</v>
      </c>
      <c r="F1001" s="140">
        <v>2</v>
      </c>
      <c r="G1001" s="588"/>
      <c r="H1001" s="531" t="s">
        <v>2536</v>
      </c>
      <c r="I1001" s="162" t="str">
        <f t="shared" si="134"/>
        <v>020D0602</v>
      </c>
      <c r="J1001" s="142" t="s">
        <v>603</v>
      </c>
      <c r="K1001" s="142" t="s">
        <v>1774</v>
      </c>
      <c r="L1001" s="142"/>
      <c r="M1001" s="142"/>
      <c r="N1001" s="142"/>
      <c r="O1001" s="143" t="s">
        <v>6</v>
      </c>
      <c r="P1001" s="144" t="s">
        <v>194</v>
      </c>
      <c r="Q1001" s="145">
        <v>139</v>
      </c>
      <c r="R1001" s="146"/>
      <c r="S1001" s="195" t="s">
        <v>1733</v>
      </c>
      <c r="T1001" s="416">
        <f t="shared" si="216"/>
        <v>20</v>
      </c>
      <c r="V1001" s="401" t="str">
        <f t="shared" si="196"/>
        <v>JWWA  K  139</v>
      </c>
      <c r="W1001" s="401" t="str">
        <f t="shared" si="140"/>
        <v>JWWA  K  139</v>
      </c>
      <c r="AD1001" s="401"/>
    </row>
    <row r="1002" spans="1:30" ht="15" customHeight="1">
      <c r="A1002" s="400" t="str">
        <f t="shared" si="217"/>
        <v>026D0602</v>
      </c>
      <c r="B1002" s="544"/>
      <c r="C1002" s="541"/>
      <c r="D1002" s="139" t="s">
        <v>21</v>
      </c>
      <c r="E1002" s="140">
        <v>6</v>
      </c>
      <c r="F1002" s="140">
        <v>2</v>
      </c>
      <c r="G1002" s="589"/>
      <c r="H1002" s="532"/>
      <c r="I1002" s="148" t="str">
        <f t="shared" si="134"/>
        <v>026D0602</v>
      </c>
      <c r="J1002" s="149" t="s">
        <v>603</v>
      </c>
      <c r="K1002" s="149" t="s">
        <v>2048</v>
      </c>
      <c r="L1002" s="149"/>
      <c r="M1002" s="149"/>
      <c r="N1002" s="149"/>
      <c r="O1002" s="150" t="s">
        <v>6</v>
      </c>
      <c r="P1002" s="151" t="s">
        <v>194</v>
      </c>
      <c r="Q1002" s="152">
        <v>139</v>
      </c>
      <c r="R1002" s="153"/>
      <c r="S1002" s="154" t="s">
        <v>2012</v>
      </c>
      <c r="T1002" s="407">
        <f t="shared" si="216"/>
        <v>26</v>
      </c>
      <c r="V1002" s="401" t="str">
        <f t="shared" ref="V1002:V1065" si="218">""&amp;O1002&amp;"  "&amp;P1002&amp;"  "&amp;Q1002&amp;""</f>
        <v>JWWA  K  139</v>
      </c>
      <c r="W1002" s="401" t="str">
        <f t="shared" si="140"/>
        <v>JWWA  K  139</v>
      </c>
      <c r="AD1002" s="401"/>
    </row>
    <row r="1003" spans="1:30" ht="15" hidden="1" customHeight="1">
      <c r="A1003" s="400" t="str">
        <f t="shared" si="217"/>
        <v>030D0602</v>
      </c>
      <c r="B1003" s="544" t="s">
        <v>3756</v>
      </c>
      <c r="C1003" s="540" t="s">
        <v>2542</v>
      </c>
      <c r="D1003" s="139" t="s">
        <v>21</v>
      </c>
      <c r="E1003" s="140">
        <v>6</v>
      </c>
      <c r="F1003" s="140">
        <v>2</v>
      </c>
      <c r="G1003" s="534" t="s">
        <v>2535</v>
      </c>
      <c r="H1003" s="414" t="s">
        <v>3757</v>
      </c>
      <c r="I1003" s="155" t="str">
        <f t="shared" si="134"/>
        <v>030D0602</v>
      </c>
      <c r="J1003" s="156" t="s">
        <v>603</v>
      </c>
      <c r="K1003" s="156" t="s">
        <v>2532</v>
      </c>
      <c r="L1003" s="156"/>
      <c r="M1003" s="156"/>
      <c r="N1003" s="156"/>
      <c r="O1003" s="157" t="s">
        <v>6</v>
      </c>
      <c r="P1003" s="158" t="s">
        <v>194</v>
      </c>
      <c r="Q1003" s="159">
        <v>139</v>
      </c>
      <c r="R1003" s="160"/>
      <c r="S1003" s="183" t="s">
        <v>566</v>
      </c>
      <c r="T1003" s="408">
        <f t="shared" si="216"/>
        <v>30</v>
      </c>
      <c r="V1003" s="401" t="str">
        <f t="shared" si="218"/>
        <v>JWWA  K  139</v>
      </c>
      <c r="W1003" s="401" t="str">
        <f t="shared" si="140"/>
        <v>JWWA  K  139</v>
      </c>
      <c r="AD1003" s="401"/>
    </row>
    <row r="1004" spans="1:30" ht="15" customHeight="1">
      <c r="A1004" s="400" t="str">
        <f t="shared" si="217"/>
        <v>026D0603</v>
      </c>
      <c r="B1004" s="544"/>
      <c r="C1004" s="541"/>
      <c r="D1004" s="139" t="s">
        <v>21</v>
      </c>
      <c r="E1004" s="140">
        <v>6</v>
      </c>
      <c r="F1004" s="140">
        <v>3</v>
      </c>
      <c r="G1004" s="539"/>
      <c r="H1004" s="421" t="s">
        <v>2539</v>
      </c>
      <c r="I1004" s="164" t="str">
        <f t="shared" si="134"/>
        <v>026D0603</v>
      </c>
      <c r="J1004" s="165" t="s">
        <v>2050</v>
      </c>
      <c r="K1004" s="165" t="s">
        <v>2049</v>
      </c>
      <c r="L1004" s="165"/>
      <c r="M1004" s="165"/>
      <c r="N1004" s="165"/>
      <c r="O1004" s="166" t="s">
        <v>6</v>
      </c>
      <c r="P1004" s="167" t="s">
        <v>194</v>
      </c>
      <c r="Q1004" s="168">
        <v>139</v>
      </c>
      <c r="R1004" s="169"/>
      <c r="S1004" s="181" t="s">
        <v>2012</v>
      </c>
      <c r="T1004" s="419">
        <f t="shared" si="216"/>
        <v>26</v>
      </c>
      <c r="V1004" s="401" t="str">
        <f t="shared" si="218"/>
        <v>JWWA  K  139</v>
      </c>
      <c r="W1004" s="401" t="str">
        <f t="shared" si="140"/>
        <v>JWWA  K  139</v>
      </c>
      <c r="AD1004" s="401"/>
    </row>
    <row r="1005" spans="1:30" ht="15" customHeight="1">
      <c r="A1005" s="400" t="str">
        <f t="shared" si="217"/>
        <v>020D0603</v>
      </c>
      <c r="B1005" s="544"/>
      <c r="C1005" s="541"/>
      <c r="D1005" s="139" t="s">
        <v>21</v>
      </c>
      <c r="E1005" s="140">
        <v>6</v>
      </c>
      <c r="F1005" s="140">
        <v>3</v>
      </c>
      <c r="G1005" s="539"/>
      <c r="H1005" s="531" t="s">
        <v>2538</v>
      </c>
      <c r="I1005" s="162" t="str">
        <f t="shared" si="134"/>
        <v>020D0603</v>
      </c>
      <c r="J1005" s="142" t="s">
        <v>604</v>
      </c>
      <c r="K1005" s="142" t="s">
        <v>1774</v>
      </c>
      <c r="L1005" s="142"/>
      <c r="M1005" s="142"/>
      <c r="N1005" s="142"/>
      <c r="O1005" s="143" t="s">
        <v>6</v>
      </c>
      <c r="P1005" s="144" t="s">
        <v>194</v>
      </c>
      <c r="Q1005" s="145">
        <v>139</v>
      </c>
      <c r="R1005" s="146"/>
      <c r="S1005" s="190" t="s">
        <v>1733</v>
      </c>
      <c r="T1005" s="415">
        <f t="shared" si="216"/>
        <v>20</v>
      </c>
      <c r="V1005" s="401" t="str">
        <f t="shared" si="218"/>
        <v>JWWA  K  139</v>
      </c>
      <c r="W1005" s="401" t="str">
        <f t="shared" si="140"/>
        <v>JWWA  K  139</v>
      </c>
      <c r="AD1005" s="401"/>
    </row>
    <row r="1006" spans="1:30" ht="15" customHeight="1">
      <c r="A1006" s="400" t="str">
        <f t="shared" si="217"/>
        <v>026D0604</v>
      </c>
      <c r="B1006" s="544"/>
      <c r="C1006" s="541"/>
      <c r="D1006" s="139" t="s">
        <v>21</v>
      </c>
      <c r="E1006" s="140">
        <v>6</v>
      </c>
      <c r="F1006" s="140">
        <v>4</v>
      </c>
      <c r="G1006" s="539"/>
      <c r="H1006" s="532"/>
      <c r="I1006" s="148" t="str">
        <f t="shared" si="134"/>
        <v>026D0604</v>
      </c>
      <c r="J1006" s="149" t="s">
        <v>604</v>
      </c>
      <c r="K1006" s="149" t="s">
        <v>2051</v>
      </c>
      <c r="L1006" s="149"/>
      <c r="M1006" s="149"/>
      <c r="N1006" s="149"/>
      <c r="O1006" s="150" t="s">
        <v>6</v>
      </c>
      <c r="P1006" s="151" t="s">
        <v>194</v>
      </c>
      <c r="Q1006" s="152">
        <v>139</v>
      </c>
      <c r="R1006" s="153"/>
      <c r="S1006" s="154" t="s">
        <v>2012</v>
      </c>
      <c r="T1006" s="407">
        <f t="shared" si="216"/>
        <v>26</v>
      </c>
      <c r="V1006" s="401" t="str">
        <f t="shared" si="218"/>
        <v>JWWA  K  139</v>
      </c>
      <c r="W1006" s="401" t="str">
        <f t="shared" si="140"/>
        <v>JWWA  K  139</v>
      </c>
      <c r="AD1006" s="401"/>
    </row>
    <row r="1007" spans="1:30" ht="15" hidden="1" customHeight="1">
      <c r="A1007" s="400" t="str">
        <f t="shared" si="217"/>
        <v>030D0603</v>
      </c>
      <c r="B1007" s="544"/>
      <c r="C1007" s="541"/>
      <c r="D1007" s="139" t="s">
        <v>21</v>
      </c>
      <c r="E1007" s="140">
        <v>6</v>
      </c>
      <c r="F1007" s="140">
        <v>3</v>
      </c>
      <c r="G1007" s="535"/>
      <c r="H1007" s="533"/>
      <c r="I1007" s="155" t="str">
        <f t="shared" si="134"/>
        <v>030D0603</v>
      </c>
      <c r="J1007" s="156" t="s">
        <v>604</v>
      </c>
      <c r="K1007" s="156" t="s">
        <v>2533</v>
      </c>
      <c r="L1007" s="156"/>
      <c r="M1007" s="156"/>
      <c r="N1007" s="156"/>
      <c r="O1007" s="157" t="s">
        <v>6</v>
      </c>
      <c r="P1007" s="158" t="s">
        <v>194</v>
      </c>
      <c r="Q1007" s="159">
        <v>139</v>
      </c>
      <c r="R1007" s="160"/>
      <c r="S1007" s="183" t="s">
        <v>566</v>
      </c>
      <c r="T1007" s="408">
        <f t="shared" si="216"/>
        <v>30</v>
      </c>
      <c r="V1007" s="401" t="str">
        <f t="shared" si="218"/>
        <v>JWWA  K  139</v>
      </c>
      <c r="W1007" s="401" t="str">
        <f t="shared" si="140"/>
        <v>JWWA  K  139</v>
      </c>
      <c r="AD1007" s="401"/>
    </row>
    <row r="1008" spans="1:30" ht="15" customHeight="1">
      <c r="A1008" s="400" t="str">
        <f t="shared" si="217"/>
        <v>020D0604</v>
      </c>
      <c r="B1008" s="544"/>
      <c r="C1008" s="541"/>
      <c r="D1008" s="139" t="s">
        <v>21</v>
      </c>
      <c r="E1008" s="140">
        <v>6</v>
      </c>
      <c r="F1008" s="140">
        <v>4</v>
      </c>
      <c r="G1008" s="534" t="s">
        <v>2540</v>
      </c>
      <c r="H1008" s="534" t="s">
        <v>2541</v>
      </c>
      <c r="I1008" s="191" t="str">
        <f t="shared" si="134"/>
        <v>020D0604</v>
      </c>
      <c r="J1008" s="142" t="s">
        <v>602</v>
      </c>
      <c r="K1008" s="142" t="s">
        <v>602</v>
      </c>
      <c r="L1008" s="142"/>
      <c r="M1008" s="142"/>
      <c r="N1008" s="142"/>
      <c r="O1008" s="143" t="s">
        <v>65</v>
      </c>
      <c r="P1008" s="144" t="s">
        <v>198</v>
      </c>
      <c r="Q1008" s="145">
        <v>2002</v>
      </c>
      <c r="R1008" s="146"/>
      <c r="S1008" s="147" t="s">
        <v>1733</v>
      </c>
      <c r="T1008" s="406">
        <f t="shared" si="216"/>
        <v>20</v>
      </c>
      <c r="V1008" s="401" t="str">
        <f t="shared" si="218"/>
        <v>JDPA  Z  2002</v>
      </c>
      <c r="W1008" s="401" t="str">
        <f t="shared" si="140"/>
        <v>JDPA  Z  2002</v>
      </c>
      <c r="AD1008" s="401"/>
    </row>
    <row r="1009" spans="1:30" ht="15" customHeight="1">
      <c r="A1009" s="400" t="str">
        <f t="shared" si="217"/>
        <v>026D0605</v>
      </c>
      <c r="B1009" s="544"/>
      <c r="C1009" s="541"/>
      <c r="D1009" s="139" t="s">
        <v>21</v>
      </c>
      <c r="E1009" s="140">
        <v>6</v>
      </c>
      <c r="F1009" s="140">
        <v>5</v>
      </c>
      <c r="G1009" s="539"/>
      <c r="H1009" s="539"/>
      <c r="I1009" s="148" t="str">
        <f t="shared" si="134"/>
        <v>026D0605</v>
      </c>
      <c r="J1009" s="149" t="s">
        <v>602</v>
      </c>
      <c r="K1009" s="149" t="s">
        <v>2045</v>
      </c>
      <c r="L1009" s="149"/>
      <c r="M1009" s="149"/>
      <c r="N1009" s="149"/>
      <c r="O1009" s="150" t="s">
        <v>65</v>
      </c>
      <c r="P1009" s="151" t="s">
        <v>198</v>
      </c>
      <c r="Q1009" s="152">
        <v>2002</v>
      </c>
      <c r="R1009" s="153"/>
      <c r="S1009" s="181" t="s">
        <v>2012</v>
      </c>
      <c r="T1009" s="419">
        <f t="shared" si="216"/>
        <v>26</v>
      </c>
      <c r="V1009" s="401" t="str">
        <f t="shared" si="218"/>
        <v>JDPA  Z  2002</v>
      </c>
      <c r="W1009" s="401" t="str">
        <f t="shared" si="140"/>
        <v>JDPA  Z  2002</v>
      </c>
      <c r="AD1009" s="401"/>
    </row>
    <row r="1010" spans="1:30" ht="15" hidden="1" customHeight="1">
      <c r="A1010" s="400" t="str">
        <f t="shared" si="217"/>
        <v>030D0604</v>
      </c>
      <c r="B1010" s="544"/>
      <c r="C1010" s="541"/>
      <c r="D1010" s="139" t="s">
        <v>21</v>
      </c>
      <c r="E1010" s="140">
        <v>6</v>
      </c>
      <c r="F1010" s="140">
        <v>4</v>
      </c>
      <c r="G1010" s="535"/>
      <c r="H1010" s="535"/>
      <c r="I1010" s="155" t="str">
        <f t="shared" si="134"/>
        <v>030D0604</v>
      </c>
      <c r="J1010" s="156" t="s">
        <v>602</v>
      </c>
      <c r="K1010" s="156" t="s">
        <v>2534</v>
      </c>
      <c r="L1010" s="156"/>
      <c r="M1010" s="156"/>
      <c r="N1010" s="156"/>
      <c r="O1010" s="157" t="s">
        <v>65</v>
      </c>
      <c r="P1010" s="158" t="s">
        <v>198</v>
      </c>
      <c r="Q1010" s="159">
        <v>2002</v>
      </c>
      <c r="R1010" s="160"/>
      <c r="S1010" s="183" t="s">
        <v>566</v>
      </c>
      <c r="T1010" s="408">
        <f t="shared" si="216"/>
        <v>30</v>
      </c>
      <c r="V1010" s="401" t="str">
        <f t="shared" si="218"/>
        <v>JDPA  Z  2002</v>
      </c>
      <c r="W1010" s="401" t="str">
        <f t="shared" ref="W1010:W1011" si="219">V1010</f>
        <v>JDPA  Z  2002</v>
      </c>
      <c r="AD1010" s="401"/>
    </row>
    <row r="1011" spans="1:30" ht="15" customHeight="1">
      <c r="A1011" s="400" t="str">
        <f t="shared" si="217"/>
        <v>007E0401</v>
      </c>
      <c r="B1011" s="544"/>
      <c r="C1011" s="541"/>
      <c r="D1011" s="139" t="s">
        <v>1196</v>
      </c>
      <c r="E1011" s="140">
        <v>4</v>
      </c>
      <c r="F1011" s="140">
        <v>1</v>
      </c>
      <c r="G1011" s="534" t="s">
        <v>2653</v>
      </c>
      <c r="H1011" s="531" t="s">
        <v>2654</v>
      </c>
      <c r="I1011" s="191" t="str">
        <f t="shared" si="134"/>
        <v>007E0401</v>
      </c>
      <c r="J1011" s="142" t="s">
        <v>1197</v>
      </c>
      <c r="K1011" s="142" t="s">
        <v>3082</v>
      </c>
      <c r="L1011" s="141"/>
      <c r="M1011" s="141"/>
      <c r="N1011" s="141"/>
      <c r="O1011" s="143" t="s">
        <v>57</v>
      </c>
      <c r="P1011" s="144"/>
      <c r="Q1011" s="145"/>
      <c r="R1011" s="146"/>
      <c r="S1011" s="190" t="s">
        <v>1229</v>
      </c>
      <c r="T1011" s="415">
        <f t="shared" si="216"/>
        <v>7</v>
      </c>
      <c r="V1011" s="401" t="str">
        <f t="shared" si="218"/>
        <v xml:space="preserve">指定承認    </v>
      </c>
      <c r="W1011" s="401" t="str">
        <f t="shared" si="219"/>
        <v xml:space="preserve">指定承認    </v>
      </c>
      <c r="AD1011" s="401"/>
    </row>
    <row r="1012" spans="1:30" ht="15" customHeight="1">
      <c r="A1012" s="400" t="str">
        <f t="shared" si="217"/>
        <v>007E0402</v>
      </c>
      <c r="B1012" s="544"/>
      <c r="C1012" s="541"/>
      <c r="D1012" s="139" t="s">
        <v>1196</v>
      </c>
      <c r="E1012" s="140">
        <v>4</v>
      </c>
      <c r="F1012" s="140">
        <v>2</v>
      </c>
      <c r="G1012" s="539"/>
      <c r="H1012" s="532"/>
      <c r="I1012" s="148" t="str">
        <f t="shared" ref="I1012:I1013" si="220">IF(OR(D1012="",E1012="",F1012=""),"",TEXT(T1012,"000")&amp;D1012&amp;TEXT(E1012,"00")&amp;TEXT(F1012,"00"))</f>
        <v>007E0402</v>
      </c>
      <c r="J1012" s="149" t="s">
        <v>1197</v>
      </c>
      <c r="K1012" s="149" t="s">
        <v>3083</v>
      </c>
      <c r="L1012" s="148"/>
      <c r="M1012" s="148"/>
      <c r="N1012" s="148"/>
      <c r="O1012" s="150" t="s">
        <v>57</v>
      </c>
      <c r="P1012" s="151"/>
      <c r="Q1012" s="152"/>
      <c r="R1012" s="153"/>
      <c r="S1012" s="154" t="s">
        <v>1229</v>
      </c>
      <c r="T1012" s="407">
        <f t="shared" si="216"/>
        <v>7</v>
      </c>
      <c r="V1012" s="401" t="str">
        <f t="shared" si="218"/>
        <v xml:space="preserve">指定承認    </v>
      </c>
      <c r="W1012" s="401" t="str">
        <f t="shared" si="140"/>
        <v xml:space="preserve">指定承認    </v>
      </c>
      <c r="AD1012" s="401"/>
    </row>
    <row r="1013" spans="1:30" ht="15" customHeight="1">
      <c r="A1013" s="400" t="str">
        <f t="shared" si="217"/>
        <v>038E0401</v>
      </c>
      <c r="B1013" s="544"/>
      <c r="C1013" s="541"/>
      <c r="D1013" s="139" t="s">
        <v>1196</v>
      </c>
      <c r="E1013" s="140">
        <v>4</v>
      </c>
      <c r="F1013" s="140">
        <v>1</v>
      </c>
      <c r="G1013" s="535"/>
      <c r="H1013" s="533"/>
      <c r="I1013" s="155" t="str">
        <f t="shared" si="220"/>
        <v>038E0401</v>
      </c>
      <c r="J1013" s="156" t="s">
        <v>1197</v>
      </c>
      <c r="K1013" s="156" t="s">
        <v>1198</v>
      </c>
      <c r="L1013" s="155"/>
      <c r="M1013" s="155"/>
      <c r="N1013" s="155"/>
      <c r="O1013" s="157" t="s">
        <v>57</v>
      </c>
      <c r="P1013" s="158"/>
      <c r="Q1013" s="159"/>
      <c r="R1013" s="160"/>
      <c r="S1013" s="183" t="s">
        <v>997</v>
      </c>
      <c r="T1013" s="408">
        <f t="shared" si="216"/>
        <v>38</v>
      </c>
      <c r="V1013" s="401" t="str">
        <f t="shared" si="218"/>
        <v xml:space="preserve">指定承認    </v>
      </c>
      <c r="W1013" s="401" t="str">
        <f t="shared" si="140"/>
        <v xml:space="preserve">指定承認    </v>
      </c>
      <c r="AD1013" s="401"/>
    </row>
    <row r="1014" spans="1:30" ht="15" hidden="1" customHeight="1">
      <c r="A1014" s="400" t="str">
        <f t="shared" si="217"/>
        <v>038E0301</v>
      </c>
      <c r="B1014" s="544"/>
      <c r="C1014" s="541"/>
      <c r="D1014" s="139" t="s">
        <v>192</v>
      </c>
      <c r="E1014" s="140">
        <v>3</v>
      </c>
      <c r="F1014" s="140">
        <v>1</v>
      </c>
      <c r="G1014" s="534" t="s">
        <v>2655</v>
      </c>
      <c r="H1014" s="531" t="s">
        <v>2656</v>
      </c>
      <c r="I1014" s="162" t="str">
        <f t="shared" si="134"/>
        <v>038E0301</v>
      </c>
      <c r="J1014" s="142" t="s">
        <v>308</v>
      </c>
      <c r="K1014" s="142" t="s">
        <v>1195</v>
      </c>
      <c r="L1014" s="141" t="s">
        <v>305</v>
      </c>
      <c r="M1014" s="142" t="s">
        <v>382</v>
      </c>
      <c r="N1014" s="141" t="s">
        <v>310</v>
      </c>
      <c r="O1014" s="143" t="s">
        <v>82</v>
      </c>
      <c r="P1014" s="144" t="s">
        <v>178</v>
      </c>
      <c r="Q1014" s="145">
        <v>9511</v>
      </c>
      <c r="R1014" s="146"/>
      <c r="S1014" s="190" t="s">
        <v>997</v>
      </c>
      <c r="T1014" s="415">
        <f t="shared" si="216"/>
        <v>38</v>
      </c>
      <c r="V1014" s="401" t="str">
        <f t="shared" si="218"/>
        <v>JIS  A  9511</v>
      </c>
      <c r="AD1014" s="401"/>
    </row>
    <row r="1015" spans="1:30" ht="15" customHeight="1">
      <c r="A1015" s="400" t="str">
        <f t="shared" si="217"/>
        <v>024E0301</v>
      </c>
      <c r="B1015" s="545"/>
      <c r="C1015" s="542"/>
      <c r="D1015" s="139" t="s">
        <v>192</v>
      </c>
      <c r="E1015" s="140">
        <v>3</v>
      </c>
      <c r="F1015" s="140">
        <v>1</v>
      </c>
      <c r="G1015" s="535"/>
      <c r="H1015" s="533"/>
      <c r="I1015" s="164" t="str">
        <f t="shared" si="134"/>
        <v>024E0301</v>
      </c>
      <c r="J1015" s="176" t="s">
        <v>308</v>
      </c>
      <c r="K1015" s="176" t="s">
        <v>309</v>
      </c>
      <c r="L1015" s="164" t="s">
        <v>305</v>
      </c>
      <c r="M1015" s="176" t="s">
        <v>382</v>
      </c>
      <c r="N1015" s="164" t="s">
        <v>310</v>
      </c>
      <c r="O1015" s="177" t="s">
        <v>82</v>
      </c>
      <c r="P1015" s="178" t="s">
        <v>178</v>
      </c>
      <c r="Q1015" s="179">
        <v>9511</v>
      </c>
      <c r="R1015" s="180"/>
      <c r="S1015" s="181" t="s">
        <v>1592</v>
      </c>
      <c r="T1015" s="419">
        <f t="shared" si="216"/>
        <v>24</v>
      </c>
      <c r="V1015" s="401" t="str">
        <f t="shared" si="218"/>
        <v>JIS  A  9511</v>
      </c>
      <c r="W1015" s="401" t="str">
        <f t="shared" si="140"/>
        <v>JIS  A  9511</v>
      </c>
      <c r="AD1015" s="401"/>
    </row>
    <row r="1016" spans="1:30" ht="15" hidden="1" customHeight="1">
      <c r="A1016" s="400">
        <f t="shared" si="217"/>
        <v>0</v>
      </c>
      <c r="B1016" s="458"/>
      <c r="D1016" s="139"/>
      <c r="E1016" s="459"/>
      <c r="F1016" s="459"/>
      <c r="G1016" s="460"/>
      <c r="H1016" s="460"/>
      <c r="I1016" s="461"/>
      <c r="J1016" s="440"/>
      <c r="K1016" s="440"/>
      <c r="L1016" s="440"/>
      <c r="M1016" s="440"/>
      <c r="N1016" s="440"/>
      <c r="O1016" s="438"/>
      <c r="P1016" s="441"/>
      <c r="Q1016" s="441"/>
      <c r="R1016" s="440"/>
      <c r="S1016" s="462"/>
      <c r="T1016" s="463"/>
      <c r="V1016" s="401" t="str">
        <f t="shared" si="218"/>
        <v xml:space="preserve">    </v>
      </c>
      <c r="W1016" s="401" t="str">
        <f t="shared" si="140"/>
        <v xml:space="preserve">    </v>
      </c>
      <c r="AD1016" s="401"/>
    </row>
    <row r="1017" spans="1:30" ht="15" customHeight="1">
      <c r="A1017" s="400">
        <f t="shared" si="217"/>
        <v>0</v>
      </c>
      <c r="B1017" s="553" t="s">
        <v>2657</v>
      </c>
      <c r="C1017" s="554"/>
      <c r="D1017" s="554"/>
      <c r="E1017" s="554"/>
      <c r="F1017" s="554"/>
      <c r="G1017" s="554"/>
      <c r="H1017" s="554"/>
      <c r="I1017" s="554"/>
      <c r="J1017" s="554"/>
      <c r="K1017" s="554"/>
      <c r="L1017" s="554"/>
      <c r="M1017" s="554"/>
      <c r="N1017" s="554"/>
      <c r="O1017" s="554"/>
      <c r="P1017" s="554"/>
      <c r="Q1017" s="554"/>
      <c r="R1017" s="554"/>
      <c r="S1017" s="554"/>
      <c r="T1017" s="404" t="str">
        <f t="shared" ref="T1017:T1022" si="221">IF(S1017="","",VLOOKUP(S1017,$AC$7:$AD$69,2,FALSE))</f>
        <v/>
      </c>
      <c r="V1017" s="401" t="str">
        <f t="shared" si="218"/>
        <v xml:space="preserve">    </v>
      </c>
      <c r="W1017" s="401" t="str">
        <f t="shared" si="140"/>
        <v xml:space="preserve">    </v>
      </c>
      <c r="AD1017" s="401"/>
    </row>
    <row r="1018" spans="1:30" ht="15" customHeight="1">
      <c r="A1018" s="400" t="str">
        <f t="shared" si="217"/>
        <v>003V0101</v>
      </c>
      <c r="B1018" s="544" t="s">
        <v>2946</v>
      </c>
      <c r="C1018" s="528" t="s">
        <v>2945</v>
      </c>
      <c r="D1018" s="139" t="s">
        <v>160</v>
      </c>
      <c r="E1018" s="140">
        <v>1</v>
      </c>
      <c r="F1018" s="140">
        <v>1</v>
      </c>
      <c r="G1018" s="534" t="s">
        <v>2659</v>
      </c>
      <c r="H1018" s="531" t="s">
        <v>2669</v>
      </c>
      <c r="I1018" s="141" t="str">
        <f t="shared" si="134"/>
        <v>003V0101</v>
      </c>
      <c r="J1018" s="142" t="s">
        <v>792</v>
      </c>
      <c r="K1018" s="142" t="s">
        <v>393</v>
      </c>
      <c r="L1018" s="141" t="s">
        <v>384</v>
      </c>
      <c r="M1018" s="142" t="s">
        <v>385</v>
      </c>
      <c r="N1018" s="142" t="s">
        <v>387</v>
      </c>
      <c r="O1018" s="143" t="s">
        <v>6</v>
      </c>
      <c r="P1018" s="144" t="s">
        <v>316</v>
      </c>
      <c r="Q1018" s="145">
        <v>120</v>
      </c>
      <c r="R1018" s="146"/>
      <c r="S1018" s="147" t="s">
        <v>383</v>
      </c>
      <c r="T1018" s="415">
        <f t="shared" si="221"/>
        <v>3</v>
      </c>
      <c r="V1018" s="401" t="str">
        <f t="shared" si="218"/>
        <v>JWWA  B  120</v>
      </c>
      <c r="W1018" s="401" t="str">
        <f t="shared" ref="W1018" si="222">V1018</f>
        <v>JWWA  B  120</v>
      </c>
      <c r="AD1018" s="401"/>
    </row>
    <row r="1019" spans="1:30" ht="15" customHeight="1">
      <c r="A1019" s="400" t="str">
        <f t="shared" si="217"/>
        <v>004V0101</v>
      </c>
      <c r="B1019" s="544"/>
      <c r="C1019" s="529"/>
      <c r="D1019" s="139" t="s">
        <v>160</v>
      </c>
      <c r="E1019" s="140">
        <v>1</v>
      </c>
      <c r="F1019" s="140">
        <v>1</v>
      </c>
      <c r="G1019" s="539"/>
      <c r="H1019" s="532"/>
      <c r="I1019" s="162" t="str">
        <f t="shared" si="134"/>
        <v>004V0101</v>
      </c>
      <c r="J1019" s="149" t="s">
        <v>792</v>
      </c>
      <c r="K1019" s="149" t="s">
        <v>820</v>
      </c>
      <c r="L1019" s="148" t="s">
        <v>159</v>
      </c>
      <c r="M1019" s="149" t="s">
        <v>385</v>
      </c>
      <c r="N1019" s="149" t="s">
        <v>387</v>
      </c>
      <c r="O1019" s="150" t="s">
        <v>6</v>
      </c>
      <c r="P1019" s="151" t="s">
        <v>164</v>
      </c>
      <c r="Q1019" s="152">
        <v>120</v>
      </c>
      <c r="R1019" s="189"/>
      <c r="S1019" s="190" t="s">
        <v>819</v>
      </c>
      <c r="T1019" s="415">
        <f t="shared" si="221"/>
        <v>4</v>
      </c>
      <c r="V1019" s="401" t="str">
        <f t="shared" si="218"/>
        <v>JWWA  B  120</v>
      </c>
      <c r="W1019" s="401" t="str">
        <f t="shared" ref="W1019:W1040" si="223">V1019</f>
        <v>JWWA  B  120</v>
      </c>
      <c r="AD1019" s="401"/>
    </row>
    <row r="1020" spans="1:30" ht="15" customHeight="1">
      <c r="A1020" s="400" t="str">
        <f t="shared" si="217"/>
        <v>004V0103</v>
      </c>
      <c r="B1020" s="544"/>
      <c r="C1020" s="529"/>
      <c r="D1020" s="139" t="s">
        <v>160</v>
      </c>
      <c r="E1020" s="140">
        <v>1</v>
      </c>
      <c r="F1020" s="140">
        <v>3</v>
      </c>
      <c r="G1020" s="539"/>
      <c r="H1020" s="532"/>
      <c r="I1020" s="206" t="str">
        <f t="shared" si="134"/>
        <v>004V0103</v>
      </c>
      <c r="J1020" s="165" t="s">
        <v>793</v>
      </c>
      <c r="K1020" s="165" t="s">
        <v>821</v>
      </c>
      <c r="L1020" s="206" t="s">
        <v>449</v>
      </c>
      <c r="M1020" s="165" t="s">
        <v>385</v>
      </c>
      <c r="N1020" s="165" t="s">
        <v>387</v>
      </c>
      <c r="O1020" s="166" t="s">
        <v>6</v>
      </c>
      <c r="P1020" s="167" t="s">
        <v>164</v>
      </c>
      <c r="Q1020" s="168">
        <v>120</v>
      </c>
      <c r="R1020" s="165"/>
      <c r="S1020" s="182" t="s">
        <v>819</v>
      </c>
      <c r="T1020" s="423">
        <f t="shared" si="221"/>
        <v>4</v>
      </c>
      <c r="V1020" s="401" t="str">
        <f t="shared" si="218"/>
        <v>JWWA  B  120</v>
      </c>
      <c r="W1020" s="401" t="str">
        <f t="shared" si="223"/>
        <v>JWWA  B  120</v>
      </c>
      <c r="AD1020" s="401"/>
    </row>
    <row r="1021" spans="1:30" ht="15" customHeight="1">
      <c r="A1021" s="400" t="str">
        <f t="shared" si="217"/>
        <v>017V0101</v>
      </c>
      <c r="B1021" s="544"/>
      <c r="C1021" s="529"/>
      <c r="D1021" s="139" t="s">
        <v>160</v>
      </c>
      <c r="E1021" s="140">
        <v>1</v>
      </c>
      <c r="F1021" s="140">
        <v>1</v>
      </c>
      <c r="G1021" s="539"/>
      <c r="H1021" s="532"/>
      <c r="I1021" s="199" t="str">
        <f t="shared" si="134"/>
        <v>017V0101</v>
      </c>
      <c r="J1021" s="149" t="s">
        <v>792</v>
      </c>
      <c r="K1021" s="149" t="s">
        <v>888</v>
      </c>
      <c r="L1021" s="149" t="s">
        <v>159</v>
      </c>
      <c r="M1021" s="149" t="s">
        <v>385</v>
      </c>
      <c r="N1021" s="149" t="s">
        <v>387</v>
      </c>
      <c r="O1021" s="150" t="s">
        <v>6</v>
      </c>
      <c r="P1021" s="151" t="s">
        <v>164</v>
      </c>
      <c r="Q1021" s="152">
        <v>120</v>
      </c>
      <c r="R1021" s="203"/>
      <c r="S1021" s="512" t="s">
        <v>4486</v>
      </c>
      <c r="T1021" s="417">
        <f t="shared" si="221"/>
        <v>17</v>
      </c>
      <c r="V1021" s="401" t="str">
        <f t="shared" si="218"/>
        <v>JWWA  B  120</v>
      </c>
      <c r="W1021" s="401" t="str">
        <f t="shared" si="223"/>
        <v>JWWA  B  120</v>
      </c>
      <c r="AD1021" s="401"/>
    </row>
    <row r="1022" spans="1:30" ht="15" customHeight="1">
      <c r="A1022" s="400" t="str">
        <f t="shared" si="217"/>
        <v>020V0101</v>
      </c>
      <c r="B1022" s="544"/>
      <c r="C1022" s="529"/>
      <c r="D1022" s="139" t="s">
        <v>160</v>
      </c>
      <c r="E1022" s="140">
        <v>1</v>
      </c>
      <c r="F1022" s="140">
        <v>1</v>
      </c>
      <c r="G1022" s="539"/>
      <c r="H1022" s="532"/>
      <c r="I1022" s="148" t="str">
        <f t="shared" si="134"/>
        <v>020V0101</v>
      </c>
      <c r="J1022" s="149" t="s">
        <v>792</v>
      </c>
      <c r="K1022" s="149" t="s">
        <v>161</v>
      </c>
      <c r="L1022" s="149" t="s">
        <v>159</v>
      </c>
      <c r="M1022" s="149" t="s">
        <v>385</v>
      </c>
      <c r="N1022" s="149" t="s">
        <v>387</v>
      </c>
      <c r="O1022" s="150" t="s">
        <v>6</v>
      </c>
      <c r="P1022" s="151" t="s">
        <v>164</v>
      </c>
      <c r="Q1022" s="152">
        <v>120</v>
      </c>
      <c r="R1022" s="153"/>
      <c r="S1022" s="154" t="s">
        <v>1733</v>
      </c>
      <c r="T1022" s="407">
        <f t="shared" si="221"/>
        <v>20</v>
      </c>
      <c r="V1022" s="401" t="str">
        <f t="shared" si="218"/>
        <v>JWWA  B  120</v>
      </c>
      <c r="W1022" s="401" t="str">
        <f t="shared" si="223"/>
        <v>JWWA  B  120</v>
      </c>
      <c r="AD1022" s="401"/>
    </row>
    <row r="1023" spans="1:30" ht="15" hidden="1" customHeight="1">
      <c r="A1023" s="400" t="str">
        <f t="shared" si="217"/>
        <v>022V0101</v>
      </c>
      <c r="B1023" s="544"/>
      <c r="C1023" s="529"/>
      <c r="D1023" s="139" t="s">
        <v>160</v>
      </c>
      <c r="E1023" s="140">
        <v>1</v>
      </c>
      <c r="F1023" s="140">
        <v>1</v>
      </c>
      <c r="G1023" s="539"/>
      <c r="H1023" s="532"/>
      <c r="I1023" s="148" t="str">
        <f t="shared" si="134"/>
        <v>022V0101</v>
      </c>
      <c r="J1023" s="149" t="s">
        <v>792</v>
      </c>
      <c r="K1023" s="149" t="s">
        <v>2119</v>
      </c>
      <c r="L1023" s="149" t="s">
        <v>159</v>
      </c>
      <c r="M1023" s="149" t="s">
        <v>385</v>
      </c>
      <c r="N1023" s="149" t="s">
        <v>387</v>
      </c>
      <c r="O1023" s="150" t="s">
        <v>6</v>
      </c>
      <c r="P1023" s="151" t="s">
        <v>164</v>
      </c>
      <c r="Q1023" s="152">
        <v>120</v>
      </c>
      <c r="R1023" s="153"/>
      <c r="S1023" s="154" t="s">
        <v>2118</v>
      </c>
      <c r="T1023" s="407">
        <f>IF(S1023="","",VLOOKUP(S1023,$AC$7:$AD$82,2,FALSE))</f>
        <v>22</v>
      </c>
      <c r="V1023" s="401" t="str">
        <f t="shared" si="218"/>
        <v>JWWA  B  120</v>
      </c>
      <c r="W1023" s="401" t="str">
        <f t="shared" si="223"/>
        <v>JWWA  B  120</v>
      </c>
      <c r="AD1023" s="401"/>
    </row>
    <row r="1024" spans="1:30" ht="15" customHeight="1">
      <c r="A1024" s="400" t="str">
        <f t="shared" si="217"/>
        <v>023V0101</v>
      </c>
      <c r="B1024" s="544"/>
      <c r="C1024" s="529"/>
      <c r="D1024" s="139" t="s">
        <v>160</v>
      </c>
      <c r="E1024" s="140">
        <v>1</v>
      </c>
      <c r="F1024" s="140">
        <v>1</v>
      </c>
      <c r="G1024" s="539"/>
      <c r="H1024" s="532"/>
      <c r="I1024" s="148" t="str">
        <f t="shared" si="134"/>
        <v>023V0101</v>
      </c>
      <c r="J1024" s="149" t="s">
        <v>792</v>
      </c>
      <c r="K1024" s="502" t="s">
        <v>4477</v>
      </c>
      <c r="L1024" s="149" t="s">
        <v>159</v>
      </c>
      <c r="M1024" s="149" t="s">
        <v>385</v>
      </c>
      <c r="N1024" s="149" t="s">
        <v>387</v>
      </c>
      <c r="O1024" s="150" t="s">
        <v>6</v>
      </c>
      <c r="P1024" s="464" t="s">
        <v>164</v>
      </c>
      <c r="Q1024" s="465">
        <v>120</v>
      </c>
      <c r="R1024" s="153"/>
      <c r="S1024" s="154" t="s">
        <v>801</v>
      </c>
      <c r="T1024" s="407">
        <f t="shared" ref="T1024:T1030" si="224">IF(S1024="","",VLOOKUP(S1024,$AC$7:$AD$69,2,FALSE))</f>
        <v>23</v>
      </c>
      <c r="V1024" s="401" t="str">
        <f t="shared" si="218"/>
        <v>JWWA  B  120</v>
      </c>
      <c r="W1024" s="401" t="str">
        <f t="shared" si="223"/>
        <v>JWWA  B  120</v>
      </c>
      <c r="AD1024" s="401"/>
    </row>
    <row r="1025" spans="1:30" ht="15" customHeight="1">
      <c r="A1025" s="400" t="str">
        <f t="shared" si="217"/>
        <v>025V0101</v>
      </c>
      <c r="B1025" s="544"/>
      <c r="C1025" s="529"/>
      <c r="D1025" s="139" t="s">
        <v>160</v>
      </c>
      <c r="E1025" s="140">
        <v>1</v>
      </c>
      <c r="F1025" s="140">
        <v>1</v>
      </c>
      <c r="G1025" s="539"/>
      <c r="H1025" s="532"/>
      <c r="I1025" s="148" t="str">
        <f t="shared" si="134"/>
        <v>025V0101</v>
      </c>
      <c r="J1025" s="149" t="s">
        <v>792</v>
      </c>
      <c r="K1025" s="149" t="s">
        <v>161</v>
      </c>
      <c r="L1025" s="148" t="s">
        <v>159</v>
      </c>
      <c r="M1025" s="149" t="s">
        <v>385</v>
      </c>
      <c r="N1025" s="149" t="s">
        <v>387</v>
      </c>
      <c r="O1025" s="150" t="s">
        <v>6</v>
      </c>
      <c r="P1025" s="151" t="s">
        <v>164</v>
      </c>
      <c r="Q1025" s="152">
        <v>120</v>
      </c>
      <c r="R1025" s="153"/>
      <c r="S1025" s="154" t="s">
        <v>922</v>
      </c>
      <c r="T1025" s="407">
        <f t="shared" si="224"/>
        <v>25</v>
      </c>
      <c r="V1025" s="401" t="str">
        <f t="shared" si="218"/>
        <v>JWWA  B  120</v>
      </c>
      <c r="W1025" s="401" t="str">
        <f t="shared" si="223"/>
        <v>JWWA  B  120</v>
      </c>
      <c r="AD1025" s="401"/>
    </row>
    <row r="1026" spans="1:30" ht="15" customHeight="1">
      <c r="A1026" s="400" t="str">
        <f t="shared" si="217"/>
        <v>026V0101</v>
      </c>
      <c r="B1026" s="544"/>
      <c r="C1026" s="529"/>
      <c r="D1026" s="139" t="s">
        <v>160</v>
      </c>
      <c r="E1026" s="140">
        <v>1</v>
      </c>
      <c r="F1026" s="140">
        <v>1</v>
      </c>
      <c r="G1026" s="539"/>
      <c r="H1026" s="533"/>
      <c r="I1026" s="155" t="str">
        <f t="shared" si="134"/>
        <v>026V0101</v>
      </c>
      <c r="J1026" s="156" t="s">
        <v>792</v>
      </c>
      <c r="K1026" s="156" t="s">
        <v>2046</v>
      </c>
      <c r="L1026" s="156" t="s">
        <v>159</v>
      </c>
      <c r="M1026" s="156" t="s">
        <v>385</v>
      </c>
      <c r="N1026" s="156" t="s">
        <v>387</v>
      </c>
      <c r="O1026" s="157" t="s">
        <v>6</v>
      </c>
      <c r="P1026" s="158" t="s">
        <v>164</v>
      </c>
      <c r="Q1026" s="159">
        <v>120</v>
      </c>
      <c r="R1026" s="160"/>
      <c r="S1026" s="183" t="s">
        <v>2012</v>
      </c>
      <c r="T1026" s="408">
        <f t="shared" si="224"/>
        <v>26</v>
      </c>
      <c r="V1026" s="401" t="str">
        <f t="shared" si="218"/>
        <v>JWWA  B  120</v>
      </c>
      <c r="W1026" s="401" t="str">
        <f t="shared" si="223"/>
        <v>JWWA  B  120</v>
      </c>
      <c r="AD1026" s="401"/>
    </row>
    <row r="1027" spans="1:30" ht="15" customHeight="1">
      <c r="A1027" s="400" t="str">
        <f t="shared" si="217"/>
        <v>003V0102</v>
      </c>
      <c r="B1027" s="544"/>
      <c r="C1027" s="529"/>
      <c r="D1027" s="139" t="s">
        <v>160</v>
      </c>
      <c r="E1027" s="140">
        <v>1</v>
      </c>
      <c r="F1027" s="140">
        <v>2</v>
      </c>
      <c r="G1027" s="539"/>
      <c r="H1027" s="531" t="s">
        <v>2670</v>
      </c>
      <c r="I1027" s="162" t="str">
        <f t="shared" si="134"/>
        <v>003V0102</v>
      </c>
      <c r="J1027" s="142" t="s">
        <v>793</v>
      </c>
      <c r="K1027" s="142" t="s">
        <v>393</v>
      </c>
      <c r="L1027" s="141" t="s">
        <v>384</v>
      </c>
      <c r="M1027" s="142" t="s">
        <v>385</v>
      </c>
      <c r="N1027" s="142" t="s">
        <v>388</v>
      </c>
      <c r="O1027" s="143" t="s">
        <v>6</v>
      </c>
      <c r="P1027" s="144" t="s">
        <v>316</v>
      </c>
      <c r="Q1027" s="145">
        <v>120</v>
      </c>
      <c r="R1027" s="146"/>
      <c r="S1027" s="147" t="s">
        <v>383</v>
      </c>
      <c r="T1027" s="415">
        <f t="shared" si="224"/>
        <v>3</v>
      </c>
      <c r="V1027" s="401" t="str">
        <f t="shared" si="218"/>
        <v>JWWA  B  120</v>
      </c>
      <c r="W1027" s="401" t="str">
        <f t="shared" ref="W1027" si="225">V1027</f>
        <v>JWWA  B  120</v>
      </c>
      <c r="AD1027" s="401"/>
    </row>
    <row r="1028" spans="1:30" ht="15" hidden="1" customHeight="1">
      <c r="A1028" s="400" t="str">
        <f t="shared" si="217"/>
        <v>004V0102</v>
      </c>
      <c r="B1028" s="544"/>
      <c r="C1028" s="529"/>
      <c r="D1028" s="139" t="s">
        <v>160</v>
      </c>
      <c r="E1028" s="140">
        <v>1</v>
      </c>
      <c r="F1028" s="140">
        <v>2</v>
      </c>
      <c r="G1028" s="539"/>
      <c r="H1028" s="532"/>
      <c r="I1028" s="162" t="str">
        <f t="shared" si="134"/>
        <v>004V0102</v>
      </c>
      <c r="J1028" s="149" t="s">
        <v>793</v>
      </c>
      <c r="K1028" s="149" t="s">
        <v>820</v>
      </c>
      <c r="L1028" s="148" t="s">
        <v>159</v>
      </c>
      <c r="M1028" s="149" t="s">
        <v>385</v>
      </c>
      <c r="N1028" s="149" t="s">
        <v>388</v>
      </c>
      <c r="O1028" s="150" t="s">
        <v>6</v>
      </c>
      <c r="P1028" s="151" t="s">
        <v>164</v>
      </c>
      <c r="Q1028" s="152">
        <v>120</v>
      </c>
      <c r="R1028" s="189"/>
      <c r="S1028" s="190" t="s">
        <v>819</v>
      </c>
      <c r="T1028" s="415">
        <f t="shared" si="224"/>
        <v>4</v>
      </c>
      <c r="V1028" s="401" t="str">
        <f t="shared" si="218"/>
        <v>JWWA  B  120</v>
      </c>
      <c r="W1028" s="401" t="str">
        <f t="shared" si="223"/>
        <v>JWWA  B  120</v>
      </c>
      <c r="AD1028" s="401"/>
    </row>
    <row r="1029" spans="1:30" ht="15" customHeight="1">
      <c r="A1029" s="400" t="str">
        <f t="shared" si="217"/>
        <v>004V0104</v>
      </c>
      <c r="B1029" s="544"/>
      <c r="C1029" s="529"/>
      <c r="D1029" s="139" t="s">
        <v>160</v>
      </c>
      <c r="E1029" s="140">
        <v>1</v>
      </c>
      <c r="F1029" s="140">
        <v>4</v>
      </c>
      <c r="G1029" s="539"/>
      <c r="H1029" s="532"/>
      <c r="I1029" s="206" t="str">
        <f t="shared" si="134"/>
        <v>004V0104</v>
      </c>
      <c r="J1029" s="165" t="s">
        <v>793</v>
      </c>
      <c r="K1029" s="165" t="s">
        <v>821</v>
      </c>
      <c r="L1029" s="206" t="s">
        <v>449</v>
      </c>
      <c r="M1029" s="165" t="s">
        <v>385</v>
      </c>
      <c r="N1029" s="165" t="s">
        <v>388</v>
      </c>
      <c r="O1029" s="166" t="s">
        <v>6</v>
      </c>
      <c r="P1029" s="167" t="s">
        <v>164</v>
      </c>
      <c r="Q1029" s="168">
        <v>120</v>
      </c>
      <c r="R1029" s="165"/>
      <c r="S1029" s="182" t="s">
        <v>819</v>
      </c>
      <c r="T1029" s="423">
        <f t="shared" si="224"/>
        <v>4</v>
      </c>
      <c r="V1029" s="401" t="str">
        <f t="shared" si="218"/>
        <v>JWWA  B  120</v>
      </c>
      <c r="W1029" s="401" t="str">
        <f t="shared" si="223"/>
        <v>JWWA  B  120</v>
      </c>
      <c r="AD1029" s="401"/>
    </row>
    <row r="1030" spans="1:30" ht="15" customHeight="1">
      <c r="A1030" s="400" t="str">
        <f t="shared" si="217"/>
        <v>017V0102</v>
      </c>
      <c r="B1030" s="544"/>
      <c r="C1030" s="529"/>
      <c r="D1030" s="139" t="s">
        <v>160</v>
      </c>
      <c r="E1030" s="140">
        <v>1</v>
      </c>
      <c r="F1030" s="140">
        <v>2</v>
      </c>
      <c r="G1030" s="539"/>
      <c r="H1030" s="532"/>
      <c r="I1030" s="199" t="str">
        <f t="shared" si="134"/>
        <v>017V0102</v>
      </c>
      <c r="J1030" s="149" t="s">
        <v>793</v>
      </c>
      <c r="K1030" s="149" t="s">
        <v>888</v>
      </c>
      <c r="L1030" s="149" t="s">
        <v>159</v>
      </c>
      <c r="M1030" s="149" t="s">
        <v>385</v>
      </c>
      <c r="N1030" s="149" t="s">
        <v>388</v>
      </c>
      <c r="O1030" s="150" t="s">
        <v>6</v>
      </c>
      <c r="P1030" s="151" t="s">
        <v>164</v>
      </c>
      <c r="Q1030" s="152">
        <v>120</v>
      </c>
      <c r="R1030" s="203"/>
      <c r="S1030" s="512" t="s">
        <v>4486</v>
      </c>
      <c r="T1030" s="417">
        <f t="shared" si="224"/>
        <v>17</v>
      </c>
      <c r="V1030" s="401" t="str">
        <f t="shared" si="218"/>
        <v>JWWA  B  120</v>
      </c>
      <c r="W1030" s="401" t="str">
        <f t="shared" si="223"/>
        <v>JWWA  B  120</v>
      </c>
      <c r="AD1030" s="401"/>
    </row>
    <row r="1031" spans="1:30" ht="15" hidden="1" customHeight="1">
      <c r="A1031" s="400" t="str">
        <f t="shared" si="217"/>
        <v>022V0102</v>
      </c>
      <c r="B1031" s="544"/>
      <c r="C1031" s="529"/>
      <c r="D1031" s="139" t="s">
        <v>160</v>
      </c>
      <c r="E1031" s="140">
        <v>1</v>
      </c>
      <c r="F1031" s="140">
        <v>2</v>
      </c>
      <c r="G1031" s="539"/>
      <c r="H1031" s="532"/>
      <c r="I1031" s="148" t="str">
        <f t="shared" si="134"/>
        <v>022V0102</v>
      </c>
      <c r="J1031" s="149" t="s">
        <v>793</v>
      </c>
      <c r="K1031" s="149" t="s">
        <v>2119</v>
      </c>
      <c r="L1031" s="149" t="s">
        <v>159</v>
      </c>
      <c r="M1031" s="149" t="s">
        <v>385</v>
      </c>
      <c r="N1031" s="149" t="s">
        <v>388</v>
      </c>
      <c r="O1031" s="150" t="s">
        <v>6</v>
      </c>
      <c r="P1031" s="151" t="s">
        <v>164</v>
      </c>
      <c r="Q1031" s="152">
        <v>120</v>
      </c>
      <c r="R1031" s="153"/>
      <c r="S1031" s="154" t="s">
        <v>2118</v>
      </c>
      <c r="T1031" s="407">
        <f>IF(S1031="","",VLOOKUP(S1031,$AC$7:$AD$82,2,FALSE))</f>
        <v>22</v>
      </c>
      <c r="V1031" s="401" t="str">
        <f t="shared" si="218"/>
        <v>JWWA  B  120</v>
      </c>
      <c r="W1031" s="401" t="str">
        <f t="shared" si="223"/>
        <v>JWWA  B  120</v>
      </c>
      <c r="AD1031" s="401"/>
    </row>
    <row r="1032" spans="1:30" ht="15" customHeight="1">
      <c r="A1032" s="400" t="str">
        <f t="shared" si="217"/>
        <v>025V0102</v>
      </c>
      <c r="B1032" s="544"/>
      <c r="C1032" s="529"/>
      <c r="D1032" s="139" t="s">
        <v>160</v>
      </c>
      <c r="E1032" s="140">
        <v>1</v>
      </c>
      <c r="F1032" s="140">
        <v>2</v>
      </c>
      <c r="G1032" s="535"/>
      <c r="H1032" s="533"/>
      <c r="I1032" s="155" t="str">
        <f t="shared" si="134"/>
        <v>025V0102</v>
      </c>
      <c r="J1032" s="156" t="s">
        <v>793</v>
      </c>
      <c r="K1032" s="156" t="s">
        <v>161</v>
      </c>
      <c r="L1032" s="155" t="s">
        <v>159</v>
      </c>
      <c r="M1032" s="156" t="s">
        <v>385</v>
      </c>
      <c r="N1032" s="156" t="s">
        <v>388</v>
      </c>
      <c r="O1032" s="157" t="s">
        <v>6</v>
      </c>
      <c r="P1032" s="158" t="s">
        <v>164</v>
      </c>
      <c r="Q1032" s="159">
        <v>120</v>
      </c>
      <c r="R1032" s="160"/>
      <c r="S1032" s="161" t="s">
        <v>922</v>
      </c>
      <c r="T1032" s="408">
        <f>IF(S1032="","",VLOOKUP(S1032,$AC$7:$AD$69,2,FALSE))</f>
        <v>25</v>
      </c>
      <c r="V1032" s="401" t="str">
        <f t="shared" si="218"/>
        <v>JWWA  B  120</v>
      </c>
      <c r="W1032" s="401" t="str">
        <f t="shared" si="223"/>
        <v>JWWA  B  120</v>
      </c>
      <c r="AD1032" s="401"/>
    </row>
    <row r="1033" spans="1:30" ht="15" customHeight="1">
      <c r="A1033" s="400" t="str">
        <f t="shared" si="217"/>
        <v>003V0201</v>
      </c>
      <c r="B1033" s="544"/>
      <c r="C1033" s="529"/>
      <c r="D1033" s="139" t="s">
        <v>160</v>
      </c>
      <c r="E1033" s="140">
        <v>2</v>
      </c>
      <c r="F1033" s="140">
        <v>1</v>
      </c>
      <c r="G1033" s="534" t="s">
        <v>2660</v>
      </c>
      <c r="H1033" s="531" t="s">
        <v>2661</v>
      </c>
      <c r="I1033" s="162" t="str">
        <f t="shared" si="134"/>
        <v>003V0201</v>
      </c>
      <c r="J1033" s="142" t="s">
        <v>392</v>
      </c>
      <c r="K1033" s="142" t="s">
        <v>396</v>
      </c>
      <c r="L1033" s="141" t="s">
        <v>397</v>
      </c>
      <c r="M1033" s="142" t="s">
        <v>390</v>
      </c>
      <c r="N1033" s="142" t="s">
        <v>388</v>
      </c>
      <c r="O1033" s="143" t="s">
        <v>6</v>
      </c>
      <c r="P1033" s="144" t="s">
        <v>164</v>
      </c>
      <c r="Q1033" s="145">
        <v>120</v>
      </c>
      <c r="R1033" s="146"/>
      <c r="S1033" s="147" t="s">
        <v>383</v>
      </c>
      <c r="T1033" s="415">
        <f>IF(S1033="","",VLOOKUP(S1033,$AC$7:$AD$69,2,FALSE))</f>
        <v>3</v>
      </c>
      <c r="V1033" s="401" t="str">
        <f t="shared" si="218"/>
        <v>JWWA  B  120</v>
      </c>
      <c r="W1033" s="401" t="str">
        <f t="shared" si="223"/>
        <v>JWWA  B  120</v>
      </c>
      <c r="AD1033" s="401"/>
    </row>
    <row r="1034" spans="1:30" ht="15" customHeight="1">
      <c r="A1034" s="400" t="str">
        <f t="shared" si="217"/>
        <v>004V0201</v>
      </c>
      <c r="B1034" s="544"/>
      <c r="C1034" s="529"/>
      <c r="D1034" s="139" t="s">
        <v>160</v>
      </c>
      <c r="E1034" s="140">
        <v>2</v>
      </c>
      <c r="F1034" s="140">
        <v>1</v>
      </c>
      <c r="G1034" s="539"/>
      <c r="H1034" s="532"/>
      <c r="I1034" s="148" t="str">
        <f t="shared" si="134"/>
        <v>004V0201</v>
      </c>
      <c r="J1034" s="149" t="s">
        <v>392</v>
      </c>
      <c r="K1034" s="149" t="s">
        <v>823</v>
      </c>
      <c r="L1034" s="148" t="s">
        <v>74</v>
      </c>
      <c r="M1034" s="149" t="s">
        <v>390</v>
      </c>
      <c r="N1034" s="149" t="s">
        <v>388</v>
      </c>
      <c r="O1034" s="150" t="s">
        <v>6</v>
      </c>
      <c r="P1034" s="151" t="s">
        <v>164</v>
      </c>
      <c r="Q1034" s="152">
        <v>120</v>
      </c>
      <c r="R1034" s="153"/>
      <c r="S1034" s="154" t="s">
        <v>819</v>
      </c>
      <c r="T1034" s="407">
        <f>IF(S1034="","",VLOOKUP(S1034,$AC$7:$AD$69,2,FALSE))</f>
        <v>4</v>
      </c>
      <c r="V1034" s="401" t="str">
        <f t="shared" si="218"/>
        <v>JWWA  B  120</v>
      </c>
      <c r="W1034" s="401" t="str">
        <f t="shared" si="223"/>
        <v>JWWA  B  120</v>
      </c>
      <c r="AD1034" s="401"/>
    </row>
    <row r="1035" spans="1:30" ht="15" customHeight="1">
      <c r="A1035" s="400" t="str">
        <f t="shared" si="217"/>
        <v>017V0201</v>
      </c>
      <c r="B1035" s="544"/>
      <c r="C1035" s="529"/>
      <c r="D1035" s="139" t="s">
        <v>160</v>
      </c>
      <c r="E1035" s="140">
        <v>2</v>
      </c>
      <c r="F1035" s="140">
        <v>1</v>
      </c>
      <c r="G1035" s="539"/>
      <c r="H1035" s="532"/>
      <c r="I1035" s="148" t="str">
        <f t="shared" si="134"/>
        <v>017V0201</v>
      </c>
      <c r="J1035" s="149" t="s">
        <v>392</v>
      </c>
      <c r="K1035" s="149" t="s">
        <v>891</v>
      </c>
      <c r="L1035" s="149" t="s">
        <v>74</v>
      </c>
      <c r="M1035" s="149" t="s">
        <v>390</v>
      </c>
      <c r="N1035" s="149" t="s">
        <v>388</v>
      </c>
      <c r="O1035" s="150" t="s">
        <v>6</v>
      </c>
      <c r="P1035" s="151" t="s">
        <v>164</v>
      </c>
      <c r="Q1035" s="152">
        <v>120</v>
      </c>
      <c r="R1035" s="153"/>
      <c r="S1035" s="511" t="s">
        <v>4486</v>
      </c>
      <c r="T1035" s="407">
        <f>IF(S1035="","",VLOOKUP(S1035,$AC$7:$AD$69,2,FALSE))</f>
        <v>17</v>
      </c>
      <c r="V1035" s="401" t="str">
        <f t="shared" si="218"/>
        <v>JWWA  B  120</v>
      </c>
      <c r="W1035" s="401" t="str">
        <f t="shared" si="223"/>
        <v>JWWA  B  120</v>
      </c>
      <c r="AD1035" s="401"/>
    </row>
    <row r="1036" spans="1:30" ht="15" customHeight="1">
      <c r="A1036" s="400" t="str">
        <f t="shared" si="217"/>
        <v>020V0201</v>
      </c>
      <c r="B1036" s="544"/>
      <c r="C1036" s="529"/>
      <c r="D1036" s="139" t="s">
        <v>160</v>
      </c>
      <c r="E1036" s="140">
        <v>2</v>
      </c>
      <c r="F1036" s="140">
        <v>1</v>
      </c>
      <c r="G1036" s="539"/>
      <c r="H1036" s="532"/>
      <c r="I1036" s="148" t="str">
        <f t="shared" si="134"/>
        <v>020V0201</v>
      </c>
      <c r="J1036" s="149" t="s">
        <v>392</v>
      </c>
      <c r="K1036" s="149" t="s">
        <v>1780</v>
      </c>
      <c r="L1036" s="149" t="s">
        <v>74</v>
      </c>
      <c r="M1036" s="149" t="s">
        <v>390</v>
      </c>
      <c r="N1036" s="149" t="s">
        <v>388</v>
      </c>
      <c r="O1036" s="150" t="s">
        <v>6</v>
      </c>
      <c r="P1036" s="151" t="s">
        <v>164</v>
      </c>
      <c r="Q1036" s="152">
        <v>120</v>
      </c>
      <c r="R1036" s="153"/>
      <c r="S1036" s="154" t="s">
        <v>1733</v>
      </c>
      <c r="T1036" s="407">
        <f>IF(S1036="","",VLOOKUP(S1036,$AC$7:$AD$69,2,FALSE))</f>
        <v>20</v>
      </c>
      <c r="V1036" s="401" t="str">
        <f t="shared" si="218"/>
        <v>JWWA  B  120</v>
      </c>
      <c r="W1036" s="401" t="str">
        <f t="shared" si="223"/>
        <v>JWWA  B  120</v>
      </c>
      <c r="AD1036" s="401"/>
    </row>
    <row r="1037" spans="1:30" ht="15" hidden="1" customHeight="1">
      <c r="A1037" s="400" t="str">
        <f t="shared" si="217"/>
        <v>022V0201</v>
      </c>
      <c r="B1037" s="544"/>
      <c r="C1037" s="529"/>
      <c r="D1037" s="139" t="s">
        <v>160</v>
      </c>
      <c r="E1037" s="140">
        <v>2</v>
      </c>
      <c r="F1037" s="140">
        <v>1</v>
      </c>
      <c r="G1037" s="539"/>
      <c r="H1037" s="532"/>
      <c r="I1037" s="148" t="str">
        <f t="shared" si="134"/>
        <v>022V0201</v>
      </c>
      <c r="J1037" s="149" t="s">
        <v>392</v>
      </c>
      <c r="K1037" s="149" t="s">
        <v>2120</v>
      </c>
      <c r="L1037" s="149" t="s">
        <v>74</v>
      </c>
      <c r="M1037" s="149" t="s">
        <v>390</v>
      </c>
      <c r="N1037" s="149" t="s">
        <v>388</v>
      </c>
      <c r="O1037" s="150" t="s">
        <v>6</v>
      </c>
      <c r="P1037" s="151" t="s">
        <v>164</v>
      </c>
      <c r="Q1037" s="152">
        <v>120</v>
      </c>
      <c r="R1037" s="153"/>
      <c r="S1037" s="154" t="s">
        <v>2118</v>
      </c>
      <c r="T1037" s="407">
        <f>IF(S1037="","",VLOOKUP(S1037,$AC$7:$AD$82,2,FALSE))</f>
        <v>22</v>
      </c>
      <c r="V1037" s="401" t="str">
        <f t="shared" si="218"/>
        <v>JWWA  B  120</v>
      </c>
      <c r="W1037" s="401" t="str">
        <f t="shared" si="223"/>
        <v>JWWA  B  120</v>
      </c>
      <c r="AD1037" s="401"/>
    </row>
    <row r="1038" spans="1:30" ht="15" customHeight="1">
      <c r="A1038" s="400" t="str">
        <f t="shared" si="217"/>
        <v>025V0201</v>
      </c>
      <c r="B1038" s="544"/>
      <c r="C1038" s="529"/>
      <c r="D1038" s="139" t="s">
        <v>160</v>
      </c>
      <c r="E1038" s="140">
        <v>2</v>
      </c>
      <c r="F1038" s="140">
        <v>1</v>
      </c>
      <c r="G1038" s="539"/>
      <c r="H1038" s="532"/>
      <c r="I1038" s="148" t="str">
        <f t="shared" si="134"/>
        <v>025V0201</v>
      </c>
      <c r="J1038" s="149" t="s">
        <v>392</v>
      </c>
      <c r="K1038" s="149" t="s">
        <v>1666</v>
      </c>
      <c r="L1038" s="148" t="s">
        <v>74</v>
      </c>
      <c r="M1038" s="149" t="s">
        <v>390</v>
      </c>
      <c r="N1038" s="149" t="s">
        <v>388</v>
      </c>
      <c r="O1038" s="150" t="s">
        <v>6</v>
      </c>
      <c r="P1038" s="151" t="s">
        <v>164</v>
      </c>
      <c r="Q1038" s="152">
        <v>120</v>
      </c>
      <c r="R1038" s="153"/>
      <c r="S1038" s="154" t="s">
        <v>922</v>
      </c>
      <c r="T1038" s="407">
        <f t="shared" ref="T1038:T1043" si="226">IF(S1038="","",VLOOKUP(S1038,$AC$7:$AD$69,2,FALSE))</f>
        <v>25</v>
      </c>
      <c r="V1038" s="401" t="str">
        <f t="shared" si="218"/>
        <v>JWWA  B  120</v>
      </c>
      <c r="W1038" s="401" t="str">
        <f t="shared" si="223"/>
        <v>JWWA  B  120</v>
      </c>
      <c r="AD1038" s="401"/>
    </row>
    <row r="1039" spans="1:30" ht="15" customHeight="1">
      <c r="A1039" s="400" t="str">
        <f t="shared" si="217"/>
        <v>026V0201</v>
      </c>
      <c r="B1039" s="544"/>
      <c r="C1039" s="529"/>
      <c r="D1039" s="139" t="s">
        <v>160</v>
      </c>
      <c r="E1039" s="140">
        <v>2</v>
      </c>
      <c r="F1039" s="140">
        <v>1</v>
      </c>
      <c r="G1039" s="539"/>
      <c r="H1039" s="532"/>
      <c r="I1039" s="155" t="str">
        <f t="shared" si="134"/>
        <v>026V0201</v>
      </c>
      <c r="J1039" s="156" t="s">
        <v>392</v>
      </c>
      <c r="K1039" s="156" t="s">
        <v>1666</v>
      </c>
      <c r="L1039" s="156" t="s">
        <v>74</v>
      </c>
      <c r="M1039" s="156" t="s">
        <v>390</v>
      </c>
      <c r="N1039" s="156" t="s">
        <v>388</v>
      </c>
      <c r="O1039" s="157" t="s">
        <v>6</v>
      </c>
      <c r="P1039" s="158" t="s">
        <v>164</v>
      </c>
      <c r="Q1039" s="159">
        <v>120</v>
      </c>
      <c r="R1039" s="160"/>
      <c r="S1039" s="183" t="s">
        <v>2012</v>
      </c>
      <c r="T1039" s="408">
        <f t="shared" si="226"/>
        <v>26</v>
      </c>
      <c r="V1039" s="401" t="str">
        <f t="shared" si="218"/>
        <v>JWWA  B  120</v>
      </c>
      <c r="W1039" s="401" t="str">
        <f t="shared" si="223"/>
        <v>JWWA  B  120</v>
      </c>
      <c r="AD1039" s="401"/>
    </row>
    <row r="1040" spans="1:30" ht="15" customHeight="1">
      <c r="A1040" s="400" t="str">
        <f t="shared" si="217"/>
        <v>003V0202</v>
      </c>
      <c r="B1040" s="544"/>
      <c r="C1040" s="529"/>
      <c r="D1040" s="139" t="s">
        <v>160</v>
      </c>
      <c r="E1040" s="140">
        <v>2</v>
      </c>
      <c r="F1040" s="140">
        <v>2</v>
      </c>
      <c r="G1040" s="539"/>
      <c r="H1040" s="532"/>
      <c r="I1040" s="162" t="str">
        <f t="shared" si="134"/>
        <v>003V0202</v>
      </c>
      <c r="J1040" s="142" t="s">
        <v>392</v>
      </c>
      <c r="K1040" s="142" t="s">
        <v>396</v>
      </c>
      <c r="L1040" s="141" t="s">
        <v>398</v>
      </c>
      <c r="M1040" s="142" t="s">
        <v>390</v>
      </c>
      <c r="N1040" s="142" t="s">
        <v>388</v>
      </c>
      <c r="O1040" s="143" t="s">
        <v>6</v>
      </c>
      <c r="P1040" s="144" t="s">
        <v>3260</v>
      </c>
      <c r="Q1040" s="145">
        <v>120</v>
      </c>
      <c r="R1040" s="146"/>
      <c r="S1040" s="147" t="s">
        <v>383</v>
      </c>
      <c r="T1040" s="415">
        <f t="shared" si="226"/>
        <v>3</v>
      </c>
      <c r="V1040" s="401" t="str">
        <f t="shared" si="218"/>
        <v>JWWA  B  120</v>
      </c>
      <c r="W1040" s="401" t="str">
        <f t="shared" si="223"/>
        <v>JWWA  B  120</v>
      </c>
      <c r="AD1040" s="401"/>
    </row>
    <row r="1041" spans="1:30" ht="15" customHeight="1">
      <c r="A1041" s="400" t="str">
        <f t="shared" si="217"/>
        <v>004V0202</v>
      </c>
      <c r="B1041" s="544"/>
      <c r="C1041" s="529"/>
      <c r="D1041" s="139" t="s">
        <v>160</v>
      </c>
      <c r="E1041" s="140">
        <v>2</v>
      </c>
      <c r="F1041" s="140">
        <v>2</v>
      </c>
      <c r="G1041" s="539"/>
      <c r="H1041" s="532"/>
      <c r="I1041" s="148" t="str">
        <f t="shared" si="134"/>
        <v>004V0202</v>
      </c>
      <c r="J1041" s="149" t="s">
        <v>392</v>
      </c>
      <c r="K1041" s="149" t="s">
        <v>823</v>
      </c>
      <c r="L1041" s="148" t="s">
        <v>398</v>
      </c>
      <c r="M1041" s="149" t="s">
        <v>390</v>
      </c>
      <c r="N1041" s="149" t="s">
        <v>388</v>
      </c>
      <c r="O1041" s="150" t="s">
        <v>6</v>
      </c>
      <c r="P1041" s="151" t="s">
        <v>3260</v>
      </c>
      <c r="Q1041" s="152">
        <v>120</v>
      </c>
      <c r="R1041" s="153"/>
      <c r="S1041" s="154" t="s">
        <v>819</v>
      </c>
      <c r="T1041" s="407">
        <f t="shared" si="226"/>
        <v>4</v>
      </c>
      <c r="V1041" s="401" t="str">
        <f t="shared" si="218"/>
        <v>JWWA  B  120</v>
      </c>
      <c r="W1041" s="401" t="str">
        <f t="shared" ref="W1041:W1052" si="227">V1041</f>
        <v>JWWA  B  120</v>
      </c>
      <c r="AD1041" s="401"/>
    </row>
    <row r="1042" spans="1:30" ht="15" customHeight="1">
      <c r="A1042" s="400" t="str">
        <f t="shared" si="217"/>
        <v>017V0202</v>
      </c>
      <c r="B1042" s="544"/>
      <c r="C1042" s="529"/>
      <c r="D1042" s="139" t="s">
        <v>160</v>
      </c>
      <c r="E1042" s="140">
        <v>2</v>
      </c>
      <c r="F1042" s="140">
        <v>2</v>
      </c>
      <c r="G1042" s="539"/>
      <c r="H1042" s="532"/>
      <c r="I1042" s="148" t="str">
        <f t="shared" si="134"/>
        <v>017V0202</v>
      </c>
      <c r="J1042" s="149" t="s">
        <v>392</v>
      </c>
      <c r="K1042" s="149" t="s">
        <v>891</v>
      </c>
      <c r="L1042" s="149" t="s">
        <v>232</v>
      </c>
      <c r="M1042" s="149" t="s">
        <v>390</v>
      </c>
      <c r="N1042" s="149" t="s">
        <v>388</v>
      </c>
      <c r="O1042" s="150" t="s">
        <v>6</v>
      </c>
      <c r="P1042" s="151" t="s">
        <v>3260</v>
      </c>
      <c r="Q1042" s="152">
        <v>120</v>
      </c>
      <c r="R1042" s="153"/>
      <c r="S1042" s="511" t="s">
        <v>4486</v>
      </c>
      <c r="T1042" s="407">
        <f t="shared" si="226"/>
        <v>17</v>
      </c>
      <c r="V1042" s="401" t="str">
        <f t="shared" si="218"/>
        <v>JWWA  B  120</v>
      </c>
      <c r="W1042" s="401" t="str">
        <f t="shared" si="227"/>
        <v>JWWA  B  120</v>
      </c>
      <c r="AD1042" s="401"/>
    </row>
    <row r="1043" spans="1:30" ht="15" customHeight="1">
      <c r="A1043" s="400" t="str">
        <f t="shared" si="217"/>
        <v>020V0202</v>
      </c>
      <c r="B1043" s="544"/>
      <c r="C1043" s="529"/>
      <c r="D1043" s="139" t="s">
        <v>160</v>
      </c>
      <c r="E1043" s="140">
        <v>2</v>
      </c>
      <c r="F1043" s="140">
        <v>2</v>
      </c>
      <c r="G1043" s="539"/>
      <c r="H1043" s="532"/>
      <c r="I1043" s="148" t="str">
        <f t="shared" si="134"/>
        <v>020V0202</v>
      </c>
      <c r="J1043" s="149" t="s">
        <v>392</v>
      </c>
      <c r="K1043" s="149" t="s">
        <v>1780</v>
      </c>
      <c r="L1043" s="149" t="s">
        <v>175</v>
      </c>
      <c r="M1043" s="149" t="s">
        <v>390</v>
      </c>
      <c r="N1043" s="149" t="s">
        <v>388</v>
      </c>
      <c r="O1043" s="150" t="s">
        <v>6</v>
      </c>
      <c r="P1043" s="151" t="s">
        <v>3260</v>
      </c>
      <c r="Q1043" s="152">
        <v>120</v>
      </c>
      <c r="R1043" s="153"/>
      <c r="S1043" s="154" t="s">
        <v>1733</v>
      </c>
      <c r="T1043" s="407">
        <f t="shared" si="226"/>
        <v>20</v>
      </c>
      <c r="V1043" s="401" t="str">
        <f t="shared" si="218"/>
        <v>JWWA  B  120</v>
      </c>
      <c r="W1043" s="401" t="str">
        <f t="shared" si="227"/>
        <v>JWWA  B  120</v>
      </c>
      <c r="AD1043" s="401"/>
    </row>
    <row r="1044" spans="1:30" ht="15" hidden="1" customHeight="1">
      <c r="A1044" s="400" t="str">
        <f t="shared" si="217"/>
        <v>022V0202</v>
      </c>
      <c r="B1044" s="544"/>
      <c r="C1044" s="529"/>
      <c r="D1044" s="139" t="s">
        <v>160</v>
      </c>
      <c r="E1044" s="140">
        <v>2</v>
      </c>
      <c r="F1044" s="140">
        <v>2</v>
      </c>
      <c r="G1044" s="539"/>
      <c r="H1044" s="532"/>
      <c r="I1044" s="148" t="str">
        <f t="shared" si="134"/>
        <v>022V0202</v>
      </c>
      <c r="J1044" s="149" t="s">
        <v>392</v>
      </c>
      <c r="K1044" s="149" t="s">
        <v>2120</v>
      </c>
      <c r="L1044" s="149" t="s">
        <v>398</v>
      </c>
      <c r="M1044" s="149" t="s">
        <v>390</v>
      </c>
      <c r="N1044" s="149" t="s">
        <v>388</v>
      </c>
      <c r="O1044" s="150" t="s">
        <v>6</v>
      </c>
      <c r="P1044" s="151" t="s">
        <v>3260</v>
      </c>
      <c r="Q1044" s="152">
        <v>120</v>
      </c>
      <c r="R1044" s="153"/>
      <c r="S1044" s="154" t="s">
        <v>2118</v>
      </c>
      <c r="T1044" s="407">
        <f>IF(S1044="","",VLOOKUP(S1044,$AC$7:$AD$82,2,FALSE))</f>
        <v>22</v>
      </c>
      <c r="V1044" s="401" t="str">
        <f t="shared" si="218"/>
        <v>JWWA  B  120</v>
      </c>
      <c r="W1044" s="401" t="str">
        <f t="shared" si="227"/>
        <v>JWWA  B  120</v>
      </c>
      <c r="AD1044" s="401"/>
    </row>
    <row r="1045" spans="1:30" ht="15" customHeight="1">
      <c r="A1045" s="400" t="str">
        <f t="shared" si="217"/>
        <v>025V0202</v>
      </c>
      <c r="B1045" s="544"/>
      <c r="C1045" s="529"/>
      <c r="D1045" s="139" t="s">
        <v>160</v>
      </c>
      <c r="E1045" s="140">
        <v>2</v>
      </c>
      <c r="F1045" s="140">
        <v>2</v>
      </c>
      <c r="G1045" s="539"/>
      <c r="H1045" s="532"/>
      <c r="I1045" s="148" t="str">
        <f t="shared" si="134"/>
        <v>025V0202</v>
      </c>
      <c r="J1045" s="149" t="s">
        <v>392</v>
      </c>
      <c r="K1045" s="149" t="s">
        <v>1666</v>
      </c>
      <c r="L1045" s="148" t="s">
        <v>398</v>
      </c>
      <c r="M1045" s="149" t="s">
        <v>390</v>
      </c>
      <c r="N1045" s="149" t="s">
        <v>388</v>
      </c>
      <c r="O1045" s="150" t="s">
        <v>6</v>
      </c>
      <c r="P1045" s="151" t="s">
        <v>3260</v>
      </c>
      <c r="Q1045" s="152">
        <v>120</v>
      </c>
      <c r="R1045" s="153"/>
      <c r="S1045" s="154" t="s">
        <v>922</v>
      </c>
      <c r="T1045" s="407">
        <f t="shared" ref="T1045:T1050" si="228">IF(S1045="","",VLOOKUP(S1045,$AC$7:$AD$69,2,FALSE))</f>
        <v>25</v>
      </c>
      <c r="V1045" s="401" t="str">
        <f t="shared" si="218"/>
        <v>JWWA  B  120</v>
      </c>
      <c r="W1045" s="401" t="str">
        <f t="shared" si="227"/>
        <v>JWWA  B  120</v>
      </c>
      <c r="AD1045" s="401"/>
    </row>
    <row r="1046" spans="1:30" ht="15" customHeight="1">
      <c r="A1046" s="400" t="str">
        <f t="shared" si="217"/>
        <v>026V0202</v>
      </c>
      <c r="B1046" s="544"/>
      <c r="C1046" s="529"/>
      <c r="D1046" s="139" t="s">
        <v>160</v>
      </c>
      <c r="E1046" s="140">
        <v>2</v>
      </c>
      <c r="F1046" s="140">
        <v>2</v>
      </c>
      <c r="G1046" s="539"/>
      <c r="H1046" s="533"/>
      <c r="I1046" s="155" t="str">
        <f t="shared" si="134"/>
        <v>026V0202</v>
      </c>
      <c r="J1046" s="156" t="s">
        <v>392</v>
      </c>
      <c r="K1046" s="156" t="s">
        <v>1666</v>
      </c>
      <c r="L1046" s="156" t="s">
        <v>175</v>
      </c>
      <c r="M1046" s="156" t="s">
        <v>390</v>
      </c>
      <c r="N1046" s="156" t="s">
        <v>388</v>
      </c>
      <c r="O1046" s="157" t="s">
        <v>6</v>
      </c>
      <c r="P1046" s="158" t="s">
        <v>3260</v>
      </c>
      <c r="Q1046" s="159">
        <v>120</v>
      </c>
      <c r="R1046" s="160"/>
      <c r="S1046" s="183" t="s">
        <v>2012</v>
      </c>
      <c r="T1046" s="408">
        <f t="shared" si="228"/>
        <v>26</v>
      </c>
      <c r="V1046" s="401" t="str">
        <f t="shared" si="218"/>
        <v>JWWA  B  120</v>
      </c>
      <c r="W1046" s="401" t="str">
        <f t="shared" si="227"/>
        <v>JWWA  B  120</v>
      </c>
      <c r="AD1046" s="401"/>
    </row>
    <row r="1047" spans="1:30" ht="15" customHeight="1">
      <c r="A1047" s="400" t="str">
        <f t="shared" si="217"/>
        <v>003V0301</v>
      </c>
      <c r="B1047" s="544"/>
      <c r="C1047" s="529"/>
      <c r="D1047" s="139" t="s">
        <v>403</v>
      </c>
      <c r="E1047" s="140">
        <v>3</v>
      </c>
      <c r="F1047" s="140">
        <v>1</v>
      </c>
      <c r="G1047" s="539"/>
      <c r="H1047" s="531" t="s">
        <v>2663</v>
      </c>
      <c r="I1047" s="162" t="str">
        <f t="shared" si="134"/>
        <v>003V0301</v>
      </c>
      <c r="J1047" s="142" t="s">
        <v>404</v>
      </c>
      <c r="K1047" s="142" t="s">
        <v>408</v>
      </c>
      <c r="L1047" s="141" t="s">
        <v>406</v>
      </c>
      <c r="M1047" s="142" t="s">
        <v>390</v>
      </c>
      <c r="N1047" s="142" t="s">
        <v>388</v>
      </c>
      <c r="O1047" s="143" t="s">
        <v>57</v>
      </c>
      <c r="P1047" s="144"/>
      <c r="Q1047" s="145"/>
      <c r="R1047" s="146"/>
      <c r="S1047" s="147" t="s">
        <v>383</v>
      </c>
      <c r="T1047" s="415">
        <f t="shared" si="228"/>
        <v>3</v>
      </c>
      <c r="V1047" s="401" t="str">
        <f t="shared" si="218"/>
        <v xml:space="preserve">指定承認    </v>
      </c>
      <c r="W1047" s="401" t="str">
        <f t="shared" si="227"/>
        <v xml:space="preserve">指定承認    </v>
      </c>
      <c r="AD1047" s="401"/>
    </row>
    <row r="1048" spans="1:30" ht="15" customHeight="1">
      <c r="A1048" s="400" t="str">
        <f t="shared" si="217"/>
        <v>004V0301</v>
      </c>
      <c r="B1048" s="544"/>
      <c r="C1048" s="529"/>
      <c r="D1048" s="139" t="s">
        <v>403</v>
      </c>
      <c r="E1048" s="140">
        <v>3</v>
      </c>
      <c r="F1048" s="140">
        <v>1</v>
      </c>
      <c r="G1048" s="539"/>
      <c r="H1048" s="532"/>
      <c r="I1048" s="148" t="str">
        <f t="shared" si="134"/>
        <v>004V0301</v>
      </c>
      <c r="J1048" s="149" t="s">
        <v>404</v>
      </c>
      <c r="K1048" s="149" t="s">
        <v>825</v>
      </c>
      <c r="L1048" s="148" t="s">
        <v>2664</v>
      </c>
      <c r="M1048" s="149" t="s">
        <v>390</v>
      </c>
      <c r="N1048" s="149" t="s">
        <v>388</v>
      </c>
      <c r="O1048" s="150" t="s">
        <v>57</v>
      </c>
      <c r="P1048" s="151"/>
      <c r="Q1048" s="152"/>
      <c r="R1048" s="153"/>
      <c r="S1048" s="154" t="s">
        <v>819</v>
      </c>
      <c r="T1048" s="407">
        <f t="shared" si="228"/>
        <v>4</v>
      </c>
      <c r="V1048" s="401" t="str">
        <f t="shared" si="218"/>
        <v xml:space="preserve">指定承認    </v>
      </c>
      <c r="W1048" s="401" t="str">
        <f t="shared" si="227"/>
        <v xml:space="preserve">指定承認    </v>
      </c>
      <c r="AD1048" s="401"/>
    </row>
    <row r="1049" spans="1:30" ht="15" customHeight="1">
      <c r="A1049" s="400" t="str">
        <f t="shared" si="217"/>
        <v>017V0301</v>
      </c>
      <c r="B1049" s="544"/>
      <c r="C1049" s="529"/>
      <c r="D1049" s="139" t="s">
        <v>403</v>
      </c>
      <c r="E1049" s="140">
        <v>3</v>
      </c>
      <c r="F1049" s="140">
        <v>1</v>
      </c>
      <c r="G1049" s="539"/>
      <c r="H1049" s="532"/>
      <c r="I1049" s="148" t="str">
        <f t="shared" si="134"/>
        <v>017V0301</v>
      </c>
      <c r="J1049" s="149" t="s">
        <v>404</v>
      </c>
      <c r="K1049" s="149" t="s">
        <v>893</v>
      </c>
      <c r="L1049" s="149" t="s">
        <v>94</v>
      </c>
      <c r="M1049" s="149" t="s">
        <v>390</v>
      </c>
      <c r="N1049" s="149" t="s">
        <v>388</v>
      </c>
      <c r="O1049" s="150" t="s">
        <v>57</v>
      </c>
      <c r="P1049" s="151"/>
      <c r="Q1049" s="152"/>
      <c r="R1049" s="153"/>
      <c r="S1049" s="511" t="s">
        <v>4486</v>
      </c>
      <c r="T1049" s="407">
        <f t="shared" si="228"/>
        <v>17</v>
      </c>
      <c r="V1049" s="401" t="str">
        <f t="shared" si="218"/>
        <v xml:space="preserve">指定承認    </v>
      </c>
      <c r="W1049" s="401" t="str">
        <f t="shared" si="227"/>
        <v xml:space="preserve">指定承認    </v>
      </c>
      <c r="AD1049" s="401"/>
    </row>
    <row r="1050" spans="1:30" ht="15" customHeight="1">
      <c r="A1050" s="400" t="str">
        <f t="shared" si="217"/>
        <v>020V0301</v>
      </c>
      <c r="B1050" s="544"/>
      <c r="C1050" s="529"/>
      <c r="D1050" s="139" t="s">
        <v>403</v>
      </c>
      <c r="E1050" s="140">
        <v>3</v>
      </c>
      <c r="F1050" s="140">
        <v>1</v>
      </c>
      <c r="G1050" s="539"/>
      <c r="H1050" s="532"/>
      <c r="I1050" s="162" t="str">
        <f t="shared" si="134"/>
        <v>020V0301</v>
      </c>
      <c r="J1050" s="207" t="s">
        <v>404</v>
      </c>
      <c r="K1050" s="207" t="s">
        <v>1782</v>
      </c>
      <c r="L1050" s="207" t="s">
        <v>94</v>
      </c>
      <c r="M1050" s="207" t="s">
        <v>390</v>
      </c>
      <c r="N1050" s="207" t="s">
        <v>388</v>
      </c>
      <c r="O1050" s="186" t="s">
        <v>57</v>
      </c>
      <c r="P1050" s="187"/>
      <c r="Q1050" s="188"/>
      <c r="R1050" s="189"/>
      <c r="S1050" s="190" t="s">
        <v>1733</v>
      </c>
      <c r="T1050" s="415">
        <f t="shared" si="228"/>
        <v>20</v>
      </c>
      <c r="V1050" s="401" t="str">
        <f t="shared" si="218"/>
        <v xml:space="preserve">指定承認    </v>
      </c>
      <c r="W1050" s="401" t="str">
        <f t="shared" si="227"/>
        <v xml:space="preserve">指定承認    </v>
      </c>
      <c r="AD1050" s="401"/>
    </row>
    <row r="1051" spans="1:30" ht="15" hidden="1" customHeight="1">
      <c r="A1051" s="400" t="str">
        <f t="shared" si="217"/>
        <v>022V0301</v>
      </c>
      <c r="B1051" s="544"/>
      <c r="C1051" s="529"/>
      <c r="D1051" s="139" t="s">
        <v>403</v>
      </c>
      <c r="E1051" s="140">
        <v>3</v>
      </c>
      <c r="F1051" s="140">
        <v>1</v>
      </c>
      <c r="G1051" s="539"/>
      <c r="H1051" s="532"/>
      <c r="I1051" s="141" t="str">
        <f t="shared" si="134"/>
        <v>022V0301</v>
      </c>
      <c r="J1051" s="142" t="s">
        <v>404</v>
      </c>
      <c r="K1051" s="142" t="s">
        <v>2123</v>
      </c>
      <c r="L1051" s="142" t="s">
        <v>2124</v>
      </c>
      <c r="M1051" s="142" t="s">
        <v>390</v>
      </c>
      <c r="N1051" s="142" t="s">
        <v>388</v>
      </c>
      <c r="O1051" s="143" t="s">
        <v>57</v>
      </c>
      <c r="P1051" s="144"/>
      <c r="Q1051" s="145"/>
      <c r="R1051" s="146"/>
      <c r="S1051" s="147" t="s">
        <v>2118</v>
      </c>
      <c r="T1051" s="406">
        <f>IF(S1051="","",VLOOKUP(S1051,$AC$7:$AD$82,2,FALSE))</f>
        <v>22</v>
      </c>
      <c r="V1051" s="401" t="str">
        <f t="shared" si="218"/>
        <v xml:space="preserve">指定承認    </v>
      </c>
      <c r="W1051" s="401" t="str">
        <f t="shared" si="227"/>
        <v xml:space="preserve">指定承認    </v>
      </c>
      <c r="AD1051" s="401"/>
    </row>
    <row r="1052" spans="1:30" ht="15" customHeight="1">
      <c r="A1052" s="400" t="str">
        <f t="shared" si="217"/>
        <v>025V0301</v>
      </c>
      <c r="B1052" s="544"/>
      <c r="C1052" s="529"/>
      <c r="D1052" s="139" t="s">
        <v>403</v>
      </c>
      <c r="E1052" s="140">
        <v>3</v>
      </c>
      <c r="F1052" s="140">
        <v>1</v>
      </c>
      <c r="G1052" s="539"/>
      <c r="H1052" s="532"/>
      <c r="I1052" s="148" t="str">
        <f t="shared" si="134"/>
        <v>025V0301</v>
      </c>
      <c r="J1052" s="149" t="s">
        <v>404</v>
      </c>
      <c r="K1052" s="149" t="s">
        <v>404</v>
      </c>
      <c r="L1052" s="148" t="s">
        <v>94</v>
      </c>
      <c r="M1052" s="149" t="s">
        <v>390</v>
      </c>
      <c r="N1052" s="149" t="s">
        <v>388</v>
      </c>
      <c r="O1052" s="150" t="s">
        <v>57</v>
      </c>
      <c r="P1052" s="151"/>
      <c r="Q1052" s="152"/>
      <c r="R1052" s="153"/>
      <c r="S1052" s="154" t="s">
        <v>922</v>
      </c>
      <c r="T1052" s="407">
        <f t="shared" ref="T1052:T1057" si="229">IF(S1052="","",VLOOKUP(S1052,$AC$7:$AD$69,2,FALSE))</f>
        <v>25</v>
      </c>
      <c r="V1052" s="401" t="str">
        <f t="shared" si="218"/>
        <v xml:space="preserve">指定承認    </v>
      </c>
      <c r="W1052" s="401" t="str">
        <f t="shared" si="227"/>
        <v xml:space="preserve">指定承認    </v>
      </c>
      <c r="AD1052" s="401"/>
    </row>
    <row r="1053" spans="1:30" ht="15" customHeight="1">
      <c r="A1053" s="400" t="str">
        <f t="shared" si="217"/>
        <v>026V0301</v>
      </c>
      <c r="B1053" s="544"/>
      <c r="C1053" s="529"/>
      <c r="D1053" s="139" t="s">
        <v>403</v>
      </c>
      <c r="E1053" s="140">
        <v>3</v>
      </c>
      <c r="F1053" s="140">
        <v>1</v>
      </c>
      <c r="G1053" s="535"/>
      <c r="H1053" s="533"/>
      <c r="I1053" s="155" t="str">
        <f t="shared" si="134"/>
        <v>026V0301</v>
      </c>
      <c r="J1053" s="156" t="s">
        <v>404</v>
      </c>
      <c r="K1053" s="156" t="s">
        <v>1782</v>
      </c>
      <c r="L1053" s="156" t="s">
        <v>94</v>
      </c>
      <c r="M1053" s="156" t="s">
        <v>390</v>
      </c>
      <c r="N1053" s="156" t="s">
        <v>388</v>
      </c>
      <c r="O1053" s="157" t="s">
        <v>57</v>
      </c>
      <c r="P1053" s="158"/>
      <c r="Q1053" s="159"/>
      <c r="R1053" s="160"/>
      <c r="S1053" s="183" t="s">
        <v>2012</v>
      </c>
      <c r="T1053" s="408">
        <f t="shared" si="229"/>
        <v>26</v>
      </c>
      <c r="V1053" s="401" t="str">
        <f t="shared" si="218"/>
        <v xml:space="preserve">指定承認    </v>
      </c>
      <c r="W1053" s="401" t="str">
        <f t="shared" ref="W1053:W1079" si="230">V1053</f>
        <v xml:space="preserve">指定承認    </v>
      </c>
      <c r="AD1053" s="401"/>
    </row>
    <row r="1054" spans="1:30" ht="15" customHeight="1">
      <c r="A1054" s="400" t="str">
        <f t="shared" si="217"/>
        <v>003V0203</v>
      </c>
      <c r="B1054" s="544"/>
      <c r="C1054" s="529"/>
      <c r="D1054" s="139" t="s">
        <v>160</v>
      </c>
      <c r="E1054" s="140">
        <v>2</v>
      </c>
      <c r="F1054" s="140">
        <v>3</v>
      </c>
      <c r="G1054" s="534" t="s">
        <v>2662</v>
      </c>
      <c r="H1054" s="531" t="s">
        <v>2661</v>
      </c>
      <c r="I1054" s="162" t="str">
        <f t="shared" si="134"/>
        <v>003V0203</v>
      </c>
      <c r="J1054" s="142" t="s">
        <v>399</v>
      </c>
      <c r="K1054" s="142" t="s">
        <v>405</v>
      </c>
      <c r="L1054" s="141" t="s">
        <v>397</v>
      </c>
      <c r="M1054" s="142" t="s">
        <v>385</v>
      </c>
      <c r="N1054" s="142" t="s">
        <v>388</v>
      </c>
      <c r="O1054" s="143" t="s">
        <v>6</v>
      </c>
      <c r="P1054" s="144" t="s">
        <v>400</v>
      </c>
      <c r="Q1054" s="145">
        <v>120</v>
      </c>
      <c r="R1054" s="146"/>
      <c r="S1054" s="147" t="s">
        <v>383</v>
      </c>
      <c r="T1054" s="415">
        <f t="shared" si="229"/>
        <v>3</v>
      </c>
      <c r="V1054" s="401" t="str">
        <f t="shared" si="218"/>
        <v>JWWA  B  120</v>
      </c>
      <c r="W1054" s="401" t="str">
        <f t="shared" si="230"/>
        <v>JWWA  B  120</v>
      </c>
      <c r="AD1054" s="401"/>
    </row>
    <row r="1055" spans="1:30" ht="15" customHeight="1">
      <c r="A1055" s="400" t="str">
        <f t="shared" si="217"/>
        <v>004V0203</v>
      </c>
      <c r="B1055" s="544"/>
      <c r="C1055" s="529"/>
      <c r="D1055" s="139" t="s">
        <v>160</v>
      </c>
      <c r="E1055" s="140">
        <v>2</v>
      </c>
      <c r="F1055" s="140">
        <v>3</v>
      </c>
      <c r="G1055" s="539"/>
      <c r="H1055" s="532"/>
      <c r="I1055" s="148" t="str">
        <f t="shared" si="134"/>
        <v>004V0203</v>
      </c>
      <c r="J1055" s="149" t="s">
        <v>399</v>
      </c>
      <c r="K1055" s="149" t="s">
        <v>824</v>
      </c>
      <c r="L1055" s="148" t="s">
        <v>74</v>
      </c>
      <c r="M1055" s="149" t="s">
        <v>385</v>
      </c>
      <c r="N1055" s="149" t="s">
        <v>388</v>
      </c>
      <c r="O1055" s="150" t="s">
        <v>6</v>
      </c>
      <c r="P1055" s="151" t="s">
        <v>164</v>
      </c>
      <c r="Q1055" s="152">
        <v>120</v>
      </c>
      <c r="R1055" s="153"/>
      <c r="S1055" s="154" t="s">
        <v>819</v>
      </c>
      <c r="T1055" s="407">
        <f t="shared" si="229"/>
        <v>4</v>
      </c>
      <c r="V1055" s="401" t="str">
        <f t="shared" si="218"/>
        <v>JWWA  B  120</v>
      </c>
      <c r="W1055" s="401" t="str">
        <f t="shared" si="230"/>
        <v>JWWA  B  120</v>
      </c>
      <c r="AD1055" s="401"/>
    </row>
    <row r="1056" spans="1:30" ht="15" customHeight="1">
      <c r="A1056" s="400" t="str">
        <f t="shared" si="217"/>
        <v>017V0203</v>
      </c>
      <c r="B1056" s="544"/>
      <c r="C1056" s="529"/>
      <c r="D1056" s="139" t="s">
        <v>160</v>
      </c>
      <c r="E1056" s="140">
        <v>2</v>
      </c>
      <c r="F1056" s="140">
        <v>3</v>
      </c>
      <c r="G1056" s="539"/>
      <c r="H1056" s="532"/>
      <c r="I1056" s="148" t="str">
        <f t="shared" si="134"/>
        <v>017V0203</v>
      </c>
      <c r="J1056" s="149" t="s">
        <v>399</v>
      </c>
      <c r="K1056" s="149" t="s">
        <v>892</v>
      </c>
      <c r="L1056" s="149" t="s">
        <v>74</v>
      </c>
      <c r="M1056" s="149" t="s">
        <v>385</v>
      </c>
      <c r="N1056" s="149" t="s">
        <v>388</v>
      </c>
      <c r="O1056" s="150" t="s">
        <v>6</v>
      </c>
      <c r="P1056" s="151" t="s">
        <v>164</v>
      </c>
      <c r="Q1056" s="152">
        <v>120</v>
      </c>
      <c r="R1056" s="153"/>
      <c r="S1056" s="511" t="s">
        <v>4486</v>
      </c>
      <c r="T1056" s="407">
        <f t="shared" si="229"/>
        <v>17</v>
      </c>
      <c r="V1056" s="401" t="str">
        <f t="shared" si="218"/>
        <v>JWWA  B  120</v>
      </c>
      <c r="W1056" s="401" t="str">
        <f t="shared" si="230"/>
        <v>JWWA  B  120</v>
      </c>
      <c r="AD1056" s="401"/>
    </row>
    <row r="1057" spans="1:30" ht="15" customHeight="1">
      <c r="A1057" s="400" t="str">
        <f t="shared" si="217"/>
        <v>020V0203</v>
      </c>
      <c r="B1057" s="544"/>
      <c r="C1057" s="529"/>
      <c r="D1057" s="139" t="s">
        <v>160</v>
      </c>
      <c r="E1057" s="140">
        <v>2</v>
      </c>
      <c r="F1057" s="140">
        <v>3</v>
      </c>
      <c r="G1057" s="539"/>
      <c r="H1057" s="532"/>
      <c r="I1057" s="148" t="str">
        <f t="shared" si="134"/>
        <v>020V0203</v>
      </c>
      <c r="J1057" s="149" t="s">
        <v>399</v>
      </c>
      <c r="K1057" s="149" t="s">
        <v>1781</v>
      </c>
      <c r="L1057" s="149" t="s">
        <v>74</v>
      </c>
      <c r="M1057" s="149" t="s">
        <v>385</v>
      </c>
      <c r="N1057" s="149" t="s">
        <v>388</v>
      </c>
      <c r="O1057" s="150" t="s">
        <v>6</v>
      </c>
      <c r="P1057" s="151" t="s">
        <v>164</v>
      </c>
      <c r="Q1057" s="152">
        <v>120</v>
      </c>
      <c r="R1057" s="153"/>
      <c r="S1057" s="154" t="s">
        <v>1733</v>
      </c>
      <c r="T1057" s="407">
        <f t="shared" si="229"/>
        <v>20</v>
      </c>
      <c r="V1057" s="401" t="str">
        <f t="shared" si="218"/>
        <v>JWWA  B  120</v>
      </c>
      <c r="W1057" s="401" t="str">
        <f t="shared" si="230"/>
        <v>JWWA  B  120</v>
      </c>
      <c r="AD1057" s="401"/>
    </row>
    <row r="1058" spans="1:30" ht="15" hidden="1" customHeight="1">
      <c r="A1058" s="400" t="str">
        <f t="shared" si="217"/>
        <v>022V0203</v>
      </c>
      <c r="B1058" s="544"/>
      <c r="C1058" s="529"/>
      <c r="D1058" s="139" t="s">
        <v>160</v>
      </c>
      <c r="E1058" s="140">
        <v>2</v>
      </c>
      <c r="F1058" s="140">
        <v>3</v>
      </c>
      <c r="G1058" s="539"/>
      <c r="H1058" s="532"/>
      <c r="I1058" s="148" t="str">
        <f t="shared" si="134"/>
        <v>022V0203</v>
      </c>
      <c r="J1058" s="149" t="s">
        <v>399</v>
      </c>
      <c r="K1058" s="149" t="s">
        <v>2121</v>
      </c>
      <c r="L1058" s="149" t="s">
        <v>74</v>
      </c>
      <c r="M1058" s="149" t="s">
        <v>385</v>
      </c>
      <c r="N1058" s="149" t="s">
        <v>388</v>
      </c>
      <c r="O1058" s="150" t="s">
        <v>6</v>
      </c>
      <c r="P1058" s="151" t="s">
        <v>164</v>
      </c>
      <c r="Q1058" s="152">
        <v>120</v>
      </c>
      <c r="R1058" s="153"/>
      <c r="S1058" s="154" t="s">
        <v>2118</v>
      </c>
      <c r="T1058" s="407">
        <f>IF(S1058="","",VLOOKUP(S1058,$AC$7:$AD$82,2,FALSE))</f>
        <v>22</v>
      </c>
      <c r="V1058" s="401" t="str">
        <f t="shared" si="218"/>
        <v>JWWA  B  120</v>
      </c>
      <c r="W1058" s="401" t="str">
        <f t="shared" si="230"/>
        <v>JWWA  B  120</v>
      </c>
      <c r="AD1058" s="401"/>
    </row>
    <row r="1059" spans="1:30" ht="15" customHeight="1">
      <c r="A1059" s="400" t="str">
        <f t="shared" si="217"/>
        <v>025V0203</v>
      </c>
      <c r="B1059" s="544"/>
      <c r="C1059" s="529"/>
      <c r="D1059" s="139" t="s">
        <v>160</v>
      </c>
      <c r="E1059" s="140">
        <v>2</v>
      </c>
      <c r="F1059" s="140">
        <v>3</v>
      </c>
      <c r="G1059" s="539"/>
      <c r="H1059" s="532"/>
      <c r="I1059" s="148" t="str">
        <f t="shared" si="134"/>
        <v>025V0203</v>
      </c>
      <c r="J1059" s="149" t="s">
        <v>399</v>
      </c>
      <c r="K1059" s="149" t="s">
        <v>399</v>
      </c>
      <c r="L1059" s="148" t="s">
        <v>74</v>
      </c>
      <c r="M1059" s="149" t="s">
        <v>385</v>
      </c>
      <c r="N1059" s="149" t="s">
        <v>388</v>
      </c>
      <c r="O1059" s="150" t="s">
        <v>6</v>
      </c>
      <c r="P1059" s="151" t="s">
        <v>164</v>
      </c>
      <c r="Q1059" s="152">
        <v>120</v>
      </c>
      <c r="R1059" s="153"/>
      <c r="S1059" s="154" t="s">
        <v>922</v>
      </c>
      <c r="T1059" s="407">
        <f t="shared" ref="T1059:T1064" si="231">IF(S1059="","",VLOOKUP(S1059,$AC$7:$AD$69,2,FALSE))</f>
        <v>25</v>
      </c>
      <c r="V1059" s="401" t="str">
        <f t="shared" si="218"/>
        <v>JWWA  B  120</v>
      </c>
      <c r="W1059" s="401" t="str">
        <f t="shared" si="230"/>
        <v>JWWA  B  120</v>
      </c>
      <c r="AD1059" s="401"/>
    </row>
    <row r="1060" spans="1:30" ht="15" customHeight="1">
      <c r="A1060" s="400" t="str">
        <f t="shared" ref="A1060:A1125" si="232">I1060</f>
        <v>026V0203</v>
      </c>
      <c r="B1060" s="544"/>
      <c r="C1060" s="529"/>
      <c r="D1060" s="139" t="s">
        <v>160</v>
      </c>
      <c r="E1060" s="140">
        <v>2</v>
      </c>
      <c r="F1060" s="140">
        <v>3</v>
      </c>
      <c r="G1060" s="539"/>
      <c r="H1060" s="532"/>
      <c r="I1060" s="155" t="str">
        <f t="shared" si="134"/>
        <v>026V0203</v>
      </c>
      <c r="J1060" s="156" t="s">
        <v>399</v>
      </c>
      <c r="K1060" s="156" t="s">
        <v>1781</v>
      </c>
      <c r="L1060" s="156" t="s">
        <v>74</v>
      </c>
      <c r="M1060" s="156" t="s">
        <v>385</v>
      </c>
      <c r="N1060" s="156" t="s">
        <v>388</v>
      </c>
      <c r="O1060" s="157" t="s">
        <v>6</v>
      </c>
      <c r="P1060" s="158" t="s">
        <v>164</v>
      </c>
      <c r="Q1060" s="159">
        <v>120</v>
      </c>
      <c r="R1060" s="160"/>
      <c r="S1060" s="183" t="s">
        <v>2012</v>
      </c>
      <c r="T1060" s="408">
        <f t="shared" si="231"/>
        <v>26</v>
      </c>
      <c r="V1060" s="401" t="str">
        <f t="shared" si="218"/>
        <v>JWWA  B  120</v>
      </c>
      <c r="W1060" s="401" t="str">
        <f t="shared" si="230"/>
        <v>JWWA  B  120</v>
      </c>
      <c r="AD1060" s="401"/>
    </row>
    <row r="1061" spans="1:30" ht="15" customHeight="1">
      <c r="A1061" s="400" t="str">
        <f t="shared" si="232"/>
        <v>003V0204</v>
      </c>
      <c r="B1061" s="544"/>
      <c r="C1061" s="529"/>
      <c r="D1061" s="139" t="s">
        <v>160</v>
      </c>
      <c r="E1061" s="140">
        <v>2</v>
      </c>
      <c r="F1061" s="140">
        <v>4</v>
      </c>
      <c r="G1061" s="539"/>
      <c r="H1061" s="532"/>
      <c r="I1061" s="191" t="str">
        <f t="shared" si="134"/>
        <v>003V0204</v>
      </c>
      <c r="J1061" s="409" t="s">
        <v>399</v>
      </c>
      <c r="K1061" s="409" t="s">
        <v>405</v>
      </c>
      <c r="L1061" s="191" t="s">
        <v>401</v>
      </c>
      <c r="M1061" s="409" t="s">
        <v>385</v>
      </c>
      <c r="N1061" s="409" t="s">
        <v>388</v>
      </c>
      <c r="O1061" s="205" t="s">
        <v>57</v>
      </c>
      <c r="P1061" s="192"/>
      <c r="Q1061" s="193"/>
      <c r="R1061" s="194"/>
      <c r="S1061" s="195" t="s">
        <v>383</v>
      </c>
      <c r="T1061" s="416">
        <f t="shared" si="231"/>
        <v>3</v>
      </c>
      <c r="V1061" s="401" t="str">
        <f t="shared" si="218"/>
        <v xml:space="preserve">指定承認    </v>
      </c>
      <c r="W1061" s="401" t="str">
        <f t="shared" si="230"/>
        <v xml:space="preserve">指定承認    </v>
      </c>
      <c r="AD1061" s="401"/>
    </row>
    <row r="1062" spans="1:30" ht="15" customHeight="1">
      <c r="A1062" s="400" t="str">
        <f t="shared" si="232"/>
        <v>004V0204</v>
      </c>
      <c r="B1062" s="544"/>
      <c r="C1062" s="529"/>
      <c r="D1062" s="139" t="s">
        <v>160</v>
      </c>
      <c r="E1062" s="140">
        <v>2</v>
      </c>
      <c r="F1062" s="140">
        <v>4</v>
      </c>
      <c r="G1062" s="539"/>
      <c r="H1062" s="532"/>
      <c r="I1062" s="170" t="str">
        <f t="shared" si="134"/>
        <v>004V0204</v>
      </c>
      <c r="J1062" s="171" t="s">
        <v>399</v>
      </c>
      <c r="K1062" s="171" t="s">
        <v>824</v>
      </c>
      <c r="L1062" s="170" t="s">
        <v>398</v>
      </c>
      <c r="M1062" s="171" t="s">
        <v>385</v>
      </c>
      <c r="N1062" s="171" t="s">
        <v>388</v>
      </c>
      <c r="O1062" s="172" t="s">
        <v>57</v>
      </c>
      <c r="P1062" s="173"/>
      <c r="Q1062" s="174"/>
      <c r="R1062" s="175"/>
      <c r="S1062" s="183" t="s">
        <v>819</v>
      </c>
      <c r="T1062" s="424">
        <f t="shared" si="231"/>
        <v>4</v>
      </c>
      <c r="V1062" s="401" t="str">
        <f t="shared" si="218"/>
        <v xml:space="preserve">指定承認    </v>
      </c>
      <c r="W1062" s="401" t="str">
        <f t="shared" si="230"/>
        <v xml:space="preserve">指定承認    </v>
      </c>
      <c r="AD1062" s="401"/>
    </row>
    <row r="1063" spans="1:30" ht="15" customHeight="1">
      <c r="A1063" s="400" t="str">
        <f t="shared" si="232"/>
        <v>017V0204</v>
      </c>
      <c r="B1063" s="544"/>
      <c r="C1063" s="529"/>
      <c r="D1063" s="139" t="s">
        <v>160</v>
      </c>
      <c r="E1063" s="140">
        <v>2</v>
      </c>
      <c r="F1063" s="140">
        <v>4</v>
      </c>
      <c r="G1063" s="539"/>
      <c r="H1063" s="532"/>
      <c r="I1063" s="191" t="str">
        <f t="shared" si="134"/>
        <v>017V0204</v>
      </c>
      <c r="J1063" s="409" t="s">
        <v>399</v>
      </c>
      <c r="K1063" s="409" t="s">
        <v>892</v>
      </c>
      <c r="L1063" s="409" t="s">
        <v>175</v>
      </c>
      <c r="M1063" s="409" t="s">
        <v>385</v>
      </c>
      <c r="N1063" s="409" t="s">
        <v>388</v>
      </c>
      <c r="O1063" s="205" t="s">
        <v>57</v>
      </c>
      <c r="P1063" s="192"/>
      <c r="Q1063" s="193"/>
      <c r="R1063" s="194"/>
      <c r="S1063" s="506" t="s">
        <v>4486</v>
      </c>
      <c r="T1063" s="416">
        <f t="shared" si="231"/>
        <v>17</v>
      </c>
      <c r="V1063" s="401" t="str">
        <f t="shared" si="218"/>
        <v xml:space="preserve">指定承認    </v>
      </c>
      <c r="W1063" s="401" t="str">
        <f t="shared" si="230"/>
        <v xml:space="preserve">指定承認    </v>
      </c>
      <c r="AD1063" s="401"/>
    </row>
    <row r="1064" spans="1:30" ht="15" customHeight="1">
      <c r="A1064" s="400" t="str">
        <f t="shared" si="232"/>
        <v>020V0204</v>
      </c>
      <c r="B1064" s="544"/>
      <c r="C1064" s="529"/>
      <c r="D1064" s="139" t="s">
        <v>160</v>
      </c>
      <c r="E1064" s="140">
        <v>2</v>
      </c>
      <c r="F1064" s="140">
        <v>4</v>
      </c>
      <c r="G1064" s="539"/>
      <c r="H1064" s="532"/>
      <c r="I1064" s="148" t="str">
        <f t="shared" si="134"/>
        <v>020V0204</v>
      </c>
      <c r="J1064" s="149" t="s">
        <v>399</v>
      </c>
      <c r="K1064" s="149" t="s">
        <v>1781</v>
      </c>
      <c r="L1064" s="149" t="s">
        <v>175</v>
      </c>
      <c r="M1064" s="149" t="s">
        <v>385</v>
      </c>
      <c r="N1064" s="149" t="s">
        <v>388</v>
      </c>
      <c r="O1064" s="150" t="s">
        <v>57</v>
      </c>
      <c r="P1064" s="151"/>
      <c r="Q1064" s="152"/>
      <c r="R1064" s="153"/>
      <c r="S1064" s="154" t="s">
        <v>1733</v>
      </c>
      <c r="T1064" s="407">
        <f t="shared" si="231"/>
        <v>20</v>
      </c>
      <c r="V1064" s="401" t="str">
        <f t="shared" si="218"/>
        <v xml:space="preserve">指定承認    </v>
      </c>
      <c r="W1064" s="401" t="str">
        <f t="shared" si="230"/>
        <v xml:space="preserve">指定承認    </v>
      </c>
      <c r="AD1064" s="401"/>
    </row>
    <row r="1065" spans="1:30" ht="15" hidden="1" customHeight="1">
      <c r="A1065" s="400" t="str">
        <f t="shared" si="232"/>
        <v>022V0204</v>
      </c>
      <c r="B1065" s="544"/>
      <c r="C1065" s="529"/>
      <c r="D1065" s="139" t="s">
        <v>160</v>
      </c>
      <c r="E1065" s="140">
        <v>2</v>
      </c>
      <c r="F1065" s="140">
        <v>4</v>
      </c>
      <c r="G1065" s="539"/>
      <c r="H1065" s="532"/>
      <c r="I1065" s="155" t="str">
        <f t="shared" si="134"/>
        <v>022V0204</v>
      </c>
      <c r="J1065" s="156" t="s">
        <v>399</v>
      </c>
      <c r="K1065" s="156" t="s">
        <v>2122</v>
      </c>
      <c r="L1065" s="156" t="s">
        <v>175</v>
      </c>
      <c r="M1065" s="156" t="s">
        <v>385</v>
      </c>
      <c r="N1065" s="156" t="s">
        <v>388</v>
      </c>
      <c r="O1065" s="157" t="s">
        <v>57</v>
      </c>
      <c r="P1065" s="158"/>
      <c r="Q1065" s="159"/>
      <c r="R1065" s="160"/>
      <c r="S1065" s="161" t="s">
        <v>2118</v>
      </c>
      <c r="T1065" s="424">
        <f>IF(S1065="","",VLOOKUP(S1065,$AC$7:$AD$82,2,FALSE))</f>
        <v>22</v>
      </c>
      <c r="V1065" s="401" t="str">
        <f t="shared" si="218"/>
        <v xml:space="preserve">指定承認    </v>
      </c>
      <c r="W1065" s="401" t="str">
        <f t="shared" si="230"/>
        <v xml:space="preserve">指定承認    </v>
      </c>
      <c r="AD1065" s="401"/>
    </row>
    <row r="1066" spans="1:30" ht="15" customHeight="1">
      <c r="A1066" s="400" t="str">
        <f t="shared" si="232"/>
        <v>026V0204</v>
      </c>
      <c r="B1066" s="544"/>
      <c r="C1066" s="529"/>
      <c r="D1066" s="139" t="s">
        <v>160</v>
      </c>
      <c r="E1066" s="140">
        <v>2</v>
      </c>
      <c r="F1066" s="140">
        <v>4</v>
      </c>
      <c r="G1066" s="535"/>
      <c r="H1066" s="533"/>
      <c r="I1066" s="206" t="str">
        <f t="shared" si="134"/>
        <v>026V0204</v>
      </c>
      <c r="J1066" s="165" t="s">
        <v>399</v>
      </c>
      <c r="K1066" s="165" t="s">
        <v>1781</v>
      </c>
      <c r="L1066" s="165" t="s">
        <v>398</v>
      </c>
      <c r="M1066" s="165" t="s">
        <v>385</v>
      </c>
      <c r="N1066" s="165" t="s">
        <v>388</v>
      </c>
      <c r="O1066" s="166" t="s">
        <v>57</v>
      </c>
      <c r="P1066" s="167"/>
      <c r="Q1066" s="168"/>
      <c r="R1066" s="169"/>
      <c r="S1066" s="182" t="s">
        <v>2012</v>
      </c>
      <c r="T1066" s="423">
        <f>IF(S1066="","",VLOOKUP(S1066,$AC$7:$AD$69,2,FALSE))</f>
        <v>26</v>
      </c>
      <c r="V1066" s="401" t="str">
        <f t="shared" ref="V1066:V1131" si="233">""&amp;O1066&amp;"  "&amp;P1066&amp;"  "&amp;Q1066&amp;""</f>
        <v xml:space="preserve">指定承認    </v>
      </c>
      <c r="W1066" s="401" t="str">
        <f t="shared" si="230"/>
        <v xml:space="preserve">指定承認    </v>
      </c>
      <c r="AD1066" s="401"/>
    </row>
    <row r="1067" spans="1:30" ht="15" customHeight="1">
      <c r="A1067" s="400" t="str">
        <f t="shared" si="232"/>
        <v>003V0302</v>
      </c>
      <c r="B1067" s="544" t="s">
        <v>2946</v>
      </c>
      <c r="C1067" s="541" t="s">
        <v>2945</v>
      </c>
      <c r="D1067" s="139" t="s">
        <v>403</v>
      </c>
      <c r="E1067" s="140">
        <v>3</v>
      </c>
      <c r="F1067" s="140">
        <v>2</v>
      </c>
      <c r="G1067" s="539" t="s">
        <v>2662</v>
      </c>
      <c r="H1067" s="531" t="s">
        <v>3050</v>
      </c>
      <c r="I1067" s="162" t="str">
        <f t="shared" si="134"/>
        <v>003V0302</v>
      </c>
      <c r="J1067" s="142" t="s">
        <v>407</v>
      </c>
      <c r="K1067" s="142" t="s">
        <v>409</v>
      </c>
      <c r="L1067" s="141" t="s">
        <v>406</v>
      </c>
      <c r="M1067" s="142" t="s">
        <v>385</v>
      </c>
      <c r="N1067" s="142" t="s">
        <v>388</v>
      </c>
      <c r="O1067" s="143" t="s">
        <v>57</v>
      </c>
      <c r="P1067" s="144"/>
      <c r="Q1067" s="145"/>
      <c r="R1067" s="146"/>
      <c r="S1067" s="147" t="s">
        <v>383</v>
      </c>
      <c r="T1067" s="415">
        <f>IF(S1067="","",VLOOKUP(S1067,$AC$7:$AD$69,2,FALSE))</f>
        <v>3</v>
      </c>
      <c r="V1067" s="401" t="str">
        <f t="shared" si="233"/>
        <v xml:space="preserve">指定承認    </v>
      </c>
      <c r="W1067" s="401" t="str">
        <f t="shared" si="230"/>
        <v xml:space="preserve">指定承認    </v>
      </c>
      <c r="AD1067" s="401"/>
    </row>
    <row r="1068" spans="1:30" ht="15" customHeight="1">
      <c r="A1068" s="400" t="str">
        <f t="shared" si="232"/>
        <v>004V0302</v>
      </c>
      <c r="B1068" s="544"/>
      <c r="C1068" s="541"/>
      <c r="D1068" s="139" t="s">
        <v>403</v>
      </c>
      <c r="E1068" s="140">
        <v>3</v>
      </c>
      <c r="F1068" s="140">
        <v>2</v>
      </c>
      <c r="G1068" s="539"/>
      <c r="H1068" s="532"/>
      <c r="I1068" s="162" t="str">
        <f t="shared" si="134"/>
        <v>004V0302</v>
      </c>
      <c r="J1068" s="207" t="s">
        <v>407</v>
      </c>
      <c r="K1068" s="207" t="s">
        <v>826</v>
      </c>
      <c r="L1068" s="162" t="s">
        <v>94</v>
      </c>
      <c r="M1068" s="207" t="s">
        <v>385</v>
      </c>
      <c r="N1068" s="207" t="s">
        <v>388</v>
      </c>
      <c r="O1068" s="186" t="s">
        <v>57</v>
      </c>
      <c r="P1068" s="187"/>
      <c r="Q1068" s="188"/>
      <c r="R1068" s="189"/>
      <c r="S1068" s="190" t="s">
        <v>819</v>
      </c>
      <c r="T1068" s="415">
        <f>IF(S1068="","",VLOOKUP(S1068,$AC$7:$AD$69,2,FALSE))</f>
        <v>4</v>
      </c>
      <c r="V1068" s="401" t="str">
        <f t="shared" si="233"/>
        <v xml:space="preserve">指定承認    </v>
      </c>
      <c r="W1068" s="401" t="str">
        <f t="shared" si="230"/>
        <v xml:space="preserve">指定承認    </v>
      </c>
      <c r="AD1068" s="401"/>
    </row>
    <row r="1069" spans="1:30" ht="15" customHeight="1">
      <c r="A1069" s="400" t="str">
        <f t="shared" si="232"/>
        <v>017V0302</v>
      </c>
      <c r="B1069" s="544"/>
      <c r="C1069" s="541"/>
      <c r="D1069" s="139" t="s">
        <v>403</v>
      </c>
      <c r="E1069" s="140">
        <v>3</v>
      </c>
      <c r="F1069" s="140">
        <v>2</v>
      </c>
      <c r="G1069" s="539"/>
      <c r="H1069" s="532"/>
      <c r="I1069" s="148" t="str">
        <f t="shared" si="134"/>
        <v>017V0302</v>
      </c>
      <c r="J1069" s="149" t="s">
        <v>407</v>
      </c>
      <c r="K1069" s="149" t="s">
        <v>894</v>
      </c>
      <c r="L1069" s="149" t="s">
        <v>94</v>
      </c>
      <c r="M1069" s="149" t="s">
        <v>385</v>
      </c>
      <c r="N1069" s="149" t="s">
        <v>388</v>
      </c>
      <c r="O1069" s="150" t="s">
        <v>57</v>
      </c>
      <c r="P1069" s="151"/>
      <c r="Q1069" s="152"/>
      <c r="R1069" s="153"/>
      <c r="S1069" s="511" t="s">
        <v>4486</v>
      </c>
      <c r="T1069" s="407">
        <f>IF(S1069="","",VLOOKUP(S1069,$AC$7:$AD$69,2,FALSE))</f>
        <v>17</v>
      </c>
      <c r="V1069" s="401" t="str">
        <f t="shared" si="233"/>
        <v xml:space="preserve">指定承認    </v>
      </c>
      <c r="W1069" s="401" t="str">
        <f t="shared" si="230"/>
        <v xml:space="preserve">指定承認    </v>
      </c>
      <c r="AD1069" s="401"/>
    </row>
    <row r="1070" spans="1:30" ht="15" customHeight="1">
      <c r="A1070" s="400" t="str">
        <f t="shared" si="232"/>
        <v>020V0302</v>
      </c>
      <c r="B1070" s="544"/>
      <c r="C1070" s="541"/>
      <c r="D1070" s="139" t="s">
        <v>403</v>
      </c>
      <c r="E1070" s="140">
        <v>3</v>
      </c>
      <c r="F1070" s="140">
        <v>2</v>
      </c>
      <c r="G1070" s="539"/>
      <c r="H1070" s="532"/>
      <c r="I1070" s="162" t="str">
        <f t="shared" si="134"/>
        <v>020V0302</v>
      </c>
      <c r="J1070" s="207" t="s">
        <v>407</v>
      </c>
      <c r="K1070" s="207" t="s">
        <v>1783</v>
      </c>
      <c r="L1070" s="207" t="s">
        <v>94</v>
      </c>
      <c r="M1070" s="207" t="s">
        <v>385</v>
      </c>
      <c r="N1070" s="207" t="s">
        <v>388</v>
      </c>
      <c r="O1070" s="186" t="s">
        <v>57</v>
      </c>
      <c r="P1070" s="187"/>
      <c r="Q1070" s="188"/>
      <c r="R1070" s="189"/>
      <c r="S1070" s="190" t="s">
        <v>1733</v>
      </c>
      <c r="T1070" s="415">
        <f>IF(S1070="","",VLOOKUP(S1070,$AC$7:$AD$69,2,FALSE))</f>
        <v>20</v>
      </c>
      <c r="V1070" s="401" t="str">
        <f t="shared" si="233"/>
        <v xml:space="preserve">指定承認    </v>
      </c>
      <c r="W1070" s="401" t="str">
        <f t="shared" si="230"/>
        <v xml:space="preserve">指定承認    </v>
      </c>
      <c r="AD1070" s="401"/>
    </row>
    <row r="1071" spans="1:30" ht="15" hidden="1" customHeight="1">
      <c r="A1071" s="400" t="str">
        <f t="shared" si="232"/>
        <v>022V0302</v>
      </c>
      <c r="B1071" s="544"/>
      <c r="C1071" s="541"/>
      <c r="D1071" s="139" t="s">
        <v>403</v>
      </c>
      <c r="E1071" s="140">
        <v>3</v>
      </c>
      <c r="F1071" s="140">
        <v>2</v>
      </c>
      <c r="G1071" s="539"/>
      <c r="H1071" s="532"/>
      <c r="I1071" s="191" t="str">
        <f t="shared" si="134"/>
        <v>022V0302</v>
      </c>
      <c r="J1071" s="409" t="s">
        <v>407</v>
      </c>
      <c r="K1071" s="409" t="s">
        <v>2125</v>
      </c>
      <c r="L1071" s="409" t="s">
        <v>94</v>
      </c>
      <c r="M1071" s="409" t="s">
        <v>385</v>
      </c>
      <c r="N1071" s="409" t="s">
        <v>388</v>
      </c>
      <c r="O1071" s="205" t="s">
        <v>57</v>
      </c>
      <c r="P1071" s="192"/>
      <c r="Q1071" s="193"/>
      <c r="R1071" s="194"/>
      <c r="S1071" s="195" t="s">
        <v>2118</v>
      </c>
      <c r="T1071" s="416">
        <f>IF(S1071="","",VLOOKUP(S1071,$AC$7:$AD$82,2,FALSE))</f>
        <v>22</v>
      </c>
      <c r="V1071" s="401" t="str">
        <f t="shared" si="233"/>
        <v xml:space="preserve">指定承認    </v>
      </c>
      <c r="W1071" s="401" t="str">
        <f t="shared" si="230"/>
        <v xml:space="preserve">指定承認    </v>
      </c>
      <c r="AD1071" s="401"/>
    </row>
    <row r="1072" spans="1:30" ht="15" customHeight="1">
      <c r="A1072" s="400" t="str">
        <f t="shared" si="232"/>
        <v>025V0302</v>
      </c>
      <c r="B1072" s="544"/>
      <c r="C1072" s="541"/>
      <c r="D1072" s="139" t="s">
        <v>403</v>
      </c>
      <c r="E1072" s="140">
        <v>3</v>
      </c>
      <c r="F1072" s="140">
        <v>2</v>
      </c>
      <c r="G1072" s="539"/>
      <c r="H1072" s="532"/>
      <c r="I1072" s="148" t="str">
        <f t="shared" si="134"/>
        <v>025V0302</v>
      </c>
      <c r="J1072" s="149" t="s">
        <v>407</v>
      </c>
      <c r="K1072" s="149" t="s">
        <v>407</v>
      </c>
      <c r="L1072" s="148" t="s">
        <v>94</v>
      </c>
      <c r="M1072" s="149" t="s">
        <v>385</v>
      </c>
      <c r="N1072" s="149" t="s">
        <v>388</v>
      </c>
      <c r="O1072" s="150" t="s">
        <v>57</v>
      </c>
      <c r="P1072" s="151"/>
      <c r="Q1072" s="152"/>
      <c r="R1072" s="153"/>
      <c r="S1072" s="154" t="s">
        <v>922</v>
      </c>
      <c r="T1072" s="407">
        <f t="shared" ref="T1072:T1084" si="234">IF(S1072="","",VLOOKUP(S1072,$AC$7:$AD$69,2,FALSE))</f>
        <v>25</v>
      </c>
      <c r="V1072" s="401" t="str">
        <f t="shared" si="233"/>
        <v xml:space="preserve">指定承認    </v>
      </c>
      <c r="W1072" s="401" t="str">
        <f t="shared" ref="W1072:W1075" si="235">V1072</f>
        <v xml:space="preserve">指定承認    </v>
      </c>
      <c r="AD1072" s="401"/>
    </row>
    <row r="1073" spans="1:30" ht="15" customHeight="1">
      <c r="A1073" s="400" t="str">
        <f t="shared" si="232"/>
        <v>026V0302</v>
      </c>
      <c r="B1073" s="544"/>
      <c r="C1073" s="541"/>
      <c r="D1073" s="139" t="s">
        <v>403</v>
      </c>
      <c r="E1073" s="140">
        <v>3</v>
      </c>
      <c r="F1073" s="140">
        <v>2</v>
      </c>
      <c r="G1073" s="535"/>
      <c r="H1073" s="533"/>
      <c r="I1073" s="164" t="str">
        <f t="shared" si="134"/>
        <v>026V0302</v>
      </c>
      <c r="J1073" s="176" t="s">
        <v>407</v>
      </c>
      <c r="K1073" s="176" t="s">
        <v>1783</v>
      </c>
      <c r="L1073" s="176" t="s">
        <v>94</v>
      </c>
      <c r="M1073" s="176" t="s">
        <v>385</v>
      </c>
      <c r="N1073" s="176" t="s">
        <v>388</v>
      </c>
      <c r="O1073" s="177" t="s">
        <v>57</v>
      </c>
      <c r="P1073" s="178"/>
      <c r="Q1073" s="179"/>
      <c r="R1073" s="180"/>
      <c r="S1073" s="181" t="s">
        <v>2012</v>
      </c>
      <c r="T1073" s="419">
        <f t="shared" si="234"/>
        <v>26</v>
      </c>
      <c r="V1073" s="401" t="str">
        <f t="shared" si="233"/>
        <v xml:space="preserve">指定承認    </v>
      </c>
      <c r="W1073" s="401" t="str">
        <f t="shared" si="235"/>
        <v xml:space="preserve">指定承認    </v>
      </c>
      <c r="AD1073" s="401"/>
    </row>
    <row r="1074" spans="1:30" ht="15" customHeight="1">
      <c r="A1074" s="400" t="str">
        <f t="shared" si="232"/>
        <v>020V0205</v>
      </c>
      <c r="B1074" s="544"/>
      <c r="C1074" s="541"/>
      <c r="D1074" s="410" t="s">
        <v>3573</v>
      </c>
      <c r="E1074" s="411">
        <v>2</v>
      </c>
      <c r="F1074" s="411">
        <v>5</v>
      </c>
      <c r="G1074" s="534" t="s">
        <v>3571</v>
      </c>
      <c r="H1074" s="531" t="s">
        <v>3572</v>
      </c>
      <c r="I1074" s="170" t="str">
        <f t="shared" si="134"/>
        <v>020V0205</v>
      </c>
      <c r="J1074" s="429" t="s">
        <v>3574</v>
      </c>
      <c r="K1074" s="429" t="s">
        <v>3575</v>
      </c>
      <c r="L1074" s="429" t="s">
        <v>3517</v>
      </c>
      <c r="M1074" s="429" t="s">
        <v>385</v>
      </c>
      <c r="N1074" s="429" t="s">
        <v>387</v>
      </c>
      <c r="O1074" s="186" t="s">
        <v>57</v>
      </c>
      <c r="P1074" s="187"/>
      <c r="Q1074" s="188"/>
      <c r="R1074" s="189"/>
      <c r="S1074" s="190" t="s">
        <v>1733</v>
      </c>
      <c r="T1074" s="424">
        <f t="shared" si="234"/>
        <v>20</v>
      </c>
      <c r="V1074" s="401" t="str">
        <f t="shared" si="233"/>
        <v xml:space="preserve">指定承認    </v>
      </c>
      <c r="W1074" s="401" t="str">
        <f t="shared" si="235"/>
        <v xml:space="preserve">指定承認    </v>
      </c>
      <c r="AD1074" s="401"/>
    </row>
    <row r="1075" spans="1:30" ht="15" customHeight="1">
      <c r="A1075" s="400" t="str">
        <f t="shared" si="232"/>
        <v>026V0205</v>
      </c>
      <c r="B1075" s="544"/>
      <c r="C1075" s="541"/>
      <c r="D1075" s="410" t="s">
        <v>3573</v>
      </c>
      <c r="E1075" s="411">
        <v>2</v>
      </c>
      <c r="F1075" s="411">
        <v>5</v>
      </c>
      <c r="G1075" s="539"/>
      <c r="H1075" s="532"/>
      <c r="I1075" s="164" t="str">
        <f t="shared" si="134"/>
        <v>026V0205</v>
      </c>
      <c r="J1075" s="431" t="s">
        <v>3574</v>
      </c>
      <c r="K1075" s="431" t="s">
        <v>3575</v>
      </c>
      <c r="L1075" s="431" t="s">
        <v>3517</v>
      </c>
      <c r="M1075" s="431" t="s">
        <v>385</v>
      </c>
      <c r="N1075" s="431" t="s">
        <v>387</v>
      </c>
      <c r="O1075" s="177" t="s">
        <v>57</v>
      </c>
      <c r="P1075" s="178"/>
      <c r="Q1075" s="179"/>
      <c r="R1075" s="180"/>
      <c r="S1075" s="181" t="s">
        <v>2012</v>
      </c>
      <c r="T1075" s="419">
        <f t="shared" si="234"/>
        <v>26</v>
      </c>
      <c r="V1075" s="401" t="str">
        <f t="shared" si="233"/>
        <v xml:space="preserve">指定承認    </v>
      </c>
      <c r="W1075" s="401" t="str">
        <f t="shared" si="235"/>
        <v xml:space="preserve">指定承認    </v>
      </c>
      <c r="AD1075" s="401"/>
    </row>
    <row r="1076" spans="1:30" ht="15" customHeight="1">
      <c r="A1076" s="400" t="str">
        <f t="shared" si="232"/>
        <v>020V0305</v>
      </c>
      <c r="B1076" s="544"/>
      <c r="C1076" s="541"/>
      <c r="D1076" s="410" t="s">
        <v>3573</v>
      </c>
      <c r="E1076" s="411">
        <v>3</v>
      </c>
      <c r="F1076" s="411">
        <v>5</v>
      </c>
      <c r="G1076" s="539"/>
      <c r="H1076" s="531" t="s">
        <v>3576</v>
      </c>
      <c r="I1076" s="170" t="str">
        <f t="shared" si="134"/>
        <v>020V0305</v>
      </c>
      <c r="J1076" s="466" t="s">
        <v>3577</v>
      </c>
      <c r="K1076" s="466" t="s">
        <v>3578</v>
      </c>
      <c r="L1076" s="466" t="s">
        <v>3517</v>
      </c>
      <c r="M1076" s="466" t="s">
        <v>385</v>
      </c>
      <c r="N1076" s="466" t="s">
        <v>387</v>
      </c>
      <c r="O1076" s="186" t="s">
        <v>57</v>
      </c>
      <c r="P1076" s="187"/>
      <c r="Q1076" s="188"/>
      <c r="R1076" s="189"/>
      <c r="S1076" s="190" t="s">
        <v>1733</v>
      </c>
      <c r="T1076" s="424">
        <f t="shared" si="234"/>
        <v>20</v>
      </c>
      <c r="V1076" s="401" t="str">
        <f t="shared" si="233"/>
        <v xml:space="preserve">指定承認    </v>
      </c>
      <c r="W1076" s="401" t="str">
        <f t="shared" ref="W1076:W1078" si="236">V1076</f>
        <v xml:space="preserve">指定承認    </v>
      </c>
      <c r="AD1076" s="401"/>
    </row>
    <row r="1077" spans="1:30" ht="15" customHeight="1">
      <c r="A1077" s="400" t="str">
        <f t="shared" si="232"/>
        <v>026V0305</v>
      </c>
      <c r="B1077" s="544"/>
      <c r="C1077" s="541"/>
      <c r="D1077" s="410" t="s">
        <v>3573</v>
      </c>
      <c r="E1077" s="411">
        <v>3</v>
      </c>
      <c r="F1077" s="411">
        <v>5</v>
      </c>
      <c r="G1077" s="535"/>
      <c r="H1077" s="533"/>
      <c r="I1077" s="164" t="str">
        <f t="shared" si="134"/>
        <v>026V0305</v>
      </c>
      <c r="J1077" s="431" t="s">
        <v>3577</v>
      </c>
      <c r="K1077" s="431" t="s">
        <v>3578</v>
      </c>
      <c r="L1077" s="431" t="s">
        <v>3517</v>
      </c>
      <c r="M1077" s="431" t="s">
        <v>385</v>
      </c>
      <c r="N1077" s="431" t="s">
        <v>387</v>
      </c>
      <c r="O1077" s="177" t="s">
        <v>57</v>
      </c>
      <c r="P1077" s="178"/>
      <c r="Q1077" s="179"/>
      <c r="R1077" s="180"/>
      <c r="S1077" s="181" t="s">
        <v>2012</v>
      </c>
      <c r="T1077" s="419">
        <f t="shared" si="234"/>
        <v>26</v>
      </c>
      <c r="V1077" s="401" t="str">
        <f t="shared" si="233"/>
        <v xml:space="preserve">指定承認    </v>
      </c>
      <c r="W1077" s="401" t="str">
        <f t="shared" si="236"/>
        <v xml:space="preserve">指定承認    </v>
      </c>
      <c r="AD1077" s="401"/>
    </row>
    <row r="1078" spans="1:30" ht="15" customHeight="1">
      <c r="A1078" s="400" t="str">
        <f t="shared" si="232"/>
        <v>017V0303</v>
      </c>
      <c r="B1078" s="544"/>
      <c r="C1078" s="541"/>
      <c r="D1078" s="139" t="s">
        <v>403</v>
      </c>
      <c r="E1078" s="140">
        <v>3</v>
      </c>
      <c r="F1078" s="140">
        <v>3</v>
      </c>
      <c r="G1078" s="534" t="s">
        <v>2667</v>
      </c>
      <c r="H1078" s="531" t="s">
        <v>2665</v>
      </c>
      <c r="I1078" s="170" t="str">
        <f t="shared" si="134"/>
        <v>017V0303</v>
      </c>
      <c r="J1078" s="142" t="s">
        <v>896</v>
      </c>
      <c r="K1078" s="142" t="s">
        <v>897</v>
      </c>
      <c r="L1078" s="142" t="s">
        <v>87</v>
      </c>
      <c r="M1078" s="142" t="s">
        <v>390</v>
      </c>
      <c r="N1078" s="142" t="s">
        <v>388</v>
      </c>
      <c r="O1078" s="172" t="s">
        <v>57</v>
      </c>
      <c r="P1078" s="144"/>
      <c r="Q1078" s="145"/>
      <c r="R1078" s="175"/>
      <c r="S1078" s="513" t="s">
        <v>4486</v>
      </c>
      <c r="T1078" s="424">
        <f t="shared" si="234"/>
        <v>17</v>
      </c>
      <c r="V1078" s="401" t="str">
        <f t="shared" si="233"/>
        <v xml:space="preserve">指定承認    </v>
      </c>
      <c r="W1078" s="401" t="str">
        <f t="shared" si="236"/>
        <v xml:space="preserve">指定承認    </v>
      </c>
      <c r="AD1078" s="401"/>
    </row>
    <row r="1079" spans="1:30" ht="15" customHeight="1">
      <c r="A1079" s="400" t="str">
        <f t="shared" si="232"/>
        <v>020V0303</v>
      </c>
      <c r="B1079" s="544"/>
      <c r="C1079" s="541"/>
      <c r="D1079" s="139" t="s">
        <v>403</v>
      </c>
      <c r="E1079" s="140">
        <v>3</v>
      </c>
      <c r="F1079" s="140">
        <v>3</v>
      </c>
      <c r="G1079" s="539"/>
      <c r="H1079" s="532"/>
      <c r="I1079" s="148" t="str">
        <f t="shared" si="134"/>
        <v>020V0303</v>
      </c>
      <c r="J1079" s="149" t="s">
        <v>896</v>
      </c>
      <c r="K1079" s="149" t="s">
        <v>1804</v>
      </c>
      <c r="L1079" s="149" t="s">
        <v>87</v>
      </c>
      <c r="M1079" s="149" t="s">
        <v>385</v>
      </c>
      <c r="N1079" s="149" t="s">
        <v>388</v>
      </c>
      <c r="O1079" s="150" t="s">
        <v>57</v>
      </c>
      <c r="P1079" s="151"/>
      <c r="Q1079" s="152"/>
      <c r="R1079" s="153"/>
      <c r="S1079" s="154" t="s">
        <v>1733</v>
      </c>
      <c r="T1079" s="407">
        <f t="shared" si="234"/>
        <v>20</v>
      </c>
      <c r="V1079" s="401" t="str">
        <f t="shared" si="233"/>
        <v xml:space="preserve">指定承認    </v>
      </c>
      <c r="W1079" s="401" t="str">
        <f t="shared" si="230"/>
        <v xml:space="preserve">指定承認    </v>
      </c>
      <c r="AD1079" s="401"/>
    </row>
    <row r="1080" spans="1:30" ht="15" customHeight="1">
      <c r="A1080" s="400" t="str">
        <f t="shared" si="232"/>
        <v>026V0303</v>
      </c>
      <c r="B1080" s="544"/>
      <c r="C1080" s="541"/>
      <c r="D1080" s="139" t="s">
        <v>403</v>
      </c>
      <c r="E1080" s="140">
        <v>3</v>
      </c>
      <c r="F1080" s="140">
        <v>3</v>
      </c>
      <c r="G1080" s="535"/>
      <c r="H1080" s="533"/>
      <c r="I1080" s="155" t="str">
        <f t="shared" si="134"/>
        <v>026V0303</v>
      </c>
      <c r="J1080" s="156" t="s">
        <v>896</v>
      </c>
      <c r="K1080" s="156" t="s">
        <v>1804</v>
      </c>
      <c r="L1080" s="156" t="s">
        <v>87</v>
      </c>
      <c r="M1080" s="156" t="s">
        <v>385</v>
      </c>
      <c r="N1080" s="156" t="s">
        <v>388</v>
      </c>
      <c r="O1080" s="157" t="s">
        <v>57</v>
      </c>
      <c r="P1080" s="173"/>
      <c r="Q1080" s="174"/>
      <c r="R1080" s="175"/>
      <c r="S1080" s="183" t="s">
        <v>2012</v>
      </c>
      <c r="T1080" s="408">
        <f t="shared" si="234"/>
        <v>26</v>
      </c>
      <c r="V1080" s="401" t="str">
        <f t="shared" si="233"/>
        <v xml:space="preserve">指定承認    </v>
      </c>
      <c r="W1080" s="401" t="str">
        <f t="shared" ref="W1080:W1111" si="237">V1080</f>
        <v xml:space="preserve">指定承認    </v>
      </c>
      <c r="AD1080" s="401"/>
    </row>
    <row r="1081" spans="1:30" ht="15" customHeight="1">
      <c r="A1081" s="400" t="str">
        <f t="shared" si="232"/>
        <v>003V0303</v>
      </c>
      <c r="B1081" s="544"/>
      <c r="C1081" s="541"/>
      <c r="D1081" s="139" t="s">
        <v>403</v>
      </c>
      <c r="E1081" s="140">
        <v>3</v>
      </c>
      <c r="F1081" s="140">
        <v>3</v>
      </c>
      <c r="G1081" s="534" t="s">
        <v>2666</v>
      </c>
      <c r="H1081" s="531" t="s">
        <v>2665</v>
      </c>
      <c r="I1081" s="162" t="str">
        <f t="shared" si="134"/>
        <v>003V0303</v>
      </c>
      <c r="J1081" s="142" t="s">
        <v>410</v>
      </c>
      <c r="K1081" s="142" t="s">
        <v>411</v>
      </c>
      <c r="L1081" s="141" t="s">
        <v>412</v>
      </c>
      <c r="M1081" s="142" t="s">
        <v>385</v>
      </c>
      <c r="N1081" s="142" t="s">
        <v>388</v>
      </c>
      <c r="O1081" s="143" t="s">
        <v>57</v>
      </c>
      <c r="P1081" s="144"/>
      <c r="Q1081" s="145"/>
      <c r="R1081" s="146"/>
      <c r="S1081" s="147" t="s">
        <v>383</v>
      </c>
      <c r="T1081" s="415">
        <f t="shared" si="234"/>
        <v>3</v>
      </c>
      <c r="V1081" s="401" t="str">
        <f t="shared" si="233"/>
        <v xml:space="preserve">指定承認    </v>
      </c>
      <c r="W1081" s="401" t="str">
        <f t="shared" si="237"/>
        <v xml:space="preserve">指定承認    </v>
      </c>
      <c r="AD1081" s="401"/>
    </row>
    <row r="1082" spans="1:30" ht="15" customHeight="1">
      <c r="A1082" s="400" t="str">
        <f t="shared" si="232"/>
        <v>004V0303</v>
      </c>
      <c r="B1082" s="544"/>
      <c r="C1082" s="541"/>
      <c r="D1082" s="139" t="s">
        <v>403</v>
      </c>
      <c r="E1082" s="140">
        <v>3</v>
      </c>
      <c r="F1082" s="140">
        <v>3</v>
      </c>
      <c r="G1082" s="539"/>
      <c r="H1082" s="532"/>
      <c r="I1082" s="148" t="str">
        <f t="shared" si="134"/>
        <v>004V0303</v>
      </c>
      <c r="J1082" s="149" t="s">
        <v>410</v>
      </c>
      <c r="K1082" s="149" t="s">
        <v>827</v>
      </c>
      <c r="L1082" s="148" t="s">
        <v>80</v>
      </c>
      <c r="M1082" s="149" t="s">
        <v>385</v>
      </c>
      <c r="N1082" s="149" t="s">
        <v>388</v>
      </c>
      <c r="O1082" s="150" t="s">
        <v>57</v>
      </c>
      <c r="P1082" s="151"/>
      <c r="Q1082" s="152"/>
      <c r="R1082" s="153"/>
      <c r="S1082" s="154" t="s">
        <v>819</v>
      </c>
      <c r="T1082" s="407">
        <f t="shared" si="234"/>
        <v>4</v>
      </c>
      <c r="V1082" s="401" t="str">
        <f t="shared" si="233"/>
        <v xml:space="preserve">指定承認    </v>
      </c>
      <c r="W1082" s="401" t="str">
        <f t="shared" si="237"/>
        <v xml:space="preserve">指定承認    </v>
      </c>
      <c r="AD1082" s="401"/>
    </row>
    <row r="1083" spans="1:30" ht="15" customHeight="1">
      <c r="A1083" s="400" t="str">
        <f t="shared" si="232"/>
        <v>017V0304</v>
      </c>
      <c r="B1083" s="544"/>
      <c r="C1083" s="541"/>
      <c r="D1083" s="139" t="s">
        <v>403</v>
      </c>
      <c r="E1083" s="140">
        <v>3</v>
      </c>
      <c r="F1083" s="140">
        <v>4</v>
      </c>
      <c r="G1083" s="539"/>
      <c r="H1083" s="532"/>
      <c r="I1083" s="148" t="str">
        <f t="shared" si="134"/>
        <v>017V0304</v>
      </c>
      <c r="J1083" s="149" t="s">
        <v>410</v>
      </c>
      <c r="K1083" s="149" t="s">
        <v>898</v>
      </c>
      <c r="L1083" s="149" t="s">
        <v>80</v>
      </c>
      <c r="M1083" s="149" t="s">
        <v>385</v>
      </c>
      <c r="N1083" s="149" t="s">
        <v>388</v>
      </c>
      <c r="O1083" s="150" t="s">
        <v>57</v>
      </c>
      <c r="P1083" s="151"/>
      <c r="Q1083" s="152"/>
      <c r="R1083" s="153"/>
      <c r="S1083" s="511" t="s">
        <v>4486</v>
      </c>
      <c r="T1083" s="407">
        <f t="shared" si="234"/>
        <v>17</v>
      </c>
      <c r="V1083" s="401" t="str">
        <f t="shared" si="233"/>
        <v xml:space="preserve">指定承認    </v>
      </c>
      <c r="W1083" s="401" t="str">
        <f t="shared" si="237"/>
        <v xml:space="preserve">指定承認    </v>
      </c>
      <c r="AD1083" s="401"/>
    </row>
    <row r="1084" spans="1:30" ht="15" customHeight="1">
      <c r="A1084" s="400" t="str">
        <f t="shared" si="232"/>
        <v>020V0304</v>
      </c>
      <c r="B1084" s="544"/>
      <c r="C1084" s="541"/>
      <c r="D1084" s="139" t="s">
        <v>403</v>
      </c>
      <c r="E1084" s="140">
        <v>3</v>
      </c>
      <c r="F1084" s="140">
        <v>4</v>
      </c>
      <c r="G1084" s="539"/>
      <c r="H1084" s="532"/>
      <c r="I1084" s="148" t="str">
        <f t="shared" si="134"/>
        <v>020V0304</v>
      </c>
      <c r="J1084" s="149" t="s">
        <v>410</v>
      </c>
      <c r="K1084" s="149" t="s">
        <v>410</v>
      </c>
      <c r="L1084" s="149" t="s">
        <v>80</v>
      </c>
      <c r="M1084" s="149" t="s">
        <v>385</v>
      </c>
      <c r="N1084" s="149" t="s">
        <v>388</v>
      </c>
      <c r="O1084" s="150" t="s">
        <v>57</v>
      </c>
      <c r="P1084" s="151"/>
      <c r="Q1084" s="152"/>
      <c r="R1084" s="153"/>
      <c r="S1084" s="154" t="s">
        <v>1733</v>
      </c>
      <c r="T1084" s="407">
        <f t="shared" si="234"/>
        <v>20</v>
      </c>
      <c r="V1084" s="401" t="str">
        <f t="shared" si="233"/>
        <v xml:space="preserve">指定承認    </v>
      </c>
      <c r="W1084" s="401" t="str">
        <f t="shared" si="237"/>
        <v xml:space="preserve">指定承認    </v>
      </c>
      <c r="AD1084" s="401"/>
    </row>
    <row r="1085" spans="1:30" ht="15" hidden="1" customHeight="1">
      <c r="A1085" s="400" t="str">
        <f t="shared" si="232"/>
        <v>022V0303</v>
      </c>
      <c r="B1085" s="544"/>
      <c r="C1085" s="541"/>
      <c r="D1085" s="139" t="s">
        <v>403</v>
      </c>
      <c r="E1085" s="140">
        <v>3</v>
      </c>
      <c r="F1085" s="140">
        <v>3</v>
      </c>
      <c r="G1085" s="539"/>
      <c r="H1085" s="532"/>
      <c r="I1085" s="148" t="str">
        <f t="shared" si="134"/>
        <v>022V0303</v>
      </c>
      <c r="J1085" s="149" t="s">
        <v>410</v>
      </c>
      <c r="K1085" s="149" t="s">
        <v>2126</v>
      </c>
      <c r="L1085" s="149" t="s">
        <v>80</v>
      </c>
      <c r="M1085" s="149" t="s">
        <v>385</v>
      </c>
      <c r="N1085" s="149" t="s">
        <v>388</v>
      </c>
      <c r="O1085" s="150" t="s">
        <v>57</v>
      </c>
      <c r="P1085" s="151"/>
      <c r="Q1085" s="152"/>
      <c r="R1085" s="153"/>
      <c r="S1085" s="154" t="s">
        <v>2118</v>
      </c>
      <c r="T1085" s="407">
        <f>IF(S1085="","",VLOOKUP(S1085,$AC$7:$AD$82,2,FALSE))</f>
        <v>22</v>
      </c>
      <c r="V1085" s="401" t="str">
        <f t="shared" si="233"/>
        <v xml:space="preserve">指定承認    </v>
      </c>
      <c r="W1085" s="401" t="str">
        <f t="shared" si="237"/>
        <v xml:space="preserve">指定承認    </v>
      </c>
      <c r="AD1085" s="401"/>
    </row>
    <row r="1086" spans="1:30" ht="15" customHeight="1">
      <c r="A1086" s="400" t="str">
        <f t="shared" si="232"/>
        <v>023V0301</v>
      </c>
      <c r="B1086" s="544"/>
      <c r="C1086" s="541"/>
      <c r="D1086" s="139" t="s">
        <v>403</v>
      </c>
      <c r="E1086" s="140">
        <v>3</v>
      </c>
      <c r="F1086" s="140">
        <v>1</v>
      </c>
      <c r="G1086" s="539"/>
      <c r="H1086" s="532"/>
      <c r="I1086" s="148" t="str">
        <f t="shared" si="134"/>
        <v>023V0301</v>
      </c>
      <c r="J1086" s="149" t="s">
        <v>410</v>
      </c>
      <c r="K1086" s="149" t="s">
        <v>805</v>
      </c>
      <c r="L1086" s="149" t="s">
        <v>80</v>
      </c>
      <c r="M1086" s="149" t="s">
        <v>385</v>
      </c>
      <c r="N1086" s="149" t="s">
        <v>388</v>
      </c>
      <c r="O1086" s="150" t="s">
        <v>57</v>
      </c>
      <c r="P1086" s="151"/>
      <c r="Q1086" s="152"/>
      <c r="R1086" s="153"/>
      <c r="S1086" s="154" t="s">
        <v>801</v>
      </c>
      <c r="T1086" s="407">
        <f t="shared" ref="T1086:T1102" si="238">IF(S1086="","",VLOOKUP(S1086,$AC$7:$AD$69,2,FALSE))</f>
        <v>23</v>
      </c>
      <c r="V1086" s="401" t="str">
        <f t="shared" si="233"/>
        <v xml:space="preserve">指定承認    </v>
      </c>
      <c r="W1086" s="401" t="str">
        <f t="shared" si="237"/>
        <v xml:space="preserve">指定承認    </v>
      </c>
      <c r="AD1086" s="401"/>
    </row>
    <row r="1087" spans="1:30" ht="15" customHeight="1">
      <c r="A1087" s="400" t="str">
        <f t="shared" si="232"/>
        <v>025V0303</v>
      </c>
      <c r="B1087" s="544"/>
      <c r="C1087" s="541"/>
      <c r="D1087" s="139" t="s">
        <v>403</v>
      </c>
      <c r="E1087" s="140">
        <v>3</v>
      </c>
      <c r="F1087" s="140">
        <v>3</v>
      </c>
      <c r="G1087" s="539"/>
      <c r="H1087" s="532"/>
      <c r="I1087" s="148" t="str">
        <f t="shared" si="134"/>
        <v>025V0303</v>
      </c>
      <c r="J1087" s="149" t="s">
        <v>410</v>
      </c>
      <c r="K1087" s="149" t="s">
        <v>410</v>
      </c>
      <c r="L1087" s="148" t="s">
        <v>80</v>
      </c>
      <c r="M1087" s="149" t="s">
        <v>385</v>
      </c>
      <c r="N1087" s="149" t="s">
        <v>388</v>
      </c>
      <c r="O1087" s="150" t="s">
        <v>57</v>
      </c>
      <c r="P1087" s="151"/>
      <c r="Q1087" s="152"/>
      <c r="R1087" s="153"/>
      <c r="S1087" s="154" t="s">
        <v>922</v>
      </c>
      <c r="T1087" s="407">
        <f t="shared" si="238"/>
        <v>25</v>
      </c>
      <c r="V1087" s="401" t="str">
        <f t="shared" si="233"/>
        <v xml:space="preserve">指定承認    </v>
      </c>
      <c r="W1087" s="401" t="str">
        <f t="shared" ref="W1087:W1097" si="239">V1087</f>
        <v xml:space="preserve">指定承認    </v>
      </c>
      <c r="AD1087" s="401"/>
    </row>
    <row r="1088" spans="1:30" ht="15" customHeight="1">
      <c r="A1088" s="400" t="str">
        <f t="shared" si="232"/>
        <v>026V0304</v>
      </c>
      <c r="B1088" s="544"/>
      <c r="C1088" s="541"/>
      <c r="D1088" s="139" t="s">
        <v>403</v>
      </c>
      <c r="E1088" s="140">
        <v>3</v>
      </c>
      <c r="F1088" s="140">
        <v>4</v>
      </c>
      <c r="G1088" s="535"/>
      <c r="H1088" s="533"/>
      <c r="I1088" s="155" t="str">
        <f t="shared" si="134"/>
        <v>026V0304</v>
      </c>
      <c r="J1088" s="156" t="s">
        <v>410</v>
      </c>
      <c r="K1088" s="156" t="s">
        <v>410</v>
      </c>
      <c r="L1088" s="156" t="s">
        <v>80</v>
      </c>
      <c r="M1088" s="156" t="s">
        <v>385</v>
      </c>
      <c r="N1088" s="156" t="s">
        <v>388</v>
      </c>
      <c r="O1088" s="157" t="s">
        <v>57</v>
      </c>
      <c r="P1088" s="158"/>
      <c r="Q1088" s="159"/>
      <c r="R1088" s="160"/>
      <c r="S1088" s="183" t="s">
        <v>2012</v>
      </c>
      <c r="T1088" s="408">
        <f t="shared" si="238"/>
        <v>26</v>
      </c>
      <c r="V1088" s="401" t="str">
        <f t="shared" si="233"/>
        <v xml:space="preserve">指定承認    </v>
      </c>
      <c r="W1088" s="401" t="str">
        <f t="shared" si="239"/>
        <v xml:space="preserve">指定承認    </v>
      </c>
      <c r="AD1088" s="401"/>
    </row>
    <row r="1089" spans="1:30" ht="15" customHeight="1">
      <c r="A1089" s="400" t="str">
        <f t="shared" si="232"/>
        <v>004V0304</v>
      </c>
      <c r="B1089" s="544"/>
      <c r="C1089" s="541"/>
      <c r="D1089" s="139" t="s">
        <v>160</v>
      </c>
      <c r="E1089" s="140">
        <v>3</v>
      </c>
      <c r="F1089" s="140">
        <v>4</v>
      </c>
      <c r="G1089" s="531" t="s">
        <v>2949</v>
      </c>
      <c r="H1089" s="531" t="s">
        <v>2675</v>
      </c>
      <c r="I1089" s="162" t="str">
        <f t="shared" ref="I1089:I1099" si="240">IF(OR(D1089="",E1089="",F1089=""),"",TEXT(T1089,"000")&amp;D1089&amp;TEXT(E1089,"00")&amp;TEXT(F1089,"00"))</f>
        <v>004V0304</v>
      </c>
      <c r="J1089" s="142" t="s">
        <v>806</v>
      </c>
      <c r="K1089" s="142" t="s">
        <v>829</v>
      </c>
      <c r="L1089" s="141" t="s">
        <v>163</v>
      </c>
      <c r="M1089" s="142" t="s">
        <v>385</v>
      </c>
      <c r="N1089" s="142" t="s">
        <v>387</v>
      </c>
      <c r="O1089" s="143" t="s">
        <v>828</v>
      </c>
      <c r="P1089" s="144" t="s">
        <v>164</v>
      </c>
      <c r="Q1089" s="145">
        <v>22</v>
      </c>
      <c r="R1089" s="146"/>
      <c r="S1089" s="190" t="s">
        <v>819</v>
      </c>
      <c r="T1089" s="415">
        <f t="shared" si="238"/>
        <v>4</v>
      </c>
      <c r="V1089" s="401" t="str">
        <f t="shared" si="233"/>
        <v>PTC  B  22</v>
      </c>
      <c r="W1089" s="401" t="str">
        <f t="shared" si="239"/>
        <v>PTC  B  22</v>
      </c>
      <c r="AD1089" s="401"/>
    </row>
    <row r="1090" spans="1:30" ht="15" customHeight="1">
      <c r="A1090" s="400" t="str">
        <f t="shared" si="232"/>
        <v>007V0301</v>
      </c>
      <c r="B1090" s="544"/>
      <c r="C1090" s="541"/>
      <c r="D1090" s="139" t="s">
        <v>160</v>
      </c>
      <c r="E1090" s="140">
        <v>3</v>
      </c>
      <c r="F1090" s="140">
        <v>1</v>
      </c>
      <c r="G1090" s="539"/>
      <c r="H1090" s="532"/>
      <c r="I1090" s="148" t="str">
        <f t="shared" si="240"/>
        <v>007V0301</v>
      </c>
      <c r="J1090" s="149" t="s">
        <v>806</v>
      </c>
      <c r="K1090" s="149" t="s">
        <v>1267</v>
      </c>
      <c r="L1090" s="149" t="s">
        <v>163</v>
      </c>
      <c r="M1090" s="149" t="s">
        <v>385</v>
      </c>
      <c r="N1090" s="149" t="s">
        <v>387</v>
      </c>
      <c r="O1090" s="150" t="s">
        <v>828</v>
      </c>
      <c r="P1090" s="151" t="s">
        <v>164</v>
      </c>
      <c r="Q1090" s="152">
        <v>22</v>
      </c>
      <c r="R1090" s="153"/>
      <c r="S1090" s="154" t="s">
        <v>1229</v>
      </c>
      <c r="T1090" s="407">
        <f t="shared" si="238"/>
        <v>7</v>
      </c>
      <c r="V1090" s="401" t="str">
        <f t="shared" si="233"/>
        <v>PTC  B  22</v>
      </c>
      <c r="W1090" s="401" t="str">
        <f t="shared" si="239"/>
        <v>PTC  B  22</v>
      </c>
      <c r="AD1090" s="401"/>
    </row>
    <row r="1091" spans="1:30" ht="15" customHeight="1">
      <c r="A1091" s="400" t="str">
        <f t="shared" si="232"/>
        <v>017V0305</v>
      </c>
      <c r="B1091" s="544"/>
      <c r="C1091" s="541"/>
      <c r="D1091" s="139" t="s">
        <v>160</v>
      </c>
      <c r="E1091" s="140">
        <v>3</v>
      </c>
      <c r="F1091" s="140">
        <v>5</v>
      </c>
      <c r="G1091" s="539"/>
      <c r="H1091" s="532"/>
      <c r="I1091" s="170" t="str">
        <f t="shared" si="240"/>
        <v>017V0305</v>
      </c>
      <c r="J1091" s="171" t="s">
        <v>806</v>
      </c>
      <c r="K1091" s="171" t="s">
        <v>900</v>
      </c>
      <c r="L1091" s="171" t="s">
        <v>163</v>
      </c>
      <c r="M1091" s="171" t="s">
        <v>385</v>
      </c>
      <c r="N1091" s="171" t="s">
        <v>387</v>
      </c>
      <c r="O1091" s="172" t="s">
        <v>828</v>
      </c>
      <c r="P1091" s="173" t="s">
        <v>164</v>
      </c>
      <c r="Q1091" s="174">
        <v>22</v>
      </c>
      <c r="R1091" s="175"/>
      <c r="S1091" s="514" t="s">
        <v>4486</v>
      </c>
      <c r="T1091" s="424">
        <f t="shared" si="238"/>
        <v>17</v>
      </c>
      <c r="V1091" s="401" t="str">
        <f t="shared" si="233"/>
        <v>PTC  B  22</v>
      </c>
      <c r="W1091" s="401" t="str">
        <f t="shared" ref="W1091" si="241">V1091</f>
        <v>PTC  B  22</v>
      </c>
      <c r="AD1091" s="401"/>
    </row>
    <row r="1092" spans="1:30" ht="15" customHeight="1">
      <c r="A1092" s="400" t="str">
        <f t="shared" ref="A1092" si="242">I1092</f>
        <v>023V0303</v>
      </c>
      <c r="B1092" s="544"/>
      <c r="C1092" s="541"/>
      <c r="D1092" s="139" t="s">
        <v>160</v>
      </c>
      <c r="E1092" s="140">
        <v>3</v>
      </c>
      <c r="F1092" s="140">
        <v>3</v>
      </c>
      <c r="G1092" s="396"/>
      <c r="H1092" s="399"/>
      <c r="I1092" s="164" t="str">
        <f t="shared" ref="I1092" si="243">IF(OR(D1092="",E1092="",F1092=""),"",TEXT(T1092,"000")&amp;D1092&amp;TEXT(E1092,"00")&amp;TEXT(F1092,"00"))</f>
        <v>023V0303</v>
      </c>
      <c r="J1092" s="176" t="s">
        <v>806</v>
      </c>
      <c r="K1092" s="372" t="s">
        <v>4479</v>
      </c>
      <c r="L1092" s="176" t="s">
        <v>163</v>
      </c>
      <c r="M1092" s="176" t="s">
        <v>385</v>
      </c>
      <c r="N1092" s="176" t="s">
        <v>387</v>
      </c>
      <c r="O1092" s="177" t="s">
        <v>828</v>
      </c>
      <c r="P1092" s="178" t="s">
        <v>164</v>
      </c>
      <c r="Q1092" s="179">
        <v>22</v>
      </c>
      <c r="R1092" s="180"/>
      <c r="S1092" s="181" t="s">
        <v>801</v>
      </c>
      <c r="T1092" s="419">
        <f t="shared" ref="T1092" si="244">IF(S1092="","",VLOOKUP(S1092,$AC$7:$AD$69,2,FALSE))</f>
        <v>23</v>
      </c>
      <c r="V1092" s="401" t="str">
        <f t="shared" ref="V1092" si="245">""&amp;O1092&amp;"  "&amp;P1092&amp;"  "&amp;Q1092&amp;""</f>
        <v>PTC  B  22</v>
      </c>
      <c r="W1092" s="401" t="str">
        <f t="shared" ref="W1092" si="246">V1092</f>
        <v>PTC  B  22</v>
      </c>
      <c r="AD1092" s="401"/>
    </row>
    <row r="1093" spans="1:30" ht="15" customHeight="1">
      <c r="A1093" s="400" t="str">
        <f t="shared" si="232"/>
        <v>007V0302</v>
      </c>
      <c r="B1093" s="544"/>
      <c r="C1093" s="541"/>
      <c r="D1093" s="139" t="s">
        <v>160</v>
      </c>
      <c r="E1093" s="140">
        <v>3</v>
      </c>
      <c r="F1093" s="140">
        <v>2</v>
      </c>
      <c r="G1093" s="534" t="s">
        <v>1273</v>
      </c>
      <c r="H1093" s="531" t="s">
        <v>2679</v>
      </c>
      <c r="I1093" s="170" t="str">
        <f t="shared" si="240"/>
        <v>007V0302</v>
      </c>
      <c r="J1093" s="142" t="s">
        <v>1273</v>
      </c>
      <c r="K1093" s="142" t="s">
        <v>2007</v>
      </c>
      <c r="L1093" s="142" t="s">
        <v>163</v>
      </c>
      <c r="M1093" s="142" t="s">
        <v>385</v>
      </c>
      <c r="N1093" s="142" t="s">
        <v>387</v>
      </c>
      <c r="O1093" s="143" t="s">
        <v>828</v>
      </c>
      <c r="P1093" s="144" t="s">
        <v>164</v>
      </c>
      <c r="Q1093" s="145">
        <v>22</v>
      </c>
      <c r="R1093" s="175"/>
      <c r="S1093" s="147" t="s">
        <v>1229</v>
      </c>
      <c r="T1093" s="406">
        <f t="shared" si="238"/>
        <v>7</v>
      </c>
      <c r="V1093" s="401" t="str">
        <f t="shared" si="233"/>
        <v>PTC  B  22</v>
      </c>
      <c r="W1093" s="401" t="str">
        <f t="shared" si="239"/>
        <v>PTC  B  22</v>
      </c>
      <c r="AD1093" s="401"/>
    </row>
    <row r="1094" spans="1:30" ht="15" customHeight="1">
      <c r="A1094" s="400" t="str">
        <f t="shared" si="232"/>
        <v>017V0307</v>
      </c>
      <c r="B1094" s="544"/>
      <c r="C1094" s="541"/>
      <c r="D1094" s="139" t="s">
        <v>160</v>
      </c>
      <c r="E1094" s="140">
        <v>3</v>
      </c>
      <c r="F1094" s="140">
        <v>7</v>
      </c>
      <c r="G1094" s="539"/>
      <c r="H1094" s="532"/>
      <c r="I1094" s="162" t="str">
        <f t="shared" ref="I1094" si="247">IF(OR(D1094="",E1094="",F1094=""),"",TEXT(T1094,"000")&amp;D1094&amp;TEXT(E1094,"00")&amp;TEXT(F1094,"00"))</f>
        <v>017V0307</v>
      </c>
      <c r="J1094" s="207" t="s">
        <v>1273</v>
      </c>
      <c r="K1094" s="207" t="s">
        <v>3059</v>
      </c>
      <c r="L1094" s="207" t="s">
        <v>163</v>
      </c>
      <c r="M1094" s="207" t="s">
        <v>385</v>
      </c>
      <c r="N1094" s="207" t="s">
        <v>387</v>
      </c>
      <c r="O1094" s="150" t="s">
        <v>828</v>
      </c>
      <c r="P1094" s="151" t="s">
        <v>164</v>
      </c>
      <c r="Q1094" s="152">
        <v>22</v>
      </c>
      <c r="R1094" s="189"/>
      <c r="S1094" s="510" t="s">
        <v>4486</v>
      </c>
      <c r="T1094" s="407">
        <f t="shared" si="238"/>
        <v>17</v>
      </c>
      <c r="V1094" s="401" t="str">
        <f t="shared" si="233"/>
        <v>PTC  B  22</v>
      </c>
      <c r="W1094" s="401" t="str">
        <f t="shared" si="239"/>
        <v>PTC  B  22</v>
      </c>
      <c r="AD1094" s="401"/>
    </row>
    <row r="1095" spans="1:30" ht="15" customHeight="1">
      <c r="A1095" s="400" t="str">
        <f t="shared" ref="A1095" si="248">I1095</f>
        <v>023V0302</v>
      </c>
      <c r="B1095" s="544"/>
      <c r="C1095" s="541"/>
      <c r="D1095" s="139" t="s">
        <v>160</v>
      </c>
      <c r="E1095" s="140">
        <v>3</v>
      </c>
      <c r="F1095" s="140">
        <v>2</v>
      </c>
      <c r="G1095" s="396"/>
      <c r="H1095" s="399"/>
      <c r="I1095" s="164" t="str">
        <f t="shared" ref="I1095" si="249">IF(OR(D1095="",E1095="",F1095=""),"",TEXT(T1095,"000")&amp;D1095&amp;TEXT(E1095,"00")&amp;TEXT(F1095,"00"))</f>
        <v>023V0302</v>
      </c>
      <c r="J1095" s="176" t="s">
        <v>1273</v>
      </c>
      <c r="K1095" s="372" t="s">
        <v>4481</v>
      </c>
      <c r="L1095" s="176" t="s">
        <v>163</v>
      </c>
      <c r="M1095" s="176" t="s">
        <v>385</v>
      </c>
      <c r="N1095" s="176" t="s">
        <v>387</v>
      </c>
      <c r="O1095" s="177" t="s">
        <v>828</v>
      </c>
      <c r="P1095" s="178" t="s">
        <v>164</v>
      </c>
      <c r="Q1095" s="179">
        <v>22</v>
      </c>
      <c r="R1095" s="180"/>
      <c r="S1095" s="181" t="s">
        <v>801</v>
      </c>
      <c r="T1095" s="419">
        <f t="shared" ref="T1095" si="250">IF(S1095="","",VLOOKUP(S1095,$AC$7:$AD$69,2,FALSE))</f>
        <v>23</v>
      </c>
      <c r="V1095" s="401" t="str">
        <f t="shared" ref="V1095" si="251">""&amp;O1095&amp;"  "&amp;P1095&amp;"  "&amp;Q1095&amp;""</f>
        <v>PTC  B  22</v>
      </c>
      <c r="W1095" s="401" t="str">
        <f t="shared" ref="W1095" si="252">V1095</f>
        <v>PTC  B  22</v>
      </c>
      <c r="AD1095" s="401"/>
    </row>
    <row r="1096" spans="1:30" ht="15" customHeight="1">
      <c r="A1096" s="400" t="str">
        <f t="shared" si="232"/>
        <v>003V0304</v>
      </c>
      <c r="B1096" s="544"/>
      <c r="C1096" s="541"/>
      <c r="D1096" s="139" t="s">
        <v>160</v>
      </c>
      <c r="E1096" s="140">
        <v>3</v>
      </c>
      <c r="F1096" s="140">
        <v>4</v>
      </c>
      <c r="G1096" s="534" t="s">
        <v>2677</v>
      </c>
      <c r="H1096" s="531" t="s">
        <v>2678</v>
      </c>
      <c r="I1096" s="162" t="str">
        <f t="shared" si="240"/>
        <v>003V0304</v>
      </c>
      <c r="J1096" s="142" t="s">
        <v>707</v>
      </c>
      <c r="K1096" s="142" t="s">
        <v>413</v>
      </c>
      <c r="L1096" s="141" t="s">
        <v>163</v>
      </c>
      <c r="M1096" s="142" t="s">
        <v>385</v>
      </c>
      <c r="N1096" s="142" t="s">
        <v>387</v>
      </c>
      <c r="O1096" s="143" t="s">
        <v>57</v>
      </c>
      <c r="P1096" s="144"/>
      <c r="Q1096" s="145"/>
      <c r="R1096" s="146"/>
      <c r="S1096" s="161" t="s">
        <v>383</v>
      </c>
      <c r="T1096" s="424">
        <f t="shared" si="238"/>
        <v>3</v>
      </c>
      <c r="V1096" s="401" t="str">
        <f t="shared" si="233"/>
        <v xml:space="preserve">指定承認    </v>
      </c>
      <c r="W1096" s="401" t="str">
        <f t="shared" si="239"/>
        <v xml:space="preserve">指定承認    </v>
      </c>
      <c r="AD1096" s="401"/>
    </row>
    <row r="1097" spans="1:30" ht="15" customHeight="1">
      <c r="A1097" s="400" t="str">
        <f t="shared" si="232"/>
        <v>004V0305</v>
      </c>
      <c r="B1097" s="544"/>
      <c r="C1097" s="541"/>
      <c r="D1097" s="139" t="s">
        <v>160</v>
      </c>
      <c r="E1097" s="140">
        <v>3</v>
      </c>
      <c r="F1097" s="140">
        <v>5</v>
      </c>
      <c r="G1097" s="539"/>
      <c r="H1097" s="532"/>
      <c r="I1097" s="148" t="str">
        <f t="shared" si="240"/>
        <v>004V0305</v>
      </c>
      <c r="J1097" s="149" t="s">
        <v>707</v>
      </c>
      <c r="K1097" s="149" t="s">
        <v>830</v>
      </c>
      <c r="L1097" s="148" t="s">
        <v>163</v>
      </c>
      <c r="M1097" s="149" t="s">
        <v>385</v>
      </c>
      <c r="N1097" s="149" t="s">
        <v>387</v>
      </c>
      <c r="O1097" s="150" t="s">
        <v>57</v>
      </c>
      <c r="P1097" s="151"/>
      <c r="Q1097" s="152"/>
      <c r="R1097" s="153"/>
      <c r="S1097" s="154" t="s">
        <v>819</v>
      </c>
      <c r="T1097" s="407">
        <f t="shared" si="238"/>
        <v>4</v>
      </c>
      <c r="V1097" s="401" t="str">
        <f t="shared" si="233"/>
        <v xml:space="preserve">指定承認    </v>
      </c>
      <c r="W1097" s="401" t="str">
        <f t="shared" si="239"/>
        <v xml:space="preserve">指定承認    </v>
      </c>
      <c r="AD1097" s="401"/>
    </row>
    <row r="1098" spans="1:30" ht="15" customHeight="1">
      <c r="A1098" s="400" t="str">
        <f t="shared" si="232"/>
        <v>017V0306</v>
      </c>
      <c r="B1098" s="544"/>
      <c r="C1098" s="541"/>
      <c r="D1098" s="139" t="s">
        <v>160</v>
      </c>
      <c r="E1098" s="140">
        <v>3</v>
      </c>
      <c r="F1098" s="140">
        <v>6</v>
      </c>
      <c r="G1098" s="539"/>
      <c r="H1098" s="533"/>
      <c r="I1098" s="155" t="str">
        <f t="shared" si="240"/>
        <v>017V0306</v>
      </c>
      <c r="J1098" s="156" t="s">
        <v>707</v>
      </c>
      <c r="K1098" s="156" t="s">
        <v>901</v>
      </c>
      <c r="L1098" s="156" t="s">
        <v>163</v>
      </c>
      <c r="M1098" s="156" t="s">
        <v>385</v>
      </c>
      <c r="N1098" s="156" t="s">
        <v>387</v>
      </c>
      <c r="O1098" s="157" t="s">
        <v>57</v>
      </c>
      <c r="P1098" s="467"/>
      <c r="Q1098" s="468"/>
      <c r="R1098" s="160"/>
      <c r="S1098" s="514" t="s">
        <v>4486</v>
      </c>
      <c r="T1098" s="408">
        <f t="shared" si="238"/>
        <v>17</v>
      </c>
      <c r="V1098" s="401" t="str">
        <f t="shared" si="233"/>
        <v xml:space="preserve">指定承認    </v>
      </c>
      <c r="W1098" s="401" t="str">
        <f t="shared" si="237"/>
        <v xml:space="preserve">指定承認    </v>
      </c>
      <c r="AD1098" s="401"/>
    </row>
    <row r="1099" spans="1:30" ht="15" hidden="1" customHeight="1">
      <c r="A1099" s="400" t="str">
        <f t="shared" si="232"/>
        <v>014V0301</v>
      </c>
      <c r="B1099" s="544"/>
      <c r="C1099" s="542"/>
      <c r="D1099" s="139" t="s">
        <v>160</v>
      </c>
      <c r="E1099" s="140">
        <v>3</v>
      </c>
      <c r="F1099" s="140">
        <v>1</v>
      </c>
      <c r="G1099" s="535"/>
      <c r="H1099" s="421" t="s">
        <v>2929</v>
      </c>
      <c r="I1099" s="155" t="str">
        <f t="shared" si="240"/>
        <v>014V0301</v>
      </c>
      <c r="J1099" s="165" t="s">
        <v>707</v>
      </c>
      <c r="K1099" s="165" t="s">
        <v>708</v>
      </c>
      <c r="L1099" s="165" t="s">
        <v>163</v>
      </c>
      <c r="M1099" s="165" t="s">
        <v>385</v>
      </c>
      <c r="N1099" s="165" t="s">
        <v>388</v>
      </c>
      <c r="O1099" s="166" t="s">
        <v>57</v>
      </c>
      <c r="P1099" s="469"/>
      <c r="Q1099" s="430"/>
      <c r="R1099" s="175"/>
      <c r="S1099" s="182" t="s">
        <v>605</v>
      </c>
      <c r="T1099" s="408">
        <f t="shared" si="238"/>
        <v>14</v>
      </c>
      <c r="V1099" s="401" t="str">
        <f t="shared" si="233"/>
        <v xml:space="preserve">指定承認    </v>
      </c>
      <c r="W1099" s="401" t="str">
        <f t="shared" si="237"/>
        <v xml:space="preserve">指定承認    </v>
      </c>
      <c r="AD1099" s="401"/>
    </row>
    <row r="1100" spans="1:30" ht="15" customHeight="1">
      <c r="A1100" s="400" t="str">
        <f t="shared" si="232"/>
        <v>003V0103</v>
      </c>
      <c r="B1100" s="544"/>
      <c r="C1100" s="540" t="s">
        <v>2947</v>
      </c>
      <c r="D1100" s="139" t="s">
        <v>2672</v>
      </c>
      <c r="E1100" s="140">
        <v>1</v>
      </c>
      <c r="F1100" s="140">
        <v>3</v>
      </c>
      <c r="G1100" s="534" t="s">
        <v>2668</v>
      </c>
      <c r="H1100" s="531" t="s">
        <v>2671</v>
      </c>
      <c r="I1100" s="162" t="str">
        <f t="shared" si="134"/>
        <v>003V0103</v>
      </c>
      <c r="J1100" s="142" t="s">
        <v>794</v>
      </c>
      <c r="K1100" s="142" t="s">
        <v>394</v>
      </c>
      <c r="L1100" s="141" t="s">
        <v>389</v>
      </c>
      <c r="M1100" s="142" t="s">
        <v>390</v>
      </c>
      <c r="N1100" s="142" t="s">
        <v>387</v>
      </c>
      <c r="O1100" s="143" t="s">
        <v>6</v>
      </c>
      <c r="P1100" s="144" t="s">
        <v>386</v>
      </c>
      <c r="Q1100" s="145">
        <v>122</v>
      </c>
      <c r="R1100" s="146"/>
      <c r="S1100" s="147" t="s">
        <v>383</v>
      </c>
      <c r="T1100" s="415">
        <f t="shared" si="238"/>
        <v>3</v>
      </c>
      <c r="V1100" s="401" t="str">
        <f t="shared" si="233"/>
        <v>JWWA  B  122</v>
      </c>
      <c r="W1100" s="401" t="str">
        <f t="shared" si="237"/>
        <v>JWWA  B  122</v>
      </c>
      <c r="AD1100" s="401"/>
    </row>
    <row r="1101" spans="1:30" ht="15" customHeight="1">
      <c r="A1101" s="400" t="str">
        <f t="shared" si="232"/>
        <v>004V0105</v>
      </c>
      <c r="B1101" s="544"/>
      <c r="C1101" s="541"/>
      <c r="D1101" s="139" t="s">
        <v>2672</v>
      </c>
      <c r="E1101" s="140">
        <v>1</v>
      </c>
      <c r="F1101" s="140">
        <v>5</v>
      </c>
      <c r="G1101" s="539"/>
      <c r="H1101" s="532"/>
      <c r="I1101" s="148" t="str">
        <f t="shared" si="134"/>
        <v>004V0105</v>
      </c>
      <c r="J1101" s="149" t="s">
        <v>794</v>
      </c>
      <c r="K1101" s="149" t="s">
        <v>822</v>
      </c>
      <c r="L1101" s="148" t="s">
        <v>163</v>
      </c>
      <c r="M1101" s="149" t="s">
        <v>390</v>
      </c>
      <c r="N1101" s="149" t="s">
        <v>387</v>
      </c>
      <c r="O1101" s="150" t="s">
        <v>6</v>
      </c>
      <c r="P1101" s="151" t="s">
        <v>164</v>
      </c>
      <c r="Q1101" s="152">
        <v>122</v>
      </c>
      <c r="R1101" s="153"/>
      <c r="S1101" s="154" t="s">
        <v>819</v>
      </c>
      <c r="T1101" s="407">
        <f t="shared" si="238"/>
        <v>4</v>
      </c>
      <c r="V1101" s="401" t="str">
        <f t="shared" si="233"/>
        <v>JWWA  B  122</v>
      </c>
      <c r="W1101" s="401" t="str">
        <f t="shared" si="237"/>
        <v>JWWA  B  122</v>
      </c>
      <c r="AD1101" s="401"/>
    </row>
    <row r="1102" spans="1:30" ht="15" customHeight="1">
      <c r="A1102" s="400" t="str">
        <f t="shared" si="232"/>
        <v>017V0103</v>
      </c>
      <c r="B1102" s="544"/>
      <c r="C1102" s="541"/>
      <c r="D1102" s="139" t="s">
        <v>2672</v>
      </c>
      <c r="E1102" s="140">
        <v>1</v>
      </c>
      <c r="F1102" s="140">
        <v>3</v>
      </c>
      <c r="G1102" s="539"/>
      <c r="H1102" s="532"/>
      <c r="I1102" s="148" t="str">
        <f t="shared" si="134"/>
        <v>017V0103</v>
      </c>
      <c r="J1102" s="149" t="s">
        <v>794</v>
      </c>
      <c r="K1102" s="149" t="s">
        <v>889</v>
      </c>
      <c r="L1102" s="149" t="s">
        <v>163</v>
      </c>
      <c r="M1102" s="149" t="s">
        <v>390</v>
      </c>
      <c r="N1102" s="149" t="s">
        <v>387</v>
      </c>
      <c r="O1102" s="150" t="s">
        <v>6</v>
      </c>
      <c r="P1102" s="151" t="s">
        <v>164</v>
      </c>
      <c r="Q1102" s="152">
        <v>122</v>
      </c>
      <c r="R1102" s="153"/>
      <c r="S1102" s="511" t="s">
        <v>4486</v>
      </c>
      <c r="T1102" s="407">
        <f t="shared" si="238"/>
        <v>17</v>
      </c>
      <c r="V1102" s="401" t="str">
        <f t="shared" si="233"/>
        <v>JWWA  B  122</v>
      </c>
      <c r="W1102" s="401" t="str">
        <f t="shared" si="237"/>
        <v>JWWA  B  122</v>
      </c>
      <c r="AD1102" s="401"/>
    </row>
    <row r="1103" spans="1:30" ht="15" hidden="1" customHeight="1">
      <c r="A1103" s="400" t="str">
        <f t="shared" si="232"/>
        <v>022V0103</v>
      </c>
      <c r="B1103" s="544"/>
      <c r="C1103" s="541"/>
      <c r="D1103" s="139" t="s">
        <v>2672</v>
      </c>
      <c r="E1103" s="140">
        <v>1</v>
      </c>
      <c r="F1103" s="140">
        <v>3</v>
      </c>
      <c r="G1103" s="539"/>
      <c r="H1103" s="532"/>
      <c r="I1103" s="148" t="str">
        <f t="shared" si="134"/>
        <v>022V0103</v>
      </c>
      <c r="J1103" s="149" t="s">
        <v>794</v>
      </c>
      <c r="K1103" s="149" t="s">
        <v>803</v>
      </c>
      <c r="L1103" s="149" t="s">
        <v>163</v>
      </c>
      <c r="M1103" s="149" t="s">
        <v>390</v>
      </c>
      <c r="N1103" s="149" t="s">
        <v>387</v>
      </c>
      <c r="O1103" s="150" t="s">
        <v>6</v>
      </c>
      <c r="P1103" s="151" t="s">
        <v>164</v>
      </c>
      <c r="Q1103" s="152">
        <v>122</v>
      </c>
      <c r="R1103" s="153"/>
      <c r="S1103" s="154" t="s">
        <v>2118</v>
      </c>
      <c r="T1103" s="407">
        <f>IF(S1103="","",VLOOKUP(S1103,$AC$7:$AD$82,2,FALSE))</f>
        <v>22</v>
      </c>
      <c r="V1103" s="401" t="str">
        <f t="shared" si="233"/>
        <v>JWWA  B  122</v>
      </c>
      <c r="W1103" s="401" t="str">
        <f t="shared" si="237"/>
        <v>JWWA  B  122</v>
      </c>
      <c r="AD1103" s="401"/>
    </row>
    <row r="1104" spans="1:30" ht="15" customHeight="1">
      <c r="A1104" s="400" t="str">
        <f t="shared" si="232"/>
        <v>023V0102</v>
      </c>
      <c r="B1104" s="544"/>
      <c r="C1104" s="541"/>
      <c r="D1104" s="139" t="s">
        <v>2672</v>
      </c>
      <c r="E1104" s="140">
        <v>1</v>
      </c>
      <c r="F1104" s="140">
        <v>2</v>
      </c>
      <c r="G1104" s="539"/>
      <c r="H1104" s="532"/>
      <c r="I1104" s="148" t="str">
        <f t="shared" si="134"/>
        <v>023V0102</v>
      </c>
      <c r="J1104" s="149" t="s">
        <v>794</v>
      </c>
      <c r="K1104" s="149" t="s">
        <v>803</v>
      </c>
      <c r="L1104" s="149" t="s">
        <v>163</v>
      </c>
      <c r="M1104" s="149" t="s">
        <v>390</v>
      </c>
      <c r="N1104" s="149" t="s">
        <v>387</v>
      </c>
      <c r="O1104" s="150" t="s">
        <v>6</v>
      </c>
      <c r="P1104" s="464" t="s">
        <v>164</v>
      </c>
      <c r="Q1104" s="465">
        <v>122</v>
      </c>
      <c r="R1104" s="153"/>
      <c r="S1104" s="154" t="s">
        <v>801</v>
      </c>
      <c r="T1104" s="407">
        <f>IF(S1104="","",VLOOKUP(S1104,$AC$7:$AD$69,2,FALSE))</f>
        <v>23</v>
      </c>
      <c r="V1104" s="401" t="str">
        <f t="shared" si="233"/>
        <v>JWWA  B  122</v>
      </c>
      <c r="W1104" s="401" t="str">
        <f t="shared" si="237"/>
        <v>JWWA  B  122</v>
      </c>
      <c r="AD1104" s="401"/>
    </row>
    <row r="1105" spans="1:30" ht="15" customHeight="1">
      <c r="A1105" s="400" t="str">
        <f t="shared" si="232"/>
        <v>026V0102</v>
      </c>
      <c r="B1105" s="544"/>
      <c r="C1105" s="541"/>
      <c r="D1105" s="139" t="s">
        <v>2672</v>
      </c>
      <c r="E1105" s="140">
        <v>1</v>
      </c>
      <c r="F1105" s="140">
        <v>2</v>
      </c>
      <c r="G1105" s="539"/>
      <c r="H1105" s="533"/>
      <c r="I1105" s="155" t="str">
        <f t="shared" si="134"/>
        <v>026V0102</v>
      </c>
      <c r="J1105" s="156" t="s">
        <v>794</v>
      </c>
      <c r="K1105" s="156" t="s">
        <v>803</v>
      </c>
      <c r="L1105" s="156" t="s">
        <v>163</v>
      </c>
      <c r="M1105" s="156" t="s">
        <v>390</v>
      </c>
      <c r="N1105" s="156" t="s">
        <v>387</v>
      </c>
      <c r="O1105" s="157" t="s">
        <v>6</v>
      </c>
      <c r="P1105" s="158" t="s">
        <v>164</v>
      </c>
      <c r="Q1105" s="159">
        <v>122</v>
      </c>
      <c r="R1105" s="160"/>
      <c r="S1105" s="183" t="s">
        <v>2012</v>
      </c>
      <c r="T1105" s="408">
        <f>IF(S1105="","",VLOOKUP(S1105,$AC$7:$AD$69,2,FALSE))</f>
        <v>26</v>
      </c>
      <c r="V1105" s="401" t="str">
        <f t="shared" si="233"/>
        <v>JWWA  B  122</v>
      </c>
      <c r="W1105" s="401" t="str">
        <f t="shared" si="237"/>
        <v>JWWA  B  122</v>
      </c>
      <c r="AD1105" s="401"/>
    </row>
    <row r="1106" spans="1:30" ht="15" customHeight="1">
      <c r="A1106" s="400" t="str">
        <f t="shared" si="232"/>
        <v>003V0104</v>
      </c>
      <c r="B1106" s="544"/>
      <c r="C1106" s="541"/>
      <c r="D1106" s="139" t="s">
        <v>2672</v>
      </c>
      <c r="E1106" s="140">
        <v>1</v>
      </c>
      <c r="F1106" s="140">
        <v>4</v>
      </c>
      <c r="G1106" s="539"/>
      <c r="H1106" s="531" t="s">
        <v>2674</v>
      </c>
      <c r="I1106" s="162" t="str">
        <f t="shared" si="134"/>
        <v>003V0104</v>
      </c>
      <c r="J1106" s="142" t="s">
        <v>794</v>
      </c>
      <c r="K1106" s="142" t="s">
        <v>394</v>
      </c>
      <c r="L1106" s="141" t="s">
        <v>389</v>
      </c>
      <c r="M1106" s="142" t="s">
        <v>390</v>
      </c>
      <c r="N1106" s="142" t="s">
        <v>388</v>
      </c>
      <c r="O1106" s="143" t="s">
        <v>6</v>
      </c>
      <c r="P1106" s="144" t="s">
        <v>386</v>
      </c>
      <c r="Q1106" s="145">
        <v>122</v>
      </c>
      <c r="R1106" s="146"/>
      <c r="S1106" s="147" t="s">
        <v>383</v>
      </c>
      <c r="T1106" s="415">
        <f>IF(S1106="","",VLOOKUP(S1106,$AC$7:$AD$69,2,FALSE))</f>
        <v>3</v>
      </c>
      <c r="V1106" s="401" t="str">
        <f t="shared" si="233"/>
        <v>JWWA  B  122</v>
      </c>
      <c r="W1106" s="401" t="str">
        <f t="shared" si="237"/>
        <v>JWWA  B  122</v>
      </c>
      <c r="AD1106" s="401"/>
    </row>
    <row r="1107" spans="1:30" ht="15" customHeight="1">
      <c r="A1107" s="400" t="str">
        <f t="shared" si="232"/>
        <v>017V0104</v>
      </c>
      <c r="B1107" s="544"/>
      <c r="C1107" s="541"/>
      <c r="D1107" s="139" t="s">
        <v>2672</v>
      </c>
      <c r="E1107" s="140">
        <v>1</v>
      </c>
      <c r="F1107" s="140">
        <v>4</v>
      </c>
      <c r="G1107" s="539"/>
      <c r="H1107" s="532"/>
      <c r="I1107" s="148" t="str">
        <f t="shared" si="134"/>
        <v>017V0104</v>
      </c>
      <c r="J1107" s="149" t="s">
        <v>794</v>
      </c>
      <c r="K1107" s="149" t="s">
        <v>889</v>
      </c>
      <c r="L1107" s="149" t="s">
        <v>163</v>
      </c>
      <c r="M1107" s="149" t="s">
        <v>390</v>
      </c>
      <c r="N1107" s="149" t="s">
        <v>388</v>
      </c>
      <c r="O1107" s="150" t="s">
        <v>6</v>
      </c>
      <c r="P1107" s="151" t="s">
        <v>164</v>
      </c>
      <c r="Q1107" s="152">
        <v>122</v>
      </c>
      <c r="R1107" s="153"/>
      <c r="S1107" s="511" t="s">
        <v>4486</v>
      </c>
      <c r="T1107" s="407">
        <f>IF(S1107="","",VLOOKUP(S1107,$AC$7:$AD$69,2,FALSE))</f>
        <v>17</v>
      </c>
      <c r="V1107" s="401" t="str">
        <f t="shared" si="233"/>
        <v>JWWA  B  122</v>
      </c>
      <c r="W1107" s="401" t="str">
        <f t="shared" si="237"/>
        <v>JWWA  B  122</v>
      </c>
      <c r="AD1107" s="401"/>
    </row>
    <row r="1108" spans="1:30" ht="15" customHeight="1">
      <c r="A1108" s="400" t="str">
        <f t="shared" si="232"/>
        <v>022V0104</v>
      </c>
      <c r="B1108" s="544"/>
      <c r="C1108" s="541"/>
      <c r="D1108" s="139" t="s">
        <v>2672</v>
      </c>
      <c r="E1108" s="140">
        <v>1</v>
      </c>
      <c r="F1108" s="140">
        <v>4</v>
      </c>
      <c r="G1108" s="535"/>
      <c r="H1108" s="533"/>
      <c r="I1108" s="155" t="str">
        <f t="shared" si="134"/>
        <v>022V0104</v>
      </c>
      <c r="J1108" s="156" t="s">
        <v>794</v>
      </c>
      <c r="K1108" s="156" t="s">
        <v>803</v>
      </c>
      <c r="L1108" s="156" t="s">
        <v>163</v>
      </c>
      <c r="M1108" s="156" t="s">
        <v>390</v>
      </c>
      <c r="N1108" s="156" t="s">
        <v>388</v>
      </c>
      <c r="O1108" s="157" t="s">
        <v>6</v>
      </c>
      <c r="P1108" s="158" t="s">
        <v>164</v>
      </c>
      <c r="Q1108" s="159">
        <v>122</v>
      </c>
      <c r="R1108" s="160"/>
      <c r="S1108" s="161" t="s">
        <v>2118</v>
      </c>
      <c r="T1108" s="424">
        <f>IF(S1108="","",VLOOKUP(S1108,$AC$7:$AD$82,2,FALSE))</f>
        <v>22</v>
      </c>
      <c r="V1108" s="401" t="str">
        <f t="shared" si="233"/>
        <v>JWWA  B  122</v>
      </c>
      <c r="W1108" s="401" t="str">
        <f t="shared" si="237"/>
        <v>JWWA  B  122</v>
      </c>
      <c r="AD1108" s="401"/>
    </row>
    <row r="1109" spans="1:30" ht="15" customHeight="1">
      <c r="A1109" s="400" t="str">
        <f t="shared" si="232"/>
        <v>003V0105</v>
      </c>
      <c r="B1109" s="544"/>
      <c r="C1109" s="541"/>
      <c r="D1109" s="139" t="s">
        <v>2672</v>
      </c>
      <c r="E1109" s="140">
        <v>1</v>
      </c>
      <c r="F1109" s="140">
        <v>5</v>
      </c>
      <c r="G1109" s="534" t="s">
        <v>2673</v>
      </c>
      <c r="H1109" s="531" t="s">
        <v>2671</v>
      </c>
      <c r="I1109" s="191" t="str">
        <f t="shared" si="134"/>
        <v>003V0105</v>
      </c>
      <c r="J1109" s="142" t="s">
        <v>795</v>
      </c>
      <c r="K1109" s="142" t="s">
        <v>395</v>
      </c>
      <c r="L1109" s="141" t="s">
        <v>391</v>
      </c>
      <c r="M1109" s="142" t="s">
        <v>385</v>
      </c>
      <c r="N1109" s="142" t="s">
        <v>387</v>
      </c>
      <c r="O1109" s="143" t="s">
        <v>6</v>
      </c>
      <c r="P1109" s="144" t="s">
        <v>386</v>
      </c>
      <c r="Q1109" s="145">
        <v>138</v>
      </c>
      <c r="R1109" s="146"/>
      <c r="S1109" s="147" t="s">
        <v>383</v>
      </c>
      <c r="T1109" s="406">
        <f t="shared" ref="T1109:T1120" si="253">IF(S1109="","",VLOOKUP(S1109,$AC$7:$AD$69,2,FALSE))</f>
        <v>3</v>
      </c>
      <c r="V1109" s="401" t="str">
        <f t="shared" si="233"/>
        <v>JWWA  B  138</v>
      </c>
      <c r="W1109" s="401" t="str">
        <f t="shared" si="237"/>
        <v>JWWA  B  138</v>
      </c>
      <c r="AD1109" s="401"/>
    </row>
    <row r="1110" spans="1:30" ht="15" customHeight="1">
      <c r="A1110" s="400" t="str">
        <f t="shared" si="232"/>
        <v>017V0105</v>
      </c>
      <c r="B1110" s="544"/>
      <c r="C1110" s="541"/>
      <c r="D1110" s="139" t="s">
        <v>2672</v>
      </c>
      <c r="E1110" s="140">
        <v>1</v>
      </c>
      <c r="F1110" s="140">
        <v>5</v>
      </c>
      <c r="G1110" s="539"/>
      <c r="H1110" s="532"/>
      <c r="I1110" s="148" t="str">
        <f t="shared" si="134"/>
        <v>017V0105</v>
      </c>
      <c r="J1110" s="149" t="s">
        <v>795</v>
      </c>
      <c r="K1110" s="149" t="s">
        <v>890</v>
      </c>
      <c r="L1110" s="149" t="s">
        <v>166</v>
      </c>
      <c r="M1110" s="149" t="s">
        <v>385</v>
      </c>
      <c r="N1110" s="149" t="s">
        <v>387</v>
      </c>
      <c r="O1110" s="150" t="s">
        <v>6</v>
      </c>
      <c r="P1110" s="151" t="s">
        <v>164</v>
      </c>
      <c r="Q1110" s="152">
        <v>138</v>
      </c>
      <c r="R1110" s="153"/>
      <c r="S1110" s="511" t="s">
        <v>4486</v>
      </c>
      <c r="T1110" s="407">
        <f t="shared" si="253"/>
        <v>17</v>
      </c>
      <c r="V1110" s="401" t="str">
        <f t="shared" si="233"/>
        <v>JWWA  B  138</v>
      </c>
      <c r="W1110" s="401" t="str">
        <f t="shared" ref="W1110" si="254">V1110</f>
        <v>JWWA  B  138</v>
      </c>
      <c r="AD1110" s="401"/>
    </row>
    <row r="1111" spans="1:30" ht="15" customHeight="1">
      <c r="A1111" s="400" t="str">
        <f t="shared" si="232"/>
        <v>020V0102</v>
      </c>
      <c r="B1111" s="544"/>
      <c r="C1111" s="541"/>
      <c r="D1111" s="139" t="s">
        <v>2672</v>
      </c>
      <c r="E1111" s="140">
        <v>1</v>
      </c>
      <c r="F1111" s="140">
        <v>2</v>
      </c>
      <c r="G1111" s="539"/>
      <c r="H1111" s="532"/>
      <c r="I1111" s="148" t="str">
        <f t="shared" si="134"/>
        <v>020V0102</v>
      </c>
      <c r="J1111" s="207" t="s">
        <v>795</v>
      </c>
      <c r="K1111" s="207" t="s">
        <v>1778</v>
      </c>
      <c r="L1111" s="162" t="s">
        <v>166</v>
      </c>
      <c r="M1111" s="207" t="s">
        <v>385</v>
      </c>
      <c r="N1111" s="207" t="s">
        <v>387</v>
      </c>
      <c r="O1111" s="186" t="s">
        <v>6</v>
      </c>
      <c r="P1111" s="187" t="s">
        <v>164</v>
      </c>
      <c r="Q1111" s="188">
        <v>138</v>
      </c>
      <c r="R1111" s="189"/>
      <c r="S1111" s="190" t="s">
        <v>1733</v>
      </c>
      <c r="T1111" s="415">
        <f t="shared" si="253"/>
        <v>20</v>
      </c>
      <c r="V1111" s="401" t="str">
        <f t="shared" si="233"/>
        <v>JWWA  B  138</v>
      </c>
      <c r="W1111" s="401" t="str">
        <f t="shared" si="237"/>
        <v>JWWA  B  138</v>
      </c>
      <c r="AD1111" s="401"/>
    </row>
    <row r="1112" spans="1:30" ht="15" customHeight="1">
      <c r="A1112" s="400" t="str">
        <f t="shared" si="232"/>
        <v>023V0103</v>
      </c>
      <c r="B1112" s="544"/>
      <c r="C1112" s="541"/>
      <c r="D1112" s="139" t="s">
        <v>2676</v>
      </c>
      <c r="E1112" s="140">
        <v>1</v>
      </c>
      <c r="F1112" s="140">
        <v>3</v>
      </c>
      <c r="G1112" s="539"/>
      <c r="H1112" s="532"/>
      <c r="I1112" s="162" t="str">
        <f t="shared" ref="I1112" si="255">IF(OR(D1112="",E1112="",F1112=""),"",TEXT(T1112,"000")&amp;D1112&amp;TEXT(E1112,"00")&amp;TEXT(F1112,"00"))</f>
        <v>023V0103</v>
      </c>
      <c r="J1112" s="207" t="s">
        <v>795</v>
      </c>
      <c r="K1112" s="207" t="s">
        <v>804</v>
      </c>
      <c r="L1112" s="207" t="s">
        <v>166</v>
      </c>
      <c r="M1112" s="207" t="s">
        <v>385</v>
      </c>
      <c r="N1112" s="207" t="s">
        <v>387</v>
      </c>
      <c r="O1112" s="186" t="s">
        <v>6</v>
      </c>
      <c r="P1112" s="470" t="s">
        <v>164</v>
      </c>
      <c r="Q1112" s="471">
        <v>138</v>
      </c>
      <c r="R1112" s="189"/>
      <c r="S1112" s="190" t="s">
        <v>801</v>
      </c>
      <c r="T1112" s="415">
        <f t="shared" si="253"/>
        <v>23</v>
      </c>
      <c r="V1112" s="401" t="str">
        <f t="shared" si="233"/>
        <v>JWWA  B  138</v>
      </c>
      <c r="W1112" s="401" t="str">
        <f t="shared" ref="W1112:W1115" si="256">V1112</f>
        <v>JWWA  B  138</v>
      </c>
      <c r="AD1112" s="401"/>
    </row>
    <row r="1113" spans="1:30" ht="15" customHeight="1">
      <c r="A1113" s="400" t="str">
        <f t="shared" si="232"/>
        <v>026V0103</v>
      </c>
      <c r="B1113" s="544"/>
      <c r="C1113" s="542"/>
      <c r="D1113" s="139" t="s">
        <v>2672</v>
      </c>
      <c r="E1113" s="140">
        <v>1</v>
      </c>
      <c r="F1113" s="140">
        <v>3</v>
      </c>
      <c r="G1113" s="535"/>
      <c r="H1113" s="533"/>
      <c r="I1113" s="164" t="str">
        <f t="shared" si="134"/>
        <v>026V0103</v>
      </c>
      <c r="J1113" s="176" t="s">
        <v>795</v>
      </c>
      <c r="K1113" s="176" t="s">
        <v>2052</v>
      </c>
      <c r="L1113" s="164" t="s">
        <v>166</v>
      </c>
      <c r="M1113" s="176" t="s">
        <v>385</v>
      </c>
      <c r="N1113" s="176" t="s">
        <v>387</v>
      </c>
      <c r="O1113" s="177" t="s">
        <v>6</v>
      </c>
      <c r="P1113" s="178" t="s">
        <v>164</v>
      </c>
      <c r="Q1113" s="179">
        <v>138</v>
      </c>
      <c r="R1113" s="180"/>
      <c r="S1113" s="181" t="s">
        <v>2012</v>
      </c>
      <c r="T1113" s="419">
        <f t="shared" si="253"/>
        <v>26</v>
      </c>
      <c r="V1113" s="401" t="str">
        <f t="shared" si="233"/>
        <v>JWWA  B  138</v>
      </c>
      <c r="W1113" s="401" t="str">
        <f t="shared" ref="W1113" si="257">V1113</f>
        <v>JWWA  B  138</v>
      </c>
      <c r="AD1113" s="401"/>
    </row>
    <row r="1114" spans="1:30" ht="15" customHeight="1">
      <c r="A1114" s="400" t="str">
        <f t="shared" si="232"/>
        <v>021V0401</v>
      </c>
      <c r="B1114" s="544"/>
      <c r="C1114" s="592" t="s">
        <v>2948</v>
      </c>
      <c r="D1114" s="438" t="s">
        <v>2672</v>
      </c>
      <c r="E1114" s="439">
        <v>4</v>
      </c>
      <c r="F1114" s="454">
        <v>1</v>
      </c>
      <c r="G1114" s="534" t="s">
        <v>2682</v>
      </c>
      <c r="H1114" s="531" t="s">
        <v>2684</v>
      </c>
      <c r="I1114" s="170" t="str">
        <f t="shared" si="134"/>
        <v>021V0401</v>
      </c>
      <c r="J1114" s="142" t="s">
        <v>561</v>
      </c>
      <c r="K1114" s="142" t="s">
        <v>1814</v>
      </c>
      <c r="L1114" s="142" t="s">
        <v>562</v>
      </c>
      <c r="M1114" s="142" t="s">
        <v>2685</v>
      </c>
      <c r="N1114" s="142"/>
      <c r="O1114" s="143" t="s">
        <v>57</v>
      </c>
      <c r="P1114" s="472"/>
      <c r="Q1114" s="473"/>
      <c r="R1114" s="146"/>
      <c r="S1114" s="147" t="s">
        <v>1813</v>
      </c>
      <c r="T1114" s="424">
        <f t="shared" si="253"/>
        <v>21</v>
      </c>
      <c r="V1114" s="401" t="str">
        <f t="shared" si="233"/>
        <v xml:space="preserve">指定承認    </v>
      </c>
      <c r="W1114" s="401" t="str">
        <f t="shared" ref="W1114" si="258">V1114</f>
        <v xml:space="preserve">指定承認    </v>
      </c>
      <c r="AD1114" s="401"/>
    </row>
    <row r="1115" spans="1:30" ht="15" customHeight="1">
      <c r="A1115" s="400" t="str">
        <f t="shared" si="232"/>
        <v>036V0401</v>
      </c>
      <c r="B1115" s="544"/>
      <c r="C1115" s="593"/>
      <c r="D1115" s="438" t="s">
        <v>2672</v>
      </c>
      <c r="E1115" s="439">
        <v>4</v>
      </c>
      <c r="F1115" s="454">
        <v>1</v>
      </c>
      <c r="G1115" s="539"/>
      <c r="H1115" s="533"/>
      <c r="I1115" s="162" t="str">
        <f t="shared" si="134"/>
        <v>036V0401</v>
      </c>
      <c r="J1115" s="207" t="s">
        <v>561</v>
      </c>
      <c r="K1115" s="207" t="s">
        <v>563</v>
      </c>
      <c r="L1115" s="207" t="s">
        <v>562</v>
      </c>
      <c r="M1115" s="207" t="s">
        <v>2685</v>
      </c>
      <c r="N1115" s="207"/>
      <c r="O1115" s="186" t="s">
        <v>57</v>
      </c>
      <c r="P1115" s="470"/>
      <c r="Q1115" s="471"/>
      <c r="R1115" s="189"/>
      <c r="S1115" s="474" t="s">
        <v>560</v>
      </c>
      <c r="T1115" s="415">
        <f t="shared" si="253"/>
        <v>36</v>
      </c>
      <c r="V1115" s="401" t="str">
        <f t="shared" si="233"/>
        <v xml:space="preserve">指定承認    </v>
      </c>
      <c r="W1115" s="401" t="str">
        <f t="shared" si="256"/>
        <v xml:space="preserve">指定承認    </v>
      </c>
      <c r="AD1115" s="401"/>
    </row>
    <row r="1116" spans="1:30" ht="15" customHeight="1">
      <c r="A1116" s="400" t="str">
        <f t="shared" si="232"/>
        <v>036V0402</v>
      </c>
      <c r="B1116" s="545"/>
      <c r="C1116" s="594"/>
      <c r="D1116" s="438" t="s">
        <v>2672</v>
      </c>
      <c r="E1116" s="439">
        <v>4</v>
      </c>
      <c r="F1116" s="454">
        <v>2</v>
      </c>
      <c r="G1116" s="535"/>
      <c r="H1116" s="421" t="s">
        <v>2683</v>
      </c>
      <c r="I1116" s="206" t="str">
        <f t="shared" si="134"/>
        <v>036V0402</v>
      </c>
      <c r="J1116" s="165" t="s">
        <v>561</v>
      </c>
      <c r="K1116" s="165" t="s">
        <v>563</v>
      </c>
      <c r="L1116" s="165" t="s">
        <v>562</v>
      </c>
      <c r="M1116" s="165" t="s">
        <v>565</v>
      </c>
      <c r="N1116" s="165"/>
      <c r="O1116" s="166" t="s">
        <v>57</v>
      </c>
      <c r="P1116" s="475"/>
      <c r="Q1116" s="476"/>
      <c r="R1116" s="169"/>
      <c r="S1116" s="182" t="s">
        <v>560</v>
      </c>
      <c r="T1116" s="423">
        <f t="shared" si="253"/>
        <v>36</v>
      </c>
      <c r="V1116" s="401" t="str">
        <f t="shared" si="233"/>
        <v xml:space="preserve">指定承認    </v>
      </c>
      <c r="W1116" s="401" t="str">
        <f t="shared" ref="W1116:W1137" si="259">V1116</f>
        <v xml:space="preserve">指定承認    </v>
      </c>
      <c r="AD1116" s="401"/>
    </row>
    <row r="1117" spans="1:30" ht="15" customHeight="1">
      <c r="A1117" s="400">
        <f t="shared" si="232"/>
        <v>0</v>
      </c>
      <c r="B1117" s="590" t="s">
        <v>2680</v>
      </c>
      <c r="C1117" s="591"/>
      <c r="D1117" s="591"/>
      <c r="E1117" s="591"/>
      <c r="F1117" s="591"/>
      <c r="G1117" s="591"/>
      <c r="H1117" s="591"/>
      <c r="I1117" s="591"/>
      <c r="J1117" s="591"/>
      <c r="K1117" s="591"/>
      <c r="L1117" s="591"/>
      <c r="M1117" s="591"/>
      <c r="N1117" s="591"/>
      <c r="O1117" s="591"/>
      <c r="P1117" s="591"/>
      <c r="Q1117" s="591"/>
      <c r="R1117" s="591"/>
      <c r="S1117" s="591"/>
      <c r="T1117" s="456" t="str">
        <f t="shared" si="253"/>
        <v/>
      </c>
      <c r="V1117" s="401" t="str">
        <f t="shared" si="233"/>
        <v xml:space="preserve">    </v>
      </c>
      <c r="W1117" s="401" t="str">
        <f t="shared" si="259"/>
        <v xml:space="preserve">    </v>
      </c>
      <c r="AD1117" s="401"/>
    </row>
    <row r="1118" spans="1:30" ht="15" customHeight="1">
      <c r="A1118" s="400" t="str">
        <f t="shared" si="232"/>
        <v>003A0101</v>
      </c>
      <c r="B1118" s="544" t="s">
        <v>2959</v>
      </c>
      <c r="C1118" s="540" t="s">
        <v>2951</v>
      </c>
      <c r="D1118" s="139" t="s">
        <v>178</v>
      </c>
      <c r="E1118" s="140">
        <v>1</v>
      </c>
      <c r="F1118" s="140">
        <v>1</v>
      </c>
      <c r="G1118" s="531" t="s">
        <v>2950</v>
      </c>
      <c r="H1118" s="531" t="s">
        <v>2681</v>
      </c>
      <c r="I1118" s="141" t="str">
        <f t="shared" si="134"/>
        <v>003A0101</v>
      </c>
      <c r="J1118" s="142" t="s">
        <v>728</v>
      </c>
      <c r="K1118" s="142" t="s">
        <v>416</v>
      </c>
      <c r="L1118" s="141" t="s">
        <v>545</v>
      </c>
      <c r="M1118" s="142" t="s">
        <v>385</v>
      </c>
      <c r="N1118" s="142" t="s">
        <v>414</v>
      </c>
      <c r="O1118" s="143" t="s">
        <v>57</v>
      </c>
      <c r="P1118" s="144"/>
      <c r="Q1118" s="145"/>
      <c r="R1118" s="146"/>
      <c r="S1118" s="147" t="s">
        <v>383</v>
      </c>
      <c r="T1118" s="415">
        <f t="shared" si="253"/>
        <v>3</v>
      </c>
      <c r="V1118" s="401" t="str">
        <f t="shared" si="233"/>
        <v xml:space="preserve">指定承認    </v>
      </c>
      <c r="W1118" s="401" t="str">
        <f t="shared" si="259"/>
        <v xml:space="preserve">指定承認    </v>
      </c>
      <c r="AD1118" s="401"/>
    </row>
    <row r="1119" spans="1:30" ht="15" customHeight="1">
      <c r="A1119" s="400" t="str">
        <f t="shared" si="232"/>
        <v>004A0101</v>
      </c>
      <c r="B1119" s="544"/>
      <c r="C1119" s="541"/>
      <c r="D1119" s="139" t="s">
        <v>178</v>
      </c>
      <c r="E1119" s="140">
        <v>1</v>
      </c>
      <c r="F1119" s="140">
        <v>1</v>
      </c>
      <c r="G1119" s="532"/>
      <c r="H1119" s="532"/>
      <c r="I1119" s="148" t="str">
        <f t="shared" si="134"/>
        <v>004A0101</v>
      </c>
      <c r="J1119" s="149" t="s">
        <v>728</v>
      </c>
      <c r="K1119" s="149" t="s">
        <v>831</v>
      </c>
      <c r="L1119" s="148" t="s">
        <v>545</v>
      </c>
      <c r="M1119" s="149" t="s">
        <v>385</v>
      </c>
      <c r="N1119" s="149" t="s">
        <v>414</v>
      </c>
      <c r="O1119" s="150" t="s">
        <v>57</v>
      </c>
      <c r="P1119" s="151"/>
      <c r="Q1119" s="152"/>
      <c r="R1119" s="153"/>
      <c r="S1119" s="154" t="s">
        <v>819</v>
      </c>
      <c r="T1119" s="407">
        <f t="shared" si="253"/>
        <v>4</v>
      </c>
      <c r="V1119" s="401" t="str">
        <f t="shared" si="233"/>
        <v xml:space="preserve">指定承認    </v>
      </c>
      <c r="W1119" s="401" t="str">
        <f t="shared" si="259"/>
        <v xml:space="preserve">指定承認    </v>
      </c>
      <c r="AD1119" s="401"/>
    </row>
    <row r="1120" spans="1:30" ht="15" customHeight="1">
      <c r="A1120" s="400" t="str">
        <f t="shared" si="232"/>
        <v>017A0101</v>
      </c>
      <c r="B1120" s="544"/>
      <c r="C1120" s="541"/>
      <c r="D1120" s="139" t="s">
        <v>178</v>
      </c>
      <c r="E1120" s="140">
        <v>1</v>
      </c>
      <c r="F1120" s="140">
        <v>1</v>
      </c>
      <c r="G1120" s="532"/>
      <c r="H1120" s="532"/>
      <c r="I1120" s="164" t="str">
        <f t="shared" si="134"/>
        <v>017A0101</v>
      </c>
      <c r="J1120" s="149" t="s">
        <v>728</v>
      </c>
      <c r="K1120" s="149" t="s">
        <v>416</v>
      </c>
      <c r="L1120" s="149" t="s">
        <v>545</v>
      </c>
      <c r="M1120" s="149" t="s">
        <v>385</v>
      </c>
      <c r="N1120" s="149" t="s">
        <v>414</v>
      </c>
      <c r="O1120" s="150" t="s">
        <v>57</v>
      </c>
      <c r="P1120" s="151"/>
      <c r="Q1120" s="152"/>
      <c r="R1120" s="153"/>
      <c r="S1120" s="511" t="s">
        <v>4486</v>
      </c>
      <c r="T1120" s="407">
        <f t="shared" si="253"/>
        <v>17</v>
      </c>
      <c r="V1120" s="401" t="str">
        <f t="shared" si="233"/>
        <v xml:space="preserve">指定承認    </v>
      </c>
      <c r="W1120" s="401" t="str">
        <f t="shared" si="259"/>
        <v xml:space="preserve">指定承認    </v>
      </c>
      <c r="AD1120" s="401"/>
    </row>
    <row r="1121" spans="1:30" ht="15" hidden="1" customHeight="1">
      <c r="A1121" s="400" t="str">
        <f t="shared" si="232"/>
        <v>022A0101</v>
      </c>
      <c r="B1121" s="544"/>
      <c r="C1121" s="541"/>
      <c r="D1121" s="139" t="s">
        <v>178</v>
      </c>
      <c r="E1121" s="140">
        <v>1</v>
      </c>
      <c r="F1121" s="140">
        <v>1</v>
      </c>
      <c r="G1121" s="532"/>
      <c r="H1121" s="532"/>
      <c r="I1121" s="199" t="str">
        <f t="shared" si="134"/>
        <v>022A0101</v>
      </c>
      <c r="J1121" s="149" t="s">
        <v>728</v>
      </c>
      <c r="K1121" s="149" t="s">
        <v>2127</v>
      </c>
      <c r="L1121" s="149" t="s">
        <v>545</v>
      </c>
      <c r="M1121" s="149" t="s">
        <v>385</v>
      </c>
      <c r="N1121" s="149" t="s">
        <v>414</v>
      </c>
      <c r="O1121" s="150" t="s">
        <v>57</v>
      </c>
      <c r="P1121" s="151"/>
      <c r="Q1121" s="152"/>
      <c r="R1121" s="153"/>
      <c r="S1121" s="154" t="s">
        <v>2118</v>
      </c>
      <c r="T1121" s="407">
        <f>IF(S1121="","",VLOOKUP(S1121,$AC$7:$AD$82,2,FALSE))</f>
        <v>22</v>
      </c>
      <c r="V1121" s="401" t="str">
        <f t="shared" si="233"/>
        <v xml:space="preserve">指定承認    </v>
      </c>
      <c r="W1121" s="401" t="str">
        <f t="shared" si="259"/>
        <v xml:space="preserve">指定承認    </v>
      </c>
      <c r="AD1121" s="401"/>
    </row>
    <row r="1122" spans="1:30" ht="15" customHeight="1">
      <c r="A1122" s="400" t="str">
        <f t="shared" si="232"/>
        <v>023A0101</v>
      </c>
      <c r="B1122" s="544"/>
      <c r="C1122" s="541"/>
      <c r="D1122" s="139" t="s">
        <v>178</v>
      </c>
      <c r="E1122" s="140">
        <v>1</v>
      </c>
      <c r="F1122" s="140">
        <v>1</v>
      </c>
      <c r="G1122" s="532"/>
      <c r="H1122" s="532"/>
      <c r="I1122" s="155" t="str">
        <f t="shared" si="134"/>
        <v>023A0101</v>
      </c>
      <c r="J1122" s="156" t="s">
        <v>728</v>
      </c>
      <c r="K1122" s="156" t="s">
        <v>416</v>
      </c>
      <c r="L1122" s="156" t="s">
        <v>545</v>
      </c>
      <c r="M1122" s="156" t="s">
        <v>385</v>
      </c>
      <c r="N1122" s="156" t="s">
        <v>414</v>
      </c>
      <c r="O1122" s="157" t="s">
        <v>57</v>
      </c>
      <c r="P1122" s="158"/>
      <c r="Q1122" s="159"/>
      <c r="R1122" s="160"/>
      <c r="S1122" s="161" t="s">
        <v>801</v>
      </c>
      <c r="T1122" s="408">
        <f>IF(S1122="","",VLOOKUP(S1122,$AC$7:$AD$69,2,FALSE))</f>
        <v>23</v>
      </c>
      <c r="V1122" s="401" t="str">
        <f t="shared" si="233"/>
        <v xml:space="preserve">指定承認    </v>
      </c>
      <c r="W1122" s="401" t="str">
        <f t="shared" si="259"/>
        <v xml:space="preserve">指定承認    </v>
      </c>
      <c r="AD1122" s="401"/>
    </row>
    <row r="1123" spans="1:30" ht="15" customHeight="1">
      <c r="A1123" s="400" t="str">
        <f t="shared" si="232"/>
        <v>003A0102</v>
      </c>
      <c r="B1123" s="544"/>
      <c r="C1123" s="541"/>
      <c r="D1123" s="139" t="s">
        <v>178</v>
      </c>
      <c r="E1123" s="140">
        <v>1</v>
      </c>
      <c r="F1123" s="140">
        <v>2</v>
      </c>
      <c r="G1123" s="532"/>
      <c r="H1123" s="532"/>
      <c r="I1123" s="162" t="str">
        <f t="shared" si="134"/>
        <v>003A0102</v>
      </c>
      <c r="J1123" s="142" t="s">
        <v>728</v>
      </c>
      <c r="K1123" s="142" t="s">
        <v>416</v>
      </c>
      <c r="L1123" s="141" t="s">
        <v>546</v>
      </c>
      <c r="M1123" s="142" t="s">
        <v>385</v>
      </c>
      <c r="N1123" s="142" t="s">
        <v>414</v>
      </c>
      <c r="O1123" s="143" t="s">
        <v>6</v>
      </c>
      <c r="P1123" s="144" t="s">
        <v>164</v>
      </c>
      <c r="Q1123" s="145">
        <v>137</v>
      </c>
      <c r="R1123" s="146"/>
      <c r="S1123" s="147" t="s">
        <v>383</v>
      </c>
      <c r="T1123" s="416">
        <f>IF(S1123="","",VLOOKUP(S1123,$AC$7:$AD$69,2,FALSE))</f>
        <v>3</v>
      </c>
      <c r="V1123" s="401" t="str">
        <f t="shared" si="233"/>
        <v>JWWA  B  137</v>
      </c>
      <c r="W1123" s="401" t="str">
        <f t="shared" si="259"/>
        <v>JWWA  B  137</v>
      </c>
      <c r="AD1123" s="401"/>
    </row>
    <row r="1124" spans="1:30" ht="15" customHeight="1">
      <c r="A1124" s="400" t="str">
        <f t="shared" si="232"/>
        <v>004A0102</v>
      </c>
      <c r="B1124" s="544"/>
      <c r="C1124" s="541"/>
      <c r="D1124" s="139" t="s">
        <v>178</v>
      </c>
      <c r="E1124" s="140">
        <v>1</v>
      </c>
      <c r="F1124" s="140">
        <v>2</v>
      </c>
      <c r="G1124" s="532"/>
      <c r="H1124" s="532"/>
      <c r="I1124" s="148" t="str">
        <f t="shared" si="134"/>
        <v>004A0102</v>
      </c>
      <c r="J1124" s="149" t="s">
        <v>728</v>
      </c>
      <c r="K1124" s="149" t="s">
        <v>831</v>
      </c>
      <c r="L1124" s="148" t="s">
        <v>546</v>
      </c>
      <c r="M1124" s="149" t="s">
        <v>385</v>
      </c>
      <c r="N1124" s="149" t="s">
        <v>414</v>
      </c>
      <c r="O1124" s="150" t="s">
        <v>6</v>
      </c>
      <c r="P1124" s="151" t="s">
        <v>164</v>
      </c>
      <c r="Q1124" s="152">
        <v>137</v>
      </c>
      <c r="R1124" s="153"/>
      <c r="S1124" s="154" t="s">
        <v>819</v>
      </c>
      <c r="T1124" s="407">
        <f>IF(S1124="","",VLOOKUP(S1124,$AC$7:$AD$69,2,FALSE))</f>
        <v>4</v>
      </c>
      <c r="V1124" s="401" t="str">
        <f t="shared" si="233"/>
        <v>JWWA  B  137</v>
      </c>
      <c r="W1124" s="401" t="str">
        <f t="shared" si="259"/>
        <v>JWWA  B  137</v>
      </c>
      <c r="AD1124" s="401"/>
    </row>
    <row r="1125" spans="1:30" ht="15" customHeight="1">
      <c r="A1125" s="400" t="str">
        <f t="shared" si="232"/>
        <v>017A0102</v>
      </c>
      <c r="B1125" s="544"/>
      <c r="C1125" s="541"/>
      <c r="D1125" s="139" t="s">
        <v>178</v>
      </c>
      <c r="E1125" s="140">
        <v>1</v>
      </c>
      <c r="F1125" s="140">
        <v>2</v>
      </c>
      <c r="G1125" s="532"/>
      <c r="H1125" s="532"/>
      <c r="I1125" s="148" t="str">
        <f t="shared" si="134"/>
        <v>017A0102</v>
      </c>
      <c r="J1125" s="149" t="s">
        <v>728</v>
      </c>
      <c r="K1125" s="149" t="s">
        <v>416</v>
      </c>
      <c r="L1125" s="149" t="s">
        <v>546</v>
      </c>
      <c r="M1125" s="149" t="s">
        <v>385</v>
      </c>
      <c r="N1125" s="149" t="s">
        <v>414</v>
      </c>
      <c r="O1125" s="150" t="s">
        <v>6</v>
      </c>
      <c r="P1125" s="151" t="s">
        <v>164</v>
      </c>
      <c r="Q1125" s="152">
        <v>137</v>
      </c>
      <c r="R1125" s="153"/>
      <c r="S1125" s="511" t="s">
        <v>4486</v>
      </c>
      <c r="T1125" s="407">
        <f>IF(S1125="","",VLOOKUP(S1125,$AC$7:$AD$69,2,FALSE))</f>
        <v>17</v>
      </c>
      <c r="V1125" s="401" t="str">
        <f t="shared" si="233"/>
        <v>JWWA  B  137</v>
      </c>
      <c r="W1125" s="401" t="str">
        <f t="shared" si="259"/>
        <v>JWWA  B  137</v>
      </c>
      <c r="AD1125" s="401"/>
    </row>
    <row r="1126" spans="1:30" ht="15" customHeight="1">
      <c r="A1126" s="400" t="str">
        <f t="shared" ref="A1126:A1189" si="260">I1126</f>
        <v>022A0102</v>
      </c>
      <c r="B1126" s="544"/>
      <c r="C1126" s="541"/>
      <c r="D1126" s="139" t="s">
        <v>178</v>
      </c>
      <c r="E1126" s="140">
        <v>1</v>
      </c>
      <c r="F1126" s="140">
        <v>2</v>
      </c>
      <c r="G1126" s="532"/>
      <c r="H1126" s="532"/>
      <c r="I1126" s="164" t="str">
        <f t="shared" si="134"/>
        <v>022A0102</v>
      </c>
      <c r="J1126" s="149" t="s">
        <v>728</v>
      </c>
      <c r="K1126" s="149" t="s">
        <v>2127</v>
      </c>
      <c r="L1126" s="149" t="s">
        <v>546</v>
      </c>
      <c r="M1126" s="149" t="s">
        <v>385</v>
      </c>
      <c r="N1126" s="149" t="s">
        <v>414</v>
      </c>
      <c r="O1126" s="150" t="s">
        <v>6</v>
      </c>
      <c r="P1126" s="151" t="s">
        <v>164</v>
      </c>
      <c r="Q1126" s="152">
        <v>137</v>
      </c>
      <c r="R1126" s="153"/>
      <c r="S1126" s="154" t="s">
        <v>2118</v>
      </c>
      <c r="T1126" s="407">
        <f>IF(S1126="","",VLOOKUP(S1126,$AC$7:$AD$82,2,FALSE))</f>
        <v>22</v>
      </c>
      <c r="V1126" s="401" t="str">
        <f t="shared" si="233"/>
        <v>JWWA  B  137</v>
      </c>
      <c r="W1126" s="401" t="str">
        <f t="shared" si="259"/>
        <v>JWWA  B  137</v>
      </c>
      <c r="AD1126" s="401"/>
    </row>
    <row r="1127" spans="1:30" ht="15" customHeight="1">
      <c r="A1127" s="400" t="str">
        <f t="shared" si="260"/>
        <v>023A0102</v>
      </c>
      <c r="B1127" s="544"/>
      <c r="C1127" s="541"/>
      <c r="D1127" s="139" t="s">
        <v>178</v>
      </c>
      <c r="E1127" s="140">
        <v>1</v>
      </c>
      <c r="F1127" s="140">
        <v>2</v>
      </c>
      <c r="G1127" s="532"/>
      <c r="H1127" s="533"/>
      <c r="I1127" s="155" t="str">
        <f t="shared" si="134"/>
        <v>023A0102</v>
      </c>
      <c r="J1127" s="156" t="s">
        <v>728</v>
      </c>
      <c r="K1127" s="156" t="s">
        <v>416</v>
      </c>
      <c r="L1127" s="156" t="s">
        <v>546</v>
      </c>
      <c r="M1127" s="156" t="s">
        <v>385</v>
      </c>
      <c r="N1127" s="156" t="s">
        <v>414</v>
      </c>
      <c r="O1127" s="157" t="s">
        <v>6</v>
      </c>
      <c r="P1127" s="467" t="s">
        <v>164</v>
      </c>
      <c r="Q1127" s="468">
        <v>137</v>
      </c>
      <c r="R1127" s="160"/>
      <c r="S1127" s="161" t="s">
        <v>801</v>
      </c>
      <c r="T1127" s="408">
        <f>IF(S1127="","",VLOOKUP(S1127,$AC$7:$AD$69,2,FALSE))</f>
        <v>23</v>
      </c>
      <c r="V1127" s="401" t="str">
        <f t="shared" si="233"/>
        <v>JWWA  B  137</v>
      </c>
      <c r="W1127" s="401" t="str">
        <f t="shared" si="259"/>
        <v>JWWA  B  137</v>
      </c>
      <c r="AD1127" s="401"/>
    </row>
    <row r="1128" spans="1:30" ht="15" customHeight="1">
      <c r="A1128" s="400" t="str">
        <f t="shared" si="260"/>
        <v>003A0103</v>
      </c>
      <c r="B1128" s="544"/>
      <c r="C1128" s="541"/>
      <c r="D1128" s="139" t="s">
        <v>178</v>
      </c>
      <c r="E1128" s="140">
        <v>1</v>
      </c>
      <c r="F1128" s="140">
        <v>3</v>
      </c>
      <c r="G1128" s="532"/>
      <c r="H1128" s="531" t="s">
        <v>2687</v>
      </c>
      <c r="I1128" s="162" t="str">
        <f t="shared" si="134"/>
        <v>003A0103</v>
      </c>
      <c r="J1128" s="142" t="s">
        <v>728</v>
      </c>
      <c r="K1128" s="142" t="s">
        <v>416</v>
      </c>
      <c r="L1128" s="141" t="s">
        <v>545</v>
      </c>
      <c r="M1128" s="142" t="s">
        <v>385</v>
      </c>
      <c r="N1128" s="142" t="s">
        <v>417</v>
      </c>
      <c r="O1128" s="143" t="s">
        <v>57</v>
      </c>
      <c r="P1128" s="144"/>
      <c r="Q1128" s="145"/>
      <c r="R1128" s="146"/>
      <c r="S1128" s="147" t="s">
        <v>383</v>
      </c>
      <c r="T1128" s="416">
        <f>IF(S1128="","",VLOOKUP(S1128,$AC$7:$AD$69,2,FALSE))</f>
        <v>3</v>
      </c>
      <c r="V1128" s="401" t="str">
        <f t="shared" si="233"/>
        <v xml:space="preserve">指定承認    </v>
      </c>
      <c r="W1128" s="401" t="str">
        <f t="shared" si="259"/>
        <v xml:space="preserve">指定承認    </v>
      </c>
      <c r="AD1128" s="401"/>
    </row>
    <row r="1129" spans="1:30" ht="15" customHeight="1">
      <c r="A1129" s="400" t="str">
        <f t="shared" si="260"/>
        <v>004A0103</v>
      </c>
      <c r="B1129" s="544"/>
      <c r="C1129" s="541"/>
      <c r="D1129" s="139" t="s">
        <v>178</v>
      </c>
      <c r="E1129" s="140">
        <v>1</v>
      </c>
      <c r="F1129" s="140">
        <v>3</v>
      </c>
      <c r="G1129" s="532"/>
      <c r="H1129" s="532"/>
      <c r="I1129" s="148" t="str">
        <f t="shared" si="134"/>
        <v>004A0103</v>
      </c>
      <c r="J1129" s="149" t="s">
        <v>728</v>
      </c>
      <c r="K1129" s="149" t="s">
        <v>831</v>
      </c>
      <c r="L1129" s="148" t="s">
        <v>545</v>
      </c>
      <c r="M1129" s="149" t="s">
        <v>385</v>
      </c>
      <c r="N1129" s="149" t="s">
        <v>417</v>
      </c>
      <c r="O1129" s="150" t="s">
        <v>57</v>
      </c>
      <c r="P1129" s="151"/>
      <c r="Q1129" s="152"/>
      <c r="R1129" s="153"/>
      <c r="S1129" s="154" t="s">
        <v>819</v>
      </c>
      <c r="T1129" s="407">
        <f>IF(S1129="","",VLOOKUP(S1129,$AC$7:$AD$69,2,FALSE))</f>
        <v>4</v>
      </c>
      <c r="V1129" s="401" t="str">
        <f t="shared" si="233"/>
        <v xml:space="preserve">指定承認    </v>
      </c>
      <c r="W1129" s="401" t="str">
        <f t="shared" si="259"/>
        <v xml:space="preserve">指定承認    </v>
      </c>
      <c r="AD1129" s="401"/>
    </row>
    <row r="1130" spans="1:30" ht="15" customHeight="1">
      <c r="A1130" s="400" t="str">
        <f t="shared" si="260"/>
        <v>017A0103</v>
      </c>
      <c r="B1130" s="544"/>
      <c r="C1130" s="541"/>
      <c r="D1130" s="139" t="s">
        <v>178</v>
      </c>
      <c r="E1130" s="140">
        <v>1</v>
      </c>
      <c r="F1130" s="140">
        <v>3</v>
      </c>
      <c r="G1130" s="532"/>
      <c r="H1130" s="532"/>
      <c r="I1130" s="164" t="str">
        <f t="shared" si="134"/>
        <v>017A0103</v>
      </c>
      <c r="J1130" s="149" t="s">
        <v>728</v>
      </c>
      <c r="K1130" s="149" t="s">
        <v>416</v>
      </c>
      <c r="L1130" s="149" t="s">
        <v>545</v>
      </c>
      <c r="M1130" s="149" t="s">
        <v>385</v>
      </c>
      <c r="N1130" s="149" t="s">
        <v>417</v>
      </c>
      <c r="O1130" s="150" t="s">
        <v>57</v>
      </c>
      <c r="P1130" s="151"/>
      <c r="Q1130" s="152"/>
      <c r="R1130" s="153"/>
      <c r="S1130" s="511" t="s">
        <v>4486</v>
      </c>
      <c r="T1130" s="407">
        <f>IF(S1130="","",VLOOKUP(S1130,$AC$7:$AD$69,2,FALSE))</f>
        <v>17</v>
      </c>
      <c r="V1130" s="401" t="str">
        <f t="shared" si="233"/>
        <v xml:space="preserve">指定承認    </v>
      </c>
      <c r="W1130" s="401" t="str">
        <f t="shared" si="259"/>
        <v xml:space="preserve">指定承認    </v>
      </c>
      <c r="AD1130" s="401"/>
    </row>
    <row r="1131" spans="1:30" ht="15" hidden="1" customHeight="1">
      <c r="A1131" s="400" t="str">
        <f t="shared" si="260"/>
        <v>022A0103</v>
      </c>
      <c r="B1131" s="544"/>
      <c r="C1131" s="541"/>
      <c r="D1131" s="139" t="s">
        <v>178</v>
      </c>
      <c r="E1131" s="140">
        <v>1</v>
      </c>
      <c r="F1131" s="140">
        <v>3</v>
      </c>
      <c r="G1131" s="532"/>
      <c r="H1131" s="532"/>
      <c r="I1131" s="170" t="str">
        <f t="shared" si="134"/>
        <v>022A0103</v>
      </c>
      <c r="J1131" s="171" t="s">
        <v>728</v>
      </c>
      <c r="K1131" s="171" t="s">
        <v>2127</v>
      </c>
      <c r="L1131" s="171" t="s">
        <v>545</v>
      </c>
      <c r="M1131" s="171" t="s">
        <v>385</v>
      </c>
      <c r="N1131" s="171" t="s">
        <v>417</v>
      </c>
      <c r="O1131" s="172" t="s">
        <v>57</v>
      </c>
      <c r="P1131" s="173"/>
      <c r="Q1131" s="174"/>
      <c r="R1131" s="175"/>
      <c r="S1131" s="161" t="s">
        <v>2118</v>
      </c>
      <c r="T1131" s="424">
        <f>IF(S1131="","",VLOOKUP(S1131,$AC$7:$AD$82,2,FALSE))</f>
        <v>22</v>
      </c>
      <c r="V1131" s="401" t="str">
        <f t="shared" si="233"/>
        <v xml:space="preserve">指定承認    </v>
      </c>
      <c r="W1131" s="401" t="str">
        <f t="shared" si="259"/>
        <v xml:space="preserve">指定承認    </v>
      </c>
      <c r="AD1131" s="401"/>
    </row>
    <row r="1132" spans="1:30" ht="15" customHeight="1">
      <c r="A1132" s="400" t="str">
        <f t="shared" si="260"/>
        <v>023A0103</v>
      </c>
      <c r="B1132" s="544"/>
      <c r="C1132" s="541"/>
      <c r="D1132" s="139" t="s">
        <v>178</v>
      </c>
      <c r="E1132" s="140">
        <v>1</v>
      </c>
      <c r="F1132" s="140">
        <v>3</v>
      </c>
      <c r="G1132" s="533"/>
      <c r="H1132" s="533"/>
      <c r="I1132" s="164" t="str">
        <f t="shared" si="134"/>
        <v>023A0103</v>
      </c>
      <c r="J1132" s="176" t="s">
        <v>728</v>
      </c>
      <c r="K1132" s="176" t="s">
        <v>416</v>
      </c>
      <c r="L1132" s="176" t="s">
        <v>545</v>
      </c>
      <c r="M1132" s="176" t="s">
        <v>385</v>
      </c>
      <c r="N1132" s="176" t="s">
        <v>417</v>
      </c>
      <c r="O1132" s="177" t="s">
        <v>57</v>
      </c>
      <c r="P1132" s="178"/>
      <c r="Q1132" s="179"/>
      <c r="R1132" s="180"/>
      <c r="S1132" s="181" t="s">
        <v>801</v>
      </c>
      <c r="T1132" s="419">
        <f>IF(S1132="","",VLOOKUP(S1132,$AC$7:$AD$82,2,FALSE))</f>
        <v>23</v>
      </c>
      <c r="V1132" s="401" t="str">
        <f t="shared" ref="V1132:V1195" si="261">""&amp;O1132&amp;"  "&amp;P1132&amp;"  "&amp;Q1132&amp;""</f>
        <v xml:space="preserve">指定承認    </v>
      </c>
      <c r="W1132" s="401" t="str">
        <f t="shared" si="259"/>
        <v xml:space="preserve">指定承認    </v>
      </c>
      <c r="AD1132" s="401"/>
    </row>
    <row r="1133" spans="1:30" ht="15" customHeight="1">
      <c r="A1133" s="400" t="str">
        <f t="shared" si="260"/>
        <v>003A0104</v>
      </c>
      <c r="B1133" s="544" t="s">
        <v>2959</v>
      </c>
      <c r="C1133" s="541" t="s">
        <v>2951</v>
      </c>
      <c r="D1133" s="139" t="s">
        <v>178</v>
      </c>
      <c r="E1133" s="140">
        <v>1</v>
      </c>
      <c r="F1133" s="140">
        <v>4</v>
      </c>
      <c r="G1133" s="531" t="s">
        <v>2950</v>
      </c>
      <c r="H1133" s="531" t="s">
        <v>2687</v>
      </c>
      <c r="I1133" s="162" t="str">
        <f t="shared" si="134"/>
        <v>003A0104</v>
      </c>
      <c r="J1133" s="142" t="s">
        <v>728</v>
      </c>
      <c r="K1133" s="142" t="s">
        <v>416</v>
      </c>
      <c r="L1133" s="141" t="s">
        <v>546</v>
      </c>
      <c r="M1133" s="142" t="s">
        <v>385</v>
      </c>
      <c r="N1133" s="142" t="s">
        <v>417</v>
      </c>
      <c r="O1133" s="143" t="s">
        <v>6</v>
      </c>
      <c r="P1133" s="144" t="s">
        <v>164</v>
      </c>
      <c r="Q1133" s="145">
        <v>137</v>
      </c>
      <c r="R1133" s="146"/>
      <c r="S1133" s="147" t="s">
        <v>383</v>
      </c>
      <c r="T1133" s="416">
        <f>IF(S1133="","",VLOOKUP(S1133,$AC$7:$AD$69,2,FALSE))</f>
        <v>3</v>
      </c>
      <c r="V1133" s="401" t="str">
        <f t="shared" si="261"/>
        <v>JWWA  B  137</v>
      </c>
      <c r="W1133" s="401" t="str">
        <f t="shared" si="259"/>
        <v>JWWA  B  137</v>
      </c>
      <c r="AD1133" s="401"/>
    </row>
    <row r="1134" spans="1:30" ht="15" customHeight="1">
      <c r="A1134" s="400" t="str">
        <f t="shared" si="260"/>
        <v>004A0104</v>
      </c>
      <c r="B1134" s="544"/>
      <c r="C1134" s="541"/>
      <c r="D1134" s="139" t="s">
        <v>178</v>
      </c>
      <c r="E1134" s="140">
        <v>1</v>
      </c>
      <c r="F1134" s="140">
        <v>4</v>
      </c>
      <c r="G1134" s="532"/>
      <c r="H1134" s="532"/>
      <c r="I1134" s="162" t="str">
        <f t="shared" si="134"/>
        <v>004A0104</v>
      </c>
      <c r="J1134" s="207" t="s">
        <v>728</v>
      </c>
      <c r="K1134" s="207" t="s">
        <v>831</v>
      </c>
      <c r="L1134" s="162" t="s">
        <v>546</v>
      </c>
      <c r="M1134" s="207" t="s">
        <v>385</v>
      </c>
      <c r="N1134" s="207" t="s">
        <v>417</v>
      </c>
      <c r="O1134" s="186" t="s">
        <v>6</v>
      </c>
      <c r="P1134" s="187" t="s">
        <v>164</v>
      </c>
      <c r="Q1134" s="188">
        <v>137</v>
      </c>
      <c r="R1134" s="189"/>
      <c r="S1134" s="190" t="s">
        <v>819</v>
      </c>
      <c r="T1134" s="415">
        <f>IF(S1134="","",VLOOKUP(S1134,$AC$7:$AD$69,2,FALSE))</f>
        <v>4</v>
      </c>
      <c r="V1134" s="401" t="str">
        <f t="shared" si="261"/>
        <v>JWWA  B  137</v>
      </c>
      <c r="W1134" s="401" t="str">
        <f t="shared" si="259"/>
        <v>JWWA  B  137</v>
      </c>
      <c r="AD1134" s="401"/>
    </row>
    <row r="1135" spans="1:30" ht="15" customHeight="1">
      <c r="A1135" s="400" t="str">
        <f t="shared" si="260"/>
        <v>017A0104</v>
      </c>
      <c r="B1135" s="544"/>
      <c r="C1135" s="541"/>
      <c r="D1135" s="139" t="s">
        <v>178</v>
      </c>
      <c r="E1135" s="140">
        <v>1</v>
      </c>
      <c r="F1135" s="140">
        <v>4</v>
      </c>
      <c r="G1135" s="532"/>
      <c r="H1135" s="532"/>
      <c r="I1135" s="164" t="str">
        <f t="shared" si="134"/>
        <v>017A0104</v>
      </c>
      <c r="J1135" s="149" t="s">
        <v>728</v>
      </c>
      <c r="K1135" s="149" t="s">
        <v>416</v>
      </c>
      <c r="L1135" s="149" t="s">
        <v>546</v>
      </c>
      <c r="M1135" s="149" t="s">
        <v>385</v>
      </c>
      <c r="N1135" s="149" t="s">
        <v>417</v>
      </c>
      <c r="O1135" s="150" t="s">
        <v>6</v>
      </c>
      <c r="P1135" s="151" t="s">
        <v>164</v>
      </c>
      <c r="Q1135" s="152">
        <v>137</v>
      </c>
      <c r="R1135" s="153"/>
      <c r="S1135" s="511" t="s">
        <v>4486</v>
      </c>
      <c r="T1135" s="407">
        <f>IF(S1135="","",VLOOKUP(S1135,$AC$7:$AD$69,2,FALSE))</f>
        <v>17</v>
      </c>
      <c r="V1135" s="401" t="str">
        <f t="shared" si="261"/>
        <v>JWWA  B  137</v>
      </c>
      <c r="W1135" s="401" t="str">
        <f t="shared" si="259"/>
        <v>JWWA  B  137</v>
      </c>
      <c r="AD1135" s="401"/>
    </row>
    <row r="1136" spans="1:30" ht="15" hidden="1" customHeight="1">
      <c r="A1136" s="400" t="str">
        <f t="shared" si="260"/>
        <v>022A0104</v>
      </c>
      <c r="B1136" s="544"/>
      <c r="C1136" s="541"/>
      <c r="D1136" s="139" t="s">
        <v>178</v>
      </c>
      <c r="E1136" s="140">
        <v>1</v>
      </c>
      <c r="F1136" s="140">
        <v>4</v>
      </c>
      <c r="G1136" s="532"/>
      <c r="H1136" s="532"/>
      <c r="I1136" s="199" t="str">
        <f t="shared" si="134"/>
        <v>022A0104</v>
      </c>
      <c r="J1136" s="149" t="s">
        <v>728</v>
      </c>
      <c r="K1136" s="149" t="s">
        <v>2127</v>
      </c>
      <c r="L1136" s="149" t="s">
        <v>546</v>
      </c>
      <c r="M1136" s="149" t="s">
        <v>385</v>
      </c>
      <c r="N1136" s="149" t="s">
        <v>417</v>
      </c>
      <c r="O1136" s="150" t="s">
        <v>6</v>
      </c>
      <c r="P1136" s="151" t="s">
        <v>164</v>
      </c>
      <c r="Q1136" s="152">
        <v>137</v>
      </c>
      <c r="R1136" s="153"/>
      <c r="S1136" s="154" t="s">
        <v>2118</v>
      </c>
      <c r="T1136" s="407">
        <f>IF(S1136="","",VLOOKUP(S1136,$AC$7:$AD$82,2,FALSE))</f>
        <v>22</v>
      </c>
      <c r="V1136" s="401" t="str">
        <f t="shared" si="261"/>
        <v>JWWA  B  137</v>
      </c>
      <c r="W1136" s="401" t="str">
        <f t="shared" si="259"/>
        <v>JWWA  B  137</v>
      </c>
      <c r="AD1136" s="401"/>
    </row>
    <row r="1137" spans="1:30" ht="15" customHeight="1">
      <c r="A1137" s="400" t="str">
        <f t="shared" si="260"/>
        <v>023A0104</v>
      </c>
      <c r="B1137" s="544"/>
      <c r="C1137" s="541"/>
      <c r="D1137" s="139" t="s">
        <v>178</v>
      </c>
      <c r="E1137" s="140">
        <v>1</v>
      </c>
      <c r="F1137" s="140">
        <v>4</v>
      </c>
      <c r="G1137" s="532"/>
      <c r="H1137" s="533"/>
      <c r="I1137" s="155" t="str">
        <f t="shared" si="134"/>
        <v>023A0104</v>
      </c>
      <c r="J1137" s="156" t="s">
        <v>728</v>
      </c>
      <c r="K1137" s="156" t="s">
        <v>416</v>
      </c>
      <c r="L1137" s="156" t="s">
        <v>546</v>
      </c>
      <c r="M1137" s="156" t="s">
        <v>385</v>
      </c>
      <c r="N1137" s="156" t="s">
        <v>417</v>
      </c>
      <c r="O1137" s="157" t="s">
        <v>6</v>
      </c>
      <c r="P1137" s="467" t="s">
        <v>164</v>
      </c>
      <c r="Q1137" s="468">
        <v>137</v>
      </c>
      <c r="R1137" s="160"/>
      <c r="S1137" s="161" t="s">
        <v>801</v>
      </c>
      <c r="T1137" s="408">
        <f>IF(S1137="","",VLOOKUP(S1137,$AC$7:$AD$69,2,FALSE))</f>
        <v>23</v>
      </c>
      <c r="V1137" s="401" t="str">
        <f t="shared" si="261"/>
        <v>JWWA  B  137</v>
      </c>
      <c r="W1137" s="401" t="str">
        <f t="shared" si="259"/>
        <v>JWWA  B  137</v>
      </c>
      <c r="AD1137" s="401"/>
    </row>
    <row r="1138" spans="1:30" ht="15" customHeight="1">
      <c r="A1138" s="400" t="str">
        <f t="shared" si="260"/>
        <v>003A0105</v>
      </c>
      <c r="B1138" s="544"/>
      <c r="C1138" s="541"/>
      <c r="D1138" s="139" t="s">
        <v>178</v>
      </c>
      <c r="E1138" s="140">
        <v>1</v>
      </c>
      <c r="F1138" s="140">
        <v>5</v>
      </c>
      <c r="G1138" s="532"/>
      <c r="H1138" s="531" t="s">
        <v>2688</v>
      </c>
      <c r="I1138" s="162" t="str">
        <f t="shared" si="134"/>
        <v>003A0105</v>
      </c>
      <c r="J1138" s="142" t="s">
        <v>728</v>
      </c>
      <c r="K1138" s="142" t="s">
        <v>416</v>
      </c>
      <c r="L1138" s="141" t="s">
        <v>545</v>
      </c>
      <c r="M1138" s="142" t="s">
        <v>385</v>
      </c>
      <c r="N1138" s="142" t="s">
        <v>415</v>
      </c>
      <c r="O1138" s="143" t="s">
        <v>57</v>
      </c>
      <c r="P1138" s="144"/>
      <c r="Q1138" s="145"/>
      <c r="R1138" s="146"/>
      <c r="S1138" s="147" t="s">
        <v>383</v>
      </c>
      <c r="T1138" s="406">
        <f>IF(S1138="","",VLOOKUP(S1138,$AC$7:$AD$69,2,FALSE))</f>
        <v>3</v>
      </c>
      <c r="V1138" s="401" t="str">
        <f t="shared" si="261"/>
        <v xml:space="preserve">指定承認    </v>
      </c>
      <c r="W1138" s="401" t="str">
        <f t="shared" ref="W1138:W1155" si="262">V1138</f>
        <v xml:space="preserve">指定承認    </v>
      </c>
      <c r="AD1138" s="401"/>
    </row>
    <row r="1139" spans="1:30" ht="15" customHeight="1">
      <c r="A1139" s="400" t="str">
        <f t="shared" si="260"/>
        <v>004A0105</v>
      </c>
      <c r="B1139" s="544"/>
      <c r="C1139" s="541"/>
      <c r="D1139" s="139" t="s">
        <v>178</v>
      </c>
      <c r="E1139" s="140">
        <v>1</v>
      </c>
      <c r="F1139" s="140">
        <v>5</v>
      </c>
      <c r="G1139" s="532"/>
      <c r="H1139" s="532"/>
      <c r="I1139" s="148" t="str">
        <f t="shared" si="134"/>
        <v>004A0105</v>
      </c>
      <c r="J1139" s="149" t="s">
        <v>728</v>
      </c>
      <c r="K1139" s="149" t="s">
        <v>831</v>
      </c>
      <c r="L1139" s="148" t="s">
        <v>545</v>
      </c>
      <c r="M1139" s="149" t="s">
        <v>385</v>
      </c>
      <c r="N1139" s="149" t="s">
        <v>415</v>
      </c>
      <c r="O1139" s="150" t="s">
        <v>57</v>
      </c>
      <c r="P1139" s="151"/>
      <c r="Q1139" s="152"/>
      <c r="R1139" s="153"/>
      <c r="S1139" s="154" t="s">
        <v>819</v>
      </c>
      <c r="T1139" s="407">
        <f>IF(S1139="","",VLOOKUP(S1139,$AC$7:$AD$69,2,FALSE))</f>
        <v>4</v>
      </c>
      <c r="V1139" s="401" t="str">
        <f t="shared" si="261"/>
        <v xml:space="preserve">指定承認    </v>
      </c>
      <c r="W1139" s="401" t="str">
        <f t="shared" si="262"/>
        <v xml:space="preserve">指定承認    </v>
      </c>
      <c r="AD1139" s="401"/>
    </row>
    <row r="1140" spans="1:30" ht="15" customHeight="1">
      <c r="A1140" s="400" t="str">
        <f t="shared" si="260"/>
        <v>017A0105</v>
      </c>
      <c r="B1140" s="544"/>
      <c r="C1140" s="541"/>
      <c r="D1140" s="139" t="s">
        <v>178</v>
      </c>
      <c r="E1140" s="140">
        <v>1</v>
      </c>
      <c r="F1140" s="140">
        <v>5</v>
      </c>
      <c r="G1140" s="532"/>
      <c r="H1140" s="532"/>
      <c r="I1140" s="148" t="str">
        <f t="shared" si="134"/>
        <v>017A0105</v>
      </c>
      <c r="J1140" s="149" t="s">
        <v>728</v>
      </c>
      <c r="K1140" s="149" t="s">
        <v>416</v>
      </c>
      <c r="L1140" s="149" t="s">
        <v>545</v>
      </c>
      <c r="M1140" s="149" t="s">
        <v>385</v>
      </c>
      <c r="N1140" s="149" t="s">
        <v>415</v>
      </c>
      <c r="O1140" s="150" t="s">
        <v>57</v>
      </c>
      <c r="P1140" s="151"/>
      <c r="Q1140" s="152"/>
      <c r="R1140" s="153"/>
      <c r="S1140" s="511" t="s">
        <v>4486</v>
      </c>
      <c r="T1140" s="407">
        <f>IF(S1140="","",VLOOKUP(S1140,$AC$7:$AD$69,2,FALSE))</f>
        <v>17</v>
      </c>
      <c r="V1140" s="401" t="str">
        <f t="shared" si="261"/>
        <v xml:space="preserve">指定承認    </v>
      </c>
      <c r="W1140" s="401" t="str">
        <f t="shared" si="262"/>
        <v xml:space="preserve">指定承認    </v>
      </c>
      <c r="AD1140" s="401"/>
    </row>
    <row r="1141" spans="1:30" ht="15" hidden="1" customHeight="1">
      <c r="A1141" s="400" t="str">
        <f t="shared" si="260"/>
        <v>022A0105</v>
      </c>
      <c r="B1141" s="544"/>
      <c r="C1141" s="541"/>
      <c r="D1141" s="139" t="s">
        <v>178</v>
      </c>
      <c r="E1141" s="140">
        <v>1</v>
      </c>
      <c r="F1141" s="140">
        <v>5</v>
      </c>
      <c r="G1141" s="532"/>
      <c r="H1141" s="532"/>
      <c r="I1141" s="148" t="str">
        <f t="shared" si="134"/>
        <v>022A0105</v>
      </c>
      <c r="J1141" s="149" t="s">
        <v>728</v>
      </c>
      <c r="K1141" s="149" t="s">
        <v>2127</v>
      </c>
      <c r="L1141" s="149" t="s">
        <v>545</v>
      </c>
      <c r="M1141" s="149" t="s">
        <v>385</v>
      </c>
      <c r="N1141" s="149" t="s">
        <v>415</v>
      </c>
      <c r="O1141" s="150" t="s">
        <v>57</v>
      </c>
      <c r="P1141" s="151"/>
      <c r="Q1141" s="152"/>
      <c r="R1141" s="153"/>
      <c r="S1141" s="154" t="s">
        <v>2118</v>
      </c>
      <c r="T1141" s="407">
        <f t="shared" ref="T1141:T1172" si="263">IF(S1141="","",VLOOKUP(S1141,$AC$7:$AD$82,2,FALSE))</f>
        <v>22</v>
      </c>
      <c r="V1141" s="401" t="str">
        <f t="shared" si="261"/>
        <v xml:space="preserve">指定承認    </v>
      </c>
      <c r="W1141" s="401" t="str">
        <f t="shared" si="262"/>
        <v xml:space="preserve">指定承認    </v>
      </c>
      <c r="AD1141" s="401"/>
    </row>
    <row r="1142" spans="1:30" ht="15" customHeight="1">
      <c r="A1142" s="400" t="str">
        <f t="shared" si="260"/>
        <v>023A0105</v>
      </c>
      <c r="B1142" s="544"/>
      <c r="C1142" s="541"/>
      <c r="D1142" s="139" t="s">
        <v>178</v>
      </c>
      <c r="E1142" s="140">
        <v>1</v>
      </c>
      <c r="F1142" s="140">
        <v>5</v>
      </c>
      <c r="G1142" s="532"/>
      <c r="H1142" s="532"/>
      <c r="I1142" s="155" t="str">
        <f t="shared" si="134"/>
        <v>023A0105</v>
      </c>
      <c r="J1142" s="156" t="s">
        <v>728</v>
      </c>
      <c r="K1142" s="156" t="s">
        <v>416</v>
      </c>
      <c r="L1142" s="156" t="s">
        <v>545</v>
      </c>
      <c r="M1142" s="156" t="s">
        <v>385</v>
      </c>
      <c r="N1142" s="156" t="s">
        <v>415</v>
      </c>
      <c r="O1142" s="157" t="s">
        <v>57</v>
      </c>
      <c r="P1142" s="158"/>
      <c r="Q1142" s="159"/>
      <c r="R1142" s="160"/>
      <c r="S1142" s="161" t="s">
        <v>801</v>
      </c>
      <c r="T1142" s="424">
        <f t="shared" si="263"/>
        <v>23</v>
      </c>
      <c r="V1142" s="401" t="str">
        <f t="shared" si="261"/>
        <v xml:space="preserve">指定承認    </v>
      </c>
      <c r="W1142" s="401" t="str">
        <f t="shared" si="262"/>
        <v xml:space="preserve">指定承認    </v>
      </c>
      <c r="AD1142" s="401"/>
    </row>
    <row r="1143" spans="1:30" ht="15" customHeight="1">
      <c r="A1143" s="400" t="str">
        <f t="shared" si="260"/>
        <v>003A0106</v>
      </c>
      <c r="B1143" s="544"/>
      <c r="C1143" s="541"/>
      <c r="D1143" s="139" t="s">
        <v>178</v>
      </c>
      <c r="E1143" s="140">
        <v>1</v>
      </c>
      <c r="F1143" s="140">
        <v>6</v>
      </c>
      <c r="G1143" s="422"/>
      <c r="H1143" s="422"/>
      <c r="I1143" s="162" t="str">
        <f t="shared" si="134"/>
        <v>003A0106</v>
      </c>
      <c r="J1143" s="142" t="s">
        <v>728</v>
      </c>
      <c r="K1143" s="142" t="s">
        <v>416</v>
      </c>
      <c r="L1143" s="141" t="s">
        <v>546</v>
      </c>
      <c r="M1143" s="142" t="s">
        <v>385</v>
      </c>
      <c r="N1143" s="142" t="s">
        <v>415</v>
      </c>
      <c r="O1143" s="143" t="s">
        <v>6</v>
      </c>
      <c r="P1143" s="144" t="s">
        <v>164</v>
      </c>
      <c r="Q1143" s="145">
        <v>137</v>
      </c>
      <c r="R1143" s="146"/>
      <c r="S1143" s="147" t="s">
        <v>383</v>
      </c>
      <c r="T1143" s="406">
        <f t="shared" si="263"/>
        <v>3</v>
      </c>
      <c r="V1143" s="401" t="str">
        <f t="shared" si="261"/>
        <v>JWWA  B  137</v>
      </c>
      <c r="W1143" s="401" t="str">
        <f t="shared" si="262"/>
        <v>JWWA  B  137</v>
      </c>
      <c r="AD1143" s="401"/>
    </row>
    <row r="1144" spans="1:30" ht="15" customHeight="1">
      <c r="A1144" s="400" t="str">
        <f t="shared" si="260"/>
        <v>004A0106</v>
      </c>
      <c r="B1144" s="544"/>
      <c r="C1144" s="541"/>
      <c r="D1144" s="139" t="s">
        <v>178</v>
      </c>
      <c r="E1144" s="140">
        <v>1</v>
      </c>
      <c r="F1144" s="140">
        <v>6</v>
      </c>
      <c r="G1144" s="531" t="s">
        <v>4461</v>
      </c>
      <c r="H1144" s="531" t="s">
        <v>2688</v>
      </c>
      <c r="I1144" s="148" t="str">
        <f t="shared" si="134"/>
        <v>004A0106</v>
      </c>
      <c r="J1144" s="149" t="s">
        <v>728</v>
      </c>
      <c r="K1144" s="149" t="s">
        <v>831</v>
      </c>
      <c r="L1144" s="148" t="s">
        <v>546</v>
      </c>
      <c r="M1144" s="149" t="s">
        <v>385</v>
      </c>
      <c r="N1144" s="149" t="s">
        <v>415</v>
      </c>
      <c r="O1144" s="150" t="s">
        <v>6</v>
      </c>
      <c r="P1144" s="151" t="s">
        <v>164</v>
      </c>
      <c r="Q1144" s="152">
        <v>137</v>
      </c>
      <c r="R1144" s="153"/>
      <c r="S1144" s="154" t="s">
        <v>819</v>
      </c>
      <c r="T1144" s="407">
        <f t="shared" si="263"/>
        <v>4</v>
      </c>
      <c r="V1144" s="401" t="str">
        <f t="shared" si="261"/>
        <v>JWWA  B  137</v>
      </c>
      <c r="W1144" s="401" t="str">
        <f t="shared" si="262"/>
        <v>JWWA  B  137</v>
      </c>
      <c r="AD1144" s="401"/>
    </row>
    <row r="1145" spans="1:30" ht="15" customHeight="1">
      <c r="A1145" s="400" t="str">
        <f t="shared" si="260"/>
        <v>017A0106</v>
      </c>
      <c r="B1145" s="544"/>
      <c r="C1145" s="541"/>
      <c r="D1145" s="139" t="s">
        <v>178</v>
      </c>
      <c r="E1145" s="140">
        <v>1</v>
      </c>
      <c r="F1145" s="140">
        <v>6</v>
      </c>
      <c r="G1145" s="532"/>
      <c r="H1145" s="532"/>
      <c r="I1145" s="148" t="str">
        <f t="shared" si="134"/>
        <v>017A0106</v>
      </c>
      <c r="J1145" s="149" t="s">
        <v>728</v>
      </c>
      <c r="K1145" s="149" t="s">
        <v>416</v>
      </c>
      <c r="L1145" s="149" t="s">
        <v>546</v>
      </c>
      <c r="M1145" s="149" t="s">
        <v>385</v>
      </c>
      <c r="N1145" s="149" t="s">
        <v>415</v>
      </c>
      <c r="O1145" s="150" t="s">
        <v>6</v>
      </c>
      <c r="P1145" s="151" t="s">
        <v>164</v>
      </c>
      <c r="Q1145" s="152">
        <v>137</v>
      </c>
      <c r="R1145" s="153"/>
      <c r="S1145" s="511" t="s">
        <v>4486</v>
      </c>
      <c r="T1145" s="407">
        <f t="shared" si="263"/>
        <v>17</v>
      </c>
      <c r="V1145" s="401" t="str">
        <f t="shared" si="261"/>
        <v>JWWA  B  137</v>
      </c>
      <c r="W1145" s="401" t="str">
        <f t="shared" si="262"/>
        <v>JWWA  B  137</v>
      </c>
      <c r="AD1145" s="401"/>
    </row>
    <row r="1146" spans="1:30" ht="15" hidden="1" customHeight="1">
      <c r="A1146" s="400" t="str">
        <f t="shared" si="260"/>
        <v>022A0106</v>
      </c>
      <c r="B1146" s="544"/>
      <c r="C1146" s="541"/>
      <c r="D1146" s="139" t="s">
        <v>178</v>
      </c>
      <c r="E1146" s="140">
        <v>1</v>
      </c>
      <c r="F1146" s="140">
        <v>6</v>
      </c>
      <c r="G1146" s="532"/>
      <c r="H1146" s="532"/>
      <c r="I1146" s="148" t="str">
        <f t="shared" si="134"/>
        <v>022A0106</v>
      </c>
      <c r="J1146" s="149" t="s">
        <v>728</v>
      </c>
      <c r="K1146" s="149" t="s">
        <v>2127</v>
      </c>
      <c r="L1146" s="149" t="s">
        <v>546</v>
      </c>
      <c r="M1146" s="149" t="s">
        <v>385</v>
      </c>
      <c r="N1146" s="149" t="s">
        <v>415</v>
      </c>
      <c r="O1146" s="150" t="s">
        <v>6</v>
      </c>
      <c r="P1146" s="151" t="s">
        <v>164</v>
      </c>
      <c r="Q1146" s="152">
        <v>137</v>
      </c>
      <c r="R1146" s="153"/>
      <c r="S1146" s="154" t="s">
        <v>2118</v>
      </c>
      <c r="T1146" s="407">
        <f t="shared" si="263"/>
        <v>22</v>
      </c>
      <c r="V1146" s="401" t="str">
        <f t="shared" si="261"/>
        <v>JWWA  B  137</v>
      </c>
      <c r="W1146" s="401" t="str">
        <f t="shared" si="262"/>
        <v>JWWA  B  137</v>
      </c>
      <c r="AD1146" s="401"/>
    </row>
    <row r="1147" spans="1:30" ht="15" customHeight="1">
      <c r="A1147" s="400" t="str">
        <f t="shared" si="260"/>
        <v>023A0106</v>
      </c>
      <c r="B1147" s="544"/>
      <c r="C1147" s="541"/>
      <c r="D1147" s="139" t="s">
        <v>178</v>
      </c>
      <c r="E1147" s="140">
        <v>1</v>
      </c>
      <c r="F1147" s="140">
        <v>6</v>
      </c>
      <c r="G1147" s="532"/>
      <c r="H1147" s="532"/>
      <c r="I1147" s="148" t="str">
        <f t="shared" si="134"/>
        <v>023A0106</v>
      </c>
      <c r="J1147" s="149" t="s">
        <v>728</v>
      </c>
      <c r="K1147" s="149" t="s">
        <v>416</v>
      </c>
      <c r="L1147" s="149" t="s">
        <v>546</v>
      </c>
      <c r="M1147" s="149" t="s">
        <v>385</v>
      </c>
      <c r="N1147" s="149" t="s">
        <v>415</v>
      </c>
      <c r="O1147" s="150" t="s">
        <v>6</v>
      </c>
      <c r="P1147" s="464" t="s">
        <v>164</v>
      </c>
      <c r="Q1147" s="465">
        <v>137</v>
      </c>
      <c r="R1147" s="153"/>
      <c r="S1147" s="154" t="s">
        <v>801</v>
      </c>
      <c r="T1147" s="407">
        <f t="shared" si="263"/>
        <v>23</v>
      </c>
      <c r="V1147" s="401" t="str">
        <f t="shared" si="261"/>
        <v>JWWA  B  137</v>
      </c>
      <c r="W1147" s="401" t="str">
        <f t="shared" ref="W1147:W1151" si="264">V1147</f>
        <v>JWWA  B  137</v>
      </c>
      <c r="AD1147" s="401"/>
    </row>
    <row r="1148" spans="1:30" ht="15" customHeight="1">
      <c r="A1148" s="400" t="str">
        <f t="shared" si="260"/>
        <v>026A0101</v>
      </c>
      <c r="B1148" s="544"/>
      <c r="C1148" s="541"/>
      <c r="D1148" s="139" t="s">
        <v>178</v>
      </c>
      <c r="E1148" s="140">
        <v>1</v>
      </c>
      <c r="F1148" s="140">
        <v>1</v>
      </c>
      <c r="G1148" s="532"/>
      <c r="H1148" s="532"/>
      <c r="I1148" s="155" t="str">
        <f t="shared" si="134"/>
        <v>026A0101</v>
      </c>
      <c r="J1148" s="156" t="s">
        <v>728</v>
      </c>
      <c r="K1148" s="156" t="s">
        <v>2053</v>
      </c>
      <c r="L1148" s="156" t="s">
        <v>546</v>
      </c>
      <c r="M1148" s="156" t="s">
        <v>385</v>
      </c>
      <c r="N1148" s="156" t="s">
        <v>415</v>
      </c>
      <c r="O1148" s="157" t="s">
        <v>6</v>
      </c>
      <c r="P1148" s="158" t="s">
        <v>164</v>
      </c>
      <c r="Q1148" s="159">
        <v>137</v>
      </c>
      <c r="R1148" s="160"/>
      <c r="S1148" s="183" t="s">
        <v>2012</v>
      </c>
      <c r="T1148" s="408">
        <f t="shared" si="263"/>
        <v>26</v>
      </c>
      <c r="V1148" s="401" t="str">
        <f t="shared" si="261"/>
        <v>JWWA  B  137</v>
      </c>
      <c r="W1148" s="401" t="str">
        <f t="shared" si="264"/>
        <v>JWWA  B  137</v>
      </c>
      <c r="AD1148" s="401"/>
    </row>
    <row r="1149" spans="1:30" ht="15" customHeight="1">
      <c r="A1149" s="400" t="str">
        <f t="shared" si="260"/>
        <v>003A0109</v>
      </c>
      <c r="B1149" s="544"/>
      <c r="C1149" s="541"/>
      <c r="D1149" s="139" t="s">
        <v>178</v>
      </c>
      <c r="E1149" s="140">
        <v>1</v>
      </c>
      <c r="F1149" s="140">
        <v>9</v>
      </c>
      <c r="G1149" s="532"/>
      <c r="H1149" s="532"/>
      <c r="I1149" s="170" t="str">
        <f t="shared" ref="I1149:I1154" si="265">IF(OR(D1149="",E1149="",F1149=""),"",TEXT(T1149,"000")&amp;D1149&amp;TEXT(E1149,"00")&amp;TEXT(F1149,"00"))</f>
        <v>003A0109</v>
      </c>
      <c r="J1149" s="142" t="s">
        <v>728</v>
      </c>
      <c r="K1149" s="142" t="s">
        <v>416</v>
      </c>
      <c r="L1149" s="141" t="s">
        <v>122</v>
      </c>
      <c r="M1149" s="142" t="s">
        <v>385</v>
      </c>
      <c r="N1149" s="142" t="s">
        <v>415</v>
      </c>
      <c r="O1149" s="143" t="s">
        <v>6</v>
      </c>
      <c r="P1149" s="144" t="s">
        <v>400</v>
      </c>
      <c r="Q1149" s="145">
        <v>137</v>
      </c>
      <c r="R1149" s="175"/>
      <c r="S1149" s="147" t="s">
        <v>383</v>
      </c>
      <c r="T1149" s="424">
        <f t="shared" si="263"/>
        <v>3</v>
      </c>
      <c r="V1149" s="401" t="str">
        <f t="shared" si="261"/>
        <v>JWWA  B  137</v>
      </c>
      <c r="W1149" s="401" t="str">
        <f t="shared" si="264"/>
        <v>JWWA  B  137</v>
      </c>
      <c r="AD1149" s="401"/>
    </row>
    <row r="1150" spans="1:30" ht="15" customHeight="1">
      <c r="A1150" s="400" t="str">
        <f t="shared" si="260"/>
        <v>004A0109</v>
      </c>
      <c r="B1150" s="544"/>
      <c r="C1150" s="541"/>
      <c r="D1150" s="139" t="s">
        <v>178</v>
      </c>
      <c r="E1150" s="140">
        <v>1</v>
      </c>
      <c r="F1150" s="140">
        <v>9</v>
      </c>
      <c r="G1150" s="532"/>
      <c r="H1150" s="532"/>
      <c r="I1150" s="148" t="str">
        <f t="shared" si="265"/>
        <v>004A0109</v>
      </c>
      <c r="J1150" s="149" t="s">
        <v>728</v>
      </c>
      <c r="K1150" s="149" t="s">
        <v>831</v>
      </c>
      <c r="L1150" s="148" t="s">
        <v>122</v>
      </c>
      <c r="M1150" s="149" t="s">
        <v>385</v>
      </c>
      <c r="N1150" s="149" t="s">
        <v>415</v>
      </c>
      <c r="O1150" s="150" t="s">
        <v>6</v>
      </c>
      <c r="P1150" s="151" t="s">
        <v>164</v>
      </c>
      <c r="Q1150" s="152">
        <v>137</v>
      </c>
      <c r="R1150" s="153"/>
      <c r="S1150" s="154" t="s">
        <v>819</v>
      </c>
      <c r="T1150" s="407">
        <f t="shared" si="263"/>
        <v>4</v>
      </c>
      <c r="V1150" s="401" t="str">
        <f t="shared" si="261"/>
        <v>JWWA  B  137</v>
      </c>
      <c r="W1150" s="401" t="str">
        <f t="shared" si="264"/>
        <v>JWWA  B  137</v>
      </c>
      <c r="AD1150" s="401"/>
    </row>
    <row r="1151" spans="1:30" ht="15" customHeight="1">
      <c r="A1151" s="400" t="str">
        <f t="shared" si="260"/>
        <v>017A0109</v>
      </c>
      <c r="B1151" s="544"/>
      <c r="C1151" s="541"/>
      <c r="D1151" s="139" t="s">
        <v>178</v>
      </c>
      <c r="E1151" s="140">
        <v>1</v>
      </c>
      <c r="F1151" s="140">
        <v>9</v>
      </c>
      <c r="G1151" s="532"/>
      <c r="H1151" s="532"/>
      <c r="I1151" s="148" t="str">
        <f t="shared" si="265"/>
        <v>017A0109</v>
      </c>
      <c r="J1151" s="149" t="s">
        <v>728</v>
      </c>
      <c r="K1151" s="149" t="s">
        <v>416</v>
      </c>
      <c r="L1151" s="149" t="s">
        <v>122</v>
      </c>
      <c r="M1151" s="149" t="s">
        <v>385</v>
      </c>
      <c r="N1151" s="149" t="s">
        <v>415</v>
      </c>
      <c r="O1151" s="150" t="s">
        <v>6</v>
      </c>
      <c r="P1151" s="151" t="s">
        <v>164</v>
      </c>
      <c r="Q1151" s="152">
        <v>137</v>
      </c>
      <c r="R1151" s="153"/>
      <c r="S1151" s="511" t="s">
        <v>4486</v>
      </c>
      <c r="T1151" s="407">
        <f t="shared" si="263"/>
        <v>17</v>
      </c>
      <c r="V1151" s="401" t="str">
        <f t="shared" si="261"/>
        <v>JWWA  B  137</v>
      </c>
      <c r="W1151" s="401" t="str">
        <f t="shared" si="264"/>
        <v>JWWA  B  137</v>
      </c>
      <c r="AD1151" s="401"/>
    </row>
    <row r="1152" spans="1:30" ht="15" hidden="1" customHeight="1">
      <c r="A1152" s="400" t="str">
        <f t="shared" si="260"/>
        <v>022A0109</v>
      </c>
      <c r="B1152" s="544"/>
      <c r="C1152" s="541"/>
      <c r="D1152" s="139" t="s">
        <v>178</v>
      </c>
      <c r="E1152" s="140">
        <v>1</v>
      </c>
      <c r="F1152" s="140">
        <v>9</v>
      </c>
      <c r="G1152" s="532"/>
      <c r="H1152" s="532"/>
      <c r="I1152" s="148" t="str">
        <f t="shared" si="265"/>
        <v>022A0109</v>
      </c>
      <c r="J1152" s="149" t="s">
        <v>728</v>
      </c>
      <c r="K1152" s="149" t="s">
        <v>2128</v>
      </c>
      <c r="L1152" s="149" t="s">
        <v>122</v>
      </c>
      <c r="M1152" s="149" t="s">
        <v>385</v>
      </c>
      <c r="N1152" s="149" t="s">
        <v>415</v>
      </c>
      <c r="O1152" s="150" t="s">
        <v>6</v>
      </c>
      <c r="P1152" s="151" t="s">
        <v>164</v>
      </c>
      <c r="Q1152" s="152">
        <v>137</v>
      </c>
      <c r="R1152" s="153"/>
      <c r="S1152" s="154" t="s">
        <v>2118</v>
      </c>
      <c r="T1152" s="407">
        <f t="shared" si="263"/>
        <v>22</v>
      </c>
      <c r="V1152" s="401" t="str">
        <f t="shared" si="261"/>
        <v>JWWA  B  137</v>
      </c>
      <c r="W1152" s="401" t="str">
        <f t="shared" ref="W1152" si="266">V1152</f>
        <v>JWWA  B  137</v>
      </c>
      <c r="AD1152" s="401"/>
    </row>
    <row r="1153" spans="1:30" ht="15" customHeight="1">
      <c r="A1153" s="400" t="str">
        <f t="shared" si="260"/>
        <v>023A0109</v>
      </c>
      <c r="B1153" s="544"/>
      <c r="C1153" s="541"/>
      <c r="D1153" s="139" t="s">
        <v>178</v>
      </c>
      <c r="E1153" s="140">
        <v>1</v>
      </c>
      <c r="F1153" s="140">
        <v>9</v>
      </c>
      <c r="G1153" s="532"/>
      <c r="H1153" s="532"/>
      <c r="I1153" s="148" t="str">
        <f t="shared" si="265"/>
        <v>023A0109</v>
      </c>
      <c r="J1153" s="207" t="s">
        <v>728</v>
      </c>
      <c r="K1153" s="207" t="s">
        <v>416</v>
      </c>
      <c r="L1153" s="207" t="s">
        <v>122</v>
      </c>
      <c r="M1153" s="207" t="s">
        <v>385</v>
      </c>
      <c r="N1153" s="207" t="s">
        <v>415</v>
      </c>
      <c r="O1153" s="186" t="s">
        <v>6</v>
      </c>
      <c r="P1153" s="470" t="s">
        <v>164</v>
      </c>
      <c r="Q1153" s="471">
        <v>137</v>
      </c>
      <c r="R1153" s="189"/>
      <c r="S1153" s="190" t="s">
        <v>801</v>
      </c>
      <c r="T1153" s="415">
        <f t="shared" si="263"/>
        <v>23</v>
      </c>
      <c r="V1153" s="401" t="str">
        <f t="shared" si="261"/>
        <v>JWWA  B  137</v>
      </c>
      <c r="W1153" s="401" t="str">
        <f t="shared" ref="W1153" si="267">V1153</f>
        <v>JWWA  B  137</v>
      </c>
      <c r="AD1153" s="401"/>
    </row>
    <row r="1154" spans="1:30" ht="15" customHeight="1">
      <c r="A1154" s="400" t="str">
        <f t="shared" si="260"/>
        <v>025A0105</v>
      </c>
      <c r="B1154" s="544"/>
      <c r="C1154" s="541"/>
      <c r="D1154" s="139" t="s">
        <v>178</v>
      </c>
      <c r="E1154" s="140">
        <v>1</v>
      </c>
      <c r="F1154" s="140">
        <v>5</v>
      </c>
      <c r="G1154" s="532"/>
      <c r="H1154" s="532"/>
      <c r="I1154" s="164" t="str">
        <f t="shared" si="265"/>
        <v>025A0105</v>
      </c>
      <c r="J1154" s="149" t="s">
        <v>728</v>
      </c>
      <c r="K1154" s="149" t="s">
        <v>1667</v>
      </c>
      <c r="L1154" s="148" t="s">
        <v>122</v>
      </c>
      <c r="M1154" s="149" t="s">
        <v>385</v>
      </c>
      <c r="N1154" s="149" t="s">
        <v>415</v>
      </c>
      <c r="O1154" s="150" t="s">
        <v>6</v>
      </c>
      <c r="P1154" s="151" t="s">
        <v>164</v>
      </c>
      <c r="Q1154" s="152">
        <v>137</v>
      </c>
      <c r="R1154" s="153"/>
      <c r="S1154" s="154" t="s">
        <v>922</v>
      </c>
      <c r="T1154" s="407">
        <f t="shared" si="263"/>
        <v>25</v>
      </c>
      <c r="V1154" s="401" t="str">
        <f t="shared" si="261"/>
        <v>JWWA  B  137</v>
      </c>
      <c r="W1154" s="401" t="str">
        <f t="shared" si="262"/>
        <v>JWWA  B  137</v>
      </c>
      <c r="AD1154" s="401"/>
    </row>
    <row r="1155" spans="1:30" ht="15" customHeight="1">
      <c r="A1155" s="400" t="str">
        <f t="shared" si="260"/>
        <v>026A0102</v>
      </c>
      <c r="B1155" s="544"/>
      <c r="C1155" s="541"/>
      <c r="D1155" s="139" t="s">
        <v>178</v>
      </c>
      <c r="E1155" s="140">
        <v>1</v>
      </c>
      <c r="F1155" s="140">
        <v>2</v>
      </c>
      <c r="G1155" s="532"/>
      <c r="H1155" s="414"/>
      <c r="I1155" s="155" t="str">
        <f t="shared" ref="I1155" si="268">IF(OR(D1155="",E1155="",F1155=""),"",TEXT(T1155,"000")&amp;D1155&amp;TEXT(E1155,"00")&amp;TEXT(F1155,"00"))</f>
        <v>026A0102</v>
      </c>
      <c r="J1155" s="156" t="s">
        <v>728</v>
      </c>
      <c r="K1155" s="156" t="s">
        <v>2053</v>
      </c>
      <c r="L1155" s="156" t="s">
        <v>122</v>
      </c>
      <c r="M1155" s="156" t="s">
        <v>385</v>
      </c>
      <c r="N1155" s="156" t="s">
        <v>415</v>
      </c>
      <c r="O1155" s="157" t="s">
        <v>6</v>
      </c>
      <c r="P1155" s="158" t="s">
        <v>164</v>
      </c>
      <c r="Q1155" s="159">
        <v>137</v>
      </c>
      <c r="R1155" s="160"/>
      <c r="S1155" s="183" t="s">
        <v>2012</v>
      </c>
      <c r="T1155" s="408">
        <f t="shared" si="263"/>
        <v>26</v>
      </c>
      <c r="V1155" s="401" t="str">
        <f t="shared" si="261"/>
        <v>JWWA  B  137</v>
      </c>
      <c r="W1155" s="401" t="str">
        <f t="shared" si="262"/>
        <v>JWWA  B  137</v>
      </c>
      <c r="AD1155" s="401"/>
    </row>
    <row r="1156" spans="1:30" ht="15" customHeight="1">
      <c r="A1156" s="400" t="str">
        <f t="shared" si="260"/>
        <v>003A0107</v>
      </c>
      <c r="B1156" s="544"/>
      <c r="C1156" s="541"/>
      <c r="D1156" s="139" t="s">
        <v>178</v>
      </c>
      <c r="E1156" s="140">
        <v>1</v>
      </c>
      <c r="F1156" s="140">
        <v>7</v>
      </c>
      <c r="G1156" s="532"/>
      <c r="H1156" s="531" t="s">
        <v>2689</v>
      </c>
      <c r="I1156" s="162" t="str">
        <f t="shared" si="134"/>
        <v>003A0107</v>
      </c>
      <c r="J1156" s="142" t="s">
        <v>728</v>
      </c>
      <c r="K1156" s="142" t="s">
        <v>416</v>
      </c>
      <c r="L1156" s="141" t="s">
        <v>545</v>
      </c>
      <c r="M1156" s="142" t="s">
        <v>385</v>
      </c>
      <c r="N1156" s="142" t="s">
        <v>418</v>
      </c>
      <c r="O1156" s="143" t="s">
        <v>57</v>
      </c>
      <c r="P1156" s="144"/>
      <c r="Q1156" s="145"/>
      <c r="R1156" s="146"/>
      <c r="S1156" s="147" t="s">
        <v>383</v>
      </c>
      <c r="T1156" s="406">
        <f t="shared" si="263"/>
        <v>3</v>
      </c>
      <c r="V1156" s="401" t="str">
        <f t="shared" si="261"/>
        <v xml:space="preserve">指定承認    </v>
      </c>
      <c r="W1156" s="401" t="str">
        <f t="shared" ref="W1156:W1170" si="269">V1156</f>
        <v xml:space="preserve">指定承認    </v>
      </c>
      <c r="AD1156" s="401"/>
    </row>
    <row r="1157" spans="1:30" ht="15" customHeight="1">
      <c r="A1157" s="400" t="str">
        <f t="shared" si="260"/>
        <v>004A0107</v>
      </c>
      <c r="B1157" s="544"/>
      <c r="C1157" s="541"/>
      <c r="D1157" s="139" t="s">
        <v>178</v>
      </c>
      <c r="E1157" s="140">
        <v>1</v>
      </c>
      <c r="F1157" s="140">
        <v>7</v>
      </c>
      <c r="G1157" s="532"/>
      <c r="H1157" s="532"/>
      <c r="I1157" s="148" t="str">
        <f t="shared" si="134"/>
        <v>004A0107</v>
      </c>
      <c r="J1157" s="149" t="s">
        <v>728</v>
      </c>
      <c r="K1157" s="149" t="s">
        <v>831</v>
      </c>
      <c r="L1157" s="148" t="s">
        <v>545</v>
      </c>
      <c r="M1157" s="149" t="s">
        <v>385</v>
      </c>
      <c r="N1157" s="149" t="s">
        <v>418</v>
      </c>
      <c r="O1157" s="150" t="s">
        <v>57</v>
      </c>
      <c r="P1157" s="151"/>
      <c r="Q1157" s="152"/>
      <c r="R1157" s="153"/>
      <c r="S1157" s="154" t="s">
        <v>819</v>
      </c>
      <c r="T1157" s="407">
        <f t="shared" si="263"/>
        <v>4</v>
      </c>
      <c r="V1157" s="401" t="str">
        <f t="shared" si="261"/>
        <v xml:space="preserve">指定承認    </v>
      </c>
      <c r="W1157" s="401" t="str">
        <f t="shared" si="269"/>
        <v xml:space="preserve">指定承認    </v>
      </c>
      <c r="AD1157" s="401"/>
    </row>
    <row r="1158" spans="1:30" ht="15" customHeight="1">
      <c r="A1158" s="400" t="str">
        <f t="shared" si="260"/>
        <v>017A0107</v>
      </c>
      <c r="B1158" s="544"/>
      <c r="C1158" s="541"/>
      <c r="D1158" s="139" t="s">
        <v>178</v>
      </c>
      <c r="E1158" s="140">
        <v>1</v>
      </c>
      <c r="F1158" s="140">
        <v>7</v>
      </c>
      <c r="G1158" s="532"/>
      <c r="H1158" s="532"/>
      <c r="I1158" s="164" t="str">
        <f t="shared" si="134"/>
        <v>017A0107</v>
      </c>
      <c r="J1158" s="149" t="s">
        <v>728</v>
      </c>
      <c r="K1158" s="149" t="s">
        <v>416</v>
      </c>
      <c r="L1158" s="149" t="s">
        <v>545</v>
      </c>
      <c r="M1158" s="149" t="s">
        <v>385</v>
      </c>
      <c r="N1158" s="149" t="s">
        <v>418</v>
      </c>
      <c r="O1158" s="150" t="s">
        <v>57</v>
      </c>
      <c r="P1158" s="151"/>
      <c r="Q1158" s="152"/>
      <c r="R1158" s="153"/>
      <c r="S1158" s="511" t="s">
        <v>4486</v>
      </c>
      <c r="T1158" s="407">
        <f t="shared" si="263"/>
        <v>17</v>
      </c>
      <c r="V1158" s="401" t="str">
        <f t="shared" si="261"/>
        <v xml:space="preserve">指定承認    </v>
      </c>
      <c r="W1158" s="401" t="str">
        <f t="shared" si="269"/>
        <v xml:space="preserve">指定承認    </v>
      </c>
      <c r="AD1158" s="401"/>
    </row>
    <row r="1159" spans="1:30" ht="15" hidden="1" customHeight="1">
      <c r="A1159" s="400" t="str">
        <f t="shared" si="260"/>
        <v>022A0107</v>
      </c>
      <c r="B1159" s="544"/>
      <c r="C1159" s="541"/>
      <c r="D1159" s="139" t="s">
        <v>178</v>
      </c>
      <c r="E1159" s="140">
        <v>1</v>
      </c>
      <c r="F1159" s="140">
        <v>7</v>
      </c>
      <c r="G1159" s="532"/>
      <c r="H1159" s="532"/>
      <c r="I1159" s="199" t="str">
        <f t="shared" si="134"/>
        <v>022A0107</v>
      </c>
      <c r="J1159" s="149" t="s">
        <v>728</v>
      </c>
      <c r="K1159" s="149" t="s">
        <v>2127</v>
      </c>
      <c r="L1159" s="149" t="s">
        <v>545</v>
      </c>
      <c r="M1159" s="149" t="s">
        <v>385</v>
      </c>
      <c r="N1159" s="149" t="s">
        <v>418</v>
      </c>
      <c r="O1159" s="150" t="s">
        <v>57</v>
      </c>
      <c r="P1159" s="151"/>
      <c r="Q1159" s="152"/>
      <c r="R1159" s="153"/>
      <c r="S1159" s="154" t="s">
        <v>2118</v>
      </c>
      <c r="T1159" s="407">
        <f t="shared" si="263"/>
        <v>22</v>
      </c>
      <c r="V1159" s="401" t="str">
        <f t="shared" si="261"/>
        <v xml:space="preserve">指定承認    </v>
      </c>
      <c r="W1159" s="401" t="str">
        <f t="shared" si="269"/>
        <v xml:space="preserve">指定承認    </v>
      </c>
      <c r="AD1159" s="401"/>
    </row>
    <row r="1160" spans="1:30" ht="15" customHeight="1">
      <c r="A1160" s="400" t="str">
        <f t="shared" si="260"/>
        <v>023A0107</v>
      </c>
      <c r="B1160" s="544"/>
      <c r="C1160" s="541"/>
      <c r="D1160" s="139" t="s">
        <v>178</v>
      </c>
      <c r="E1160" s="140">
        <v>1</v>
      </c>
      <c r="F1160" s="140">
        <v>7</v>
      </c>
      <c r="G1160" s="532"/>
      <c r="H1160" s="532"/>
      <c r="I1160" s="155" t="str">
        <f t="shared" si="134"/>
        <v>023A0107</v>
      </c>
      <c r="J1160" s="156" t="s">
        <v>728</v>
      </c>
      <c r="K1160" s="156" t="s">
        <v>416</v>
      </c>
      <c r="L1160" s="156" t="s">
        <v>545</v>
      </c>
      <c r="M1160" s="156" t="s">
        <v>385</v>
      </c>
      <c r="N1160" s="156" t="s">
        <v>418</v>
      </c>
      <c r="O1160" s="157" t="s">
        <v>57</v>
      </c>
      <c r="P1160" s="158"/>
      <c r="Q1160" s="159"/>
      <c r="R1160" s="160"/>
      <c r="S1160" s="204" t="s">
        <v>801</v>
      </c>
      <c r="T1160" s="408">
        <f t="shared" si="263"/>
        <v>23</v>
      </c>
      <c r="V1160" s="401" t="str">
        <f t="shared" si="261"/>
        <v xml:space="preserve">指定承認    </v>
      </c>
      <c r="W1160" s="401" t="str">
        <f t="shared" si="269"/>
        <v xml:space="preserve">指定承認    </v>
      </c>
      <c r="AD1160" s="401"/>
    </row>
    <row r="1161" spans="1:30" ht="15" customHeight="1">
      <c r="A1161" s="400" t="str">
        <f t="shared" si="260"/>
        <v>003A0108</v>
      </c>
      <c r="B1161" s="544"/>
      <c r="C1161" s="541"/>
      <c r="D1161" s="139" t="s">
        <v>178</v>
      </c>
      <c r="E1161" s="140">
        <v>1</v>
      </c>
      <c r="F1161" s="140">
        <v>8</v>
      </c>
      <c r="G1161" s="532"/>
      <c r="H1161" s="532"/>
      <c r="I1161" s="162" t="str">
        <f t="shared" si="134"/>
        <v>003A0108</v>
      </c>
      <c r="J1161" s="142" t="s">
        <v>728</v>
      </c>
      <c r="K1161" s="142" t="s">
        <v>416</v>
      </c>
      <c r="L1161" s="141" t="s">
        <v>546</v>
      </c>
      <c r="M1161" s="142" t="s">
        <v>385</v>
      </c>
      <c r="N1161" s="142" t="s">
        <v>418</v>
      </c>
      <c r="O1161" s="143" t="s">
        <v>6</v>
      </c>
      <c r="P1161" s="144" t="s">
        <v>164</v>
      </c>
      <c r="Q1161" s="145">
        <v>137</v>
      </c>
      <c r="R1161" s="146"/>
      <c r="S1161" s="147" t="s">
        <v>383</v>
      </c>
      <c r="T1161" s="406">
        <f t="shared" si="263"/>
        <v>3</v>
      </c>
      <c r="V1161" s="401" t="str">
        <f t="shared" si="261"/>
        <v>JWWA  B  137</v>
      </c>
      <c r="W1161" s="401" t="str">
        <f t="shared" si="269"/>
        <v>JWWA  B  137</v>
      </c>
      <c r="AD1161" s="401"/>
    </row>
    <row r="1162" spans="1:30" ht="15" customHeight="1">
      <c r="A1162" s="400" t="str">
        <f t="shared" si="260"/>
        <v>004A0108</v>
      </c>
      <c r="B1162" s="544"/>
      <c r="C1162" s="541"/>
      <c r="D1162" s="139" t="s">
        <v>178</v>
      </c>
      <c r="E1162" s="140">
        <v>1</v>
      </c>
      <c r="F1162" s="140">
        <v>8</v>
      </c>
      <c r="G1162" s="532"/>
      <c r="H1162" s="532"/>
      <c r="I1162" s="148" t="str">
        <f t="shared" si="134"/>
        <v>004A0108</v>
      </c>
      <c r="J1162" s="149" t="s">
        <v>728</v>
      </c>
      <c r="K1162" s="149" t="s">
        <v>831</v>
      </c>
      <c r="L1162" s="148" t="s">
        <v>546</v>
      </c>
      <c r="M1162" s="149" t="s">
        <v>385</v>
      </c>
      <c r="N1162" s="149" t="s">
        <v>418</v>
      </c>
      <c r="O1162" s="150" t="s">
        <v>6</v>
      </c>
      <c r="P1162" s="151" t="s">
        <v>164</v>
      </c>
      <c r="Q1162" s="152">
        <v>137</v>
      </c>
      <c r="R1162" s="153"/>
      <c r="S1162" s="154" t="s">
        <v>819</v>
      </c>
      <c r="T1162" s="407">
        <f t="shared" si="263"/>
        <v>4</v>
      </c>
      <c r="V1162" s="401" t="str">
        <f t="shared" si="261"/>
        <v>JWWA  B  137</v>
      </c>
      <c r="W1162" s="401" t="str">
        <f t="shared" si="269"/>
        <v>JWWA  B  137</v>
      </c>
      <c r="AD1162" s="401"/>
    </row>
    <row r="1163" spans="1:30" ht="15" customHeight="1">
      <c r="A1163" s="400" t="str">
        <f t="shared" si="260"/>
        <v>017A0108</v>
      </c>
      <c r="B1163" s="544"/>
      <c r="C1163" s="541"/>
      <c r="D1163" s="139" t="s">
        <v>178</v>
      </c>
      <c r="E1163" s="140">
        <v>1</v>
      </c>
      <c r="F1163" s="140">
        <v>8</v>
      </c>
      <c r="G1163" s="532"/>
      <c r="H1163" s="532"/>
      <c r="I1163" s="148" t="str">
        <f t="shared" si="134"/>
        <v>017A0108</v>
      </c>
      <c r="J1163" s="149" t="s">
        <v>728</v>
      </c>
      <c r="K1163" s="149" t="s">
        <v>416</v>
      </c>
      <c r="L1163" s="149" t="s">
        <v>546</v>
      </c>
      <c r="M1163" s="149" t="s">
        <v>385</v>
      </c>
      <c r="N1163" s="149" t="s">
        <v>418</v>
      </c>
      <c r="O1163" s="150" t="s">
        <v>6</v>
      </c>
      <c r="P1163" s="151" t="s">
        <v>164</v>
      </c>
      <c r="Q1163" s="152">
        <v>137</v>
      </c>
      <c r="R1163" s="153"/>
      <c r="S1163" s="511" t="s">
        <v>4486</v>
      </c>
      <c r="T1163" s="407">
        <f t="shared" si="263"/>
        <v>17</v>
      </c>
      <c r="V1163" s="401" t="str">
        <f t="shared" si="261"/>
        <v>JWWA  B  137</v>
      </c>
      <c r="W1163" s="401" t="str">
        <f t="shared" si="269"/>
        <v>JWWA  B  137</v>
      </c>
      <c r="AD1163" s="401"/>
    </row>
    <row r="1164" spans="1:30" ht="15" hidden="1" customHeight="1">
      <c r="A1164" s="400" t="str">
        <f t="shared" si="260"/>
        <v>022A0108</v>
      </c>
      <c r="B1164" s="544"/>
      <c r="C1164" s="541"/>
      <c r="D1164" s="139" t="s">
        <v>178</v>
      </c>
      <c r="E1164" s="140">
        <v>1</v>
      </c>
      <c r="F1164" s="140">
        <v>8</v>
      </c>
      <c r="G1164" s="532"/>
      <c r="H1164" s="532"/>
      <c r="I1164" s="148" t="str">
        <f t="shared" si="134"/>
        <v>022A0108</v>
      </c>
      <c r="J1164" s="149" t="s">
        <v>728</v>
      </c>
      <c r="K1164" s="149" t="s">
        <v>2127</v>
      </c>
      <c r="L1164" s="149" t="s">
        <v>546</v>
      </c>
      <c r="M1164" s="149" t="s">
        <v>385</v>
      </c>
      <c r="N1164" s="149" t="s">
        <v>418</v>
      </c>
      <c r="O1164" s="150" t="s">
        <v>6</v>
      </c>
      <c r="P1164" s="151" t="s">
        <v>164</v>
      </c>
      <c r="Q1164" s="152">
        <v>137</v>
      </c>
      <c r="R1164" s="153"/>
      <c r="S1164" s="154" t="s">
        <v>2118</v>
      </c>
      <c r="T1164" s="407">
        <f t="shared" si="263"/>
        <v>22</v>
      </c>
      <c r="V1164" s="401" t="str">
        <f t="shared" si="261"/>
        <v>JWWA  B  137</v>
      </c>
      <c r="W1164" s="401" t="str">
        <f t="shared" si="269"/>
        <v>JWWA  B  137</v>
      </c>
      <c r="AD1164" s="401"/>
    </row>
    <row r="1165" spans="1:30" ht="15" customHeight="1">
      <c r="A1165" s="400" t="str">
        <f t="shared" si="260"/>
        <v>023A0108</v>
      </c>
      <c r="B1165" s="544"/>
      <c r="C1165" s="541"/>
      <c r="D1165" s="139" t="s">
        <v>178</v>
      </c>
      <c r="E1165" s="140">
        <v>1</v>
      </c>
      <c r="F1165" s="140">
        <v>8</v>
      </c>
      <c r="G1165" s="532"/>
      <c r="H1165" s="532"/>
      <c r="I1165" s="155" t="str">
        <f t="shared" si="134"/>
        <v>023A0108</v>
      </c>
      <c r="J1165" s="156" t="s">
        <v>728</v>
      </c>
      <c r="K1165" s="156" t="s">
        <v>416</v>
      </c>
      <c r="L1165" s="156" t="s">
        <v>546</v>
      </c>
      <c r="M1165" s="156" t="s">
        <v>385</v>
      </c>
      <c r="N1165" s="156" t="s">
        <v>418</v>
      </c>
      <c r="O1165" s="157" t="s">
        <v>6</v>
      </c>
      <c r="P1165" s="467" t="s">
        <v>164</v>
      </c>
      <c r="Q1165" s="468">
        <v>137</v>
      </c>
      <c r="R1165" s="160"/>
      <c r="S1165" s="204" t="s">
        <v>801</v>
      </c>
      <c r="T1165" s="408">
        <f t="shared" si="263"/>
        <v>23</v>
      </c>
      <c r="V1165" s="401" t="str">
        <f t="shared" si="261"/>
        <v>JWWA  B  137</v>
      </c>
      <c r="W1165" s="401" t="str">
        <f t="shared" si="269"/>
        <v>JWWA  B  137</v>
      </c>
      <c r="AD1165" s="401"/>
    </row>
    <row r="1166" spans="1:30" ht="15" customHeight="1">
      <c r="A1166" s="400" t="str">
        <f t="shared" si="260"/>
        <v>003A0110</v>
      </c>
      <c r="B1166" s="544"/>
      <c r="C1166" s="541"/>
      <c r="D1166" s="139" t="s">
        <v>178</v>
      </c>
      <c r="E1166" s="140">
        <v>1</v>
      </c>
      <c r="F1166" s="140">
        <v>10</v>
      </c>
      <c r="G1166" s="532"/>
      <c r="H1166" s="532"/>
      <c r="I1166" s="162" t="str">
        <f t="shared" si="134"/>
        <v>003A0110</v>
      </c>
      <c r="J1166" s="142" t="s">
        <v>728</v>
      </c>
      <c r="K1166" s="142" t="s">
        <v>416</v>
      </c>
      <c r="L1166" s="141" t="s">
        <v>122</v>
      </c>
      <c r="M1166" s="142" t="s">
        <v>385</v>
      </c>
      <c r="N1166" s="142" t="s">
        <v>418</v>
      </c>
      <c r="O1166" s="143" t="s">
        <v>6</v>
      </c>
      <c r="P1166" s="144" t="s">
        <v>400</v>
      </c>
      <c r="Q1166" s="145">
        <v>137</v>
      </c>
      <c r="R1166" s="146"/>
      <c r="S1166" s="147" t="s">
        <v>383</v>
      </c>
      <c r="T1166" s="406">
        <f t="shared" si="263"/>
        <v>3</v>
      </c>
      <c r="V1166" s="401" t="str">
        <f t="shared" si="261"/>
        <v>JWWA  B  137</v>
      </c>
      <c r="W1166" s="401" t="str">
        <f t="shared" si="269"/>
        <v>JWWA  B  137</v>
      </c>
      <c r="AD1166" s="401"/>
    </row>
    <row r="1167" spans="1:30" ht="15" customHeight="1">
      <c r="A1167" s="400" t="str">
        <f t="shared" si="260"/>
        <v>004A0110</v>
      </c>
      <c r="B1167" s="544"/>
      <c r="C1167" s="541"/>
      <c r="D1167" s="139" t="s">
        <v>178</v>
      </c>
      <c r="E1167" s="140">
        <v>1</v>
      </c>
      <c r="F1167" s="140">
        <v>10</v>
      </c>
      <c r="G1167" s="532"/>
      <c r="H1167" s="532"/>
      <c r="I1167" s="148" t="str">
        <f t="shared" si="134"/>
        <v>004A0110</v>
      </c>
      <c r="J1167" s="149" t="s">
        <v>728</v>
      </c>
      <c r="K1167" s="149" t="s">
        <v>831</v>
      </c>
      <c r="L1167" s="148" t="s">
        <v>122</v>
      </c>
      <c r="M1167" s="149" t="s">
        <v>385</v>
      </c>
      <c r="N1167" s="149" t="s">
        <v>418</v>
      </c>
      <c r="O1167" s="150" t="s">
        <v>6</v>
      </c>
      <c r="P1167" s="151" t="s">
        <v>164</v>
      </c>
      <c r="Q1167" s="152">
        <v>137</v>
      </c>
      <c r="R1167" s="153"/>
      <c r="S1167" s="154" t="s">
        <v>819</v>
      </c>
      <c r="T1167" s="407">
        <f t="shared" si="263"/>
        <v>4</v>
      </c>
      <c r="V1167" s="401" t="str">
        <f t="shared" si="261"/>
        <v>JWWA  B  137</v>
      </c>
      <c r="W1167" s="401" t="str">
        <f t="shared" si="269"/>
        <v>JWWA  B  137</v>
      </c>
      <c r="AD1167" s="401"/>
    </row>
    <row r="1168" spans="1:30" ht="15" customHeight="1">
      <c r="A1168" s="400" t="str">
        <f t="shared" si="260"/>
        <v>017A0110</v>
      </c>
      <c r="B1168" s="544"/>
      <c r="C1168" s="541"/>
      <c r="D1168" s="139" t="s">
        <v>178</v>
      </c>
      <c r="E1168" s="140">
        <v>1</v>
      </c>
      <c r="F1168" s="140">
        <v>10</v>
      </c>
      <c r="G1168" s="532"/>
      <c r="H1168" s="532"/>
      <c r="I1168" s="148" t="str">
        <f t="shared" si="134"/>
        <v>017A0110</v>
      </c>
      <c r="J1168" s="149" t="s">
        <v>728</v>
      </c>
      <c r="K1168" s="149" t="s">
        <v>416</v>
      </c>
      <c r="L1168" s="149" t="s">
        <v>122</v>
      </c>
      <c r="M1168" s="149" t="s">
        <v>385</v>
      </c>
      <c r="N1168" s="149" t="s">
        <v>418</v>
      </c>
      <c r="O1168" s="150" t="s">
        <v>6</v>
      </c>
      <c r="P1168" s="151" t="s">
        <v>164</v>
      </c>
      <c r="Q1168" s="152">
        <v>137</v>
      </c>
      <c r="R1168" s="153"/>
      <c r="S1168" s="511" t="s">
        <v>4486</v>
      </c>
      <c r="T1168" s="407">
        <f t="shared" si="263"/>
        <v>17</v>
      </c>
      <c r="V1168" s="401" t="str">
        <f t="shared" si="261"/>
        <v>JWWA  B  137</v>
      </c>
      <c r="W1168" s="401" t="str">
        <f t="shared" si="269"/>
        <v>JWWA  B  137</v>
      </c>
      <c r="AD1168" s="401"/>
    </row>
    <row r="1169" spans="1:30" ht="15" hidden="1" customHeight="1">
      <c r="A1169" s="400" t="str">
        <f t="shared" si="260"/>
        <v>022A0110</v>
      </c>
      <c r="B1169" s="544"/>
      <c r="C1169" s="541"/>
      <c r="D1169" s="139" t="s">
        <v>178</v>
      </c>
      <c r="E1169" s="140">
        <v>1</v>
      </c>
      <c r="F1169" s="140">
        <v>10</v>
      </c>
      <c r="G1169" s="532"/>
      <c r="H1169" s="532"/>
      <c r="I1169" s="148" t="str">
        <f t="shared" si="134"/>
        <v>022A0110</v>
      </c>
      <c r="J1169" s="149" t="s">
        <v>728</v>
      </c>
      <c r="K1169" s="149" t="s">
        <v>2128</v>
      </c>
      <c r="L1169" s="149" t="s">
        <v>122</v>
      </c>
      <c r="M1169" s="149" t="s">
        <v>385</v>
      </c>
      <c r="N1169" s="149" t="s">
        <v>418</v>
      </c>
      <c r="O1169" s="150" t="s">
        <v>6</v>
      </c>
      <c r="P1169" s="151" t="s">
        <v>164</v>
      </c>
      <c r="Q1169" s="152">
        <v>137</v>
      </c>
      <c r="R1169" s="153"/>
      <c r="S1169" s="154" t="s">
        <v>2118</v>
      </c>
      <c r="T1169" s="407">
        <f t="shared" si="263"/>
        <v>22</v>
      </c>
      <c r="V1169" s="401" t="str">
        <f t="shared" si="261"/>
        <v>JWWA  B  137</v>
      </c>
      <c r="W1169" s="401" t="str">
        <f t="shared" si="269"/>
        <v>JWWA  B  137</v>
      </c>
      <c r="AD1169" s="401"/>
    </row>
    <row r="1170" spans="1:30" ht="15" customHeight="1">
      <c r="A1170" s="400" t="str">
        <f t="shared" si="260"/>
        <v>023A0110</v>
      </c>
      <c r="B1170" s="544"/>
      <c r="C1170" s="541"/>
      <c r="D1170" s="139" t="s">
        <v>178</v>
      </c>
      <c r="E1170" s="140">
        <v>1</v>
      </c>
      <c r="F1170" s="140">
        <v>10</v>
      </c>
      <c r="G1170" s="532"/>
      <c r="H1170" s="532"/>
      <c r="I1170" s="148" t="str">
        <f t="shared" si="134"/>
        <v>023A0110</v>
      </c>
      <c r="J1170" s="149" t="s">
        <v>728</v>
      </c>
      <c r="K1170" s="149" t="s">
        <v>416</v>
      </c>
      <c r="L1170" s="149" t="s">
        <v>122</v>
      </c>
      <c r="M1170" s="149" t="s">
        <v>385</v>
      </c>
      <c r="N1170" s="149" t="s">
        <v>418</v>
      </c>
      <c r="O1170" s="150" t="s">
        <v>6</v>
      </c>
      <c r="P1170" s="464" t="s">
        <v>164</v>
      </c>
      <c r="Q1170" s="465">
        <v>137</v>
      </c>
      <c r="R1170" s="153"/>
      <c r="S1170" s="154" t="s">
        <v>801</v>
      </c>
      <c r="T1170" s="407">
        <f t="shared" si="263"/>
        <v>23</v>
      </c>
      <c r="V1170" s="401" t="str">
        <f t="shared" si="261"/>
        <v>JWWA  B  137</v>
      </c>
      <c r="W1170" s="401" t="str">
        <f t="shared" si="269"/>
        <v>JWWA  B  137</v>
      </c>
      <c r="AD1170" s="401"/>
    </row>
    <row r="1171" spans="1:30" ht="15" customHeight="1">
      <c r="A1171" s="400" t="str">
        <f t="shared" si="260"/>
        <v>025A0106</v>
      </c>
      <c r="B1171" s="544"/>
      <c r="C1171" s="541"/>
      <c r="D1171" s="139" t="s">
        <v>178</v>
      </c>
      <c r="E1171" s="140">
        <v>1</v>
      </c>
      <c r="F1171" s="140">
        <v>6</v>
      </c>
      <c r="G1171" s="533"/>
      <c r="H1171" s="533"/>
      <c r="I1171" s="155" t="str">
        <f t="shared" si="134"/>
        <v>025A0106</v>
      </c>
      <c r="J1171" s="156" t="s">
        <v>728</v>
      </c>
      <c r="K1171" s="156" t="s">
        <v>1667</v>
      </c>
      <c r="L1171" s="155" t="s">
        <v>122</v>
      </c>
      <c r="M1171" s="156" t="s">
        <v>385</v>
      </c>
      <c r="N1171" s="156" t="s">
        <v>418</v>
      </c>
      <c r="O1171" s="157" t="s">
        <v>6</v>
      </c>
      <c r="P1171" s="158" t="s">
        <v>164</v>
      </c>
      <c r="Q1171" s="159">
        <v>137</v>
      </c>
      <c r="R1171" s="160"/>
      <c r="S1171" s="183" t="s">
        <v>922</v>
      </c>
      <c r="T1171" s="408">
        <f t="shared" si="263"/>
        <v>25</v>
      </c>
      <c r="V1171" s="401" t="str">
        <f t="shared" si="261"/>
        <v>JWWA  B  137</v>
      </c>
      <c r="W1171" s="401" t="str">
        <f t="shared" ref="W1171:W1204" si="270">V1171</f>
        <v>JWWA  B  137</v>
      </c>
      <c r="AD1171" s="401"/>
    </row>
    <row r="1172" spans="1:30" ht="15" customHeight="1">
      <c r="A1172" s="400" t="str">
        <f t="shared" si="260"/>
        <v>018A0102</v>
      </c>
      <c r="B1172" s="544"/>
      <c r="C1172" s="541"/>
      <c r="D1172" s="139" t="s">
        <v>178</v>
      </c>
      <c r="E1172" s="140">
        <v>1</v>
      </c>
      <c r="F1172" s="140">
        <v>2</v>
      </c>
      <c r="G1172" s="531" t="s">
        <v>2691</v>
      </c>
      <c r="H1172" s="421" t="s">
        <v>2681</v>
      </c>
      <c r="I1172" s="164" t="str">
        <f t="shared" si="134"/>
        <v>018A0102</v>
      </c>
      <c r="J1172" s="165" t="s">
        <v>950</v>
      </c>
      <c r="K1172" s="165" t="s">
        <v>951</v>
      </c>
      <c r="L1172" s="206" t="s">
        <v>546</v>
      </c>
      <c r="M1172" s="165" t="s">
        <v>385</v>
      </c>
      <c r="N1172" s="165" t="s">
        <v>414</v>
      </c>
      <c r="O1172" s="166" t="s">
        <v>57</v>
      </c>
      <c r="P1172" s="167"/>
      <c r="Q1172" s="168"/>
      <c r="R1172" s="169"/>
      <c r="S1172" s="182" t="s">
        <v>944</v>
      </c>
      <c r="T1172" s="423">
        <f t="shared" si="263"/>
        <v>18</v>
      </c>
      <c r="V1172" s="401" t="str">
        <f t="shared" si="261"/>
        <v xml:space="preserve">指定承認    </v>
      </c>
      <c r="W1172" s="401" t="str">
        <f t="shared" si="270"/>
        <v xml:space="preserve">指定承認    </v>
      </c>
      <c r="AD1172" s="401"/>
    </row>
    <row r="1173" spans="1:30" ht="15" customHeight="1">
      <c r="A1173" s="400" t="str">
        <f t="shared" si="260"/>
        <v>018A0101</v>
      </c>
      <c r="B1173" s="544"/>
      <c r="C1173" s="541"/>
      <c r="D1173" s="139" t="s">
        <v>178</v>
      </c>
      <c r="E1173" s="140">
        <v>1</v>
      </c>
      <c r="F1173" s="140">
        <v>1</v>
      </c>
      <c r="G1173" s="539"/>
      <c r="H1173" s="531" t="s">
        <v>2688</v>
      </c>
      <c r="I1173" s="162" t="str">
        <f t="shared" si="134"/>
        <v>018A0101</v>
      </c>
      <c r="J1173" s="142" t="s">
        <v>950</v>
      </c>
      <c r="K1173" s="142" t="s">
        <v>2690</v>
      </c>
      <c r="L1173" s="141" t="s">
        <v>546</v>
      </c>
      <c r="M1173" s="142" t="s">
        <v>385</v>
      </c>
      <c r="N1173" s="142" t="s">
        <v>415</v>
      </c>
      <c r="O1173" s="143" t="s">
        <v>57</v>
      </c>
      <c r="P1173" s="144"/>
      <c r="Q1173" s="145"/>
      <c r="R1173" s="146"/>
      <c r="S1173" s="147" t="s">
        <v>944</v>
      </c>
      <c r="T1173" s="406">
        <f t="shared" ref="T1173:T1204" si="271">IF(S1173="","",VLOOKUP(S1173,$AC$7:$AD$82,2,FALSE))</f>
        <v>18</v>
      </c>
      <c r="V1173" s="401" t="str">
        <f t="shared" si="261"/>
        <v xml:space="preserve">指定承認    </v>
      </c>
      <c r="W1173" s="401" t="str">
        <f t="shared" si="270"/>
        <v xml:space="preserve">指定承認    </v>
      </c>
      <c r="AD1173" s="401"/>
    </row>
    <row r="1174" spans="1:30" ht="15" customHeight="1">
      <c r="A1174" s="400" t="str">
        <f t="shared" si="260"/>
        <v>018A0103</v>
      </c>
      <c r="B1174" s="544"/>
      <c r="C1174" s="541"/>
      <c r="D1174" s="139" t="s">
        <v>178</v>
      </c>
      <c r="E1174" s="140">
        <v>1</v>
      </c>
      <c r="F1174" s="140">
        <v>3</v>
      </c>
      <c r="G1174" s="539"/>
      <c r="H1174" s="532"/>
      <c r="I1174" s="164" t="str">
        <f t="shared" si="134"/>
        <v>018A0103</v>
      </c>
      <c r="J1174" s="176" t="s">
        <v>950</v>
      </c>
      <c r="K1174" s="176" t="s">
        <v>951</v>
      </c>
      <c r="L1174" s="164" t="s">
        <v>546</v>
      </c>
      <c r="M1174" s="176" t="s">
        <v>385</v>
      </c>
      <c r="N1174" s="176" t="s">
        <v>415</v>
      </c>
      <c r="O1174" s="177" t="s">
        <v>57</v>
      </c>
      <c r="P1174" s="178"/>
      <c r="Q1174" s="179"/>
      <c r="R1174" s="180"/>
      <c r="S1174" s="181" t="s">
        <v>944</v>
      </c>
      <c r="T1174" s="419">
        <f t="shared" si="271"/>
        <v>18</v>
      </c>
      <c r="V1174" s="401" t="str">
        <f t="shared" si="261"/>
        <v xml:space="preserve">指定承認    </v>
      </c>
      <c r="W1174" s="401" t="str">
        <f t="shared" si="270"/>
        <v xml:space="preserve">指定承認    </v>
      </c>
      <c r="AD1174" s="401"/>
    </row>
    <row r="1175" spans="1:30" ht="15" customHeight="1">
      <c r="A1175" s="400" t="str">
        <f t="shared" si="260"/>
        <v>018A0104</v>
      </c>
      <c r="B1175" s="544"/>
      <c r="C1175" s="541"/>
      <c r="D1175" s="139" t="s">
        <v>178</v>
      </c>
      <c r="E1175" s="140">
        <v>1</v>
      </c>
      <c r="F1175" s="140">
        <v>4</v>
      </c>
      <c r="G1175" s="535"/>
      <c r="H1175" s="533"/>
      <c r="I1175" s="164" t="str">
        <f t="shared" si="134"/>
        <v>018A0104</v>
      </c>
      <c r="J1175" s="165" t="s">
        <v>950</v>
      </c>
      <c r="K1175" s="165" t="s">
        <v>952</v>
      </c>
      <c r="L1175" s="206" t="s">
        <v>122</v>
      </c>
      <c r="M1175" s="165" t="s">
        <v>385</v>
      </c>
      <c r="N1175" s="165" t="s">
        <v>415</v>
      </c>
      <c r="O1175" s="166" t="s">
        <v>57</v>
      </c>
      <c r="P1175" s="167"/>
      <c r="Q1175" s="168"/>
      <c r="R1175" s="169"/>
      <c r="S1175" s="182" t="s">
        <v>944</v>
      </c>
      <c r="T1175" s="423">
        <f t="shared" si="271"/>
        <v>18</v>
      </c>
      <c r="V1175" s="401" t="str">
        <f t="shared" si="261"/>
        <v xml:space="preserve">指定承認    </v>
      </c>
      <c r="W1175" s="401" t="str">
        <f t="shared" si="270"/>
        <v xml:space="preserve">指定承認    </v>
      </c>
      <c r="AD1175" s="401"/>
    </row>
    <row r="1176" spans="1:30" ht="15" customHeight="1">
      <c r="A1176" s="400" t="str">
        <f t="shared" si="260"/>
        <v>026A0103</v>
      </c>
      <c r="B1176" s="544"/>
      <c r="C1176" s="541"/>
      <c r="D1176" s="139" t="s">
        <v>178</v>
      </c>
      <c r="E1176" s="140">
        <v>1</v>
      </c>
      <c r="F1176" s="140">
        <v>3</v>
      </c>
      <c r="G1176" s="534" t="s">
        <v>2692</v>
      </c>
      <c r="H1176" s="421" t="s">
        <v>2688</v>
      </c>
      <c r="I1176" s="164" t="str">
        <f t="shared" si="134"/>
        <v>026A0103</v>
      </c>
      <c r="J1176" s="165" t="s">
        <v>181</v>
      </c>
      <c r="K1176" s="165" t="s">
        <v>2054</v>
      </c>
      <c r="L1176" s="165" t="s">
        <v>122</v>
      </c>
      <c r="M1176" s="165" t="s">
        <v>385</v>
      </c>
      <c r="N1176" s="165" t="s">
        <v>415</v>
      </c>
      <c r="O1176" s="166" t="s">
        <v>6</v>
      </c>
      <c r="P1176" s="167" t="s">
        <v>164</v>
      </c>
      <c r="Q1176" s="168">
        <v>137</v>
      </c>
      <c r="R1176" s="169"/>
      <c r="S1176" s="182" t="s">
        <v>2012</v>
      </c>
      <c r="T1176" s="423">
        <f t="shared" si="271"/>
        <v>26</v>
      </c>
      <c r="V1176" s="401" t="str">
        <f t="shared" si="261"/>
        <v>JWWA  B  137</v>
      </c>
      <c r="W1176" s="401" t="str">
        <f t="shared" si="270"/>
        <v>JWWA  B  137</v>
      </c>
      <c r="AD1176" s="401"/>
    </row>
    <row r="1177" spans="1:30" ht="15" customHeight="1">
      <c r="A1177" s="400" t="str">
        <f t="shared" si="260"/>
        <v>026A0104</v>
      </c>
      <c r="B1177" s="544"/>
      <c r="C1177" s="542"/>
      <c r="D1177" s="139" t="s">
        <v>178</v>
      </c>
      <c r="E1177" s="140">
        <v>1</v>
      </c>
      <c r="F1177" s="140">
        <v>4</v>
      </c>
      <c r="G1177" s="535"/>
      <c r="H1177" s="421" t="s">
        <v>2689</v>
      </c>
      <c r="I1177" s="164" t="str">
        <f t="shared" ref="I1177:I1200" si="272">IF(OR(D1177="",E1177="",F1177=""),"",TEXT(T1177,"000")&amp;D1177&amp;TEXT(E1177,"00")&amp;TEXT(F1177,"00"))</f>
        <v>026A0104</v>
      </c>
      <c r="J1177" s="165" t="s">
        <v>181</v>
      </c>
      <c r="K1177" s="165" t="s">
        <v>2054</v>
      </c>
      <c r="L1177" s="165" t="s">
        <v>122</v>
      </c>
      <c r="M1177" s="165" t="s">
        <v>385</v>
      </c>
      <c r="N1177" s="165" t="s">
        <v>418</v>
      </c>
      <c r="O1177" s="166" t="s">
        <v>6</v>
      </c>
      <c r="P1177" s="167" t="s">
        <v>164</v>
      </c>
      <c r="Q1177" s="168">
        <v>137</v>
      </c>
      <c r="R1177" s="169"/>
      <c r="S1177" s="182" t="s">
        <v>2012</v>
      </c>
      <c r="T1177" s="423">
        <f t="shared" si="271"/>
        <v>26</v>
      </c>
      <c r="V1177" s="401" t="str">
        <f t="shared" si="261"/>
        <v>JWWA  B  137</v>
      </c>
      <c r="W1177" s="401" t="str">
        <f t="shared" ref="W1177" si="273">V1177</f>
        <v>JWWA  B  137</v>
      </c>
      <c r="AD1177" s="401"/>
    </row>
    <row r="1178" spans="1:30" ht="15" customHeight="1">
      <c r="A1178" s="400" t="str">
        <f t="shared" si="260"/>
        <v>025A0107</v>
      </c>
      <c r="B1178" s="544"/>
      <c r="C1178" s="540" t="s">
        <v>2952</v>
      </c>
      <c r="D1178" s="139" t="s">
        <v>178</v>
      </c>
      <c r="E1178" s="140">
        <v>1</v>
      </c>
      <c r="F1178" s="140">
        <v>7</v>
      </c>
      <c r="G1178" s="534" t="s">
        <v>2693</v>
      </c>
      <c r="H1178" s="531" t="s">
        <v>2681</v>
      </c>
      <c r="I1178" s="162" t="str">
        <f t="shared" si="272"/>
        <v>025A0107</v>
      </c>
      <c r="J1178" s="142" t="s">
        <v>902</v>
      </c>
      <c r="K1178" s="142" t="s">
        <v>1668</v>
      </c>
      <c r="L1178" s="141" t="s">
        <v>546</v>
      </c>
      <c r="M1178" s="142" t="s">
        <v>385</v>
      </c>
      <c r="N1178" s="142" t="s">
        <v>414</v>
      </c>
      <c r="O1178" s="143" t="s">
        <v>57</v>
      </c>
      <c r="P1178" s="144"/>
      <c r="Q1178" s="145"/>
      <c r="R1178" s="146"/>
      <c r="S1178" s="161" t="s">
        <v>922</v>
      </c>
      <c r="T1178" s="406">
        <f t="shared" si="271"/>
        <v>25</v>
      </c>
      <c r="V1178" s="401" t="str">
        <f t="shared" si="261"/>
        <v xml:space="preserve">指定承認    </v>
      </c>
      <c r="W1178" s="401" t="str">
        <f t="shared" si="270"/>
        <v xml:space="preserve">指定承認    </v>
      </c>
      <c r="AD1178" s="401"/>
    </row>
    <row r="1179" spans="1:30" ht="15" customHeight="1">
      <c r="A1179" s="400" t="str">
        <f t="shared" si="260"/>
        <v>026A0105</v>
      </c>
      <c r="B1179" s="544"/>
      <c r="C1179" s="541"/>
      <c r="D1179" s="139" t="s">
        <v>178</v>
      </c>
      <c r="E1179" s="140">
        <v>1</v>
      </c>
      <c r="F1179" s="140">
        <v>5</v>
      </c>
      <c r="G1179" s="539"/>
      <c r="H1179" s="533"/>
      <c r="I1179" s="164" t="str">
        <f t="shared" si="272"/>
        <v>026A0105</v>
      </c>
      <c r="J1179" s="176" t="s">
        <v>902</v>
      </c>
      <c r="K1179" s="176" t="s">
        <v>2054</v>
      </c>
      <c r="L1179" s="164" t="s">
        <v>759</v>
      </c>
      <c r="M1179" s="176" t="s">
        <v>385</v>
      </c>
      <c r="N1179" s="176" t="s">
        <v>414</v>
      </c>
      <c r="O1179" s="177" t="s">
        <v>57</v>
      </c>
      <c r="P1179" s="178"/>
      <c r="Q1179" s="179"/>
      <c r="R1179" s="180"/>
      <c r="S1179" s="181" t="s">
        <v>2012</v>
      </c>
      <c r="T1179" s="419">
        <f t="shared" si="271"/>
        <v>26</v>
      </c>
      <c r="V1179" s="401" t="str">
        <f t="shared" si="261"/>
        <v xml:space="preserve">指定承認    </v>
      </c>
      <c r="W1179" s="401" t="str">
        <f t="shared" si="270"/>
        <v xml:space="preserve">指定承認    </v>
      </c>
      <c r="AD1179" s="401"/>
    </row>
    <row r="1180" spans="1:30" ht="15" customHeight="1">
      <c r="A1180" s="400" t="str">
        <f t="shared" si="260"/>
        <v>025A0108</v>
      </c>
      <c r="B1180" s="544"/>
      <c r="C1180" s="541"/>
      <c r="D1180" s="139" t="s">
        <v>178</v>
      </c>
      <c r="E1180" s="140">
        <v>1</v>
      </c>
      <c r="F1180" s="140">
        <v>8</v>
      </c>
      <c r="G1180" s="539"/>
      <c r="H1180" s="531" t="s">
        <v>2686</v>
      </c>
      <c r="I1180" s="162" t="str">
        <f t="shared" si="272"/>
        <v>025A0108</v>
      </c>
      <c r="J1180" s="142" t="s">
        <v>902</v>
      </c>
      <c r="K1180" s="142" t="s">
        <v>1668</v>
      </c>
      <c r="L1180" s="141" t="s">
        <v>546</v>
      </c>
      <c r="M1180" s="142" t="s">
        <v>385</v>
      </c>
      <c r="N1180" s="142" t="s">
        <v>417</v>
      </c>
      <c r="O1180" s="143" t="s">
        <v>57</v>
      </c>
      <c r="P1180" s="144"/>
      <c r="Q1180" s="145"/>
      <c r="R1180" s="146"/>
      <c r="S1180" s="161" t="s">
        <v>922</v>
      </c>
      <c r="T1180" s="406">
        <f t="shared" si="271"/>
        <v>25</v>
      </c>
      <c r="V1180" s="401" t="str">
        <f t="shared" si="261"/>
        <v xml:space="preserve">指定承認    </v>
      </c>
      <c r="W1180" s="401" t="str">
        <f t="shared" si="270"/>
        <v xml:space="preserve">指定承認    </v>
      </c>
      <c r="AD1180" s="401"/>
    </row>
    <row r="1181" spans="1:30" ht="15" customHeight="1">
      <c r="A1181" s="400" t="str">
        <f t="shared" si="260"/>
        <v>026A0106</v>
      </c>
      <c r="B1181" s="544"/>
      <c r="C1181" s="541"/>
      <c r="D1181" s="139" t="s">
        <v>178</v>
      </c>
      <c r="E1181" s="140">
        <v>1</v>
      </c>
      <c r="F1181" s="140">
        <v>6</v>
      </c>
      <c r="G1181" s="539"/>
      <c r="H1181" s="533"/>
      <c r="I1181" s="164" t="str">
        <f t="shared" si="272"/>
        <v>026A0106</v>
      </c>
      <c r="J1181" s="176" t="s">
        <v>902</v>
      </c>
      <c r="K1181" s="176" t="s">
        <v>2054</v>
      </c>
      <c r="L1181" s="164" t="s">
        <v>759</v>
      </c>
      <c r="M1181" s="176" t="s">
        <v>385</v>
      </c>
      <c r="N1181" s="176" t="s">
        <v>417</v>
      </c>
      <c r="O1181" s="177" t="s">
        <v>57</v>
      </c>
      <c r="P1181" s="178"/>
      <c r="Q1181" s="179"/>
      <c r="R1181" s="180"/>
      <c r="S1181" s="181" t="s">
        <v>2012</v>
      </c>
      <c r="T1181" s="419">
        <f t="shared" si="271"/>
        <v>26</v>
      </c>
      <c r="V1181" s="401" t="str">
        <f t="shared" si="261"/>
        <v xml:space="preserve">指定承認    </v>
      </c>
      <c r="W1181" s="401" t="str">
        <f t="shared" si="270"/>
        <v xml:space="preserve">指定承認    </v>
      </c>
      <c r="AD1181" s="401"/>
    </row>
    <row r="1182" spans="1:30" ht="15" customHeight="1">
      <c r="A1182" s="400" t="str">
        <f t="shared" si="260"/>
        <v>017A0111</v>
      </c>
      <c r="B1182" s="544"/>
      <c r="C1182" s="541"/>
      <c r="D1182" s="139" t="s">
        <v>178</v>
      </c>
      <c r="E1182" s="140">
        <v>1</v>
      </c>
      <c r="F1182" s="140">
        <v>11</v>
      </c>
      <c r="G1182" s="539"/>
      <c r="H1182" s="531" t="s">
        <v>2688</v>
      </c>
      <c r="I1182" s="162" t="str">
        <f t="shared" si="272"/>
        <v>017A0111</v>
      </c>
      <c r="J1182" s="142" t="s">
        <v>902</v>
      </c>
      <c r="K1182" s="142" t="s">
        <v>903</v>
      </c>
      <c r="L1182" s="142" t="s">
        <v>546</v>
      </c>
      <c r="M1182" s="142" t="s">
        <v>385</v>
      </c>
      <c r="N1182" s="142" t="s">
        <v>415</v>
      </c>
      <c r="O1182" s="143" t="s">
        <v>57</v>
      </c>
      <c r="P1182" s="144"/>
      <c r="Q1182" s="145"/>
      <c r="R1182" s="146"/>
      <c r="S1182" s="190" t="s">
        <v>4486</v>
      </c>
      <c r="T1182" s="406">
        <f t="shared" si="271"/>
        <v>17</v>
      </c>
      <c r="V1182" s="401" t="str">
        <f t="shared" si="261"/>
        <v xml:space="preserve">指定承認    </v>
      </c>
      <c r="W1182" s="401" t="str">
        <f t="shared" si="270"/>
        <v xml:space="preserve">指定承認    </v>
      </c>
      <c r="AD1182" s="401"/>
    </row>
    <row r="1183" spans="1:30" ht="15" customHeight="1">
      <c r="A1183" s="400" t="str">
        <f t="shared" si="260"/>
        <v>025A0109</v>
      </c>
      <c r="B1183" s="544"/>
      <c r="C1183" s="541"/>
      <c r="D1183" s="139" t="s">
        <v>178</v>
      </c>
      <c r="E1183" s="140">
        <v>1</v>
      </c>
      <c r="F1183" s="140">
        <v>9</v>
      </c>
      <c r="G1183" s="539"/>
      <c r="H1183" s="532"/>
      <c r="I1183" s="148" t="str">
        <f t="shared" si="272"/>
        <v>025A0109</v>
      </c>
      <c r="J1183" s="149" t="s">
        <v>902</v>
      </c>
      <c r="K1183" s="149" t="s">
        <v>1669</v>
      </c>
      <c r="L1183" s="148" t="s">
        <v>546</v>
      </c>
      <c r="M1183" s="149" t="s">
        <v>385</v>
      </c>
      <c r="N1183" s="149" t="s">
        <v>415</v>
      </c>
      <c r="O1183" s="150" t="s">
        <v>57</v>
      </c>
      <c r="P1183" s="151"/>
      <c r="Q1183" s="152"/>
      <c r="R1183" s="153"/>
      <c r="S1183" s="154" t="s">
        <v>922</v>
      </c>
      <c r="T1183" s="407">
        <f t="shared" si="271"/>
        <v>25</v>
      </c>
      <c r="V1183" s="401" t="str">
        <f t="shared" si="261"/>
        <v xml:space="preserve">指定承認    </v>
      </c>
      <c r="W1183" s="401" t="str">
        <f t="shared" si="270"/>
        <v xml:space="preserve">指定承認    </v>
      </c>
      <c r="AD1183" s="401"/>
    </row>
    <row r="1184" spans="1:30" ht="15" customHeight="1">
      <c r="A1184" s="400" t="str">
        <f t="shared" si="260"/>
        <v>026A0107</v>
      </c>
      <c r="B1184" s="544"/>
      <c r="C1184" s="541"/>
      <c r="D1184" s="139" t="s">
        <v>178</v>
      </c>
      <c r="E1184" s="140">
        <v>1</v>
      </c>
      <c r="F1184" s="140">
        <v>7</v>
      </c>
      <c r="G1184" s="539"/>
      <c r="H1184" s="533"/>
      <c r="I1184" s="155" t="str">
        <f t="shared" si="272"/>
        <v>026A0107</v>
      </c>
      <c r="J1184" s="156" t="s">
        <v>902</v>
      </c>
      <c r="K1184" s="156" t="s">
        <v>2054</v>
      </c>
      <c r="L1184" s="155" t="s">
        <v>759</v>
      </c>
      <c r="M1184" s="156" t="s">
        <v>385</v>
      </c>
      <c r="N1184" s="156" t="s">
        <v>415</v>
      </c>
      <c r="O1184" s="157" t="s">
        <v>57</v>
      </c>
      <c r="P1184" s="158"/>
      <c r="Q1184" s="159"/>
      <c r="R1184" s="160"/>
      <c r="S1184" s="183" t="s">
        <v>2012</v>
      </c>
      <c r="T1184" s="408">
        <f t="shared" si="271"/>
        <v>26</v>
      </c>
      <c r="V1184" s="401" t="str">
        <f t="shared" si="261"/>
        <v xml:space="preserve">指定承認    </v>
      </c>
      <c r="W1184" s="401" t="str">
        <f t="shared" si="270"/>
        <v xml:space="preserve">指定承認    </v>
      </c>
      <c r="AD1184" s="401"/>
    </row>
    <row r="1185" spans="1:30" ht="15" customHeight="1">
      <c r="A1185" s="400" t="str">
        <f t="shared" si="260"/>
        <v>025A0110</v>
      </c>
      <c r="B1185" s="544"/>
      <c r="C1185" s="541"/>
      <c r="D1185" s="139" t="s">
        <v>178</v>
      </c>
      <c r="E1185" s="140">
        <v>1</v>
      </c>
      <c r="F1185" s="140">
        <v>10</v>
      </c>
      <c r="G1185" s="539"/>
      <c r="H1185" s="531" t="s">
        <v>2689</v>
      </c>
      <c r="I1185" s="162" t="str">
        <f t="shared" si="272"/>
        <v>025A0110</v>
      </c>
      <c r="J1185" s="142" t="s">
        <v>902</v>
      </c>
      <c r="K1185" s="142" t="s">
        <v>1669</v>
      </c>
      <c r="L1185" s="141" t="s">
        <v>546</v>
      </c>
      <c r="M1185" s="142" t="s">
        <v>385</v>
      </c>
      <c r="N1185" s="142" t="s">
        <v>418</v>
      </c>
      <c r="O1185" s="143" t="s">
        <v>57</v>
      </c>
      <c r="P1185" s="144"/>
      <c r="Q1185" s="145"/>
      <c r="R1185" s="146"/>
      <c r="S1185" s="190" t="s">
        <v>922</v>
      </c>
      <c r="T1185" s="406">
        <f t="shared" si="271"/>
        <v>25</v>
      </c>
      <c r="V1185" s="401" t="str">
        <f t="shared" si="261"/>
        <v xml:space="preserve">指定承認    </v>
      </c>
      <c r="W1185" s="401" t="str">
        <f t="shared" si="270"/>
        <v xml:space="preserve">指定承認    </v>
      </c>
      <c r="AD1185" s="401"/>
    </row>
    <row r="1186" spans="1:30" ht="15" customHeight="1">
      <c r="A1186" s="400" t="str">
        <f t="shared" si="260"/>
        <v>026A0108</v>
      </c>
      <c r="B1186" s="544"/>
      <c r="C1186" s="542"/>
      <c r="D1186" s="139" t="s">
        <v>178</v>
      </c>
      <c r="E1186" s="140">
        <v>1</v>
      </c>
      <c r="F1186" s="140">
        <v>8</v>
      </c>
      <c r="G1186" s="535"/>
      <c r="H1186" s="533"/>
      <c r="I1186" s="164" t="str">
        <f t="shared" si="272"/>
        <v>026A0108</v>
      </c>
      <c r="J1186" s="176" t="s">
        <v>902</v>
      </c>
      <c r="K1186" s="176" t="s">
        <v>2054</v>
      </c>
      <c r="L1186" s="164" t="s">
        <v>759</v>
      </c>
      <c r="M1186" s="176" t="s">
        <v>385</v>
      </c>
      <c r="N1186" s="176" t="s">
        <v>418</v>
      </c>
      <c r="O1186" s="177" t="s">
        <v>57</v>
      </c>
      <c r="P1186" s="178"/>
      <c r="Q1186" s="179"/>
      <c r="R1186" s="180"/>
      <c r="S1186" s="181" t="s">
        <v>2012</v>
      </c>
      <c r="T1186" s="419">
        <f t="shared" si="271"/>
        <v>26</v>
      </c>
      <c r="V1186" s="401" t="str">
        <f t="shared" si="261"/>
        <v xml:space="preserve">指定承認    </v>
      </c>
      <c r="W1186" s="401" t="str">
        <f t="shared" si="270"/>
        <v xml:space="preserve">指定承認    </v>
      </c>
      <c r="AD1186" s="401"/>
    </row>
    <row r="1187" spans="1:30" ht="15" customHeight="1">
      <c r="A1187" s="400" t="str">
        <f t="shared" si="260"/>
        <v>017A0201</v>
      </c>
      <c r="B1187" s="544"/>
      <c r="C1187" s="540" t="s">
        <v>2958</v>
      </c>
      <c r="D1187" s="139" t="s">
        <v>178</v>
      </c>
      <c r="E1187" s="140">
        <v>2</v>
      </c>
      <c r="F1187" s="140">
        <v>1</v>
      </c>
      <c r="G1187" s="531" t="s">
        <v>2953</v>
      </c>
      <c r="H1187" s="421" t="s">
        <v>2681</v>
      </c>
      <c r="I1187" s="164" t="str">
        <f t="shared" si="272"/>
        <v>017A0201</v>
      </c>
      <c r="J1187" s="165" t="s">
        <v>905</v>
      </c>
      <c r="K1187" s="165" t="s">
        <v>906</v>
      </c>
      <c r="L1187" s="165" t="s">
        <v>759</v>
      </c>
      <c r="M1187" s="165" t="s">
        <v>385</v>
      </c>
      <c r="N1187" s="165" t="s">
        <v>414</v>
      </c>
      <c r="O1187" s="166" t="s">
        <v>57</v>
      </c>
      <c r="P1187" s="167"/>
      <c r="Q1187" s="168"/>
      <c r="R1187" s="169"/>
      <c r="S1187" s="510" t="s">
        <v>4486</v>
      </c>
      <c r="T1187" s="423">
        <f t="shared" si="271"/>
        <v>17</v>
      </c>
      <c r="V1187" s="401" t="str">
        <f t="shared" si="261"/>
        <v xml:space="preserve">指定承認    </v>
      </c>
      <c r="W1187" s="401" t="str">
        <f t="shared" si="270"/>
        <v xml:space="preserve">指定承認    </v>
      </c>
      <c r="AD1187" s="401"/>
    </row>
    <row r="1188" spans="1:30" ht="15" customHeight="1">
      <c r="A1188" s="400" t="str">
        <f t="shared" si="260"/>
        <v>017A0202</v>
      </c>
      <c r="B1188" s="544"/>
      <c r="C1188" s="541"/>
      <c r="D1188" s="139" t="s">
        <v>178</v>
      </c>
      <c r="E1188" s="140">
        <v>2</v>
      </c>
      <c r="F1188" s="140">
        <v>2</v>
      </c>
      <c r="G1188" s="539"/>
      <c r="H1188" s="421" t="s">
        <v>2686</v>
      </c>
      <c r="I1188" s="164" t="str">
        <f t="shared" si="272"/>
        <v>017A0202</v>
      </c>
      <c r="J1188" s="165" t="s">
        <v>905</v>
      </c>
      <c r="K1188" s="165" t="s">
        <v>906</v>
      </c>
      <c r="L1188" s="165" t="s">
        <v>759</v>
      </c>
      <c r="M1188" s="165" t="s">
        <v>385</v>
      </c>
      <c r="N1188" s="165" t="s">
        <v>417</v>
      </c>
      <c r="O1188" s="166" t="s">
        <v>57</v>
      </c>
      <c r="P1188" s="167"/>
      <c r="Q1188" s="168"/>
      <c r="R1188" s="169"/>
      <c r="S1188" s="510" t="s">
        <v>4486</v>
      </c>
      <c r="T1188" s="423">
        <f t="shared" si="271"/>
        <v>17</v>
      </c>
      <c r="V1188" s="401" t="str">
        <f t="shared" si="261"/>
        <v xml:space="preserve">指定承認    </v>
      </c>
      <c r="W1188" s="401" t="str">
        <f t="shared" si="270"/>
        <v xml:space="preserve">指定承認    </v>
      </c>
      <c r="AD1188" s="401"/>
    </row>
    <row r="1189" spans="1:30" ht="15" customHeight="1">
      <c r="A1189" s="400" t="str">
        <f t="shared" si="260"/>
        <v>017A0203</v>
      </c>
      <c r="B1189" s="544"/>
      <c r="C1189" s="541"/>
      <c r="D1189" s="139" t="s">
        <v>178</v>
      </c>
      <c r="E1189" s="140">
        <v>2</v>
      </c>
      <c r="F1189" s="140">
        <v>3</v>
      </c>
      <c r="G1189" s="539"/>
      <c r="H1189" s="421" t="s">
        <v>2688</v>
      </c>
      <c r="I1189" s="164" t="str">
        <f t="shared" si="272"/>
        <v>017A0203</v>
      </c>
      <c r="J1189" s="165" t="s">
        <v>905</v>
      </c>
      <c r="K1189" s="165" t="s">
        <v>908</v>
      </c>
      <c r="L1189" s="165" t="s">
        <v>759</v>
      </c>
      <c r="M1189" s="165" t="s">
        <v>385</v>
      </c>
      <c r="N1189" s="165" t="s">
        <v>415</v>
      </c>
      <c r="O1189" s="166" t="s">
        <v>57</v>
      </c>
      <c r="P1189" s="167"/>
      <c r="Q1189" s="168"/>
      <c r="R1189" s="169"/>
      <c r="S1189" s="510" t="s">
        <v>4486</v>
      </c>
      <c r="T1189" s="423">
        <f t="shared" si="271"/>
        <v>17</v>
      </c>
      <c r="V1189" s="401" t="str">
        <f t="shared" si="261"/>
        <v xml:space="preserve">指定承認    </v>
      </c>
      <c r="W1189" s="401" t="str">
        <f t="shared" si="270"/>
        <v xml:space="preserve">指定承認    </v>
      </c>
      <c r="AD1189" s="401"/>
    </row>
    <row r="1190" spans="1:30" ht="15" customHeight="1">
      <c r="A1190" s="400" t="str">
        <f t="shared" ref="A1190:A1253" si="274">I1190</f>
        <v>017A0204</v>
      </c>
      <c r="B1190" s="544"/>
      <c r="C1190" s="541"/>
      <c r="D1190" s="139" t="s">
        <v>178</v>
      </c>
      <c r="E1190" s="140">
        <v>2</v>
      </c>
      <c r="F1190" s="140">
        <v>4</v>
      </c>
      <c r="G1190" s="535"/>
      <c r="H1190" s="421" t="s">
        <v>2689</v>
      </c>
      <c r="I1190" s="164" t="str">
        <f t="shared" si="272"/>
        <v>017A0204</v>
      </c>
      <c r="J1190" s="165" t="s">
        <v>905</v>
      </c>
      <c r="K1190" s="165" t="s">
        <v>908</v>
      </c>
      <c r="L1190" s="165" t="s">
        <v>759</v>
      </c>
      <c r="M1190" s="165" t="s">
        <v>385</v>
      </c>
      <c r="N1190" s="165" t="s">
        <v>418</v>
      </c>
      <c r="O1190" s="166" t="s">
        <v>57</v>
      </c>
      <c r="P1190" s="167"/>
      <c r="Q1190" s="168"/>
      <c r="R1190" s="169"/>
      <c r="S1190" s="510" t="s">
        <v>4486</v>
      </c>
      <c r="T1190" s="423">
        <f t="shared" si="271"/>
        <v>17</v>
      </c>
      <c r="V1190" s="401" t="str">
        <f t="shared" si="261"/>
        <v xml:space="preserve">指定承認    </v>
      </c>
      <c r="W1190" s="401" t="str">
        <f t="shared" si="270"/>
        <v xml:space="preserve">指定承認    </v>
      </c>
      <c r="AD1190" s="401"/>
    </row>
    <row r="1191" spans="1:30" ht="15" customHeight="1">
      <c r="A1191" s="400" t="str">
        <f t="shared" si="274"/>
        <v>018A0201</v>
      </c>
      <c r="B1191" s="544"/>
      <c r="C1191" s="541"/>
      <c r="D1191" s="139" t="s">
        <v>178</v>
      </c>
      <c r="E1191" s="140">
        <v>2</v>
      </c>
      <c r="F1191" s="140">
        <v>1</v>
      </c>
      <c r="G1191" s="163" t="s">
        <v>2694</v>
      </c>
      <c r="H1191" s="421" t="s">
        <v>2688</v>
      </c>
      <c r="I1191" s="164" t="str">
        <f t="shared" si="272"/>
        <v>018A0201</v>
      </c>
      <c r="J1191" s="165" t="s">
        <v>954</v>
      </c>
      <c r="K1191" s="165" t="s">
        <v>955</v>
      </c>
      <c r="L1191" s="206" t="s">
        <v>546</v>
      </c>
      <c r="M1191" s="165" t="s">
        <v>385</v>
      </c>
      <c r="N1191" s="165" t="s">
        <v>415</v>
      </c>
      <c r="O1191" s="166" t="s">
        <v>57</v>
      </c>
      <c r="P1191" s="167"/>
      <c r="Q1191" s="168"/>
      <c r="R1191" s="169"/>
      <c r="S1191" s="182" t="s">
        <v>944</v>
      </c>
      <c r="T1191" s="423">
        <f t="shared" si="271"/>
        <v>18</v>
      </c>
      <c r="V1191" s="401" t="str">
        <f t="shared" si="261"/>
        <v xml:space="preserve">指定承認    </v>
      </c>
      <c r="W1191" s="401" t="str">
        <f t="shared" si="270"/>
        <v xml:space="preserve">指定承認    </v>
      </c>
      <c r="AD1191" s="401"/>
    </row>
    <row r="1192" spans="1:30" ht="15" customHeight="1">
      <c r="A1192" s="400" t="str">
        <f t="shared" si="274"/>
        <v>023A0201</v>
      </c>
      <c r="B1192" s="544"/>
      <c r="C1192" s="541"/>
      <c r="D1192" s="139" t="s">
        <v>178</v>
      </c>
      <c r="E1192" s="140">
        <v>2</v>
      </c>
      <c r="F1192" s="140">
        <v>1</v>
      </c>
      <c r="G1192" s="531" t="s">
        <v>2954</v>
      </c>
      <c r="H1192" s="421" t="s">
        <v>2681</v>
      </c>
      <c r="I1192" s="164" t="str">
        <f t="shared" si="272"/>
        <v>023A0201</v>
      </c>
      <c r="J1192" s="165" t="s">
        <v>2696</v>
      </c>
      <c r="K1192" s="165" t="s">
        <v>2697</v>
      </c>
      <c r="L1192" s="165" t="s">
        <v>2698</v>
      </c>
      <c r="M1192" s="165"/>
      <c r="N1192" s="165" t="s">
        <v>2699</v>
      </c>
      <c r="O1192" s="166" t="s">
        <v>2700</v>
      </c>
      <c r="P1192" s="167"/>
      <c r="Q1192" s="168"/>
      <c r="R1192" s="169"/>
      <c r="S1192" s="161" t="s">
        <v>801</v>
      </c>
      <c r="T1192" s="423">
        <f t="shared" si="271"/>
        <v>23</v>
      </c>
      <c r="V1192" s="401" t="str">
        <f t="shared" si="261"/>
        <v xml:space="preserve">指定承認    </v>
      </c>
      <c r="W1192" s="401" t="str">
        <f t="shared" si="270"/>
        <v xml:space="preserve">指定承認    </v>
      </c>
      <c r="AD1192" s="401"/>
    </row>
    <row r="1193" spans="1:30" ht="15" customHeight="1">
      <c r="A1193" s="400" t="str">
        <f t="shared" si="274"/>
        <v>023A0202</v>
      </c>
      <c r="B1193" s="544"/>
      <c r="C1193" s="541"/>
      <c r="D1193" s="139" t="s">
        <v>178</v>
      </c>
      <c r="E1193" s="140">
        <v>2</v>
      </c>
      <c r="F1193" s="140">
        <v>2</v>
      </c>
      <c r="G1193" s="539"/>
      <c r="H1193" s="421" t="s">
        <v>2686</v>
      </c>
      <c r="I1193" s="164" t="str">
        <f t="shared" si="272"/>
        <v>023A0202</v>
      </c>
      <c r="J1193" s="165" t="s">
        <v>2696</v>
      </c>
      <c r="K1193" s="165" t="s">
        <v>2697</v>
      </c>
      <c r="L1193" s="165" t="s">
        <v>2698</v>
      </c>
      <c r="M1193" s="165"/>
      <c r="N1193" s="165" t="s">
        <v>2701</v>
      </c>
      <c r="O1193" s="166" t="s">
        <v>2700</v>
      </c>
      <c r="P1193" s="167"/>
      <c r="Q1193" s="168"/>
      <c r="R1193" s="169"/>
      <c r="S1193" s="182" t="s">
        <v>801</v>
      </c>
      <c r="T1193" s="423">
        <f t="shared" si="271"/>
        <v>23</v>
      </c>
      <c r="V1193" s="401" t="str">
        <f t="shared" si="261"/>
        <v xml:space="preserve">指定承認    </v>
      </c>
      <c r="W1193" s="401" t="str">
        <f t="shared" si="270"/>
        <v xml:space="preserve">指定承認    </v>
      </c>
      <c r="AD1193" s="401"/>
    </row>
    <row r="1194" spans="1:30" ht="15" customHeight="1">
      <c r="A1194" s="400" t="str">
        <f t="shared" si="274"/>
        <v>023A0203</v>
      </c>
      <c r="B1194" s="544"/>
      <c r="C1194" s="541"/>
      <c r="D1194" s="139" t="s">
        <v>178</v>
      </c>
      <c r="E1194" s="140">
        <v>2</v>
      </c>
      <c r="F1194" s="140">
        <v>3</v>
      </c>
      <c r="G1194" s="535"/>
      <c r="H1194" s="421" t="s">
        <v>2688</v>
      </c>
      <c r="I1194" s="164" t="str">
        <f t="shared" si="272"/>
        <v>023A0203</v>
      </c>
      <c r="J1194" s="165" t="s">
        <v>2696</v>
      </c>
      <c r="K1194" s="165" t="s">
        <v>2697</v>
      </c>
      <c r="L1194" s="165" t="s">
        <v>2702</v>
      </c>
      <c r="M1194" s="165"/>
      <c r="N1194" s="165" t="s">
        <v>2703</v>
      </c>
      <c r="O1194" s="166" t="s">
        <v>2700</v>
      </c>
      <c r="P1194" s="167"/>
      <c r="Q1194" s="168"/>
      <c r="R1194" s="169"/>
      <c r="S1194" s="182" t="s">
        <v>801</v>
      </c>
      <c r="T1194" s="423">
        <f t="shared" si="271"/>
        <v>23</v>
      </c>
      <c r="V1194" s="401" t="str">
        <f t="shared" si="261"/>
        <v xml:space="preserve">指定承認    </v>
      </c>
      <c r="W1194" s="401" t="str">
        <f t="shared" si="270"/>
        <v xml:space="preserve">指定承認    </v>
      </c>
      <c r="AD1194" s="401"/>
    </row>
    <row r="1195" spans="1:30" ht="15" customHeight="1">
      <c r="A1195" s="400" t="str">
        <f t="shared" si="274"/>
        <v>023A0204</v>
      </c>
      <c r="B1195" s="544"/>
      <c r="C1195" s="542"/>
      <c r="D1195" s="139" t="s">
        <v>178</v>
      </c>
      <c r="E1195" s="140">
        <v>2</v>
      </c>
      <c r="F1195" s="140">
        <v>4</v>
      </c>
      <c r="G1195" s="142" t="s">
        <v>807</v>
      </c>
      <c r="H1195" s="421" t="s">
        <v>2689</v>
      </c>
      <c r="I1195" s="164" t="str">
        <f t="shared" si="272"/>
        <v>023A0204</v>
      </c>
      <c r="J1195" s="165" t="s">
        <v>2696</v>
      </c>
      <c r="K1195" s="165" t="s">
        <v>2697</v>
      </c>
      <c r="L1195" s="165" t="s">
        <v>2702</v>
      </c>
      <c r="M1195" s="165"/>
      <c r="N1195" s="165" t="s">
        <v>2704</v>
      </c>
      <c r="O1195" s="166" t="s">
        <v>2700</v>
      </c>
      <c r="P1195" s="167"/>
      <c r="Q1195" s="168"/>
      <c r="R1195" s="169"/>
      <c r="S1195" s="204" t="s">
        <v>801</v>
      </c>
      <c r="T1195" s="407">
        <f t="shared" si="271"/>
        <v>23</v>
      </c>
      <c r="V1195" s="401" t="str">
        <f t="shared" si="261"/>
        <v xml:space="preserve">指定承認    </v>
      </c>
      <c r="W1195" s="401" t="str">
        <f t="shared" si="270"/>
        <v xml:space="preserve">指定承認    </v>
      </c>
      <c r="AD1195" s="401"/>
    </row>
    <row r="1196" spans="1:30" ht="15" customHeight="1">
      <c r="A1196" s="400" t="str">
        <f t="shared" si="274"/>
        <v>003A0201</v>
      </c>
      <c r="B1196" s="544"/>
      <c r="C1196" s="540" t="s">
        <v>2957</v>
      </c>
      <c r="D1196" s="139" t="s">
        <v>178</v>
      </c>
      <c r="E1196" s="140">
        <v>2</v>
      </c>
      <c r="F1196" s="140">
        <v>1</v>
      </c>
      <c r="G1196" s="163" t="s">
        <v>3758</v>
      </c>
      <c r="H1196" s="421" t="s">
        <v>2688</v>
      </c>
      <c r="I1196" s="162" t="str">
        <f t="shared" si="272"/>
        <v>003A0201</v>
      </c>
      <c r="J1196" s="142" t="s">
        <v>796</v>
      </c>
      <c r="K1196" s="142" t="s">
        <v>419</v>
      </c>
      <c r="L1196" s="141" t="s">
        <v>420</v>
      </c>
      <c r="M1196" s="141" t="s">
        <v>910</v>
      </c>
      <c r="N1196" s="142" t="s">
        <v>415</v>
      </c>
      <c r="O1196" s="143" t="s">
        <v>57</v>
      </c>
      <c r="P1196" s="144"/>
      <c r="Q1196" s="145"/>
      <c r="R1196" s="146"/>
      <c r="S1196" s="147" t="s">
        <v>383</v>
      </c>
      <c r="T1196" s="406">
        <f t="shared" si="271"/>
        <v>3</v>
      </c>
      <c r="V1196" s="401" t="str">
        <f t="shared" ref="V1196:V1259" si="275">""&amp;O1196&amp;"  "&amp;P1196&amp;"  "&amp;Q1196&amp;""</f>
        <v xml:space="preserve">指定承認    </v>
      </c>
      <c r="W1196" s="401" t="str">
        <f t="shared" si="270"/>
        <v xml:space="preserve">指定承認    </v>
      </c>
      <c r="AD1196" s="401"/>
    </row>
    <row r="1197" spans="1:30" ht="15" customHeight="1">
      <c r="A1197" s="400" t="str">
        <f t="shared" si="274"/>
        <v>004A0201</v>
      </c>
      <c r="B1197" s="544" t="s">
        <v>2959</v>
      </c>
      <c r="C1197" s="541"/>
      <c r="D1197" s="139" t="s">
        <v>178</v>
      </c>
      <c r="E1197" s="140">
        <v>2</v>
      </c>
      <c r="F1197" s="140">
        <v>1</v>
      </c>
      <c r="G1197" s="531" t="s">
        <v>2955</v>
      </c>
      <c r="H1197" s="531" t="s">
        <v>2688</v>
      </c>
      <c r="I1197" s="148" t="str">
        <f t="shared" si="272"/>
        <v>004A0201</v>
      </c>
      <c r="J1197" s="149" t="s">
        <v>796</v>
      </c>
      <c r="K1197" s="149" t="s">
        <v>832</v>
      </c>
      <c r="L1197" s="148" t="s">
        <v>546</v>
      </c>
      <c r="M1197" s="148" t="s">
        <v>909</v>
      </c>
      <c r="N1197" s="149" t="s">
        <v>415</v>
      </c>
      <c r="O1197" s="150" t="s">
        <v>57</v>
      </c>
      <c r="P1197" s="151"/>
      <c r="Q1197" s="152"/>
      <c r="R1197" s="153"/>
      <c r="S1197" s="154" t="s">
        <v>819</v>
      </c>
      <c r="T1197" s="407">
        <f t="shared" si="271"/>
        <v>4</v>
      </c>
      <c r="V1197" s="401" t="str">
        <f t="shared" si="275"/>
        <v xml:space="preserve">指定承認    </v>
      </c>
      <c r="W1197" s="401" t="str">
        <f t="shared" si="270"/>
        <v xml:space="preserve">指定承認    </v>
      </c>
      <c r="AD1197" s="401"/>
    </row>
    <row r="1198" spans="1:30" ht="15" customHeight="1">
      <c r="A1198" s="400" t="str">
        <f t="shared" si="274"/>
        <v>017A0205</v>
      </c>
      <c r="B1198" s="544"/>
      <c r="C1198" s="541"/>
      <c r="D1198" s="139" t="s">
        <v>178</v>
      </c>
      <c r="E1198" s="140">
        <v>2</v>
      </c>
      <c r="F1198" s="140">
        <v>5</v>
      </c>
      <c r="G1198" s="532"/>
      <c r="H1198" s="532"/>
      <c r="I1198" s="148" t="str">
        <f t="shared" si="272"/>
        <v>017A0205</v>
      </c>
      <c r="J1198" s="149" t="s">
        <v>796</v>
      </c>
      <c r="K1198" s="149" t="s">
        <v>911</v>
      </c>
      <c r="L1198" s="149" t="s">
        <v>546</v>
      </c>
      <c r="M1198" s="149" t="s">
        <v>910</v>
      </c>
      <c r="N1198" s="149" t="s">
        <v>415</v>
      </c>
      <c r="O1198" s="150" t="s">
        <v>57</v>
      </c>
      <c r="P1198" s="151"/>
      <c r="Q1198" s="152"/>
      <c r="R1198" s="153"/>
      <c r="S1198" s="511" t="s">
        <v>4486</v>
      </c>
      <c r="T1198" s="407">
        <f t="shared" si="271"/>
        <v>17</v>
      </c>
      <c r="V1198" s="401" t="str">
        <f t="shared" si="275"/>
        <v xml:space="preserve">指定承認    </v>
      </c>
      <c r="W1198" s="401" t="str">
        <f t="shared" si="270"/>
        <v xml:space="preserve">指定承認    </v>
      </c>
      <c r="AD1198" s="401"/>
    </row>
    <row r="1199" spans="1:30" ht="15" hidden="1" customHeight="1">
      <c r="A1199" s="400" t="str">
        <f t="shared" si="274"/>
        <v>022A0201</v>
      </c>
      <c r="B1199" s="544"/>
      <c r="C1199" s="541"/>
      <c r="D1199" s="139" t="s">
        <v>178</v>
      </c>
      <c r="E1199" s="140">
        <v>2</v>
      </c>
      <c r="F1199" s="140">
        <v>1</v>
      </c>
      <c r="G1199" s="532"/>
      <c r="H1199" s="532"/>
      <c r="I1199" s="148" t="str">
        <f t="shared" si="272"/>
        <v>022A0201</v>
      </c>
      <c r="J1199" s="149" t="s">
        <v>796</v>
      </c>
      <c r="K1199" s="149" t="s">
        <v>2129</v>
      </c>
      <c r="L1199" s="149" t="s">
        <v>546</v>
      </c>
      <c r="M1199" s="149" t="s">
        <v>910</v>
      </c>
      <c r="N1199" s="149" t="s">
        <v>415</v>
      </c>
      <c r="O1199" s="150" t="s">
        <v>57</v>
      </c>
      <c r="P1199" s="151"/>
      <c r="Q1199" s="152"/>
      <c r="R1199" s="153"/>
      <c r="S1199" s="154" t="s">
        <v>2118</v>
      </c>
      <c r="T1199" s="407">
        <f t="shared" si="271"/>
        <v>22</v>
      </c>
      <c r="V1199" s="401" t="str">
        <f t="shared" si="275"/>
        <v xml:space="preserve">指定承認    </v>
      </c>
      <c r="W1199" s="401" t="str">
        <f t="shared" si="270"/>
        <v xml:space="preserve">指定承認    </v>
      </c>
      <c r="AD1199" s="401"/>
    </row>
    <row r="1200" spans="1:30" ht="15" customHeight="1">
      <c r="A1200" s="400" t="str">
        <f t="shared" si="274"/>
        <v>023A0205</v>
      </c>
      <c r="B1200" s="544"/>
      <c r="C1200" s="541"/>
      <c r="D1200" s="139" t="s">
        <v>178</v>
      </c>
      <c r="E1200" s="140">
        <v>2</v>
      </c>
      <c r="F1200" s="140">
        <v>5</v>
      </c>
      <c r="G1200" s="532"/>
      <c r="H1200" s="532"/>
      <c r="I1200" s="170" t="str">
        <f t="shared" si="272"/>
        <v>023A0205</v>
      </c>
      <c r="J1200" s="171" t="s">
        <v>2695</v>
      </c>
      <c r="K1200" s="171" t="s">
        <v>2705</v>
      </c>
      <c r="L1200" s="171" t="s">
        <v>2702</v>
      </c>
      <c r="M1200" s="171" t="s">
        <v>2706</v>
      </c>
      <c r="N1200" s="171" t="s">
        <v>2703</v>
      </c>
      <c r="O1200" s="172" t="s">
        <v>2700</v>
      </c>
      <c r="P1200" s="173"/>
      <c r="Q1200" s="174"/>
      <c r="R1200" s="175"/>
      <c r="S1200" s="161" t="s">
        <v>801</v>
      </c>
      <c r="T1200" s="424">
        <f t="shared" si="271"/>
        <v>23</v>
      </c>
      <c r="V1200" s="401" t="str">
        <f t="shared" si="275"/>
        <v xml:space="preserve">指定承認    </v>
      </c>
      <c r="W1200" s="401" t="str">
        <f t="shared" si="270"/>
        <v xml:space="preserve">指定承認    </v>
      </c>
      <c r="AD1200" s="401"/>
    </row>
    <row r="1201" spans="1:30" ht="15" customHeight="1">
      <c r="A1201" s="400" t="str">
        <f t="shared" si="274"/>
        <v>025A0201</v>
      </c>
      <c r="B1201" s="544"/>
      <c r="C1201" s="541"/>
      <c r="D1201" s="139" t="s">
        <v>178</v>
      </c>
      <c r="E1201" s="140">
        <v>2</v>
      </c>
      <c r="F1201" s="140">
        <v>1</v>
      </c>
      <c r="G1201" s="532"/>
      <c r="H1201" s="532"/>
      <c r="I1201" s="164" t="str">
        <f t="shared" si="134"/>
        <v>025A0201</v>
      </c>
      <c r="J1201" s="176" t="s">
        <v>796</v>
      </c>
      <c r="K1201" s="176" t="s">
        <v>1670</v>
      </c>
      <c r="L1201" s="164" t="s">
        <v>420</v>
      </c>
      <c r="M1201" s="164" t="s">
        <v>910</v>
      </c>
      <c r="N1201" s="176" t="s">
        <v>415</v>
      </c>
      <c r="O1201" s="177" t="s">
        <v>57</v>
      </c>
      <c r="P1201" s="178"/>
      <c r="Q1201" s="179"/>
      <c r="R1201" s="180"/>
      <c r="S1201" s="181" t="s">
        <v>922</v>
      </c>
      <c r="T1201" s="419">
        <f t="shared" si="271"/>
        <v>25</v>
      </c>
      <c r="V1201" s="401" t="str">
        <f t="shared" si="275"/>
        <v xml:space="preserve">指定承認    </v>
      </c>
      <c r="W1201" s="401" t="str">
        <f t="shared" si="270"/>
        <v xml:space="preserve">指定承認    </v>
      </c>
      <c r="AD1201" s="401"/>
    </row>
    <row r="1202" spans="1:30" ht="15" customHeight="1">
      <c r="A1202" s="400" t="str">
        <f t="shared" si="274"/>
        <v>033A0201</v>
      </c>
      <c r="B1202" s="544"/>
      <c r="C1202" s="541"/>
      <c r="D1202" s="139" t="s">
        <v>178</v>
      </c>
      <c r="E1202" s="140">
        <v>2</v>
      </c>
      <c r="F1202" s="140">
        <v>1</v>
      </c>
      <c r="G1202" s="532"/>
      <c r="H1202" s="532"/>
      <c r="I1202" s="162" t="str">
        <f t="shared" si="134"/>
        <v>033A0201</v>
      </c>
      <c r="J1202" s="142" t="s">
        <v>796</v>
      </c>
      <c r="K1202" s="142" t="s">
        <v>2008</v>
      </c>
      <c r="L1202" s="141" t="s">
        <v>546</v>
      </c>
      <c r="M1202" s="141" t="s">
        <v>909</v>
      </c>
      <c r="N1202" s="142" t="s">
        <v>415</v>
      </c>
      <c r="O1202" s="143" t="s">
        <v>57</v>
      </c>
      <c r="P1202" s="144"/>
      <c r="Q1202" s="145"/>
      <c r="R1202" s="146"/>
      <c r="S1202" s="147" t="s">
        <v>1279</v>
      </c>
      <c r="T1202" s="406">
        <f t="shared" si="271"/>
        <v>33</v>
      </c>
      <c r="V1202" s="401" t="str">
        <f t="shared" si="275"/>
        <v xml:space="preserve">指定承認    </v>
      </c>
      <c r="W1202" s="401" t="str">
        <f t="shared" si="270"/>
        <v xml:space="preserve">指定承認    </v>
      </c>
      <c r="AD1202" s="401"/>
    </row>
    <row r="1203" spans="1:30" ht="15" customHeight="1">
      <c r="A1203" s="400" t="str">
        <f t="shared" si="274"/>
        <v>033A0203</v>
      </c>
      <c r="B1203" s="544"/>
      <c r="C1203" s="541"/>
      <c r="D1203" s="139" t="s">
        <v>178</v>
      </c>
      <c r="E1203" s="140">
        <v>2</v>
      </c>
      <c r="F1203" s="140">
        <v>3</v>
      </c>
      <c r="G1203" s="532"/>
      <c r="H1203" s="532"/>
      <c r="I1203" s="164" t="str">
        <f t="shared" ref="I1203" si="276">IF(OR(D1203="",E1203="",F1203=""),"",TEXT(T1203,"000")&amp;D1203&amp;TEXT(E1203,"00")&amp;TEXT(F1203,"00"))</f>
        <v>033A0203</v>
      </c>
      <c r="J1203" s="176" t="s">
        <v>796</v>
      </c>
      <c r="K1203" s="176" t="s">
        <v>2008</v>
      </c>
      <c r="L1203" s="164" t="s">
        <v>546</v>
      </c>
      <c r="M1203" s="164" t="s">
        <v>2009</v>
      </c>
      <c r="N1203" s="176" t="s">
        <v>415</v>
      </c>
      <c r="O1203" s="177" t="s">
        <v>57</v>
      </c>
      <c r="P1203" s="178"/>
      <c r="Q1203" s="179"/>
      <c r="R1203" s="180"/>
      <c r="S1203" s="181" t="s">
        <v>1279</v>
      </c>
      <c r="T1203" s="419">
        <f t="shared" si="271"/>
        <v>33</v>
      </c>
      <c r="V1203" s="401" t="str">
        <f t="shared" si="275"/>
        <v xml:space="preserve">指定承認    </v>
      </c>
      <c r="W1203" s="401" t="str">
        <f t="shared" si="270"/>
        <v xml:space="preserve">指定承認    </v>
      </c>
      <c r="AD1203" s="401"/>
    </row>
    <row r="1204" spans="1:30" ht="15" customHeight="1">
      <c r="A1204" s="400" t="str">
        <f t="shared" si="274"/>
        <v>033A0205</v>
      </c>
      <c r="B1204" s="544"/>
      <c r="C1204" s="541"/>
      <c r="D1204" s="139" t="s">
        <v>178</v>
      </c>
      <c r="E1204" s="140">
        <v>2</v>
      </c>
      <c r="F1204" s="140">
        <v>5</v>
      </c>
      <c r="G1204" s="532"/>
      <c r="H1204" s="532"/>
      <c r="I1204" s="162" t="str">
        <f t="shared" si="134"/>
        <v>033A0205</v>
      </c>
      <c r="J1204" s="142" t="s">
        <v>796</v>
      </c>
      <c r="K1204" s="142" t="s">
        <v>2010</v>
      </c>
      <c r="L1204" s="141" t="s">
        <v>122</v>
      </c>
      <c r="M1204" s="141" t="s">
        <v>909</v>
      </c>
      <c r="N1204" s="142" t="s">
        <v>415</v>
      </c>
      <c r="O1204" s="143" t="s">
        <v>57</v>
      </c>
      <c r="P1204" s="144"/>
      <c r="Q1204" s="145"/>
      <c r="R1204" s="146"/>
      <c r="S1204" s="147" t="s">
        <v>1279</v>
      </c>
      <c r="T1204" s="406">
        <f t="shared" si="271"/>
        <v>33</v>
      </c>
      <c r="V1204" s="401" t="str">
        <f t="shared" si="275"/>
        <v xml:space="preserve">指定承認    </v>
      </c>
      <c r="W1204" s="401" t="str">
        <f t="shared" si="270"/>
        <v xml:space="preserve">指定承認    </v>
      </c>
      <c r="AD1204" s="401"/>
    </row>
    <row r="1205" spans="1:30" ht="15" customHeight="1">
      <c r="A1205" s="400" t="str">
        <f t="shared" si="274"/>
        <v>033A0207</v>
      </c>
      <c r="B1205" s="544"/>
      <c r="C1205" s="541"/>
      <c r="D1205" s="139" t="s">
        <v>178</v>
      </c>
      <c r="E1205" s="140">
        <v>2</v>
      </c>
      <c r="F1205" s="140">
        <v>7</v>
      </c>
      <c r="G1205" s="532"/>
      <c r="H1205" s="533"/>
      <c r="I1205" s="164" t="str">
        <f t="shared" si="134"/>
        <v>033A0207</v>
      </c>
      <c r="J1205" s="176" t="s">
        <v>796</v>
      </c>
      <c r="K1205" s="176" t="s">
        <v>2010</v>
      </c>
      <c r="L1205" s="164" t="s">
        <v>122</v>
      </c>
      <c r="M1205" s="164" t="s">
        <v>2009</v>
      </c>
      <c r="N1205" s="176" t="s">
        <v>415</v>
      </c>
      <c r="O1205" s="177" t="s">
        <v>57</v>
      </c>
      <c r="P1205" s="178"/>
      <c r="Q1205" s="179"/>
      <c r="R1205" s="180"/>
      <c r="S1205" s="181" t="s">
        <v>1279</v>
      </c>
      <c r="T1205" s="419">
        <f t="shared" ref="T1205:T1222" si="277">IF(S1205="","",VLOOKUP(S1205,$AC$7:$AD$82,2,FALSE))</f>
        <v>33</v>
      </c>
      <c r="V1205" s="401" t="str">
        <f t="shared" si="275"/>
        <v xml:space="preserve">指定承認    </v>
      </c>
      <c r="W1205" s="401" t="str">
        <f t="shared" ref="W1205:W1221" si="278">V1205</f>
        <v xml:space="preserve">指定承認    </v>
      </c>
      <c r="AD1205" s="401"/>
    </row>
    <row r="1206" spans="1:30" ht="15" customHeight="1">
      <c r="A1206" s="400" t="str">
        <f t="shared" si="274"/>
        <v>003A0202</v>
      </c>
      <c r="B1206" s="544"/>
      <c r="C1206" s="541"/>
      <c r="D1206" s="139" t="s">
        <v>178</v>
      </c>
      <c r="E1206" s="140">
        <v>2</v>
      </c>
      <c r="F1206" s="140">
        <v>2</v>
      </c>
      <c r="G1206" s="532"/>
      <c r="H1206" s="531" t="s">
        <v>2689</v>
      </c>
      <c r="I1206" s="162" t="str">
        <f t="shared" ref="I1206:I1630" si="279">IF(OR(D1206="",E1206="",F1206=""),"",TEXT(T1206,"000")&amp;D1206&amp;TEXT(E1206,"00")&amp;TEXT(F1206,"00"))</f>
        <v>003A0202</v>
      </c>
      <c r="J1206" s="142" t="s">
        <v>796</v>
      </c>
      <c r="K1206" s="142" t="s">
        <v>419</v>
      </c>
      <c r="L1206" s="141" t="s">
        <v>420</v>
      </c>
      <c r="M1206" s="141" t="s">
        <v>910</v>
      </c>
      <c r="N1206" s="142" t="s">
        <v>418</v>
      </c>
      <c r="O1206" s="143" t="s">
        <v>57</v>
      </c>
      <c r="P1206" s="144"/>
      <c r="Q1206" s="145"/>
      <c r="R1206" s="146"/>
      <c r="S1206" s="147" t="s">
        <v>383</v>
      </c>
      <c r="T1206" s="406">
        <f t="shared" si="277"/>
        <v>3</v>
      </c>
      <c r="V1206" s="401" t="str">
        <f t="shared" si="275"/>
        <v xml:space="preserve">指定承認    </v>
      </c>
      <c r="W1206" s="401" t="str">
        <f t="shared" si="278"/>
        <v xml:space="preserve">指定承認    </v>
      </c>
      <c r="AD1206" s="401"/>
    </row>
    <row r="1207" spans="1:30" ht="15" customHeight="1">
      <c r="A1207" s="400" t="str">
        <f t="shared" si="274"/>
        <v>004A0202</v>
      </c>
      <c r="B1207" s="544"/>
      <c r="C1207" s="541"/>
      <c r="D1207" s="139" t="s">
        <v>178</v>
      </c>
      <c r="E1207" s="140">
        <v>2</v>
      </c>
      <c r="F1207" s="140">
        <v>2</v>
      </c>
      <c r="G1207" s="532"/>
      <c r="H1207" s="532"/>
      <c r="I1207" s="148" t="str">
        <f t="shared" si="279"/>
        <v>004A0202</v>
      </c>
      <c r="J1207" s="149" t="s">
        <v>796</v>
      </c>
      <c r="K1207" s="149" t="s">
        <v>832</v>
      </c>
      <c r="L1207" s="148" t="s">
        <v>546</v>
      </c>
      <c r="M1207" s="148" t="s">
        <v>909</v>
      </c>
      <c r="N1207" s="149" t="s">
        <v>418</v>
      </c>
      <c r="O1207" s="150" t="s">
        <v>57</v>
      </c>
      <c r="P1207" s="151"/>
      <c r="Q1207" s="152"/>
      <c r="R1207" s="153"/>
      <c r="S1207" s="154" t="s">
        <v>819</v>
      </c>
      <c r="T1207" s="407">
        <f t="shared" si="277"/>
        <v>4</v>
      </c>
      <c r="V1207" s="401" t="str">
        <f t="shared" si="275"/>
        <v xml:space="preserve">指定承認    </v>
      </c>
      <c r="W1207" s="401" t="str">
        <f t="shared" si="278"/>
        <v xml:space="preserve">指定承認    </v>
      </c>
      <c r="AD1207" s="401"/>
    </row>
    <row r="1208" spans="1:30" ht="15" customHeight="1">
      <c r="A1208" s="400" t="str">
        <f t="shared" si="274"/>
        <v>017A0206</v>
      </c>
      <c r="B1208" s="544"/>
      <c r="C1208" s="541"/>
      <c r="D1208" s="139" t="s">
        <v>178</v>
      </c>
      <c r="E1208" s="140">
        <v>2</v>
      </c>
      <c r="F1208" s="140">
        <v>6</v>
      </c>
      <c r="G1208" s="532"/>
      <c r="H1208" s="532"/>
      <c r="I1208" s="148" t="str">
        <f t="shared" si="279"/>
        <v>017A0206</v>
      </c>
      <c r="J1208" s="149" t="s">
        <v>796</v>
      </c>
      <c r="K1208" s="149" t="s">
        <v>911</v>
      </c>
      <c r="L1208" s="149" t="s">
        <v>546</v>
      </c>
      <c r="M1208" s="149" t="s">
        <v>910</v>
      </c>
      <c r="N1208" s="149" t="s">
        <v>418</v>
      </c>
      <c r="O1208" s="150" t="s">
        <v>57</v>
      </c>
      <c r="P1208" s="151"/>
      <c r="Q1208" s="152"/>
      <c r="R1208" s="153"/>
      <c r="S1208" s="511" t="s">
        <v>4486</v>
      </c>
      <c r="T1208" s="407">
        <f t="shared" si="277"/>
        <v>17</v>
      </c>
      <c r="V1208" s="401" t="str">
        <f t="shared" si="275"/>
        <v xml:space="preserve">指定承認    </v>
      </c>
      <c r="W1208" s="401" t="str">
        <f t="shared" si="278"/>
        <v xml:space="preserve">指定承認    </v>
      </c>
      <c r="AD1208" s="401"/>
    </row>
    <row r="1209" spans="1:30" ht="15" customHeight="1">
      <c r="A1209" s="400" t="str">
        <f t="shared" si="274"/>
        <v>023A0206</v>
      </c>
      <c r="B1209" s="544"/>
      <c r="C1209" s="541"/>
      <c r="D1209" s="139" t="s">
        <v>178</v>
      </c>
      <c r="E1209" s="140">
        <v>2</v>
      </c>
      <c r="F1209" s="140">
        <v>6</v>
      </c>
      <c r="G1209" s="532"/>
      <c r="H1209" s="532"/>
      <c r="I1209" s="148" t="str">
        <f t="shared" si="279"/>
        <v>023A0206</v>
      </c>
      <c r="J1209" s="149" t="s">
        <v>2695</v>
      </c>
      <c r="K1209" s="149" t="s">
        <v>2705</v>
      </c>
      <c r="L1209" s="149" t="s">
        <v>2702</v>
      </c>
      <c r="M1209" s="149" t="s">
        <v>2706</v>
      </c>
      <c r="N1209" s="149" t="s">
        <v>2704</v>
      </c>
      <c r="O1209" s="150" t="s">
        <v>2700</v>
      </c>
      <c r="P1209" s="151"/>
      <c r="Q1209" s="152"/>
      <c r="R1209" s="153"/>
      <c r="S1209" s="154" t="s">
        <v>801</v>
      </c>
      <c r="T1209" s="407">
        <f t="shared" si="277"/>
        <v>23</v>
      </c>
      <c r="V1209" s="401" t="str">
        <f t="shared" si="275"/>
        <v xml:space="preserve">指定承認    </v>
      </c>
      <c r="W1209" s="401" t="str">
        <f t="shared" si="278"/>
        <v xml:space="preserve">指定承認    </v>
      </c>
      <c r="AD1209" s="401"/>
    </row>
    <row r="1210" spans="1:30" ht="15" customHeight="1">
      <c r="A1210" s="400" t="str">
        <f t="shared" si="274"/>
        <v>025A0205</v>
      </c>
      <c r="B1210" s="544"/>
      <c r="C1210" s="541"/>
      <c r="D1210" s="139" t="s">
        <v>178</v>
      </c>
      <c r="E1210" s="140">
        <v>2</v>
      </c>
      <c r="F1210" s="140">
        <v>5</v>
      </c>
      <c r="G1210" s="532"/>
      <c r="H1210" s="532"/>
      <c r="I1210" s="155" t="str">
        <f t="shared" si="279"/>
        <v>025A0205</v>
      </c>
      <c r="J1210" s="156" t="s">
        <v>796</v>
      </c>
      <c r="K1210" s="156" t="s">
        <v>1670</v>
      </c>
      <c r="L1210" s="155" t="s">
        <v>420</v>
      </c>
      <c r="M1210" s="155" t="s">
        <v>910</v>
      </c>
      <c r="N1210" s="156" t="s">
        <v>418</v>
      </c>
      <c r="O1210" s="157" t="s">
        <v>57</v>
      </c>
      <c r="P1210" s="158"/>
      <c r="Q1210" s="159"/>
      <c r="R1210" s="160"/>
      <c r="S1210" s="183" t="s">
        <v>922</v>
      </c>
      <c r="T1210" s="408">
        <f t="shared" si="277"/>
        <v>25</v>
      </c>
      <c r="V1210" s="401" t="str">
        <f t="shared" si="275"/>
        <v xml:space="preserve">指定承認    </v>
      </c>
      <c r="W1210" s="401" t="str">
        <f t="shared" si="278"/>
        <v xml:space="preserve">指定承認    </v>
      </c>
      <c r="AD1210" s="401"/>
    </row>
    <row r="1211" spans="1:30" ht="15" customHeight="1">
      <c r="A1211" s="400" t="str">
        <f t="shared" si="274"/>
        <v>033A0202</v>
      </c>
      <c r="B1211" s="544"/>
      <c r="C1211" s="541"/>
      <c r="D1211" s="139" t="s">
        <v>178</v>
      </c>
      <c r="E1211" s="140">
        <v>2</v>
      </c>
      <c r="F1211" s="140">
        <v>2</v>
      </c>
      <c r="G1211" s="532"/>
      <c r="H1211" s="532"/>
      <c r="I1211" s="162" t="str">
        <f t="shared" si="279"/>
        <v>033A0202</v>
      </c>
      <c r="J1211" s="142" t="s">
        <v>796</v>
      </c>
      <c r="K1211" s="142" t="s">
        <v>2008</v>
      </c>
      <c r="L1211" s="141" t="s">
        <v>546</v>
      </c>
      <c r="M1211" s="141" t="s">
        <v>909</v>
      </c>
      <c r="N1211" s="142" t="s">
        <v>418</v>
      </c>
      <c r="O1211" s="143" t="s">
        <v>57</v>
      </c>
      <c r="P1211" s="144"/>
      <c r="Q1211" s="145"/>
      <c r="R1211" s="146"/>
      <c r="S1211" s="147" t="s">
        <v>1279</v>
      </c>
      <c r="T1211" s="406">
        <f t="shared" si="277"/>
        <v>33</v>
      </c>
      <c r="V1211" s="401" t="str">
        <f t="shared" si="275"/>
        <v xml:space="preserve">指定承認    </v>
      </c>
      <c r="W1211" s="401" t="str">
        <f t="shared" si="278"/>
        <v xml:space="preserve">指定承認    </v>
      </c>
      <c r="AD1211" s="401"/>
    </row>
    <row r="1212" spans="1:30" ht="15" customHeight="1">
      <c r="A1212" s="400" t="str">
        <f t="shared" si="274"/>
        <v>033A0204</v>
      </c>
      <c r="B1212" s="544"/>
      <c r="C1212" s="541"/>
      <c r="D1212" s="139" t="s">
        <v>178</v>
      </c>
      <c r="E1212" s="140">
        <v>2</v>
      </c>
      <c r="F1212" s="140">
        <v>4</v>
      </c>
      <c r="G1212" s="532"/>
      <c r="H1212" s="532"/>
      <c r="I1212" s="164" t="str">
        <f t="shared" si="279"/>
        <v>033A0204</v>
      </c>
      <c r="J1212" s="176" t="s">
        <v>796</v>
      </c>
      <c r="K1212" s="176" t="s">
        <v>2008</v>
      </c>
      <c r="L1212" s="164" t="s">
        <v>546</v>
      </c>
      <c r="M1212" s="164" t="s">
        <v>2009</v>
      </c>
      <c r="N1212" s="176" t="s">
        <v>418</v>
      </c>
      <c r="O1212" s="177" t="s">
        <v>57</v>
      </c>
      <c r="P1212" s="178"/>
      <c r="Q1212" s="179"/>
      <c r="R1212" s="180"/>
      <c r="S1212" s="181" t="s">
        <v>1279</v>
      </c>
      <c r="T1212" s="419">
        <f t="shared" si="277"/>
        <v>33</v>
      </c>
      <c r="V1212" s="401" t="str">
        <f t="shared" si="275"/>
        <v xml:space="preserve">指定承認    </v>
      </c>
      <c r="W1212" s="401" t="str">
        <f t="shared" si="278"/>
        <v xml:space="preserve">指定承認    </v>
      </c>
      <c r="AD1212" s="401"/>
    </row>
    <row r="1213" spans="1:30" ht="15" customHeight="1">
      <c r="A1213" s="400" t="str">
        <f t="shared" si="274"/>
        <v>033A0206</v>
      </c>
      <c r="B1213" s="544"/>
      <c r="C1213" s="541"/>
      <c r="D1213" s="139" t="s">
        <v>178</v>
      </c>
      <c r="E1213" s="140">
        <v>2</v>
      </c>
      <c r="F1213" s="140">
        <v>6</v>
      </c>
      <c r="G1213" s="532"/>
      <c r="H1213" s="532"/>
      <c r="I1213" s="162" t="str">
        <f t="shared" si="279"/>
        <v>033A0206</v>
      </c>
      <c r="J1213" s="142" t="s">
        <v>796</v>
      </c>
      <c r="K1213" s="142" t="s">
        <v>2010</v>
      </c>
      <c r="L1213" s="141" t="s">
        <v>122</v>
      </c>
      <c r="M1213" s="141" t="s">
        <v>909</v>
      </c>
      <c r="N1213" s="142" t="s">
        <v>418</v>
      </c>
      <c r="O1213" s="143" t="s">
        <v>57</v>
      </c>
      <c r="P1213" s="144"/>
      <c r="Q1213" s="145"/>
      <c r="R1213" s="146"/>
      <c r="S1213" s="147" t="s">
        <v>1279</v>
      </c>
      <c r="T1213" s="406">
        <f t="shared" si="277"/>
        <v>33</v>
      </c>
      <c r="V1213" s="401" t="str">
        <f t="shared" si="275"/>
        <v xml:space="preserve">指定承認    </v>
      </c>
      <c r="W1213" s="401" t="str">
        <f t="shared" ref="W1213" si="280">V1213</f>
        <v xml:space="preserve">指定承認    </v>
      </c>
      <c r="AD1213" s="401"/>
    </row>
    <row r="1214" spans="1:30" ht="15" customHeight="1">
      <c r="A1214" s="400" t="str">
        <f t="shared" si="274"/>
        <v>033A0208</v>
      </c>
      <c r="B1214" s="544"/>
      <c r="C1214" s="542"/>
      <c r="D1214" s="139" t="s">
        <v>178</v>
      </c>
      <c r="E1214" s="140">
        <v>2</v>
      </c>
      <c r="F1214" s="140">
        <v>8</v>
      </c>
      <c r="G1214" s="533"/>
      <c r="H1214" s="533"/>
      <c r="I1214" s="164" t="str">
        <f t="shared" si="279"/>
        <v>033A0208</v>
      </c>
      <c r="J1214" s="176" t="s">
        <v>796</v>
      </c>
      <c r="K1214" s="176" t="s">
        <v>2010</v>
      </c>
      <c r="L1214" s="164" t="s">
        <v>122</v>
      </c>
      <c r="M1214" s="164" t="s">
        <v>2009</v>
      </c>
      <c r="N1214" s="176" t="s">
        <v>418</v>
      </c>
      <c r="O1214" s="177" t="s">
        <v>57</v>
      </c>
      <c r="P1214" s="178"/>
      <c r="Q1214" s="179"/>
      <c r="R1214" s="180"/>
      <c r="S1214" s="181" t="s">
        <v>1279</v>
      </c>
      <c r="T1214" s="419">
        <f t="shared" si="277"/>
        <v>33</v>
      </c>
      <c r="V1214" s="401" t="str">
        <f t="shared" si="275"/>
        <v xml:space="preserve">指定承認    </v>
      </c>
      <c r="W1214" s="401" t="str">
        <f t="shared" si="278"/>
        <v xml:space="preserve">指定承認    </v>
      </c>
      <c r="AD1214" s="401"/>
    </row>
    <row r="1215" spans="1:30" ht="15" customHeight="1">
      <c r="A1215" s="400" t="str">
        <f t="shared" si="274"/>
        <v>018A0301</v>
      </c>
      <c r="B1215" s="544"/>
      <c r="C1215" s="592" t="s">
        <v>2956</v>
      </c>
      <c r="D1215" s="139" t="s">
        <v>178</v>
      </c>
      <c r="E1215" s="140">
        <v>3</v>
      </c>
      <c r="F1215" s="140">
        <v>1</v>
      </c>
      <c r="G1215" s="477" t="s">
        <v>2707</v>
      </c>
      <c r="H1215" s="421" t="s">
        <v>2681</v>
      </c>
      <c r="I1215" s="164" t="str">
        <f t="shared" si="279"/>
        <v>018A0301</v>
      </c>
      <c r="J1215" s="165" t="s">
        <v>956</v>
      </c>
      <c r="K1215" s="165" t="s">
        <v>957</v>
      </c>
      <c r="L1215" s="206" t="s">
        <v>546</v>
      </c>
      <c r="M1215" s="165" t="s">
        <v>958</v>
      </c>
      <c r="N1215" s="165" t="s">
        <v>421</v>
      </c>
      <c r="O1215" s="166" t="s">
        <v>57</v>
      </c>
      <c r="P1215" s="158"/>
      <c r="Q1215" s="159"/>
      <c r="R1215" s="160"/>
      <c r="S1215" s="182" t="s">
        <v>944</v>
      </c>
      <c r="T1215" s="423">
        <f t="shared" si="277"/>
        <v>18</v>
      </c>
      <c r="V1215" s="401" t="str">
        <f t="shared" si="275"/>
        <v xml:space="preserve">指定承認    </v>
      </c>
      <c r="W1215" s="401" t="str">
        <f t="shared" si="278"/>
        <v xml:space="preserve">指定承認    </v>
      </c>
      <c r="AD1215" s="401"/>
    </row>
    <row r="1216" spans="1:30" ht="15" customHeight="1">
      <c r="A1216" s="400" t="str">
        <f t="shared" si="274"/>
        <v>003A0401</v>
      </c>
      <c r="B1216" s="544"/>
      <c r="C1216" s="593"/>
      <c r="D1216" s="139" t="s">
        <v>178</v>
      </c>
      <c r="E1216" s="140">
        <v>4</v>
      </c>
      <c r="F1216" s="140">
        <v>1</v>
      </c>
      <c r="G1216" s="534" t="s">
        <v>2708</v>
      </c>
      <c r="H1216" s="531" t="s">
        <v>2709</v>
      </c>
      <c r="I1216" s="162" t="str">
        <f t="shared" si="279"/>
        <v>003A0401</v>
      </c>
      <c r="J1216" s="142" t="s">
        <v>548</v>
      </c>
      <c r="K1216" s="142" t="s">
        <v>551</v>
      </c>
      <c r="L1216" s="141" t="s">
        <v>552</v>
      </c>
      <c r="M1216" s="141" t="s">
        <v>547</v>
      </c>
      <c r="N1216" s="142"/>
      <c r="O1216" s="143" t="s">
        <v>57</v>
      </c>
      <c r="P1216" s="144"/>
      <c r="Q1216" s="145"/>
      <c r="R1216" s="146"/>
      <c r="S1216" s="147" t="s">
        <v>383</v>
      </c>
      <c r="T1216" s="406">
        <f t="shared" si="277"/>
        <v>3</v>
      </c>
      <c r="V1216" s="401" t="str">
        <f t="shared" si="275"/>
        <v xml:space="preserve">指定承認    </v>
      </c>
      <c r="W1216" s="401" t="str">
        <f t="shared" si="278"/>
        <v xml:space="preserve">指定承認    </v>
      </c>
      <c r="AD1216" s="401"/>
    </row>
    <row r="1217" spans="1:30" ht="15" customHeight="1">
      <c r="A1217" s="400" t="str">
        <f t="shared" si="274"/>
        <v>004A0401</v>
      </c>
      <c r="B1217" s="544"/>
      <c r="C1217" s="593"/>
      <c r="D1217" s="139" t="s">
        <v>178</v>
      </c>
      <c r="E1217" s="140">
        <v>4</v>
      </c>
      <c r="F1217" s="140">
        <v>1</v>
      </c>
      <c r="G1217" s="539"/>
      <c r="H1217" s="532"/>
      <c r="I1217" s="148" t="str">
        <f t="shared" si="279"/>
        <v>004A0401</v>
      </c>
      <c r="J1217" s="149" t="s">
        <v>548</v>
      </c>
      <c r="K1217" s="149" t="s">
        <v>833</v>
      </c>
      <c r="L1217" s="148" t="s">
        <v>552</v>
      </c>
      <c r="M1217" s="148" t="s">
        <v>547</v>
      </c>
      <c r="N1217" s="149"/>
      <c r="O1217" s="150" t="s">
        <v>57</v>
      </c>
      <c r="P1217" s="151"/>
      <c r="Q1217" s="152"/>
      <c r="R1217" s="153"/>
      <c r="S1217" s="154" t="s">
        <v>819</v>
      </c>
      <c r="T1217" s="407">
        <f t="shared" si="277"/>
        <v>4</v>
      </c>
      <c r="V1217" s="401" t="str">
        <f t="shared" si="275"/>
        <v xml:space="preserve">指定承認    </v>
      </c>
      <c r="W1217" s="401" t="str">
        <f t="shared" si="278"/>
        <v xml:space="preserve">指定承認    </v>
      </c>
      <c r="AD1217" s="401"/>
    </row>
    <row r="1218" spans="1:30" ht="15" customHeight="1">
      <c r="A1218" s="400" t="str">
        <f t="shared" si="274"/>
        <v>017A0401</v>
      </c>
      <c r="B1218" s="544"/>
      <c r="C1218" s="593"/>
      <c r="D1218" s="139" t="s">
        <v>178</v>
      </c>
      <c r="E1218" s="140">
        <v>4</v>
      </c>
      <c r="F1218" s="140">
        <v>1</v>
      </c>
      <c r="G1218" s="539"/>
      <c r="H1218" s="532"/>
      <c r="I1218" s="148" t="str">
        <f t="shared" si="279"/>
        <v>017A0401</v>
      </c>
      <c r="J1218" s="149" t="s">
        <v>548</v>
      </c>
      <c r="K1218" s="149" t="s">
        <v>912</v>
      </c>
      <c r="L1218" s="149" t="s">
        <v>552</v>
      </c>
      <c r="M1218" s="149" t="s">
        <v>547</v>
      </c>
      <c r="N1218" s="149"/>
      <c r="O1218" s="150" t="s">
        <v>57</v>
      </c>
      <c r="P1218" s="151"/>
      <c r="Q1218" s="152"/>
      <c r="R1218" s="153"/>
      <c r="S1218" s="511" t="s">
        <v>4486</v>
      </c>
      <c r="T1218" s="407">
        <f t="shared" si="277"/>
        <v>17</v>
      </c>
      <c r="V1218" s="401" t="str">
        <f t="shared" si="275"/>
        <v xml:space="preserve">指定承認    </v>
      </c>
      <c r="W1218" s="401" t="str">
        <f t="shared" si="278"/>
        <v xml:space="preserve">指定承認    </v>
      </c>
      <c r="AD1218" s="401"/>
    </row>
    <row r="1219" spans="1:30" ht="15" customHeight="1">
      <c r="A1219" s="400" t="str">
        <f t="shared" si="274"/>
        <v>018A0401</v>
      </c>
      <c r="B1219" s="544"/>
      <c r="C1219" s="593"/>
      <c r="D1219" s="139" t="s">
        <v>178</v>
      </c>
      <c r="E1219" s="140">
        <v>4</v>
      </c>
      <c r="F1219" s="140">
        <v>1</v>
      </c>
      <c r="G1219" s="539"/>
      <c r="H1219" s="532"/>
      <c r="I1219" s="155" t="str">
        <f t="shared" si="279"/>
        <v>018A0401</v>
      </c>
      <c r="J1219" s="156" t="s">
        <v>809</v>
      </c>
      <c r="K1219" s="156" t="s">
        <v>809</v>
      </c>
      <c r="L1219" s="155" t="s">
        <v>962</v>
      </c>
      <c r="M1219" s="155" t="s">
        <v>547</v>
      </c>
      <c r="N1219" s="156"/>
      <c r="O1219" s="157" t="s">
        <v>57</v>
      </c>
      <c r="P1219" s="158"/>
      <c r="Q1219" s="159"/>
      <c r="R1219" s="160"/>
      <c r="S1219" s="183" t="s">
        <v>944</v>
      </c>
      <c r="T1219" s="408">
        <f t="shared" si="277"/>
        <v>18</v>
      </c>
      <c r="V1219" s="401" t="str">
        <f t="shared" si="275"/>
        <v xml:space="preserve">指定承認    </v>
      </c>
      <c r="W1219" s="401" t="str">
        <f t="shared" si="278"/>
        <v xml:space="preserve">指定承認    </v>
      </c>
      <c r="AD1219" s="401"/>
    </row>
    <row r="1220" spans="1:30" ht="15" hidden="1" customHeight="1">
      <c r="A1220" s="400" t="str">
        <f t="shared" si="274"/>
        <v>022A0401</v>
      </c>
      <c r="B1220" s="544"/>
      <c r="C1220" s="593"/>
      <c r="D1220" s="139" t="s">
        <v>178</v>
      </c>
      <c r="E1220" s="140">
        <v>4</v>
      </c>
      <c r="F1220" s="140">
        <v>1</v>
      </c>
      <c r="G1220" s="539"/>
      <c r="H1220" s="532"/>
      <c r="I1220" s="162" t="str">
        <f t="shared" si="279"/>
        <v>022A0401</v>
      </c>
      <c r="J1220" s="142" t="s">
        <v>548</v>
      </c>
      <c r="K1220" s="142" t="s">
        <v>2130</v>
      </c>
      <c r="L1220" s="142" t="s">
        <v>552</v>
      </c>
      <c r="M1220" s="142" t="s">
        <v>547</v>
      </c>
      <c r="N1220" s="142"/>
      <c r="O1220" s="143" t="s">
        <v>57</v>
      </c>
      <c r="P1220" s="144"/>
      <c r="Q1220" s="145"/>
      <c r="R1220" s="146"/>
      <c r="S1220" s="190" t="s">
        <v>2118</v>
      </c>
      <c r="T1220" s="415">
        <f t="shared" si="277"/>
        <v>22</v>
      </c>
      <c r="V1220" s="401" t="str">
        <f t="shared" si="275"/>
        <v xml:space="preserve">指定承認    </v>
      </c>
      <c r="W1220" s="401" t="str">
        <f t="shared" si="278"/>
        <v xml:space="preserve">指定承認    </v>
      </c>
      <c r="AD1220" s="401"/>
    </row>
    <row r="1221" spans="1:30" ht="15" customHeight="1">
      <c r="A1221" s="400" t="str">
        <f t="shared" si="274"/>
        <v>023A0401</v>
      </c>
      <c r="B1221" s="544"/>
      <c r="C1221" s="593"/>
      <c r="D1221" s="139" t="s">
        <v>178</v>
      </c>
      <c r="E1221" s="140">
        <v>4</v>
      </c>
      <c r="F1221" s="140">
        <v>1</v>
      </c>
      <c r="G1221" s="539"/>
      <c r="H1221" s="533"/>
      <c r="I1221" s="164" t="str">
        <f t="shared" si="279"/>
        <v>023A0401</v>
      </c>
      <c r="J1221" s="176" t="s">
        <v>548</v>
      </c>
      <c r="K1221" s="176" t="s">
        <v>808</v>
      </c>
      <c r="L1221" s="176" t="s">
        <v>552</v>
      </c>
      <c r="M1221" s="176" t="s">
        <v>547</v>
      </c>
      <c r="N1221" s="176"/>
      <c r="O1221" s="177" t="s">
        <v>57</v>
      </c>
      <c r="P1221" s="178"/>
      <c r="Q1221" s="179"/>
      <c r="R1221" s="180"/>
      <c r="S1221" s="181" t="s">
        <v>801</v>
      </c>
      <c r="T1221" s="419">
        <f t="shared" si="277"/>
        <v>23</v>
      </c>
      <c r="V1221" s="401" t="str">
        <f t="shared" si="275"/>
        <v xml:space="preserve">指定承認    </v>
      </c>
      <c r="W1221" s="401" t="str">
        <f t="shared" si="278"/>
        <v xml:space="preserve">指定承認    </v>
      </c>
      <c r="AD1221" s="401"/>
    </row>
    <row r="1222" spans="1:30" ht="15" customHeight="1">
      <c r="A1222" s="400" t="str">
        <f t="shared" si="274"/>
        <v>023A0402</v>
      </c>
      <c r="B1222" s="545"/>
      <c r="C1222" s="594"/>
      <c r="D1222" s="139" t="s">
        <v>178</v>
      </c>
      <c r="E1222" s="140">
        <v>4</v>
      </c>
      <c r="F1222" s="140">
        <v>2</v>
      </c>
      <c r="G1222" s="535"/>
      <c r="H1222" s="452" t="s">
        <v>2710</v>
      </c>
      <c r="I1222" s="155" t="str">
        <f t="shared" si="279"/>
        <v>023A0402</v>
      </c>
      <c r="J1222" s="156" t="s">
        <v>809</v>
      </c>
      <c r="K1222" s="156" t="s">
        <v>810</v>
      </c>
      <c r="L1222" s="156" t="s">
        <v>962</v>
      </c>
      <c r="M1222" s="156" t="s">
        <v>547</v>
      </c>
      <c r="N1222" s="156"/>
      <c r="O1222" s="157" t="s">
        <v>57</v>
      </c>
      <c r="P1222" s="158"/>
      <c r="Q1222" s="159"/>
      <c r="R1222" s="160"/>
      <c r="S1222" s="161" t="s">
        <v>801</v>
      </c>
      <c r="T1222" s="408">
        <f t="shared" si="277"/>
        <v>23</v>
      </c>
      <c r="V1222" s="401" t="str">
        <f t="shared" si="275"/>
        <v xml:space="preserve">指定承認    </v>
      </c>
      <c r="W1222" s="401" t="str">
        <f t="shared" ref="W1222:W1250" si="281">V1222</f>
        <v xml:space="preserve">指定承認    </v>
      </c>
      <c r="AD1222" s="401"/>
    </row>
    <row r="1223" spans="1:30" ht="15" customHeight="1">
      <c r="A1223" s="400">
        <f t="shared" si="274"/>
        <v>0</v>
      </c>
      <c r="B1223" s="553" t="s">
        <v>2711</v>
      </c>
      <c r="C1223" s="554"/>
      <c r="D1223" s="554"/>
      <c r="E1223" s="554"/>
      <c r="F1223" s="554"/>
      <c r="G1223" s="554"/>
      <c r="H1223" s="554"/>
      <c r="I1223" s="554"/>
      <c r="J1223" s="554"/>
      <c r="K1223" s="554"/>
      <c r="L1223" s="554"/>
      <c r="M1223" s="554"/>
      <c r="N1223" s="554"/>
      <c r="O1223" s="554"/>
      <c r="P1223" s="554"/>
      <c r="Q1223" s="554"/>
      <c r="R1223" s="554"/>
      <c r="S1223" s="554"/>
      <c r="T1223" s="453" t="str">
        <f>IF(S1223="","",VLOOKUP(S1223,$AC$7:$AD$69,2,FALSE))</f>
        <v/>
      </c>
      <c r="V1223" s="401" t="str">
        <f t="shared" si="275"/>
        <v xml:space="preserve">    </v>
      </c>
      <c r="W1223" s="401" t="str">
        <f t="shared" si="281"/>
        <v xml:space="preserve">    </v>
      </c>
      <c r="AD1223" s="401"/>
    </row>
    <row r="1224" spans="1:30" ht="15" customHeight="1">
      <c r="A1224" s="400" t="str">
        <f t="shared" si="274"/>
        <v>003A0501</v>
      </c>
      <c r="B1224" s="544" t="s">
        <v>2960</v>
      </c>
      <c r="C1224" s="528" t="s">
        <v>2961</v>
      </c>
      <c r="D1224" s="139" t="s">
        <v>178</v>
      </c>
      <c r="E1224" s="140">
        <v>5</v>
      </c>
      <c r="F1224" s="140">
        <v>1</v>
      </c>
      <c r="G1224" s="534" t="s">
        <v>2712</v>
      </c>
      <c r="H1224" s="531" t="s">
        <v>2478</v>
      </c>
      <c r="I1224" s="206" t="str">
        <f t="shared" si="279"/>
        <v>003A0501</v>
      </c>
      <c r="J1224" s="165" t="s">
        <v>729</v>
      </c>
      <c r="K1224" s="165" t="s">
        <v>549</v>
      </c>
      <c r="L1224" s="206" t="s">
        <v>423</v>
      </c>
      <c r="M1224" s="165" t="s">
        <v>385</v>
      </c>
      <c r="N1224" s="165" t="s">
        <v>702</v>
      </c>
      <c r="O1224" s="166" t="s">
        <v>6</v>
      </c>
      <c r="P1224" s="167" t="s">
        <v>316</v>
      </c>
      <c r="Q1224" s="168">
        <v>126</v>
      </c>
      <c r="R1224" s="169"/>
      <c r="S1224" s="147" t="s">
        <v>383</v>
      </c>
      <c r="T1224" s="423">
        <f t="shared" ref="T1224:T1271" si="282">IF(S1224="","",VLOOKUP(S1224,$AC$7:$AD$82,2,FALSE))</f>
        <v>3</v>
      </c>
      <c r="V1224" s="401" t="str">
        <f t="shared" si="275"/>
        <v>JWWA  B  126</v>
      </c>
      <c r="W1224" s="401" t="str">
        <f t="shared" si="281"/>
        <v>JWWA  B  126</v>
      </c>
      <c r="AD1224" s="401"/>
    </row>
    <row r="1225" spans="1:30" ht="15" customHeight="1">
      <c r="A1225" s="400" t="str">
        <f t="shared" si="274"/>
        <v>004A0501</v>
      </c>
      <c r="B1225" s="544"/>
      <c r="C1225" s="529"/>
      <c r="D1225" s="139" t="s">
        <v>178</v>
      </c>
      <c r="E1225" s="140">
        <v>5</v>
      </c>
      <c r="F1225" s="140">
        <v>1</v>
      </c>
      <c r="G1225" s="539"/>
      <c r="H1225" s="532"/>
      <c r="I1225" s="164" t="str">
        <f t="shared" si="279"/>
        <v>004A0501</v>
      </c>
      <c r="J1225" s="165" t="s">
        <v>729</v>
      </c>
      <c r="K1225" s="165" t="s">
        <v>834</v>
      </c>
      <c r="L1225" s="206" t="s">
        <v>835</v>
      </c>
      <c r="M1225" s="165" t="s">
        <v>385</v>
      </c>
      <c r="N1225" s="165" t="s">
        <v>702</v>
      </c>
      <c r="O1225" s="166" t="s">
        <v>6</v>
      </c>
      <c r="P1225" s="167" t="s">
        <v>164</v>
      </c>
      <c r="Q1225" s="168">
        <v>126</v>
      </c>
      <c r="R1225" s="169"/>
      <c r="S1225" s="182" t="s">
        <v>819</v>
      </c>
      <c r="T1225" s="423">
        <f t="shared" si="282"/>
        <v>4</v>
      </c>
      <c r="V1225" s="401" t="str">
        <f t="shared" si="275"/>
        <v>JWWA  B  126</v>
      </c>
      <c r="W1225" s="401" t="str">
        <f t="shared" si="281"/>
        <v>JWWA  B  126</v>
      </c>
      <c r="AD1225" s="401"/>
    </row>
    <row r="1226" spans="1:30" ht="15" customHeight="1">
      <c r="A1226" s="400" t="str">
        <f t="shared" si="274"/>
        <v>017A0501</v>
      </c>
      <c r="B1226" s="544"/>
      <c r="C1226" s="529"/>
      <c r="D1226" s="139" t="s">
        <v>178</v>
      </c>
      <c r="E1226" s="140">
        <v>5</v>
      </c>
      <c r="F1226" s="140">
        <v>1</v>
      </c>
      <c r="G1226" s="539"/>
      <c r="H1226" s="532"/>
      <c r="I1226" s="162" t="str">
        <f t="shared" si="279"/>
        <v>017A0501</v>
      </c>
      <c r="J1226" s="142" t="s">
        <v>729</v>
      </c>
      <c r="K1226" s="142" t="s">
        <v>913</v>
      </c>
      <c r="L1226" s="142" t="s">
        <v>423</v>
      </c>
      <c r="M1226" s="142" t="s">
        <v>385</v>
      </c>
      <c r="N1226" s="142" t="s">
        <v>702</v>
      </c>
      <c r="O1226" s="143" t="s">
        <v>6</v>
      </c>
      <c r="P1226" s="144" t="s">
        <v>164</v>
      </c>
      <c r="Q1226" s="145">
        <v>126</v>
      </c>
      <c r="R1226" s="146"/>
      <c r="S1226" s="514" t="s">
        <v>4486</v>
      </c>
      <c r="T1226" s="406">
        <f t="shared" si="282"/>
        <v>17</v>
      </c>
      <c r="V1226" s="401" t="str">
        <f t="shared" si="275"/>
        <v>JWWA  B  126</v>
      </c>
      <c r="W1226" s="401" t="str">
        <f t="shared" si="281"/>
        <v>JWWA  B  126</v>
      </c>
      <c r="AD1226" s="401"/>
    </row>
    <row r="1227" spans="1:30" ht="15" customHeight="1">
      <c r="A1227" s="400" t="str">
        <f t="shared" si="274"/>
        <v>018A0501</v>
      </c>
      <c r="B1227" s="544"/>
      <c r="C1227" s="529"/>
      <c r="D1227" s="139" t="s">
        <v>178</v>
      </c>
      <c r="E1227" s="140">
        <v>5</v>
      </c>
      <c r="F1227" s="140">
        <v>1</v>
      </c>
      <c r="G1227" s="539"/>
      <c r="H1227" s="532"/>
      <c r="I1227" s="164" t="str">
        <f t="shared" si="279"/>
        <v>018A0501</v>
      </c>
      <c r="J1227" s="176" t="s">
        <v>729</v>
      </c>
      <c r="K1227" s="176" t="s">
        <v>986</v>
      </c>
      <c r="L1227" s="164" t="s">
        <v>423</v>
      </c>
      <c r="M1227" s="176" t="s">
        <v>385</v>
      </c>
      <c r="N1227" s="176" t="s">
        <v>702</v>
      </c>
      <c r="O1227" s="177" t="s">
        <v>6</v>
      </c>
      <c r="P1227" s="178" t="s">
        <v>164</v>
      </c>
      <c r="Q1227" s="179">
        <v>126</v>
      </c>
      <c r="R1227" s="180"/>
      <c r="S1227" s="181" t="s">
        <v>944</v>
      </c>
      <c r="T1227" s="419">
        <f t="shared" si="282"/>
        <v>18</v>
      </c>
      <c r="V1227" s="401" t="str">
        <f t="shared" si="275"/>
        <v>JWWA  B  126</v>
      </c>
      <c r="W1227" s="401" t="str">
        <f t="shared" si="281"/>
        <v>JWWA  B  126</v>
      </c>
      <c r="AD1227" s="401"/>
    </row>
    <row r="1228" spans="1:30" ht="15" hidden="1" customHeight="1">
      <c r="A1228" s="400" t="str">
        <f t="shared" si="274"/>
        <v>022A0501</v>
      </c>
      <c r="B1228" s="544"/>
      <c r="C1228" s="529"/>
      <c r="D1228" s="139" t="s">
        <v>178</v>
      </c>
      <c r="E1228" s="140">
        <v>5</v>
      </c>
      <c r="F1228" s="140">
        <v>1</v>
      </c>
      <c r="G1228" s="539"/>
      <c r="H1228" s="532"/>
      <c r="I1228" s="164" t="str">
        <f t="shared" si="279"/>
        <v>022A0501</v>
      </c>
      <c r="J1228" s="165" t="s">
        <v>729</v>
      </c>
      <c r="K1228" s="165" t="s">
        <v>986</v>
      </c>
      <c r="L1228" s="165" t="s">
        <v>835</v>
      </c>
      <c r="M1228" s="165" t="s">
        <v>385</v>
      </c>
      <c r="N1228" s="165" t="s">
        <v>702</v>
      </c>
      <c r="O1228" s="166" t="s">
        <v>6</v>
      </c>
      <c r="P1228" s="167" t="s">
        <v>164</v>
      </c>
      <c r="Q1228" s="168">
        <v>126</v>
      </c>
      <c r="R1228" s="169"/>
      <c r="S1228" s="190" t="s">
        <v>2118</v>
      </c>
      <c r="T1228" s="407">
        <f t="shared" si="282"/>
        <v>22</v>
      </c>
      <c r="V1228" s="401" t="str">
        <f t="shared" si="275"/>
        <v>JWWA  B  126</v>
      </c>
      <c r="W1228" s="401" t="str">
        <f t="shared" si="281"/>
        <v>JWWA  B  126</v>
      </c>
      <c r="AD1228" s="401"/>
    </row>
    <row r="1229" spans="1:30" ht="15" customHeight="1">
      <c r="A1229" s="400" t="str">
        <f t="shared" si="274"/>
        <v>023A0501</v>
      </c>
      <c r="B1229" s="544"/>
      <c r="C1229" s="529"/>
      <c r="D1229" s="139" t="s">
        <v>178</v>
      </c>
      <c r="E1229" s="140">
        <v>5</v>
      </c>
      <c r="F1229" s="140">
        <v>1</v>
      </c>
      <c r="G1229" s="539"/>
      <c r="H1229" s="532"/>
      <c r="I1229" s="164" t="str">
        <f t="shared" si="279"/>
        <v>023A0501</v>
      </c>
      <c r="J1229" s="165" t="s">
        <v>729</v>
      </c>
      <c r="K1229" s="165" t="s">
        <v>816</v>
      </c>
      <c r="L1229" s="165" t="s">
        <v>2135</v>
      </c>
      <c r="M1229" s="165" t="s">
        <v>385</v>
      </c>
      <c r="N1229" s="165" t="s">
        <v>702</v>
      </c>
      <c r="O1229" s="166" t="s">
        <v>6</v>
      </c>
      <c r="P1229" s="475" t="s">
        <v>164</v>
      </c>
      <c r="Q1229" s="476">
        <v>126</v>
      </c>
      <c r="R1229" s="169"/>
      <c r="S1229" s="182" t="s">
        <v>801</v>
      </c>
      <c r="T1229" s="423">
        <f t="shared" si="282"/>
        <v>23</v>
      </c>
      <c r="V1229" s="401" t="str">
        <f t="shared" si="275"/>
        <v>JWWA  B  126</v>
      </c>
      <c r="W1229" s="401" t="str">
        <f t="shared" si="281"/>
        <v>JWWA  B  126</v>
      </c>
      <c r="AD1229" s="401"/>
    </row>
    <row r="1230" spans="1:30" ht="15" customHeight="1">
      <c r="A1230" s="400" t="str">
        <f t="shared" si="274"/>
        <v>025A0501</v>
      </c>
      <c r="B1230" s="544"/>
      <c r="C1230" s="529"/>
      <c r="D1230" s="139" t="s">
        <v>178</v>
      </c>
      <c r="E1230" s="140">
        <v>5</v>
      </c>
      <c r="F1230" s="140">
        <v>1</v>
      </c>
      <c r="G1230" s="539"/>
      <c r="H1230" s="532"/>
      <c r="I1230" s="164" t="str">
        <f t="shared" si="279"/>
        <v>025A0501</v>
      </c>
      <c r="J1230" s="165" t="s">
        <v>729</v>
      </c>
      <c r="K1230" s="165" t="s">
        <v>1688</v>
      </c>
      <c r="L1230" s="206" t="s">
        <v>2113</v>
      </c>
      <c r="M1230" s="165" t="s">
        <v>385</v>
      </c>
      <c r="N1230" s="165" t="s">
        <v>702</v>
      </c>
      <c r="O1230" s="166" t="s">
        <v>6</v>
      </c>
      <c r="P1230" s="167" t="s">
        <v>164</v>
      </c>
      <c r="Q1230" s="168">
        <v>126</v>
      </c>
      <c r="R1230" s="169"/>
      <c r="S1230" s="183" t="s">
        <v>922</v>
      </c>
      <c r="T1230" s="423">
        <f t="shared" si="282"/>
        <v>25</v>
      </c>
      <c r="V1230" s="401" t="str">
        <f t="shared" si="275"/>
        <v>JWWA  B  126</v>
      </c>
      <c r="W1230" s="401" t="str">
        <f t="shared" si="281"/>
        <v>JWWA  B  126</v>
      </c>
      <c r="AD1230" s="401"/>
    </row>
    <row r="1231" spans="1:30" ht="15" customHeight="1">
      <c r="A1231" s="400" t="str">
        <f t="shared" si="274"/>
        <v>026A0501</v>
      </c>
      <c r="B1231" s="544"/>
      <c r="C1231" s="529"/>
      <c r="D1231" s="139" t="s">
        <v>178</v>
      </c>
      <c r="E1231" s="140">
        <v>5</v>
      </c>
      <c r="F1231" s="140">
        <v>1</v>
      </c>
      <c r="G1231" s="539"/>
      <c r="H1231" s="533"/>
      <c r="I1231" s="164" t="str">
        <f t="shared" si="279"/>
        <v>026A0501</v>
      </c>
      <c r="J1231" s="165" t="s">
        <v>729</v>
      </c>
      <c r="K1231" s="165" t="s">
        <v>2055</v>
      </c>
      <c r="L1231" s="165" t="s">
        <v>423</v>
      </c>
      <c r="M1231" s="165" t="s">
        <v>385</v>
      </c>
      <c r="N1231" s="165" t="s">
        <v>702</v>
      </c>
      <c r="O1231" s="166" t="s">
        <v>6</v>
      </c>
      <c r="P1231" s="167" t="s">
        <v>164</v>
      </c>
      <c r="Q1231" s="168">
        <v>126</v>
      </c>
      <c r="R1231" s="169"/>
      <c r="S1231" s="147" t="s">
        <v>2012</v>
      </c>
      <c r="T1231" s="423">
        <f t="shared" si="282"/>
        <v>26</v>
      </c>
      <c r="V1231" s="401" t="str">
        <f t="shared" si="275"/>
        <v>JWWA  B  126</v>
      </c>
      <c r="W1231" s="401" t="str">
        <f t="shared" si="281"/>
        <v>JWWA  B  126</v>
      </c>
      <c r="AD1231" s="401"/>
    </row>
    <row r="1232" spans="1:30" ht="15" customHeight="1">
      <c r="A1232" s="400" t="str">
        <f t="shared" si="274"/>
        <v>003A0502</v>
      </c>
      <c r="B1232" s="544"/>
      <c r="C1232" s="529"/>
      <c r="D1232" s="139" t="s">
        <v>178</v>
      </c>
      <c r="E1232" s="140">
        <v>5</v>
      </c>
      <c r="F1232" s="140">
        <v>2</v>
      </c>
      <c r="G1232" s="539"/>
      <c r="H1232" s="531" t="s">
        <v>2713</v>
      </c>
      <c r="I1232" s="164" t="str">
        <f t="shared" si="279"/>
        <v>003A0502</v>
      </c>
      <c r="J1232" s="165" t="s">
        <v>729</v>
      </c>
      <c r="K1232" s="165" t="s">
        <v>549</v>
      </c>
      <c r="L1232" s="206" t="s">
        <v>423</v>
      </c>
      <c r="M1232" s="165" t="s">
        <v>385</v>
      </c>
      <c r="N1232" s="165" t="s">
        <v>817</v>
      </c>
      <c r="O1232" s="166" t="s">
        <v>6</v>
      </c>
      <c r="P1232" s="167" t="s">
        <v>316</v>
      </c>
      <c r="Q1232" s="168">
        <v>126</v>
      </c>
      <c r="R1232" s="169"/>
      <c r="S1232" s="147" t="s">
        <v>383</v>
      </c>
      <c r="T1232" s="423">
        <f t="shared" si="282"/>
        <v>3</v>
      </c>
      <c r="V1232" s="401" t="str">
        <f t="shared" si="275"/>
        <v>JWWA  B  126</v>
      </c>
      <c r="W1232" s="401" t="str">
        <f t="shared" si="281"/>
        <v>JWWA  B  126</v>
      </c>
      <c r="AD1232" s="401"/>
    </row>
    <row r="1233" spans="1:30" ht="15" customHeight="1">
      <c r="A1233" s="400" t="str">
        <f t="shared" si="274"/>
        <v>004A0502</v>
      </c>
      <c r="B1233" s="544"/>
      <c r="C1233" s="529"/>
      <c r="D1233" s="139" t="s">
        <v>178</v>
      </c>
      <c r="E1233" s="140">
        <v>5</v>
      </c>
      <c r="F1233" s="140">
        <v>2</v>
      </c>
      <c r="G1233" s="539"/>
      <c r="H1233" s="532"/>
      <c r="I1233" s="164" t="str">
        <f t="shared" si="279"/>
        <v>004A0502</v>
      </c>
      <c r="J1233" s="165" t="s">
        <v>729</v>
      </c>
      <c r="K1233" s="165" t="s">
        <v>834</v>
      </c>
      <c r="L1233" s="206" t="s">
        <v>835</v>
      </c>
      <c r="M1233" s="165" t="s">
        <v>385</v>
      </c>
      <c r="N1233" s="165" t="s">
        <v>817</v>
      </c>
      <c r="O1233" s="166" t="s">
        <v>6</v>
      </c>
      <c r="P1233" s="167" t="s">
        <v>164</v>
      </c>
      <c r="Q1233" s="168">
        <v>126</v>
      </c>
      <c r="R1233" s="169"/>
      <c r="S1233" s="182" t="s">
        <v>819</v>
      </c>
      <c r="T1233" s="423">
        <f t="shared" si="282"/>
        <v>4</v>
      </c>
      <c r="V1233" s="401" t="str">
        <f t="shared" si="275"/>
        <v>JWWA  B  126</v>
      </c>
      <c r="W1233" s="401" t="str">
        <f t="shared" si="281"/>
        <v>JWWA  B  126</v>
      </c>
      <c r="AD1233" s="401"/>
    </row>
    <row r="1234" spans="1:30" ht="15" customHeight="1">
      <c r="A1234" s="400" t="str">
        <f t="shared" si="274"/>
        <v>017A0502</v>
      </c>
      <c r="B1234" s="544"/>
      <c r="C1234" s="529"/>
      <c r="D1234" s="139" t="s">
        <v>178</v>
      </c>
      <c r="E1234" s="140">
        <v>5</v>
      </c>
      <c r="F1234" s="140">
        <v>2</v>
      </c>
      <c r="G1234" s="539"/>
      <c r="H1234" s="532"/>
      <c r="I1234" s="162" t="str">
        <f t="shared" si="279"/>
        <v>017A0502</v>
      </c>
      <c r="J1234" s="142" t="s">
        <v>729</v>
      </c>
      <c r="K1234" s="142" t="s">
        <v>913</v>
      </c>
      <c r="L1234" s="142" t="s">
        <v>423</v>
      </c>
      <c r="M1234" s="142" t="s">
        <v>385</v>
      </c>
      <c r="N1234" s="142" t="s">
        <v>817</v>
      </c>
      <c r="O1234" s="143" t="s">
        <v>6</v>
      </c>
      <c r="P1234" s="144" t="s">
        <v>164</v>
      </c>
      <c r="Q1234" s="145">
        <v>126</v>
      </c>
      <c r="R1234" s="146"/>
      <c r="S1234" s="514" t="s">
        <v>4486</v>
      </c>
      <c r="T1234" s="406">
        <f t="shared" si="282"/>
        <v>17</v>
      </c>
      <c r="V1234" s="401" t="str">
        <f t="shared" si="275"/>
        <v>JWWA  B  126</v>
      </c>
      <c r="W1234" s="401" t="str">
        <f t="shared" si="281"/>
        <v>JWWA  B  126</v>
      </c>
      <c r="AD1234" s="401"/>
    </row>
    <row r="1235" spans="1:30" ht="15" customHeight="1">
      <c r="A1235" s="400" t="str">
        <f t="shared" si="274"/>
        <v>018A0502</v>
      </c>
      <c r="B1235" s="544"/>
      <c r="C1235" s="529"/>
      <c r="D1235" s="139" t="s">
        <v>178</v>
      </c>
      <c r="E1235" s="140">
        <v>5</v>
      </c>
      <c r="F1235" s="140">
        <v>2</v>
      </c>
      <c r="G1235" s="539"/>
      <c r="H1235" s="532"/>
      <c r="I1235" s="164" t="str">
        <f t="shared" si="279"/>
        <v>018A0502</v>
      </c>
      <c r="J1235" s="176" t="s">
        <v>729</v>
      </c>
      <c r="K1235" s="176" t="s">
        <v>986</v>
      </c>
      <c r="L1235" s="164" t="s">
        <v>423</v>
      </c>
      <c r="M1235" s="176" t="s">
        <v>385</v>
      </c>
      <c r="N1235" s="176" t="s">
        <v>817</v>
      </c>
      <c r="O1235" s="177" t="s">
        <v>6</v>
      </c>
      <c r="P1235" s="178" t="s">
        <v>164</v>
      </c>
      <c r="Q1235" s="179">
        <v>126</v>
      </c>
      <c r="R1235" s="180"/>
      <c r="S1235" s="181" t="s">
        <v>944</v>
      </c>
      <c r="T1235" s="419">
        <f t="shared" si="282"/>
        <v>18</v>
      </c>
      <c r="V1235" s="401" t="str">
        <f t="shared" si="275"/>
        <v>JWWA  B  126</v>
      </c>
      <c r="W1235" s="401" t="str">
        <f t="shared" si="281"/>
        <v>JWWA  B  126</v>
      </c>
      <c r="AD1235" s="401"/>
    </row>
    <row r="1236" spans="1:30" ht="15" hidden="1" customHeight="1">
      <c r="A1236" s="400" t="str">
        <f t="shared" si="274"/>
        <v>022A0502</v>
      </c>
      <c r="B1236" s="544"/>
      <c r="C1236" s="529"/>
      <c r="D1236" s="139" t="s">
        <v>178</v>
      </c>
      <c r="E1236" s="140">
        <v>5</v>
      </c>
      <c r="F1236" s="140">
        <v>2</v>
      </c>
      <c r="G1236" s="539"/>
      <c r="H1236" s="532"/>
      <c r="I1236" s="164" t="str">
        <f t="shared" si="279"/>
        <v>022A0502</v>
      </c>
      <c r="J1236" s="165" t="s">
        <v>729</v>
      </c>
      <c r="K1236" s="165" t="s">
        <v>986</v>
      </c>
      <c r="L1236" s="165" t="s">
        <v>835</v>
      </c>
      <c r="M1236" s="165" t="s">
        <v>385</v>
      </c>
      <c r="N1236" s="165" t="s">
        <v>817</v>
      </c>
      <c r="O1236" s="166" t="s">
        <v>6</v>
      </c>
      <c r="P1236" s="475" t="s">
        <v>164</v>
      </c>
      <c r="Q1236" s="476">
        <v>126</v>
      </c>
      <c r="R1236" s="169"/>
      <c r="S1236" s="190" t="s">
        <v>2118</v>
      </c>
      <c r="T1236" s="407">
        <f t="shared" si="282"/>
        <v>22</v>
      </c>
      <c r="V1236" s="401" t="str">
        <f t="shared" si="275"/>
        <v>JWWA  B  126</v>
      </c>
      <c r="W1236" s="401" t="str">
        <f t="shared" ref="W1236" si="283">V1236</f>
        <v>JWWA  B  126</v>
      </c>
      <c r="AD1236" s="401"/>
    </row>
    <row r="1237" spans="1:30" ht="15" customHeight="1">
      <c r="A1237" s="400" t="str">
        <f t="shared" si="274"/>
        <v>023A0502</v>
      </c>
      <c r="B1237" s="544"/>
      <c r="C1237" s="529"/>
      <c r="D1237" s="139" t="s">
        <v>178</v>
      </c>
      <c r="E1237" s="140">
        <v>5</v>
      </c>
      <c r="F1237" s="140">
        <v>2</v>
      </c>
      <c r="G1237" s="539"/>
      <c r="H1237" s="532"/>
      <c r="I1237" s="164" t="str">
        <f t="shared" si="279"/>
        <v>023A0502</v>
      </c>
      <c r="J1237" s="165" t="s">
        <v>729</v>
      </c>
      <c r="K1237" s="165" t="s">
        <v>816</v>
      </c>
      <c r="L1237" s="165" t="s">
        <v>2135</v>
      </c>
      <c r="M1237" s="165" t="s">
        <v>385</v>
      </c>
      <c r="N1237" s="165" t="s">
        <v>817</v>
      </c>
      <c r="O1237" s="166" t="s">
        <v>6</v>
      </c>
      <c r="P1237" s="475" t="s">
        <v>164</v>
      </c>
      <c r="Q1237" s="476">
        <v>126</v>
      </c>
      <c r="R1237" s="169"/>
      <c r="S1237" s="182" t="s">
        <v>801</v>
      </c>
      <c r="T1237" s="423">
        <f t="shared" si="282"/>
        <v>23</v>
      </c>
      <c r="V1237" s="401" t="str">
        <f t="shared" si="275"/>
        <v>JWWA  B  126</v>
      </c>
      <c r="W1237" s="401" t="str">
        <f t="shared" si="281"/>
        <v>JWWA  B  126</v>
      </c>
      <c r="AD1237" s="401"/>
    </row>
    <row r="1238" spans="1:30" ht="15" customHeight="1">
      <c r="A1238" s="400" t="str">
        <f t="shared" si="274"/>
        <v>017A0508</v>
      </c>
      <c r="B1238" s="544"/>
      <c r="C1238" s="529"/>
      <c r="D1238" s="410" t="s">
        <v>3579</v>
      </c>
      <c r="E1238" s="411">
        <v>5</v>
      </c>
      <c r="F1238" s="411">
        <v>8</v>
      </c>
      <c r="G1238" s="539"/>
      <c r="H1238" s="533"/>
      <c r="I1238" s="164" t="str">
        <f t="shared" si="279"/>
        <v>017A0508</v>
      </c>
      <c r="J1238" s="478" t="s">
        <v>3580</v>
      </c>
      <c r="K1238" s="478" t="s">
        <v>3581</v>
      </c>
      <c r="L1238" s="478" t="s">
        <v>3582</v>
      </c>
      <c r="M1238" s="478" t="s">
        <v>385</v>
      </c>
      <c r="N1238" s="478" t="s">
        <v>817</v>
      </c>
      <c r="O1238" s="143" t="s">
        <v>57</v>
      </c>
      <c r="P1238" s="472"/>
      <c r="Q1238" s="473"/>
      <c r="R1238" s="146"/>
      <c r="S1238" s="514" t="s">
        <v>4486</v>
      </c>
      <c r="T1238" s="423">
        <f t="shared" si="282"/>
        <v>17</v>
      </c>
      <c r="V1238" s="401" t="str">
        <f t="shared" si="275"/>
        <v xml:space="preserve">指定承認    </v>
      </c>
      <c r="W1238" s="401" t="str">
        <f t="shared" si="281"/>
        <v xml:space="preserve">指定承認    </v>
      </c>
      <c r="AD1238" s="401"/>
    </row>
    <row r="1239" spans="1:30" ht="15" customHeight="1">
      <c r="A1239" s="400" t="str">
        <f t="shared" si="274"/>
        <v>004A0503</v>
      </c>
      <c r="B1239" s="544"/>
      <c r="C1239" s="529"/>
      <c r="D1239" s="139" t="s">
        <v>178</v>
      </c>
      <c r="E1239" s="140">
        <v>5</v>
      </c>
      <c r="F1239" s="140">
        <v>3</v>
      </c>
      <c r="G1239" s="539"/>
      <c r="H1239" s="531" t="s">
        <v>2715</v>
      </c>
      <c r="I1239" s="162" t="str">
        <f t="shared" si="279"/>
        <v>004A0503</v>
      </c>
      <c r="J1239" s="142" t="s">
        <v>729</v>
      </c>
      <c r="K1239" s="142" t="s">
        <v>834</v>
      </c>
      <c r="L1239" s="141" t="s">
        <v>835</v>
      </c>
      <c r="M1239" s="142" t="s">
        <v>385</v>
      </c>
      <c r="N1239" s="142" t="s">
        <v>836</v>
      </c>
      <c r="O1239" s="143" t="s">
        <v>57</v>
      </c>
      <c r="P1239" s="144"/>
      <c r="Q1239" s="145"/>
      <c r="R1239" s="146"/>
      <c r="S1239" s="147" t="s">
        <v>819</v>
      </c>
      <c r="T1239" s="406">
        <f t="shared" si="282"/>
        <v>4</v>
      </c>
      <c r="V1239" s="401" t="str">
        <f t="shared" si="275"/>
        <v xml:space="preserve">指定承認    </v>
      </c>
      <c r="W1239" s="401" t="str">
        <f t="shared" si="281"/>
        <v xml:space="preserve">指定承認    </v>
      </c>
      <c r="AD1239" s="401"/>
    </row>
    <row r="1240" spans="1:30" ht="15" customHeight="1">
      <c r="A1240" s="400" t="str">
        <f t="shared" si="274"/>
        <v>017A0503</v>
      </c>
      <c r="B1240" s="544"/>
      <c r="C1240" s="529"/>
      <c r="D1240" s="139" t="s">
        <v>178</v>
      </c>
      <c r="E1240" s="140">
        <v>5</v>
      </c>
      <c r="F1240" s="140">
        <v>3</v>
      </c>
      <c r="G1240" s="539"/>
      <c r="H1240" s="532"/>
      <c r="I1240" s="164" t="str">
        <f t="shared" si="279"/>
        <v>017A0503</v>
      </c>
      <c r="J1240" s="176" t="s">
        <v>729</v>
      </c>
      <c r="K1240" s="176" t="s">
        <v>913</v>
      </c>
      <c r="L1240" s="176" t="s">
        <v>2136</v>
      </c>
      <c r="M1240" s="176" t="s">
        <v>385</v>
      </c>
      <c r="N1240" s="176" t="s">
        <v>836</v>
      </c>
      <c r="O1240" s="177" t="s">
        <v>57</v>
      </c>
      <c r="P1240" s="178"/>
      <c r="Q1240" s="179"/>
      <c r="R1240" s="180"/>
      <c r="S1240" s="371" t="s">
        <v>4486</v>
      </c>
      <c r="T1240" s="419">
        <f t="shared" si="282"/>
        <v>17</v>
      </c>
      <c r="V1240" s="401" t="str">
        <f t="shared" si="275"/>
        <v xml:space="preserve">指定承認    </v>
      </c>
      <c r="W1240" s="401" t="str">
        <f t="shared" si="281"/>
        <v xml:space="preserve">指定承認    </v>
      </c>
      <c r="AD1240" s="401"/>
    </row>
    <row r="1241" spans="1:30" ht="15" customHeight="1">
      <c r="A1241" s="400" t="str">
        <f t="shared" si="274"/>
        <v>023A0503</v>
      </c>
      <c r="B1241" s="544"/>
      <c r="C1241" s="529"/>
      <c r="D1241" s="139" t="s">
        <v>178</v>
      </c>
      <c r="E1241" s="140">
        <v>5</v>
      </c>
      <c r="F1241" s="140">
        <v>3</v>
      </c>
      <c r="G1241" s="539"/>
      <c r="H1241" s="532"/>
      <c r="I1241" s="155" t="str">
        <f t="shared" si="279"/>
        <v>023A0503</v>
      </c>
      <c r="J1241" s="156" t="s">
        <v>729</v>
      </c>
      <c r="K1241" s="156" t="s">
        <v>816</v>
      </c>
      <c r="L1241" s="156" t="s">
        <v>921</v>
      </c>
      <c r="M1241" s="156" t="s">
        <v>385</v>
      </c>
      <c r="N1241" s="156" t="s">
        <v>836</v>
      </c>
      <c r="O1241" s="157" t="s">
        <v>6</v>
      </c>
      <c r="P1241" s="467" t="s">
        <v>164</v>
      </c>
      <c r="Q1241" s="468">
        <v>126</v>
      </c>
      <c r="R1241" s="160"/>
      <c r="S1241" s="183" t="s">
        <v>801</v>
      </c>
      <c r="T1241" s="408">
        <f t="shared" si="282"/>
        <v>23</v>
      </c>
      <c r="V1241" s="401" t="str">
        <f t="shared" si="275"/>
        <v>JWWA  B  126</v>
      </c>
      <c r="W1241" s="401" t="str">
        <f t="shared" ref="W1241" si="284">V1241</f>
        <v>JWWA  B  126</v>
      </c>
      <c r="AD1241" s="401"/>
    </row>
    <row r="1242" spans="1:30" ht="15" customHeight="1">
      <c r="A1242" s="400" t="str">
        <f t="shared" si="274"/>
        <v>025A0502</v>
      </c>
      <c r="B1242" s="544"/>
      <c r="C1242" s="529"/>
      <c r="D1242" s="139" t="s">
        <v>178</v>
      </c>
      <c r="E1242" s="140">
        <v>5</v>
      </c>
      <c r="F1242" s="140">
        <v>2</v>
      </c>
      <c r="G1242" s="539"/>
      <c r="H1242" s="532"/>
      <c r="I1242" s="164" t="str">
        <f t="shared" si="279"/>
        <v>025A0502</v>
      </c>
      <c r="J1242" s="165" t="s">
        <v>729</v>
      </c>
      <c r="K1242" s="165" t="s">
        <v>1688</v>
      </c>
      <c r="L1242" s="206" t="s">
        <v>2139</v>
      </c>
      <c r="M1242" s="165" t="s">
        <v>385</v>
      </c>
      <c r="N1242" s="165" t="s">
        <v>836</v>
      </c>
      <c r="O1242" s="166" t="s">
        <v>57</v>
      </c>
      <c r="P1242" s="167"/>
      <c r="Q1242" s="168"/>
      <c r="R1242" s="169"/>
      <c r="S1242" s="183" t="s">
        <v>922</v>
      </c>
      <c r="T1242" s="423">
        <f t="shared" si="282"/>
        <v>25</v>
      </c>
      <c r="V1242" s="401" t="str">
        <f t="shared" si="275"/>
        <v xml:space="preserve">指定承認    </v>
      </c>
      <c r="W1242" s="401" t="str">
        <f t="shared" si="281"/>
        <v xml:space="preserve">指定承認    </v>
      </c>
      <c r="AD1242" s="401"/>
    </row>
    <row r="1243" spans="1:30" ht="15" customHeight="1">
      <c r="A1243" s="400" t="str">
        <f t="shared" si="274"/>
        <v>025A0503</v>
      </c>
      <c r="B1243" s="544"/>
      <c r="C1243" s="530"/>
      <c r="D1243" s="139" t="s">
        <v>178</v>
      </c>
      <c r="E1243" s="140">
        <v>5</v>
      </c>
      <c r="F1243" s="140">
        <v>3</v>
      </c>
      <c r="G1243" s="535"/>
      <c r="H1243" s="533"/>
      <c r="I1243" s="164" t="str">
        <f t="shared" si="279"/>
        <v>025A0503</v>
      </c>
      <c r="J1243" s="165" t="s">
        <v>729</v>
      </c>
      <c r="K1243" s="165" t="s">
        <v>1688</v>
      </c>
      <c r="L1243" s="206" t="s">
        <v>921</v>
      </c>
      <c r="M1243" s="165" t="s">
        <v>385</v>
      </c>
      <c r="N1243" s="165" t="s">
        <v>836</v>
      </c>
      <c r="O1243" s="166" t="s">
        <v>6</v>
      </c>
      <c r="P1243" s="167" t="s">
        <v>164</v>
      </c>
      <c r="Q1243" s="168">
        <v>126</v>
      </c>
      <c r="R1243" s="169"/>
      <c r="S1243" s="183" t="s">
        <v>922</v>
      </c>
      <c r="T1243" s="423">
        <f t="shared" si="282"/>
        <v>25</v>
      </c>
      <c r="V1243" s="401" t="str">
        <f t="shared" si="275"/>
        <v>JWWA  B  126</v>
      </c>
      <c r="W1243" s="401" t="str">
        <f t="shared" si="281"/>
        <v>JWWA  B  126</v>
      </c>
      <c r="AD1243" s="401"/>
    </row>
    <row r="1244" spans="1:30" ht="15" customHeight="1">
      <c r="A1244" s="400" t="str">
        <f t="shared" si="274"/>
        <v>003A0503</v>
      </c>
      <c r="B1244" s="544"/>
      <c r="C1244" s="540" t="s">
        <v>2961</v>
      </c>
      <c r="D1244" s="139" t="s">
        <v>178</v>
      </c>
      <c r="E1244" s="140">
        <v>5</v>
      </c>
      <c r="F1244" s="140">
        <v>3</v>
      </c>
      <c r="G1244" s="534" t="s">
        <v>2712</v>
      </c>
      <c r="H1244" s="531" t="s">
        <v>2714</v>
      </c>
      <c r="I1244" s="162" t="str">
        <f t="shared" si="279"/>
        <v>003A0503</v>
      </c>
      <c r="J1244" s="142" t="s">
        <v>729</v>
      </c>
      <c r="K1244" s="142" t="s">
        <v>549</v>
      </c>
      <c r="L1244" s="141" t="s">
        <v>2136</v>
      </c>
      <c r="M1244" s="142" t="s">
        <v>385</v>
      </c>
      <c r="N1244" s="142" t="s">
        <v>703</v>
      </c>
      <c r="O1244" s="143" t="s">
        <v>57</v>
      </c>
      <c r="P1244" s="144"/>
      <c r="Q1244" s="145"/>
      <c r="R1244" s="146"/>
      <c r="S1244" s="147" t="s">
        <v>383</v>
      </c>
      <c r="T1244" s="406">
        <f t="shared" si="282"/>
        <v>3</v>
      </c>
      <c r="V1244" s="401" t="str">
        <f t="shared" si="275"/>
        <v xml:space="preserve">指定承認    </v>
      </c>
      <c r="W1244" s="401" t="str">
        <f t="shared" si="281"/>
        <v xml:space="preserve">指定承認    </v>
      </c>
      <c r="AD1244" s="401"/>
    </row>
    <row r="1245" spans="1:30" ht="15" customHeight="1">
      <c r="A1245" s="400" t="str">
        <f t="shared" si="274"/>
        <v>004A0504</v>
      </c>
      <c r="B1245" s="544"/>
      <c r="C1245" s="541"/>
      <c r="D1245" s="139" t="s">
        <v>178</v>
      </c>
      <c r="E1245" s="140">
        <v>5</v>
      </c>
      <c r="F1245" s="140">
        <v>4</v>
      </c>
      <c r="G1245" s="539"/>
      <c r="H1245" s="532"/>
      <c r="I1245" s="148" t="str">
        <f t="shared" si="279"/>
        <v>004A0504</v>
      </c>
      <c r="J1245" s="149" t="s">
        <v>729</v>
      </c>
      <c r="K1245" s="149" t="s">
        <v>834</v>
      </c>
      <c r="L1245" s="148" t="s">
        <v>835</v>
      </c>
      <c r="M1245" s="149" t="s">
        <v>385</v>
      </c>
      <c r="N1245" s="149" t="s">
        <v>703</v>
      </c>
      <c r="O1245" s="150" t="s">
        <v>57</v>
      </c>
      <c r="P1245" s="151"/>
      <c r="Q1245" s="152"/>
      <c r="R1245" s="153"/>
      <c r="S1245" s="154" t="s">
        <v>819</v>
      </c>
      <c r="T1245" s="407">
        <f t="shared" si="282"/>
        <v>4</v>
      </c>
      <c r="V1245" s="401" t="str">
        <f t="shared" si="275"/>
        <v xml:space="preserve">指定承認    </v>
      </c>
      <c r="W1245" s="401" t="str">
        <f t="shared" si="281"/>
        <v xml:space="preserve">指定承認    </v>
      </c>
      <c r="AD1245" s="401"/>
    </row>
    <row r="1246" spans="1:30" ht="15" hidden="1" customHeight="1">
      <c r="A1246" s="400" t="str">
        <f t="shared" si="274"/>
        <v>022A0503</v>
      </c>
      <c r="B1246" s="544"/>
      <c r="C1246" s="541"/>
      <c r="D1246" s="139" t="s">
        <v>178</v>
      </c>
      <c r="E1246" s="140">
        <v>5</v>
      </c>
      <c r="F1246" s="140">
        <v>3</v>
      </c>
      <c r="G1246" s="539"/>
      <c r="H1246" s="532"/>
      <c r="I1246" s="155" t="str">
        <f t="shared" si="279"/>
        <v>022A0503</v>
      </c>
      <c r="J1246" s="156" t="s">
        <v>729</v>
      </c>
      <c r="K1246" s="156" t="s">
        <v>986</v>
      </c>
      <c r="L1246" s="156" t="s">
        <v>835</v>
      </c>
      <c r="M1246" s="156" t="s">
        <v>385</v>
      </c>
      <c r="N1246" s="156" t="s">
        <v>703</v>
      </c>
      <c r="O1246" s="157" t="s">
        <v>57</v>
      </c>
      <c r="P1246" s="158"/>
      <c r="Q1246" s="159"/>
      <c r="R1246" s="160"/>
      <c r="S1246" s="161" t="s">
        <v>2118</v>
      </c>
      <c r="T1246" s="408">
        <f t="shared" si="282"/>
        <v>22</v>
      </c>
      <c r="V1246" s="401" t="str">
        <f t="shared" si="275"/>
        <v xml:space="preserve">指定承認    </v>
      </c>
      <c r="W1246" s="401" t="str">
        <f t="shared" si="281"/>
        <v xml:space="preserve">指定承認    </v>
      </c>
      <c r="AD1246" s="401"/>
    </row>
    <row r="1247" spans="1:30" ht="15" customHeight="1">
      <c r="A1247" s="400" t="str">
        <f t="shared" si="274"/>
        <v>003A0504</v>
      </c>
      <c r="B1247" s="544"/>
      <c r="C1247" s="541"/>
      <c r="D1247" s="139" t="s">
        <v>178</v>
      </c>
      <c r="E1247" s="140">
        <v>5</v>
      </c>
      <c r="F1247" s="140">
        <v>4</v>
      </c>
      <c r="G1247" s="539"/>
      <c r="H1247" s="532"/>
      <c r="I1247" s="191" t="str">
        <f t="shared" si="279"/>
        <v>003A0504</v>
      </c>
      <c r="J1247" s="409" t="s">
        <v>729</v>
      </c>
      <c r="K1247" s="409" t="s">
        <v>549</v>
      </c>
      <c r="L1247" s="191" t="s">
        <v>921</v>
      </c>
      <c r="M1247" s="409" t="s">
        <v>385</v>
      </c>
      <c r="N1247" s="409" t="s">
        <v>703</v>
      </c>
      <c r="O1247" s="205" t="s">
        <v>6</v>
      </c>
      <c r="P1247" s="192" t="s">
        <v>164</v>
      </c>
      <c r="Q1247" s="193">
        <v>126</v>
      </c>
      <c r="R1247" s="194"/>
      <c r="S1247" s="195" t="s">
        <v>383</v>
      </c>
      <c r="T1247" s="416">
        <f t="shared" si="282"/>
        <v>3</v>
      </c>
      <c r="V1247" s="401" t="str">
        <f t="shared" si="275"/>
        <v>JWWA  B  126</v>
      </c>
      <c r="W1247" s="401" t="str">
        <f t="shared" ref="W1247" si="285">V1247</f>
        <v>JWWA  B  126</v>
      </c>
      <c r="AD1247" s="401"/>
    </row>
    <row r="1248" spans="1:30" ht="15" customHeight="1">
      <c r="A1248" s="400" t="str">
        <f t="shared" si="274"/>
        <v>017A0504</v>
      </c>
      <c r="B1248" s="544"/>
      <c r="C1248" s="541"/>
      <c r="D1248" s="139" t="s">
        <v>178</v>
      </c>
      <c r="E1248" s="140">
        <v>5</v>
      </c>
      <c r="F1248" s="140">
        <v>4</v>
      </c>
      <c r="G1248" s="539"/>
      <c r="H1248" s="532"/>
      <c r="I1248" s="170" t="str">
        <f t="shared" si="279"/>
        <v>017A0504</v>
      </c>
      <c r="J1248" s="171" t="s">
        <v>729</v>
      </c>
      <c r="K1248" s="171" t="s">
        <v>913</v>
      </c>
      <c r="L1248" s="171" t="s">
        <v>921</v>
      </c>
      <c r="M1248" s="171" t="s">
        <v>385</v>
      </c>
      <c r="N1248" s="171" t="s">
        <v>703</v>
      </c>
      <c r="O1248" s="172" t="s">
        <v>6</v>
      </c>
      <c r="P1248" s="173" t="s">
        <v>164</v>
      </c>
      <c r="Q1248" s="174">
        <v>126</v>
      </c>
      <c r="R1248" s="175"/>
      <c r="S1248" s="514" t="s">
        <v>4486</v>
      </c>
      <c r="T1248" s="424">
        <f t="shared" si="282"/>
        <v>17</v>
      </c>
      <c r="V1248" s="401" t="str">
        <f t="shared" si="275"/>
        <v>JWWA  B  126</v>
      </c>
      <c r="W1248" s="401" t="str">
        <f t="shared" si="281"/>
        <v>JWWA  B  126</v>
      </c>
      <c r="AD1248" s="401"/>
    </row>
    <row r="1249" spans="1:30" ht="15" customHeight="1">
      <c r="A1249" s="400" t="str">
        <f t="shared" si="274"/>
        <v>023A0504</v>
      </c>
      <c r="B1249" s="544"/>
      <c r="C1249" s="542"/>
      <c r="D1249" s="139" t="s">
        <v>178</v>
      </c>
      <c r="E1249" s="140">
        <v>5</v>
      </c>
      <c r="F1249" s="140">
        <v>4</v>
      </c>
      <c r="G1249" s="535"/>
      <c r="H1249" s="533"/>
      <c r="I1249" s="164" t="str">
        <f t="shared" si="279"/>
        <v>023A0504</v>
      </c>
      <c r="J1249" s="176" t="s">
        <v>729</v>
      </c>
      <c r="K1249" s="176" t="s">
        <v>816</v>
      </c>
      <c r="L1249" s="176" t="s">
        <v>921</v>
      </c>
      <c r="M1249" s="176" t="s">
        <v>385</v>
      </c>
      <c r="N1249" s="176" t="s">
        <v>703</v>
      </c>
      <c r="O1249" s="177" t="s">
        <v>6</v>
      </c>
      <c r="P1249" s="479" t="s">
        <v>164</v>
      </c>
      <c r="Q1249" s="432">
        <v>126</v>
      </c>
      <c r="R1249" s="180"/>
      <c r="S1249" s="181" t="s">
        <v>801</v>
      </c>
      <c r="T1249" s="419">
        <f t="shared" si="282"/>
        <v>23</v>
      </c>
      <c r="V1249" s="401" t="str">
        <f t="shared" si="275"/>
        <v>JWWA  B  126</v>
      </c>
      <c r="W1249" s="401" t="str">
        <f t="shared" si="281"/>
        <v>JWWA  B  126</v>
      </c>
      <c r="AD1249" s="401"/>
    </row>
    <row r="1250" spans="1:30" ht="15" customHeight="1">
      <c r="A1250" s="400" t="str">
        <f t="shared" si="274"/>
        <v>003A0505</v>
      </c>
      <c r="B1250" s="544"/>
      <c r="C1250" s="528" t="s">
        <v>2962</v>
      </c>
      <c r="D1250" s="139" t="s">
        <v>178</v>
      </c>
      <c r="E1250" s="140">
        <v>5</v>
      </c>
      <c r="F1250" s="140">
        <v>5</v>
      </c>
      <c r="G1250" s="534" t="s">
        <v>2716</v>
      </c>
      <c r="H1250" s="531" t="s">
        <v>2478</v>
      </c>
      <c r="I1250" s="164" t="str">
        <f t="shared" si="279"/>
        <v>003A0505</v>
      </c>
      <c r="J1250" s="165" t="s">
        <v>730</v>
      </c>
      <c r="K1250" s="165" t="s">
        <v>550</v>
      </c>
      <c r="L1250" s="206" t="s">
        <v>423</v>
      </c>
      <c r="M1250" s="165" t="s">
        <v>385</v>
      </c>
      <c r="N1250" s="165" t="s">
        <v>702</v>
      </c>
      <c r="O1250" s="166" t="s">
        <v>6</v>
      </c>
      <c r="P1250" s="167" t="s">
        <v>164</v>
      </c>
      <c r="Q1250" s="168">
        <v>126</v>
      </c>
      <c r="R1250" s="169"/>
      <c r="S1250" s="147" t="s">
        <v>383</v>
      </c>
      <c r="T1250" s="423">
        <f t="shared" si="282"/>
        <v>3</v>
      </c>
      <c r="V1250" s="401" t="str">
        <f t="shared" si="275"/>
        <v>JWWA  B  126</v>
      </c>
      <c r="W1250" s="401" t="str">
        <f t="shared" si="281"/>
        <v>JWWA  B  126</v>
      </c>
      <c r="AD1250" s="401"/>
    </row>
    <row r="1251" spans="1:30" ht="15" customHeight="1">
      <c r="A1251" s="400" t="str">
        <f t="shared" si="274"/>
        <v>004A0505</v>
      </c>
      <c r="B1251" s="544"/>
      <c r="C1251" s="529"/>
      <c r="D1251" s="139" t="s">
        <v>178</v>
      </c>
      <c r="E1251" s="140">
        <v>5</v>
      </c>
      <c r="F1251" s="140">
        <v>5</v>
      </c>
      <c r="G1251" s="539"/>
      <c r="H1251" s="532"/>
      <c r="I1251" s="164" t="str">
        <f t="shared" si="279"/>
        <v>004A0505</v>
      </c>
      <c r="J1251" s="165" t="s">
        <v>730</v>
      </c>
      <c r="K1251" s="165" t="s">
        <v>837</v>
      </c>
      <c r="L1251" s="206" t="s">
        <v>835</v>
      </c>
      <c r="M1251" s="165" t="s">
        <v>385</v>
      </c>
      <c r="N1251" s="165" t="s">
        <v>702</v>
      </c>
      <c r="O1251" s="166" t="s">
        <v>6</v>
      </c>
      <c r="P1251" s="167" t="s">
        <v>164</v>
      </c>
      <c r="Q1251" s="168">
        <v>126</v>
      </c>
      <c r="R1251" s="169"/>
      <c r="S1251" s="182" t="s">
        <v>819</v>
      </c>
      <c r="T1251" s="423">
        <f t="shared" si="282"/>
        <v>4</v>
      </c>
      <c r="V1251" s="401" t="str">
        <f t="shared" si="275"/>
        <v>JWWA  B  126</v>
      </c>
      <c r="W1251" s="401" t="str">
        <f t="shared" ref="W1251:W1294" si="286">V1251</f>
        <v>JWWA  B  126</v>
      </c>
      <c r="AD1251" s="401"/>
    </row>
    <row r="1252" spans="1:30" ht="15" customHeight="1">
      <c r="A1252" s="400" t="str">
        <f t="shared" si="274"/>
        <v>018A0503</v>
      </c>
      <c r="B1252" s="544"/>
      <c r="C1252" s="529"/>
      <c r="D1252" s="139" t="s">
        <v>178</v>
      </c>
      <c r="E1252" s="140">
        <v>5</v>
      </c>
      <c r="F1252" s="140">
        <v>3</v>
      </c>
      <c r="G1252" s="539"/>
      <c r="H1252" s="532"/>
      <c r="I1252" s="164" t="str">
        <f t="shared" si="279"/>
        <v>018A0503</v>
      </c>
      <c r="J1252" s="165" t="s">
        <v>730</v>
      </c>
      <c r="K1252" s="165" t="s">
        <v>987</v>
      </c>
      <c r="L1252" s="206" t="s">
        <v>423</v>
      </c>
      <c r="M1252" s="165" t="s">
        <v>385</v>
      </c>
      <c r="N1252" s="165" t="s">
        <v>702</v>
      </c>
      <c r="O1252" s="166" t="s">
        <v>6</v>
      </c>
      <c r="P1252" s="167" t="s">
        <v>164</v>
      </c>
      <c r="Q1252" s="168">
        <v>126</v>
      </c>
      <c r="R1252" s="169"/>
      <c r="S1252" s="181" t="s">
        <v>944</v>
      </c>
      <c r="T1252" s="423">
        <f t="shared" si="282"/>
        <v>18</v>
      </c>
      <c r="V1252" s="401" t="str">
        <f t="shared" si="275"/>
        <v>JWWA  B  126</v>
      </c>
      <c r="W1252" s="401" t="str">
        <f t="shared" si="286"/>
        <v>JWWA  B  126</v>
      </c>
      <c r="AD1252" s="401"/>
    </row>
    <row r="1253" spans="1:30" ht="15" hidden="1" customHeight="1">
      <c r="A1253" s="400" t="str">
        <f t="shared" si="274"/>
        <v>022A0504</v>
      </c>
      <c r="B1253" s="544"/>
      <c r="C1253" s="529"/>
      <c r="D1253" s="139" t="s">
        <v>178</v>
      </c>
      <c r="E1253" s="140">
        <v>5</v>
      </c>
      <c r="F1253" s="140">
        <v>4</v>
      </c>
      <c r="G1253" s="539"/>
      <c r="H1253" s="532"/>
      <c r="I1253" s="164" t="str">
        <f t="shared" si="279"/>
        <v>022A0504</v>
      </c>
      <c r="J1253" s="165" t="s">
        <v>730</v>
      </c>
      <c r="K1253" s="165" t="s">
        <v>818</v>
      </c>
      <c r="L1253" s="165" t="s">
        <v>835</v>
      </c>
      <c r="M1253" s="165" t="s">
        <v>385</v>
      </c>
      <c r="N1253" s="165" t="s">
        <v>702</v>
      </c>
      <c r="O1253" s="166" t="s">
        <v>6</v>
      </c>
      <c r="P1253" s="475" t="s">
        <v>164</v>
      </c>
      <c r="Q1253" s="476">
        <v>126</v>
      </c>
      <c r="R1253" s="169"/>
      <c r="S1253" s="190" t="s">
        <v>2118</v>
      </c>
      <c r="T1253" s="423">
        <f t="shared" si="282"/>
        <v>22</v>
      </c>
      <c r="V1253" s="401" t="str">
        <f t="shared" si="275"/>
        <v>JWWA  B  126</v>
      </c>
      <c r="W1253" s="401" t="str">
        <f t="shared" si="286"/>
        <v>JWWA  B  126</v>
      </c>
      <c r="AD1253" s="401"/>
    </row>
    <row r="1254" spans="1:30" ht="15" customHeight="1">
      <c r="A1254" s="400" t="str">
        <f t="shared" ref="A1254:A1317" si="287">I1254</f>
        <v>023A0505</v>
      </c>
      <c r="B1254" s="544"/>
      <c r="C1254" s="529"/>
      <c r="D1254" s="139" t="s">
        <v>178</v>
      </c>
      <c r="E1254" s="140">
        <v>5</v>
      </c>
      <c r="F1254" s="140">
        <v>5</v>
      </c>
      <c r="G1254" s="539"/>
      <c r="H1254" s="532"/>
      <c r="I1254" s="162" t="str">
        <f t="shared" si="279"/>
        <v>023A0505</v>
      </c>
      <c r="J1254" s="142" t="s">
        <v>730</v>
      </c>
      <c r="K1254" s="142" t="s">
        <v>818</v>
      </c>
      <c r="L1254" s="142" t="s">
        <v>2135</v>
      </c>
      <c r="M1254" s="142" t="s">
        <v>385</v>
      </c>
      <c r="N1254" s="142" t="s">
        <v>702</v>
      </c>
      <c r="O1254" s="143" t="s">
        <v>6</v>
      </c>
      <c r="P1254" s="472" t="s">
        <v>164</v>
      </c>
      <c r="Q1254" s="473">
        <v>126</v>
      </c>
      <c r="R1254" s="146"/>
      <c r="S1254" s="195" t="s">
        <v>801</v>
      </c>
      <c r="T1254" s="406">
        <f t="shared" si="282"/>
        <v>23</v>
      </c>
      <c r="V1254" s="401" t="str">
        <f t="shared" si="275"/>
        <v>JWWA  B  126</v>
      </c>
      <c r="W1254" s="401" t="str">
        <f t="shared" si="286"/>
        <v>JWWA  B  126</v>
      </c>
      <c r="AD1254" s="401"/>
    </row>
    <row r="1255" spans="1:30" ht="15" customHeight="1">
      <c r="A1255" s="400" t="str">
        <f t="shared" si="287"/>
        <v>026A0502</v>
      </c>
      <c r="B1255" s="544"/>
      <c r="C1255" s="529"/>
      <c r="D1255" s="139" t="s">
        <v>178</v>
      </c>
      <c r="E1255" s="140">
        <v>5</v>
      </c>
      <c r="F1255" s="140">
        <v>2</v>
      </c>
      <c r="G1255" s="539"/>
      <c r="H1255" s="533"/>
      <c r="I1255" s="164" t="str">
        <f t="shared" si="279"/>
        <v>026A0502</v>
      </c>
      <c r="J1255" s="176" t="s">
        <v>730</v>
      </c>
      <c r="K1255" s="176" t="s">
        <v>2056</v>
      </c>
      <c r="L1255" s="176" t="s">
        <v>423</v>
      </c>
      <c r="M1255" s="176" t="s">
        <v>385</v>
      </c>
      <c r="N1255" s="176" t="s">
        <v>702</v>
      </c>
      <c r="O1255" s="177" t="s">
        <v>6</v>
      </c>
      <c r="P1255" s="178" t="s">
        <v>164</v>
      </c>
      <c r="Q1255" s="179">
        <v>126</v>
      </c>
      <c r="R1255" s="180"/>
      <c r="S1255" s="181" t="s">
        <v>2012</v>
      </c>
      <c r="T1255" s="419">
        <f t="shared" si="282"/>
        <v>26</v>
      </c>
      <c r="V1255" s="401" t="str">
        <f t="shared" si="275"/>
        <v>JWWA  B  126</v>
      </c>
      <c r="W1255" s="401" t="str">
        <f t="shared" si="286"/>
        <v>JWWA  B  126</v>
      </c>
      <c r="AD1255" s="401"/>
    </row>
    <row r="1256" spans="1:30" ht="15" customHeight="1">
      <c r="A1256" s="400" t="str">
        <f t="shared" si="287"/>
        <v>003A0506</v>
      </c>
      <c r="B1256" s="544"/>
      <c r="C1256" s="529"/>
      <c r="D1256" s="139" t="s">
        <v>178</v>
      </c>
      <c r="E1256" s="140">
        <v>5</v>
      </c>
      <c r="F1256" s="140">
        <v>6</v>
      </c>
      <c r="G1256" s="539"/>
      <c r="H1256" s="531" t="s">
        <v>2354</v>
      </c>
      <c r="I1256" s="164" t="str">
        <f t="shared" si="279"/>
        <v>003A0506</v>
      </c>
      <c r="J1256" s="165" t="s">
        <v>730</v>
      </c>
      <c r="K1256" s="165" t="s">
        <v>550</v>
      </c>
      <c r="L1256" s="206" t="s">
        <v>423</v>
      </c>
      <c r="M1256" s="165" t="s">
        <v>385</v>
      </c>
      <c r="N1256" s="165" t="s">
        <v>817</v>
      </c>
      <c r="O1256" s="166" t="s">
        <v>6</v>
      </c>
      <c r="P1256" s="167" t="s">
        <v>164</v>
      </c>
      <c r="Q1256" s="168">
        <v>126</v>
      </c>
      <c r="R1256" s="169"/>
      <c r="S1256" s="147" t="s">
        <v>383</v>
      </c>
      <c r="T1256" s="423">
        <f t="shared" si="282"/>
        <v>3</v>
      </c>
      <c r="V1256" s="401" t="str">
        <f t="shared" si="275"/>
        <v>JWWA  B  126</v>
      </c>
      <c r="W1256" s="401" t="str">
        <f t="shared" si="286"/>
        <v>JWWA  B  126</v>
      </c>
      <c r="AD1256" s="401"/>
    </row>
    <row r="1257" spans="1:30" ht="15" customHeight="1">
      <c r="A1257" s="400" t="str">
        <f t="shared" si="287"/>
        <v>004A0506</v>
      </c>
      <c r="B1257" s="544"/>
      <c r="C1257" s="529"/>
      <c r="D1257" s="139" t="s">
        <v>178</v>
      </c>
      <c r="E1257" s="140">
        <v>5</v>
      </c>
      <c r="F1257" s="140">
        <v>6</v>
      </c>
      <c r="G1257" s="539"/>
      <c r="H1257" s="532"/>
      <c r="I1257" s="164" t="str">
        <f t="shared" si="279"/>
        <v>004A0506</v>
      </c>
      <c r="J1257" s="165" t="s">
        <v>730</v>
      </c>
      <c r="K1257" s="165" t="s">
        <v>837</v>
      </c>
      <c r="L1257" s="206" t="s">
        <v>835</v>
      </c>
      <c r="M1257" s="165" t="s">
        <v>385</v>
      </c>
      <c r="N1257" s="165" t="s">
        <v>817</v>
      </c>
      <c r="O1257" s="166" t="s">
        <v>6</v>
      </c>
      <c r="P1257" s="167" t="s">
        <v>164</v>
      </c>
      <c r="Q1257" s="168">
        <v>126</v>
      </c>
      <c r="R1257" s="169"/>
      <c r="S1257" s="182" t="s">
        <v>819</v>
      </c>
      <c r="T1257" s="423">
        <f t="shared" si="282"/>
        <v>4</v>
      </c>
      <c r="V1257" s="401" t="str">
        <f t="shared" si="275"/>
        <v>JWWA  B  126</v>
      </c>
      <c r="W1257" s="401" t="str">
        <f t="shared" si="286"/>
        <v>JWWA  B  126</v>
      </c>
      <c r="AD1257" s="401"/>
    </row>
    <row r="1258" spans="1:30" ht="15" customHeight="1">
      <c r="A1258" s="400" t="str">
        <f t="shared" si="287"/>
        <v>017A0505</v>
      </c>
      <c r="B1258" s="544"/>
      <c r="C1258" s="529"/>
      <c r="D1258" s="139" t="s">
        <v>178</v>
      </c>
      <c r="E1258" s="140">
        <v>5</v>
      </c>
      <c r="F1258" s="140">
        <v>5</v>
      </c>
      <c r="G1258" s="539"/>
      <c r="H1258" s="532"/>
      <c r="I1258" s="162" t="str">
        <f t="shared" si="279"/>
        <v>017A0505</v>
      </c>
      <c r="J1258" s="142" t="s">
        <v>730</v>
      </c>
      <c r="K1258" s="142" t="s">
        <v>914</v>
      </c>
      <c r="L1258" s="142" t="s">
        <v>423</v>
      </c>
      <c r="M1258" s="142" t="s">
        <v>385</v>
      </c>
      <c r="N1258" s="142" t="s">
        <v>817</v>
      </c>
      <c r="O1258" s="143" t="s">
        <v>6</v>
      </c>
      <c r="P1258" s="144" t="s">
        <v>164</v>
      </c>
      <c r="Q1258" s="145">
        <v>126</v>
      </c>
      <c r="R1258" s="146"/>
      <c r="S1258" s="514" t="s">
        <v>4486</v>
      </c>
      <c r="T1258" s="406">
        <f t="shared" si="282"/>
        <v>17</v>
      </c>
      <c r="V1258" s="401" t="str">
        <f t="shared" si="275"/>
        <v>JWWA  B  126</v>
      </c>
      <c r="W1258" s="401" t="str">
        <f t="shared" si="286"/>
        <v>JWWA  B  126</v>
      </c>
      <c r="AD1258" s="401"/>
    </row>
    <row r="1259" spans="1:30" ht="15" customHeight="1">
      <c r="A1259" s="400" t="str">
        <f t="shared" si="287"/>
        <v>018A0504</v>
      </c>
      <c r="B1259" s="544"/>
      <c r="C1259" s="529"/>
      <c r="D1259" s="139" t="s">
        <v>178</v>
      </c>
      <c r="E1259" s="140">
        <v>5</v>
      </c>
      <c r="F1259" s="140">
        <v>4</v>
      </c>
      <c r="G1259" s="539"/>
      <c r="H1259" s="532"/>
      <c r="I1259" s="164" t="str">
        <f t="shared" si="279"/>
        <v>018A0504</v>
      </c>
      <c r="J1259" s="176" t="s">
        <v>730</v>
      </c>
      <c r="K1259" s="176" t="s">
        <v>987</v>
      </c>
      <c r="L1259" s="164" t="s">
        <v>423</v>
      </c>
      <c r="M1259" s="176" t="s">
        <v>385</v>
      </c>
      <c r="N1259" s="176" t="s">
        <v>817</v>
      </c>
      <c r="O1259" s="177" t="s">
        <v>6</v>
      </c>
      <c r="P1259" s="178" t="s">
        <v>164</v>
      </c>
      <c r="Q1259" s="179">
        <v>126</v>
      </c>
      <c r="R1259" s="180"/>
      <c r="S1259" s="181" t="s">
        <v>944</v>
      </c>
      <c r="T1259" s="419">
        <f t="shared" si="282"/>
        <v>18</v>
      </c>
      <c r="V1259" s="401" t="str">
        <f t="shared" si="275"/>
        <v>JWWA  B  126</v>
      </c>
      <c r="W1259" s="401" t="str">
        <f t="shared" si="286"/>
        <v>JWWA  B  126</v>
      </c>
      <c r="AD1259" s="401"/>
    </row>
    <row r="1260" spans="1:30" ht="15" hidden="1" customHeight="1">
      <c r="A1260" s="400" t="str">
        <f t="shared" si="287"/>
        <v>022A0505</v>
      </c>
      <c r="B1260" s="197"/>
      <c r="C1260" s="528" t="s">
        <v>2962</v>
      </c>
      <c r="D1260" s="139" t="s">
        <v>178</v>
      </c>
      <c r="E1260" s="140">
        <v>5</v>
      </c>
      <c r="F1260" s="140">
        <v>5</v>
      </c>
      <c r="G1260" s="425"/>
      <c r="H1260" s="422"/>
      <c r="I1260" s="164" t="str">
        <f t="shared" si="279"/>
        <v>022A0505</v>
      </c>
      <c r="J1260" s="165" t="s">
        <v>730</v>
      </c>
      <c r="K1260" s="165" t="s">
        <v>818</v>
      </c>
      <c r="L1260" s="165" t="s">
        <v>835</v>
      </c>
      <c r="M1260" s="165" t="s">
        <v>385</v>
      </c>
      <c r="N1260" s="165" t="s">
        <v>817</v>
      </c>
      <c r="O1260" s="166" t="s">
        <v>6</v>
      </c>
      <c r="P1260" s="475" t="s">
        <v>164</v>
      </c>
      <c r="Q1260" s="476">
        <v>126</v>
      </c>
      <c r="R1260" s="169"/>
      <c r="S1260" s="190" t="s">
        <v>2118</v>
      </c>
      <c r="T1260" s="423">
        <f t="shared" si="282"/>
        <v>22</v>
      </c>
      <c r="V1260" s="401" t="str">
        <f t="shared" ref="V1260:V1323" si="288">""&amp;O1260&amp;"  "&amp;P1260&amp;"  "&amp;Q1260&amp;""</f>
        <v>JWWA  B  126</v>
      </c>
      <c r="W1260" s="401" t="str">
        <f t="shared" ref="W1260" si="289">V1260</f>
        <v>JWWA  B  126</v>
      </c>
      <c r="AD1260" s="401"/>
    </row>
    <row r="1261" spans="1:30" ht="15" customHeight="1">
      <c r="A1261" s="400" t="str">
        <f t="shared" si="287"/>
        <v>023A0506</v>
      </c>
      <c r="B1261" s="544" t="s">
        <v>3759</v>
      </c>
      <c r="C1261" s="529"/>
      <c r="D1261" s="139" t="s">
        <v>178</v>
      </c>
      <c r="E1261" s="140">
        <v>5</v>
      </c>
      <c r="F1261" s="140">
        <v>6</v>
      </c>
      <c r="G1261" s="534" t="s">
        <v>2716</v>
      </c>
      <c r="H1261" s="531" t="s">
        <v>2354</v>
      </c>
      <c r="I1261" s="164" t="str">
        <f t="shared" si="279"/>
        <v>023A0506</v>
      </c>
      <c r="J1261" s="165" t="s">
        <v>730</v>
      </c>
      <c r="K1261" s="165" t="s">
        <v>818</v>
      </c>
      <c r="L1261" s="165" t="s">
        <v>2135</v>
      </c>
      <c r="M1261" s="165" t="s">
        <v>385</v>
      </c>
      <c r="N1261" s="165" t="s">
        <v>817</v>
      </c>
      <c r="O1261" s="166" t="s">
        <v>6</v>
      </c>
      <c r="P1261" s="475" t="s">
        <v>164</v>
      </c>
      <c r="Q1261" s="476">
        <v>126</v>
      </c>
      <c r="R1261" s="169"/>
      <c r="S1261" s="147" t="s">
        <v>801</v>
      </c>
      <c r="T1261" s="423">
        <f t="shared" si="282"/>
        <v>23</v>
      </c>
      <c r="V1261" s="401" t="str">
        <f t="shared" si="288"/>
        <v>JWWA  B  126</v>
      </c>
      <c r="W1261" s="401" t="str">
        <f t="shared" ref="W1261:W1262" si="290">V1261</f>
        <v>JWWA  B  126</v>
      </c>
      <c r="AD1261" s="401"/>
    </row>
    <row r="1262" spans="1:30" ht="15" customHeight="1">
      <c r="A1262" s="400" t="str">
        <f t="shared" si="287"/>
        <v>017A0509</v>
      </c>
      <c r="B1262" s="544"/>
      <c r="C1262" s="529"/>
      <c r="D1262" s="410" t="s">
        <v>3579</v>
      </c>
      <c r="E1262" s="411">
        <v>5</v>
      </c>
      <c r="F1262" s="411">
        <v>9</v>
      </c>
      <c r="G1262" s="539"/>
      <c r="H1262" s="533"/>
      <c r="I1262" s="164" t="str">
        <f t="shared" si="279"/>
        <v>017A0509</v>
      </c>
      <c r="J1262" s="478" t="s">
        <v>3583</v>
      </c>
      <c r="K1262" s="478" t="s">
        <v>3584</v>
      </c>
      <c r="L1262" s="478" t="s">
        <v>3582</v>
      </c>
      <c r="M1262" s="478" t="s">
        <v>385</v>
      </c>
      <c r="N1262" s="478" t="s">
        <v>817</v>
      </c>
      <c r="O1262" s="143" t="s">
        <v>57</v>
      </c>
      <c r="P1262" s="472"/>
      <c r="Q1262" s="473"/>
      <c r="R1262" s="146"/>
      <c r="S1262" s="515" t="s">
        <v>4486</v>
      </c>
      <c r="T1262" s="423">
        <f t="shared" si="282"/>
        <v>17</v>
      </c>
      <c r="V1262" s="401" t="str">
        <f t="shared" si="288"/>
        <v xml:space="preserve">指定承認    </v>
      </c>
      <c r="W1262" s="401" t="str">
        <f t="shared" si="290"/>
        <v xml:space="preserve">指定承認    </v>
      </c>
      <c r="AD1262" s="401"/>
    </row>
    <row r="1263" spans="1:30" ht="15" customHeight="1">
      <c r="A1263" s="400" t="str">
        <f t="shared" si="287"/>
        <v>004A0507</v>
      </c>
      <c r="B1263" s="544"/>
      <c r="C1263" s="529"/>
      <c r="D1263" s="139" t="s">
        <v>178</v>
      </c>
      <c r="E1263" s="140">
        <v>5</v>
      </c>
      <c r="F1263" s="140">
        <v>7</v>
      </c>
      <c r="G1263" s="539"/>
      <c r="H1263" s="531" t="s">
        <v>2718</v>
      </c>
      <c r="I1263" s="164" t="str">
        <f t="shared" si="279"/>
        <v>004A0507</v>
      </c>
      <c r="J1263" s="165" t="s">
        <v>730</v>
      </c>
      <c r="K1263" s="165" t="s">
        <v>837</v>
      </c>
      <c r="L1263" s="206" t="s">
        <v>835</v>
      </c>
      <c r="M1263" s="165" t="s">
        <v>385</v>
      </c>
      <c r="N1263" s="165" t="s">
        <v>836</v>
      </c>
      <c r="O1263" s="166" t="s">
        <v>57</v>
      </c>
      <c r="P1263" s="167"/>
      <c r="Q1263" s="168"/>
      <c r="R1263" s="169"/>
      <c r="S1263" s="182" t="s">
        <v>819</v>
      </c>
      <c r="T1263" s="423">
        <f t="shared" si="282"/>
        <v>4</v>
      </c>
      <c r="V1263" s="401" t="str">
        <f t="shared" si="288"/>
        <v xml:space="preserve">指定承認    </v>
      </c>
      <c r="W1263" s="401" t="str">
        <f t="shared" si="286"/>
        <v xml:space="preserve">指定承認    </v>
      </c>
      <c r="AD1263" s="401"/>
    </row>
    <row r="1264" spans="1:30" ht="15" customHeight="1">
      <c r="A1264" s="400" t="str">
        <f t="shared" si="287"/>
        <v>023A0507</v>
      </c>
      <c r="B1264" s="544"/>
      <c r="C1264" s="529"/>
      <c r="D1264" s="139" t="s">
        <v>178</v>
      </c>
      <c r="E1264" s="140">
        <v>5</v>
      </c>
      <c r="F1264" s="140">
        <v>7</v>
      </c>
      <c r="G1264" s="539"/>
      <c r="H1264" s="533"/>
      <c r="I1264" s="164" t="str">
        <f t="shared" si="279"/>
        <v>023A0507</v>
      </c>
      <c r="J1264" s="165" t="s">
        <v>730</v>
      </c>
      <c r="K1264" s="165" t="s">
        <v>818</v>
      </c>
      <c r="L1264" s="165" t="s">
        <v>921</v>
      </c>
      <c r="M1264" s="165" t="s">
        <v>385</v>
      </c>
      <c r="N1264" s="165" t="s">
        <v>836</v>
      </c>
      <c r="O1264" s="166" t="s">
        <v>6</v>
      </c>
      <c r="P1264" s="475" t="s">
        <v>164</v>
      </c>
      <c r="Q1264" s="476">
        <v>126</v>
      </c>
      <c r="R1264" s="169"/>
      <c r="S1264" s="195" t="s">
        <v>801</v>
      </c>
      <c r="T1264" s="423">
        <f t="shared" si="282"/>
        <v>23</v>
      </c>
      <c r="V1264" s="401" t="str">
        <f t="shared" si="288"/>
        <v>JWWA  B  126</v>
      </c>
      <c r="W1264" s="401" t="str">
        <f t="shared" si="286"/>
        <v>JWWA  B  126</v>
      </c>
      <c r="AD1264" s="401"/>
    </row>
    <row r="1265" spans="1:30" ht="15" customHeight="1">
      <c r="A1265" s="400" t="str">
        <f t="shared" si="287"/>
        <v>003A0507</v>
      </c>
      <c r="B1265" s="544"/>
      <c r="C1265" s="529"/>
      <c r="D1265" s="139" t="s">
        <v>178</v>
      </c>
      <c r="E1265" s="140">
        <v>5</v>
      </c>
      <c r="F1265" s="140">
        <v>7</v>
      </c>
      <c r="G1265" s="539"/>
      <c r="H1265" s="531" t="s">
        <v>2717</v>
      </c>
      <c r="I1265" s="162" t="str">
        <f t="shared" si="279"/>
        <v>003A0507</v>
      </c>
      <c r="J1265" s="142" t="s">
        <v>730</v>
      </c>
      <c r="K1265" s="142" t="s">
        <v>550</v>
      </c>
      <c r="L1265" s="141" t="s">
        <v>835</v>
      </c>
      <c r="M1265" s="142" t="s">
        <v>385</v>
      </c>
      <c r="N1265" s="142" t="s">
        <v>703</v>
      </c>
      <c r="O1265" s="143" t="s">
        <v>57</v>
      </c>
      <c r="P1265" s="144"/>
      <c r="Q1265" s="145"/>
      <c r="R1265" s="146"/>
      <c r="S1265" s="147" t="s">
        <v>383</v>
      </c>
      <c r="T1265" s="406">
        <f t="shared" si="282"/>
        <v>3</v>
      </c>
      <c r="V1265" s="401" t="str">
        <f t="shared" si="288"/>
        <v xml:space="preserve">指定承認    </v>
      </c>
      <c r="W1265" s="401" t="str">
        <f t="shared" si="286"/>
        <v xml:space="preserve">指定承認    </v>
      </c>
      <c r="AD1265" s="401"/>
    </row>
    <row r="1266" spans="1:30" ht="15" customHeight="1">
      <c r="A1266" s="400" t="str">
        <f t="shared" si="287"/>
        <v>004A0508</v>
      </c>
      <c r="B1266" s="544"/>
      <c r="C1266" s="529"/>
      <c r="D1266" s="139" t="s">
        <v>178</v>
      </c>
      <c r="E1266" s="140">
        <v>5</v>
      </c>
      <c r="F1266" s="140">
        <v>8</v>
      </c>
      <c r="G1266" s="539"/>
      <c r="H1266" s="532"/>
      <c r="I1266" s="148" t="str">
        <f t="shared" si="279"/>
        <v>004A0508</v>
      </c>
      <c r="J1266" s="149" t="s">
        <v>730</v>
      </c>
      <c r="K1266" s="149" t="s">
        <v>837</v>
      </c>
      <c r="L1266" s="148" t="s">
        <v>835</v>
      </c>
      <c r="M1266" s="149" t="s">
        <v>385</v>
      </c>
      <c r="N1266" s="149" t="s">
        <v>703</v>
      </c>
      <c r="O1266" s="150" t="s">
        <v>57</v>
      </c>
      <c r="P1266" s="151"/>
      <c r="Q1266" s="152"/>
      <c r="R1266" s="153"/>
      <c r="S1266" s="154" t="s">
        <v>819</v>
      </c>
      <c r="T1266" s="407">
        <f t="shared" si="282"/>
        <v>4</v>
      </c>
      <c r="V1266" s="401" t="str">
        <f t="shared" si="288"/>
        <v xml:space="preserve">指定承認    </v>
      </c>
      <c r="W1266" s="401" t="str">
        <f t="shared" si="286"/>
        <v xml:space="preserve">指定承認    </v>
      </c>
      <c r="AD1266" s="401"/>
    </row>
    <row r="1267" spans="1:30" ht="15" customHeight="1">
      <c r="A1267" s="400" t="str">
        <f t="shared" si="287"/>
        <v>017A0506</v>
      </c>
      <c r="B1267" s="544"/>
      <c r="C1267" s="529"/>
      <c r="D1267" s="139" t="s">
        <v>178</v>
      </c>
      <c r="E1267" s="140">
        <v>5</v>
      </c>
      <c r="F1267" s="140">
        <v>6</v>
      </c>
      <c r="G1267" s="539"/>
      <c r="H1267" s="532"/>
      <c r="I1267" s="148" t="str">
        <f t="shared" si="279"/>
        <v>017A0506</v>
      </c>
      <c r="J1267" s="149" t="s">
        <v>730</v>
      </c>
      <c r="K1267" s="149" t="s">
        <v>914</v>
      </c>
      <c r="L1267" s="149" t="s">
        <v>2136</v>
      </c>
      <c r="M1267" s="149" t="s">
        <v>385</v>
      </c>
      <c r="N1267" s="149" t="s">
        <v>703</v>
      </c>
      <c r="O1267" s="150" t="s">
        <v>57</v>
      </c>
      <c r="P1267" s="151"/>
      <c r="Q1267" s="152"/>
      <c r="R1267" s="153"/>
      <c r="S1267" s="511" t="s">
        <v>4486</v>
      </c>
      <c r="T1267" s="407">
        <f t="shared" si="282"/>
        <v>17</v>
      </c>
      <c r="V1267" s="401" t="str">
        <f t="shared" si="288"/>
        <v xml:space="preserve">指定承認    </v>
      </c>
      <c r="W1267" s="401" t="str">
        <f t="shared" si="286"/>
        <v xml:space="preserve">指定承認    </v>
      </c>
      <c r="AD1267" s="401"/>
    </row>
    <row r="1268" spans="1:30" ht="15" hidden="1" customHeight="1">
      <c r="A1268" s="400" t="str">
        <f t="shared" si="287"/>
        <v>022A0506</v>
      </c>
      <c r="B1268" s="544"/>
      <c r="C1268" s="529"/>
      <c r="D1268" s="139" t="s">
        <v>178</v>
      </c>
      <c r="E1268" s="140">
        <v>5</v>
      </c>
      <c r="F1268" s="140">
        <v>6</v>
      </c>
      <c r="G1268" s="539"/>
      <c r="H1268" s="532"/>
      <c r="I1268" s="155" t="str">
        <f t="shared" si="279"/>
        <v>022A0506</v>
      </c>
      <c r="J1268" s="156" t="s">
        <v>730</v>
      </c>
      <c r="K1268" s="156" t="s">
        <v>818</v>
      </c>
      <c r="L1268" s="156" t="s">
        <v>835</v>
      </c>
      <c r="M1268" s="156" t="s">
        <v>385</v>
      </c>
      <c r="N1268" s="156" t="s">
        <v>703</v>
      </c>
      <c r="O1268" s="157" t="s">
        <v>57</v>
      </c>
      <c r="P1268" s="158"/>
      <c r="Q1268" s="159"/>
      <c r="R1268" s="160"/>
      <c r="S1268" s="161" t="s">
        <v>2118</v>
      </c>
      <c r="T1268" s="408">
        <f t="shared" si="282"/>
        <v>22</v>
      </c>
      <c r="V1268" s="401" t="str">
        <f t="shared" si="288"/>
        <v xml:space="preserve">指定承認    </v>
      </c>
      <c r="W1268" s="401" t="str">
        <f t="shared" ref="W1268" si="291">V1268</f>
        <v xml:space="preserve">指定承認    </v>
      </c>
      <c r="AD1268" s="401"/>
    </row>
    <row r="1269" spans="1:30" ht="15" customHeight="1">
      <c r="A1269" s="400" t="str">
        <f t="shared" si="287"/>
        <v>003A0508</v>
      </c>
      <c r="B1269" s="544"/>
      <c r="C1269" s="529"/>
      <c r="D1269" s="139" t="s">
        <v>178</v>
      </c>
      <c r="E1269" s="140">
        <v>5</v>
      </c>
      <c r="F1269" s="140">
        <v>8</v>
      </c>
      <c r="G1269" s="539"/>
      <c r="H1269" s="532"/>
      <c r="I1269" s="191" t="str">
        <f t="shared" si="279"/>
        <v>003A0508</v>
      </c>
      <c r="J1269" s="142" t="s">
        <v>729</v>
      </c>
      <c r="K1269" s="142" t="s">
        <v>549</v>
      </c>
      <c r="L1269" s="141" t="s">
        <v>2137</v>
      </c>
      <c r="M1269" s="142" t="s">
        <v>385</v>
      </c>
      <c r="N1269" s="142" t="s">
        <v>703</v>
      </c>
      <c r="O1269" s="143" t="s">
        <v>6</v>
      </c>
      <c r="P1269" s="144" t="s">
        <v>164</v>
      </c>
      <c r="Q1269" s="145">
        <v>126</v>
      </c>
      <c r="R1269" s="146"/>
      <c r="S1269" s="147" t="s">
        <v>383</v>
      </c>
      <c r="T1269" s="406">
        <f t="shared" si="282"/>
        <v>3</v>
      </c>
      <c r="V1269" s="401" t="str">
        <f t="shared" si="288"/>
        <v>JWWA  B  126</v>
      </c>
      <c r="W1269" s="401" t="str">
        <f t="shared" ref="W1269" si="292">V1269</f>
        <v>JWWA  B  126</v>
      </c>
      <c r="AD1269" s="401"/>
    </row>
    <row r="1270" spans="1:30" ht="15" customHeight="1">
      <c r="A1270" s="400" t="str">
        <f t="shared" si="287"/>
        <v>017A0507</v>
      </c>
      <c r="B1270" s="544"/>
      <c r="C1270" s="529"/>
      <c r="D1270" s="139" t="s">
        <v>178</v>
      </c>
      <c r="E1270" s="140">
        <v>5</v>
      </c>
      <c r="F1270" s="140">
        <v>7</v>
      </c>
      <c r="G1270" s="539"/>
      <c r="H1270" s="532"/>
      <c r="I1270" s="162" t="str">
        <f t="shared" si="279"/>
        <v>017A0507</v>
      </c>
      <c r="J1270" s="149" t="s">
        <v>730</v>
      </c>
      <c r="K1270" s="149" t="s">
        <v>914</v>
      </c>
      <c r="L1270" s="149" t="s">
        <v>2137</v>
      </c>
      <c r="M1270" s="149" t="s">
        <v>385</v>
      </c>
      <c r="N1270" s="149" t="s">
        <v>703</v>
      </c>
      <c r="O1270" s="150" t="s">
        <v>6</v>
      </c>
      <c r="P1270" s="151" t="s">
        <v>164</v>
      </c>
      <c r="Q1270" s="152">
        <v>126</v>
      </c>
      <c r="R1270" s="153"/>
      <c r="S1270" s="511" t="s">
        <v>4486</v>
      </c>
      <c r="T1270" s="407">
        <f t="shared" si="282"/>
        <v>17</v>
      </c>
      <c r="V1270" s="401" t="str">
        <f t="shared" si="288"/>
        <v>JWWA  B  126</v>
      </c>
      <c r="W1270" s="401" t="str">
        <f t="shared" si="286"/>
        <v>JWWA  B  126</v>
      </c>
      <c r="AD1270" s="401"/>
    </row>
    <row r="1271" spans="1:30" ht="15" customHeight="1">
      <c r="A1271" s="400" t="str">
        <f t="shared" si="287"/>
        <v>023A0508</v>
      </c>
      <c r="B1271" s="545"/>
      <c r="C1271" s="530"/>
      <c r="D1271" s="139" t="s">
        <v>178</v>
      </c>
      <c r="E1271" s="140">
        <v>5</v>
      </c>
      <c r="F1271" s="140">
        <v>8</v>
      </c>
      <c r="G1271" s="535"/>
      <c r="H1271" s="533"/>
      <c r="I1271" s="164" t="str">
        <f t="shared" ref="I1271" si="293">IF(OR(D1271="",E1271="",F1271=""),"",TEXT(T1271,"000")&amp;D1271&amp;TEXT(E1271,"00")&amp;TEXT(F1271,"00"))</f>
        <v>023A0508</v>
      </c>
      <c r="J1271" s="156" t="s">
        <v>730</v>
      </c>
      <c r="K1271" s="156" t="s">
        <v>818</v>
      </c>
      <c r="L1271" s="156" t="s">
        <v>921</v>
      </c>
      <c r="M1271" s="156" t="s">
        <v>385</v>
      </c>
      <c r="N1271" s="156" t="s">
        <v>703</v>
      </c>
      <c r="O1271" s="157" t="s">
        <v>6</v>
      </c>
      <c r="P1271" s="467" t="s">
        <v>164</v>
      </c>
      <c r="Q1271" s="468">
        <v>126</v>
      </c>
      <c r="R1271" s="160"/>
      <c r="S1271" s="183" t="s">
        <v>801</v>
      </c>
      <c r="T1271" s="408">
        <f t="shared" si="282"/>
        <v>23</v>
      </c>
      <c r="V1271" s="401" t="str">
        <f t="shared" si="288"/>
        <v>JWWA  B  126</v>
      </c>
      <c r="W1271" s="401" t="str">
        <f t="shared" si="286"/>
        <v>JWWA  B  126</v>
      </c>
      <c r="AD1271" s="401"/>
    </row>
    <row r="1272" spans="1:30" ht="15" customHeight="1">
      <c r="A1272" s="400">
        <f t="shared" si="287"/>
        <v>0</v>
      </c>
      <c r="B1272" s="553" t="s">
        <v>2719</v>
      </c>
      <c r="C1272" s="554"/>
      <c r="D1272" s="554"/>
      <c r="E1272" s="554"/>
      <c r="F1272" s="554"/>
      <c r="G1272" s="554"/>
      <c r="H1272" s="554"/>
      <c r="I1272" s="554"/>
      <c r="J1272" s="554"/>
      <c r="K1272" s="554"/>
      <c r="L1272" s="554"/>
      <c r="M1272" s="554"/>
      <c r="N1272" s="554"/>
      <c r="O1272" s="554"/>
      <c r="P1272" s="554"/>
      <c r="Q1272" s="554"/>
      <c r="R1272" s="554"/>
      <c r="S1272" s="554"/>
      <c r="T1272" s="453" t="str">
        <f>IF(S1272="","",VLOOKUP(S1272,$AC$7:$AD$69,2,FALSE))</f>
        <v/>
      </c>
      <c r="V1272" s="401" t="str">
        <f t="shared" si="288"/>
        <v xml:space="preserve">    </v>
      </c>
      <c r="W1272" s="401" t="str">
        <f t="shared" si="286"/>
        <v xml:space="preserve">    </v>
      </c>
      <c r="AD1272" s="401"/>
    </row>
    <row r="1273" spans="1:30" ht="15" customHeight="1">
      <c r="A1273" s="400" t="str">
        <f t="shared" si="287"/>
        <v>003F0101</v>
      </c>
      <c r="B1273" s="544" t="s">
        <v>2967</v>
      </c>
      <c r="C1273" s="528" t="s">
        <v>2965</v>
      </c>
      <c r="D1273" s="139" t="s">
        <v>186</v>
      </c>
      <c r="E1273" s="140">
        <v>1</v>
      </c>
      <c r="F1273" s="140">
        <v>1</v>
      </c>
      <c r="G1273" s="534" t="s">
        <v>2720</v>
      </c>
      <c r="H1273" s="531" t="s">
        <v>2721</v>
      </c>
      <c r="I1273" s="141" t="str">
        <f t="shared" si="279"/>
        <v>003F0101</v>
      </c>
      <c r="J1273" s="142" t="s">
        <v>731</v>
      </c>
      <c r="K1273" s="142" t="s">
        <v>424</v>
      </c>
      <c r="L1273" s="141" t="s">
        <v>122</v>
      </c>
      <c r="M1273" s="142" t="s">
        <v>385</v>
      </c>
      <c r="N1273" s="142" t="s">
        <v>421</v>
      </c>
      <c r="O1273" s="143" t="s">
        <v>6</v>
      </c>
      <c r="P1273" s="144" t="s">
        <v>164</v>
      </c>
      <c r="Q1273" s="145">
        <v>103</v>
      </c>
      <c r="R1273" s="146"/>
      <c r="S1273" s="147" t="s">
        <v>383</v>
      </c>
      <c r="T1273" s="406">
        <f t="shared" ref="T1273:T1306" si="294">IF(S1273="","",VLOOKUP(S1273,$AC$7:$AD$82,2,FALSE))</f>
        <v>3</v>
      </c>
      <c r="V1273" s="401" t="str">
        <f t="shared" si="288"/>
        <v>JWWA  B  103</v>
      </c>
      <c r="W1273" s="401" t="str">
        <f t="shared" si="286"/>
        <v>JWWA  B  103</v>
      </c>
      <c r="AD1273" s="401"/>
    </row>
    <row r="1274" spans="1:30" ht="15" customHeight="1">
      <c r="A1274" s="400" t="str">
        <f t="shared" si="287"/>
        <v>004F0101</v>
      </c>
      <c r="B1274" s="544"/>
      <c r="C1274" s="529"/>
      <c r="D1274" s="139" t="s">
        <v>186</v>
      </c>
      <c r="E1274" s="140">
        <v>1</v>
      </c>
      <c r="F1274" s="140">
        <v>1</v>
      </c>
      <c r="G1274" s="539"/>
      <c r="H1274" s="532"/>
      <c r="I1274" s="148" t="str">
        <f t="shared" si="279"/>
        <v>004F0101</v>
      </c>
      <c r="J1274" s="149" t="s">
        <v>731</v>
      </c>
      <c r="K1274" s="149" t="s">
        <v>424</v>
      </c>
      <c r="L1274" s="148" t="s">
        <v>122</v>
      </c>
      <c r="M1274" s="149" t="s">
        <v>385</v>
      </c>
      <c r="N1274" s="149" t="s">
        <v>421</v>
      </c>
      <c r="O1274" s="150" t="s">
        <v>6</v>
      </c>
      <c r="P1274" s="151" t="s">
        <v>164</v>
      </c>
      <c r="Q1274" s="152">
        <v>103</v>
      </c>
      <c r="R1274" s="153"/>
      <c r="S1274" s="154" t="s">
        <v>819</v>
      </c>
      <c r="T1274" s="407">
        <f t="shared" si="294"/>
        <v>4</v>
      </c>
      <c r="V1274" s="401" t="str">
        <f t="shared" si="288"/>
        <v>JWWA  B  103</v>
      </c>
      <c r="W1274" s="401" t="str">
        <f t="shared" si="286"/>
        <v>JWWA  B  103</v>
      </c>
      <c r="AD1274" s="401"/>
    </row>
    <row r="1275" spans="1:30" ht="15" customHeight="1">
      <c r="A1275" s="400" t="str">
        <f t="shared" si="287"/>
        <v>017F0101</v>
      </c>
      <c r="B1275" s="544"/>
      <c r="C1275" s="529"/>
      <c r="D1275" s="139" t="s">
        <v>186</v>
      </c>
      <c r="E1275" s="140">
        <v>1</v>
      </c>
      <c r="F1275" s="140">
        <v>1</v>
      </c>
      <c r="G1275" s="539"/>
      <c r="H1275" s="532"/>
      <c r="I1275" s="148" t="str">
        <f t="shared" si="279"/>
        <v>017F0101</v>
      </c>
      <c r="J1275" s="149" t="s">
        <v>731</v>
      </c>
      <c r="K1275" s="149" t="s">
        <v>915</v>
      </c>
      <c r="L1275" s="149" t="s">
        <v>122</v>
      </c>
      <c r="M1275" s="149" t="s">
        <v>385</v>
      </c>
      <c r="N1275" s="149" t="s">
        <v>421</v>
      </c>
      <c r="O1275" s="150" t="s">
        <v>6</v>
      </c>
      <c r="P1275" s="151" t="s">
        <v>164</v>
      </c>
      <c r="Q1275" s="152">
        <v>103</v>
      </c>
      <c r="R1275" s="153"/>
      <c r="S1275" s="511" t="s">
        <v>4486</v>
      </c>
      <c r="T1275" s="407">
        <f t="shared" si="294"/>
        <v>17</v>
      </c>
      <c r="V1275" s="401" t="str">
        <f t="shared" si="288"/>
        <v>JWWA  B  103</v>
      </c>
      <c r="W1275" s="401" t="str">
        <f t="shared" si="286"/>
        <v>JWWA  B  103</v>
      </c>
      <c r="AD1275" s="401"/>
    </row>
    <row r="1276" spans="1:30" ht="15" hidden="1" customHeight="1">
      <c r="A1276" s="400" t="str">
        <f t="shared" si="287"/>
        <v>022F0101</v>
      </c>
      <c r="B1276" s="544"/>
      <c r="C1276" s="529"/>
      <c r="D1276" s="139" t="s">
        <v>186</v>
      </c>
      <c r="E1276" s="140">
        <v>1</v>
      </c>
      <c r="F1276" s="140">
        <v>1</v>
      </c>
      <c r="G1276" s="539"/>
      <c r="H1276" s="532"/>
      <c r="I1276" s="148" t="str">
        <f t="shared" si="279"/>
        <v>022F0101</v>
      </c>
      <c r="J1276" s="149" t="s">
        <v>731</v>
      </c>
      <c r="K1276" s="149" t="s">
        <v>2131</v>
      </c>
      <c r="L1276" s="149" t="s">
        <v>122</v>
      </c>
      <c r="M1276" s="149" t="s">
        <v>385</v>
      </c>
      <c r="N1276" s="149" t="s">
        <v>421</v>
      </c>
      <c r="O1276" s="150" t="s">
        <v>6</v>
      </c>
      <c r="P1276" s="151" t="s">
        <v>164</v>
      </c>
      <c r="Q1276" s="152">
        <v>103</v>
      </c>
      <c r="R1276" s="153"/>
      <c r="S1276" s="154" t="s">
        <v>2118</v>
      </c>
      <c r="T1276" s="407">
        <f t="shared" si="294"/>
        <v>22</v>
      </c>
      <c r="V1276" s="401" t="str">
        <f t="shared" si="288"/>
        <v>JWWA  B  103</v>
      </c>
      <c r="W1276" s="401" t="str">
        <f t="shared" si="286"/>
        <v>JWWA  B  103</v>
      </c>
      <c r="AD1276" s="401"/>
    </row>
    <row r="1277" spans="1:30" ht="15" customHeight="1">
      <c r="A1277" s="400" t="str">
        <f t="shared" si="287"/>
        <v>023F0101</v>
      </c>
      <c r="B1277" s="544"/>
      <c r="C1277" s="529"/>
      <c r="D1277" s="139" t="s">
        <v>186</v>
      </c>
      <c r="E1277" s="140">
        <v>1</v>
      </c>
      <c r="F1277" s="140">
        <v>1</v>
      </c>
      <c r="G1277" s="539"/>
      <c r="H1277" s="532"/>
      <c r="I1277" s="148" t="str">
        <f t="shared" si="279"/>
        <v>023F0101</v>
      </c>
      <c r="J1277" s="149" t="s">
        <v>731</v>
      </c>
      <c r="K1277" s="149" t="s">
        <v>811</v>
      </c>
      <c r="L1277" s="149" t="s">
        <v>122</v>
      </c>
      <c r="M1277" s="149" t="s">
        <v>385</v>
      </c>
      <c r="N1277" s="149" t="s">
        <v>421</v>
      </c>
      <c r="O1277" s="150" t="s">
        <v>6</v>
      </c>
      <c r="P1277" s="464" t="s">
        <v>164</v>
      </c>
      <c r="Q1277" s="465">
        <v>103</v>
      </c>
      <c r="R1277" s="153"/>
      <c r="S1277" s="154" t="s">
        <v>801</v>
      </c>
      <c r="T1277" s="407">
        <f t="shared" si="294"/>
        <v>23</v>
      </c>
      <c r="V1277" s="401" t="str">
        <f t="shared" si="288"/>
        <v>JWWA  B  103</v>
      </c>
      <c r="W1277" s="401" t="str">
        <f t="shared" si="286"/>
        <v>JWWA  B  103</v>
      </c>
      <c r="AD1277" s="401"/>
    </row>
    <row r="1278" spans="1:30" ht="15" customHeight="1">
      <c r="A1278" s="400" t="str">
        <f t="shared" si="287"/>
        <v>025F0101</v>
      </c>
      <c r="B1278" s="544"/>
      <c r="C1278" s="529"/>
      <c r="D1278" s="139" t="s">
        <v>186</v>
      </c>
      <c r="E1278" s="140">
        <v>1</v>
      </c>
      <c r="F1278" s="140">
        <v>1</v>
      </c>
      <c r="G1278" s="539"/>
      <c r="H1278" s="532"/>
      <c r="I1278" s="148" t="str">
        <f t="shared" si="279"/>
        <v>025F0101</v>
      </c>
      <c r="J1278" s="149" t="s">
        <v>731</v>
      </c>
      <c r="K1278" s="149" t="s">
        <v>2114</v>
      </c>
      <c r="L1278" s="148" t="s">
        <v>122</v>
      </c>
      <c r="M1278" s="149" t="s">
        <v>385</v>
      </c>
      <c r="N1278" s="149" t="s">
        <v>421</v>
      </c>
      <c r="O1278" s="150" t="s">
        <v>6</v>
      </c>
      <c r="P1278" s="151" t="s">
        <v>164</v>
      </c>
      <c r="Q1278" s="152">
        <v>103</v>
      </c>
      <c r="R1278" s="153"/>
      <c r="S1278" s="154" t="s">
        <v>922</v>
      </c>
      <c r="T1278" s="407">
        <f t="shared" si="294"/>
        <v>25</v>
      </c>
      <c r="V1278" s="401" t="str">
        <f t="shared" si="288"/>
        <v>JWWA  B  103</v>
      </c>
      <c r="W1278" s="401" t="str">
        <f t="shared" ref="W1278:W1284" si="295">V1278</f>
        <v>JWWA  B  103</v>
      </c>
      <c r="AD1278" s="401"/>
    </row>
    <row r="1279" spans="1:30" ht="15" customHeight="1">
      <c r="A1279" s="400" t="str">
        <f t="shared" si="287"/>
        <v>026F0101</v>
      </c>
      <c r="B1279" s="544"/>
      <c r="C1279" s="529"/>
      <c r="D1279" s="139" t="s">
        <v>186</v>
      </c>
      <c r="E1279" s="140">
        <v>1</v>
      </c>
      <c r="F1279" s="140">
        <v>1</v>
      </c>
      <c r="G1279" s="535"/>
      <c r="H1279" s="533"/>
      <c r="I1279" s="155" t="str">
        <f t="shared" si="279"/>
        <v>026F0101</v>
      </c>
      <c r="J1279" s="156" t="s">
        <v>731</v>
      </c>
      <c r="K1279" s="156" t="s">
        <v>2057</v>
      </c>
      <c r="L1279" s="156" t="s">
        <v>122</v>
      </c>
      <c r="M1279" s="156" t="s">
        <v>385</v>
      </c>
      <c r="N1279" s="156" t="s">
        <v>421</v>
      </c>
      <c r="O1279" s="157" t="s">
        <v>6</v>
      </c>
      <c r="P1279" s="158" t="s">
        <v>164</v>
      </c>
      <c r="Q1279" s="159">
        <v>103</v>
      </c>
      <c r="R1279" s="160"/>
      <c r="S1279" s="161" t="s">
        <v>2012</v>
      </c>
      <c r="T1279" s="408">
        <f t="shared" si="294"/>
        <v>26</v>
      </c>
      <c r="V1279" s="401" t="str">
        <f t="shared" si="288"/>
        <v>JWWA  B  103</v>
      </c>
      <c r="W1279" s="401" t="str">
        <f t="shared" si="295"/>
        <v>JWWA  B  103</v>
      </c>
      <c r="AD1279" s="401"/>
    </row>
    <row r="1280" spans="1:30" ht="15" customHeight="1">
      <c r="A1280" s="400" t="str">
        <f t="shared" si="287"/>
        <v>003F0103</v>
      </c>
      <c r="B1280" s="544"/>
      <c r="C1280" s="529"/>
      <c r="D1280" s="139" t="s">
        <v>186</v>
      </c>
      <c r="E1280" s="140">
        <v>1</v>
      </c>
      <c r="F1280" s="140">
        <v>3</v>
      </c>
      <c r="G1280" s="531" t="s">
        <v>2963</v>
      </c>
      <c r="H1280" s="531" t="s">
        <v>2721</v>
      </c>
      <c r="I1280" s="170" t="str">
        <f t="shared" si="279"/>
        <v>003F0103</v>
      </c>
      <c r="J1280" s="142" t="s">
        <v>733</v>
      </c>
      <c r="K1280" s="142" t="s">
        <v>426</v>
      </c>
      <c r="L1280" s="141" t="s">
        <v>122</v>
      </c>
      <c r="M1280" s="142" t="s">
        <v>385</v>
      </c>
      <c r="N1280" s="142" t="s">
        <v>421</v>
      </c>
      <c r="O1280" s="143" t="s">
        <v>57</v>
      </c>
      <c r="P1280" s="173"/>
      <c r="Q1280" s="174"/>
      <c r="R1280" s="175"/>
      <c r="S1280" s="147" t="s">
        <v>383</v>
      </c>
      <c r="T1280" s="424">
        <f t="shared" si="294"/>
        <v>3</v>
      </c>
      <c r="V1280" s="401" t="str">
        <f t="shared" si="288"/>
        <v xml:space="preserve">指定承認    </v>
      </c>
      <c r="W1280" s="401" t="str">
        <f t="shared" si="295"/>
        <v xml:space="preserve">指定承認    </v>
      </c>
      <c r="AD1280" s="401"/>
    </row>
    <row r="1281" spans="1:30" ht="15" customHeight="1">
      <c r="A1281" s="400" t="str">
        <f t="shared" si="287"/>
        <v>004F0103</v>
      </c>
      <c r="B1281" s="544"/>
      <c r="C1281" s="529"/>
      <c r="D1281" s="139" t="s">
        <v>186</v>
      </c>
      <c r="E1281" s="140">
        <v>1</v>
      </c>
      <c r="F1281" s="140">
        <v>3</v>
      </c>
      <c r="G1281" s="539"/>
      <c r="H1281" s="532"/>
      <c r="I1281" s="148" t="str">
        <f t="shared" si="279"/>
        <v>004F0103</v>
      </c>
      <c r="J1281" s="149" t="s">
        <v>733</v>
      </c>
      <c r="K1281" s="149" t="s">
        <v>839</v>
      </c>
      <c r="L1281" s="148" t="s">
        <v>122</v>
      </c>
      <c r="M1281" s="149" t="s">
        <v>385</v>
      </c>
      <c r="N1281" s="149" t="s">
        <v>421</v>
      </c>
      <c r="O1281" s="150" t="s">
        <v>57</v>
      </c>
      <c r="P1281" s="151"/>
      <c r="Q1281" s="152"/>
      <c r="R1281" s="153"/>
      <c r="S1281" s="154" t="s">
        <v>819</v>
      </c>
      <c r="T1281" s="407">
        <f t="shared" si="294"/>
        <v>4</v>
      </c>
      <c r="V1281" s="401" t="str">
        <f t="shared" si="288"/>
        <v xml:space="preserve">指定承認    </v>
      </c>
      <c r="W1281" s="401" t="str">
        <f t="shared" si="295"/>
        <v xml:space="preserve">指定承認    </v>
      </c>
      <c r="AD1281" s="401"/>
    </row>
    <row r="1282" spans="1:30" ht="15" customHeight="1">
      <c r="A1282" s="400" t="str">
        <f t="shared" si="287"/>
        <v>017F0103</v>
      </c>
      <c r="B1282" s="544"/>
      <c r="C1282" s="529"/>
      <c r="D1282" s="139" t="s">
        <v>186</v>
      </c>
      <c r="E1282" s="140">
        <v>1</v>
      </c>
      <c r="F1282" s="140">
        <v>3</v>
      </c>
      <c r="G1282" s="539"/>
      <c r="H1282" s="532"/>
      <c r="I1282" s="148" t="str">
        <f t="shared" si="279"/>
        <v>017F0103</v>
      </c>
      <c r="J1282" s="149" t="s">
        <v>733</v>
      </c>
      <c r="K1282" s="149" t="s">
        <v>917</v>
      </c>
      <c r="L1282" s="149" t="s">
        <v>122</v>
      </c>
      <c r="M1282" s="149" t="s">
        <v>385</v>
      </c>
      <c r="N1282" s="149" t="s">
        <v>421</v>
      </c>
      <c r="O1282" s="150" t="s">
        <v>57</v>
      </c>
      <c r="P1282" s="151"/>
      <c r="Q1282" s="152"/>
      <c r="R1282" s="153"/>
      <c r="S1282" s="511" t="s">
        <v>4486</v>
      </c>
      <c r="T1282" s="407">
        <f t="shared" si="294"/>
        <v>17</v>
      </c>
      <c r="V1282" s="401" t="str">
        <f t="shared" si="288"/>
        <v xml:space="preserve">指定承認    </v>
      </c>
      <c r="W1282" s="401" t="str">
        <f t="shared" si="295"/>
        <v xml:space="preserve">指定承認    </v>
      </c>
      <c r="AD1282" s="401"/>
    </row>
    <row r="1283" spans="1:30" ht="15" hidden="1" customHeight="1">
      <c r="A1283" s="400" t="str">
        <f t="shared" si="287"/>
        <v>022F0102</v>
      </c>
      <c r="B1283" s="544"/>
      <c r="C1283" s="529"/>
      <c r="D1283" s="139" t="s">
        <v>186</v>
      </c>
      <c r="E1283" s="140">
        <v>1</v>
      </c>
      <c r="F1283" s="140">
        <v>2</v>
      </c>
      <c r="G1283" s="539"/>
      <c r="H1283" s="532"/>
      <c r="I1283" s="148" t="str">
        <f t="shared" si="279"/>
        <v>022F0102</v>
      </c>
      <c r="J1283" s="149" t="s">
        <v>733</v>
      </c>
      <c r="K1283" s="149" t="s">
        <v>2132</v>
      </c>
      <c r="L1283" s="149" t="s">
        <v>122</v>
      </c>
      <c r="M1283" s="149" t="s">
        <v>385</v>
      </c>
      <c r="N1283" s="149" t="s">
        <v>421</v>
      </c>
      <c r="O1283" s="150" t="s">
        <v>57</v>
      </c>
      <c r="P1283" s="151"/>
      <c r="Q1283" s="152"/>
      <c r="R1283" s="153"/>
      <c r="S1283" s="154" t="s">
        <v>2118</v>
      </c>
      <c r="T1283" s="407">
        <f t="shared" si="294"/>
        <v>22</v>
      </c>
      <c r="V1283" s="401" t="str">
        <f t="shared" si="288"/>
        <v xml:space="preserve">指定承認    </v>
      </c>
      <c r="W1283" s="401" t="str">
        <f t="shared" si="295"/>
        <v xml:space="preserve">指定承認    </v>
      </c>
      <c r="AD1283" s="401"/>
    </row>
    <row r="1284" spans="1:30" ht="15" customHeight="1">
      <c r="A1284" s="400" t="str">
        <f t="shared" si="287"/>
        <v>023F0103</v>
      </c>
      <c r="B1284" s="544"/>
      <c r="C1284" s="529"/>
      <c r="D1284" s="139" t="s">
        <v>186</v>
      </c>
      <c r="E1284" s="140">
        <v>1</v>
      </c>
      <c r="F1284" s="140">
        <v>3</v>
      </c>
      <c r="G1284" s="539"/>
      <c r="H1284" s="532"/>
      <c r="I1284" s="148" t="str">
        <f t="shared" si="279"/>
        <v>023F0103</v>
      </c>
      <c r="J1284" s="149" t="s">
        <v>733</v>
      </c>
      <c r="K1284" s="149" t="s">
        <v>813</v>
      </c>
      <c r="L1284" s="149" t="s">
        <v>122</v>
      </c>
      <c r="M1284" s="149" t="s">
        <v>385</v>
      </c>
      <c r="N1284" s="149" t="s">
        <v>421</v>
      </c>
      <c r="O1284" s="150" t="s">
        <v>57</v>
      </c>
      <c r="P1284" s="151"/>
      <c r="Q1284" s="152"/>
      <c r="R1284" s="153"/>
      <c r="S1284" s="154" t="s">
        <v>801</v>
      </c>
      <c r="T1284" s="407">
        <f t="shared" si="294"/>
        <v>23</v>
      </c>
      <c r="V1284" s="401" t="str">
        <f t="shared" si="288"/>
        <v xml:space="preserve">指定承認    </v>
      </c>
      <c r="W1284" s="401" t="str">
        <f t="shared" si="295"/>
        <v xml:space="preserve">指定承認    </v>
      </c>
      <c r="AD1284" s="401"/>
    </row>
    <row r="1285" spans="1:30" ht="15" customHeight="1">
      <c r="A1285" s="400" t="str">
        <f t="shared" si="287"/>
        <v>025F0103</v>
      </c>
      <c r="B1285" s="544"/>
      <c r="C1285" s="529"/>
      <c r="D1285" s="139" t="s">
        <v>186</v>
      </c>
      <c r="E1285" s="140">
        <v>1</v>
      </c>
      <c r="F1285" s="140">
        <v>3</v>
      </c>
      <c r="G1285" s="539"/>
      <c r="H1285" s="532"/>
      <c r="I1285" s="162" t="str">
        <f t="shared" si="279"/>
        <v>025F0103</v>
      </c>
      <c r="J1285" s="149" t="s">
        <v>733</v>
      </c>
      <c r="K1285" s="149" t="s">
        <v>2115</v>
      </c>
      <c r="L1285" s="148" t="s">
        <v>122</v>
      </c>
      <c r="M1285" s="149" t="s">
        <v>385</v>
      </c>
      <c r="N1285" s="149" t="s">
        <v>421</v>
      </c>
      <c r="O1285" s="150" t="s">
        <v>57</v>
      </c>
      <c r="P1285" s="151"/>
      <c r="Q1285" s="152"/>
      <c r="R1285" s="153"/>
      <c r="S1285" s="154" t="s">
        <v>922</v>
      </c>
      <c r="T1285" s="407">
        <f t="shared" si="294"/>
        <v>25</v>
      </c>
      <c r="V1285" s="401" t="str">
        <f t="shared" si="288"/>
        <v xml:space="preserve">指定承認    </v>
      </c>
      <c r="W1285" s="401" t="str">
        <f t="shared" si="286"/>
        <v xml:space="preserve">指定承認    </v>
      </c>
      <c r="AD1285" s="401"/>
    </row>
    <row r="1286" spans="1:30" ht="15" customHeight="1">
      <c r="A1286" s="400" t="str">
        <f t="shared" si="287"/>
        <v>026F0103</v>
      </c>
      <c r="B1286" s="544"/>
      <c r="C1286" s="529"/>
      <c r="D1286" s="139" t="s">
        <v>186</v>
      </c>
      <c r="E1286" s="140">
        <v>1</v>
      </c>
      <c r="F1286" s="140">
        <v>3</v>
      </c>
      <c r="G1286" s="535"/>
      <c r="H1286" s="533"/>
      <c r="I1286" s="164" t="str">
        <f t="shared" si="279"/>
        <v>026F0103</v>
      </c>
      <c r="J1286" s="156" t="s">
        <v>733</v>
      </c>
      <c r="K1286" s="156" t="s">
        <v>2059</v>
      </c>
      <c r="L1286" s="156" t="s">
        <v>122</v>
      </c>
      <c r="M1286" s="156" t="s">
        <v>385</v>
      </c>
      <c r="N1286" s="156" t="s">
        <v>421</v>
      </c>
      <c r="O1286" s="157" t="s">
        <v>57</v>
      </c>
      <c r="P1286" s="158"/>
      <c r="Q1286" s="159"/>
      <c r="R1286" s="160"/>
      <c r="S1286" s="161" t="s">
        <v>2012</v>
      </c>
      <c r="T1286" s="408">
        <f t="shared" si="294"/>
        <v>26</v>
      </c>
      <c r="V1286" s="401" t="str">
        <f t="shared" si="288"/>
        <v xml:space="preserve">指定承認    </v>
      </c>
      <c r="W1286" s="401" t="str">
        <f t="shared" si="286"/>
        <v xml:space="preserve">指定承認    </v>
      </c>
      <c r="AD1286" s="401"/>
    </row>
    <row r="1287" spans="1:30" ht="15" customHeight="1">
      <c r="A1287" s="400" t="str">
        <f t="shared" si="287"/>
        <v>003F0102</v>
      </c>
      <c r="B1287" s="544"/>
      <c r="C1287" s="529"/>
      <c r="D1287" s="139" t="s">
        <v>186</v>
      </c>
      <c r="E1287" s="140">
        <v>1</v>
      </c>
      <c r="F1287" s="140">
        <v>2</v>
      </c>
      <c r="G1287" s="534" t="s">
        <v>2722</v>
      </c>
      <c r="H1287" s="531" t="s">
        <v>2721</v>
      </c>
      <c r="I1287" s="162" t="str">
        <f t="shared" si="279"/>
        <v>003F0102</v>
      </c>
      <c r="J1287" s="142" t="s">
        <v>732</v>
      </c>
      <c r="K1287" s="142" t="s">
        <v>425</v>
      </c>
      <c r="L1287" s="141" t="s">
        <v>122</v>
      </c>
      <c r="M1287" s="142" t="s">
        <v>385</v>
      </c>
      <c r="N1287" s="142" t="s">
        <v>421</v>
      </c>
      <c r="O1287" s="143" t="s">
        <v>6</v>
      </c>
      <c r="P1287" s="144" t="s">
        <v>164</v>
      </c>
      <c r="Q1287" s="145">
        <v>135</v>
      </c>
      <c r="R1287" s="146"/>
      <c r="S1287" s="147" t="s">
        <v>383</v>
      </c>
      <c r="T1287" s="406">
        <f t="shared" si="294"/>
        <v>3</v>
      </c>
      <c r="V1287" s="401" t="str">
        <f t="shared" si="288"/>
        <v>JWWA  B  135</v>
      </c>
      <c r="W1287" s="401" t="str">
        <f t="shared" si="286"/>
        <v>JWWA  B  135</v>
      </c>
      <c r="AD1287" s="401"/>
    </row>
    <row r="1288" spans="1:30" ht="15" customHeight="1">
      <c r="A1288" s="400" t="str">
        <f t="shared" si="287"/>
        <v>004F0102</v>
      </c>
      <c r="B1288" s="544"/>
      <c r="C1288" s="529"/>
      <c r="D1288" s="139" t="s">
        <v>186</v>
      </c>
      <c r="E1288" s="140">
        <v>1</v>
      </c>
      <c r="F1288" s="140">
        <v>2</v>
      </c>
      <c r="G1288" s="539"/>
      <c r="H1288" s="532"/>
      <c r="I1288" s="148" t="str">
        <f t="shared" si="279"/>
        <v>004F0102</v>
      </c>
      <c r="J1288" s="149" t="s">
        <v>732</v>
      </c>
      <c r="K1288" s="149" t="s">
        <v>838</v>
      </c>
      <c r="L1288" s="148" t="s">
        <v>122</v>
      </c>
      <c r="M1288" s="149" t="s">
        <v>385</v>
      </c>
      <c r="N1288" s="149" t="s">
        <v>421</v>
      </c>
      <c r="O1288" s="150" t="s">
        <v>6</v>
      </c>
      <c r="P1288" s="151" t="s">
        <v>164</v>
      </c>
      <c r="Q1288" s="152">
        <v>135</v>
      </c>
      <c r="R1288" s="153"/>
      <c r="S1288" s="154" t="s">
        <v>819</v>
      </c>
      <c r="T1288" s="407">
        <f t="shared" si="294"/>
        <v>4</v>
      </c>
      <c r="V1288" s="401" t="str">
        <f t="shared" si="288"/>
        <v>JWWA  B  135</v>
      </c>
      <c r="W1288" s="401" t="str">
        <f t="shared" si="286"/>
        <v>JWWA  B  135</v>
      </c>
      <c r="AD1288" s="401"/>
    </row>
    <row r="1289" spans="1:30" ht="15" customHeight="1">
      <c r="A1289" s="400" t="str">
        <f t="shared" si="287"/>
        <v>017F0102</v>
      </c>
      <c r="B1289" s="544"/>
      <c r="C1289" s="529"/>
      <c r="D1289" s="139" t="s">
        <v>186</v>
      </c>
      <c r="E1289" s="140">
        <v>1</v>
      </c>
      <c r="F1289" s="140">
        <v>2</v>
      </c>
      <c r="G1289" s="539"/>
      <c r="H1289" s="532"/>
      <c r="I1289" s="148" t="str">
        <f t="shared" si="279"/>
        <v>017F0102</v>
      </c>
      <c r="J1289" s="149" t="s">
        <v>732</v>
      </c>
      <c r="K1289" s="149" t="s">
        <v>916</v>
      </c>
      <c r="L1289" s="149" t="s">
        <v>122</v>
      </c>
      <c r="M1289" s="149" t="s">
        <v>385</v>
      </c>
      <c r="N1289" s="149" t="s">
        <v>421</v>
      </c>
      <c r="O1289" s="150" t="s">
        <v>6</v>
      </c>
      <c r="P1289" s="151" t="s">
        <v>164</v>
      </c>
      <c r="Q1289" s="152">
        <v>135</v>
      </c>
      <c r="R1289" s="153"/>
      <c r="S1289" s="511" t="s">
        <v>4486</v>
      </c>
      <c r="T1289" s="407">
        <f t="shared" si="294"/>
        <v>17</v>
      </c>
      <c r="V1289" s="401" t="str">
        <f t="shared" si="288"/>
        <v>JWWA  B  135</v>
      </c>
      <c r="W1289" s="401" t="str">
        <f t="shared" si="286"/>
        <v>JWWA  B  135</v>
      </c>
      <c r="AD1289" s="401"/>
    </row>
    <row r="1290" spans="1:30" ht="15" customHeight="1">
      <c r="A1290" s="400" t="str">
        <f t="shared" si="287"/>
        <v>023F0102</v>
      </c>
      <c r="B1290" s="544"/>
      <c r="C1290" s="529"/>
      <c r="D1290" s="139" t="s">
        <v>186</v>
      </c>
      <c r="E1290" s="140">
        <v>1</v>
      </c>
      <c r="F1290" s="140">
        <v>2</v>
      </c>
      <c r="G1290" s="539"/>
      <c r="H1290" s="532"/>
      <c r="I1290" s="148" t="str">
        <f t="shared" si="279"/>
        <v>023F0102</v>
      </c>
      <c r="J1290" s="149" t="s">
        <v>732</v>
      </c>
      <c r="K1290" s="149" t="s">
        <v>812</v>
      </c>
      <c r="L1290" s="149" t="s">
        <v>122</v>
      </c>
      <c r="M1290" s="149" t="s">
        <v>385</v>
      </c>
      <c r="N1290" s="149" t="s">
        <v>421</v>
      </c>
      <c r="O1290" s="150" t="s">
        <v>6</v>
      </c>
      <c r="P1290" s="464" t="s">
        <v>164</v>
      </c>
      <c r="Q1290" s="465">
        <v>135</v>
      </c>
      <c r="R1290" s="153"/>
      <c r="S1290" s="154" t="s">
        <v>801</v>
      </c>
      <c r="T1290" s="407">
        <f t="shared" si="294"/>
        <v>23</v>
      </c>
      <c r="V1290" s="401" t="str">
        <f t="shared" si="288"/>
        <v>JWWA  B  135</v>
      </c>
      <c r="W1290" s="401" t="str">
        <f t="shared" si="286"/>
        <v>JWWA  B  135</v>
      </c>
      <c r="AD1290" s="401"/>
    </row>
    <row r="1291" spans="1:30" ht="15" customHeight="1">
      <c r="A1291" s="400" t="str">
        <f t="shared" si="287"/>
        <v>026F0102</v>
      </c>
      <c r="B1291" s="544"/>
      <c r="C1291" s="529"/>
      <c r="D1291" s="139" t="s">
        <v>186</v>
      </c>
      <c r="E1291" s="140">
        <v>1</v>
      </c>
      <c r="F1291" s="140">
        <v>2</v>
      </c>
      <c r="G1291" s="535"/>
      <c r="H1291" s="533"/>
      <c r="I1291" s="155" t="str">
        <f t="shared" si="279"/>
        <v>026F0102</v>
      </c>
      <c r="J1291" s="156" t="s">
        <v>732</v>
      </c>
      <c r="K1291" s="156" t="s">
        <v>2058</v>
      </c>
      <c r="L1291" s="156" t="s">
        <v>122</v>
      </c>
      <c r="M1291" s="156" t="s">
        <v>385</v>
      </c>
      <c r="N1291" s="156" t="s">
        <v>421</v>
      </c>
      <c r="O1291" s="157" t="s">
        <v>6</v>
      </c>
      <c r="P1291" s="158" t="s">
        <v>164</v>
      </c>
      <c r="Q1291" s="159">
        <v>135</v>
      </c>
      <c r="R1291" s="160"/>
      <c r="S1291" s="161" t="s">
        <v>2012</v>
      </c>
      <c r="T1291" s="408">
        <f t="shared" si="294"/>
        <v>26</v>
      </c>
      <c r="V1291" s="401" t="str">
        <f t="shared" si="288"/>
        <v>JWWA  B  135</v>
      </c>
      <c r="W1291" s="401" t="str">
        <f t="shared" si="286"/>
        <v>JWWA  B  135</v>
      </c>
      <c r="AD1291" s="401"/>
    </row>
    <row r="1292" spans="1:30" ht="15" hidden="1" customHeight="1">
      <c r="A1292" s="400" t="str">
        <f t="shared" si="287"/>
        <v>003F0201</v>
      </c>
      <c r="B1292" s="544"/>
      <c r="C1292" s="529"/>
      <c r="D1292" s="139" t="s">
        <v>186</v>
      </c>
      <c r="E1292" s="140">
        <v>2</v>
      </c>
      <c r="F1292" s="140">
        <v>1</v>
      </c>
      <c r="G1292" s="531" t="s">
        <v>2964</v>
      </c>
      <c r="H1292" s="531" t="s">
        <v>2721</v>
      </c>
      <c r="I1292" s="162" t="str">
        <f t="shared" si="279"/>
        <v>003F0201</v>
      </c>
      <c r="J1292" s="142" t="s">
        <v>734</v>
      </c>
      <c r="K1292" s="142" t="s">
        <v>427</v>
      </c>
      <c r="L1292" s="141" t="s">
        <v>428</v>
      </c>
      <c r="M1292" s="142" t="s">
        <v>385</v>
      </c>
      <c r="N1292" s="142" t="s">
        <v>421</v>
      </c>
      <c r="O1292" s="143" t="s">
        <v>57</v>
      </c>
      <c r="P1292" s="144"/>
      <c r="Q1292" s="145"/>
      <c r="R1292" s="146"/>
      <c r="S1292" s="147" t="s">
        <v>383</v>
      </c>
      <c r="T1292" s="406">
        <f t="shared" si="294"/>
        <v>3</v>
      </c>
      <c r="V1292" s="401" t="str">
        <f t="shared" si="288"/>
        <v xml:space="preserve">指定承認    </v>
      </c>
      <c r="W1292" s="401" t="str">
        <f t="shared" si="286"/>
        <v xml:space="preserve">指定承認    </v>
      </c>
      <c r="AD1292" s="401"/>
    </row>
    <row r="1293" spans="1:30" ht="15" hidden="1" customHeight="1">
      <c r="A1293" s="400" t="str">
        <f t="shared" si="287"/>
        <v>004F0201</v>
      </c>
      <c r="B1293" s="544"/>
      <c r="C1293" s="529"/>
      <c r="D1293" s="139" t="s">
        <v>186</v>
      </c>
      <c r="E1293" s="140">
        <v>2</v>
      </c>
      <c r="F1293" s="140">
        <v>1</v>
      </c>
      <c r="G1293" s="539"/>
      <c r="H1293" s="532"/>
      <c r="I1293" s="148" t="str">
        <f t="shared" si="279"/>
        <v>004F0201</v>
      </c>
      <c r="J1293" s="149" t="s">
        <v>734</v>
      </c>
      <c r="K1293" s="149" t="s">
        <v>840</v>
      </c>
      <c r="L1293" s="148" t="s">
        <v>428</v>
      </c>
      <c r="M1293" s="149" t="s">
        <v>385</v>
      </c>
      <c r="N1293" s="149" t="s">
        <v>421</v>
      </c>
      <c r="O1293" s="150" t="s">
        <v>57</v>
      </c>
      <c r="P1293" s="151"/>
      <c r="Q1293" s="152"/>
      <c r="R1293" s="153"/>
      <c r="S1293" s="154" t="s">
        <v>819</v>
      </c>
      <c r="T1293" s="407">
        <f t="shared" si="294"/>
        <v>4</v>
      </c>
      <c r="V1293" s="401" t="str">
        <f t="shared" si="288"/>
        <v xml:space="preserve">指定承認    </v>
      </c>
      <c r="W1293" s="401" t="str">
        <f t="shared" si="286"/>
        <v xml:space="preserve">指定承認    </v>
      </c>
      <c r="AD1293" s="401"/>
    </row>
    <row r="1294" spans="1:30" ht="15" hidden="1" customHeight="1">
      <c r="A1294" s="400" t="e">
        <f t="shared" si="287"/>
        <v>#N/A</v>
      </c>
      <c r="B1294" s="544"/>
      <c r="C1294" s="529"/>
      <c r="D1294" s="139" t="s">
        <v>186</v>
      </c>
      <c r="E1294" s="140">
        <v>2</v>
      </c>
      <c r="F1294" s="140">
        <v>1</v>
      </c>
      <c r="G1294" s="539"/>
      <c r="H1294" s="532"/>
      <c r="I1294" s="148" t="e">
        <f t="shared" si="279"/>
        <v>#N/A</v>
      </c>
      <c r="J1294" s="149" t="s">
        <v>734</v>
      </c>
      <c r="K1294" s="149" t="s">
        <v>918</v>
      </c>
      <c r="L1294" s="149" t="s">
        <v>428</v>
      </c>
      <c r="M1294" s="149" t="s">
        <v>385</v>
      </c>
      <c r="N1294" s="149" t="s">
        <v>421</v>
      </c>
      <c r="O1294" s="150" t="s">
        <v>57</v>
      </c>
      <c r="P1294" s="151"/>
      <c r="Q1294" s="152"/>
      <c r="R1294" s="153"/>
      <c r="S1294" s="154" t="s">
        <v>876</v>
      </c>
      <c r="T1294" s="407" t="e">
        <f t="shared" si="294"/>
        <v>#N/A</v>
      </c>
      <c r="V1294" s="401" t="str">
        <f t="shared" si="288"/>
        <v xml:space="preserve">指定承認    </v>
      </c>
      <c r="W1294" s="401" t="str">
        <f t="shared" si="286"/>
        <v xml:space="preserve">指定承認    </v>
      </c>
      <c r="AD1294" s="401"/>
    </row>
    <row r="1295" spans="1:30" ht="15" hidden="1" customHeight="1">
      <c r="A1295" s="400" t="str">
        <f t="shared" si="287"/>
        <v>022F0201</v>
      </c>
      <c r="B1295" s="544"/>
      <c r="C1295" s="529"/>
      <c r="D1295" s="139" t="s">
        <v>186</v>
      </c>
      <c r="E1295" s="140">
        <v>2</v>
      </c>
      <c r="F1295" s="140">
        <v>1</v>
      </c>
      <c r="G1295" s="539"/>
      <c r="H1295" s="532"/>
      <c r="I1295" s="148" t="str">
        <f t="shared" si="279"/>
        <v>022F0201</v>
      </c>
      <c r="J1295" s="149" t="s">
        <v>734</v>
      </c>
      <c r="K1295" s="149" t="s">
        <v>2133</v>
      </c>
      <c r="L1295" s="149" t="s">
        <v>428</v>
      </c>
      <c r="M1295" s="149" t="s">
        <v>385</v>
      </c>
      <c r="N1295" s="149" t="s">
        <v>421</v>
      </c>
      <c r="O1295" s="150" t="s">
        <v>57</v>
      </c>
      <c r="P1295" s="151"/>
      <c r="Q1295" s="152"/>
      <c r="R1295" s="153"/>
      <c r="S1295" s="154" t="s">
        <v>2118</v>
      </c>
      <c r="T1295" s="407">
        <f t="shared" si="294"/>
        <v>22</v>
      </c>
      <c r="V1295" s="401" t="str">
        <f t="shared" si="288"/>
        <v xml:space="preserve">指定承認    </v>
      </c>
      <c r="W1295" s="401" t="str">
        <f t="shared" ref="W1295:W1319" si="296">V1295</f>
        <v xml:space="preserve">指定承認    </v>
      </c>
      <c r="AD1295" s="401"/>
    </row>
    <row r="1296" spans="1:30" ht="15" hidden="1" customHeight="1">
      <c r="A1296" s="400" t="str">
        <f t="shared" si="287"/>
        <v>023F0201</v>
      </c>
      <c r="B1296" s="544"/>
      <c r="C1296" s="529"/>
      <c r="D1296" s="139" t="s">
        <v>186</v>
      </c>
      <c r="E1296" s="140">
        <v>2</v>
      </c>
      <c r="F1296" s="140">
        <v>1</v>
      </c>
      <c r="G1296" s="539"/>
      <c r="H1296" s="532"/>
      <c r="I1296" s="148" t="str">
        <f t="shared" si="279"/>
        <v>023F0201</v>
      </c>
      <c r="J1296" s="149" t="s">
        <v>734</v>
      </c>
      <c r="K1296" s="149" t="s">
        <v>814</v>
      </c>
      <c r="L1296" s="149" t="s">
        <v>428</v>
      </c>
      <c r="M1296" s="149" t="s">
        <v>385</v>
      </c>
      <c r="N1296" s="149" t="s">
        <v>421</v>
      </c>
      <c r="O1296" s="150" t="s">
        <v>57</v>
      </c>
      <c r="P1296" s="151"/>
      <c r="Q1296" s="152"/>
      <c r="R1296" s="153"/>
      <c r="S1296" s="154" t="s">
        <v>801</v>
      </c>
      <c r="T1296" s="407">
        <f t="shared" si="294"/>
        <v>23</v>
      </c>
      <c r="V1296" s="401" t="str">
        <f t="shared" si="288"/>
        <v xml:space="preserve">指定承認    </v>
      </c>
      <c r="W1296" s="401" t="str">
        <f t="shared" si="296"/>
        <v xml:space="preserve">指定承認    </v>
      </c>
      <c r="AD1296" s="401"/>
    </row>
    <row r="1297" spans="1:30" ht="15" hidden="1" customHeight="1">
      <c r="A1297" s="400" t="str">
        <f t="shared" si="287"/>
        <v>025F0201</v>
      </c>
      <c r="B1297" s="544"/>
      <c r="C1297" s="529"/>
      <c r="D1297" s="139" t="s">
        <v>186</v>
      </c>
      <c r="E1297" s="140">
        <v>2</v>
      </c>
      <c r="F1297" s="140">
        <v>1</v>
      </c>
      <c r="G1297" s="539"/>
      <c r="H1297" s="532"/>
      <c r="I1297" s="148" t="str">
        <f t="shared" si="279"/>
        <v>025F0201</v>
      </c>
      <c r="J1297" s="149" t="s">
        <v>734</v>
      </c>
      <c r="K1297" s="149" t="s">
        <v>2116</v>
      </c>
      <c r="L1297" s="148" t="s">
        <v>428</v>
      </c>
      <c r="M1297" s="149" t="s">
        <v>385</v>
      </c>
      <c r="N1297" s="149" t="s">
        <v>421</v>
      </c>
      <c r="O1297" s="150" t="s">
        <v>57</v>
      </c>
      <c r="P1297" s="151"/>
      <c r="Q1297" s="152"/>
      <c r="R1297" s="153"/>
      <c r="S1297" s="154" t="s">
        <v>922</v>
      </c>
      <c r="T1297" s="407">
        <f t="shared" si="294"/>
        <v>25</v>
      </c>
      <c r="V1297" s="401" t="str">
        <f t="shared" si="288"/>
        <v xml:space="preserve">指定承認    </v>
      </c>
      <c r="W1297" s="401" t="str">
        <f t="shared" si="296"/>
        <v xml:space="preserve">指定承認    </v>
      </c>
      <c r="AD1297" s="401"/>
    </row>
    <row r="1298" spans="1:30" ht="15" hidden="1" customHeight="1">
      <c r="A1298" s="400" t="str">
        <f t="shared" si="287"/>
        <v>026F0201</v>
      </c>
      <c r="B1298" s="544"/>
      <c r="C1298" s="530"/>
      <c r="D1298" s="139" t="s">
        <v>186</v>
      </c>
      <c r="E1298" s="140">
        <v>2</v>
      </c>
      <c r="F1298" s="140">
        <v>1</v>
      </c>
      <c r="G1298" s="535"/>
      <c r="H1298" s="533"/>
      <c r="I1298" s="155" t="str">
        <f t="shared" si="279"/>
        <v>026F0201</v>
      </c>
      <c r="J1298" s="156" t="s">
        <v>734</v>
      </c>
      <c r="K1298" s="156" t="s">
        <v>2060</v>
      </c>
      <c r="L1298" s="156" t="s">
        <v>428</v>
      </c>
      <c r="M1298" s="156" t="s">
        <v>385</v>
      </c>
      <c r="N1298" s="156" t="s">
        <v>421</v>
      </c>
      <c r="O1298" s="157" t="s">
        <v>57</v>
      </c>
      <c r="P1298" s="158"/>
      <c r="Q1298" s="159"/>
      <c r="R1298" s="160"/>
      <c r="S1298" s="161" t="s">
        <v>2012</v>
      </c>
      <c r="T1298" s="408">
        <f t="shared" si="294"/>
        <v>26</v>
      </c>
      <c r="V1298" s="401" t="str">
        <f t="shared" si="288"/>
        <v xml:space="preserve">指定承認    </v>
      </c>
      <c r="W1298" s="401" t="str">
        <f t="shared" si="296"/>
        <v xml:space="preserve">指定承認    </v>
      </c>
      <c r="AD1298" s="401"/>
    </row>
    <row r="1299" spans="1:30" ht="15" hidden="1" customHeight="1">
      <c r="A1299" s="400" t="str">
        <f t="shared" si="287"/>
        <v>018F0201</v>
      </c>
      <c r="B1299" s="544"/>
      <c r="C1299" s="540" t="s">
        <v>2966</v>
      </c>
      <c r="D1299" s="139" t="s">
        <v>186</v>
      </c>
      <c r="E1299" s="140">
        <v>2</v>
      </c>
      <c r="F1299" s="140">
        <v>1</v>
      </c>
      <c r="G1299" s="163" t="s">
        <v>2723</v>
      </c>
      <c r="H1299" s="421" t="s">
        <v>2721</v>
      </c>
      <c r="I1299" s="206" t="str">
        <f t="shared" si="279"/>
        <v>018F0201</v>
      </c>
      <c r="J1299" s="165" t="s">
        <v>989</v>
      </c>
      <c r="K1299" s="165" t="s">
        <v>990</v>
      </c>
      <c r="L1299" s="206" t="s">
        <v>428</v>
      </c>
      <c r="M1299" s="165" t="s">
        <v>385</v>
      </c>
      <c r="N1299" s="165" t="s">
        <v>421</v>
      </c>
      <c r="O1299" s="166" t="s">
        <v>57</v>
      </c>
      <c r="P1299" s="167"/>
      <c r="Q1299" s="168"/>
      <c r="R1299" s="169"/>
      <c r="S1299" s="182" t="s">
        <v>944</v>
      </c>
      <c r="T1299" s="423">
        <f t="shared" si="294"/>
        <v>18</v>
      </c>
      <c r="V1299" s="401" t="str">
        <f t="shared" si="288"/>
        <v xml:space="preserve">指定承認    </v>
      </c>
      <c r="W1299" s="401" t="str">
        <f t="shared" si="296"/>
        <v xml:space="preserve">指定承認    </v>
      </c>
      <c r="AD1299" s="401"/>
    </row>
    <row r="1300" spans="1:30" ht="15" hidden="1" customHeight="1">
      <c r="A1300" s="400" t="str">
        <f t="shared" si="287"/>
        <v>003F0202</v>
      </c>
      <c r="B1300" s="544"/>
      <c r="C1300" s="541"/>
      <c r="D1300" s="139" t="s">
        <v>186</v>
      </c>
      <c r="E1300" s="140">
        <v>2</v>
      </c>
      <c r="F1300" s="140">
        <v>2</v>
      </c>
      <c r="G1300" s="163" t="s">
        <v>2061</v>
      </c>
      <c r="H1300" s="421" t="s">
        <v>2721</v>
      </c>
      <c r="I1300" s="162" t="str">
        <f t="shared" si="279"/>
        <v>003F0202</v>
      </c>
      <c r="J1300" s="142" t="s">
        <v>2724</v>
      </c>
      <c r="K1300" s="142" t="s">
        <v>429</v>
      </c>
      <c r="L1300" s="141" t="s">
        <v>428</v>
      </c>
      <c r="M1300" s="142" t="s">
        <v>385</v>
      </c>
      <c r="N1300" s="142" t="s">
        <v>421</v>
      </c>
      <c r="O1300" s="143" t="s">
        <v>57</v>
      </c>
      <c r="P1300" s="144"/>
      <c r="Q1300" s="145"/>
      <c r="R1300" s="146"/>
      <c r="S1300" s="147" t="s">
        <v>383</v>
      </c>
      <c r="T1300" s="406">
        <f t="shared" si="294"/>
        <v>3</v>
      </c>
      <c r="V1300" s="401" t="str">
        <f t="shared" si="288"/>
        <v xml:space="preserve">指定承認    </v>
      </c>
      <c r="W1300" s="401" t="str">
        <f t="shared" si="296"/>
        <v xml:space="preserve">指定承認    </v>
      </c>
      <c r="AD1300" s="401"/>
    </row>
    <row r="1301" spans="1:30" ht="15" hidden="1" customHeight="1">
      <c r="A1301" s="400" t="str">
        <f t="shared" si="287"/>
        <v>004F0202</v>
      </c>
      <c r="B1301" s="544"/>
      <c r="C1301" s="541"/>
      <c r="D1301" s="139" t="s">
        <v>186</v>
      </c>
      <c r="E1301" s="140">
        <v>2</v>
      </c>
      <c r="F1301" s="140">
        <v>2</v>
      </c>
      <c r="G1301" s="534" t="s">
        <v>2061</v>
      </c>
      <c r="H1301" s="531" t="s">
        <v>2721</v>
      </c>
      <c r="I1301" s="191" t="str">
        <f t="shared" si="279"/>
        <v>004F0202</v>
      </c>
      <c r="J1301" s="409" t="s">
        <v>2724</v>
      </c>
      <c r="K1301" s="409" t="s">
        <v>429</v>
      </c>
      <c r="L1301" s="191" t="s">
        <v>428</v>
      </c>
      <c r="M1301" s="409" t="s">
        <v>385</v>
      </c>
      <c r="N1301" s="409" t="s">
        <v>421</v>
      </c>
      <c r="O1301" s="205" t="s">
        <v>57</v>
      </c>
      <c r="P1301" s="192"/>
      <c r="Q1301" s="193"/>
      <c r="R1301" s="194"/>
      <c r="S1301" s="195" t="s">
        <v>819</v>
      </c>
      <c r="T1301" s="416">
        <f t="shared" si="294"/>
        <v>4</v>
      </c>
      <c r="V1301" s="401" t="str">
        <f t="shared" si="288"/>
        <v xml:space="preserve">指定承認    </v>
      </c>
      <c r="W1301" s="401" t="str">
        <f t="shared" si="296"/>
        <v xml:space="preserve">指定承認    </v>
      </c>
      <c r="AD1301" s="401"/>
    </row>
    <row r="1302" spans="1:30" ht="15" hidden="1" customHeight="1">
      <c r="A1302" s="400" t="e">
        <f t="shared" si="287"/>
        <v>#N/A</v>
      </c>
      <c r="B1302" s="544"/>
      <c r="C1302" s="541"/>
      <c r="D1302" s="139" t="s">
        <v>186</v>
      </c>
      <c r="E1302" s="140">
        <v>2</v>
      </c>
      <c r="F1302" s="140">
        <v>2</v>
      </c>
      <c r="G1302" s="539"/>
      <c r="H1302" s="532"/>
      <c r="I1302" s="148" t="e">
        <f t="shared" si="279"/>
        <v>#N/A</v>
      </c>
      <c r="J1302" s="149" t="s">
        <v>2724</v>
      </c>
      <c r="K1302" s="149" t="s">
        <v>919</v>
      </c>
      <c r="L1302" s="149" t="s">
        <v>428</v>
      </c>
      <c r="M1302" s="149" t="s">
        <v>385</v>
      </c>
      <c r="N1302" s="149" t="s">
        <v>920</v>
      </c>
      <c r="O1302" s="150" t="s">
        <v>57</v>
      </c>
      <c r="P1302" s="151"/>
      <c r="Q1302" s="152"/>
      <c r="R1302" s="153"/>
      <c r="S1302" s="154" t="s">
        <v>876</v>
      </c>
      <c r="T1302" s="407" t="e">
        <f t="shared" si="294"/>
        <v>#N/A</v>
      </c>
      <c r="V1302" s="401" t="str">
        <f t="shared" si="288"/>
        <v xml:space="preserve">指定承認    </v>
      </c>
      <c r="W1302" s="401" t="str">
        <f t="shared" si="296"/>
        <v xml:space="preserve">指定承認    </v>
      </c>
      <c r="AD1302" s="401"/>
    </row>
    <row r="1303" spans="1:30" ht="15" hidden="1" customHeight="1">
      <c r="A1303" s="400" t="str">
        <f t="shared" si="287"/>
        <v>018F0202</v>
      </c>
      <c r="B1303" s="544"/>
      <c r="C1303" s="541"/>
      <c r="D1303" s="139" t="s">
        <v>186</v>
      </c>
      <c r="E1303" s="140">
        <v>2</v>
      </c>
      <c r="F1303" s="140">
        <v>2</v>
      </c>
      <c r="G1303" s="539"/>
      <c r="H1303" s="532"/>
      <c r="I1303" s="148" t="str">
        <f t="shared" si="279"/>
        <v>018F0202</v>
      </c>
      <c r="J1303" s="149" t="s">
        <v>2724</v>
      </c>
      <c r="K1303" s="149" t="s">
        <v>988</v>
      </c>
      <c r="L1303" s="148" t="s">
        <v>428</v>
      </c>
      <c r="M1303" s="149" t="s">
        <v>385</v>
      </c>
      <c r="N1303" s="149" t="s">
        <v>421</v>
      </c>
      <c r="O1303" s="150" t="s">
        <v>57</v>
      </c>
      <c r="P1303" s="151"/>
      <c r="Q1303" s="152"/>
      <c r="R1303" s="153"/>
      <c r="S1303" s="154" t="s">
        <v>944</v>
      </c>
      <c r="T1303" s="407">
        <f t="shared" si="294"/>
        <v>18</v>
      </c>
      <c r="V1303" s="401" t="str">
        <f t="shared" si="288"/>
        <v xml:space="preserve">指定承認    </v>
      </c>
      <c r="W1303" s="401" t="str">
        <f t="shared" si="296"/>
        <v xml:space="preserve">指定承認    </v>
      </c>
      <c r="AD1303" s="401"/>
    </row>
    <row r="1304" spans="1:30" ht="15" hidden="1" customHeight="1">
      <c r="A1304" s="400" t="str">
        <f t="shared" si="287"/>
        <v>022F0202</v>
      </c>
      <c r="B1304" s="544"/>
      <c r="C1304" s="541"/>
      <c r="D1304" s="139" t="s">
        <v>186</v>
      </c>
      <c r="E1304" s="140">
        <v>2</v>
      </c>
      <c r="F1304" s="140">
        <v>2</v>
      </c>
      <c r="G1304" s="539"/>
      <c r="H1304" s="532"/>
      <c r="I1304" s="148" t="str">
        <f t="shared" si="279"/>
        <v>022F0202</v>
      </c>
      <c r="J1304" s="149" t="s">
        <v>2724</v>
      </c>
      <c r="K1304" s="149" t="s">
        <v>2134</v>
      </c>
      <c r="L1304" s="149" t="s">
        <v>428</v>
      </c>
      <c r="M1304" s="149" t="s">
        <v>385</v>
      </c>
      <c r="N1304" s="149" t="s">
        <v>920</v>
      </c>
      <c r="O1304" s="150" t="s">
        <v>57</v>
      </c>
      <c r="P1304" s="151"/>
      <c r="Q1304" s="152"/>
      <c r="R1304" s="153"/>
      <c r="S1304" s="154" t="s">
        <v>2118</v>
      </c>
      <c r="T1304" s="407">
        <f t="shared" si="294"/>
        <v>22</v>
      </c>
      <c r="V1304" s="401" t="str">
        <f t="shared" si="288"/>
        <v xml:space="preserve">指定承認    </v>
      </c>
      <c r="W1304" s="401" t="str">
        <f t="shared" si="296"/>
        <v xml:space="preserve">指定承認    </v>
      </c>
      <c r="AD1304" s="401"/>
    </row>
    <row r="1305" spans="1:30" ht="15" hidden="1" customHeight="1">
      <c r="A1305" s="400" t="str">
        <f t="shared" si="287"/>
        <v>023F0202</v>
      </c>
      <c r="B1305" s="544"/>
      <c r="C1305" s="541"/>
      <c r="D1305" s="139" t="s">
        <v>186</v>
      </c>
      <c r="E1305" s="140">
        <v>2</v>
      </c>
      <c r="F1305" s="140">
        <v>2</v>
      </c>
      <c r="G1305" s="539"/>
      <c r="H1305" s="532"/>
      <c r="I1305" s="148" t="str">
        <f t="shared" si="279"/>
        <v>023F0202</v>
      </c>
      <c r="J1305" s="149" t="s">
        <v>2724</v>
      </c>
      <c r="K1305" s="149" t="s">
        <v>815</v>
      </c>
      <c r="L1305" s="149" t="s">
        <v>428</v>
      </c>
      <c r="M1305" s="149" t="s">
        <v>385</v>
      </c>
      <c r="N1305" s="149" t="s">
        <v>920</v>
      </c>
      <c r="O1305" s="150" t="s">
        <v>57</v>
      </c>
      <c r="P1305" s="151"/>
      <c r="Q1305" s="152"/>
      <c r="R1305" s="153"/>
      <c r="S1305" s="154" t="s">
        <v>801</v>
      </c>
      <c r="T1305" s="407">
        <f t="shared" si="294"/>
        <v>23</v>
      </c>
      <c r="V1305" s="401" t="str">
        <f t="shared" si="288"/>
        <v xml:space="preserve">指定承認    </v>
      </c>
      <c r="AD1305" s="401"/>
    </row>
    <row r="1306" spans="1:30" ht="15" hidden="1" customHeight="1">
      <c r="A1306" s="400" t="str">
        <f t="shared" si="287"/>
        <v>026F0202</v>
      </c>
      <c r="B1306" s="545"/>
      <c r="C1306" s="542"/>
      <c r="D1306" s="139" t="s">
        <v>186</v>
      </c>
      <c r="E1306" s="140">
        <v>2</v>
      </c>
      <c r="F1306" s="140">
        <v>2</v>
      </c>
      <c r="G1306" s="535"/>
      <c r="H1306" s="533"/>
      <c r="I1306" s="155" t="str">
        <f t="shared" si="279"/>
        <v>026F0202</v>
      </c>
      <c r="J1306" s="156" t="s">
        <v>2724</v>
      </c>
      <c r="K1306" s="156" t="s">
        <v>2061</v>
      </c>
      <c r="L1306" s="156" t="s">
        <v>428</v>
      </c>
      <c r="M1306" s="156" t="s">
        <v>385</v>
      </c>
      <c r="N1306" s="156" t="s">
        <v>920</v>
      </c>
      <c r="O1306" s="157" t="s">
        <v>57</v>
      </c>
      <c r="P1306" s="158"/>
      <c r="Q1306" s="159"/>
      <c r="R1306" s="160"/>
      <c r="S1306" s="183" t="s">
        <v>2012</v>
      </c>
      <c r="T1306" s="408">
        <f t="shared" si="294"/>
        <v>26</v>
      </c>
      <c r="V1306" s="401" t="str">
        <f t="shared" si="288"/>
        <v xml:space="preserve">指定承認    </v>
      </c>
      <c r="W1306" s="401" t="str">
        <f t="shared" si="296"/>
        <v xml:space="preserve">指定承認    </v>
      </c>
      <c r="AD1306" s="401"/>
    </row>
    <row r="1307" spans="1:30" ht="15" hidden="1" customHeight="1">
      <c r="A1307" s="400">
        <f t="shared" si="287"/>
        <v>0</v>
      </c>
      <c r="B1307" s="480"/>
      <c r="C1307" s="481"/>
      <c r="D1307" s="139"/>
      <c r="E1307" s="459"/>
      <c r="F1307" s="459"/>
      <c r="G1307" s="482"/>
      <c r="H1307" s="482"/>
      <c r="I1307" s="483"/>
      <c r="J1307" s="484"/>
      <c r="K1307" s="484"/>
      <c r="L1307" s="484"/>
      <c r="M1307" s="484"/>
      <c r="N1307" s="484"/>
      <c r="O1307" s="139"/>
      <c r="P1307" s="485"/>
      <c r="Q1307" s="485"/>
      <c r="R1307" s="484"/>
      <c r="S1307" s="486"/>
      <c r="T1307" s="487"/>
      <c r="V1307" s="401" t="str">
        <f t="shared" si="288"/>
        <v xml:space="preserve">    </v>
      </c>
      <c r="W1307" s="401" t="str">
        <f t="shared" si="296"/>
        <v xml:space="preserve">    </v>
      </c>
      <c r="AD1307" s="401"/>
    </row>
    <row r="1308" spans="1:30" ht="15" customHeight="1">
      <c r="A1308" s="400">
        <f t="shared" si="287"/>
        <v>0</v>
      </c>
      <c r="B1308" s="553" t="s">
        <v>2725</v>
      </c>
      <c r="C1308" s="554"/>
      <c r="D1308" s="554"/>
      <c r="E1308" s="554"/>
      <c r="F1308" s="554"/>
      <c r="G1308" s="554"/>
      <c r="H1308" s="554"/>
      <c r="I1308" s="554"/>
      <c r="J1308" s="554"/>
      <c r="K1308" s="554"/>
      <c r="L1308" s="554"/>
      <c r="M1308" s="554"/>
      <c r="N1308" s="554"/>
      <c r="O1308" s="554"/>
      <c r="P1308" s="554"/>
      <c r="Q1308" s="554"/>
      <c r="R1308" s="554"/>
      <c r="S1308" s="554"/>
      <c r="T1308" s="404" t="str">
        <f>IF(S1308="","",VLOOKUP(S1308,$AC$7:$AD$69,2,FALSE))</f>
        <v/>
      </c>
      <c r="V1308" s="401" t="str">
        <f t="shared" si="288"/>
        <v xml:space="preserve">    </v>
      </c>
      <c r="W1308" s="401" t="str">
        <f t="shared" si="296"/>
        <v xml:space="preserve">    </v>
      </c>
      <c r="AD1308" s="401"/>
    </row>
    <row r="1309" spans="1:30" ht="15" customHeight="1">
      <c r="A1309" s="488" t="str">
        <f t="shared" si="287"/>
        <v>021B0101</v>
      </c>
      <c r="B1309" s="546" t="s">
        <v>2971</v>
      </c>
      <c r="C1309" s="540" t="s">
        <v>2968</v>
      </c>
      <c r="D1309" s="139" t="s">
        <v>2727</v>
      </c>
      <c r="E1309" s="140">
        <v>1</v>
      </c>
      <c r="F1309" s="140">
        <v>1</v>
      </c>
      <c r="G1309" s="534" t="s">
        <v>2726</v>
      </c>
      <c r="H1309" s="531" t="s">
        <v>2728</v>
      </c>
      <c r="I1309" s="141" t="str">
        <f t="shared" si="279"/>
        <v>021B0101</v>
      </c>
      <c r="J1309" s="142" t="s">
        <v>1691</v>
      </c>
      <c r="K1309" s="142" t="s">
        <v>3771</v>
      </c>
      <c r="L1309" s="141" t="s">
        <v>1692</v>
      </c>
      <c r="M1309" s="142" t="s">
        <v>1703</v>
      </c>
      <c r="N1309" s="142" t="s">
        <v>3785</v>
      </c>
      <c r="O1309" s="143" t="s">
        <v>57</v>
      </c>
      <c r="P1309" s="144"/>
      <c r="Q1309" s="145"/>
      <c r="R1309" s="146"/>
      <c r="S1309" s="147" t="s">
        <v>1813</v>
      </c>
      <c r="T1309" s="406">
        <f t="shared" ref="T1309:T1341" si="297">IF(S1309="","",VLOOKUP(S1309,$AC$7:$AD$82,2,FALSE))</f>
        <v>21</v>
      </c>
      <c r="V1309" s="401" t="str">
        <f t="shared" si="288"/>
        <v xml:space="preserve">指定承認    </v>
      </c>
      <c r="W1309" s="401" t="str">
        <f t="shared" si="296"/>
        <v xml:space="preserve">指定承認    </v>
      </c>
      <c r="AD1309" s="401"/>
    </row>
    <row r="1310" spans="1:30" ht="15" customHeight="1">
      <c r="A1310" s="488" t="str">
        <f t="shared" si="287"/>
        <v>041B0101</v>
      </c>
      <c r="B1310" s="546"/>
      <c r="C1310" s="541"/>
      <c r="D1310" s="139" t="s">
        <v>2727</v>
      </c>
      <c r="E1310" s="140">
        <v>1</v>
      </c>
      <c r="F1310" s="140">
        <v>1</v>
      </c>
      <c r="G1310" s="539"/>
      <c r="H1310" s="533"/>
      <c r="I1310" s="162" t="str">
        <f t="shared" si="279"/>
        <v>041B0101</v>
      </c>
      <c r="J1310" s="207" t="s">
        <v>1691</v>
      </c>
      <c r="K1310" s="207" t="s">
        <v>4387</v>
      </c>
      <c r="L1310" s="162" t="s">
        <v>1692</v>
      </c>
      <c r="M1310" s="207" t="s">
        <v>1703</v>
      </c>
      <c r="N1310" s="207" t="s">
        <v>3785</v>
      </c>
      <c r="O1310" s="186" t="s">
        <v>57</v>
      </c>
      <c r="P1310" s="187"/>
      <c r="Q1310" s="188"/>
      <c r="R1310" s="189"/>
      <c r="S1310" s="190" t="s">
        <v>1694</v>
      </c>
      <c r="T1310" s="415">
        <f t="shared" si="297"/>
        <v>41</v>
      </c>
      <c r="V1310" s="401" t="str">
        <f t="shared" si="288"/>
        <v xml:space="preserve">指定承認    </v>
      </c>
      <c r="W1310" s="401" t="str">
        <f t="shared" si="296"/>
        <v xml:space="preserve">指定承認    </v>
      </c>
      <c r="AD1310" s="401"/>
    </row>
    <row r="1311" spans="1:30" ht="15" customHeight="1">
      <c r="A1311" s="488" t="str">
        <f t="shared" si="287"/>
        <v>041B0102</v>
      </c>
      <c r="B1311" s="546"/>
      <c r="C1311" s="541"/>
      <c r="D1311" s="139" t="s">
        <v>2727</v>
      </c>
      <c r="E1311" s="140">
        <v>1</v>
      </c>
      <c r="F1311" s="140">
        <v>2</v>
      </c>
      <c r="G1311" s="535"/>
      <c r="H1311" s="452" t="s">
        <v>2729</v>
      </c>
      <c r="I1311" s="206" t="str">
        <f t="shared" si="279"/>
        <v>041B0102</v>
      </c>
      <c r="J1311" s="165" t="s">
        <v>1691</v>
      </c>
      <c r="K1311" s="165" t="s">
        <v>1911</v>
      </c>
      <c r="L1311" s="206" t="s">
        <v>1912</v>
      </c>
      <c r="M1311" s="165" t="s">
        <v>1703</v>
      </c>
      <c r="N1311" s="165" t="s">
        <v>1820</v>
      </c>
      <c r="O1311" s="166" t="s">
        <v>57</v>
      </c>
      <c r="P1311" s="167"/>
      <c r="Q1311" s="168"/>
      <c r="R1311" s="169"/>
      <c r="S1311" s="182" t="s">
        <v>1694</v>
      </c>
      <c r="T1311" s="423">
        <f t="shared" si="297"/>
        <v>41</v>
      </c>
      <c r="V1311" s="401" t="str">
        <f t="shared" si="288"/>
        <v xml:space="preserve">指定承認    </v>
      </c>
      <c r="W1311" s="401" t="str">
        <f t="shared" si="296"/>
        <v xml:space="preserve">指定承認    </v>
      </c>
      <c r="AD1311" s="401"/>
    </row>
    <row r="1312" spans="1:30" ht="15" hidden="1" customHeight="1">
      <c r="A1312" s="488" t="str">
        <f t="shared" si="287"/>
        <v>008B0101</v>
      </c>
      <c r="B1312" s="546"/>
      <c r="C1312" s="541"/>
      <c r="D1312" s="139" t="s">
        <v>2727</v>
      </c>
      <c r="E1312" s="140">
        <v>1</v>
      </c>
      <c r="F1312" s="140">
        <v>1</v>
      </c>
      <c r="G1312" s="163"/>
      <c r="H1312" s="531" t="s">
        <v>2728</v>
      </c>
      <c r="I1312" s="162" t="str">
        <f t="shared" si="279"/>
        <v>008B0101</v>
      </c>
      <c r="J1312" s="142" t="s">
        <v>1695</v>
      </c>
      <c r="K1312" s="142" t="s">
        <v>315</v>
      </c>
      <c r="L1312" s="141" t="s">
        <v>739</v>
      </c>
      <c r="M1312" s="142" t="s">
        <v>1703</v>
      </c>
      <c r="N1312" s="142" t="s">
        <v>1819</v>
      </c>
      <c r="O1312" s="143" t="s">
        <v>57</v>
      </c>
      <c r="P1312" s="144"/>
      <c r="Q1312" s="145"/>
      <c r="R1312" s="146"/>
      <c r="S1312" s="147" t="s">
        <v>313</v>
      </c>
      <c r="T1312" s="406">
        <f t="shared" si="297"/>
        <v>8</v>
      </c>
      <c r="V1312" s="401" t="str">
        <f t="shared" si="288"/>
        <v xml:space="preserve">指定承認    </v>
      </c>
      <c r="W1312" s="401" t="str">
        <f t="shared" si="296"/>
        <v xml:space="preserve">指定承認    </v>
      </c>
      <c r="AD1312" s="401"/>
    </row>
    <row r="1313" spans="1:30" ht="15" customHeight="1">
      <c r="A1313" s="488" t="str">
        <f t="shared" si="287"/>
        <v>021B0102</v>
      </c>
      <c r="B1313" s="546"/>
      <c r="C1313" s="541"/>
      <c r="D1313" s="139" t="s">
        <v>2727</v>
      </c>
      <c r="E1313" s="140">
        <v>1</v>
      </c>
      <c r="F1313" s="140">
        <v>2</v>
      </c>
      <c r="G1313" s="534" t="s">
        <v>2730</v>
      </c>
      <c r="H1313" s="532"/>
      <c r="I1313" s="148" t="str">
        <f t="shared" ref="I1313" si="298">IF(OR(D1313="",E1313="",F1313=""),"",TEXT(T1313,"000")&amp;D1313&amp;TEXT(E1313,"00")&amp;TEXT(F1313,"00"))</f>
        <v>021B0102</v>
      </c>
      <c r="J1313" s="149" t="s">
        <v>1695</v>
      </c>
      <c r="K1313" s="149" t="s">
        <v>3773</v>
      </c>
      <c r="L1313" s="148" t="s">
        <v>739</v>
      </c>
      <c r="M1313" s="149" t="s">
        <v>1703</v>
      </c>
      <c r="N1313" s="149" t="s">
        <v>3786</v>
      </c>
      <c r="O1313" s="150" t="s">
        <v>57</v>
      </c>
      <c r="P1313" s="151"/>
      <c r="Q1313" s="152"/>
      <c r="R1313" s="153"/>
      <c r="S1313" s="154" t="s">
        <v>1813</v>
      </c>
      <c r="T1313" s="407">
        <f t="shared" si="297"/>
        <v>21</v>
      </c>
      <c r="V1313" s="401" t="str">
        <f t="shared" si="288"/>
        <v xml:space="preserve">指定承認    </v>
      </c>
      <c r="W1313" s="401" t="str">
        <f t="shared" si="296"/>
        <v xml:space="preserve">指定承認    </v>
      </c>
      <c r="AD1313" s="401"/>
    </row>
    <row r="1314" spans="1:30" ht="15" customHeight="1">
      <c r="A1314" s="488" t="str">
        <f t="shared" si="287"/>
        <v>041B0103</v>
      </c>
      <c r="B1314" s="546"/>
      <c r="C1314" s="541"/>
      <c r="D1314" s="139" t="s">
        <v>2727</v>
      </c>
      <c r="E1314" s="140">
        <v>1</v>
      </c>
      <c r="F1314" s="140">
        <v>3</v>
      </c>
      <c r="G1314" s="539"/>
      <c r="H1314" s="533"/>
      <c r="I1314" s="155" t="str">
        <f t="shared" si="279"/>
        <v>041B0103</v>
      </c>
      <c r="J1314" s="156" t="s">
        <v>1695</v>
      </c>
      <c r="K1314" s="156" t="s">
        <v>4390</v>
      </c>
      <c r="L1314" s="155" t="s">
        <v>739</v>
      </c>
      <c r="M1314" s="156" t="s">
        <v>1703</v>
      </c>
      <c r="N1314" s="156" t="s">
        <v>3785</v>
      </c>
      <c r="O1314" s="157" t="s">
        <v>57</v>
      </c>
      <c r="P1314" s="158"/>
      <c r="Q1314" s="159"/>
      <c r="R1314" s="160"/>
      <c r="S1314" s="183" t="s">
        <v>1694</v>
      </c>
      <c r="T1314" s="408">
        <f t="shared" si="297"/>
        <v>41</v>
      </c>
      <c r="V1314" s="401" t="str">
        <f t="shared" si="288"/>
        <v xml:space="preserve">指定承認    </v>
      </c>
      <c r="W1314" s="401" t="str">
        <f t="shared" si="296"/>
        <v xml:space="preserve">指定承認    </v>
      </c>
      <c r="AD1314" s="401"/>
    </row>
    <row r="1315" spans="1:30" ht="15" hidden="1" customHeight="1">
      <c r="A1315" s="488" t="str">
        <f t="shared" si="287"/>
        <v>008B0102</v>
      </c>
      <c r="B1315" s="546"/>
      <c r="C1315" s="541"/>
      <c r="D1315" s="139" t="s">
        <v>2727</v>
      </c>
      <c r="E1315" s="140">
        <v>1</v>
      </c>
      <c r="F1315" s="140">
        <v>2</v>
      </c>
      <c r="G1315" s="539"/>
      <c r="H1315" s="421"/>
      <c r="I1315" s="162" t="str">
        <f t="shared" si="279"/>
        <v>008B0102</v>
      </c>
      <c r="J1315" s="142" t="s">
        <v>1695</v>
      </c>
      <c r="K1315" s="142" t="s">
        <v>317</v>
      </c>
      <c r="L1315" s="141" t="s">
        <v>740</v>
      </c>
      <c r="M1315" s="142" t="s">
        <v>1703</v>
      </c>
      <c r="N1315" s="142" t="s">
        <v>1819</v>
      </c>
      <c r="O1315" s="143" t="s">
        <v>57</v>
      </c>
      <c r="P1315" s="144"/>
      <c r="Q1315" s="145"/>
      <c r="R1315" s="146"/>
      <c r="S1315" s="147" t="s">
        <v>313</v>
      </c>
      <c r="T1315" s="406">
        <f t="shared" si="297"/>
        <v>8</v>
      </c>
      <c r="V1315" s="401" t="str">
        <f t="shared" si="288"/>
        <v xml:space="preserve">指定承認    </v>
      </c>
      <c r="W1315" s="401" t="str">
        <f t="shared" si="296"/>
        <v xml:space="preserve">指定承認    </v>
      </c>
      <c r="AD1315" s="401"/>
    </row>
    <row r="1316" spans="1:30" ht="15" customHeight="1">
      <c r="A1316" s="488" t="str">
        <f t="shared" si="287"/>
        <v>021B0103</v>
      </c>
      <c r="B1316" s="546"/>
      <c r="C1316" s="541"/>
      <c r="D1316" s="139" t="s">
        <v>2727</v>
      </c>
      <c r="E1316" s="140">
        <v>1</v>
      </c>
      <c r="F1316" s="140">
        <v>3</v>
      </c>
      <c r="G1316" s="539"/>
      <c r="H1316" s="531" t="s">
        <v>2729</v>
      </c>
      <c r="I1316" s="148" t="str">
        <f t="shared" si="279"/>
        <v>021B0103</v>
      </c>
      <c r="J1316" s="149" t="s">
        <v>1695</v>
      </c>
      <c r="K1316" s="149" t="s">
        <v>1817</v>
      </c>
      <c r="L1316" s="148" t="s">
        <v>740</v>
      </c>
      <c r="M1316" s="149" t="s">
        <v>1703</v>
      </c>
      <c r="N1316" s="149" t="s">
        <v>1820</v>
      </c>
      <c r="O1316" s="150" t="s">
        <v>57</v>
      </c>
      <c r="P1316" s="151"/>
      <c r="Q1316" s="152"/>
      <c r="R1316" s="153"/>
      <c r="S1316" s="154" t="s">
        <v>1813</v>
      </c>
      <c r="T1316" s="407">
        <f t="shared" si="297"/>
        <v>21</v>
      </c>
      <c r="V1316" s="401" t="str">
        <f t="shared" si="288"/>
        <v xml:space="preserve">指定承認    </v>
      </c>
      <c r="W1316" s="401" t="str">
        <f t="shared" si="296"/>
        <v xml:space="preserve">指定承認    </v>
      </c>
      <c r="AD1316" s="401"/>
    </row>
    <row r="1317" spans="1:30" ht="15" customHeight="1">
      <c r="A1317" s="488" t="str">
        <f t="shared" si="287"/>
        <v>041B0104</v>
      </c>
      <c r="B1317" s="546"/>
      <c r="C1317" s="541"/>
      <c r="D1317" s="139" t="s">
        <v>2727</v>
      </c>
      <c r="E1317" s="140">
        <v>1</v>
      </c>
      <c r="F1317" s="140">
        <v>4</v>
      </c>
      <c r="G1317" s="535"/>
      <c r="H1317" s="533"/>
      <c r="I1317" s="155" t="str">
        <f t="shared" si="279"/>
        <v>041B0104</v>
      </c>
      <c r="J1317" s="156" t="s">
        <v>1695</v>
      </c>
      <c r="K1317" s="156" t="s">
        <v>1914</v>
      </c>
      <c r="L1317" s="155" t="s">
        <v>740</v>
      </c>
      <c r="M1317" s="156" t="s">
        <v>1703</v>
      </c>
      <c r="N1317" s="156" t="s">
        <v>1820</v>
      </c>
      <c r="O1317" s="157" t="s">
        <v>57</v>
      </c>
      <c r="P1317" s="158"/>
      <c r="Q1317" s="159"/>
      <c r="R1317" s="160"/>
      <c r="S1317" s="183" t="s">
        <v>1694</v>
      </c>
      <c r="T1317" s="408">
        <f t="shared" si="297"/>
        <v>41</v>
      </c>
      <c r="V1317" s="401" t="str">
        <f t="shared" si="288"/>
        <v xml:space="preserve">指定承認    </v>
      </c>
      <c r="W1317" s="401" t="str">
        <f t="shared" si="296"/>
        <v xml:space="preserve">指定承認    </v>
      </c>
      <c r="AD1317" s="401"/>
    </row>
    <row r="1318" spans="1:30" ht="15" customHeight="1">
      <c r="A1318" s="488" t="str">
        <f t="shared" ref="A1318:A1382" si="299">I1318</f>
        <v>021B0104</v>
      </c>
      <c r="B1318" s="546"/>
      <c r="C1318" s="541"/>
      <c r="D1318" s="139" t="s">
        <v>2727</v>
      </c>
      <c r="E1318" s="140">
        <v>1</v>
      </c>
      <c r="F1318" s="140">
        <v>4</v>
      </c>
      <c r="G1318" s="534" t="s">
        <v>4395</v>
      </c>
      <c r="H1318" s="531" t="s">
        <v>2731</v>
      </c>
      <c r="I1318" s="162" t="str">
        <f t="shared" si="279"/>
        <v>021B0104</v>
      </c>
      <c r="J1318" s="142" t="s">
        <v>1696</v>
      </c>
      <c r="K1318" s="142" t="s">
        <v>1818</v>
      </c>
      <c r="L1318" s="141" t="s">
        <v>1697</v>
      </c>
      <c r="M1318" s="142" t="s">
        <v>1703</v>
      </c>
      <c r="N1318" s="142" t="s">
        <v>1820</v>
      </c>
      <c r="O1318" s="143" t="s">
        <v>57</v>
      </c>
      <c r="P1318" s="144"/>
      <c r="Q1318" s="145"/>
      <c r="R1318" s="146"/>
      <c r="S1318" s="147" t="s">
        <v>1813</v>
      </c>
      <c r="T1318" s="406">
        <f t="shared" si="297"/>
        <v>21</v>
      </c>
      <c r="V1318" s="401" t="str">
        <f t="shared" si="288"/>
        <v xml:space="preserve">指定承認    </v>
      </c>
      <c r="W1318" s="401" t="str">
        <f t="shared" si="296"/>
        <v xml:space="preserve">指定承認    </v>
      </c>
      <c r="AD1318" s="401"/>
    </row>
    <row r="1319" spans="1:30" ht="15" customHeight="1">
      <c r="A1319" s="488" t="str">
        <f t="shared" si="299"/>
        <v>041B0105</v>
      </c>
      <c r="B1319" s="546"/>
      <c r="C1319" s="542"/>
      <c r="D1319" s="139" t="s">
        <v>2727</v>
      </c>
      <c r="E1319" s="140">
        <v>1</v>
      </c>
      <c r="F1319" s="140">
        <v>5</v>
      </c>
      <c r="G1319" s="535"/>
      <c r="H1319" s="533"/>
      <c r="I1319" s="164" t="str">
        <f t="shared" si="279"/>
        <v>041B0105</v>
      </c>
      <c r="J1319" s="176" t="s">
        <v>1696</v>
      </c>
      <c r="K1319" s="176" t="s">
        <v>1916</v>
      </c>
      <c r="L1319" s="164" t="s">
        <v>1697</v>
      </c>
      <c r="M1319" s="176" t="s">
        <v>1703</v>
      </c>
      <c r="N1319" s="176" t="s">
        <v>1820</v>
      </c>
      <c r="O1319" s="177" t="s">
        <v>57</v>
      </c>
      <c r="P1319" s="178"/>
      <c r="Q1319" s="179"/>
      <c r="R1319" s="180"/>
      <c r="S1319" s="181" t="s">
        <v>1694</v>
      </c>
      <c r="T1319" s="419">
        <f t="shared" si="297"/>
        <v>41</v>
      </c>
      <c r="V1319" s="401" t="str">
        <f t="shared" si="288"/>
        <v xml:space="preserve">指定承認    </v>
      </c>
      <c r="W1319" s="401" t="str">
        <f t="shared" si="296"/>
        <v xml:space="preserve">指定承認    </v>
      </c>
      <c r="AD1319" s="401"/>
    </row>
    <row r="1320" spans="1:30" ht="15" customHeight="1">
      <c r="A1320" s="488" t="str">
        <f t="shared" si="299"/>
        <v>021B0201</v>
      </c>
      <c r="B1320" s="546"/>
      <c r="C1320" s="540" t="s">
        <v>2969</v>
      </c>
      <c r="D1320" s="139" t="s">
        <v>2727</v>
      </c>
      <c r="E1320" s="140">
        <v>2</v>
      </c>
      <c r="F1320" s="140">
        <v>1</v>
      </c>
      <c r="G1320" s="534" t="s">
        <v>2732</v>
      </c>
      <c r="H1320" s="531" t="s">
        <v>2733</v>
      </c>
      <c r="I1320" s="162" t="str">
        <f t="shared" si="279"/>
        <v>021B0201</v>
      </c>
      <c r="J1320" s="142" t="s">
        <v>1698</v>
      </c>
      <c r="K1320" s="142" t="s">
        <v>1822</v>
      </c>
      <c r="L1320" s="141" t="s">
        <v>741</v>
      </c>
      <c r="M1320" s="142" t="s">
        <v>1703</v>
      </c>
      <c r="N1320" s="142" t="s">
        <v>1821</v>
      </c>
      <c r="O1320" s="143" t="s">
        <v>57</v>
      </c>
      <c r="P1320" s="144"/>
      <c r="Q1320" s="145"/>
      <c r="R1320" s="146"/>
      <c r="S1320" s="147" t="s">
        <v>1813</v>
      </c>
      <c r="T1320" s="406">
        <f t="shared" si="297"/>
        <v>21</v>
      </c>
      <c r="V1320" s="401" t="str">
        <f t="shared" si="288"/>
        <v xml:space="preserve">指定承認    </v>
      </c>
      <c r="W1320" s="401" t="str">
        <f t="shared" ref="W1320:W1329" si="300">V1320</f>
        <v xml:space="preserve">指定承認    </v>
      </c>
      <c r="AD1320" s="401"/>
    </row>
    <row r="1321" spans="1:30" ht="15" customHeight="1">
      <c r="A1321" s="488" t="str">
        <f t="shared" si="299"/>
        <v>041B0201</v>
      </c>
      <c r="B1321" s="546"/>
      <c r="C1321" s="541"/>
      <c r="D1321" s="139" t="s">
        <v>2727</v>
      </c>
      <c r="E1321" s="140">
        <v>2</v>
      </c>
      <c r="F1321" s="140">
        <v>1</v>
      </c>
      <c r="G1321" s="539"/>
      <c r="H1321" s="533"/>
      <c r="I1321" s="164" t="str">
        <f t="shared" si="279"/>
        <v>041B0201</v>
      </c>
      <c r="J1321" s="176" t="s">
        <v>1698</v>
      </c>
      <c r="K1321" s="176" t="s">
        <v>1917</v>
      </c>
      <c r="L1321" s="164" t="s">
        <v>741</v>
      </c>
      <c r="M1321" s="176" t="s">
        <v>1703</v>
      </c>
      <c r="N1321" s="176" t="s">
        <v>1821</v>
      </c>
      <c r="O1321" s="177" t="s">
        <v>57</v>
      </c>
      <c r="P1321" s="178"/>
      <c r="Q1321" s="179"/>
      <c r="R1321" s="180"/>
      <c r="S1321" s="181" t="s">
        <v>1694</v>
      </c>
      <c r="T1321" s="419">
        <f t="shared" si="297"/>
        <v>41</v>
      </c>
      <c r="V1321" s="401" t="str">
        <f t="shared" si="288"/>
        <v xml:space="preserve">指定承認    </v>
      </c>
      <c r="W1321" s="401" t="str">
        <f t="shared" si="300"/>
        <v xml:space="preserve">指定承認    </v>
      </c>
      <c r="AD1321" s="401"/>
    </row>
    <row r="1322" spans="1:30" ht="15" customHeight="1">
      <c r="A1322" s="488" t="str">
        <f t="shared" si="299"/>
        <v>041B0202</v>
      </c>
      <c r="B1322" s="546"/>
      <c r="C1322" s="542"/>
      <c r="D1322" s="139" t="s">
        <v>2727</v>
      </c>
      <c r="E1322" s="140">
        <v>2</v>
      </c>
      <c r="F1322" s="140">
        <v>2</v>
      </c>
      <c r="G1322" s="535"/>
      <c r="H1322" s="163" t="s">
        <v>2734</v>
      </c>
      <c r="I1322" s="164" t="str">
        <f t="shared" si="279"/>
        <v>041B0202</v>
      </c>
      <c r="J1322" s="165" t="s">
        <v>1701</v>
      </c>
      <c r="K1322" s="165" t="s">
        <v>1918</v>
      </c>
      <c r="L1322" s="206" t="s">
        <v>1699</v>
      </c>
      <c r="M1322" s="165" t="s">
        <v>1703</v>
      </c>
      <c r="N1322" s="165" t="s">
        <v>1821</v>
      </c>
      <c r="O1322" s="166" t="s">
        <v>57</v>
      </c>
      <c r="P1322" s="167"/>
      <c r="Q1322" s="168"/>
      <c r="R1322" s="169"/>
      <c r="S1322" s="182" t="s">
        <v>1694</v>
      </c>
      <c r="T1322" s="423">
        <f t="shared" si="297"/>
        <v>41</v>
      </c>
      <c r="V1322" s="401" t="str">
        <f t="shared" si="288"/>
        <v xml:space="preserve">指定承認    </v>
      </c>
      <c r="W1322" s="401" t="str">
        <f t="shared" si="300"/>
        <v xml:space="preserve">指定承認    </v>
      </c>
      <c r="AD1322" s="401"/>
    </row>
    <row r="1323" spans="1:30" ht="15" customHeight="1">
      <c r="A1323" s="488" t="str">
        <f t="shared" si="299"/>
        <v>021B0301</v>
      </c>
      <c r="B1323" s="546"/>
      <c r="C1323" s="540" t="s">
        <v>2970</v>
      </c>
      <c r="D1323" s="139" t="s">
        <v>2727</v>
      </c>
      <c r="E1323" s="140">
        <v>3</v>
      </c>
      <c r="F1323" s="140">
        <v>1</v>
      </c>
      <c r="G1323" s="534" t="s">
        <v>2735</v>
      </c>
      <c r="H1323" s="531" t="s">
        <v>2733</v>
      </c>
      <c r="I1323" s="162" t="str">
        <f t="shared" si="279"/>
        <v>021B0301</v>
      </c>
      <c r="J1323" s="142" t="s">
        <v>1824</v>
      </c>
      <c r="K1323" s="142" t="s">
        <v>1823</v>
      </c>
      <c r="L1323" s="141" t="s">
        <v>741</v>
      </c>
      <c r="M1323" s="142" t="s">
        <v>1704</v>
      </c>
      <c r="N1323" s="142" t="s">
        <v>1821</v>
      </c>
      <c r="O1323" s="143" t="s">
        <v>57</v>
      </c>
      <c r="P1323" s="144"/>
      <c r="Q1323" s="145"/>
      <c r="R1323" s="146"/>
      <c r="S1323" s="147" t="s">
        <v>1813</v>
      </c>
      <c r="T1323" s="406">
        <f t="shared" si="297"/>
        <v>21</v>
      </c>
      <c r="V1323" s="401" t="str">
        <f t="shared" si="288"/>
        <v xml:space="preserve">指定承認    </v>
      </c>
      <c r="W1323" s="401" t="str">
        <f t="shared" si="300"/>
        <v xml:space="preserve">指定承認    </v>
      </c>
      <c r="AD1323" s="401"/>
    </row>
    <row r="1324" spans="1:30" ht="15" customHeight="1">
      <c r="A1324" s="488" t="str">
        <f t="shared" si="299"/>
        <v>041B0302</v>
      </c>
      <c r="B1324" s="546"/>
      <c r="C1324" s="541"/>
      <c r="D1324" s="139" t="s">
        <v>164</v>
      </c>
      <c r="E1324" s="140">
        <v>3</v>
      </c>
      <c r="F1324" s="140">
        <v>2</v>
      </c>
      <c r="G1324" s="539"/>
      <c r="H1324" s="533"/>
      <c r="I1324" s="377" t="str">
        <f t="shared" si="279"/>
        <v>041B0302</v>
      </c>
      <c r="J1324" s="372" t="s">
        <v>1824</v>
      </c>
      <c r="K1324" s="372" t="s">
        <v>4482</v>
      </c>
      <c r="L1324" s="377" t="s">
        <v>741</v>
      </c>
      <c r="M1324" s="372" t="s">
        <v>4483</v>
      </c>
      <c r="N1324" s="372" t="s">
        <v>1821</v>
      </c>
      <c r="O1324" s="373" t="s">
        <v>57</v>
      </c>
      <c r="P1324" s="374"/>
      <c r="Q1324" s="375"/>
      <c r="R1324" s="383"/>
      <c r="S1324" s="371" t="s">
        <v>1694</v>
      </c>
      <c r="T1324" s="376">
        <f t="shared" ref="T1324" si="301">IF(S1324="","",VLOOKUP(S1324,$AC$7:$AD$82,2,FALSE))</f>
        <v>41</v>
      </c>
      <c r="AD1324" s="401"/>
    </row>
    <row r="1325" spans="1:30" ht="15" customHeight="1">
      <c r="A1325" s="488" t="str">
        <f t="shared" si="299"/>
        <v>041B0301</v>
      </c>
      <c r="B1325" s="547"/>
      <c r="C1325" s="542"/>
      <c r="D1325" s="139" t="s">
        <v>2727</v>
      </c>
      <c r="E1325" s="140">
        <v>3</v>
      </c>
      <c r="F1325" s="140">
        <v>1</v>
      </c>
      <c r="G1325" s="535"/>
      <c r="H1325" s="477" t="s">
        <v>2734</v>
      </c>
      <c r="I1325" s="164" t="str">
        <f t="shared" si="279"/>
        <v>041B0301</v>
      </c>
      <c r="J1325" s="165" t="s">
        <v>1702</v>
      </c>
      <c r="K1325" s="165" t="s">
        <v>1919</v>
      </c>
      <c r="L1325" s="206" t="s">
        <v>1699</v>
      </c>
      <c r="M1325" s="165" t="s">
        <v>1704</v>
      </c>
      <c r="N1325" s="165" t="s">
        <v>1821</v>
      </c>
      <c r="O1325" s="166" t="s">
        <v>57</v>
      </c>
      <c r="P1325" s="167"/>
      <c r="Q1325" s="168"/>
      <c r="R1325" s="169"/>
      <c r="S1325" s="182" t="s">
        <v>1694</v>
      </c>
      <c r="T1325" s="423">
        <f t="shared" si="297"/>
        <v>41</v>
      </c>
      <c r="V1325" s="401" t="str">
        <f t="shared" ref="V1325:V1388" si="302">""&amp;O1325&amp;"  "&amp;P1325&amp;"  "&amp;Q1325&amp;""</f>
        <v xml:space="preserve">指定承認    </v>
      </c>
      <c r="W1325" s="401" t="str">
        <f t="shared" si="300"/>
        <v xml:space="preserve">指定承認    </v>
      </c>
      <c r="AD1325" s="401"/>
    </row>
    <row r="1326" spans="1:30" ht="15" hidden="1" customHeight="1">
      <c r="A1326" s="488" t="str">
        <f t="shared" si="299"/>
        <v>008B0401</v>
      </c>
      <c r="B1326" s="543" t="s">
        <v>2973</v>
      </c>
      <c r="C1326" s="528" t="s">
        <v>2972</v>
      </c>
      <c r="D1326" s="139" t="s">
        <v>164</v>
      </c>
      <c r="E1326" s="140">
        <v>4</v>
      </c>
      <c r="F1326" s="140">
        <v>1</v>
      </c>
      <c r="G1326" s="531" t="s">
        <v>2736</v>
      </c>
      <c r="H1326" s="531" t="s">
        <v>2974</v>
      </c>
      <c r="I1326" s="162" t="str">
        <f t="shared" si="279"/>
        <v>008B0401</v>
      </c>
      <c r="J1326" s="142" t="s">
        <v>736</v>
      </c>
      <c r="K1326" s="142" t="s">
        <v>318</v>
      </c>
      <c r="L1326" s="141" t="s">
        <v>739</v>
      </c>
      <c r="M1326" s="141"/>
      <c r="N1326" s="142" t="s">
        <v>319</v>
      </c>
      <c r="O1326" s="143" t="s">
        <v>57</v>
      </c>
      <c r="P1326" s="144"/>
      <c r="Q1326" s="145"/>
      <c r="R1326" s="146"/>
      <c r="S1326" s="147" t="s">
        <v>313</v>
      </c>
      <c r="T1326" s="406">
        <f t="shared" si="297"/>
        <v>8</v>
      </c>
      <c r="V1326" s="401" t="str">
        <f t="shared" si="302"/>
        <v xml:space="preserve">指定承認    </v>
      </c>
      <c r="W1326" s="401" t="str">
        <f t="shared" si="300"/>
        <v xml:space="preserve">指定承認    </v>
      </c>
      <c r="AD1326" s="401"/>
    </row>
    <row r="1327" spans="1:30" ht="15" customHeight="1">
      <c r="A1327" s="488" t="str">
        <f t="shared" si="299"/>
        <v>021B0401</v>
      </c>
      <c r="B1327" s="544"/>
      <c r="C1327" s="529"/>
      <c r="D1327" s="139" t="s">
        <v>164</v>
      </c>
      <c r="E1327" s="140">
        <v>4</v>
      </c>
      <c r="F1327" s="140">
        <v>1</v>
      </c>
      <c r="G1327" s="532"/>
      <c r="H1327" s="532"/>
      <c r="I1327" s="148" t="str">
        <f t="shared" si="279"/>
        <v>021B0401</v>
      </c>
      <c r="J1327" s="149" t="s">
        <v>736</v>
      </c>
      <c r="K1327" s="149" t="s">
        <v>1825</v>
      </c>
      <c r="L1327" s="148" t="s">
        <v>739</v>
      </c>
      <c r="M1327" s="148"/>
      <c r="N1327" s="149" t="s">
        <v>319</v>
      </c>
      <c r="O1327" s="150" t="s">
        <v>57</v>
      </c>
      <c r="P1327" s="151"/>
      <c r="Q1327" s="152"/>
      <c r="R1327" s="153"/>
      <c r="S1327" s="154" t="s">
        <v>1813</v>
      </c>
      <c r="T1327" s="407">
        <f t="shared" si="297"/>
        <v>21</v>
      </c>
      <c r="U1327" s="489"/>
      <c r="V1327" s="489" t="str">
        <f t="shared" si="302"/>
        <v xml:space="preserve">指定承認    </v>
      </c>
      <c r="W1327" s="489" t="str">
        <f t="shared" si="300"/>
        <v xml:space="preserve">指定承認    </v>
      </c>
      <c r="X1327" s="489"/>
      <c r="Y1327" s="489"/>
      <c r="Z1327" s="489"/>
      <c r="AD1327" s="401"/>
    </row>
    <row r="1328" spans="1:30" ht="15" hidden="1" customHeight="1">
      <c r="A1328" s="488" t="str">
        <f t="shared" si="299"/>
        <v>008B0402</v>
      </c>
      <c r="B1328" s="544"/>
      <c r="C1328" s="529"/>
      <c r="D1328" s="139" t="s">
        <v>164</v>
      </c>
      <c r="E1328" s="140">
        <v>4</v>
      </c>
      <c r="F1328" s="140">
        <v>2</v>
      </c>
      <c r="G1328" s="532"/>
      <c r="H1328" s="532"/>
      <c r="I1328" s="170" t="str">
        <f t="shared" si="279"/>
        <v>008B0402</v>
      </c>
      <c r="J1328" s="171" t="s">
        <v>736</v>
      </c>
      <c r="K1328" s="171" t="s">
        <v>320</v>
      </c>
      <c r="L1328" s="170" t="s">
        <v>739</v>
      </c>
      <c r="M1328" s="170"/>
      <c r="N1328" s="171" t="s">
        <v>321</v>
      </c>
      <c r="O1328" s="172" t="s">
        <v>57</v>
      </c>
      <c r="P1328" s="173"/>
      <c r="Q1328" s="174"/>
      <c r="R1328" s="175"/>
      <c r="S1328" s="161" t="s">
        <v>313</v>
      </c>
      <c r="T1328" s="424">
        <f t="shared" si="297"/>
        <v>8</v>
      </c>
      <c r="V1328" s="401" t="str">
        <f t="shared" si="302"/>
        <v xml:space="preserve">指定承認    </v>
      </c>
      <c r="W1328" s="401" t="str">
        <f t="shared" si="300"/>
        <v xml:space="preserve">指定承認    </v>
      </c>
      <c r="AD1328" s="401"/>
    </row>
    <row r="1329" spans="1:30" ht="15" customHeight="1">
      <c r="A1329" s="488" t="str">
        <f t="shared" si="299"/>
        <v>021B0402</v>
      </c>
      <c r="B1329" s="544"/>
      <c r="C1329" s="529"/>
      <c r="D1329" s="139" t="s">
        <v>164</v>
      </c>
      <c r="E1329" s="140">
        <v>4</v>
      </c>
      <c r="F1329" s="140">
        <v>2</v>
      </c>
      <c r="G1329" s="532"/>
      <c r="H1329" s="532"/>
      <c r="I1329" s="148" t="str">
        <f t="shared" si="279"/>
        <v>021B0402</v>
      </c>
      <c r="J1329" s="149" t="s">
        <v>736</v>
      </c>
      <c r="K1329" s="149" t="s">
        <v>1826</v>
      </c>
      <c r="L1329" s="148" t="s">
        <v>739</v>
      </c>
      <c r="M1329" s="148"/>
      <c r="N1329" s="149" t="s">
        <v>321</v>
      </c>
      <c r="O1329" s="150" t="s">
        <v>57</v>
      </c>
      <c r="P1329" s="151"/>
      <c r="Q1329" s="152"/>
      <c r="R1329" s="153"/>
      <c r="S1329" s="154" t="s">
        <v>1813</v>
      </c>
      <c r="T1329" s="407">
        <f t="shared" si="297"/>
        <v>21</v>
      </c>
      <c r="V1329" s="401" t="str">
        <f t="shared" si="302"/>
        <v xml:space="preserve">指定承認    </v>
      </c>
      <c r="W1329" s="401" t="str">
        <f t="shared" si="300"/>
        <v xml:space="preserve">指定承認    </v>
      </c>
      <c r="AD1329" s="401"/>
    </row>
    <row r="1330" spans="1:30" ht="15" customHeight="1">
      <c r="A1330" s="488" t="str">
        <f t="shared" si="299"/>
        <v>041B0401</v>
      </c>
      <c r="B1330" s="544"/>
      <c r="C1330" s="529"/>
      <c r="D1330" s="139" t="s">
        <v>164</v>
      </c>
      <c r="E1330" s="140">
        <v>4</v>
      </c>
      <c r="F1330" s="140">
        <v>1</v>
      </c>
      <c r="G1330" s="532"/>
      <c r="H1330" s="533"/>
      <c r="I1330" s="155" t="str">
        <f t="shared" si="279"/>
        <v>041B0401</v>
      </c>
      <c r="J1330" s="156" t="s">
        <v>736</v>
      </c>
      <c r="K1330" s="156" t="s">
        <v>1920</v>
      </c>
      <c r="L1330" s="155" t="s">
        <v>739</v>
      </c>
      <c r="M1330" s="155"/>
      <c r="N1330" s="156" t="s">
        <v>321</v>
      </c>
      <c r="O1330" s="157" t="s">
        <v>57</v>
      </c>
      <c r="P1330" s="158"/>
      <c r="Q1330" s="159"/>
      <c r="R1330" s="160"/>
      <c r="S1330" s="183" t="s">
        <v>1694</v>
      </c>
      <c r="T1330" s="408">
        <f t="shared" si="297"/>
        <v>41</v>
      </c>
      <c r="V1330" s="401" t="str">
        <f t="shared" si="302"/>
        <v xml:space="preserve">指定承認    </v>
      </c>
      <c r="W1330" s="401" t="str">
        <f t="shared" ref="W1330:W1343" si="303">V1330</f>
        <v xml:space="preserve">指定承認    </v>
      </c>
      <c r="AD1330" s="401"/>
    </row>
    <row r="1331" spans="1:30" ht="15" hidden="1" customHeight="1">
      <c r="A1331" s="488" t="str">
        <f t="shared" si="299"/>
        <v>008B0405</v>
      </c>
      <c r="B1331" s="544"/>
      <c r="C1331" s="529"/>
      <c r="D1331" s="139" t="s">
        <v>164</v>
      </c>
      <c r="E1331" s="140">
        <v>4</v>
      </c>
      <c r="F1331" s="140">
        <v>5</v>
      </c>
      <c r="G1331" s="532"/>
      <c r="H1331" s="531" t="s">
        <v>2975</v>
      </c>
      <c r="I1331" s="162" t="str">
        <f t="shared" ref="I1331:I1344" si="304">IF(OR(D1331="",E1331="",F1331=""),"",TEXT(T1331,"000")&amp;D1331&amp;TEXT(E1331,"00")&amp;TEXT(F1331,"00"))</f>
        <v>008B0405</v>
      </c>
      <c r="J1331" s="142" t="s">
        <v>737</v>
      </c>
      <c r="K1331" s="142" t="s">
        <v>324</v>
      </c>
      <c r="L1331" s="141" t="s">
        <v>739</v>
      </c>
      <c r="M1331" s="141"/>
      <c r="N1331" s="142" t="s">
        <v>326</v>
      </c>
      <c r="O1331" s="143" t="s">
        <v>57</v>
      </c>
      <c r="P1331" s="144"/>
      <c r="Q1331" s="145"/>
      <c r="R1331" s="146"/>
      <c r="S1331" s="147" t="s">
        <v>313</v>
      </c>
      <c r="T1331" s="406">
        <f t="shared" si="297"/>
        <v>8</v>
      </c>
      <c r="V1331" s="401" t="str">
        <f t="shared" si="302"/>
        <v xml:space="preserve">指定承認    </v>
      </c>
      <c r="W1331" s="401" t="str">
        <f t="shared" si="303"/>
        <v xml:space="preserve">指定承認    </v>
      </c>
      <c r="AD1331" s="401"/>
    </row>
    <row r="1332" spans="1:30" ht="15" customHeight="1">
      <c r="A1332" s="488" t="str">
        <f t="shared" si="299"/>
        <v>021B0406</v>
      </c>
      <c r="B1332" s="544"/>
      <c r="C1332" s="529"/>
      <c r="D1332" s="139" t="s">
        <v>164</v>
      </c>
      <c r="E1332" s="140">
        <v>4</v>
      </c>
      <c r="F1332" s="140">
        <v>6</v>
      </c>
      <c r="G1332" s="532"/>
      <c r="H1332" s="532"/>
      <c r="I1332" s="148" t="str">
        <f t="shared" si="304"/>
        <v>021B0406</v>
      </c>
      <c r="J1332" s="149" t="s">
        <v>737</v>
      </c>
      <c r="K1332" s="149" t="s">
        <v>1831</v>
      </c>
      <c r="L1332" s="148" t="s">
        <v>739</v>
      </c>
      <c r="M1332" s="148"/>
      <c r="N1332" s="149" t="s">
        <v>326</v>
      </c>
      <c r="O1332" s="150" t="s">
        <v>57</v>
      </c>
      <c r="P1332" s="151"/>
      <c r="Q1332" s="152"/>
      <c r="R1332" s="153"/>
      <c r="S1332" s="154" t="s">
        <v>1813</v>
      </c>
      <c r="T1332" s="407">
        <f t="shared" si="297"/>
        <v>21</v>
      </c>
      <c r="V1332" s="401" t="str">
        <f t="shared" si="302"/>
        <v xml:space="preserve">指定承認    </v>
      </c>
      <c r="W1332" s="401" t="str">
        <f t="shared" si="303"/>
        <v xml:space="preserve">指定承認    </v>
      </c>
      <c r="AD1332" s="401"/>
    </row>
    <row r="1333" spans="1:30" ht="15" customHeight="1">
      <c r="A1333" s="488" t="str">
        <f t="shared" si="299"/>
        <v>041B0404</v>
      </c>
      <c r="B1333" s="544"/>
      <c r="C1333" s="529"/>
      <c r="D1333" s="139" t="s">
        <v>164</v>
      </c>
      <c r="E1333" s="140">
        <v>4</v>
      </c>
      <c r="F1333" s="140">
        <v>4</v>
      </c>
      <c r="G1333" s="532"/>
      <c r="H1333" s="532"/>
      <c r="I1333" s="155" t="str">
        <f t="shared" si="304"/>
        <v>041B0404</v>
      </c>
      <c r="J1333" s="156" t="s">
        <v>737</v>
      </c>
      <c r="K1333" s="156" t="s">
        <v>1923</v>
      </c>
      <c r="L1333" s="155" t="s">
        <v>739</v>
      </c>
      <c r="M1333" s="155"/>
      <c r="N1333" s="156" t="s">
        <v>326</v>
      </c>
      <c r="O1333" s="157" t="s">
        <v>57</v>
      </c>
      <c r="P1333" s="158"/>
      <c r="Q1333" s="159"/>
      <c r="R1333" s="160"/>
      <c r="S1333" s="183" t="s">
        <v>1694</v>
      </c>
      <c r="T1333" s="408">
        <f t="shared" si="297"/>
        <v>41</v>
      </c>
      <c r="V1333" s="401" t="str">
        <f t="shared" si="302"/>
        <v xml:space="preserve">指定承認    </v>
      </c>
      <c r="W1333" s="401" t="str">
        <f t="shared" si="303"/>
        <v xml:space="preserve">指定承認    </v>
      </c>
      <c r="AD1333" s="401"/>
    </row>
    <row r="1334" spans="1:30" ht="15" hidden="1" customHeight="1">
      <c r="A1334" s="488" t="str">
        <f t="shared" si="299"/>
        <v>008B0406</v>
      </c>
      <c r="B1334" s="544"/>
      <c r="C1334" s="529"/>
      <c r="D1334" s="139" t="s">
        <v>164</v>
      </c>
      <c r="E1334" s="140">
        <v>4</v>
      </c>
      <c r="F1334" s="140">
        <v>6</v>
      </c>
      <c r="G1334" s="532"/>
      <c r="H1334" s="532"/>
      <c r="I1334" s="162" t="str">
        <f t="shared" si="304"/>
        <v>008B0406</v>
      </c>
      <c r="J1334" s="142" t="s">
        <v>737</v>
      </c>
      <c r="K1334" s="142" t="s">
        <v>325</v>
      </c>
      <c r="L1334" s="141" t="s">
        <v>739</v>
      </c>
      <c r="M1334" s="141"/>
      <c r="N1334" s="142" t="s">
        <v>327</v>
      </c>
      <c r="O1334" s="143" t="s">
        <v>57</v>
      </c>
      <c r="P1334" s="144"/>
      <c r="Q1334" s="145"/>
      <c r="R1334" s="146"/>
      <c r="S1334" s="147" t="s">
        <v>313</v>
      </c>
      <c r="T1334" s="406">
        <f t="shared" si="297"/>
        <v>8</v>
      </c>
      <c r="V1334" s="401" t="str">
        <f t="shared" si="302"/>
        <v xml:space="preserve">指定承認    </v>
      </c>
      <c r="W1334" s="401" t="str">
        <f t="shared" si="303"/>
        <v xml:space="preserve">指定承認    </v>
      </c>
      <c r="AD1334" s="401"/>
    </row>
    <row r="1335" spans="1:30" ht="15" customHeight="1">
      <c r="A1335" s="488" t="str">
        <f t="shared" si="299"/>
        <v>021B0407</v>
      </c>
      <c r="B1335" s="544"/>
      <c r="C1335" s="529"/>
      <c r="D1335" s="139" t="s">
        <v>164</v>
      </c>
      <c r="E1335" s="140">
        <v>4</v>
      </c>
      <c r="F1335" s="140">
        <v>7</v>
      </c>
      <c r="G1335" s="532"/>
      <c r="H1335" s="532"/>
      <c r="I1335" s="148" t="str">
        <f t="shared" si="304"/>
        <v>021B0407</v>
      </c>
      <c r="J1335" s="149" t="s">
        <v>737</v>
      </c>
      <c r="K1335" s="149" t="s">
        <v>1832</v>
      </c>
      <c r="L1335" s="148" t="s">
        <v>739</v>
      </c>
      <c r="M1335" s="148"/>
      <c r="N1335" s="149" t="s">
        <v>327</v>
      </c>
      <c r="O1335" s="150" t="s">
        <v>57</v>
      </c>
      <c r="P1335" s="151"/>
      <c r="Q1335" s="152"/>
      <c r="R1335" s="153"/>
      <c r="S1335" s="154" t="s">
        <v>1813</v>
      </c>
      <c r="T1335" s="407">
        <f t="shared" si="297"/>
        <v>21</v>
      </c>
      <c r="V1335" s="401" t="str">
        <f t="shared" si="302"/>
        <v xml:space="preserve">指定承認    </v>
      </c>
      <c r="W1335" s="401" t="str">
        <f t="shared" si="303"/>
        <v xml:space="preserve">指定承認    </v>
      </c>
      <c r="AD1335" s="401"/>
    </row>
    <row r="1336" spans="1:30" ht="15" customHeight="1">
      <c r="A1336" s="488" t="str">
        <f t="shared" si="299"/>
        <v>041B0405</v>
      </c>
      <c r="B1336" s="544"/>
      <c r="C1336" s="529"/>
      <c r="D1336" s="139" t="s">
        <v>164</v>
      </c>
      <c r="E1336" s="140">
        <v>4</v>
      </c>
      <c r="F1336" s="140">
        <v>5</v>
      </c>
      <c r="G1336" s="532"/>
      <c r="H1336" s="532"/>
      <c r="I1336" s="155" t="str">
        <f t="shared" si="304"/>
        <v>041B0405</v>
      </c>
      <c r="J1336" s="156" t="s">
        <v>737</v>
      </c>
      <c r="K1336" s="156" t="s">
        <v>1924</v>
      </c>
      <c r="L1336" s="155" t="s">
        <v>739</v>
      </c>
      <c r="M1336" s="155"/>
      <c r="N1336" s="156" t="s">
        <v>327</v>
      </c>
      <c r="O1336" s="157" t="s">
        <v>57</v>
      </c>
      <c r="P1336" s="158"/>
      <c r="Q1336" s="159"/>
      <c r="R1336" s="160"/>
      <c r="S1336" s="183" t="s">
        <v>1694</v>
      </c>
      <c r="T1336" s="408">
        <f t="shared" si="297"/>
        <v>41</v>
      </c>
      <c r="V1336" s="401" t="str">
        <f t="shared" si="302"/>
        <v xml:space="preserve">指定承認    </v>
      </c>
      <c r="W1336" s="401" t="str">
        <f t="shared" si="303"/>
        <v xml:space="preserve">指定承認    </v>
      </c>
      <c r="AD1336" s="401"/>
    </row>
    <row r="1337" spans="1:30" ht="15" hidden="1" customHeight="1">
      <c r="A1337" s="488" t="str">
        <f t="shared" si="299"/>
        <v>008B0407</v>
      </c>
      <c r="B1337" s="544"/>
      <c r="C1337" s="529"/>
      <c r="D1337" s="139" t="s">
        <v>164</v>
      </c>
      <c r="E1337" s="140">
        <v>4</v>
      </c>
      <c r="F1337" s="140">
        <v>7</v>
      </c>
      <c r="G1337" s="532"/>
      <c r="H1337" s="532"/>
      <c r="I1337" s="162" t="str">
        <f t="shared" si="304"/>
        <v>008B0407</v>
      </c>
      <c r="J1337" s="142" t="s">
        <v>737</v>
      </c>
      <c r="K1337" s="142" t="s">
        <v>323</v>
      </c>
      <c r="L1337" s="141" t="s">
        <v>739</v>
      </c>
      <c r="M1337" s="141"/>
      <c r="N1337" s="142" t="s">
        <v>319</v>
      </c>
      <c r="O1337" s="143" t="s">
        <v>57</v>
      </c>
      <c r="P1337" s="144"/>
      <c r="Q1337" s="145"/>
      <c r="R1337" s="146"/>
      <c r="S1337" s="147" t="s">
        <v>313</v>
      </c>
      <c r="T1337" s="406">
        <f t="shared" si="297"/>
        <v>8</v>
      </c>
      <c r="V1337" s="401" t="str">
        <f t="shared" si="302"/>
        <v xml:space="preserve">指定承認    </v>
      </c>
      <c r="W1337" s="401" t="str">
        <f t="shared" si="303"/>
        <v xml:space="preserve">指定承認    </v>
      </c>
      <c r="AD1337" s="401"/>
    </row>
    <row r="1338" spans="1:30" ht="15" customHeight="1">
      <c r="A1338" s="488" t="str">
        <f t="shared" si="299"/>
        <v>041B0406</v>
      </c>
      <c r="B1338" s="544"/>
      <c r="C1338" s="529"/>
      <c r="D1338" s="139" t="s">
        <v>164</v>
      </c>
      <c r="E1338" s="140">
        <v>4</v>
      </c>
      <c r="F1338" s="140">
        <v>6</v>
      </c>
      <c r="G1338" s="532"/>
      <c r="H1338" s="532"/>
      <c r="I1338" s="162" t="str">
        <f t="shared" si="304"/>
        <v>041B0406</v>
      </c>
      <c r="J1338" s="207" t="s">
        <v>737</v>
      </c>
      <c r="K1338" s="207" t="s">
        <v>1925</v>
      </c>
      <c r="L1338" s="162" t="s">
        <v>739</v>
      </c>
      <c r="M1338" s="162"/>
      <c r="N1338" s="207" t="s">
        <v>319</v>
      </c>
      <c r="O1338" s="186" t="s">
        <v>57</v>
      </c>
      <c r="P1338" s="187"/>
      <c r="Q1338" s="188"/>
      <c r="R1338" s="189"/>
      <c r="S1338" s="190" t="s">
        <v>1694</v>
      </c>
      <c r="T1338" s="415">
        <f t="shared" si="297"/>
        <v>41</v>
      </c>
      <c r="V1338" s="401" t="str">
        <f t="shared" si="302"/>
        <v xml:space="preserve">指定承認    </v>
      </c>
      <c r="W1338" s="401" t="str">
        <f t="shared" si="303"/>
        <v xml:space="preserve">指定承認    </v>
      </c>
      <c r="AD1338" s="401"/>
    </row>
    <row r="1339" spans="1:30" ht="15" hidden="1" customHeight="1">
      <c r="A1339" s="488" t="str">
        <f t="shared" si="299"/>
        <v>008B0408</v>
      </c>
      <c r="B1339" s="544"/>
      <c r="C1339" s="529"/>
      <c r="D1339" s="139" t="s">
        <v>164</v>
      </c>
      <c r="E1339" s="140">
        <v>4</v>
      </c>
      <c r="F1339" s="140">
        <v>8</v>
      </c>
      <c r="G1339" s="532"/>
      <c r="H1339" s="532"/>
      <c r="I1339" s="191" t="str">
        <f t="shared" si="304"/>
        <v>008B0408</v>
      </c>
      <c r="J1339" s="409" t="s">
        <v>738</v>
      </c>
      <c r="K1339" s="409" t="s">
        <v>328</v>
      </c>
      <c r="L1339" s="191" t="s">
        <v>739</v>
      </c>
      <c r="M1339" s="191"/>
      <c r="N1339" s="409" t="s">
        <v>330</v>
      </c>
      <c r="O1339" s="205" t="s">
        <v>57</v>
      </c>
      <c r="P1339" s="192"/>
      <c r="Q1339" s="193"/>
      <c r="R1339" s="194"/>
      <c r="S1339" s="195" t="s">
        <v>313</v>
      </c>
      <c r="T1339" s="416">
        <f t="shared" si="297"/>
        <v>8</v>
      </c>
      <c r="V1339" s="401" t="str">
        <f t="shared" si="302"/>
        <v xml:space="preserve">指定承認    </v>
      </c>
      <c r="W1339" s="401" t="str">
        <f t="shared" si="303"/>
        <v xml:space="preserve">指定承認    </v>
      </c>
      <c r="AD1339" s="401"/>
    </row>
    <row r="1340" spans="1:30" ht="15" customHeight="1">
      <c r="A1340" s="488" t="str">
        <f t="shared" si="299"/>
        <v>021B0408</v>
      </c>
      <c r="B1340" s="544"/>
      <c r="C1340" s="529"/>
      <c r="D1340" s="139" t="s">
        <v>164</v>
      </c>
      <c r="E1340" s="140">
        <v>4</v>
      </c>
      <c r="F1340" s="140">
        <v>8</v>
      </c>
      <c r="G1340" s="532"/>
      <c r="H1340" s="532"/>
      <c r="I1340" s="148" t="str">
        <f t="shared" si="304"/>
        <v>021B0408</v>
      </c>
      <c r="J1340" s="149" t="s">
        <v>738</v>
      </c>
      <c r="K1340" s="149" t="s">
        <v>1833</v>
      </c>
      <c r="L1340" s="148" t="s">
        <v>739</v>
      </c>
      <c r="M1340" s="148"/>
      <c r="N1340" s="149" t="s">
        <v>330</v>
      </c>
      <c r="O1340" s="150" t="s">
        <v>57</v>
      </c>
      <c r="P1340" s="151"/>
      <c r="Q1340" s="152"/>
      <c r="R1340" s="153"/>
      <c r="S1340" s="154" t="s">
        <v>1813</v>
      </c>
      <c r="T1340" s="407">
        <f t="shared" si="297"/>
        <v>21</v>
      </c>
      <c r="V1340" s="401" t="str">
        <f t="shared" si="302"/>
        <v xml:space="preserve">指定承認    </v>
      </c>
      <c r="W1340" s="401" t="str">
        <f t="shared" si="303"/>
        <v xml:space="preserve">指定承認    </v>
      </c>
      <c r="AD1340" s="401"/>
    </row>
    <row r="1341" spans="1:30" ht="15" customHeight="1">
      <c r="A1341" s="488" t="str">
        <f t="shared" si="299"/>
        <v>041B0407</v>
      </c>
      <c r="B1341" s="544"/>
      <c r="C1341" s="529"/>
      <c r="D1341" s="139" t="s">
        <v>164</v>
      </c>
      <c r="E1341" s="140">
        <v>4</v>
      </c>
      <c r="F1341" s="140">
        <v>7</v>
      </c>
      <c r="G1341" s="532"/>
      <c r="H1341" s="532"/>
      <c r="I1341" s="162" t="str">
        <f t="shared" si="304"/>
        <v>041B0407</v>
      </c>
      <c r="J1341" s="207" t="s">
        <v>738</v>
      </c>
      <c r="K1341" s="207" t="s">
        <v>1926</v>
      </c>
      <c r="L1341" s="162" t="s">
        <v>739</v>
      </c>
      <c r="M1341" s="162"/>
      <c r="N1341" s="207" t="s">
        <v>1928</v>
      </c>
      <c r="O1341" s="186" t="s">
        <v>57</v>
      </c>
      <c r="P1341" s="187"/>
      <c r="Q1341" s="188"/>
      <c r="R1341" s="189"/>
      <c r="S1341" s="190" t="s">
        <v>1694</v>
      </c>
      <c r="T1341" s="415">
        <f t="shared" si="297"/>
        <v>41</v>
      </c>
      <c r="V1341" s="401" t="str">
        <f t="shared" si="302"/>
        <v xml:space="preserve">指定承認    </v>
      </c>
      <c r="W1341" s="401" t="str">
        <f t="shared" si="303"/>
        <v xml:space="preserve">指定承認    </v>
      </c>
      <c r="AD1341" s="401"/>
    </row>
    <row r="1342" spans="1:30" ht="15" hidden="1" customHeight="1">
      <c r="A1342" s="488" t="str">
        <f t="shared" si="299"/>
        <v>008B0409</v>
      </c>
      <c r="B1342" s="544"/>
      <c r="C1342" s="529"/>
      <c r="D1342" s="139" t="s">
        <v>164</v>
      </c>
      <c r="E1342" s="140">
        <v>4</v>
      </c>
      <c r="F1342" s="140">
        <v>9</v>
      </c>
      <c r="G1342" s="532"/>
      <c r="H1342" s="532"/>
      <c r="I1342" s="191" t="str">
        <f t="shared" si="304"/>
        <v>008B0409</v>
      </c>
      <c r="J1342" s="409" t="s">
        <v>738</v>
      </c>
      <c r="K1342" s="409" t="s">
        <v>329</v>
      </c>
      <c r="L1342" s="191" t="s">
        <v>739</v>
      </c>
      <c r="M1342" s="191"/>
      <c r="N1342" s="409" t="s">
        <v>331</v>
      </c>
      <c r="O1342" s="205" t="s">
        <v>57</v>
      </c>
      <c r="P1342" s="192"/>
      <c r="Q1342" s="193"/>
      <c r="R1342" s="194"/>
      <c r="S1342" s="195" t="s">
        <v>313</v>
      </c>
      <c r="T1342" s="416">
        <f t="shared" ref="T1342:T1373" si="305">IF(S1342="","",VLOOKUP(S1342,$AC$7:$AD$82,2,FALSE))</f>
        <v>8</v>
      </c>
      <c r="V1342" s="401" t="str">
        <f t="shared" si="302"/>
        <v xml:space="preserve">指定承認    </v>
      </c>
      <c r="W1342" s="401" t="str">
        <f t="shared" si="303"/>
        <v xml:space="preserve">指定承認    </v>
      </c>
      <c r="AD1342" s="401"/>
    </row>
    <row r="1343" spans="1:30" ht="15" customHeight="1">
      <c r="A1343" s="488" t="str">
        <f t="shared" si="299"/>
        <v>021B0409</v>
      </c>
      <c r="B1343" s="544"/>
      <c r="C1343" s="529"/>
      <c r="D1343" s="139" t="s">
        <v>164</v>
      </c>
      <c r="E1343" s="140">
        <v>4</v>
      </c>
      <c r="F1343" s="140">
        <v>9</v>
      </c>
      <c r="G1343" s="532"/>
      <c r="H1343" s="532"/>
      <c r="I1343" s="148" t="str">
        <f t="shared" si="304"/>
        <v>021B0409</v>
      </c>
      <c r="J1343" s="149" t="s">
        <v>738</v>
      </c>
      <c r="K1343" s="149" t="s">
        <v>1834</v>
      </c>
      <c r="L1343" s="148" t="s">
        <v>739</v>
      </c>
      <c r="M1343" s="148"/>
      <c r="N1343" s="149" t="s">
        <v>331</v>
      </c>
      <c r="O1343" s="150" t="s">
        <v>57</v>
      </c>
      <c r="P1343" s="151"/>
      <c r="Q1343" s="152"/>
      <c r="R1343" s="153"/>
      <c r="S1343" s="154" t="s">
        <v>1813</v>
      </c>
      <c r="T1343" s="407">
        <f t="shared" si="305"/>
        <v>21</v>
      </c>
      <c r="V1343" s="401" t="str">
        <f t="shared" si="302"/>
        <v xml:space="preserve">指定承認    </v>
      </c>
      <c r="W1343" s="401" t="str">
        <f t="shared" si="303"/>
        <v xml:space="preserve">指定承認    </v>
      </c>
      <c r="AD1343" s="401"/>
    </row>
    <row r="1344" spans="1:30" ht="15" customHeight="1">
      <c r="A1344" s="488" t="str">
        <f t="shared" si="299"/>
        <v>041B0408</v>
      </c>
      <c r="B1344" s="544"/>
      <c r="C1344" s="529"/>
      <c r="D1344" s="139" t="s">
        <v>164</v>
      </c>
      <c r="E1344" s="140">
        <v>4</v>
      </c>
      <c r="F1344" s="140">
        <v>8</v>
      </c>
      <c r="G1344" s="532"/>
      <c r="H1344" s="533"/>
      <c r="I1344" s="164" t="str">
        <f t="shared" si="304"/>
        <v>041B0408</v>
      </c>
      <c r="J1344" s="176" t="s">
        <v>738</v>
      </c>
      <c r="K1344" s="176" t="s">
        <v>1927</v>
      </c>
      <c r="L1344" s="164" t="s">
        <v>739</v>
      </c>
      <c r="M1344" s="164"/>
      <c r="N1344" s="176" t="s">
        <v>1929</v>
      </c>
      <c r="O1344" s="177" t="s">
        <v>57</v>
      </c>
      <c r="P1344" s="178"/>
      <c r="Q1344" s="179"/>
      <c r="R1344" s="180"/>
      <c r="S1344" s="181" t="s">
        <v>1694</v>
      </c>
      <c r="T1344" s="419">
        <f t="shared" si="305"/>
        <v>41</v>
      </c>
      <c r="V1344" s="401" t="str">
        <f t="shared" si="302"/>
        <v xml:space="preserve">指定承認    </v>
      </c>
      <c r="W1344" s="401" t="str">
        <f t="shared" ref="W1344:W1358" si="306">V1344</f>
        <v xml:space="preserve">指定承認    </v>
      </c>
      <c r="AD1344" s="401"/>
    </row>
    <row r="1345" spans="1:30" ht="15" hidden="1" customHeight="1">
      <c r="A1345" s="488" t="str">
        <f t="shared" si="299"/>
        <v>008B0420</v>
      </c>
      <c r="B1345" s="544"/>
      <c r="C1345" s="529"/>
      <c r="D1345" s="139" t="s">
        <v>164</v>
      </c>
      <c r="E1345" s="140">
        <v>4</v>
      </c>
      <c r="F1345" s="140">
        <v>20</v>
      </c>
      <c r="G1345" s="532"/>
      <c r="H1345" s="531" t="s">
        <v>2737</v>
      </c>
      <c r="I1345" s="162" t="str">
        <f t="shared" ref="I1345:I1504" si="307">IF(OR(D1345="",E1345="",F1345=""),"",TEXT(T1345,"000")&amp;D1345&amp;TEXT(E1345,"00")&amp;TEXT(F1345,"00"))</f>
        <v>008B0420</v>
      </c>
      <c r="J1345" s="142" t="s">
        <v>735</v>
      </c>
      <c r="K1345" s="142" t="s">
        <v>346</v>
      </c>
      <c r="L1345" s="141" t="s">
        <v>739</v>
      </c>
      <c r="M1345" s="141" t="s">
        <v>348</v>
      </c>
      <c r="N1345" s="142" t="s">
        <v>347</v>
      </c>
      <c r="O1345" s="143" t="s">
        <v>57</v>
      </c>
      <c r="P1345" s="173"/>
      <c r="Q1345" s="174"/>
      <c r="R1345" s="175"/>
      <c r="S1345" s="147" t="s">
        <v>313</v>
      </c>
      <c r="T1345" s="406">
        <f t="shared" si="305"/>
        <v>8</v>
      </c>
      <c r="V1345" s="401" t="str">
        <f t="shared" si="302"/>
        <v xml:space="preserve">指定承認    </v>
      </c>
      <c r="W1345" s="401" t="str">
        <f t="shared" si="306"/>
        <v xml:space="preserve">指定承認    </v>
      </c>
      <c r="AD1345" s="401"/>
    </row>
    <row r="1346" spans="1:30" ht="15" customHeight="1">
      <c r="A1346" s="488" t="str">
        <f t="shared" si="299"/>
        <v>021B0423</v>
      </c>
      <c r="B1346" s="544"/>
      <c r="C1346" s="529"/>
      <c r="D1346" s="139" t="s">
        <v>164</v>
      </c>
      <c r="E1346" s="140">
        <v>4</v>
      </c>
      <c r="F1346" s="140">
        <v>23</v>
      </c>
      <c r="G1346" s="532"/>
      <c r="H1346" s="532"/>
      <c r="I1346" s="148" t="str">
        <f t="shared" si="307"/>
        <v>021B0423</v>
      </c>
      <c r="J1346" s="149" t="s">
        <v>735</v>
      </c>
      <c r="K1346" s="149" t="s">
        <v>1853</v>
      </c>
      <c r="L1346" s="148" t="s">
        <v>739</v>
      </c>
      <c r="M1346" s="148" t="s">
        <v>348</v>
      </c>
      <c r="N1346" s="149" t="s">
        <v>347</v>
      </c>
      <c r="O1346" s="150" t="s">
        <v>57</v>
      </c>
      <c r="P1346" s="151"/>
      <c r="Q1346" s="152"/>
      <c r="R1346" s="153"/>
      <c r="S1346" s="154" t="s">
        <v>1813</v>
      </c>
      <c r="T1346" s="407">
        <f t="shared" si="305"/>
        <v>21</v>
      </c>
      <c r="V1346" s="401" t="str">
        <f t="shared" si="302"/>
        <v xml:space="preserve">指定承認    </v>
      </c>
      <c r="W1346" s="401" t="str">
        <f t="shared" si="306"/>
        <v xml:space="preserve">指定承認    </v>
      </c>
      <c r="AD1346" s="401"/>
    </row>
    <row r="1347" spans="1:30" ht="15" customHeight="1">
      <c r="A1347" s="488" t="str">
        <f t="shared" si="299"/>
        <v>041B0424</v>
      </c>
      <c r="B1347" s="544"/>
      <c r="C1347" s="529"/>
      <c r="D1347" s="139" t="s">
        <v>164</v>
      </c>
      <c r="E1347" s="140">
        <v>4</v>
      </c>
      <c r="F1347" s="140">
        <v>24</v>
      </c>
      <c r="G1347" s="532"/>
      <c r="H1347" s="533"/>
      <c r="I1347" s="155" t="str">
        <f t="shared" si="307"/>
        <v>041B0424</v>
      </c>
      <c r="J1347" s="156" t="s">
        <v>735</v>
      </c>
      <c r="K1347" s="156" t="s">
        <v>1944</v>
      </c>
      <c r="L1347" s="155" t="s">
        <v>739</v>
      </c>
      <c r="M1347" s="155" t="s">
        <v>348</v>
      </c>
      <c r="N1347" s="156" t="s">
        <v>347</v>
      </c>
      <c r="O1347" s="157" t="s">
        <v>57</v>
      </c>
      <c r="P1347" s="158"/>
      <c r="Q1347" s="159"/>
      <c r="R1347" s="160"/>
      <c r="S1347" s="183" t="s">
        <v>1694</v>
      </c>
      <c r="T1347" s="408">
        <f t="shared" si="305"/>
        <v>41</v>
      </c>
      <c r="V1347" s="401" t="str">
        <f t="shared" si="302"/>
        <v xml:space="preserve">指定承認    </v>
      </c>
      <c r="W1347" s="401" t="str">
        <f t="shared" si="306"/>
        <v xml:space="preserve">指定承認    </v>
      </c>
      <c r="AD1347" s="401"/>
    </row>
    <row r="1348" spans="1:30" ht="15" hidden="1" customHeight="1">
      <c r="A1348" s="488" t="str">
        <f t="shared" si="299"/>
        <v>008B0421</v>
      </c>
      <c r="B1348" s="544"/>
      <c r="C1348" s="529"/>
      <c r="D1348" s="139" t="s">
        <v>164</v>
      </c>
      <c r="E1348" s="140">
        <v>4</v>
      </c>
      <c r="F1348" s="140">
        <v>21</v>
      </c>
      <c r="G1348" s="532"/>
      <c r="H1348" s="531" t="s">
        <v>2738</v>
      </c>
      <c r="I1348" s="162" t="str">
        <f t="shared" si="307"/>
        <v>008B0421</v>
      </c>
      <c r="J1348" s="142" t="s">
        <v>735</v>
      </c>
      <c r="K1348" s="142" t="s">
        <v>351</v>
      </c>
      <c r="L1348" s="141" t="s">
        <v>739</v>
      </c>
      <c r="M1348" s="141" t="s">
        <v>350</v>
      </c>
      <c r="N1348" s="142" t="s">
        <v>347</v>
      </c>
      <c r="O1348" s="143" t="s">
        <v>57</v>
      </c>
      <c r="P1348" s="144"/>
      <c r="Q1348" s="145"/>
      <c r="R1348" s="146"/>
      <c r="S1348" s="147" t="s">
        <v>313</v>
      </c>
      <c r="T1348" s="406">
        <f t="shared" si="305"/>
        <v>8</v>
      </c>
      <c r="V1348" s="401" t="str">
        <f t="shared" si="302"/>
        <v xml:space="preserve">指定承認    </v>
      </c>
      <c r="W1348" s="401" t="str">
        <f t="shared" si="306"/>
        <v xml:space="preserve">指定承認    </v>
      </c>
      <c r="AD1348" s="401"/>
    </row>
    <row r="1349" spans="1:30" ht="15" customHeight="1">
      <c r="A1349" s="488" t="str">
        <f t="shared" si="299"/>
        <v>021B0424</v>
      </c>
      <c r="B1349" s="544"/>
      <c r="C1349" s="529"/>
      <c r="D1349" s="139" t="s">
        <v>164</v>
      </c>
      <c r="E1349" s="140">
        <v>4</v>
      </c>
      <c r="F1349" s="140">
        <v>24</v>
      </c>
      <c r="G1349" s="532"/>
      <c r="H1349" s="532"/>
      <c r="I1349" s="148" t="str">
        <f t="shared" si="307"/>
        <v>021B0424</v>
      </c>
      <c r="J1349" s="149" t="s">
        <v>735</v>
      </c>
      <c r="K1349" s="149" t="s">
        <v>1854</v>
      </c>
      <c r="L1349" s="148" t="s">
        <v>739</v>
      </c>
      <c r="M1349" s="148" t="s">
        <v>350</v>
      </c>
      <c r="N1349" s="149" t="s">
        <v>347</v>
      </c>
      <c r="O1349" s="150" t="s">
        <v>57</v>
      </c>
      <c r="P1349" s="151"/>
      <c r="Q1349" s="152"/>
      <c r="R1349" s="153"/>
      <c r="S1349" s="154" t="s">
        <v>1813</v>
      </c>
      <c r="T1349" s="407">
        <f t="shared" si="305"/>
        <v>21</v>
      </c>
      <c r="V1349" s="401" t="str">
        <f t="shared" si="302"/>
        <v xml:space="preserve">指定承認    </v>
      </c>
      <c r="W1349" s="401" t="str">
        <f t="shared" si="306"/>
        <v xml:space="preserve">指定承認    </v>
      </c>
      <c r="AD1349" s="401"/>
    </row>
    <row r="1350" spans="1:30" ht="15" customHeight="1">
      <c r="A1350" s="488" t="str">
        <f t="shared" si="299"/>
        <v>041B0425</v>
      </c>
      <c r="B1350" s="544"/>
      <c r="C1350" s="529"/>
      <c r="D1350" s="139" t="s">
        <v>164</v>
      </c>
      <c r="E1350" s="140">
        <v>4</v>
      </c>
      <c r="F1350" s="140">
        <v>25</v>
      </c>
      <c r="G1350" s="532"/>
      <c r="H1350" s="532"/>
      <c r="I1350" s="155" t="str">
        <f t="shared" si="307"/>
        <v>041B0425</v>
      </c>
      <c r="J1350" s="156" t="s">
        <v>735</v>
      </c>
      <c r="K1350" s="156" t="s">
        <v>1945</v>
      </c>
      <c r="L1350" s="155" t="s">
        <v>739</v>
      </c>
      <c r="M1350" s="155" t="s">
        <v>350</v>
      </c>
      <c r="N1350" s="156" t="s">
        <v>347</v>
      </c>
      <c r="O1350" s="157" t="s">
        <v>57</v>
      </c>
      <c r="P1350" s="158"/>
      <c r="Q1350" s="159"/>
      <c r="R1350" s="160"/>
      <c r="S1350" s="183" t="s">
        <v>1694</v>
      </c>
      <c r="T1350" s="408">
        <f t="shared" si="305"/>
        <v>41</v>
      </c>
      <c r="V1350" s="401" t="str">
        <f t="shared" si="302"/>
        <v xml:space="preserve">指定承認    </v>
      </c>
      <c r="W1350" s="401" t="str">
        <f t="shared" si="306"/>
        <v xml:space="preserve">指定承認    </v>
      </c>
      <c r="AD1350" s="401"/>
    </row>
    <row r="1351" spans="1:30" ht="15" hidden="1" customHeight="1">
      <c r="A1351" s="488" t="str">
        <f t="shared" si="299"/>
        <v>008B0422</v>
      </c>
      <c r="B1351" s="544"/>
      <c r="C1351" s="529"/>
      <c r="D1351" s="139" t="s">
        <v>164</v>
      </c>
      <c r="E1351" s="140">
        <v>4</v>
      </c>
      <c r="F1351" s="140">
        <v>22</v>
      </c>
      <c r="G1351" s="532"/>
      <c r="H1351" s="532"/>
      <c r="I1351" s="162" t="str">
        <f t="shared" si="307"/>
        <v>008B0422</v>
      </c>
      <c r="J1351" s="142" t="s">
        <v>735</v>
      </c>
      <c r="K1351" s="142" t="s">
        <v>349</v>
      </c>
      <c r="L1351" s="141" t="s">
        <v>739</v>
      </c>
      <c r="M1351" s="141" t="s">
        <v>350</v>
      </c>
      <c r="N1351" s="142" t="s">
        <v>352</v>
      </c>
      <c r="O1351" s="143" t="s">
        <v>57</v>
      </c>
      <c r="P1351" s="144"/>
      <c r="Q1351" s="145"/>
      <c r="R1351" s="146"/>
      <c r="S1351" s="147" t="s">
        <v>313</v>
      </c>
      <c r="T1351" s="406">
        <f t="shared" si="305"/>
        <v>8</v>
      </c>
      <c r="V1351" s="401" t="str">
        <f t="shared" si="302"/>
        <v xml:space="preserve">指定承認    </v>
      </c>
      <c r="W1351" s="401" t="str">
        <f t="shared" si="306"/>
        <v xml:space="preserve">指定承認    </v>
      </c>
      <c r="AD1351" s="401"/>
    </row>
    <row r="1352" spans="1:30" ht="15" customHeight="1">
      <c r="A1352" s="488" t="str">
        <f t="shared" si="299"/>
        <v>021B0425</v>
      </c>
      <c r="B1352" s="544"/>
      <c r="C1352" s="529"/>
      <c r="D1352" s="139" t="s">
        <v>164</v>
      </c>
      <c r="E1352" s="140">
        <v>4</v>
      </c>
      <c r="F1352" s="140">
        <v>25</v>
      </c>
      <c r="G1352" s="532"/>
      <c r="H1352" s="532"/>
      <c r="I1352" s="148" t="str">
        <f t="shared" si="307"/>
        <v>021B0425</v>
      </c>
      <c r="J1352" s="149" t="s">
        <v>735</v>
      </c>
      <c r="K1352" s="149" t="s">
        <v>1855</v>
      </c>
      <c r="L1352" s="148" t="s">
        <v>739</v>
      </c>
      <c r="M1352" s="148" t="s">
        <v>350</v>
      </c>
      <c r="N1352" s="149" t="s">
        <v>352</v>
      </c>
      <c r="O1352" s="150" t="s">
        <v>57</v>
      </c>
      <c r="P1352" s="151"/>
      <c r="Q1352" s="152"/>
      <c r="R1352" s="153"/>
      <c r="S1352" s="154" t="s">
        <v>1813</v>
      </c>
      <c r="T1352" s="407">
        <f t="shared" si="305"/>
        <v>21</v>
      </c>
      <c r="V1352" s="401" t="str">
        <f t="shared" si="302"/>
        <v xml:space="preserve">指定承認    </v>
      </c>
      <c r="W1352" s="401" t="str">
        <f t="shared" si="306"/>
        <v xml:space="preserve">指定承認    </v>
      </c>
      <c r="AD1352" s="401"/>
    </row>
    <row r="1353" spans="1:30" ht="15" customHeight="1">
      <c r="A1353" s="488" t="str">
        <f t="shared" si="299"/>
        <v>041B0426</v>
      </c>
      <c r="B1353" s="544"/>
      <c r="C1353" s="529"/>
      <c r="D1353" s="139" t="s">
        <v>164</v>
      </c>
      <c r="E1353" s="140">
        <v>4</v>
      </c>
      <c r="F1353" s="140">
        <v>26</v>
      </c>
      <c r="G1353" s="532"/>
      <c r="H1353" s="533"/>
      <c r="I1353" s="155" t="str">
        <f t="shared" si="307"/>
        <v>041B0426</v>
      </c>
      <c r="J1353" s="156" t="s">
        <v>735</v>
      </c>
      <c r="K1353" s="156" t="s">
        <v>1946</v>
      </c>
      <c r="L1353" s="155" t="s">
        <v>739</v>
      </c>
      <c r="M1353" s="155" t="s">
        <v>350</v>
      </c>
      <c r="N1353" s="156" t="s">
        <v>352</v>
      </c>
      <c r="O1353" s="157" t="s">
        <v>57</v>
      </c>
      <c r="P1353" s="158"/>
      <c r="Q1353" s="159"/>
      <c r="R1353" s="160"/>
      <c r="S1353" s="183" t="s">
        <v>1694</v>
      </c>
      <c r="T1353" s="408">
        <f t="shared" si="305"/>
        <v>41</v>
      </c>
      <c r="V1353" s="401" t="str">
        <f t="shared" si="302"/>
        <v xml:space="preserve">指定承認    </v>
      </c>
      <c r="W1353" s="401" t="str">
        <f t="shared" si="306"/>
        <v xml:space="preserve">指定承認    </v>
      </c>
      <c r="AD1353" s="401"/>
    </row>
    <row r="1354" spans="1:30" ht="15" hidden="1" customHeight="1">
      <c r="A1354" s="488" t="str">
        <f t="shared" si="299"/>
        <v>008B0423</v>
      </c>
      <c r="B1354" s="544"/>
      <c r="C1354" s="529"/>
      <c r="D1354" s="139" t="s">
        <v>164</v>
      </c>
      <c r="E1354" s="140">
        <v>4</v>
      </c>
      <c r="F1354" s="140">
        <v>23</v>
      </c>
      <c r="G1354" s="532"/>
      <c r="H1354" s="531" t="s">
        <v>2739</v>
      </c>
      <c r="I1354" s="162" t="str">
        <f t="shared" si="307"/>
        <v>008B0423</v>
      </c>
      <c r="J1354" s="142" t="s">
        <v>735</v>
      </c>
      <c r="K1354" s="142" t="s">
        <v>353</v>
      </c>
      <c r="L1354" s="141" t="s">
        <v>739</v>
      </c>
      <c r="M1354" s="141" t="s">
        <v>356</v>
      </c>
      <c r="N1354" s="142" t="s">
        <v>321</v>
      </c>
      <c r="O1354" s="143" t="s">
        <v>57</v>
      </c>
      <c r="P1354" s="144"/>
      <c r="Q1354" s="145"/>
      <c r="R1354" s="146"/>
      <c r="S1354" s="147" t="s">
        <v>313</v>
      </c>
      <c r="T1354" s="406">
        <f t="shared" si="305"/>
        <v>8</v>
      </c>
      <c r="V1354" s="401" t="str">
        <f t="shared" si="302"/>
        <v xml:space="preserve">指定承認    </v>
      </c>
      <c r="W1354" s="401" t="str">
        <f t="shared" si="306"/>
        <v xml:space="preserve">指定承認    </v>
      </c>
      <c r="AD1354" s="401"/>
    </row>
    <row r="1355" spans="1:30" ht="15" customHeight="1">
      <c r="A1355" s="488" t="str">
        <f t="shared" si="299"/>
        <v>021B0426</v>
      </c>
      <c r="B1355" s="544"/>
      <c r="C1355" s="529"/>
      <c r="D1355" s="139" t="s">
        <v>164</v>
      </c>
      <c r="E1355" s="140">
        <v>4</v>
      </c>
      <c r="F1355" s="140">
        <v>26</v>
      </c>
      <c r="G1355" s="532"/>
      <c r="H1355" s="532"/>
      <c r="I1355" s="148" t="str">
        <f t="shared" si="307"/>
        <v>021B0426</v>
      </c>
      <c r="J1355" s="149" t="s">
        <v>735</v>
      </c>
      <c r="K1355" s="149" t="s">
        <v>1878</v>
      </c>
      <c r="L1355" s="148" t="s">
        <v>739</v>
      </c>
      <c r="M1355" s="148" t="s">
        <v>356</v>
      </c>
      <c r="N1355" s="149" t="s">
        <v>321</v>
      </c>
      <c r="O1355" s="150" t="s">
        <v>57</v>
      </c>
      <c r="P1355" s="151"/>
      <c r="Q1355" s="152"/>
      <c r="R1355" s="153"/>
      <c r="S1355" s="154" t="s">
        <v>1813</v>
      </c>
      <c r="T1355" s="407">
        <f t="shared" si="305"/>
        <v>21</v>
      </c>
      <c r="V1355" s="401" t="str">
        <f t="shared" si="302"/>
        <v xml:space="preserve">指定承認    </v>
      </c>
      <c r="W1355" s="401" t="str">
        <f t="shared" si="306"/>
        <v xml:space="preserve">指定承認    </v>
      </c>
      <c r="AD1355" s="401"/>
    </row>
    <row r="1356" spans="1:30" ht="15" customHeight="1">
      <c r="A1356" s="488" t="str">
        <f t="shared" si="299"/>
        <v>041B0427</v>
      </c>
      <c r="B1356" s="544"/>
      <c r="C1356" s="529"/>
      <c r="D1356" s="139" t="s">
        <v>164</v>
      </c>
      <c r="E1356" s="140">
        <v>4</v>
      </c>
      <c r="F1356" s="140">
        <v>27</v>
      </c>
      <c r="G1356" s="532"/>
      <c r="H1356" s="532"/>
      <c r="I1356" s="148" t="str">
        <f t="shared" si="307"/>
        <v>041B0427</v>
      </c>
      <c r="J1356" s="149" t="s">
        <v>735</v>
      </c>
      <c r="K1356" s="149" t="s">
        <v>1947</v>
      </c>
      <c r="L1356" s="148" t="s">
        <v>739</v>
      </c>
      <c r="M1356" s="148" t="s">
        <v>356</v>
      </c>
      <c r="N1356" s="149" t="s">
        <v>321</v>
      </c>
      <c r="O1356" s="150" t="s">
        <v>57</v>
      </c>
      <c r="P1356" s="151"/>
      <c r="Q1356" s="152"/>
      <c r="R1356" s="153"/>
      <c r="S1356" s="154" t="s">
        <v>1694</v>
      </c>
      <c r="T1356" s="407">
        <f t="shared" si="305"/>
        <v>41</v>
      </c>
      <c r="V1356" s="401" t="str">
        <f t="shared" si="302"/>
        <v xml:space="preserve">指定承認    </v>
      </c>
      <c r="W1356" s="401" t="str">
        <f t="shared" si="306"/>
        <v xml:space="preserve">指定承認    </v>
      </c>
      <c r="AD1356" s="401"/>
    </row>
    <row r="1357" spans="1:30" ht="15" hidden="1" customHeight="1">
      <c r="A1357" s="488" t="str">
        <f t="shared" si="299"/>
        <v>008B0424</v>
      </c>
      <c r="B1357" s="544"/>
      <c r="C1357" s="529"/>
      <c r="D1357" s="139" t="s">
        <v>164</v>
      </c>
      <c r="E1357" s="140">
        <v>4</v>
      </c>
      <c r="F1357" s="140">
        <v>24</v>
      </c>
      <c r="G1357" s="532"/>
      <c r="H1357" s="532"/>
      <c r="I1357" s="170" t="str">
        <f t="shared" si="307"/>
        <v>008B0424</v>
      </c>
      <c r="J1357" s="171" t="s">
        <v>735</v>
      </c>
      <c r="K1357" s="171" t="s">
        <v>354</v>
      </c>
      <c r="L1357" s="170" t="s">
        <v>739</v>
      </c>
      <c r="M1357" s="170" t="s">
        <v>356</v>
      </c>
      <c r="N1357" s="171" t="s">
        <v>357</v>
      </c>
      <c r="O1357" s="172" t="s">
        <v>57</v>
      </c>
      <c r="P1357" s="173"/>
      <c r="Q1357" s="174"/>
      <c r="R1357" s="175"/>
      <c r="S1357" s="161" t="s">
        <v>313</v>
      </c>
      <c r="T1357" s="424">
        <f t="shared" si="305"/>
        <v>8</v>
      </c>
      <c r="V1357" s="401" t="str">
        <f t="shared" si="302"/>
        <v xml:space="preserve">指定承認    </v>
      </c>
      <c r="W1357" s="401" t="str">
        <f t="shared" si="306"/>
        <v xml:space="preserve">指定承認    </v>
      </c>
      <c r="AD1357" s="401"/>
    </row>
    <row r="1358" spans="1:30" ht="15" customHeight="1">
      <c r="A1358" s="488" t="str">
        <f t="shared" si="299"/>
        <v>021B0427</v>
      </c>
      <c r="B1358" s="544"/>
      <c r="C1358" s="529"/>
      <c r="D1358" s="139" t="s">
        <v>164</v>
      </c>
      <c r="E1358" s="140">
        <v>4</v>
      </c>
      <c r="F1358" s="140">
        <v>27</v>
      </c>
      <c r="G1358" s="533"/>
      <c r="H1358" s="533"/>
      <c r="I1358" s="164" t="str">
        <f t="shared" si="307"/>
        <v>021B0427</v>
      </c>
      <c r="J1358" s="176" t="s">
        <v>735</v>
      </c>
      <c r="K1358" s="176" t="s">
        <v>1879</v>
      </c>
      <c r="L1358" s="164" t="s">
        <v>739</v>
      </c>
      <c r="M1358" s="164" t="s">
        <v>356</v>
      </c>
      <c r="N1358" s="176" t="s">
        <v>357</v>
      </c>
      <c r="O1358" s="177" t="s">
        <v>57</v>
      </c>
      <c r="P1358" s="178"/>
      <c r="Q1358" s="179"/>
      <c r="R1358" s="176"/>
      <c r="S1358" s="181" t="s">
        <v>1813</v>
      </c>
      <c r="T1358" s="419">
        <f t="shared" si="305"/>
        <v>21</v>
      </c>
      <c r="V1358" s="401" t="str">
        <f t="shared" si="302"/>
        <v xml:space="preserve">指定承認    </v>
      </c>
      <c r="W1358" s="401" t="str">
        <f t="shared" si="306"/>
        <v xml:space="preserve">指定承認    </v>
      </c>
      <c r="AD1358" s="401"/>
    </row>
    <row r="1359" spans="1:30" ht="15" customHeight="1">
      <c r="A1359" s="400" t="str">
        <f t="shared" si="299"/>
        <v>041B0428</v>
      </c>
      <c r="B1359" s="544" t="s">
        <v>2973</v>
      </c>
      <c r="C1359" s="529" t="s">
        <v>2972</v>
      </c>
      <c r="D1359" s="139" t="s">
        <v>164</v>
      </c>
      <c r="E1359" s="140">
        <v>4</v>
      </c>
      <c r="F1359" s="140">
        <v>28</v>
      </c>
      <c r="G1359" s="531" t="s">
        <v>2736</v>
      </c>
      <c r="H1359" s="531" t="s">
        <v>356</v>
      </c>
      <c r="I1359" s="191" t="str">
        <f t="shared" si="307"/>
        <v>041B0428</v>
      </c>
      <c r="J1359" s="409" t="s">
        <v>735</v>
      </c>
      <c r="K1359" s="409" t="s">
        <v>1948</v>
      </c>
      <c r="L1359" s="191" t="s">
        <v>739</v>
      </c>
      <c r="M1359" s="191" t="s">
        <v>356</v>
      </c>
      <c r="N1359" s="409" t="s">
        <v>357</v>
      </c>
      <c r="O1359" s="205" t="s">
        <v>57</v>
      </c>
      <c r="P1359" s="192"/>
      <c r="Q1359" s="193"/>
      <c r="R1359" s="194"/>
      <c r="S1359" s="195" t="s">
        <v>1694</v>
      </c>
      <c r="T1359" s="416">
        <f t="shared" si="305"/>
        <v>41</v>
      </c>
      <c r="V1359" s="401" t="str">
        <f t="shared" si="302"/>
        <v xml:space="preserve">指定承認    </v>
      </c>
      <c r="W1359" s="401" t="str">
        <f t="shared" ref="W1359:W1367" si="308">V1359</f>
        <v xml:space="preserve">指定承認    </v>
      </c>
      <c r="AD1359" s="401"/>
    </row>
    <row r="1360" spans="1:30" ht="15" hidden="1" customHeight="1">
      <c r="A1360" s="400" t="str">
        <f t="shared" si="299"/>
        <v>008B0425</v>
      </c>
      <c r="B1360" s="544"/>
      <c r="C1360" s="529"/>
      <c r="D1360" s="139" t="s">
        <v>164</v>
      </c>
      <c r="E1360" s="140">
        <v>4</v>
      </c>
      <c r="F1360" s="140">
        <v>25</v>
      </c>
      <c r="G1360" s="532"/>
      <c r="H1360" s="532"/>
      <c r="I1360" s="170" t="str">
        <f t="shared" si="307"/>
        <v>008B0425</v>
      </c>
      <c r="J1360" s="171" t="s">
        <v>735</v>
      </c>
      <c r="K1360" s="171" t="s">
        <v>355</v>
      </c>
      <c r="L1360" s="170" t="s">
        <v>739</v>
      </c>
      <c r="M1360" s="170" t="s">
        <v>356</v>
      </c>
      <c r="N1360" s="171" t="s">
        <v>352</v>
      </c>
      <c r="O1360" s="172" t="s">
        <v>57</v>
      </c>
      <c r="P1360" s="173"/>
      <c r="Q1360" s="174"/>
      <c r="R1360" s="175"/>
      <c r="S1360" s="161" t="s">
        <v>313</v>
      </c>
      <c r="T1360" s="424">
        <f t="shared" si="305"/>
        <v>8</v>
      </c>
      <c r="V1360" s="401" t="str">
        <f t="shared" si="302"/>
        <v xml:space="preserve">指定承認    </v>
      </c>
      <c r="W1360" s="401" t="str">
        <f t="shared" si="308"/>
        <v xml:space="preserve">指定承認    </v>
      </c>
      <c r="AD1360" s="401"/>
    </row>
    <row r="1361" spans="1:30" ht="15" customHeight="1">
      <c r="A1361" s="400" t="str">
        <f t="shared" si="299"/>
        <v>021B0428</v>
      </c>
      <c r="B1361" s="544"/>
      <c r="C1361" s="529"/>
      <c r="D1361" s="139" t="s">
        <v>164</v>
      </c>
      <c r="E1361" s="140">
        <v>4</v>
      </c>
      <c r="F1361" s="140">
        <v>28</v>
      </c>
      <c r="G1361" s="532"/>
      <c r="H1361" s="532"/>
      <c r="I1361" s="148" t="str">
        <f t="shared" si="307"/>
        <v>021B0428</v>
      </c>
      <c r="J1361" s="149" t="s">
        <v>735</v>
      </c>
      <c r="K1361" s="149" t="s">
        <v>1880</v>
      </c>
      <c r="L1361" s="148" t="s">
        <v>739</v>
      </c>
      <c r="M1361" s="148" t="s">
        <v>356</v>
      </c>
      <c r="N1361" s="149" t="s">
        <v>352</v>
      </c>
      <c r="O1361" s="150" t="s">
        <v>57</v>
      </c>
      <c r="P1361" s="151"/>
      <c r="Q1361" s="152"/>
      <c r="R1361" s="153"/>
      <c r="S1361" s="154" t="s">
        <v>1813</v>
      </c>
      <c r="T1361" s="407">
        <f t="shared" si="305"/>
        <v>21</v>
      </c>
      <c r="V1361" s="401" t="str">
        <f t="shared" si="302"/>
        <v xml:space="preserve">指定承認    </v>
      </c>
      <c r="W1361" s="401" t="str">
        <f t="shared" si="308"/>
        <v xml:space="preserve">指定承認    </v>
      </c>
      <c r="AD1361" s="401"/>
    </row>
    <row r="1362" spans="1:30" ht="15" customHeight="1">
      <c r="A1362" s="400" t="str">
        <f t="shared" si="299"/>
        <v>041B0429</v>
      </c>
      <c r="B1362" s="544"/>
      <c r="C1362" s="529"/>
      <c r="D1362" s="139" t="s">
        <v>164</v>
      </c>
      <c r="E1362" s="140">
        <v>4</v>
      </c>
      <c r="F1362" s="140">
        <v>29</v>
      </c>
      <c r="G1362" s="532"/>
      <c r="H1362" s="533"/>
      <c r="I1362" s="155" t="str">
        <f t="shared" si="307"/>
        <v>041B0429</v>
      </c>
      <c r="J1362" s="156" t="s">
        <v>735</v>
      </c>
      <c r="K1362" s="156" t="s">
        <v>1949</v>
      </c>
      <c r="L1362" s="155" t="s">
        <v>739</v>
      </c>
      <c r="M1362" s="155" t="s">
        <v>356</v>
      </c>
      <c r="N1362" s="156" t="s">
        <v>352</v>
      </c>
      <c r="O1362" s="157" t="s">
        <v>57</v>
      </c>
      <c r="P1362" s="158"/>
      <c r="Q1362" s="159"/>
      <c r="R1362" s="160"/>
      <c r="S1362" s="183" t="s">
        <v>1694</v>
      </c>
      <c r="T1362" s="408">
        <f t="shared" si="305"/>
        <v>41</v>
      </c>
      <c r="V1362" s="401" t="str">
        <f t="shared" si="302"/>
        <v xml:space="preserve">指定承認    </v>
      </c>
      <c r="W1362" s="401" t="str">
        <f t="shared" si="308"/>
        <v xml:space="preserve">指定承認    </v>
      </c>
      <c r="AD1362" s="401"/>
    </row>
    <row r="1363" spans="1:30" ht="15" hidden="1" customHeight="1">
      <c r="A1363" s="400" t="str">
        <f t="shared" si="299"/>
        <v>008B0426</v>
      </c>
      <c r="B1363" s="544"/>
      <c r="C1363" s="529"/>
      <c r="D1363" s="139" t="s">
        <v>164</v>
      </c>
      <c r="E1363" s="140">
        <v>4</v>
      </c>
      <c r="F1363" s="140">
        <v>26</v>
      </c>
      <c r="G1363" s="532"/>
      <c r="H1363" s="531" t="s">
        <v>2740</v>
      </c>
      <c r="I1363" s="162" t="str">
        <f t="shared" si="307"/>
        <v>008B0426</v>
      </c>
      <c r="J1363" s="142" t="s">
        <v>735</v>
      </c>
      <c r="K1363" s="142" t="s">
        <v>358</v>
      </c>
      <c r="L1363" s="141" t="s">
        <v>739</v>
      </c>
      <c r="M1363" s="141" t="s">
        <v>359</v>
      </c>
      <c r="N1363" s="142" t="s">
        <v>352</v>
      </c>
      <c r="O1363" s="143" t="s">
        <v>57</v>
      </c>
      <c r="P1363" s="144"/>
      <c r="Q1363" s="145"/>
      <c r="R1363" s="146"/>
      <c r="S1363" s="147" t="s">
        <v>313</v>
      </c>
      <c r="T1363" s="406">
        <f t="shared" si="305"/>
        <v>8</v>
      </c>
      <c r="V1363" s="401" t="str">
        <f t="shared" si="302"/>
        <v xml:space="preserve">指定承認    </v>
      </c>
      <c r="W1363" s="401" t="str">
        <f t="shared" si="308"/>
        <v xml:space="preserve">指定承認    </v>
      </c>
      <c r="AD1363" s="401"/>
    </row>
    <row r="1364" spans="1:30" ht="15" customHeight="1">
      <c r="A1364" s="400" t="str">
        <f t="shared" si="299"/>
        <v>021B0429</v>
      </c>
      <c r="B1364" s="544"/>
      <c r="C1364" s="529"/>
      <c r="D1364" s="139" t="s">
        <v>164</v>
      </c>
      <c r="E1364" s="140">
        <v>4</v>
      </c>
      <c r="F1364" s="140">
        <v>29</v>
      </c>
      <c r="G1364" s="532"/>
      <c r="H1364" s="532"/>
      <c r="I1364" s="148" t="str">
        <f t="shared" si="307"/>
        <v>021B0429</v>
      </c>
      <c r="J1364" s="149" t="s">
        <v>735</v>
      </c>
      <c r="K1364" s="149" t="s">
        <v>1881</v>
      </c>
      <c r="L1364" s="148" t="s">
        <v>739</v>
      </c>
      <c r="M1364" s="148" t="s">
        <v>359</v>
      </c>
      <c r="N1364" s="149" t="s">
        <v>352</v>
      </c>
      <c r="O1364" s="150" t="s">
        <v>57</v>
      </c>
      <c r="P1364" s="151"/>
      <c r="Q1364" s="152"/>
      <c r="R1364" s="153"/>
      <c r="S1364" s="154" t="s">
        <v>1813</v>
      </c>
      <c r="T1364" s="407">
        <f t="shared" si="305"/>
        <v>21</v>
      </c>
      <c r="V1364" s="401" t="str">
        <f t="shared" si="302"/>
        <v xml:space="preserve">指定承認    </v>
      </c>
      <c r="W1364" s="401" t="str">
        <f t="shared" si="308"/>
        <v xml:space="preserve">指定承認    </v>
      </c>
      <c r="AD1364" s="401"/>
    </row>
    <row r="1365" spans="1:30" ht="15" customHeight="1">
      <c r="A1365" s="400" t="str">
        <f t="shared" si="299"/>
        <v>041B0430</v>
      </c>
      <c r="B1365" s="544"/>
      <c r="C1365" s="529"/>
      <c r="D1365" s="139" t="s">
        <v>164</v>
      </c>
      <c r="E1365" s="140">
        <v>4</v>
      </c>
      <c r="F1365" s="140">
        <v>30</v>
      </c>
      <c r="G1365" s="532"/>
      <c r="H1365" s="533"/>
      <c r="I1365" s="155" t="str">
        <f t="shared" si="307"/>
        <v>041B0430</v>
      </c>
      <c r="J1365" s="156" t="s">
        <v>735</v>
      </c>
      <c r="K1365" s="156" t="s">
        <v>1950</v>
      </c>
      <c r="L1365" s="155" t="s">
        <v>739</v>
      </c>
      <c r="M1365" s="155" t="s">
        <v>359</v>
      </c>
      <c r="N1365" s="156" t="s">
        <v>352</v>
      </c>
      <c r="O1365" s="157" t="s">
        <v>57</v>
      </c>
      <c r="P1365" s="158"/>
      <c r="Q1365" s="159"/>
      <c r="R1365" s="160"/>
      <c r="S1365" s="183" t="s">
        <v>1694</v>
      </c>
      <c r="T1365" s="408">
        <f t="shared" si="305"/>
        <v>41</v>
      </c>
      <c r="V1365" s="401" t="str">
        <f t="shared" si="302"/>
        <v xml:space="preserve">指定承認    </v>
      </c>
      <c r="W1365" s="401" t="str">
        <f t="shared" si="308"/>
        <v xml:space="preserve">指定承認    </v>
      </c>
      <c r="AD1365" s="401"/>
    </row>
    <row r="1366" spans="1:30" ht="15" hidden="1" customHeight="1">
      <c r="A1366" s="400" t="str">
        <f t="shared" si="299"/>
        <v>008B0427</v>
      </c>
      <c r="B1366" s="544"/>
      <c r="C1366" s="529"/>
      <c r="D1366" s="139" t="s">
        <v>164</v>
      </c>
      <c r="E1366" s="140">
        <v>4</v>
      </c>
      <c r="F1366" s="140">
        <v>27</v>
      </c>
      <c r="G1366" s="532"/>
      <c r="H1366" s="531" t="s">
        <v>2741</v>
      </c>
      <c r="I1366" s="162" t="str">
        <f t="shared" si="307"/>
        <v>008B0427</v>
      </c>
      <c r="J1366" s="142" t="s">
        <v>735</v>
      </c>
      <c r="K1366" s="142" t="s">
        <v>360</v>
      </c>
      <c r="L1366" s="141" t="s">
        <v>739</v>
      </c>
      <c r="M1366" s="141" t="s">
        <v>380</v>
      </c>
      <c r="N1366" s="141" t="s">
        <v>361</v>
      </c>
      <c r="O1366" s="143" t="s">
        <v>57</v>
      </c>
      <c r="P1366" s="144"/>
      <c r="Q1366" s="145"/>
      <c r="R1366" s="146"/>
      <c r="S1366" s="147" t="s">
        <v>313</v>
      </c>
      <c r="T1366" s="406">
        <f t="shared" si="305"/>
        <v>8</v>
      </c>
      <c r="V1366" s="401" t="str">
        <f t="shared" si="302"/>
        <v xml:space="preserve">指定承認    </v>
      </c>
      <c r="W1366" s="401" t="str">
        <f t="shared" si="308"/>
        <v xml:space="preserve">指定承認    </v>
      </c>
      <c r="AD1366" s="401"/>
    </row>
    <row r="1367" spans="1:30" ht="15" customHeight="1">
      <c r="A1367" s="400" t="str">
        <f t="shared" si="299"/>
        <v>021B0430</v>
      </c>
      <c r="B1367" s="544"/>
      <c r="C1367" s="529"/>
      <c r="D1367" s="139" t="s">
        <v>164</v>
      </c>
      <c r="E1367" s="140">
        <v>4</v>
      </c>
      <c r="F1367" s="140">
        <v>30</v>
      </c>
      <c r="G1367" s="532"/>
      <c r="H1367" s="532"/>
      <c r="I1367" s="148" t="str">
        <f t="shared" si="307"/>
        <v>021B0430</v>
      </c>
      <c r="J1367" s="149" t="s">
        <v>735</v>
      </c>
      <c r="K1367" s="149" t="s">
        <v>1882</v>
      </c>
      <c r="L1367" s="148" t="s">
        <v>739</v>
      </c>
      <c r="M1367" s="148" t="s">
        <v>380</v>
      </c>
      <c r="N1367" s="148" t="s">
        <v>361</v>
      </c>
      <c r="O1367" s="150" t="s">
        <v>57</v>
      </c>
      <c r="P1367" s="151"/>
      <c r="Q1367" s="152"/>
      <c r="R1367" s="153"/>
      <c r="S1367" s="154" t="s">
        <v>1813</v>
      </c>
      <c r="T1367" s="407">
        <f t="shared" si="305"/>
        <v>21</v>
      </c>
      <c r="V1367" s="401" t="str">
        <f t="shared" si="302"/>
        <v xml:space="preserve">指定承認    </v>
      </c>
      <c r="W1367" s="401" t="str">
        <f t="shared" si="308"/>
        <v xml:space="preserve">指定承認    </v>
      </c>
      <c r="AD1367" s="401"/>
    </row>
    <row r="1368" spans="1:30" ht="15" customHeight="1">
      <c r="A1368" s="400" t="str">
        <f t="shared" si="299"/>
        <v>041B0431</v>
      </c>
      <c r="B1368" s="544"/>
      <c r="C1368" s="529"/>
      <c r="D1368" s="139" t="s">
        <v>164</v>
      </c>
      <c r="E1368" s="140">
        <v>4</v>
      </c>
      <c r="F1368" s="140">
        <v>31</v>
      </c>
      <c r="G1368" s="533"/>
      <c r="H1368" s="533"/>
      <c r="I1368" s="155" t="str">
        <f t="shared" si="307"/>
        <v>041B0431</v>
      </c>
      <c r="J1368" s="156" t="s">
        <v>735</v>
      </c>
      <c r="K1368" s="156" t="s">
        <v>1951</v>
      </c>
      <c r="L1368" s="155" t="s">
        <v>739</v>
      </c>
      <c r="M1368" s="155" t="s">
        <v>380</v>
      </c>
      <c r="N1368" s="155" t="s">
        <v>361</v>
      </c>
      <c r="O1368" s="157" t="s">
        <v>57</v>
      </c>
      <c r="P1368" s="158"/>
      <c r="Q1368" s="159"/>
      <c r="R1368" s="160"/>
      <c r="S1368" s="183" t="s">
        <v>1694</v>
      </c>
      <c r="T1368" s="408">
        <f t="shared" si="305"/>
        <v>41</v>
      </c>
      <c r="V1368" s="401" t="str">
        <f t="shared" si="302"/>
        <v xml:space="preserve">指定承認    </v>
      </c>
      <c r="W1368" s="401" t="str">
        <f t="shared" ref="W1368:W1400" si="309">V1368</f>
        <v xml:space="preserve">指定承認    </v>
      </c>
      <c r="AD1368" s="401"/>
    </row>
    <row r="1369" spans="1:30" ht="15" hidden="1" customHeight="1">
      <c r="A1369" s="400" t="str">
        <f t="shared" si="299"/>
        <v>008B0403</v>
      </c>
      <c r="B1369" s="544"/>
      <c r="C1369" s="529"/>
      <c r="D1369" s="139" t="s">
        <v>164</v>
      </c>
      <c r="E1369" s="140">
        <v>4</v>
      </c>
      <c r="F1369" s="140">
        <v>3</v>
      </c>
      <c r="G1369" s="531" t="s">
        <v>2742</v>
      </c>
      <c r="H1369" s="531" t="s">
        <v>4191</v>
      </c>
      <c r="I1369" s="162" t="str">
        <f t="shared" si="307"/>
        <v>008B0403</v>
      </c>
      <c r="J1369" s="142" t="s">
        <v>736</v>
      </c>
      <c r="K1369" s="142" t="s">
        <v>322</v>
      </c>
      <c r="L1369" s="141" t="s">
        <v>740</v>
      </c>
      <c r="M1369" s="141"/>
      <c r="N1369" s="142" t="s">
        <v>319</v>
      </c>
      <c r="O1369" s="143" t="s">
        <v>57</v>
      </c>
      <c r="P1369" s="144"/>
      <c r="Q1369" s="145"/>
      <c r="R1369" s="146"/>
      <c r="S1369" s="147" t="s">
        <v>313</v>
      </c>
      <c r="T1369" s="423">
        <f t="shared" si="305"/>
        <v>8</v>
      </c>
      <c r="V1369" s="401" t="str">
        <f t="shared" si="302"/>
        <v xml:space="preserve">指定承認    </v>
      </c>
      <c r="W1369" s="401" t="str">
        <f t="shared" si="309"/>
        <v xml:space="preserve">指定承認    </v>
      </c>
      <c r="AD1369" s="401"/>
    </row>
    <row r="1370" spans="1:30" ht="15" customHeight="1">
      <c r="A1370" s="400" t="str">
        <f t="shared" si="299"/>
        <v>021B0403</v>
      </c>
      <c r="B1370" s="544"/>
      <c r="C1370" s="529"/>
      <c r="D1370" s="139" t="s">
        <v>164</v>
      </c>
      <c r="E1370" s="140">
        <v>4</v>
      </c>
      <c r="F1370" s="140">
        <v>3</v>
      </c>
      <c r="G1370" s="532"/>
      <c r="H1370" s="533"/>
      <c r="I1370" s="164" t="str">
        <f t="shared" si="307"/>
        <v>021B0403</v>
      </c>
      <c r="J1370" s="176" t="s">
        <v>736</v>
      </c>
      <c r="K1370" s="176" t="s">
        <v>1827</v>
      </c>
      <c r="L1370" s="164" t="s">
        <v>740</v>
      </c>
      <c r="M1370" s="164"/>
      <c r="N1370" s="176" t="s">
        <v>319</v>
      </c>
      <c r="O1370" s="177" t="s">
        <v>57</v>
      </c>
      <c r="P1370" s="178"/>
      <c r="Q1370" s="179"/>
      <c r="R1370" s="180"/>
      <c r="S1370" s="181" t="s">
        <v>1813</v>
      </c>
      <c r="T1370" s="423">
        <f t="shared" si="305"/>
        <v>21</v>
      </c>
      <c r="V1370" s="401" t="str">
        <f t="shared" si="302"/>
        <v xml:space="preserve">指定承認    </v>
      </c>
      <c r="W1370" s="401" t="str">
        <f t="shared" si="309"/>
        <v xml:space="preserve">指定承認    </v>
      </c>
      <c r="AD1370" s="401"/>
    </row>
    <row r="1371" spans="1:30" ht="15" hidden="1" customHeight="1">
      <c r="A1371" s="400" t="str">
        <f t="shared" si="299"/>
        <v>008B0410</v>
      </c>
      <c r="B1371" s="544"/>
      <c r="C1371" s="529"/>
      <c r="D1371" s="139" t="s">
        <v>164</v>
      </c>
      <c r="E1371" s="140">
        <v>4</v>
      </c>
      <c r="F1371" s="140">
        <v>10</v>
      </c>
      <c r="G1371" s="532"/>
      <c r="H1371" s="531" t="s">
        <v>2975</v>
      </c>
      <c r="I1371" s="141" t="str">
        <f t="shared" si="307"/>
        <v>008B0410</v>
      </c>
      <c r="J1371" s="142" t="s">
        <v>737</v>
      </c>
      <c r="K1371" s="142" t="s">
        <v>332</v>
      </c>
      <c r="L1371" s="141" t="s">
        <v>740</v>
      </c>
      <c r="M1371" s="141"/>
      <c r="N1371" s="142" t="s">
        <v>326</v>
      </c>
      <c r="O1371" s="143" t="s">
        <v>57</v>
      </c>
      <c r="P1371" s="144"/>
      <c r="Q1371" s="145"/>
      <c r="R1371" s="146"/>
      <c r="S1371" s="147" t="s">
        <v>313</v>
      </c>
      <c r="T1371" s="406">
        <f t="shared" si="305"/>
        <v>8</v>
      </c>
      <c r="V1371" s="401" t="str">
        <f t="shared" si="302"/>
        <v xml:space="preserve">指定承認    </v>
      </c>
      <c r="W1371" s="401" t="str">
        <f t="shared" si="309"/>
        <v xml:space="preserve">指定承認    </v>
      </c>
      <c r="AD1371" s="401"/>
    </row>
    <row r="1372" spans="1:30" ht="15" customHeight="1">
      <c r="A1372" s="400" t="str">
        <f t="shared" si="299"/>
        <v>021B0410</v>
      </c>
      <c r="B1372" s="544"/>
      <c r="C1372" s="529"/>
      <c r="D1372" s="139" t="s">
        <v>164</v>
      </c>
      <c r="E1372" s="140">
        <v>4</v>
      </c>
      <c r="F1372" s="140">
        <v>10</v>
      </c>
      <c r="G1372" s="532"/>
      <c r="H1372" s="532"/>
      <c r="I1372" s="148" t="str">
        <f t="shared" si="307"/>
        <v>021B0410</v>
      </c>
      <c r="J1372" s="149" t="s">
        <v>737</v>
      </c>
      <c r="K1372" s="149" t="s">
        <v>1835</v>
      </c>
      <c r="L1372" s="148" t="s">
        <v>740</v>
      </c>
      <c r="M1372" s="148"/>
      <c r="N1372" s="149" t="s">
        <v>326</v>
      </c>
      <c r="O1372" s="150" t="s">
        <v>57</v>
      </c>
      <c r="P1372" s="151"/>
      <c r="Q1372" s="152"/>
      <c r="R1372" s="153"/>
      <c r="S1372" s="154" t="s">
        <v>1813</v>
      </c>
      <c r="T1372" s="407">
        <f t="shared" si="305"/>
        <v>21</v>
      </c>
      <c r="V1372" s="401" t="str">
        <f t="shared" si="302"/>
        <v xml:space="preserve">指定承認    </v>
      </c>
      <c r="W1372" s="401" t="str">
        <f t="shared" si="309"/>
        <v xml:space="preserve">指定承認    </v>
      </c>
      <c r="AD1372" s="401"/>
    </row>
    <row r="1373" spans="1:30" ht="15" customHeight="1">
      <c r="A1373" s="400" t="str">
        <f t="shared" si="299"/>
        <v>041B0409</v>
      </c>
      <c r="B1373" s="544"/>
      <c r="C1373" s="529"/>
      <c r="D1373" s="139" t="s">
        <v>164</v>
      </c>
      <c r="E1373" s="140">
        <v>4</v>
      </c>
      <c r="F1373" s="140">
        <v>9</v>
      </c>
      <c r="G1373" s="532"/>
      <c r="H1373" s="532"/>
      <c r="I1373" s="199" t="str">
        <f t="shared" si="307"/>
        <v>041B0409</v>
      </c>
      <c r="J1373" s="412" t="s">
        <v>737</v>
      </c>
      <c r="K1373" s="412" t="s">
        <v>1932</v>
      </c>
      <c r="L1373" s="199" t="s">
        <v>740</v>
      </c>
      <c r="M1373" s="199"/>
      <c r="N1373" s="412" t="s">
        <v>326</v>
      </c>
      <c r="O1373" s="200" t="s">
        <v>57</v>
      </c>
      <c r="P1373" s="201"/>
      <c r="Q1373" s="202"/>
      <c r="R1373" s="203"/>
      <c r="S1373" s="204" t="s">
        <v>1694</v>
      </c>
      <c r="T1373" s="407">
        <f t="shared" si="305"/>
        <v>41</v>
      </c>
      <c r="U1373" s="489"/>
      <c r="V1373" s="489" t="str">
        <f t="shared" si="302"/>
        <v xml:space="preserve">指定承認    </v>
      </c>
      <c r="W1373" s="489" t="str">
        <f t="shared" si="309"/>
        <v xml:space="preserve">指定承認    </v>
      </c>
      <c r="X1373" s="489"/>
      <c r="Y1373" s="489"/>
      <c r="AD1373" s="401"/>
    </row>
    <row r="1374" spans="1:30" ht="15" hidden="1" customHeight="1">
      <c r="A1374" s="400" t="str">
        <f t="shared" si="299"/>
        <v>008B0411</v>
      </c>
      <c r="B1374" s="544"/>
      <c r="C1374" s="529"/>
      <c r="D1374" s="139" t="s">
        <v>164</v>
      </c>
      <c r="E1374" s="140">
        <v>4</v>
      </c>
      <c r="F1374" s="140">
        <v>11</v>
      </c>
      <c r="G1374" s="532"/>
      <c r="H1374" s="532"/>
      <c r="I1374" s="170" t="str">
        <f t="shared" si="307"/>
        <v>008B0411</v>
      </c>
      <c r="J1374" s="171" t="s">
        <v>737</v>
      </c>
      <c r="K1374" s="171" t="s">
        <v>333</v>
      </c>
      <c r="L1374" s="170" t="s">
        <v>740</v>
      </c>
      <c r="M1374" s="170"/>
      <c r="N1374" s="171" t="s">
        <v>327</v>
      </c>
      <c r="O1374" s="172" t="s">
        <v>57</v>
      </c>
      <c r="P1374" s="173"/>
      <c r="Q1374" s="174"/>
      <c r="R1374" s="175"/>
      <c r="S1374" s="161" t="s">
        <v>313</v>
      </c>
      <c r="T1374" s="417">
        <f t="shared" ref="T1374:T1405" si="310">IF(S1374="","",VLOOKUP(S1374,$AC$7:$AD$82,2,FALSE))</f>
        <v>8</v>
      </c>
      <c r="V1374" s="401" t="str">
        <f t="shared" si="302"/>
        <v xml:space="preserve">指定承認    </v>
      </c>
      <c r="W1374" s="401" t="str">
        <f t="shared" si="309"/>
        <v xml:space="preserve">指定承認    </v>
      </c>
      <c r="AD1374" s="401"/>
    </row>
    <row r="1375" spans="1:30" ht="15" customHeight="1">
      <c r="A1375" s="400" t="str">
        <f t="shared" si="299"/>
        <v>021B0411</v>
      </c>
      <c r="B1375" s="544"/>
      <c r="C1375" s="529"/>
      <c r="D1375" s="139" t="s">
        <v>164</v>
      </c>
      <c r="E1375" s="140">
        <v>4</v>
      </c>
      <c r="F1375" s="140">
        <v>11</v>
      </c>
      <c r="G1375" s="532"/>
      <c r="H1375" s="532"/>
      <c r="I1375" s="148" t="str">
        <f t="shared" si="307"/>
        <v>021B0411</v>
      </c>
      <c r="J1375" s="149" t="s">
        <v>737</v>
      </c>
      <c r="K1375" s="149" t="s">
        <v>1836</v>
      </c>
      <c r="L1375" s="148" t="s">
        <v>740</v>
      </c>
      <c r="M1375" s="148"/>
      <c r="N1375" s="149" t="s">
        <v>327</v>
      </c>
      <c r="O1375" s="150" t="s">
        <v>57</v>
      </c>
      <c r="P1375" s="151"/>
      <c r="Q1375" s="152"/>
      <c r="R1375" s="153"/>
      <c r="S1375" s="154" t="s">
        <v>1813</v>
      </c>
      <c r="T1375" s="407">
        <f t="shared" si="310"/>
        <v>21</v>
      </c>
      <c r="V1375" s="401" t="str">
        <f t="shared" si="302"/>
        <v xml:space="preserve">指定承認    </v>
      </c>
      <c r="W1375" s="401" t="str">
        <f t="shared" si="309"/>
        <v xml:space="preserve">指定承認    </v>
      </c>
      <c r="AD1375" s="401"/>
    </row>
    <row r="1376" spans="1:30" ht="15" hidden="1" customHeight="1">
      <c r="A1376" s="400" t="str">
        <f t="shared" si="299"/>
        <v>041B0410</v>
      </c>
      <c r="B1376" s="544"/>
      <c r="C1376" s="529"/>
      <c r="D1376" s="139" t="s">
        <v>164</v>
      </c>
      <c r="E1376" s="140">
        <v>4</v>
      </c>
      <c r="F1376" s="140">
        <v>10</v>
      </c>
      <c r="G1376" s="532"/>
      <c r="H1376" s="532"/>
      <c r="I1376" s="155" t="str">
        <f t="shared" si="307"/>
        <v>041B0410</v>
      </c>
      <c r="J1376" s="156" t="s">
        <v>737</v>
      </c>
      <c r="K1376" s="156" t="s">
        <v>1933</v>
      </c>
      <c r="L1376" s="155" t="s">
        <v>740</v>
      </c>
      <c r="M1376" s="155"/>
      <c r="N1376" s="156" t="s">
        <v>327</v>
      </c>
      <c r="O1376" s="157" t="s">
        <v>57</v>
      </c>
      <c r="P1376" s="158"/>
      <c r="Q1376" s="159"/>
      <c r="R1376" s="160"/>
      <c r="S1376" s="183" t="s">
        <v>1694</v>
      </c>
      <c r="T1376" s="407">
        <f t="shared" si="310"/>
        <v>41</v>
      </c>
      <c r="V1376" s="401" t="str">
        <f t="shared" si="302"/>
        <v xml:space="preserve">指定承認    </v>
      </c>
      <c r="W1376" s="401" t="str">
        <f t="shared" si="309"/>
        <v xml:space="preserve">指定承認    </v>
      </c>
      <c r="AD1376" s="401"/>
    </row>
    <row r="1377" spans="1:30" ht="15" hidden="1" customHeight="1">
      <c r="A1377" s="400" t="str">
        <f t="shared" si="299"/>
        <v>008B0412</v>
      </c>
      <c r="B1377" s="544"/>
      <c r="C1377" s="529"/>
      <c r="D1377" s="139" t="s">
        <v>164</v>
      </c>
      <c r="E1377" s="140">
        <v>4</v>
      </c>
      <c r="F1377" s="140">
        <v>12</v>
      </c>
      <c r="G1377" s="532"/>
      <c r="H1377" s="532"/>
      <c r="I1377" s="162" t="str">
        <f t="shared" si="307"/>
        <v>008B0412</v>
      </c>
      <c r="J1377" s="142" t="s">
        <v>737</v>
      </c>
      <c r="K1377" s="142" t="s">
        <v>334</v>
      </c>
      <c r="L1377" s="141" t="s">
        <v>740</v>
      </c>
      <c r="M1377" s="141"/>
      <c r="N1377" s="142" t="s">
        <v>319</v>
      </c>
      <c r="O1377" s="143" t="s">
        <v>57</v>
      </c>
      <c r="P1377" s="144"/>
      <c r="Q1377" s="145"/>
      <c r="R1377" s="146"/>
      <c r="S1377" s="147" t="s">
        <v>313</v>
      </c>
      <c r="T1377" s="407">
        <f t="shared" si="310"/>
        <v>8</v>
      </c>
      <c r="V1377" s="401" t="str">
        <f t="shared" si="302"/>
        <v xml:space="preserve">指定承認    </v>
      </c>
      <c r="W1377" s="401" t="str">
        <f t="shared" si="309"/>
        <v xml:space="preserve">指定承認    </v>
      </c>
      <c r="AD1377" s="401"/>
    </row>
    <row r="1378" spans="1:30" ht="15" customHeight="1">
      <c r="A1378" s="400" t="str">
        <f t="shared" si="299"/>
        <v>041B0411</v>
      </c>
      <c r="B1378" s="544"/>
      <c r="C1378" s="529"/>
      <c r="D1378" s="139" t="s">
        <v>164</v>
      </c>
      <c r="E1378" s="140">
        <v>4</v>
      </c>
      <c r="F1378" s="140">
        <v>11</v>
      </c>
      <c r="G1378" s="532"/>
      <c r="H1378" s="532"/>
      <c r="I1378" s="148" t="str">
        <f t="shared" si="307"/>
        <v>041B0411</v>
      </c>
      <c r="J1378" s="207" t="s">
        <v>737</v>
      </c>
      <c r="K1378" s="207" t="s">
        <v>1934</v>
      </c>
      <c r="L1378" s="162" t="s">
        <v>740</v>
      </c>
      <c r="M1378" s="162"/>
      <c r="N1378" s="207" t="s">
        <v>319</v>
      </c>
      <c r="O1378" s="186" t="s">
        <v>57</v>
      </c>
      <c r="P1378" s="187"/>
      <c r="Q1378" s="188"/>
      <c r="R1378" s="189"/>
      <c r="S1378" s="190" t="s">
        <v>1694</v>
      </c>
      <c r="T1378" s="407">
        <f t="shared" si="310"/>
        <v>41</v>
      </c>
      <c r="V1378" s="401" t="str">
        <f t="shared" si="302"/>
        <v xml:space="preserve">指定承認    </v>
      </c>
      <c r="W1378" s="401" t="str">
        <f t="shared" si="309"/>
        <v xml:space="preserve">指定承認    </v>
      </c>
      <c r="AD1378" s="401"/>
    </row>
    <row r="1379" spans="1:30" ht="15" hidden="1" customHeight="1">
      <c r="A1379" s="400" t="str">
        <f t="shared" si="299"/>
        <v>008B0413</v>
      </c>
      <c r="B1379" s="544"/>
      <c r="C1379" s="529"/>
      <c r="D1379" s="139" t="s">
        <v>164</v>
      </c>
      <c r="E1379" s="140">
        <v>4</v>
      </c>
      <c r="F1379" s="140">
        <v>13</v>
      </c>
      <c r="G1379" s="532"/>
      <c r="H1379" s="532"/>
      <c r="I1379" s="170" t="str">
        <f t="shared" si="307"/>
        <v>008B0413</v>
      </c>
      <c r="J1379" s="409" t="s">
        <v>738</v>
      </c>
      <c r="K1379" s="409" t="s">
        <v>335</v>
      </c>
      <c r="L1379" s="191" t="s">
        <v>740</v>
      </c>
      <c r="M1379" s="191"/>
      <c r="N1379" s="409" t="s">
        <v>337</v>
      </c>
      <c r="O1379" s="205" t="s">
        <v>57</v>
      </c>
      <c r="P1379" s="192"/>
      <c r="Q1379" s="193"/>
      <c r="R1379" s="194"/>
      <c r="S1379" s="195" t="s">
        <v>313</v>
      </c>
      <c r="T1379" s="424">
        <f t="shared" si="310"/>
        <v>8</v>
      </c>
      <c r="V1379" s="401" t="str">
        <f t="shared" si="302"/>
        <v xml:space="preserve">指定承認    </v>
      </c>
      <c r="W1379" s="401" t="str">
        <f t="shared" si="309"/>
        <v xml:space="preserve">指定承認    </v>
      </c>
      <c r="AD1379" s="401"/>
    </row>
    <row r="1380" spans="1:30" ht="15" customHeight="1">
      <c r="A1380" s="400" t="str">
        <f t="shared" si="299"/>
        <v>021B0412</v>
      </c>
      <c r="B1380" s="544"/>
      <c r="C1380" s="529"/>
      <c r="D1380" s="139" t="s">
        <v>164</v>
      </c>
      <c r="E1380" s="140">
        <v>4</v>
      </c>
      <c r="F1380" s="140">
        <v>12</v>
      </c>
      <c r="G1380" s="532"/>
      <c r="H1380" s="532"/>
      <c r="I1380" s="148" t="str">
        <f t="shared" si="307"/>
        <v>021B0412</v>
      </c>
      <c r="J1380" s="149" t="s">
        <v>738</v>
      </c>
      <c r="K1380" s="149" t="s">
        <v>1837</v>
      </c>
      <c r="L1380" s="148" t="s">
        <v>740</v>
      </c>
      <c r="M1380" s="148"/>
      <c r="N1380" s="149" t="s">
        <v>1839</v>
      </c>
      <c r="O1380" s="150" t="s">
        <v>57</v>
      </c>
      <c r="P1380" s="151"/>
      <c r="Q1380" s="152"/>
      <c r="R1380" s="153"/>
      <c r="S1380" s="154" t="s">
        <v>1813</v>
      </c>
      <c r="T1380" s="407">
        <f t="shared" si="310"/>
        <v>21</v>
      </c>
      <c r="V1380" s="401" t="str">
        <f t="shared" si="302"/>
        <v xml:space="preserve">指定承認    </v>
      </c>
      <c r="W1380" s="401" t="str">
        <f t="shared" si="309"/>
        <v xml:space="preserve">指定承認    </v>
      </c>
      <c r="AD1380" s="401"/>
    </row>
    <row r="1381" spans="1:30" ht="15" hidden="1" customHeight="1">
      <c r="A1381" s="400" t="str">
        <f t="shared" si="299"/>
        <v>041B0412</v>
      </c>
      <c r="B1381" s="544"/>
      <c r="C1381" s="529"/>
      <c r="D1381" s="139" t="s">
        <v>164</v>
      </c>
      <c r="E1381" s="140">
        <v>4</v>
      </c>
      <c r="F1381" s="140">
        <v>12</v>
      </c>
      <c r="G1381" s="532"/>
      <c r="H1381" s="532"/>
      <c r="I1381" s="170" t="str">
        <f t="shared" si="307"/>
        <v>041B0412</v>
      </c>
      <c r="J1381" s="207" t="s">
        <v>738</v>
      </c>
      <c r="K1381" s="207" t="s">
        <v>1935</v>
      </c>
      <c r="L1381" s="162" t="s">
        <v>740</v>
      </c>
      <c r="M1381" s="162"/>
      <c r="N1381" s="207" t="s">
        <v>1930</v>
      </c>
      <c r="O1381" s="186" t="s">
        <v>57</v>
      </c>
      <c r="P1381" s="187"/>
      <c r="Q1381" s="188"/>
      <c r="R1381" s="189"/>
      <c r="S1381" s="190" t="s">
        <v>1694</v>
      </c>
      <c r="T1381" s="424">
        <f t="shared" si="310"/>
        <v>41</v>
      </c>
      <c r="V1381" s="401" t="str">
        <f t="shared" si="302"/>
        <v xml:space="preserve">指定承認    </v>
      </c>
      <c r="W1381" s="401" t="str">
        <f t="shared" si="309"/>
        <v xml:space="preserve">指定承認    </v>
      </c>
      <c r="AD1381" s="401"/>
    </row>
    <row r="1382" spans="1:30" ht="15" hidden="1" customHeight="1">
      <c r="A1382" s="400" t="str">
        <f t="shared" si="299"/>
        <v>008B0414</v>
      </c>
      <c r="B1382" s="544"/>
      <c r="C1382" s="529"/>
      <c r="D1382" s="139" t="s">
        <v>164</v>
      </c>
      <c r="E1382" s="140">
        <v>4</v>
      </c>
      <c r="F1382" s="140">
        <v>14</v>
      </c>
      <c r="G1382" s="532"/>
      <c r="H1382" s="532"/>
      <c r="I1382" s="206" t="str">
        <f t="shared" si="307"/>
        <v>008B0414</v>
      </c>
      <c r="J1382" s="409" t="s">
        <v>738</v>
      </c>
      <c r="K1382" s="409" t="s">
        <v>336</v>
      </c>
      <c r="L1382" s="191" t="s">
        <v>740</v>
      </c>
      <c r="M1382" s="191"/>
      <c r="N1382" s="409" t="s">
        <v>338</v>
      </c>
      <c r="O1382" s="205" t="s">
        <v>57</v>
      </c>
      <c r="P1382" s="192"/>
      <c r="Q1382" s="193"/>
      <c r="R1382" s="194"/>
      <c r="S1382" s="195" t="s">
        <v>313</v>
      </c>
      <c r="T1382" s="416">
        <f t="shared" si="310"/>
        <v>8</v>
      </c>
      <c r="V1382" s="401" t="str">
        <f t="shared" si="302"/>
        <v xml:space="preserve">指定承認    </v>
      </c>
      <c r="W1382" s="401" t="str">
        <f t="shared" si="309"/>
        <v xml:space="preserve">指定承認    </v>
      </c>
      <c r="AD1382" s="401"/>
    </row>
    <row r="1383" spans="1:30" ht="15" customHeight="1">
      <c r="A1383" s="400" t="str">
        <f t="shared" ref="A1383:A1446" si="311">I1383</f>
        <v>021B0413</v>
      </c>
      <c r="B1383" s="544"/>
      <c r="C1383" s="529"/>
      <c r="D1383" s="139" t="s">
        <v>164</v>
      </c>
      <c r="E1383" s="140">
        <v>4</v>
      </c>
      <c r="F1383" s="140">
        <v>13</v>
      </c>
      <c r="G1383" s="532"/>
      <c r="H1383" s="532"/>
      <c r="I1383" s="162" t="str">
        <f t="shared" si="307"/>
        <v>021B0413</v>
      </c>
      <c r="J1383" s="149" t="s">
        <v>738</v>
      </c>
      <c r="K1383" s="149" t="s">
        <v>1838</v>
      </c>
      <c r="L1383" s="148" t="s">
        <v>740</v>
      </c>
      <c r="M1383" s="148"/>
      <c r="N1383" s="149" t="s">
        <v>1840</v>
      </c>
      <c r="O1383" s="150" t="s">
        <v>57</v>
      </c>
      <c r="P1383" s="151"/>
      <c r="Q1383" s="152"/>
      <c r="R1383" s="153"/>
      <c r="S1383" s="154" t="s">
        <v>1813</v>
      </c>
      <c r="T1383" s="407">
        <f t="shared" si="310"/>
        <v>21</v>
      </c>
      <c r="V1383" s="401" t="str">
        <f t="shared" si="302"/>
        <v xml:space="preserve">指定承認    </v>
      </c>
      <c r="W1383" s="401" t="str">
        <f t="shared" si="309"/>
        <v xml:space="preserve">指定承認    </v>
      </c>
      <c r="AD1383" s="401"/>
    </row>
    <row r="1384" spans="1:30" ht="15" customHeight="1">
      <c r="A1384" s="400" t="str">
        <f t="shared" si="311"/>
        <v>041B0413</v>
      </c>
      <c r="B1384" s="544"/>
      <c r="C1384" s="529"/>
      <c r="D1384" s="139" t="s">
        <v>164</v>
      </c>
      <c r="E1384" s="140">
        <v>4</v>
      </c>
      <c r="F1384" s="140">
        <v>13</v>
      </c>
      <c r="G1384" s="532"/>
      <c r="H1384" s="533"/>
      <c r="I1384" s="164" t="str">
        <f t="shared" si="307"/>
        <v>041B0413</v>
      </c>
      <c r="J1384" s="176" t="s">
        <v>738</v>
      </c>
      <c r="K1384" s="176" t="s">
        <v>1936</v>
      </c>
      <c r="L1384" s="164" t="s">
        <v>740</v>
      </c>
      <c r="M1384" s="164"/>
      <c r="N1384" s="176" t="s">
        <v>1931</v>
      </c>
      <c r="O1384" s="177" t="s">
        <v>57</v>
      </c>
      <c r="P1384" s="178"/>
      <c r="Q1384" s="179"/>
      <c r="R1384" s="180"/>
      <c r="S1384" s="181" t="s">
        <v>1694</v>
      </c>
      <c r="T1384" s="419">
        <f t="shared" si="310"/>
        <v>41</v>
      </c>
      <c r="V1384" s="401" t="str">
        <f t="shared" si="302"/>
        <v xml:space="preserve">指定承認    </v>
      </c>
      <c r="W1384" s="401" t="str">
        <f t="shared" si="309"/>
        <v xml:space="preserve">指定承認    </v>
      </c>
      <c r="AD1384" s="401"/>
    </row>
    <row r="1385" spans="1:30" ht="15" hidden="1" customHeight="1">
      <c r="A1385" s="400" t="str">
        <f t="shared" si="311"/>
        <v>008B0428</v>
      </c>
      <c r="B1385" s="544"/>
      <c r="C1385" s="529"/>
      <c r="D1385" s="139" t="s">
        <v>164</v>
      </c>
      <c r="E1385" s="140">
        <v>4</v>
      </c>
      <c r="F1385" s="140">
        <v>28</v>
      </c>
      <c r="G1385" s="532"/>
      <c r="H1385" s="531" t="s">
        <v>348</v>
      </c>
      <c r="I1385" s="141" t="str">
        <f t="shared" si="307"/>
        <v>008B0428</v>
      </c>
      <c r="J1385" s="142" t="s">
        <v>735</v>
      </c>
      <c r="K1385" s="142" t="s">
        <v>362</v>
      </c>
      <c r="L1385" s="141" t="s">
        <v>740</v>
      </c>
      <c r="M1385" s="141" t="s">
        <v>348</v>
      </c>
      <c r="N1385" s="142" t="s">
        <v>347</v>
      </c>
      <c r="O1385" s="143" t="s">
        <v>57</v>
      </c>
      <c r="P1385" s="144"/>
      <c r="Q1385" s="145"/>
      <c r="R1385" s="146"/>
      <c r="S1385" s="147" t="s">
        <v>313</v>
      </c>
      <c r="T1385" s="406">
        <f t="shared" si="310"/>
        <v>8</v>
      </c>
      <c r="V1385" s="401" t="str">
        <f t="shared" si="302"/>
        <v xml:space="preserve">指定承認    </v>
      </c>
      <c r="W1385" s="401" t="str">
        <f t="shared" si="309"/>
        <v xml:space="preserve">指定承認    </v>
      </c>
      <c r="AD1385" s="401"/>
    </row>
    <row r="1386" spans="1:30" ht="15" customHeight="1">
      <c r="A1386" s="400" t="str">
        <f t="shared" si="311"/>
        <v>021B0431</v>
      </c>
      <c r="B1386" s="544"/>
      <c r="C1386" s="529"/>
      <c r="D1386" s="139" t="s">
        <v>164</v>
      </c>
      <c r="E1386" s="140">
        <v>4</v>
      </c>
      <c r="F1386" s="140">
        <v>31</v>
      </c>
      <c r="G1386" s="532"/>
      <c r="H1386" s="532"/>
      <c r="I1386" s="148" t="str">
        <f t="shared" si="307"/>
        <v>021B0431</v>
      </c>
      <c r="J1386" s="149" t="s">
        <v>735</v>
      </c>
      <c r="K1386" s="149" t="s">
        <v>1874</v>
      </c>
      <c r="L1386" s="148" t="s">
        <v>740</v>
      </c>
      <c r="M1386" s="148" t="s">
        <v>348</v>
      </c>
      <c r="N1386" s="149" t="s">
        <v>347</v>
      </c>
      <c r="O1386" s="150" t="s">
        <v>57</v>
      </c>
      <c r="P1386" s="151"/>
      <c r="Q1386" s="152"/>
      <c r="R1386" s="153"/>
      <c r="S1386" s="154" t="s">
        <v>1813</v>
      </c>
      <c r="T1386" s="407">
        <f t="shared" si="310"/>
        <v>21</v>
      </c>
      <c r="V1386" s="401" t="str">
        <f t="shared" si="302"/>
        <v xml:space="preserve">指定承認    </v>
      </c>
      <c r="W1386" s="401" t="str">
        <f t="shared" si="309"/>
        <v xml:space="preserve">指定承認    </v>
      </c>
      <c r="AD1386" s="401"/>
    </row>
    <row r="1387" spans="1:30" ht="15" hidden="1" customHeight="1">
      <c r="A1387" s="400" t="str">
        <f t="shared" si="311"/>
        <v>041B0432</v>
      </c>
      <c r="B1387" s="544"/>
      <c r="C1387" s="529"/>
      <c r="D1387" s="139" t="s">
        <v>164</v>
      </c>
      <c r="E1387" s="140">
        <v>4</v>
      </c>
      <c r="F1387" s="140">
        <v>32</v>
      </c>
      <c r="G1387" s="532"/>
      <c r="H1387" s="533"/>
      <c r="I1387" s="155" t="str">
        <f t="shared" si="307"/>
        <v>041B0432</v>
      </c>
      <c r="J1387" s="156" t="s">
        <v>735</v>
      </c>
      <c r="K1387" s="156" t="s">
        <v>1952</v>
      </c>
      <c r="L1387" s="155" t="s">
        <v>740</v>
      </c>
      <c r="M1387" s="155" t="s">
        <v>348</v>
      </c>
      <c r="N1387" s="156" t="s">
        <v>347</v>
      </c>
      <c r="O1387" s="157" t="s">
        <v>57</v>
      </c>
      <c r="P1387" s="158"/>
      <c r="Q1387" s="159"/>
      <c r="R1387" s="160"/>
      <c r="S1387" s="183" t="s">
        <v>1694</v>
      </c>
      <c r="T1387" s="408">
        <f t="shared" si="310"/>
        <v>41</v>
      </c>
      <c r="V1387" s="401" t="str">
        <f t="shared" si="302"/>
        <v xml:space="preserve">指定承認    </v>
      </c>
      <c r="W1387" s="401" t="str">
        <f t="shared" ref="W1387" si="312">V1387</f>
        <v xml:space="preserve">指定承認    </v>
      </c>
      <c r="AD1387" s="401"/>
    </row>
    <row r="1388" spans="1:30" ht="15" customHeight="1">
      <c r="A1388" s="400" t="str">
        <f t="shared" si="311"/>
        <v>021B0432</v>
      </c>
      <c r="B1388" s="544"/>
      <c r="C1388" s="529"/>
      <c r="D1388" s="139" t="s">
        <v>164</v>
      </c>
      <c r="E1388" s="140">
        <v>4</v>
      </c>
      <c r="F1388" s="140">
        <v>32</v>
      </c>
      <c r="G1388" s="532"/>
      <c r="H1388" s="531" t="s">
        <v>2738</v>
      </c>
      <c r="I1388" s="191" t="str">
        <f t="shared" si="307"/>
        <v>021B0432</v>
      </c>
      <c r="J1388" s="142" t="s">
        <v>735</v>
      </c>
      <c r="K1388" s="142" t="s">
        <v>1875</v>
      </c>
      <c r="L1388" s="141" t="s">
        <v>740</v>
      </c>
      <c r="M1388" s="141" t="s">
        <v>350</v>
      </c>
      <c r="N1388" s="142" t="s">
        <v>347</v>
      </c>
      <c r="O1388" s="143" t="s">
        <v>57</v>
      </c>
      <c r="P1388" s="144"/>
      <c r="Q1388" s="145"/>
      <c r="R1388" s="146"/>
      <c r="S1388" s="195" t="s">
        <v>1813</v>
      </c>
      <c r="T1388" s="406">
        <f t="shared" si="310"/>
        <v>21</v>
      </c>
      <c r="V1388" s="401" t="str">
        <f t="shared" si="302"/>
        <v xml:space="preserve">指定承認    </v>
      </c>
      <c r="W1388" s="401" t="str">
        <f t="shared" si="309"/>
        <v xml:space="preserve">指定承認    </v>
      </c>
      <c r="AD1388" s="401"/>
    </row>
    <row r="1389" spans="1:30" ht="15" customHeight="1">
      <c r="A1389" s="400" t="str">
        <f t="shared" si="311"/>
        <v>041B0433</v>
      </c>
      <c r="B1389" s="544"/>
      <c r="C1389" s="529"/>
      <c r="D1389" s="139" t="s">
        <v>164</v>
      </c>
      <c r="E1389" s="140">
        <v>4</v>
      </c>
      <c r="F1389" s="140">
        <v>33</v>
      </c>
      <c r="G1389" s="532"/>
      <c r="H1389" s="532"/>
      <c r="I1389" s="148" t="str">
        <f t="shared" si="307"/>
        <v>041B0433</v>
      </c>
      <c r="J1389" s="149" t="s">
        <v>735</v>
      </c>
      <c r="K1389" s="149" t="s">
        <v>1953</v>
      </c>
      <c r="L1389" s="148" t="s">
        <v>740</v>
      </c>
      <c r="M1389" s="148" t="s">
        <v>350</v>
      </c>
      <c r="N1389" s="149" t="s">
        <v>347</v>
      </c>
      <c r="O1389" s="150" t="s">
        <v>57</v>
      </c>
      <c r="P1389" s="151"/>
      <c r="Q1389" s="152"/>
      <c r="R1389" s="153"/>
      <c r="S1389" s="154" t="s">
        <v>1694</v>
      </c>
      <c r="T1389" s="407">
        <f t="shared" si="310"/>
        <v>41</v>
      </c>
      <c r="V1389" s="401" t="str">
        <f t="shared" ref="V1389:V1452" si="313">""&amp;O1389&amp;"  "&amp;P1389&amp;"  "&amp;Q1389&amp;""</f>
        <v xml:space="preserve">指定承認    </v>
      </c>
      <c r="W1389" s="401" t="str">
        <f t="shared" si="309"/>
        <v xml:space="preserve">指定承認    </v>
      </c>
      <c r="AD1389" s="401"/>
    </row>
    <row r="1390" spans="1:30" ht="15" hidden="1" customHeight="1">
      <c r="A1390" s="400" t="str">
        <f t="shared" si="311"/>
        <v>008B0429</v>
      </c>
      <c r="B1390" s="544"/>
      <c r="C1390" s="529"/>
      <c r="D1390" s="139" t="s">
        <v>164</v>
      </c>
      <c r="E1390" s="140">
        <v>4</v>
      </c>
      <c r="F1390" s="140">
        <v>29</v>
      </c>
      <c r="G1390" s="532"/>
      <c r="H1390" s="532"/>
      <c r="I1390" s="170" t="str">
        <f t="shared" si="307"/>
        <v>008B0429</v>
      </c>
      <c r="J1390" s="171" t="s">
        <v>735</v>
      </c>
      <c r="K1390" s="171" t="s">
        <v>363</v>
      </c>
      <c r="L1390" s="170" t="s">
        <v>740</v>
      </c>
      <c r="M1390" s="170" t="s">
        <v>350</v>
      </c>
      <c r="N1390" s="171" t="s">
        <v>352</v>
      </c>
      <c r="O1390" s="172" t="s">
        <v>57</v>
      </c>
      <c r="P1390" s="173"/>
      <c r="Q1390" s="174"/>
      <c r="R1390" s="175"/>
      <c r="S1390" s="161" t="s">
        <v>313</v>
      </c>
      <c r="T1390" s="424">
        <f t="shared" si="310"/>
        <v>8</v>
      </c>
      <c r="V1390" s="401" t="str">
        <f t="shared" si="313"/>
        <v xml:space="preserve">指定承認    </v>
      </c>
      <c r="W1390" s="401" t="str">
        <f t="shared" si="309"/>
        <v xml:space="preserve">指定承認    </v>
      </c>
      <c r="AD1390" s="401"/>
    </row>
    <row r="1391" spans="1:30" ht="15" customHeight="1">
      <c r="A1391" s="400" t="str">
        <f t="shared" si="311"/>
        <v>021B0433</v>
      </c>
      <c r="B1391" s="544"/>
      <c r="C1391" s="529"/>
      <c r="D1391" s="139" t="s">
        <v>164</v>
      </c>
      <c r="E1391" s="140">
        <v>4</v>
      </c>
      <c r="F1391" s="140">
        <v>33</v>
      </c>
      <c r="G1391" s="532"/>
      <c r="H1391" s="532"/>
      <c r="I1391" s="148" t="str">
        <f t="shared" si="307"/>
        <v>021B0433</v>
      </c>
      <c r="J1391" s="149" t="s">
        <v>735</v>
      </c>
      <c r="K1391" s="149" t="s">
        <v>1876</v>
      </c>
      <c r="L1391" s="148" t="s">
        <v>740</v>
      </c>
      <c r="M1391" s="148" t="s">
        <v>350</v>
      </c>
      <c r="N1391" s="149" t="s">
        <v>352</v>
      </c>
      <c r="O1391" s="150" t="s">
        <v>57</v>
      </c>
      <c r="P1391" s="151"/>
      <c r="Q1391" s="152"/>
      <c r="R1391" s="153"/>
      <c r="S1391" s="154" t="s">
        <v>1813</v>
      </c>
      <c r="T1391" s="407">
        <f t="shared" si="310"/>
        <v>21</v>
      </c>
      <c r="V1391" s="401" t="str">
        <f t="shared" si="313"/>
        <v xml:space="preserve">指定承認    </v>
      </c>
      <c r="W1391" s="401" t="str">
        <f t="shared" si="309"/>
        <v xml:space="preserve">指定承認    </v>
      </c>
      <c r="AD1391" s="401"/>
    </row>
    <row r="1392" spans="1:30" ht="15" customHeight="1">
      <c r="A1392" s="400" t="str">
        <f t="shared" si="311"/>
        <v>041B0434</v>
      </c>
      <c r="B1392" s="544"/>
      <c r="C1392" s="529"/>
      <c r="D1392" s="139" t="s">
        <v>164</v>
      </c>
      <c r="E1392" s="140">
        <v>4</v>
      </c>
      <c r="F1392" s="140">
        <v>34</v>
      </c>
      <c r="G1392" s="532"/>
      <c r="H1392" s="533"/>
      <c r="I1392" s="155" t="str">
        <f t="shared" si="307"/>
        <v>041B0434</v>
      </c>
      <c r="J1392" s="156" t="s">
        <v>735</v>
      </c>
      <c r="K1392" s="156" t="s">
        <v>1954</v>
      </c>
      <c r="L1392" s="155" t="s">
        <v>740</v>
      </c>
      <c r="M1392" s="155" t="s">
        <v>350</v>
      </c>
      <c r="N1392" s="156" t="s">
        <v>352</v>
      </c>
      <c r="O1392" s="157" t="s">
        <v>57</v>
      </c>
      <c r="P1392" s="158"/>
      <c r="Q1392" s="159"/>
      <c r="R1392" s="160"/>
      <c r="S1392" s="183" t="s">
        <v>1694</v>
      </c>
      <c r="T1392" s="408">
        <f t="shared" si="310"/>
        <v>41</v>
      </c>
      <c r="V1392" s="401" t="str">
        <f t="shared" si="313"/>
        <v xml:space="preserve">指定承認    </v>
      </c>
      <c r="W1392" s="401" t="str">
        <f t="shared" si="309"/>
        <v xml:space="preserve">指定承認    </v>
      </c>
      <c r="AD1392" s="401"/>
    </row>
    <row r="1393" spans="1:30" ht="15" hidden="1" customHeight="1">
      <c r="A1393" s="400" t="str">
        <f t="shared" si="311"/>
        <v>008B0430</v>
      </c>
      <c r="B1393" s="544"/>
      <c r="C1393" s="529"/>
      <c r="D1393" s="139" t="s">
        <v>164</v>
      </c>
      <c r="E1393" s="140">
        <v>4</v>
      </c>
      <c r="F1393" s="140">
        <v>30</v>
      </c>
      <c r="G1393" s="532"/>
      <c r="H1393" s="531" t="s">
        <v>2739</v>
      </c>
      <c r="I1393" s="162" t="str">
        <f t="shared" si="307"/>
        <v>008B0430</v>
      </c>
      <c r="J1393" s="142" t="s">
        <v>735</v>
      </c>
      <c r="K1393" s="142" t="s">
        <v>364</v>
      </c>
      <c r="L1393" s="141" t="s">
        <v>740</v>
      </c>
      <c r="M1393" s="141" t="s">
        <v>356</v>
      </c>
      <c r="N1393" s="142" t="s">
        <v>321</v>
      </c>
      <c r="O1393" s="143" t="s">
        <v>57</v>
      </c>
      <c r="P1393" s="144"/>
      <c r="Q1393" s="145"/>
      <c r="R1393" s="146"/>
      <c r="S1393" s="147" t="s">
        <v>313</v>
      </c>
      <c r="T1393" s="406">
        <f t="shared" si="310"/>
        <v>8</v>
      </c>
      <c r="V1393" s="401" t="str">
        <f t="shared" si="313"/>
        <v xml:space="preserve">指定承認    </v>
      </c>
      <c r="W1393" s="401" t="str">
        <f t="shared" si="309"/>
        <v xml:space="preserve">指定承認    </v>
      </c>
      <c r="AD1393" s="401"/>
    </row>
    <row r="1394" spans="1:30" ht="15" customHeight="1">
      <c r="A1394" s="400" t="str">
        <f t="shared" si="311"/>
        <v>021B0434</v>
      </c>
      <c r="B1394" s="544"/>
      <c r="C1394" s="529"/>
      <c r="D1394" s="139" t="s">
        <v>164</v>
      </c>
      <c r="E1394" s="140">
        <v>4</v>
      </c>
      <c r="F1394" s="140">
        <v>34</v>
      </c>
      <c r="G1394" s="532"/>
      <c r="H1394" s="532"/>
      <c r="I1394" s="148" t="str">
        <f t="shared" si="307"/>
        <v>021B0434</v>
      </c>
      <c r="J1394" s="149" t="s">
        <v>735</v>
      </c>
      <c r="K1394" s="149" t="s">
        <v>1883</v>
      </c>
      <c r="L1394" s="148" t="s">
        <v>740</v>
      </c>
      <c r="M1394" s="148" t="s">
        <v>356</v>
      </c>
      <c r="N1394" s="149" t="s">
        <v>321</v>
      </c>
      <c r="O1394" s="150" t="s">
        <v>57</v>
      </c>
      <c r="P1394" s="151"/>
      <c r="Q1394" s="152"/>
      <c r="R1394" s="153"/>
      <c r="S1394" s="154" t="s">
        <v>1813</v>
      </c>
      <c r="T1394" s="407">
        <f t="shared" si="310"/>
        <v>21</v>
      </c>
      <c r="V1394" s="401" t="str">
        <f t="shared" si="313"/>
        <v xml:space="preserve">指定承認    </v>
      </c>
      <c r="W1394" s="401" t="str">
        <f t="shared" si="309"/>
        <v xml:space="preserve">指定承認    </v>
      </c>
      <c r="AD1394" s="401"/>
    </row>
    <row r="1395" spans="1:30" ht="15" customHeight="1">
      <c r="A1395" s="400" t="str">
        <f t="shared" si="311"/>
        <v>041B0435</v>
      </c>
      <c r="B1395" s="544"/>
      <c r="C1395" s="529"/>
      <c r="D1395" s="139" t="s">
        <v>164</v>
      </c>
      <c r="E1395" s="140">
        <v>4</v>
      </c>
      <c r="F1395" s="140">
        <v>35</v>
      </c>
      <c r="G1395" s="532"/>
      <c r="H1395" s="532"/>
      <c r="I1395" s="148" t="str">
        <f t="shared" si="307"/>
        <v>041B0435</v>
      </c>
      <c r="J1395" s="149" t="s">
        <v>735</v>
      </c>
      <c r="K1395" s="149" t="s">
        <v>1955</v>
      </c>
      <c r="L1395" s="148" t="s">
        <v>740</v>
      </c>
      <c r="M1395" s="148" t="s">
        <v>356</v>
      </c>
      <c r="N1395" s="149" t="s">
        <v>321</v>
      </c>
      <c r="O1395" s="150" t="s">
        <v>57</v>
      </c>
      <c r="P1395" s="151"/>
      <c r="Q1395" s="152"/>
      <c r="R1395" s="153"/>
      <c r="S1395" s="154" t="s">
        <v>1694</v>
      </c>
      <c r="T1395" s="407">
        <f t="shared" si="310"/>
        <v>41</v>
      </c>
      <c r="V1395" s="401" t="str">
        <f t="shared" si="313"/>
        <v xml:space="preserve">指定承認    </v>
      </c>
      <c r="W1395" s="401" t="str">
        <f t="shared" si="309"/>
        <v xml:space="preserve">指定承認    </v>
      </c>
      <c r="AD1395" s="401"/>
    </row>
    <row r="1396" spans="1:30" ht="15" hidden="1" customHeight="1">
      <c r="A1396" s="400" t="str">
        <f t="shared" si="311"/>
        <v>008B0431</v>
      </c>
      <c r="B1396" s="544"/>
      <c r="C1396" s="529"/>
      <c r="D1396" s="139" t="s">
        <v>164</v>
      </c>
      <c r="E1396" s="140">
        <v>4</v>
      </c>
      <c r="F1396" s="140">
        <v>31</v>
      </c>
      <c r="G1396" s="532"/>
      <c r="H1396" s="532"/>
      <c r="I1396" s="170" t="str">
        <f t="shared" si="307"/>
        <v>008B0431</v>
      </c>
      <c r="J1396" s="171" t="s">
        <v>735</v>
      </c>
      <c r="K1396" s="171" t="s">
        <v>365</v>
      </c>
      <c r="L1396" s="170" t="s">
        <v>740</v>
      </c>
      <c r="M1396" s="170" t="s">
        <v>356</v>
      </c>
      <c r="N1396" s="171" t="s">
        <v>357</v>
      </c>
      <c r="O1396" s="172" t="s">
        <v>57</v>
      </c>
      <c r="P1396" s="173"/>
      <c r="Q1396" s="174"/>
      <c r="R1396" s="175"/>
      <c r="S1396" s="161" t="s">
        <v>313</v>
      </c>
      <c r="T1396" s="424">
        <f t="shared" si="310"/>
        <v>8</v>
      </c>
      <c r="V1396" s="401" t="str">
        <f t="shared" si="313"/>
        <v xml:space="preserve">指定承認    </v>
      </c>
      <c r="W1396" s="401" t="str">
        <f t="shared" si="309"/>
        <v xml:space="preserve">指定承認    </v>
      </c>
      <c r="AD1396" s="401"/>
    </row>
    <row r="1397" spans="1:30" ht="15" customHeight="1">
      <c r="A1397" s="400" t="str">
        <f t="shared" si="311"/>
        <v>021B0435</v>
      </c>
      <c r="B1397" s="544"/>
      <c r="C1397" s="529"/>
      <c r="D1397" s="139" t="s">
        <v>164</v>
      </c>
      <c r="E1397" s="140">
        <v>4</v>
      </c>
      <c r="F1397" s="140">
        <v>35</v>
      </c>
      <c r="G1397" s="532"/>
      <c r="H1397" s="532"/>
      <c r="I1397" s="148" t="str">
        <f t="shared" si="307"/>
        <v>021B0435</v>
      </c>
      <c r="J1397" s="149" t="s">
        <v>735</v>
      </c>
      <c r="K1397" s="149" t="s">
        <v>1884</v>
      </c>
      <c r="L1397" s="148" t="s">
        <v>740</v>
      </c>
      <c r="M1397" s="148" t="s">
        <v>356</v>
      </c>
      <c r="N1397" s="149" t="s">
        <v>357</v>
      </c>
      <c r="O1397" s="150" t="s">
        <v>57</v>
      </c>
      <c r="P1397" s="151"/>
      <c r="Q1397" s="152"/>
      <c r="R1397" s="153"/>
      <c r="S1397" s="154" t="s">
        <v>1813</v>
      </c>
      <c r="T1397" s="407">
        <f t="shared" si="310"/>
        <v>21</v>
      </c>
      <c r="V1397" s="401" t="str">
        <f t="shared" si="313"/>
        <v xml:space="preserve">指定承認    </v>
      </c>
      <c r="W1397" s="401" t="str">
        <f t="shared" si="309"/>
        <v xml:space="preserve">指定承認    </v>
      </c>
      <c r="AD1397" s="401"/>
    </row>
    <row r="1398" spans="1:30" ht="15" customHeight="1">
      <c r="A1398" s="400" t="str">
        <f t="shared" si="311"/>
        <v>041B0436</v>
      </c>
      <c r="B1398" s="544"/>
      <c r="C1398" s="529"/>
      <c r="D1398" s="139" t="s">
        <v>164</v>
      </c>
      <c r="E1398" s="140">
        <v>4</v>
      </c>
      <c r="F1398" s="140">
        <v>36</v>
      </c>
      <c r="G1398" s="532"/>
      <c r="H1398" s="532"/>
      <c r="I1398" s="148" t="str">
        <f t="shared" si="307"/>
        <v>041B0436</v>
      </c>
      <c r="J1398" s="149" t="s">
        <v>735</v>
      </c>
      <c r="K1398" s="149" t="s">
        <v>1956</v>
      </c>
      <c r="L1398" s="148" t="s">
        <v>740</v>
      </c>
      <c r="M1398" s="148" t="s">
        <v>356</v>
      </c>
      <c r="N1398" s="149" t="s">
        <v>357</v>
      </c>
      <c r="O1398" s="150" t="s">
        <v>57</v>
      </c>
      <c r="P1398" s="151"/>
      <c r="Q1398" s="152"/>
      <c r="R1398" s="153"/>
      <c r="S1398" s="154" t="s">
        <v>1694</v>
      </c>
      <c r="T1398" s="407">
        <f t="shared" si="310"/>
        <v>41</v>
      </c>
      <c r="V1398" s="401" t="str">
        <f t="shared" si="313"/>
        <v xml:space="preserve">指定承認    </v>
      </c>
      <c r="W1398" s="401" t="str">
        <f t="shared" si="309"/>
        <v xml:space="preserve">指定承認    </v>
      </c>
      <c r="AD1398" s="401"/>
    </row>
    <row r="1399" spans="1:30" ht="15" hidden="1" customHeight="1">
      <c r="A1399" s="400" t="str">
        <f t="shared" si="311"/>
        <v>008B0432</v>
      </c>
      <c r="B1399" s="544"/>
      <c r="C1399" s="529"/>
      <c r="D1399" s="139" t="s">
        <v>164</v>
      </c>
      <c r="E1399" s="140">
        <v>4</v>
      </c>
      <c r="F1399" s="140">
        <v>32</v>
      </c>
      <c r="G1399" s="532"/>
      <c r="H1399" s="532"/>
      <c r="I1399" s="170" t="str">
        <f t="shared" si="307"/>
        <v>008B0432</v>
      </c>
      <c r="J1399" s="171" t="s">
        <v>735</v>
      </c>
      <c r="K1399" s="171" t="s">
        <v>366</v>
      </c>
      <c r="L1399" s="170" t="s">
        <v>740</v>
      </c>
      <c r="M1399" s="170" t="s">
        <v>356</v>
      </c>
      <c r="N1399" s="171" t="s">
        <v>352</v>
      </c>
      <c r="O1399" s="172" t="s">
        <v>57</v>
      </c>
      <c r="P1399" s="173"/>
      <c r="Q1399" s="174"/>
      <c r="R1399" s="175"/>
      <c r="S1399" s="161" t="s">
        <v>313</v>
      </c>
      <c r="T1399" s="424">
        <f t="shared" si="310"/>
        <v>8</v>
      </c>
      <c r="V1399" s="401" t="str">
        <f t="shared" si="313"/>
        <v xml:space="preserve">指定承認    </v>
      </c>
      <c r="W1399" s="401" t="str">
        <f t="shared" si="309"/>
        <v xml:space="preserve">指定承認    </v>
      </c>
      <c r="AD1399" s="401"/>
    </row>
    <row r="1400" spans="1:30" ht="15" customHeight="1">
      <c r="A1400" s="400" t="str">
        <f t="shared" si="311"/>
        <v>021B0436</v>
      </c>
      <c r="B1400" s="544"/>
      <c r="C1400" s="529"/>
      <c r="D1400" s="139" t="s">
        <v>164</v>
      </c>
      <c r="E1400" s="140">
        <v>4</v>
      </c>
      <c r="F1400" s="140">
        <v>36</v>
      </c>
      <c r="G1400" s="532"/>
      <c r="H1400" s="532"/>
      <c r="I1400" s="148" t="str">
        <f t="shared" si="307"/>
        <v>021B0436</v>
      </c>
      <c r="J1400" s="149" t="s">
        <v>735</v>
      </c>
      <c r="K1400" s="149" t="s">
        <v>1885</v>
      </c>
      <c r="L1400" s="148" t="s">
        <v>740</v>
      </c>
      <c r="M1400" s="148" t="s">
        <v>356</v>
      </c>
      <c r="N1400" s="149" t="s">
        <v>352</v>
      </c>
      <c r="O1400" s="150" t="s">
        <v>57</v>
      </c>
      <c r="P1400" s="151"/>
      <c r="Q1400" s="152"/>
      <c r="R1400" s="153"/>
      <c r="S1400" s="154" t="s">
        <v>1813</v>
      </c>
      <c r="T1400" s="407">
        <f t="shared" si="310"/>
        <v>21</v>
      </c>
      <c r="V1400" s="401" t="str">
        <f t="shared" si="313"/>
        <v xml:space="preserve">指定承認    </v>
      </c>
      <c r="W1400" s="401" t="str">
        <f t="shared" si="309"/>
        <v xml:space="preserve">指定承認    </v>
      </c>
      <c r="AD1400" s="401"/>
    </row>
    <row r="1401" spans="1:30" ht="15" customHeight="1">
      <c r="A1401" s="400" t="str">
        <f t="shared" si="311"/>
        <v>041B0437</v>
      </c>
      <c r="B1401" s="544"/>
      <c r="C1401" s="529"/>
      <c r="D1401" s="139" t="s">
        <v>164</v>
      </c>
      <c r="E1401" s="140">
        <v>4</v>
      </c>
      <c r="F1401" s="140">
        <v>37</v>
      </c>
      <c r="G1401" s="532"/>
      <c r="H1401" s="533"/>
      <c r="I1401" s="155" t="str">
        <f t="shared" si="307"/>
        <v>041B0437</v>
      </c>
      <c r="J1401" s="156" t="s">
        <v>735</v>
      </c>
      <c r="K1401" s="156" t="s">
        <v>1957</v>
      </c>
      <c r="L1401" s="155" t="s">
        <v>740</v>
      </c>
      <c r="M1401" s="155" t="s">
        <v>356</v>
      </c>
      <c r="N1401" s="156" t="s">
        <v>352</v>
      </c>
      <c r="O1401" s="157" t="s">
        <v>57</v>
      </c>
      <c r="P1401" s="158"/>
      <c r="Q1401" s="159"/>
      <c r="R1401" s="160"/>
      <c r="S1401" s="183" t="s">
        <v>1694</v>
      </c>
      <c r="T1401" s="408">
        <f t="shared" si="310"/>
        <v>41</v>
      </c>
      <c r="V1401" s="401" t="str">
        <f t="shared" si="313"/>
        <v xml:space="preserve">指定承認    </v>
      </c>
      <c r="W1401" s="401" t="str">
        <f t="shared" ref="W1401:W1423" si="314">V1401</f>
        <v xml:space="preserve">指定承認    </v>
      </c>
      <c r="AD1401" s="401"/>
    </row>
    <row r="1402" spans="1:30" ht="15" hidden="1" customHeight="1">
      <c r="A1402" s="400" t="str">
        <f t="shared" si="311"/>
        <v>008B0433</v>
      </c>
      <c r="B1402" s="544"/>
      <c r="C1402" s="529"/>
      <c r="D1402" s="139" t="s">
        <v>164</v>
      </c>
      <c r="E1402" s="140">
        <v>4</v>
      </c>
      <c r="F1402" s="140">
        <v>33</v>
      </c>
      <c r="G1402" s="532"/>
      <c r="H1402" s="531" t="s">
        <v>2740</v>
      </c>
      <c r="I1402" s="162" t="str">
        <f t="shared" si="307"/>
        <v>008B0433</v>
      </c>
      <c r="J1402" s="142" t="s">
        <v>735</v>
      </c>
      <c r="K1402" s="142" t="s">
        <v>367</v>
      </c>
      <c r="L1402" s="141" t="s">
        <v>740</v>
      </c>
      <c r="M1402" s="141" t="s">
        <v>359</v>
      </c>
      <c r="N1402" s="142" t="s">
        <v>352</v>
      </c>
      <c r="O1402" s="143" t="s">
        <v>57</v>
      </c>
      <c r="P1402" s="144"/>
      <c r="Q1402" s="145"/>
      <c r="R1402" s="146"/>
      <c r="S1402" s="147" t="s">
        <v>313</v>
      </c>
      <c r="T1402" s="406">
        <f t="shared" si="310"/>
        <v>8</v>
      </c>
      <c r="V1402" s="401" t="str">
        <f t="shared" si="313"/>
        <v xml:space="preserve">指定承認    </v>
      </c>
      <c r="W1402" s="401" t="str">
        <f t="shared" si="314"/>
        <v xml:space="preserve">指定承認    </v>
      </c>
      <c r="AD1402" s="401"/>
    </row>
    <row r="1403" spans="1:30" ht="15" customHeight="1">
      <c r="A1403" s="400" t="str">
        <f t="shared" si="311"/>
        <v>021B0437</v>
      </c>
      <c r="B1403" s="544"/>
      <c r="C1403" s="529"/>
      <c r="D1403" s="139" t="s">
        <v>164</v>
      </c>
      <c r="E1403" s="140">
        <v>4</v>
      </c>
      <c r="F1403" s="140">
        <v>37</v>
      </c>
      <c r="G1403" s="532"/>
      <c r="H1403" s="532"/>
      <c r="I1403" s="148" t="str">
        <f t="shared" si="307"/>
        <v>021B0437</v>
      </c>
      <c r="J1403" s="149" t="s">
        <v>735</v>
      </c>
      <c r="K1403" s="149" t="s">
        <v>1886</v>
      </c>
      <c r="L1403" s="148" t="s">
        <v>740</v>
      </c>
      <c r="M1403" s="148" t="s">
        <v>359</v>
      </c>
      <c r="N1403" s="149" t="s">
        <v>352</v>
      </c>
      <c r="O1403" s="150" t="s">
        <v>57</v>
      </c>
      <c r="P1403" s="151"/>
      <c r="Q1403" s="152"/>
      <c r="R1403" s="153"/>
      <c r="S1403" s="154" t="s">
        <v>1813</v>
      </c>
      <c r="T1403" s="407">
        <f t="shared" si="310"/>
        <v>21</v>
      </c>
      <c r="V1403" s="401" t="str">
        <f t="shared" si="313"/>
        <v xml:space="preserve">指定承認    </v>
      </c>
      <c r="W1403" s="401" t="str">
        <f t="shared" si="314"/>
        <v xml:space="preserve">指定承認    </v>
      </c>
      <c r="AD1403" s="401"/>
    </row>
    <row r="1404" spans="1:30" ht="15" customHeight="1">
      <c r="A1404" s="400" t="str">
        <f t="shared" si="311"/>
        <v>041B0438</v>
      </c>
      <c r="B1404" s="544"/>
      <c r="C1404" s="529"/>
      <c r="D1404" s="139" t="s">
        <v>164</v>
      </c>
      <c r="E1404" s="140">
        <v>4</v>
      </c>
      <c r="F1404" s="140">
        <v>38</v>
      </c>
      <c r="G1404" s="532"/>
      <c r="H1404" s="533"/>
      <c r="I1404" s="155" t="str">
        <f t="shared" si="307"/>
        <v>041B0438</v>
      </c>
      <c r="J1404" s="156" t="s">
        <v>735</v>
      </c>
      <c r="K1404" s="156" t="s">
        <v>1958</v>
      </c>
      <c r="L1404" s="155" t="s">
        <v>740</v>
      </c>
      <c r="M1404" s="155" t="s">
        <v>359</v>
      </c>
      <c r="N1404" s="156" t="s">
        <v>352</v>
      </c>
      <c r="O1404" s="157" t="s">
        <v>57</v>
      </c>
      <c r="P1404" s="158"/>
      <c r="Q1404" s="159"/>
      <c r="R1404" s="160"/>
      <c r="S1404" s="183" t="s">
        <v>1694</v>
      </c>
      <c r="T1404" s="408">
        <f t="shared" si="310"/>
        <v>41</v>
      </c>
      <c r="V1404" s="401" t="str">
        <f t="shared" si="313"/>
        <v xml:space="preserve">指定承認    </v>
      </c>
      <c r="W1404" s="401" t="str">
        <f t="shared" si="314"/>
        <v xml:space="preserve">指定承認    </v>
      </c>
      <c r="AD1404" s="401"/>
    </row>
    <row r="1405" spans="1:30" ht="15" hidden="1" customHeight="1">
      <c r="A1405" s="400" t="str">
        <f t="shared" si="311"/>
        <v>008B0434</v>
      </c>
      <c r="B1405" s="544"/>
      <c r="C1405" s="529"/>
      <c r="D1405" s="139" t="s">
        <v>164</v>
      </c>
      <c r="E1405" s="140">
        <v>4</v>
      </c>
      <c r="F1405" s="140">
        <v>34</v>
      </c>
      <c r="G1405" s="532"/>
      <c r="H1405" s="531" t="s">
        <v>2741</v>
      </c>
      <c r="I1405" s="162" t="str">
        <f t="shared" si="307"/>
        <v>008B0434</v>
      </c>
      <c r="J1405" s="142" t="s">
        <v>735</v>
      </c>
      <c r="K1405" s="142" t="s">
        <v>368</v>
      </c>
      <c r="L1405" s="141" t="s">
        <v>740</v>
      </c>
      <c r="M1405" s="141" t="s">
        <v>380</v>
      </c>
      <c r="N1405" s="141" t="s">
        <v>361</v>
      </c>
      <c r="O1405" s="143" t="s">
        <v>57</v>
      </c>
      <c r="P1405" s="144"/>
      <c r="Q1405" s="145"/>
      <c r="R1405" s="146"/>
      <c r="S1405" s="147" t="s">
        <v>313</v>
      </c>
      <c r="T1405" s="406">
        <f t="shared" si="310"/>
        <v>8</v>
      </c>
      <c r="V1405" s="401" t="str">
        <f t="shared" si="313"/>
        <v xml:space="preserve">指定承認    </v>
      </c>
      <c r="W1405" s="401" t="str">
        <f t="shared" si="314"/>
        <v xml:space="preserve">指定承認    </v>
      </c>
      <c r="AD1405" s="401"/>
    </row>
    <row r="1406" spans="1:30" ht="15" customHeight="1">
      <c r="A1406" s="400" t="str">
        <f t="shared" si="311"/>
        <v>021B0438</v>
      </c>
      <c r="B1406" s="544"/>
      <c r="C1406" s="529"/>
      <c r="D1406" s="139" t="s">
        <v>164</v>
      </c>
      <c r="E1406" s="140">
        <v>4</v>
      </c>
      <c r="F1406" s="140">
        <v>38</v>
      </c>
      <c r="G1406" s="532"/>
      <c r="H1406" s="532"/>
      <c r="I1406" s="148" t="str">
        <f t="shared" si="307"/>
        <v>021B0438</v>
      </c>
      <c r="J1406" s="149" t="s">
        <v>735</v>
      </c>
      <c r="K1406" s="149" t="s">
        <v>3932</v>
      </c>
      <c r="L1406" s="148" t="s">
        <v>740</v>
      </c>
      <c r="M1406" s="148" t="s">
        <v>380</v>
      </c>
      <c r="N1406" s="148" t="s">
        <v>361</v>
      </c>
      <c r="O1406" s="150" t="s">
        <v>57</v>
      </c>
      <c r="P1406" s="151"/>
      <c r="Q1406" s="152"/>
      <c r="R1406" s="153"/>
      <c r="S1406" s="154" t="s">
        <v>1813</v>
      </c>
      <c r="T1406" s="407">
        <f t="shared" ref="T1406:T1437" si="315">IF(S1406="","",VLOOKUP(S1406,$AC$7:$AD$82,2,FALSE))</f>
        <v>21</v>
      </c>
      <c r="V1406" s="401" t="str">
        <f t="shared" si="313"/>
        <v xml:space="preserve">指定承認    </v>
      </c>
      <c r="W1406" s="401" t="str">
        <f t="shared" si="314"/>
        <v xml:space="preserve">指定承認    </v>
      </c>
      <c r="AD1406" s="401"/>
    </row>
    <row r="1407" spans="1:30" ht="15" customHeight="1">
      <c r="A1407" s="400" t="str">
        <f t="shared" si="311"/>
        <v>041B0439</v>
      </c>
      <c r="B1407" s="544"/>
      <c r="C1407" s="529"/>
      <c r="D1407" s="139" t="s">
        <v>164</v>
      </c>
      <c r="E1407" s="140">
        <v>4</v>
      </c>
      <c r="F1407" s="140">
        <v>39</v>
      </c>
      <c r="G1407" s="533"/>
      <c r="H1407" s="533"/>
      <c r="I1407" s="155" t="str">
        <f t="shared" si="307"/>
        <v>041B0439</v>
      </c>
      <c r="J1407" s="156" t="s">
        <v>735</v>
      </c>
      <c r="K1407" s="156" t="s">
        <v>1959</v>
      </c>
      <c r="L1407" s="155" t="s">
        <v>740</v>
      </c>
      <c r="M1407" s="155" t="s">
        <v>380</v>
      </c>
      <c r="N1407" s="155" t="s">
        <v>361</v>
      </c>
      <c r="O1407" s="157" t="s">
        <v>57</v>
      </c>
      <c r="P1407" s="158"/>
      <c r="Q1407" s="159"/>
      <c r="R1407" s="160"/>
      <c r="S1407" s="183" t="s">
        <v>1694</v>
      </c>
      <c r="T1407" s="408">
        <f t="shared" si="315"/>
        <v>41</v>
      </c>
      <c r="V1407" s="401" t="str">
        <f t="shared" si="313"/>
        <v xml:space="preserve">指定承認    </v>
      </c>
      <c r="W1407" s="401" t="str">
        <f t="shared" si="314"/>
        <v xml:space="preserve">指定承認    </v>
      </c>
      <c r="AD1407" s="401"/>
    </row>
    <row r="1408" spans="1:30" ht="15" hidden="1" customHeight="1">
      <c r="A1408" s="400" t="str">
        <f t="shared" si="311"/>
        <v>008B0415</v>
      </c>
      <c r="B1408" s="544"/>
      <c r="C1408" s="529"/>
      <c r="D1408" s="139" t="s">
        <v>164</v>
      </c>
      <c r="E1408" s="140">
        <v>4</v>
      </c>
      <c r="F1408" s="140">
        <v>15</v>
      </c>
      <c r="G1408" s="531" t="s">
        <v>2743</v>
      </c>
      <c r="H1408" s="531" t="s">
        <v>2975</v>
      </c>
      <c r="I1408" s="162" t="str">
        <f t="shared" si="307"/>
        <v>008B0415</v>
      </c>
      <c r="J1408" s="142" t="s">
        <v>737</v>
      </c>
      <c r="K1408" s="142" t="s">
        <v>339</v>
      </c>
      <c r="L1408" s="141" t="s">
        <v>741</v>
      </c>
      <c r="M1408" s="141"/>
      <c r="N1408" s="142" t="s">
        <v>326</v>
      </c>
      <c r="O1408" s="143" t="s">
        <v>57</v>
      </c>
      <c r="P1408" s="144"/>
      <c r="Q1408" s="145"/>
      <c r="R1408" s="146"/>
      <c r="S1408" s="147" t="s">
        <v>313</v>
      </c>
      <c r="T1408" s="406">
        <f t="shared" si="315"/>
        <v>8</v>
      </c>
      <c r="V1408" s="401" t="str">
        <f t="shared" si="313"/>
        <v xml:space="preserve">指定承認    </v>
      </c>
      <c r="W1408" s="401" t="str">
        <f t="shared" si="314"/>
        <v xml:space="preserve">指定承認    </v>
      </c>
      <c r="AD1408" s="401"/>
    </row>
    <row r="1409" spans="1:30" ht="15" customHeight="1">
      <c r="A1409" s="400" t="str">
        <f t="shared" si="311"/>
        <v>021B0415</v>
      </c>
      <c r="B1409" s="544"/>
      <c r="C1409" s="529"/>
      <c r="D1409" s="139" t="s">
        <v>164</v>
      </c>
      <c r="E1409" s="140">
        <v>4</v>
      </c>
      <c r="F1409" s="140">
        <v>15</v>
      </c>
      <c r="G1409" s="532"/>
      <c r="H1409" s="532"/>
      <c r="I1409" s="148" t="str">
        <f t="shared" si="307"/>
        <v>021B0415</v>
      </c>
      <c r="J1409" s="149" t="s">
        <v>737</v>
      </c>
      <c r="K1409" s="149" t="s">
        <v>1841</v>
      </c>
      <c r="L1409" s="148" t="s">
        <v>741</v>
      </c>
      <c r="M1409" s="148"/>
      <c r="N1409" s="149" t="s">
        <v>326</v>
      </c>
      <c r="O1409" s="150" t="s">
        <v>57</v>
      </c>
      <c r="P1409" s="151"/>
      <c r="Q1409" s="152"/>
      <c r="R1409" s="153"/>
      <c r="S1409" s="154" t="s">
        <v>1813</v>
      </c>
      <c r="T1409" s="407">
        <f t="shared" si="315"/>
        <v>21</v>
      </c>
      <c r="V1409" s="401" t="str">
        <f t="shared" si="313"/>
        <v xml:space="preserve">指定承認    </v>
      </c>
      <c r="W1409" s="401" t="str">
        <f t="shared" si="314"/>
        <v xml:space="preserve">指定承認    </v>
      </c>
      <c r="AD1409" s="401"/>
    </row>
    <row r="1410" spans="1:30" ht="15" customHeight="1">
      <c r="A1410" s="400" t="str">
        <f t="shared" si="311"/>
        <v>041B0414</v>
      </c>
      <c r="B1410" s="544"/>
      <c r="C1410" s="529"/>
      <c r="D1410" s="139" t="s">
        <v>164</v>
      </c>
      <c r="E1410" s="140">
        <v>4</v>
      </c>
      <c r="F1410" s="140">
        <v>14</v>
      </c>
      <c r="G1410" s="532"/>
      <c r="H1410" s="532"/>
      <c r="I1410" s="155" t="str">
        <f t="shared" si="307"/>
        <v>041B0414</v>
      </c>
      <c r="J1410" s="156" t="s">
        <v>737</v>
      </c>
      <c r="K1410" s="156" t="s">
        <v>1937</v>
      </c>
      <c r="L1410" s="155" t="s">
        <v>741</v>
      </c>
      <c r="M1410" s="155"/>
      <c r="N1410" s="156" t="s">
        <v>326</v>
      </c>
      <c r="O1410" s="157" t="s">
        <v>57</v>
      </c>
      <c r="P1410" s="158"/>
      <c r="Q1410" s="159"/>
      <c r="R1410" s="160"/>
      <c r="S1410" s="183" t="s">
        <v>1694</v>
      </c>
      <c r="T1410" s="408">
        <f t="shared" si="315"/>
        <v>41</v>
      </c>
      <c r="V1410" s="401" t="str">
        <f t="shared" si="313"/>
        <v xml:space="preserve">指定承認    </v>
      </c>
      <c r="W1410" s="401" t="str">
        <f t="shared" si="314"/>
        <v xml:space="preserve">指定承認    </v>
      </c>
      <c r="AD1410" s="401"/>
    </row>
    <row r="1411" spans="1:30" ht="15" hidden="1" customHeight="1">
      <c r="A1411" s="400" t="str">
        <f t="shared" si="311"/>
        <v>008B0416</v>
      </c>
      <c r="B1411" s="544"/>
      <c r="C1411" s="529"/>
      <c r="D1411" s="139" t="s">
        <v>164</v>
      </c>
      <c r="E1411" s="140">
        <v>4</v>
      </c>
      <c r="F1411" s="140">
        <v>16</v>
      </c>
      <c r="G1411" s="532"/>
      <c r="H1411" s="532"/>
      <c r="I1411" s="162" t="str">
        <f t="shared" si="307"/>
        <v>008B0416</v>
      </c>
      <c r="J1411" s="142" t="s">
        <v>737</v>
      </c>
      <c r="K1411" s="142" t="s">
        <v>340</v>
      </c>
      <c r="L1411" s="141" t="s">
        <v>741</v>
      </c>
      <c r="M1411" s="141"/>
      <c r="N1411" s="142" t="s">
        <v>327</v>
      </c>
      <c r="O1411" s="143" t="s">
        <v>57</v>
      </c>
      <c r="P1411" s="144"/>
      <c r="Q1411" s="145"/>
      <c r="R1411" s="146"/>
      <c r="S1411" s="147" t="s">
        <v>313</v>
      </c>
      <c r="T1411" s="406">
        <f t="shared" si="315"/>
        <v>8</v>
      </c>
      <c r="V1411" s="401" t="str">
        <f t="shared" si="313"/>
        <v xml:space="preserve">指定承認    </v>
      </c>
      <c r="W1411" s="401" t="str">
        <f t="shared" si="314"/>
        <v xml:space="preserve">指定承認    </v>
      </c>
      <c r="AD1411" s="401"/>
    </row>
    <row r="1412" spans="1:30" ht="15" customHeight="1">
      <c r="A1412" s="400" t="str">
        <f t="shared" si="311"/>
        <v>021B0416</v>
      </c>
      <c r="B1412" s="544"/>
      <c r="C1412" s="529"/>
      <c r="D1412" s="139" t="s">
        <v>164</v>
      </c>
      <c r="E1412" s="140">
        <v>4</v>
      </c>
      <c r="F1412" s="140">
        <v>16</v>
      </c>
      <c r="G1412" s="532"/>
      <c r="H1412" s="532"/>
      <c r="I1412" s="148" t="str">
        <f t="shared" si="307"/>
        <v>021B0416</v>
      </c>
      <c r="J1412" s="149" t="s">
        <v>737</v>
      </c>
      <c r="K1412" s="149" t="s">
        <v>1842</v>
      </c>
      <c r="L1412" s="148" t="s">
        <v>741</v>
      </c>
      <c r="M1412" s="148"/>
      <c r="N1412" s="149" t="s">
        <v>327</v>
      </c>
      <c r="O1412" s="150" t="s">
        <v>57</v>
      </c>
      <c r="P1412" s="151"/>
      <c r="Q1412" s="152"/>
      <c r="R1412" s="153"/>
      <c r="S1412" s="154" t="s">
        <v>1813</v>
      </c>
      <c r="T1412" s="407">
        <f t="shared" si="315"/>
        <v>21</v>
      </c>
      <c r="V1412" s="401" t="str">
        <f t="shared" si="313"/>
        <v xml:space="preserve">指定承認    </v>
      </c>
      <c r="W1412" s="401" t="str">
        <f t="shared" si="314"/>
        <v xml:space="preserve">指定承認    </v>
      </c>
      <c r="AD1412" s="401"/>
    </row>
    <row r="1413" spans="1:30" ht="15" customHeight="1">
      <c r="A1413" s="400" t="str">
        <f t="shared" si="311"/>
        <v>041B0415</v>
      </c>
      <c r="B1413" s="544"/>
      <c r="C1413" s="529"/>
      <c r="D1413" s="139" t="s">
        <v>164</v>
      </c>
      <c r="E1413" s="140">
        <v>4</v>
      </c>
      <c r="F1413" s="140">
        <v>15</v>
      </c>
      <c r="G1413" s="532"/>
      <c r="H1413" s="532"/>
      <c r="I1413" s="155" t="str">
        <f t="shared" si="307"/>
        <v>041B0415</v>
      </c>
      <c r="J1413" s="156" t="s">
        <v>737</v>
      </c>
      <c r="K1413" s="156" t="s">
        <v>1938</v>
      </c>
      <c r="L1413" s="155" t="s">
        <v>741</v>
      </c>
      <c r="M1413" s="155"/>
      <c r="N1413" s="156" t="s">
        <v>327</v>
      </c>
      <c r="O1413" s="157" t="s">
        <v>57</v>
      </c>
      <c r="P1413" s="158"/>
      <c r="Q1413" s="159"/>
      <c r="R1413" s="160"/>
      <c r="S1413" s="183" t="s">
        <v>1694</v>
      </c>
      <c r="T1413" s="408">
        <f t="shared" si="315"/>
        <v>41</v>
      </c>
      <c r="V1413" s="401" t="str">
        <f t="shared" si="313"/>
        <v xml:space="preserve">指定承認    </v>
      </c>
      <c r="W1413" s="401" t="str">
        <f t="shared" si="314"/>
        <v xml:space="preserve">指定承認    </v>
      </c>
      <c r="AD1413" s="401"/>
    </row>
    <row r="1414" spans="1:30" ht="15" hidden="1" customHeight="1">
      <c r="A1414" s="400" t="str">
        <f t="shared" si="311"/>
        <v>008B0417</v>
      </c>
      <c r="B1414" s="544"/>
      <c r="C1414" s="529"/>
      <c r="D1414" s="139" t="s">
        <v>164</v>
      </c>
      <c r="E1414" s="140">
        <v>4</v>
      </c>
      <c r="F1414" s="140">
        <v>17</v>
      </c>
      <c r="G1414" s="532"/>
      <c r="H1414" s="532"/>
      <c r="I1414" s="164" t="str">
        <f t="shared" si="307"/>
        <v>008B0417</v>
      </c>
      <c r="J1414" s="165" t="s">
        <v>737</v>
      </c>
      <c r="K1414" s="165" t="s">
        <v>341</v>
      </c>
      <c r="L1414" s="206" t="s">
        <v>741</v>
      </c>
      <c r="M1414" s="206"/>
      <c r="N1414" s="165" t="s">
        <v>319</v>
      </c>
      <c r="O1414" s="166" t="s">
        <v>57</v>
      </c>
      <c r="P1414" s="167"/>
      <c r="Q1414" s="168"/>
      <c r="R1414" s="169"/>
      <c r="S1414" s="147" t="s">
        <v>313</v>
      </c>
      <c r="T1414" s="423">
        <f t="shared" si="315"/>
        <v>8</v>
      </c>
      <c r="V1414" s="401" t="str">
        <f t="shared" si="313"/>
        <v xml:space="preserve">指定承認    </v>
      </c>
      <c r="W1414" s="401" t="str">
        <f t="shared" si="314"/>
        <v xml:space="preserve">指定承認    </v>
      </c>
      <c r="AD1414" s="401"/>
    </row>
    <row r="1415" spans="1:30" ht="15" hidden="1" customHeight="1">
      <c r="A1415" s="400" t="str">
        <f t="shared" si="311"/>
        <v>008B0418</v>
      </c>
      <c r="B1415" s="544"/>
      <c r="C1415" s="529"/>
      <c r="D1415" s="139" t="s">
        <v>164</v>
      </c>
      <c r="E1415" s="140">
        <v>4</v>
      </c>
      <c r="F1415" s="140">
        <v>18</v>
      </c>
      <c r="G1415" s="533"/>
      <c r="H1415" s="533"/>
      <c r="I1415" s="162" t="str">
        <f t="shared" si="307"/>
        <v>008B0418</v>
      </c>
      <c r="J1415" s="142" t="s">
        <v>738</v>
      </c>
      <c r="K1415" s="142" t="s">
        <v>342</v>
      </c>
      <c r="L1415" s="141" t="s">
        <v>741</v>
      </c>
      <c r="M1415" s="141"/>
      <c r="N1415" s="142" t="s">
        <v>344</v>
      </c>
      <c r="O1415" s="143" t="s">
        <v>57</v>
      </c>
      <c r="P1415" s="144"/>
      <c r="Q1415" s="145"/>
      <c r="R1415" s="146"/>
      <c r="S1415" s="147" t="s">
        <v>313</v>
      </c>
      <c r="T1415" s="406">
        <f t="shared" si="315"/>
        <v>8</v>
      </c>
      <c r="V1415" s="401" t="str">
        <f t="shared" si="313"/>
        <v xml:space="preserve">指定承認    </v>
      </c>
      <c r="W1415" s="401" t="str">
        <f t="shared" si="314"/>
        <v xml:space="preserve">指定承認    </v>
      </c>
      <c r="AD1415" s="401"/>
    </row>
    <row r="1416" spans="1:30" ht="15" customHeight="1">
      <c r="A1416" s="400" t="str">
        <f t="shared" si="311"/>
        <v>021B0417</v>
      </c>
      <c r="B1416" s="544" t="s">
        <v>2973</v>
      </c>
      <c r="C1416" s="529" t="s">
        <v>2972</v>
      </c>
      <c r="D1416" s="139" t="s">
        <v>164</v>
      </c>
      <c r="E1416" s="140">
        <v>4</v>
      </c>
      <c r="F1416" s="140">
        <v>17</v>
      </c>
      <c r="G1416" s="531" t="s">
        <v>2743</v>
      </c>
      <c r="H1416" s="531" t="s">
        <v>2975</v>
      </c>
      <c r="I1416" s="206" t="str">
        <f t="shared" si="307"/>
        <v>021B0417</v>
      </c>
      <c r="J1416" s="165" t="s">
        <v>738</v>
      </c>
      <c r="K1416" s="165" t="s">
        <v>1843</v>
      </c>
      <c r="L1416" s="206" t="s">
        <v>741</v>
      </c>
      <c r="M1416" s="206"/>
      <c r="N1416" s="165" t="s">
        <v>344</v>
      </c>
      <c r="O1416" s="166" t="s">
        <v>57</v>
      </c>
      <c r="P1416" s="167"/>
      <c r="Q1416" s="168"/>
      <c r="R1416" s="169"/>
      <c r="S1416" s="182" t="s">
        <v>1813</v>
      </c>
      <c r="T1416" s="423">
        <f t="shared" si="315"/>
        <v>21</v>
      </c>
      <c r="V1416" s="401" t="str">
        <f t="shared" si="313"/>
        <v xml:space="preserve">指定承認    </v>
      </c>
      <c r="W1416" s="401" t="str">
        <f t="shared" si="314"/>
        <v xml:space="preserve">指定承認    </v>
      </c>
      <c r="AD1416" s="401"/>
    </row>
    <row r="1417" spans="1:30" ht="15" hidden="1" customHeight="1">
      <c r="A1417" s="400" t="str">
        <f t="shared" si="311"/>
        <v>008B0419</v>
      </c>
      <c r="B1417" s="544"/>
      <c r="C1417" s="529"/>
      <c r="D1417" s="139" t="s">
        <v>164</v>
      </c>
      <c r="E1417" s="140">
        <v>4</v>
      </c>
      <c r="F1417" s="140">
        <v>19</v>
      </c>
      <c r="G1417" s="532"/>
      <c r="H1417" s="532"/>
      <c r="I1417" s="162" t="str">
        <f t="shared" si="307"/>
        <v>008B0419</v>
      </c>
      <c r="J1417" s="142" t="s">
        <v>738</v>
      </c>
      <c r="K1417" s="142" t="s">
        <v>343</v>
      </c>
      <c r="L1417" s="141" t="s">
        <v>741</v>
      </c>
      <c r="M1417" s="141"/>
      <c r="N1417" s="142" t="s">
        <v>345</v>
      </c>
      <c r="O1417" s="143" t="s">
        <v>57</v>
      </c>
      <c r="P1417" s="144"/>
      <c r="Q1417" s="145"/>
      <c r="R1417" s="146"/>
      <c r="S1417" s="147" t="s">
        <v>313</v>
      </c>
      <c r="T1417" s="406">
        <f t="shared" si="315"/>
        <v>8</v>
      </c>
      <c r="V1417" s="401" t="str">
        <f t="shared" si="313"/>
        <v xml:space="preserve">指定承認    </v>
      </c>
      <c r="W1417" s="401" t="str">
        <f t="shared" si="314"/>
        <v xml:space="preserve">指定承認    </v>
      </c>
      <c r="AD1417" s="401"/>
    </row>
    <row r="1418" spans="1:30" ht="15" customHeight="1">
      <c r="A1418" s="400" t="str">
        <f t="shared" si="311"/>
        <v>021B0418</v>
      </c>
      <c r="B1418" s="544"/>
      <c r="C1418" s="529"/>
      <c r="D1418" s="139" t="s">
        <v>164</v>
      </c>
      <c r="E1418" s="140">
        <v>4</v>
      </c>
      <c r="F1418" s="140">
        <v>18</v>
      </c>
      <c r="G1418" s="532"/>
      <c r="H1418" s="533"/>
      <c r="I1418" s="164" t="str">
        <f t="shared" si="307"/>
        <v>021B0418</v>
      </c>
      <c r="J1418" s="176" t="s">
        <v>738</v>
      </c>
      <c r="K1418" s="176" t="s">
        <v>1844</v>
      </c>
      <c r="L1418" s="164" t="s">
        <v>741</v>
      </c>
      <c r="M1418" s="164"/>
      <c r="N1418" s="176" t="s">
        <v>1845</v>
      </c>
      <c r="O1418" s="177" t="s">
        <v>57</v>
      </c>
      <c r="P1418" s="178"/>
      <c r="Q1418" s="179"/>
      <c r="R1418" s="180"/>
      <c r="S1418" s="181" t="s">
        <v>1813</v>
      </c>
      <c r="T1418" s="419">
        <f t="shared" si="315"/>
        <v>21</v>
      </c>
      <c r="V1418" s="401" t="str">
        <f t="shared" si="313"/>
        <v xml:space="preserve">指定承認    </v>
      </c>
      <c r="W1418" s="401" t="str">
        <f t="shared" si="314"/>
        <v xml:space="preserve">指定承認    </v>
      </c>
      <c r="AD1418" s="401"/>
    </row>
    <row r="1419" spans="1:30" ht="15" hidden="1" customHeight="1">
      <c r="A1419" s="400" t="str">
        <f t="shared" si="311"/>
        <v>008B0435</v>
      </c>
      <c r="B1419" s="544"/>
      <c r="C1419" s="529"/>
      <c r="D1419" s="139" t="s">
        <v>164</v>
      </c>
      <c r="E1419" s="140">
        <v>4</v>
      </c>
      <c r="F1419" s="140">
        <v>35</v>
      </c>
      <c r="G1419" s="532"/>
      <c r="H1419" s="531" t="s">
        <v>348</v>
      </c>
      <c r="I1419" s="162" t="str">
        <f t="shared" si="307"/>
        <v>008B0435</v>
      </c>
      <c r="J1419" s="142" t="s">
        <v>735</v>
      </c>
      <c r="K1419" s="142" t="s">
        <v>369</v>
      </c>
      <c r="L1419" s="141" t="s">
        <v>741</v>
      </c>
      <c r="M1419" s="141" t="s">
        <v>348</v>
      </c>
      <c r="N1419" s="142" t="s">
        <v>357</v>
      </c>
      <c r="O1419" s="143" t="s">
        <v>57</v>
      </c>
      <c r="P1419" s="144"/>
      <c r="Q1419" s="145"/>
      <c r="R1419" s="146"/>
      <c r="S1419" s="147" t="s">
        <v>313</v>
      </c>
      <c r="T1419" s="406">
        <f t="shared" si="315"/>
        <v>8</v>
      </c>
      <c r="V1419" s="401" t="str">
        <f t="shared" si="313"/>
        <v xml:space="preserve">指定承認    </v>
      </c>
      <c r="W1419" s="401" t="str">
        <f t="shared" si="314"/>
        <v xml:space="preserve">指定承認    </v>
      </c>
      <c r="AD1419" s="401"/>
    </row>
    <row r="1420" spans="1:30" ht="15" customHeight="1">
      <c r="A1420" s="400" t="str">
        <f t="shared" si="311"/>
        <v>021B0439</v>
      </c>
      <c r="B1420" s="544"/>
      <c r="C1420" s="529"/>
      <c r="D1420" s="139" t="s">
        <v>164</v>
      </c>
      <c r="E1420" s="140">
        <v>4</v>
      </c>
      <c r="F1420" s="140">
        <v>39</v>
      </c>
      <c r="G1420" s="532"/>
      <c r="H1420" s="532"/>
      <c r="I1420" s="162" t="str">
        <f t="shared" si="307"/>
        <v>021B0439</v>
      </c>
      <c r="J1420" s="207" t="s">
        <v>735</v>
      </c>
      <c r="K1420" s="207" t="s">
        <v>1887</v>
      </c>
      <c r="L1420" s="162" t="s">
        <v>741</v>
      </c>
      <c r="M1420" s="162" t="s">
        <v>348</v>
      </c>
      <c r="N1420" s="207" t="s">
        <v>357</v>
      </c>
      <c r="O1420" s="186" t="s">
        <v>57</v>
      </c>
      <c r="P1420" s="187"/>
      <c r="Q1420" s="188"/>
      <c r="R1420" s="189"/>
      <c r="S1420" s="190" t="s">
        <v>1813</v>
      </c>
      <c r="T1420" s="415">
        <f t="shared" si="315"/>
        <v>21</v>
      </c>
      <c r="V1420" s="401" t="str">
        <f t="shared" si="313"/>
        <v xml:space="preserve">指定承認    </v>
      </c>
      <c r="W1420" s="401" t="str">
        <f t="shared" si="314"/>
        <v xml:space="preserve">指定承認    </v>
      </c>
      <c r="AD1420" s="401"/>
    </row>
    <row r="1421" spans="1:30" ht="15" customHeight="1">
      <c r="A1421" s="400" t="str">
        <f t="shared" si="311"/>
        <v>041B0440</v>
      </c>
      <c r="B1421" s="544"/>
      <c r="C1421" s="529"/>
      <c r="D1421" s="139" t="s">
        <v>164</v>
      </c>
      <c r="E1421" s="140">
        <v>4</v>
      </c>
      <c r="F1421" s="140">
        <v>40</v>
      </c>
      <c r="G1421" s="532"/>
      <c r="H1421" s="533"/>
      <c r="I1421" s="164" t="str">
        <f t="shared" si="307"/>
        <v>041B0440</v>
      </c>
      <c r="J1421" s="176" t="s">
        <v>735</v>
      </c>
      <c r="K1421" s="176" t="s">
        <v>1960</v>
      </c>
      <c r="L1421" s="164" t="s">
        <v>741</v>
      </c>
      <c r="M1421" s="164" t="s">
        <v>348</v>
      </c>
      <c r="N1421" s="176" t="s">
        <v>357</v>
      </c>
      <c r="O1421" s="177" t="s">
        <v>57</v>
      </c>
      <c r="P1421" s="178"/>
      <c r="Q1421" s="179"/>
      <c r="R1421" s="180"/>
      <c r="S1421" s="181" t="s">
        <v>1694</v>
      </c>
      <c r="T1421" s="419">
        <f t="shared" si="315"/>
        <v>41</v>
      </c>
      <c r="V1421" s="401" t="str">
        <f t="shared" si="313"/>
        <v xml:space="preserve">指定承認    </v>
      </c>
      <c r="W1421" s="401" t="str">
        <f t="shared" si="314"/>
        <v xml:space="preserve">指定承認    </v>
      </c>
      <c r="AD1421" s="401"/>
    </row>
    <row r="1422" spans="1:30" ht="15" hidden="1" customHeight="1">
      <c r="A1422" s="400" t="str">
        <f t="shared" si="311"/>
        <v>008B0436</v>
      </c>
      <c r="B1422" s="544"/>
      <c r="C1422" s="529"/>
      <c r="D1422" s="139" t="s">
        <v>164</v>
      </c>
      <c r="E1422" s="140">
        <v>4</v>
      </c>
      <c r="F1422" s="140">
        <v>36</v>
      </c>
      <c r="G1422" s="422"/>
      <c r="H1422" s="531" t="s">
        <v>356</v>
      </c>
      <c r="I1422" s="162" t="str">
        <f t="shared" si="307"/>
        <v>008B0436</v>
      </c>
      <c r="J1422" s="142" t="s">
        <v>735</v>
      </c>
      <c r="K1422" s="142" t="s">
        <v>370</v>
      </c>
      <c r="L1422" s="141" t="s">
        <v>741</v>
      </c>
      <c r="M1422" s="141" t="s">
        <v>356</v>
      </c>
      <c r="N1422" s="142" t="s">
        <v>321</v>
      </c>
      <c r="O1422" s="143" t="s">
        <v>57</v>
      </c>
      <c r="P1422" s="144"/>
      <c r="Q1422" s="145"/>
      <c r="R1422" s="146"/>
      <c r="S1422" s="147" t="s">
        <v>313</v>
      </c>
      <c r="T1422" s="406">
        <f t="shared" si="315"/>
        <v>8</v>
      </c>
      <c r="V1422" s="401" t="str">
        <f t="shared" si="313"/>
        <v xml:space="preserve">指定承認    </v>
      </c>
      <c r="W1422" s="401" t="str">
        <f t="shared" si="314"/>
        <v xml:space="preserve">指定承認    </v>
      </c>
      <c r="AD1422" s="401"/>
    </row>
    <row r="1423" spans="1:30" ht="15" customHeight="1">
      <c r="A1423" s="400" t="str">
        <f t="shared" si="311"/>
        <v>021B0440</v>
      </c>
      <c r="B1423" s="544"/>
      <c r="C1423" s="529"/>
      <c r="D1423" s="139" t="s">
        <v>164</v>
      </c>
      <c r="E1423" s="140">
        <v>4</v>
      </c>
      <c r="F1423" s="140">
        <v>40</v>
      </c>
      <c r="G1423" s="531" t="s">
        <v>2743</v>
      </c>
      <c r="H1423" s="532"/>
      <c r="I1423" s="191" t="str">
        <f t="shared" si="307"/>
        <v>021B0440</v>
      </c>
      <c r="J1423" s="409" t="s">
        <v>735</v>
      </c>
      <c r="K1423" s="409" t="s">
        <v>1888</v>
      </c>
      <c r="L1423" s="191" t="s">
        <v>741</v>
      </c>
      <c r="M1423" s="191" t="s">
        <v>356</v>
      </c>
      <c r="N1423" s="409" t="s">
        <v>321</v>
      </c>
      <c r="O1423" s="205" t="s">
        <v>57</v>
      </c>
      <c r="P1423" s="192"/>
      <c r="Q1423" s="193"/>
      <c r="R1423" s="194"/>
      <c r="S1423" s="195" t="s">
        <v>1813</v>
      </c>
      <c r="T1423" s="416">
        <f t="shared" si="315"/>
        <v>21</v>
      </c>
      <c r="V1423" s="401" t="str">
        <f t="shared" si="313"/>
        <v xml:space="preserve">指定承認    </v>
      </c>
      <c r="W1423" s="401" t="str">
        <f t="shared" si="314"/>
        <v xml:space="preserve">指定承認    </v>
      </c>
      <c r="AD1423" s="401"/>
    </row>
    <row r="1424" spans="1:30" ht="15" customHeight="1">
      <c r="A1424" s="400" t="str">
        <f t="shared" si="311"/>
        <v>041B0441</v>
      </c>
      <c r="B1424" s="544"/>
      <c r="C1424" s="529"/>
      <c r="D1424" s="139" t="s">
        <v>164</v>
      </c>
      <c r="E1424" s="140">
        <v>4</v>
      </c>
      <c r="F1424" s="140">
        <v>41</v>
      </c>
      <c r="G1424" s="532"/>
      <c r="H1424" s="532"/>
      <c r="I1424" s="155" t="str">
        <f t="shared" si="307"/>
        <v>041B0441</v>
      </c>
      <c r="J1424" s="156" t="s">
        <v>735</v>
      </c>
      <c r="K1424" s="156" t="s">
        <v>1961</v>
      </c>
      <c r="L1424" s="155" t="s">
        <v>741</v>
      </c>
      <c r="M1424" s="155" t="s">
        <v>356</v>
      </c>
      <c r="N1424" s="156" t="s">
        <v>321</v>
      </c>
      <c r="O1424" s="157" t="s">
        <v>57</v>
      </c>
      <c r="P1424" s="158"/>
      <c r="Q1424" s="159"/>
      <c r="R1424" s="160"/>
      <c r="S1424" s="183" t="s">
        <v>1694</v>
      </c>
      <c r="T1424" s="408">
        <f t="shared" si="315"/>
        <v>41</v>
      </c>
      <c r="V1424" s="401" t="str">
        <f t="shared" si="313"/>
        <v xml:space="preserve">指定承認    </v>
      </c>
      <c r="W1424" s="401" t="str">
        <f t="shared" ref="W1424:W1470" si="316">V1424</f>
        <v xml:space="preserve">指定承認    </v>
      </c>
      <c r="AD1424" s="401"/>
    </row>
    <row r="1425" spans="1:30" ht="15" hidden="1" customHeight="1">
      <c r="A1425" s="400" t="str">
        <f t="shared" si="311"/>
        <v>008B0437</v>
      </c>
      <c r="B1425" s="544"/>
      <c r="C1425" s="529"/>
      <c r="D1425" s="139" t="s">
        <v>164</v>
      </c>
      <c r="E1425" s="140">
        <v>4</v>
      </c>
      <c r="F1425" s="140">
        <v>37</v>
      </c>
      <c r="G1425" s="532"/>
      <c r="H1425" s="532"/>
      <c r="I1425" s="162" t="str">
        <f t="shared" si="307"/>
        <v>008B0437</v>
      </c>
      <c r="J1425" s="142" t="s">
        <v>735</v>
      </c>
      <c r="K1425" s="142" t="s">
        <v>371</v>
      </c>
      <c r="L1425" s="141" t="s">
        <v>741</v>
      </c>
      <c r="M1425" s="141" t="s">
        <v>356</v>
      </c>
      <c r="N1425" s="142" t="s">
        <v>357</v>
      </c>
      <c r="O1425" s="143" t="s">
        <v>57</v>
      </c>
      <c r="P1425" s="144"/>
      <c r="Q1425" s="145"/>
      <c r="R1425" s="146"/>
      <c r="S1425" s="147" t="s">
        <v>313</v>
      </c>
      <c r="T1425" s="406">
        <f t="shared" si="315"/>
        <v>8</v>
      </c>
      <c r="V1425" s="401" t="str">
        <f t="shared" si="313"/>
        <v xml:space="preserve">指定承認    </v>
      </c>
      <c r="W1425" s="401" t="str">
        <f t="shared" si="316"/>
        <v xml:space="preserve">指定承認    </v>
      </c>
      <c r="AD1425" s="401"/>
    </row>
    <row r="1426" spans="1:30" ht="15" customHeight="1">
      <c r="A1426" s="400" t="str">
        <f t="shared" si="311"/>
        <v>021B0441</v>
      </c>
      <c r="B1426" s="544"/>
      <c r="C1426" s="529"/>
      <c r="D1426" s="139" t="s">
        <v>164</v>
      </c>
      <c r="E1426" s="140">
        <v>4</v>
      </c>
      <c r="F1426" s="140">
        <v>41</v>
      </c>
      <c r="G1426" s="532"/>
      <c r="H1426" s="532"/>
      <c r="I1426" s="148" t="str">
        <f t="shared" si="307"/>
        <v>021B0441</v>
      </c>
      <c r="J1426" s="149" t="s">
        <v>735</v>
      </c>
      <c r="K1426" s="149" t="s">
        <v>1889</v>
      </c>
      <c r="L1426" s="148" t="s">
        <v>741</v>
      </c>
      <c r="M1426" s="148" t="s">
        <v>356</v>
      </c>
      <c r="N1426" s="149" t="s">
        <v>357</v>
      </c>
      <c r="O1426" s="150" t="s">
        <v>57</v>
      </c>
      <c r="P1426" s="151"/>
      <c r="Q1426" s="152"/>
      <c r="R1426" s="153"/>
      <c r="S1426" s="154" t="s">
        <v>1813</v>
      </c>
      <c r="T1426" s="407">
        <f t="shared" si="315"/>
        <v>21</v>
      </c>
      <c r="V1426" s="401" t="str">
        <f t="shared" si="313"/>
        <v xml:space="preserve">指定承認    </v>
      </c>
      <c r="W1426" s="401" t="str">
        <f t="shared" si="316"/>
        <v xml:space="preserve">指定承認    </v>
      </c>
      <c r="AD1426" s="401"/>
    </row>
    <row r="1427" spans="1:30" ht="15" customHeight="1">
      <c r="A1427" s="400" t="str">
        <f t="shared" si="311"/>
        <v>041B0442</v>
      </c>
      <c r="B1427" s="544"/>
      <c r="C1427" s="529"/>
      <c r="D1427" s="139" t="s">
        <v>164</v>
      </c>
      <c r="E1427" s="140">
        <v>4</v>
      </c>
      <c r="F1427" s="140">
        <v>42</v>
      </c>
      <c r="G1427" s="532"/>
      <c r="H1427" s="532"/>
      <c r="I1427" s="155" t="str">
        <f t="shared" si="307"/>
        <v>041B0442</v>
      </c>
      <c r="J1427" s="156" t="s">
        <v>735</v>
      </c>
      <c r="K1427" s="156" t="s">
        <v>1962</v>
      </c>
      <c r="L1427" s="155" t="s">
        <v>741</v>
      </c>
      <c r="M1427" s="155" t="s">
        <v>356</v>
      </c>
      <c r="N1427" s="156" t="s">
        <v>357</v>
      </c>
      <c r="O1427" s="157" t="s">
        <v>57</v>
      </c>
      <c r="P1427" s="158"/>
      <c r="Q1427" s="159"/>
      <c r="R1427" s="160"/>
      <c r="S1427" s="183" t="s">
        <v>1694</v>
      </c>
      <c r="T1427" s="408">
        <f t="shared" si="315"/>
        <v>41</v>
      </c>
      <c r="V1427" s="401" t="str">
        <f t="shared" si="313"/>
        <v xml:space="preserve">指定承認    </v>
      </c>
      <c r="W1427" s="401" t="str">
        <f t="shared" si="316"/>
        <v xml:space="preserve">指定承認    </v>
      </c>
      <c r="AD1427" s="401"/>
    </row>
    <row r="1428" spans="1:30" ht="15" hidden="1" customHeight="1">
      <c r="A1428" s="400" t="str">
        <f t="shared" si="311"/>
        <v>008B0438</v>
      </c>
      <c r="B1428" s="544"/>
      <c r="C1428" s="529"/>
      <c r="D1428" s="139" t="s">
        <v>164</v>
      </c>
      <c r="E1428" s="140">
        <v>4</v>
      </c>
      <c r="F1428" s="140">
        <v>38</v>
      </c>
      <c r="G1428" s="532"/>
      <c r="H1428" s="532"/>
      <c r="I1428" s="162" t="str">
        <f t="shared" si="307"/>
        <v>008B0438</v>
      </c>
      <c r="J1428" s="142" t="s">
        <v>735</v>
      </c>
      <c r="K1428" s="142" t="s">
        <v>372</v>
      </c>
      <c r="L1428" s="141" t="s">
        <v>741</v>
      </c>
      <c r="M1428" s="141" t="s">
        <v>356</v>
      </c>
      <c r="N1428" s="142" t="s">
        <v>352</v>
      </c>
      <c r="O1428" s="143" t="s">
        <v>57</v>
      </c>
      <c r="P1428" s="144"/>
      <c r="Q1428" s="145"/>
      <c r="R1428" s="146"/>
      <c r="S1428" s="147" t="s">
        <v>313</v>
      </c>
      <c r="T1428" s="406">
        <f t="shared" si="315"/>
        <v>8</v>
      </c>
      <c r="V1428" s="401" t="str">
        <f t="shared" si="313"/>
        <v xml:space="preserve">指定承認    </v>
      </c>
      <c r="W1428" s="401" t="str">
        <f t="shared" si="316"/>
        <v xml:space="preserve">指定承認    </v>
      </c>
      <c r="AD1428" s="401"/>
    </row>
    <row r="1429" spans="1:30" ht="15" customHeight="1">
      <c r="A1429" s="400" t="str">
        <f t="shared" si="311"/>
        <v>021B0442</v>
      </c>
      <c r="B1429" s="544"/>
      <c r="C1429" s="529"/>
      <c r="D1429" s="139" t="s">
        <v>164</v>
      </c>
      <c r="E1429" s="140">
        <v>4</v>
      </c>
      <c r="F1429" s="140">
        <v>42</v>
      </c>
      <c r="G1429" s="532"/>
      <c r="H1429" s="532"/>
      <c r="I1429" s="148" t="str">
        <f t="shared" si="307"/>
        <v>021B0442</v>
      </c>
      <c r="J1429" s="149" t="s">
        <v>735</v>
      </c>
      <c r="K1429" s="149" t="s">
        <v>1890</v>
      </c>
      <c r="L1429" s="148" t="s">
        <v>741</v>
      </c>
      <c r="M1429" s="148" t="s">
        <v>356</v>
      </c>
      <c r="N1429" s="149" t="s">
        <v>352</v>
      </c>
      <c r="O1429" s="150" t="s">
        <v>57</v>
      </c>
      <c r="P1429" s="151"/>
      <c r="Q1429" s="152"/>
      <c r="R1429" s="153"/>
      <c r="S1429" s="154" t="s">
        <v>1813</v>
      </c>
      <c r="T1429" s="407">
        <f t="shared" si="315"/>
        <v>21</v>
      </c>
      <c r="V1429" s="401" t="str">
        <f t="shared" si="313"/>
        <v xml:space="preserve">指定承認    </v>
      </c>
      <c r="W1429" s="401" t="str">
        <f t="shared" si="316"/>
        <v xml:space="preserve">指定承認    </v>
      </c>
      <c r="AD1429" s="401"/>
    </row>
    <row r="1430" spans="1:30" ht="15" customHeight="1">
      <c r="A1430" s="400" t="str">
        <f t="shared" si="311"/>
        <v>041B0443</v>
      </c>
      <c r="B1430" s="544"/>
      <c r="C1430" s="529"/>
      <c r="D1430" s="139" t="s">
        <v>164</v>
      </c>
      <c r="E1430" s="140">
        <v>4</v>
      </c>
      <c r="F1430" s="140">
        <v>43</v>
      </c>
      <c r="G1430" s="532"/>
      <c r="H1430" s="533"/>
      <c r="I1430" s="155" t="str">
        <f t="shared" si="307"/>
        <v>041B0443</v>
      </c>
      <c r="J1430" s="156" t="s">
        <v>735</v>
      </c>
      <c r="K1430" s="156" t="s">
        <v>1963</v>
      </c>
      <c r="L1430" s="155" t="s">
        <v>741</v>
      </c>
      <c r="M1430" s="155" t="s">
        <v>356</v>
      </c>
      <c r="N1430" s="156" t="s">
        <v>352</v>
      </c>
      <c r="O1430" s="157" t="s">
        <v>57</v>
      </c>
      <c r="P1430" s="158"/>
      <c r="Q1430" s="159"/>
      <c r="R1430" s="160"/>
      <c r="S1430" s="183" t="s">
        <v>1694</v>
      </c>
      <c r="T1430" s="408">
        <f t="shared" si="315"/>
        <v>41</v>
      </c>
      <c r="V1430" s="401" t="str">
        <f t="shared" si="313"/>
        <v xml:space="preserve">指定承認    </v>
      </c>
      <c r="W1430" s="401" t="str">
        <f t="shared" si="316"/>
        <v xml:space="preserve">指定承認    </v>
      </c>
      <c r="AD1430" s="401"/>
    </row>
    <row r="1431" spans="1:30" ht="15" hidden="1" customHeight="1">
      <c r="A1431" s="400" t="str">
        <f t="shared" si="311"/>
        <v>008B0440</v>
      </c>
      <c r="B1431" s="544"/>
      <c r="C1431" s="529"/>
      <c r="D1431" s="139" t="s">
        <v>164</v>
      </c>
      <c r="E1431" s="140">
        <v>4</v>
      </c>
      <c r="F1431" s="140">
        <v>40</v>
      </c>
      <c r="G1431" s="422"/>
      <c r="H1431" s="531" t="s">
        <v>2740</v>
      </c>
      <c r="I1431" s="162" t="str">
        <f t="shared" si="307"/>
        <v>008B0440</v>
      </c>
      <c r="J1431" s="142" t="s">
        <v>735</v>
      </c>
      <c r="K1431" s="142" t="s">
        <v>374</v>
      </c>
      <c r="L1431" s="141" t="s">
        <v>741</v>
      </c>
      <c r="M1431" s="141" t="s">
        <v>359</v>
      </c>
      <c r="N1431" s="142" t="s">
        <v>357</v>
      </c>
      <c r="O1431" s="143" t="s">
        <v>57</v>
      </c>
      <c r="P1431" s="144"/>
      <c r="Q1431" s="145"/>
      <c r="R1431" s="146"/>
      <c r="S1431" s="147" t="s">
        <v>313</v>
      </c>
      <c r="T1431" s="406">
        <f t="shared" si="315"/>
        <v>8</v>
      </c>
      <c r="V1431" s="401" t="str">
        <f t="shared" si="313"/>
        <v xml:space="preserve">指定承認    </v>
      </c>
      <c r="W1431" s="401" t="str">
        <f t="shared" si="316"/>
        <v xml:space="preserve">指定承認    </v>
      </c>
      <c r="AD1431" s="401"/>
    </row>
    <row r="1432" spans="1:30" ht="15" customHeight="1">
      <c r="A1432" s="400" t="str">
        <f t="shared" si="311"/>
        <v>021B0443</v>
      </c>
      <c r="B1432" s="544"/>
      <c r="C1432" s="529"/>
      <c r="D1432" s="139" t="s">
        <v>164</v>
      </c>
      <c r="E1432" s="140">
        <v>4</v>
      </c>
      <c r="F1432" s="140">
        <v>43</v>
      </c>
      <c r="G1432" s="422"/>
      <c r="H1432" s="532"/>
      <c r="I1432" s="148" t="str">
        <f t="shared" si="307"/>
        <v>021B0443</v>
      </c>
      <c r="J1432" s="149" t="s">
        <v>735</v>
      </c>
      <c r="K1432" s="149" t="s">
        <v>1891</v>
      </c>
      <c r="L1432" s="148" t="s">
        <v>741</v>
      </c>
      <c r="M1432" s="148" t="s">
        <v>359</v>
      </c>
      <c r="N1432" s="149" t="s">
        <v>357</v>
      </c>
      <c r="O1432" s="150" t="s">
        <v>57</v>
      </c>
      <c r="P1432" s="151"/>
      <c r="Q1432" s="152"/>
      <c r="R1432" s="153"/>
      <c r="S1432" s="154" t="s">
        <v>1813</v>
      </c>
      <c r="T1432" s="407">
        <f t="shared" si="315"/>
        <v>21</v>
      </c>
      <c r="V1432" s="401" t="str">
        <f t="shared" si="313"/>
        <v xml:space="preserve">指定承認    </v>
      </c>
      <c r="W1432" s="401" t="str">
        <f t="shared" si="316"/>
        <v xml:space="preserve">指定承認    </v>
      </c>
      <c r="AD1432" s="401"/>
    </row>
    <row r="1433" spans="1:30" ht="15" customHeight="1">
      <c r="A1433" s="400" t="str">
        <f t="shared" si="311"/>
        <v>041B0444</v>
      </c>
      <c r="B1433" s="544"/>
      <c r="C1433" s="529"/>
      <c r="D1433" s="139" t="s">
        <v>164</v>
      </c>
      <c r="E1433" s="140">
        <v>4</v>
      </c>
      <c r="F1433" s="140">
        <v>44</v>
      </c>
      <c r="G1433" s="422"/>
      <c r="H1433" s="532"/>
      <c r="I1433" s="155" t="str">
        <f t="shared" si="307"/>
        <v>041B0444</v>
      </c>
      <c r="J1433" s="156" t="s">
        <v>735</v>
      </c>
      <c r="K1433" s="156" t="s">
        <v>1964</v>
      </c>
      <c r="L1433" s="155" t="s">
        <v>741</v>
      </c>
      <c r="M1433" s="155" t="s">
        <v>359</v>
      </c>
      <c r="N1433" s="156" t="s">
        <v>357</v>
      </c>
      <c r="O1433" s="157" t="s">
        <v>57</v>
      </c>
      <c r="P1433" s="158"/>
      <c r="Q1433" s="159"/>
      <c r="R1433" s="160"/>
      <c r="S1433" s="183" t="s">
        <v>1694</v>
      </c>
      <c r="T1433" s="408">
        <f t="shared" si="315"/>
        <v>41</v>
      </c>
      <c r="V1433" s="401" t="str">
        <f t="shared" si="313"/>
        <v xml:space="preserve">指定承認    </v>
      </c>
      <c r="W1433" s="401" t="str">
        <f t="shared" si="316"/>
        <v xml:space="preserve">指定承認    </v>
      </c>
      <c r="AD1433" s="401"/>
    </row>
    <row r="1434" spans="1:30" ht="15" hidden="1" customHeight="1">
      <c r="A1434" s="400" t="str">
        <f t="shared" si="311"/>
        <v>008B0441</v>
      </c>
      <c r="B1434" s="544"/>
      <c r="C1434" s="529"/>
      <c r="D1434" s="139" t="s">
        <v>164</v>
      </c>
      <c r="E1434" s="140">
        <v>4</v>
      </c>
      <c r="F1434" s="140">
        <v>41</v>
      </c>
      <c r="G1434" s="422"/>
      <c r="H1434" s="532"/>
      <c r="I1434" s="162" t="str">
        <f t="shared" si="307"/>
        <v>008B0441</v>
      </c>
      <c r="J1434" s="142" t="s">
        <v>735</v>
      </c>
      <c r="K1434" s="142" t="s">
        <v>373</v>
      </c>
      <c r="L1434" s="141" t="s">
        <v>741</v>
      </c>
      <c r="M1434" s="141" t="s">
        <v>359</v>
      </c>
      <c r="N1434" s="142" t="s">
        <v>352</v>
      </c>
      <c r="O1434" s="143" t="s">
        <v>57</v>
      </c>
      <c r="P1434" s="144"/>
      <c r="Q1434" s="145"/>
      <c r="R1434" s="146"/>
      <c r="S1434" s="147" t="s">
        <v>313</v>
      </c>
      <c r="T1434" s="406">
        <f t="shared" si="315"/>
        <v>8</v>
      </c>
      <c r="V1434" s="401" t="str">
        <f t="shared" si="313"/>
        <v xml:space="preserve">指定承認    </v>
      </c>
      <c r="W1434" s="401" t="str">
        <f t="shared" si="316"/>
        <v xml:space="preserve">指定承認    </v>
      </c>
      <c r="AD1434" s="401"/>
    </row>
    <row r="1435" spans="1:30" ht="15" customHeight="1">
      <c r="A1435" s="400" t="str">
        <f t="shared" si="311"/>
        <v>021B0444</v>
      </c>
      <c r="B1435" s="544"/>
      <c r="C1435" s="529"/>
      <c r="D1435" s="139" t="s">
        <v>164</v>
      </c>
      <c r="E1435" s="140">
        <v>4</v>
      </c>
      <c r="F1435" s="140">
        <v>44</v>
      </c>
      <c r="G1435" s="422"/>
      <c r="H1435" s="532"/>
      <c r="I1435" s="148" t="str">
        <f t="shared" si="307"/>
        <v>021B0444</v>
      </c>
      <c r="J1435" s="149" t="s">
        <v>735</v>
      </c>
      <c r="K1435" s="149" t="s">
        <v>1892</v>
      </c>
      <c r="L1435" s="148" t="s">
        <v>741</v>
      </c>
      <c r="M1435" s="148" t="s">
        <v>359</v>
      </c>
      <c r="N1435" s="149" t="s">
        <v>352</v>
      </c>
      <c r="O1435" s="150" t="s">
        <v>57</v>
      </c>
      <c r="P1435" s="151"/>
      <c r="Q1435" s="152"/>
      <c r="R1435" s="153"/>
      <c r="S1435" s="154" t="s">
        <v>1813</v>
      </c>
      <c r="T1435" s="407">
        <f t="shared" si="315"/>
        <v>21</v>
      </c>
      <c r="V1435" s="401" t="str">
        <f t="shared" si="313"/>
        <v xml:space="preserve">指定承認    </v>
      </c>
      <c r="W1435" s="401" t="str">
        <f t="shared" si="316"/>
        <v xml:space="preserve">指定承認    </v>
      </c>
      <c r="AD1435" s="401"/>
    </row>
    <row r="1436" spans="1:30" ht="15" customHeight="1">
      <c r="A1436" s="400" t="str">
        <f t="shared" si="311"/>
        <v>041B0445</v>
      </c>
      <c r="B1436" s="544"/>
      <c r="C1436" s="529"/>
      <c r="D1436" s="139" t="s">
        <v>164</v>
      </c>
      <c r="E1436" s="140">
        <v>4</v>
      </c>
      <c r="F1436" s="140">
        <v>45</v>
      </c>
      <c r="G1436" s="422"/>
      <c r="H1436" s="532"/>
      <c r="I1436" s="155" t="str">
        <f t="shared" si="307"/>
        <v>041B0445</v>
      </c>
      <c r="J1436" s="156" t="s">
        <v>735</v>
      </c>
      <c r="K1436" s="156" t="s">
        <v>1965</v>
      </c>
      <c r="L1436" s="155" t="s">
        <v>741</v>
      </c>
      <c r="M1436" s="155" t="s">
        <v>359</v>
      </c>
      <c r="N1436" s="156" t="s">
        <v>352</v>
      </c>
      <c r="O1436" s="157" t="s">
        <v>57</v>
      </c>
      <c r="P1436" s="158"/>
      <c r="Q1436" s="159"/>
      <c r="R1436" s="160"/>
      <c r="S1436" s="183" t="s">
        <v>1694</v>
      </c>
      <c r="T1436" s="408">
        <f t="shared" si="315"/>
        <v>41</v>
      </c>
      <c r="V1436" s="401" t="str">
        <f t="shared" si="313"/>
        <v xml:space="preserve">指定承認    </v>
      </c>
      <c r="W1436" s="401" t="str">
        <f t="shared" si="316"/>
        <v xml:space="preserve">指定承認    </v>
      </c>
      <c r="AD1436" s="401"/>
    </row>
    <row r="1437" spans="1:30" ht="15" hidden="1" customHeight="1">
      <c r="A1437" s="400" t="str">
        <f t="shared" si="311"/>
        <v>008B0442</v>
      </c>
      <c r="B1437" s="544"/>
      <c r="C1437" s="529"/>
      <c r="D1437" s="139" t="s">
        <v>164</v>
      </c>
      <c r="E1437" s="140">
        <v>4</v>
      </c>
      <c r="F1437" s="140">
        <v>42</v>
      </c>
      <c r="G1437" s="422"/>
      <c r="H1437" s="532"/>
      <c r="I1437" s="162" t="str">
        <f t="shared" si="307"/>
        <v>008B0442</v>
      </c>
      <c r="J1437" s="142" t="s">
        <v>735</v>
      </c>
      <c r="K1437" s="142" t="s">
        <v>376</v>
      </c>
      <c r="L1437" s="141" t="s">
        <v>741</v>
      </c>
      <c r="M1437" s="141" t="s">
        <v>359</v>
      </c>
      <c r="N1437" s="142" t="s">
        <v>377</v>
      </c>
      <c r="O1437" s="143" t="s">
        <v>57</v>
      </c>
      <c r="P1437" s="144"/>
      <c r="Q1437" s="145"/>
      <c r="R1437" s="146"/>
      <c r="S1437" s="147" t="s">
        <v>313</v>
      </c>
      <c r="T1437" s="406">
        <f t="shared" si="315"/>
        <v>8</v>
      </c>
      <c r="V1437" s="401" t="str">
        <f t="shared" si="313"/>
        <v xml:space="preserve">指定承認    </v>
      </c>
      <c r="W1437" s="401" t="str">
        <f t="shared" si="316"/>
        <v xml:space="preserve">指定承認    </v>
      </c>
      <c r="AD1437" s="401"/>
    </row>
    <row r="1438" spans="1:30" ht="15" customHeight="1">
      <c r="A1438" s="400" t="str">
        <f t="shared" si="311"/>
        <v>021B0445</v>
      </c>
      <c r="B1438" s="544"/>
      <c r="C1438" s="529"/>
      <c r="D1438" s="139" t="s">
        <v>164</v>
      </c>
      <c r="E1438" s="140">
        <v>4</v>
      </c>
      <c r="F1438" s="140">
        <v>45</v>
      </c>
      <c r="G1438" s="422"/>
      <c r="H1438" s="532"/>
      <c r="I1438" s="148" t="str">
        <f t="shared" si="307"/>
        <v>021B0445</v>
      </c>
      <c r="J1438" s="149" t="s">
        <v>735</v>
      </c>
      <c r="K1438" s="149" t="s">
        <v>1893</v>
      </c>
      <c r="L1438" s="148" t="s">
        <v>741</v>
      </c>
      <c r="M1438" s="148" t="s">
        <v>359</v>
      </c>
      <c r="N1438" s="149" t="s">
        <v>377</v>
      </c>
      <c r="O1438" s="150" t="s">
        <v>57</v>
      </c>
      <c r="P1438" s="151"/>
      <c r="Q1438" s="152"/>
      <c r="R1438" s="153"/>
      <c r="S1438" s="154" t="s">
        <v>1813</v>
      </c>
      <c r="T1438" s="407">
        <f t="shared" ref="T1438:T1469" si="317">IF(S1438="","",VLOOKUP(S1438,$AC$7:$AD$82,2,FALSE))</f>
        <v>21</v>
      </c>
      <c r="V1438" s="401" t="str">
        <f t="shared" si="313"/>
        <v xml:space="preserve">指定承認    </v>
      </c>
      <c r="W1438" s="401" t="str">
        <f t="shared" si="316"/>
        <v xml:space="preserve">指定承認    </v>
      </c>
      <c r="AD1438" s="401"/>
    </row>
    <row r="1439" spans="1:30" ht="15" customHeight="1">
      <c r="A1439" s="400" t="str">
        <f t="shared" si="311"/>
        <v>041B0446</v>
      </c>
      <c r="B1439" s="544"/>
      <c r="C1439" s="529"/>
      <c r="D1439" s="139" t="s">
        <v>164</v>
      </c>
      <c r="E1439" s="140">
        <v>4</v>
      </c>
      <c r="F1439" s="140">
        <v>46</v>
      </c>
      <c r="G1439" s="422"/>
      <c r="H1439" s="532"/>
      <c r="I1439" s="155" t="str">
        <f t="shared" si="307"/>
        <v>041B0446</v>
      </c>
      <c r="J1439" s="156" t="s">
        <v>735</v>
      </c>
      <c r="K1439" s="156" t="s">
        <v>1966</v>
      </c>
      <c r="L1439" s="155" t="s">
        <v>741</v>
      </c>
      <c r="M1439" s="155" t="s">
        <v>359</v>
      </c>
      <c r="N1439" s="156" t="s">
        <v>377</v>
      </c>
      <c r="O1439" s="157" t="s">
        <v>57</v>
      </c>
      <c r="P1439" s="158"/>
      <c r="Q1439" s="159"/>
      <c r="R1439" s="160"/>
      <c r="S1439" s="183" t="s">
        <v>1694</v>
      </c>
      <c r="T1439" s="408">
        <f t="shared" si="317"/>
        <v>41</v>
      </c>
      <c r="V1439" s="401" t="str">
        <f t="shared" si="313"/>
        <v xml:space="preserve">指定承認    </v>
      </c>
      <c r="W1439" s="401" t="str">
        <f t="shared" si="316"/>
        <v xml:space="preserve">指定承認    </v>
      </c>
      <c r="AD1439" s="401"/>
    </row>
    <row r="1440" spans="1:30" ht="15" hidden="1" customHeight="1">
      <c r="A1440" s="400" t="str">
        <f t="shared" si="311"/>
        <v>008B0439</v>
      </c>
      <c r="B1440" s="544"/>
      <c r="C1440" s="529"/>
      <c r="D1440" s="139" t="s">
        <v>164</v>
      </c>
      <c r="E1440" s="140">
        <v>4</v>
      </c>
      <c r="F1440" s="140">
        <v>39</v>
      </c>
      <c r="G1440" s="422"/>
      <c r="H1440" s="532"/>
      <c r="I1440" s="162" t="str">
        <f t="shared" si="307"/>
        <v>008B0439</v>
      </c>
      <c r="J1440" s="142" t="s">
        <v>735</v>
      </c>
      <c r="K1440" s="142" t="s">
        <v>375</v>
      </c>
      <c r="L1440" s="141" t="s">
        <v>741</v>
      </c>
      <c r="M1440" s="141" t="s">
        <v>1894</v>
      </c>
      <c r="N1440" s="142" t="s">
        <v>357</v>
      </c>
      <c r="O1440" s="143" t="s">
        <v>57</v>
      </c>
      <c r="P1440" s="144"/>
      <c r="Q1440" s="145"/>
      <c r="R1440" s="146"/>
      <c r="S1440" s="147" t="s">
        <v>313</v>
      </c>
      <c r="T1440" s="406">
        <f t="shared" si="317"/>
        <v>8</v>
      </c>
      <c r="V1440" s="401" t="str">
        <f t="shared" si="313"/>
        <v xml:space="preserve">指定承認    </v>
      </c>
      <c r="W1440" s="401" t="str">
        <f t="shared" si="316"/>
        <v xml:space="preserve">指定承認    </v>
      </c>
      <c r="AD1440" s="401"/>
    </row>
    <row r="1441" spans="1:30" ht="15" customHeight="1">
      <c r="A1441" s="400" t="str">
        <f t="shared" si="311"/>
        <v>021B0446</v>
      </c>
      <c r="B1441" s="544"/>
      <c r="C1441" s="529"/>
      <c r="D1441" s="139" t="s">
        <v>164</v>
      </c>
      <c r="E1441" s="140">
        <v>4</v>
      </c>
      <c r="F1441" s="140">
        <v>46</v>
      </c>
      <c r="G1441" s="422"/>
      <c r="H1441" s="532"/>
      <c r="I1441" s="148" t="str">
        <f t="shared" si="307"/>
        <v>021B0446</v>
      </c>
      <c r="J1441" s="149" t="s">
        <v>735</v>
      </c>
      <c r="K1441" s="149" t="s">
        <v>1895</v>
      </c>
      <c r="L1441" s="148" t="s">
        <v>741</v>
      </c>
      <c r="M1441" s="148" t="s">
        <v>1894</v>
      </c>
      <c r="N1441" s="149" t="s">
        <v>357</v>
      </c>
      <c r="O1441" s="150" t="s">
        <v>57</v>
      </c>
      <c r="P1441" s="151"/>
      <c r="Q1441" s="152"/>
      <c r="R1441" s="153"/>
      <c r="S1441" s="154" t="s">
        <v>1813</v>
      </c>
      <c r="T1441" s="407">
        <f t="shared" si="317"/>
        <v>21</v>
      </c>
      <c r="V1441" s="401" t="str">
        <f t="shared" si="313"/>
        <v xml:space="preserve">指定承認    </v>
      </c>
      <c r="W1441" s="401" t="str">
        <f t="shared" si="316"/>
        <v xml:space="preserve">指定承認    </v>
      </c>
      <c r="AD1441" s="401"/>
    </row>
    <row r="1442" spans="1:30" ht="15" customHeight="1">
      <c r="A1442" s="400" t="str">
        <f t="shared" si="311"/>
        <v>041B0447</v>
      </c>
      <c r="B1442" s="544"/>
      <c r="C1442" s="529"/>
      <c r="D1442" s="139" t="s">
        <v>164</v>
      </c>
      <c r="E1442" s="140">
        <v>4</v>
      </c>
      <c r="F1442" s="140">
        <v>47</v>
      </c>
      <c r="G1442" s="422"/>
      <c r="H1442" s="533"/>
      <c r="I1442" s="155" t="str">
        <f t="shared" si="307"/>
        <v>041B0447</v>
      </c>
      <c r="J1442" s="156" t="s">
        <v>735</v>
      </c>
      <c r="K1442" s="156" t="s">
        <v>2109</v>
      </c>
      <c r="L1442" s="155" t="s">
        <v>741</v>
      </c>
      <c r="M1442" s="155" t="s">
        <v>1894</v>
      </c>
      <c r="N1442" s="156" t="s">
        <v>357</v>
      </c>
      <c r="O1442" s="157" t="s">
        <v>57</v>
      </c>
      <c r="P1442" s="158"/>
      <c r="Q1442" s="159"/>
      <c r="R1442" s="160"/>
      <c r="S1442" s="183" t="s">
        <v>1694</v>
      </c>
      <c r="T1442" s="408">
        <f t="shared" si="317"/>
        <v>41</v>
      </c>
      <c r="V1442" s="401" t="str">
        <f t="shared" si="313"/>
        <v xml:space="preserve">指定承認    </v>
      </c>
      <c r="W1442" s="401" t="str">
        <f t="shared" ref="W1442:W1463" si="318">V1442</f>
        <v xml:space="preserve">指定承認    </v>
      </c>
      <c r="AD1442" s="401"/>
    </row>
    <row r="1443" spans="1:30" ht="15" hidden="1" customHeight="1">
      <c r="A1443" s="400" t="str">
        <f t="shared" si="311"/>
        <v>008B0443</v>
      </c>
      <c r="B1443" s="544"/>
      <c r="C1443" s="529"/>
      <c r="D1443" s="139" t="s">
        <v>164</v>
      </c>
      <c r="E1443" s="140">
        <v>4</v>
      </c>
      <c r="F1443" s="140">
        <v>43</v>
      </c>
      <c r="G1443" s="422"/>
      <c r="H1443" s="421" t="s">
        <v>2741</v>
      </c>
      <c r="I1443" s="162" t="str">
        <f t="shared" si="307"/>
        <v>008B0443</v>
      </c>
      <c r="J1443" s="142" t="s">
        <v>735</v>
      </c>
      <c r="K1443" s="142" t="s">
        <v>378</v>
      </c>
      <c r="L1443" s="141" t="s">
        <v>741</v>
      </c>
      <c r="M1443" s="141" t="s">
        <v>380</v>
      </c>
      <c r="N1443" s="141" t="s">
        <v>361</v>
      </c>
      <c r="O1443" s="143" t="s">
        <v>57</v>
      </c>
      <c r="P1443" s="144"/>
      <c r="Q1443" s="145"/>
      <c r="R1443" s="146"/>
      <c r="S1443" s="147" t="s">
        <v>313</v>
      </c>
      <c r="T1443" s="406">
        <f t="shared" si="317"/>
        <v>8</v>
      </c>
      <c r="V1443" s="401" t="str">
        <f t="shared" si="313"/>
        <v xml:space="preserve">指定承認    </v>
      </c>
      <c r="W1443" s="401" t="str">
        <f t="shared" si="318"/>
        <v xml:space="preserve">指定承認    </v>
      </c>
      <c r="AD1443" s="401"/>
    </row>
    <row r="1444" spans="1:30" ht="15" customHeight="1">
      <c r="A1444" s="400" t="str">
        <f t="shared" si="311"/>
        <v>021B0447</v>
      </c>
      <c r="B1444" s="544"/>
      <c r="C1444" s="529"/>
      <c r="D1444" s="139" t="s">
        <v>164</v>
      </c>
      <c r="E1444" s="140">
        <v>4</v>
      </c>
      <c r="F1444" s="140">
        <v>47</v>
      </c>
      <c r="G1444" s="422"/>
      <c r="H1444" s="421" t="s">
        <v>2741</v>
      </c>
      <c r="I1444" s="148" t="str">
        <f t="shared" si="307"/>
        <v>021B0447</v>
      </c>
      <c r="J1444" s="149" t="s">
        <v>735</v>
      </c>
      <c r="K1444" s="149" t="s">
        <v>3939</v>
      </c>
      <c r="L1444" s="148" t="s">
        <v>741</v>
      </c>
      <c r="M1444" s="148" t="s">
        <v>380</v>
      </c>
      <c r="N1444" s="148" t="s">
        <v>361</v>
      </c>
      <c r="O1444" s="150" t="s">
        <v>57</v>
      </c>
      <c r="P1444" s="151"/>
      <c r="Q1444" s="152"/>
      <c r="R1444" s="153"/>
      <c r="S1444" s="154" t="s">
        <v>1813</v>
      </c>
      <c r="T1444" s="407">
        <f t="shared" si="317"/>
        <v>21</v>
      </c>
      <c r="V1444" s="401" t="str">
        <f t="shared" si="313"/>
        <v xml:space="preserve">指定承認    </v>
      </c>
      <c r="W1444" s="401" t="str">
        <f t="shared" si="318"/>
        <v xml:space="preserve">指定承認    </v>
      </c>
      <c r="AD1444" s="401"/>
    </row>
    <row r="1445" spans="1:30" ht="15" customHeight="1">
      <c r="A1445" s="400" t="str">
        <f t="shared" si="311"/>
        <v>041B0448</v>
      </c>
      <c r="B1445" s="544"/>
      <c r="C1445" s="529"/>
      <c r="D1445" s="139" t="s">
        <v>164</v>
      </c>
      <c r="E1445" s="140">
        <v>4</v>
      </c>
      <c r="F1445" s="140">
        <v>48</v>
      </c>
      <c r="G1445" s="422"/>
      <c r="H1445" s="414"/>
      <c r="I1445" s="155" t="str">
        <f t="shared" si="307"/>
        <v>041B0448</v>
      </c>
      <c r="J1445" s="156" t="s">
        <v>735</v>
      </c>
      <c r="K1445" s="156" t="s">
        <v>1967</v>
      </c>
      <c r="L1445" s="155" t="s">
        <v>741</v>
      </c>
      <c r="M1445" s="155" t="s">
        <v>380</v>
      </c>
      <c r="N1445" s="155" t="s">
        <v>361</v>
      </c>
      <c r="O1445" s="157" t="s">
        <v>57</v>
      </c>
      <c r="P1445" s="158"/>
      <c r="Q1445" s="159"/>
      <c r="R1445" s="160"/>
      <c r="S1445" s="183" t="s">
        <v>1694</v>
      </c>
      <c r="T1445" s="408">
        <f t="shared" si="317"/>
        <v>41</v>
      </c>
      <c r="V1445" s="401" t="str">
        <f t="shared" si="313"/>
        <v xml:space="preserve">指定承認    </v>
      </c>
      <c r="W1445" s="401" t="str">
        <f t="shared" si="318"/>
        <v xml:space="preserve">指定承認    </v>
      </c>
      <c r="AD1445" s="401"/>
    </row>
    <row r="1446" spans="1:30" ht="15" hidden="1" customHeight="1">
      <c r="A1446" s="400" t="str">
        <f t="shared" si="311"/>
        <v>008B0444</v>
      </c>
      <c r="B1446" s="544"/>
      <c r="C1446" s="529"/>
      <c r="D1446" s="139" t="s">
        <v>164</v>
      </c>
      <c r="E1446" s="140">
        <v>4</v>
      </c>
      <c r="F1446" s="140">
        <v>44</v>
      </c>
      <c r="G1446" s="422"/>
      <c r="H1446" s="421" t="s">
        <v>2744</v>
      </c>
      <c r="I1446" s="162" t="str">
        <f t="shared" si="307"/>
        <v>008B0444</v>
      </c>
      <c r="J1446" s="142" t="s">
        <v>735</v>
      </c>
      <c r="K1446" s="142" t="s">
        <v>379</v>
      </c>
      <c r="L1446" s="141" t="s">
        <v>741</v>
      </c>
      <c r="M1446" s="141" t="s">
        <v>381</v>
      </c>
      <c r="N1446" s="141" t="s">
        <v>361</v>
      </c>
      <c r="O1446" s="143" t="s">
        <v>57</v>
      </c>
      <c r="P1446" s="144"/>
      <c r="Q1446" s="145"/>
      <c r="R1446" s="146"/>
      <c r="S1446" s="147" t="s">
        <v>313</v>
      </c>
      <c r="T1446" s="406">
        <f t="shared" si="317"/>
        <v>8</v>
      </c>
      <c r="V1446" s="401" t="str">
        <f t="shared" si="313"/>
        <v xml:space="preserve">指定承認    </v>
      </c>
      <c r="W1446" s="401" t="str">
        <f t="shared" si="318"/>
        <v xml:space="preserve">指定承認    </v>
      </c>
      <c r="AD1446" s="401"/>
    </row>
    <row r="1447" spans="1:30" ht="15" customHeight="1">
      <c r="A1447" s="400" t="str">
        <f t="shared" ref="A1447:A1519" si="319">I1447</f>
        <v>021B0448</v>
      </c>
      <c r="B1447" s="544"/>
      <c r="C1447" s="529"/>
      <c r="D1447" s="139" t="s">
        <v>164</v>
      </c>
      <c r="E1447" s="140">
        <v>4</v>
      </c>
      <c r="F1447" s="140">
        <v>48</v>
      </c>
      <c r="G1447" s="422"/>
      <c r="H1447" s="421" t="s">
        <v>2744</v>
      </c>
      <c r="I1447" s="148" t="str">
        <f t="shared" si="307"/>
        <v>021B0448</v>
      </c>
      <c r="J1447" s="149" t="s">
        <v>735</v>
      </c>
      <c r="K1447" s="149" t="s">
        <v>3940</v>
      </c>
      <c r="L1447" s="148" t="s">
        <v>741</v>
      </c>
      <c r="M1447" s="148" t="s">
        <v>381</v>
      </c>
      <c r="N1447" s="148" t="s">
        <v>361</v>
      </c>
      <c r="O1447" s="150" t="s">
        <v>57</v>
      </c>
      <c r="P1447" s="151"/>
      <c r="Q1447" s="152"/>
      <c r="R1447" s="153"/>
      <c r="S1447" s="154" t="s">
        <v>1813</v>
      </c>
      <c r="T1447" s="407">
        <f t="shared" si="317"/>
        <v>21</v>
      </c>
      <c r="V1447" s="401" t="str">
        <f t="shared" si="313"/>
        <v xml:space="preserve">指定承認    </v>
      </c>
      <c r="W1447" s="401" t="str">
        <f t="shared" si="318"/>
        <v xml:space="preserve">指定承認    </v>
      </c>
      <c r="AD1447" s="401"/>
    </row>
    <row r="1448" spans="1:30" ht="15" customHeight="1">
      <c r="A1448" s="400" t="str">
        <f t="shared" si="319"/>
        <v>041B0449</v>
      </c>
      <c r="B1448" s="544"/>
      <c r="C1448" s="529"/>
      <c r="D1448" s="139" t="s">
        <v>164</v>
      </c>
      <c r="E1448" s="140">
        <v>4</v>
      </c>
      <c r="F1448" s="140">
        <v>49</v>
      </c>
      <c r="G1448" s="414"/>
      <c r="H1448" s="414"/>
      <c r="I1448" s="155" t="str">
        <f t="shared" si="307"/>
        <v>041B0449</v>
      </c>
      <c r="J1448" s="156" t="s">
        <v>735</v>
      </c>
      <c r="K1448" s="156" t="s">
        <v>2110</v>
      </c>
      <c r="L1448" s="155" t="s">
        <v>741</v>
      </c>
      <c r="M1448" s="155" t="s">
        <v>381</v>
      </c>
      <c r="N1448" s="155" t="s">
        <v>361</v>
      </c>
      <c r="O1448" s="157" t="s">
        <v>57</v>
      </c>
      <c r="P1448" s="158"/>
      <c r="Q1448" s="159"/>
      <c r="R1448" s="160"/>
      <c r="S1448" s="183" t="s">
        <v>1694</v>
      </c>
      <c r="T1448" s="408">
        <f t="shared" si="317"/>
        <v>41</v>
      </c>
      <c r="V1448" s="401" t="str">
        <f t="shared" si="313"/>
        <v xml:space="preserve">指定承認    </v>
      </c>
      <c r="W1448" s="401" t="str">
        <f t="shared" si="318"/>
        <v xml:space="preserve">指定承認    </v>
      </c>
      <c r="AD1448" s="401"/>
    </row>
    <row r="1449" spans="1:30" ht="15" customHeight="1">
      <c r="A1449" s="400" t="str">
        <f t="shared" si="319"/>
        <v>021B0419</v>
      </c>
      <c r="B1449" s="544"/>
      <c r="C1449" s="529"/>
      <c r="D1449" s="139" t="s">
        <v>164</v>
      </c>
      <c r="E1449" s="140">
        <v>4</v>
      </c>
      <c r="F1449" s="140">
        <v>19</v>
      </c>
      <c r="G1449" s="596" t="s">
        <v>2745</v>
      </c>
      <c r="H1449" s="531" t="s">
        <v>2975</v>
      </c>
      <c r="I1449" s="191" t="str">
        <f t="shared" si="307"/>
        <v>021B0419</v>
      </c>
      <c r="J1449" s="409" t="s">
        <v>737</v>
      </c>
      <c r="K1449" s="409" t="s">
        <v>1847</v>
      </c>
      <c r="L1449" s="191" t="s">
        <v>1846</v>
      </c>
      <c r="M1449" s="191"/>
      <c r="N1449" s="409" t="s">
        <v>326</v>
      </c>
      <c r="O1449" s="205" t="s">
        <v>57</v>
      </c>
      <c r="P1449" s="192"/>
      <c r="Q1449" s="193"/>
      <c r="R1449" s="194"/>
      <c r="S1449" s="195" t="s">
        <v>1813</v>
      </c>
      <c r="T1449" s="416">
        <f t="shared" si="317"/>
        <v>21</v>
      </c>
      <c r="V1449" s="401" t="str">
        <f t="shared" si="313"/>
        <v xml:space="preserve">指定承認    </v>
      </c>
      <c r="W1449" s="401" t="str">
        <f t="shared" si="318"/>
        <v xml:space="preserve">指定承認    </v>
      </c>
      <c r="AD1449" s="401"/>
    </row>
    <row r="1450" spans="1:30" ht="15" customHeight="1">
      <c r="A1450" s="400" t="str">
        <f t="shared" si="319"/>
        <v>021B0420</v>
      </c>
      <c r="B1450" s="544"/>
      <c r="C1450" s="529"/>
      <c r="D1450" s="139" t="s">
        <v>164</v>
      </c>
      <c r="E1450" s="140">
        <v>4</v>
      </c>
      <c r="F1450" s="140">
        <v>20</v>
      </c>
      <c r="G1450" s="597"/>
      <c r="H1450" s="539"/>
      <c r="I1450" s="170" t="str">
        <f t="shared" si="307"/>
        <v>021B0420</v>
      </c>
      <c r="J1450" s="171" t="s">
        <v>737</v>
      </c>
      <c r="K1450" s="171" t="s">
        <v>1848</v>
      </c>
      <c r="L1450" s="170" t="s">
        <v>1846</v>
      </c>
      <c r="M1450" s="170"/>
      <c r="N1450" s="171" t="s">
        <v>327</v>
      </c>
      <c r="O1450" s="172" t="s">
        <v>57</v>
      </c>
      <c r="P1450" s="173"/>
      <c r="Q1450" s="174"/>
      <c r="R1450" s="175"/>
      <c r="S1450" s="204" t="s">
        <v>1813</v>
      </c>
      <c r="T1450" s="424">
        <f t="shared" si="317"/>
        <v>21</v>
      </c>
      <c r="V1450" s="401" t="str">
        <f t="shared" si="313"/>
        <v xml:space="preserve">指定承認    </v>
      </c>
      <c r="W1450" s="401" t="str">
        <f t="shared" si="318"/>
        <v xml:space="preserve">指定承認    </v>
      </c>
      <c r="AD1450" s="401"/>
    </row>
    <row r="1451" spans="1:30" ht="15" customHeight="1">
      <c r="A1451" s="400" t="str">
        <f t="shared" si="319"/>
        <v>041B0416</v>
      </c>
      <c r="B1451" s="544"/>
      <c r="C1451" s="529"/>
      <c r="D1451" s="139" t="s">
        <v>164</v>
      </c>
      <c r="E1451" s="140">
        <v>4</v>
      </c>
      <c r="F1451" s="140">
        <v>16</v>
      </c>
      <c r="G1451" s="597"/>
      <c r="H1451" s="539"/>
      <c r="I1451" s="164" t="str">
        <f t="shared" si="307"/>
        <v>041B0416</v>
      </c>
      <c r="J1451" s="176" t="s">
        <v>737</v>
      </c>
      <c r="K1451" s="176" t="s">
        <v>1939</v>
      </c>
      <c r="L1451" s="164" t="s">
        <v>1846</v>
      </c>
      <c r="M1451" s="164"/>
      <c r="N1451" s="176" t="s">
        <v>327</v>
      </c>
      <c r="O1451" s="177" t="s">
        <v>57</v>
      </c>
      <c r="P1451" s="178"/>
      <c r="Q1451" s="179"/>
      <c r="R1451" s="180"/>
      <c r="S1451" s="181" t="s">
        <v>1694</v>
      </c>
      <c r="T1451" s="419">
        <f t="shared" si="317"/>
        <v>41</v>
      </c>
      <c r="V1451" s="401" t="str">
        <f t="shared" si="313"/>
        <v xml:space="preserve">指定承認    </v>
      </c>
      <c r="W1451" s="401" t="str">
        <f t="shared" si="318"/>
        <v xml:space="preserve">指定承認    </v>
      </c>
      <c r="AD1451" s="401"/>
    </row>
    <row r="1452" spans="1:30" ht="15" customHeight="1">
      <c r="A1452" s="400" t="str">
        <f t="shared" si="319"/>
        <v>021B0421</v>
      </c>
      <c r="B1452" s="544"/>
      <c r="C1452" s="529"/>
      <c r="D1452" s="139" t="s">
        <v>164</v>
      </c>
      <c r="E1452" s="140">
        <v>4</v>
      </c>
      <c r="F1452" s="140">
        <v>21</v>
      </c>
      <c r="G1452" s="597"/>
      <c r="H1452" s="539"/>
      <c r="I1452" s="162" t="str">
        <f t="shared" si="307"/>
        <v>021B0421</v>
      </c>
      <c r="J1452" s="142" t="s">
        <v>738</v>
      </c>
      <c r="K1452" s="142" t="s">
        <v>1849</v>
      </c>
      <c r="L1452" s="141" t="s">
        <v>1846</v>
      </c>
      <c r="M1452" s="141"/>
      <c r="N1452" s="142" t="s">
        <v>1851</v>
      </c>
      <c r="O1452" s="143" t="s">
        <v>57</v>
      </c>
      <c r="P1452" s="144"/>
      <c r="Q1452" s="145"/>
      <c r="R1452" s="146"/>
      <c r="S1452" s="147" t="s">
        <v>1813</v>
      </c>
      <c r="T1452" s="406">
        <f t="shared" si="317"/>
        <v>21</v>
      </c>
      <c r="V1452" s="401" t="str">
        <f t="shared" si="313"/>
        <v xml:space="preserve">指定承認    </v>
      </c>
      <c r="W1452" s="401" t="str">
        <f t="shared" si="318"/>
        <v xml:space="preserve">指定承認    </v>
      </c>
      <c r="AD1452" s="401"/>
    </row>
    <row r="1453" spans="1:30" ht="15" customHeight="1">
      <c r="A1453" s="400" t="str">
        <f t="shared" si="319"/>
        <v>021B0422</v>
      </c>
      <c r="B1453" s="544"/>
      <c r="C1453" s="529"/>
      <c r="D1453" s="139" t="s">
        <v>164</v>
      </c>
      <c r="E1453" s="140">
        <v>4</v>
      </c>
      <c r="F1453" s="140">
        <v>22</v>
      </c>
      <c r="G1453" s="597"/>
      <c r="H1453" s="535"/>
      <c r="I1453" s="164" t="str">
        <f t="shared" si="307"/>
        <v>021B0422</v>
      </c>
      <c r="J1453" s="176" t="s">
        <v>738</v>
      </c>
      <c r="K1453" s="176" t="s">
        <v>1850</v>
      </c>
      <c r="L1453" s="164" t="s">
        <v>1846</v>
      </c>
      <c r="M1453" s="164"/>
      <c r="N1453" s="176" t="s">
        <v>1852</v>
      </c>
      <c r="O1453" s="177" t="s">
        <v>57</v>
      </c>
      <c r="P1453" s="178"/>
      <c r="Q1453" s="179"/>
      <c r="R1453" s="180"/>
      <c r="S1453" s="181" t="s">
        <v>1813</v>
      </c>
      <c r="T1453" s="419">
        <f t="shared" si="317"/>
        <v>21</v>
      </c>
      <c r="V1453" s="401" t="str">
        <f t="shared" ref="V1453:V1525" si="320">""&amp;O1453&amp;"  "&amp;P1453&amp;"  "&amp;Q1453&amp;""</f>
        <v xml:space="preserve">指定承認    </v>
      </c>
      <c r="W1453" s="401" t="str">
        <f t="shared" si="318"/>
        <v xml:space="preserve">指定承認    </v>
      </c>
      <c r="AD1453" s="401"/>
    </row>
    <row r="1454" spans="1:30" ht="15" customHeight="1">
      <c r="A1454" s="400" t="str">
        <f t="shared" si="319"/>
        <v>021B0449</v>
      </c>
      <c r="B1454" s="544"/>
      <c r="C1454" s="529"/>
      <c r="D1454" s="139" t="s">
        <v>164</v>
      </c>
      <c r="E1454" s="140">
        <v>4</v>
      </c>
      <c r="F1454" s="140">
        <v>49</v>
      </c>
      <c r="G1454" s="597"/>
      <c r="H1454" s="531" t="s">
        <v>348</v>
      </c>
      <c r="I1454" s="162" t="str">
        <f t="shared" si="307"/>
        <v>021B0449</v>
      </c>
      <c r="J1454" s="142" t="s">
        <v>735</v>
      </c>
      <c r="K1454" s="142" t="s">
        <v>1898</v>
      </c>
      <c r="L1454" s="141" t="s">
        <v>1846</v>
      </c>
      <c r="M1454" s="141" t="s">
        <v>348</v>
      </c>
      <c r="N1454" s="142" t="s">
        <v>357</v>
      </c>
      <c r="O1454" s="143" t="s">
        <v>57</v>
      </c>
      <c r="P1454" s="144"/>
      <c r="Q1454" s="145"/>
      <c r="R1454" s="146"/>
      <c r="S1454" s="147" t="s">
        <v>1813</v>
      </c>
      <c r="T1454" s="406">
        <f t="shared" si="317"/>
        <v>21</v>
      </c>
      <c r="V1454" s="401" t="str">
        <f t="shared" si="320"/>
        <v xml:space="preserve">指定承認    </v>
      </c>
      <c r="W1454" s="401" t="str">
        <f t="shared" si="318"/>
        <v xml:space="preserve">指定承認    </v>
      </c>
      <c r="AD1454" s="401"/>
    </row>
    <row r="1455" spans="1:30" ht="15" customHeight="1">
      <c r="A1455" s="400" t="str">
        <f t="shared" si="319"/>
        <v>041B0450</v>
      </c>
      <c r="B1455" s="544"/>
      <c r="C1455" s="529"/>
      <c r="D1455" s="139" t="s">
        <v>164</v>
      </c>
      <c r="E1455" s="140">
        <v>4</v>
      </c>
      <c r="F1455" s="140">
        <v>50</v>
      </c>
      <c r="G1455" s="597"/>
      <c r="H1455" s="533"/>
      <c r="I1455" s="164" t="str">
        <f t="shared" si="307"/>
        <v>041B0450</v>
      </c>
      <c r="J1455" s="176" t="s">
        <v>735</v>
      </c>
      <c r="K1455" s="176" t="s">
        <v>1968</v>
      </c>
      <c r="L1455" s="164" t="s">
        <v>1846</v>
      </c>
      <c r="M1455" s="164" t="s">
        <v>348</v>
      </c>
      <c r="N1455" s="176" t="s">
        <v>357</v>
      </c>
      <c r="O1455" s="177" t="s">
        <v>57</v>
      </c>
      <c r="P1455" s="178"/>
      <c r="Q1455" s="179"/>
      <c r="R1455" s="180"/>
      <c r="S1455" s="181" t="s">
        <v>1694</v>
      </c>
      <c r="T1455" s="419">
        <f t="shared" si="317"/>
        <v>41</v>
      </c>
      <c r="V1455" s="401" t="str">
        <f t="shared" si="320"/>
        <v xml:space="preserve">指定承認    </v>
      </c>
      <c r="W1455" s="401" t="str">
        <f t="shared" si="318"/>
        <v xml:space="preserve">指定承認    </v>
      </c>
      <c r="AD1455" s="401"/>
    </row>
    <row r="1456" spans="1:30" ht="15" customHeight="1">
      <c r="A1456" s="400" t="str">
        <f t="shared" si="319"/>
        <v>021B0450</v>
      </c>
      <c r="B1456" s="544"/>
      <c r="C1456" s="529"/>
      <c r="D1456" s="139" t="s">
        <v>164</v>
      </c>
      <c r="E1456" s="140">
        <v>4</v>
      </c>
      <c r="F1456" s="140">
        <v>50</v>
      </c>
      <c r="G1456" s="597"/>
      <c r="H1456" s="531" t="s">
        <v>2739</v>
      </c>
      <c r="I1456" s="162" t="str">
        <f t="shared" si="307"/>
        <v>021B0450</v>
      </c>
      <c r="J1456" s="142" t="s">
        <v>735</v>
      </c>
      <c r="K1456" s="142" t="s">
        <v>1899</v>
      </c>
      <c r="L1456" s="141" t="s">
        <v>1846</v>
      </c>
      <c r="M1456" s="141" t="s">
        <v>356</v>
      </c>
      <c r="N1456" s="142" t="s">
        <v>321</v>
      </c>
      <c r="O1456" s="143" t="s">
        <v>57</v>
      </c>
      <c r="P1456" s="144"/>
      <c r="Q1456" s="145"/>
      <c r="R1456" s="146"/>
      <c r="S1456" s="147" t="s">
        <v>1813</v>
      </c>
      <c r="T1456" s="406">
        <f t="shared" si="317"/>
        <v>21</v>
      </c>
      <c r="V1456" s="401" t="str">
        <f t="shared" si="320"/>
        <v xml:space="preserve">指定承認    </v>
      </c>
      <c r="W1456" s="401" t="str">
        <f t="shared" si="318"/>
        <v xml:space="preserve">指定承認    </v>
      </c>
      <c r="AD1456" s="401"/>
    </row>
    <row r="1457" spans="1:30" ht="15" customHeight="1">
      <c r="A1457" s="400" t="str">
        <f t="shared" si="319"/>
        <v>041B0451</v>
      </c>
      <c r="B1457" s="544"/>
      <c r="C1457" s="529"/>
      <c r="D1457" s="139" t="s">
        <v>164</v>
      </c>
      <c r="E1457" s="140">
        <v>4</v>
      </c>
      <c r="F1457" s="140">
        <v>51</v>
      </c>
      <c r="G1457" s="597"/>
      <c r="H1457" s="532"/>
      <c r="I1457" s="164" t="str">
        <f t="shared" si="307"/>
        <v>041B0451</v>
      </c>
      <c r="J1457" s="176" t="s">
        <v>735</v>
      </c>
      <c r="K1457" s="176" t="s">
        <v>1969</v>
      </c>
      <c r="L1457" s="164" t="s">
        <v>1846</v>
      </c>
      <c r="M1457" s="164" t="s">
        <v>356</v>
      </c>
      <c r="N1457" s="176" t="s">
        <v>321</v>
      </c>
      <c r="O1457" s="177" t="s">
        <v>57</v>
      </c>
      <c r="P1457" s="178"/>
      <c r="Q1457" s="179"/>
      <c r="R1457" s="180"/>
      <c r="S1457" s="181" t="s">
        <v>1694</v>
      </c>
      <c r="T1457" s="419">
        <f t="shared" si="317"/>
        <v>41</v>
      </c>
      <c r="V1457" s="401" t="str">
        <f t="shared" si="320"/>
        <v xml:space="preserve">指定承認    </v>
      </c>
      <c r="W1457" s="401" t="str">
        <f t="shared" si="318"/>
        <v xml:space="preserve">指定承認    </v>
      </c>
      <c r="AD1457" s="401"/>
    </row>
    <row r="1458" spans="1:30" ht="15" customHeight="1">
      <c r="A1458" s="400" t="str">
        <f t="shared" si="319"/>
        <v>021B0451</v>
      </c>
      <c r="B1458" s="544"/>
      <c r="C1458" s="529"/>
      <c r="D1458" s="139" t="s">
        <v>164</v>
      </c>
      <c r="E1458" s="140">
        <v>4</v>
      </c>
      <c r="F1458" s="140">
        <v>51</v>
      </c>
      <c r="G1458" s="597"/>
      <c r="H1458" s="532"/>
      <c r="I1458" s="162" t="str">
        <f t="shared" si="307"/>
        <v>021B0451</v>
      </c>
      <c r="J1458" s="142" t="s">
        <v>735</v>
      </c>
      <c r="K1458" s="142" t="s">
        <v>1900</v>
      </c>
      <c r="L1458" s="141" t="s">
        <v>1846</v>
      </c>
      <c r="M1458" s="141" t="s">
        <v>356</v>
      </c>
      <c r="N1458" s="142" t="s">
        <v>357</v>
      </c>
      <c r="O1458" s="143" t="s">
        <v>57</v>
      </c>
      <c r="P1458" s="144"/>
      <c r="Q1458" s="145"/>
      <c r="R1458" s="146"/>
      <c r="S1458" s="147" t="s">
        <v>1813</v>
      </c>
      <c r="T1458" s="406">
        <f t="shared" si="317"/>
        <v>21</v>
      </c>
      <c r="V1458" s="401" t="str">
        <f t="shared" si="320"/>
        <v xml:space="preserve">指定承認    </v>
      </c>
      <c r="W1458" s="401" t="str">
        <f t="shared" si="318"/>
        <v xml:space="preserve">指定承認    </v>
      </c>
      <c r="AD1458" s="401"/>
    </row>
    <row r="1459" spans="1:30" ht="15" customHeight="1">
      <c r="A1459" s="400" t="str">
        <f t="shared" si="319"/>
        <v>041B0452</v>
      </c>
      <c r="B1459" s="544"/>
      <c r="C1459" s="529"/>
      <c r="D1459" s="139" t="s">
        <v>164</v>
      </c>
      <c r="E1459" s="140">
        <v>4</v>
      </c>
      <c r="F1459" s="140">
        <v>52</v>
      </c>
      <c r="G1459" s="597"/>
      <c r="H1459" s="532"/>
      <c r="I1459" s="164" t="str">
        <f t="shared" si="307"/>
        <v>041B0452</v>
      </c>
      <c r="J1459" s="176" t="s">
        <v>735</v>
      </c>
      <c r="K1459" s="176" t="s">
        <v>1970</v>
      </c>
      <c r="L1459" s="164" t="s">
        <v>1846</v>
      </c>
      <c r="M1459" s="164" t="s">
        <v>356</v>
      </c>
      <c r="N1459" s="176" t="s">
        <v>357</v>
      </c>
      <c r="O1459" s="177" t="s">
        <v>57</v>
      </c>
      <c r="P1459" s="178"/>
      <c r="Q1459" s="179"/>
      <c r="R1459" s="180"/>
      <c r="S1459" s="181" t="s">
        <v>1694</v>
      </c>
      <c r="T1459" s="419">
        <f t="shared" si="317"/>
        <v>41</v>
      </c>
      <c r="V1459" s="401" t="str">
        <f t="shared" si="320"/>
        <v xml:space="preserve">指定承認    </v>
      </c>
      <c r="W1459" s="401" t="str">
        <f t="shared" si="318"/>
        <v xml:space="preserve">指定承認    </v>
      </c>
      <c r="AD1459" s="401"/>
    </row>
    <row r="1460" spans="1:30" ht="15" customHeight="1">
      <c r="A1460" s="400" t="str">
        <f t="shared" si="319"/>
        <v>021B0452</v>
      </c>
      <c r="B1460" s="544"/>
      <c r="C1460" s="529"/>
      <c r="D1460" s="139" t="s">
        <v>164</v>
      </c>
      <c r="E1460" s="140">
        <v>4</v>
      </c>
      <c r="F1460" s="140">
        <v>52</v>
      </c>
      <c r="G1460" s="597"/>
      <c r="H1460" s="532"/>
      <c r="I1460" s="162" t="str">
        <f t="shared" si="307"/>
        <v>021B0452</v>
      </c>
      <c r="J1460" s="142" t="s">
        <v>735</v>
      </c>
      <c r="K1460" s="142" t="s">
        <v>1901</v>
      </c>
      <c r="L1460" s="141" t="s">
        <v>1846</v>
      </c>
      <c r="M1460" s="141" t="s">
        <v>356</v>
      </c>
      <c r="N1460" s="142" t="s">
        <v>352</v>
      </c>
      <c r="O1460" s="143" t="s">
        <v>57</v>
      </c>
      <c r="P1460" s="144"/>
      <c r="Q1460" s="145"/>
      <c r="R1460" s="146"/>
      <c r="S1460" s="147" t="s">
        <v>1813</v>
      </c>
      <c r="T1460" s="406">
        <f t="shared" si="317"/>
        <v>21</v>
      </c>
      <c r="V1460" s="401" t="str">
        <f t="shared" si="320"/>
        <v xml:space="preserve">指定承認    </v>
      </c>
      <c r="W1460" s="401" t="str">
        <f t="shared" si="318"/>
        <v xml:space="preserve">指定承認    </v>
      </c>
      <c r="AD1460" s="401"/>
    </row>
    <row r="1461" spans="1:30" ht="15" customHeight="1">
      <c r="A1461" s="400" t="str">
        <f t="shared" si="319"/>
        <v>041B0453</v>
      </c>
      <c r="B1461" s="544"/>
      <c r="C1461" s="529"/>
      <c r="D1461" s="139" t="s">
        <v>164</v>
      </c>
      <c r="E1461" s="140">
        <v>4</v>
      </c>
      <c r="F1461" s="140">
        <v>53</v>
      </c>
      <c r="G1461" s="597"/>
      <c r="H1461" s="533"/>
      <c r="I1461" s="164" t="str">
        <f t="shared" si="307"/>
        <v>041B0453</v>
      </c>
      <c r="J1461" s="176" t="s">
        <v>735</v>
      </c>
      <c r="K1461" s="176" t="s">
        <v>1971</v>
      </c>
      <c r="L1461" s="164" t="s">
        <v>1846</v>
      </c>
      <c r="M1461" s="164" t="s">
        <v>356</v>
      </c>
      <c r="N1461" s="176" t="s">
        <v>352</v>
      </c>
      <c r="O1461" s="177" t="s">
        <v>57</v>
      </c>
      <c r="P1461" s="178"/>
      <c r="Q1461" s="179"/>
      <c r="R1461" s="180"/>
      <c r="S1461" s="181" t="s">
        <v>1694</v>
      </c>
      <c r="T1461" s="419">
        <f t="shared" si="317"/>
        <v>41</v>
      </c>
      <c r="V1461" s="401" t="str">
        <f t="shared" si="320"/>
        <v xml:space="preserve">指定承認    </v>
      </c>
      <c r="W1461" s="401" t="str">
        <f t="shared" si="318"/>
        <v xml:space="preserve">指定承認    </v>
      </c>
      <c r="AD1461" s="401"/>
    </row>
    <row r="1462" spans="1:30" ht="15" customHeight="1">
      <c r="A1462" s="400" t="str">
        <f t="shared" si="319"/>
        <v>021B0453</v>
      </c>
      <c r="B1462" s="544"/>
      <c r="C1462" s="529"/>
      <c r="D1462" s="139" t="s">
        <v>164</v>
      </c>
      <c r="E1462" s="140">
        <v>4</v>
      </c>
      <c r="F1462" s="140">
        <v>53</v>
      </c>
      <c r="G1462" s="597"/>
      <c r="H1462" s="531" t="s">
        <v>2740</v>
      </c>
      <c r="I1462" s="162" t="str">
        <f t="shared" si="307"/>
        <v>021B0453</v>
      </c>
      <c r="J1462" s="142" t="s">
        <v>735</v>
      </c>
      <c r="K1462" s="142" t="s">
        <v>1902</v>
      </c>
      <c r="L1462" s="141" t="s">
        <v>1846</v>
      </c>
      <c r="M1462" s="141" t="s">
        <v>359</v>
      </c>
      <c r="N1462" s="142" t="s">
        <v>357</v>
      </c>
      <c r="O1462" s="143" t="s">
        <v>57</v>
      </c>
      <c r="P1462" s="144"/>
      <c r="Q1462" s="145"/>
      <c r="R1462" s="146"/>
      <c r="S1462" s="147" t="s">
        <v>1813</v>
      </c>
      <c r="T1462" s="406">
        <f t="shared" si="317"/>
        <v>21</v>
      </c>
      <c r="V1462" s="401" t="str">
        <f t="shared" si="320"/>
        <v xml:space="preserve">指定承認    </v>
      </c>
      <c r="W1462" s="401" t="str">
        <f t="shared" si="318"/>
        <v xml:space="preserve">指定承認    </v>
      </c>
      <c r="AD1462" s="401"/>
    </row>
    <row r="1463" spans="1:30" ht="15" customHeight="1">
      <c r="A1463" s="400" t="str">
        <f t="shared" si="319"/>
        <v>041B0454</v>
      </c>
      <c r="B1463" s="544"/>
      <c r="C1463" s="529"/>
      <c r="D1463" s="139" t="s">
        <v>164</v>
      </c>
      <c r="E1463" s="140">
        <v>4</v>
      </c>
      <c r="F1463" s="140">
        <v>54</v>
      </c>
      <c r="G1463" s="597"/>
      <c r="H1463" s="532"/>
      <c r="I1463" s="164" t="str">
        <f t="shared" si="307"/>
        <v>041B0454</v>
      </c>
      <c r="J1463" s="176" t="s">
        <v>735</v>
      </c>
      <c r="K1463" s="176" t="s">
        <v>1972</v>
      </c>
      <c r="L1463" s="164" t="s">
        <v>1846</v>
      </c>
      <c r="M1463" s="164" t="s">
        <v>359</v>
      </c>
      <c r="N1463" s="176" t="s">
        <v>357</v>
      </c>
      <c r="O1463" s="177" t="s">
        <v>57</v>
      </c>
      <c r="P1463" s="178"/>
      <c r="Q1463" s="179"/>
      <c r="R1463" s="180"/>
      <c r="S1463" s="181" t="s">
        <v>1694</v>
      </c>
      <c r="T1463" s="419">
        <f t="shared" si="317"/>
        <v>41</v>
      </c>
      <c r="V1463" s="401" t="str">
        <f t="shared" si="320"/>
        <v xml:space="preserve">指定承認    </v>
      </c>
      <c r="W1463" s="401" t="str">
        <f t="shared" si="318"/>
        <v xml:space="preserve">指定承認    </v>
      </c>
      <c r="AD1463" s="401"/>
    </row>
    <row r="1464" spans="1:30" ht="15" customHeight="1">
      <c r="A1464" s="400" t="str">
        <f t="shared" si="319"/>
        <v>021B0454</v>
      </c>
      <c r="B1464" s="544"/>
      <c r="C1464" s="529"/>
      <c r="D1464" s="139" t="s">
        <v>164</v>
      </c>
      <c r="E1464" s="140">
        <v>4</v>
      </c>
      <c r="F1464" s="140">
        <v>54</v>
      </c>
      <c r="G1464" s="597"/>
      <c r="H1464" s="532"/>
      <c r="I1464" s="162" t="str">
        <f t="shared" si="307"/>
        <v>021B0454</v>
      </c>
      <c r="J1464" s="142" t="s">
        <v>735</v>
      </c>
      <c r="K1464" s="142" t="s">
        <v>1903</v>
      </c>
      <c r="L1464" s="141" t="s">
        <v>1846</v>
      </c>
      <c r="M1464" s="141" t="s">
        <v>359</v>
      </c>
      <c r="N1464" s="142" t="s">
        <v>352</v>
      </c>
      <c r="O1464" s="143" t="s">
        <v>57</v>
      </c>
      <c r="P1464" s="144"/>
      <c r="Q1464" s="145"/>
      <c r="R1464" s="146"/>
      <c r="S1464" s="147" t="s">
        <v>1813</v>
      </c>
      <c r="T1464" s="406">
        <f t="shared" si="317"/>
        <v>21</v>
      </c>
      <c r="V1464" s="401" t="str">
        <f t="shared" si="320"/>
        <v xml:space="preserve">指定承認    </v>
      </c>
      <c r="W1464" s="401" t="str">
        <f t="shared" si="316"/>
        <v xml:space="preserve">指定承認    </v>
      </c>
      <c r="AD1464" s="401"/>
    </row>
    <row r="1465" spans="1:30" ht="15" customHeight="1">
      <c r="A1465" s="400" t="str">
        <f t="shared" si="319"/>
        <v>041B0455</v>
      </c>
      <c r="B1465" s="544"/>
      <c r="C1465" s="529"/>
      <c r="D1465" s="139" t="s">
        <v>164</v>
      </c>
      <c r="E1465" s="140">
        <v>4</v>
      </c>
      <c r="F1465" s="140">
        <v>55</v>
      </c>
      <c r="G1465" s="597"/>
      <c r="H1465" s="532"/>
      <c r="I1465" s="164" t="str">
        <f t="shared" si="307"/>
        <v>041B0455</v>
      </c>
      <c r="J1465" s="176" t="s">
        <v>735</v>
      </c>
      <c r="K1465" s="176" t="s">
        <v>1973</v>
      </c>
      <c r="L1465" s="164" t="s">
        <v>1846</v>
      </c>
      <c r="M1465" s="164" t="s">
        <v>359</v>
      </c>
      <c r="N1465" s="176" t="s">
        <v>352</v>
      </c>
      <c r="O1465" s="177" t="s">
        <v>57</v>
      </c>
      <c r="P1465" s="178"/>
      <c r="Q1465" s="179"/>
      <c r="R1465" s="180"/>
      <c r="S1465" s="181" t="s">
        <v>1694</v>
      </c>
      <c r="T1465" s="419">
        <f t="shared" si="317"/>
        <v>41</v>
      </c>
      <c r="V1465" s="401" t="str">
        <f t="shared" si="320"/>
        <v xml:space="preserve">指定承認    </v>
      </c>
      <c r="W1465" s="401" t="str">
        <f t="shared" si="316"/>
        <v xml:space="preserve">指定承認    </v>
      </c>
      <c r="AD1465" s="401"/>
    </row>
    <row r="1466" spans="1:30" ht="15" customHeight="1">
      <c r="A1466" s="400" t="str">
        <f t="shared" si="319"/>
        <v>021B0455</v>
      </c>
      <c r="B1466" s="544"/>
      <c r="C1466" s="529"/>
      <c r="D1466" s="139" t="s">
        <v>164</v>
      </c>
      <c r="E1466" s="140">
        <v>4</v>
      </c>
      <c r="F1466" s="140">
        <v>55</v>
      </c>
      <c r="G1466" s="597"/>
      <c r="H1466" s="532"/>
      <c r="I1466" s="162" t="str">
        <f t="shared" si="307"/>
        <v>021B0455</v>
      </c>
      <c r="J1466" s="142" t="s">
        <v>735</v>
      </c>
      <c r="K1466" s="142" t="s">
        <v>1904</v>
      </c>
      <c r="L1466" s="141" t="s">
        <v>1846</v>
      </c>
      <c r="M1466" s="141" t="s">
        <v>359</v>
      </c>
      <c r="N1466" s="142" t="s">
        <v>377</v>
      </c>
      <c r="O1466" s="143" t="s">
        <v>57</v>
      </c>
      <c r="P1466" s="144"/>
      <c r="Q1466" s="145"/>
      <c r="R1466" s="146"/>
      <c r="S1466" s="147" t="s">
        <v>1813</v>
      </c>
      <c r="T1466" s="406">
        <f t="shared" si="317"/>
        <v>21</v>
      </c>
      <c r="V1466" s="401" t="str">
        <f t="shared" si="320"/>
        <v xml:space="preserve">指定承認    </v>
      </c>
      <c r="W1466" s="401" t="str">
        <f t="shared" si="316"/>
        <v xml:space="preserve">指定承認    </v>
      </c>
      <c r="AD1466" s="401"/>
    </row>
    <row r="1467" spans="1:30" ht="15" customHeight="1">
      <c r="A1467" s="400" t="str">
        <f t="shared" si="319"/>
        <v>041B0456</v>
      </c>
      <c r="B1467" s="544"/>
      <c r="C1467" s="529"/>
      <c r="D1467" s="139" t="s">
        <v>164</v>
      </c>
      <c r="E1467" s="140">
        <v>4</v>
      </c>
      <c r="F1467" s="140">
        <v>56</v>
      </c>
      <c r="G1467" s="597"/>
      <c r="H1467" s="532"/>
      <c r="I1467" s="164" t="str">
        <f t="shared" si="307"/>
        <v>041B0456</v>
      </c>
      <c r="J1467" s="176" t="s">
        <v>735</v>
      </c>
      <c r="K1467" s="176" t="s">
        <v>1974</v>
      </c>
      <c r="L1467" s="164" t="s">
        <v>1846</v>
      </c>
      <c r="M1467" s="164" t="s">
        <v>359</v>
      </c>
      <c r="N1467" s="176" t="s">
        <v>377</v>
      </c>
      <c r="O1467" s="177" t="s">
        <v>57</v>
      </c>
      <c r="P1467" s="178"/>
      <c r="Q1467" s="179"/>
      <c r="R1467" s="180"/>
      <c r="S1467" s="181" t="s">
        <v>1694</v>
      </c>
      <c r="T1467" s="419">
        <f t="shared" si="317"/>
        <v>41</v>
      </c>
      <c r="V1467" s="401" t="str">
        <f t="shared" si="320"/>
        <v xml:space="preserve">指定承認    </v>
      </c>
      <c r="W1467" s="401" t="str">
        <f t="shared" si="316"/>
        <v xml:space="preserve">指定承認    </v>
      </c>
      <c r="AD1467" s="401"/>
    </row>
    <row r="1468" spans="1:30" ht="15" customHeight="1">
      <c r="A1468" s="400" t="str">
        <f t="shared" si="319"/>
        <v>021B0456</v>
      </c>
      <c r="B1468" s="544"/>
      <c r="C1468" s="529"/>
      <c r="D1468" s="139" t="s">
        <v>164</v>
      </c>
      <c r="E1468" s="140">
        <v>4</v>
      </c>
      <c r="F1468" s="140">
        <v>56</v>
      </c>
      <c r="G1468" s="597"/>
      <c r="H1468" s="532"/>
      <c r="I1468" s="162" t="str">
        <f t="shared" si="307"/>
        <v>021B0456</v>
      </c>
      <c r="J1468" s="142" t="s">
        <v>735</v>
      </c>
      <c r="K1468" s="142" t="s">
        <v>1905</v>
      </c>
      <c r="L1468" s="141" t="s">
        <v>1846</v>
      </c>
      <c r="M1468" s="141" t="s">
        <v>1894</v>
      </c>
      <c r="N1468" s="142" t="s">
        <v>357</v>
      </c>
      <c r="O1468" s="143" t="s">
        <v>57</v>
      </c>
      <c r="P1468" s="144"/>
      <c r="Q1468" s="145"/>
      <c r="R1468" s="146"/>
      <c r="S1468" s="147" t="s">
        <v>1813</v>
      </c>
      <c r="T1468" s="406">
        <f t="shared" si="317"/>
        <v>21</v>
      </c>
      <c r="V1468" s="401" t="str">
        <f t="shared" si="320"/>
        <v xml:space="preserve">指定承認    </v>
      </c>
      <c r="W1468" s="401" t="str">
        <f t="shared" si="316"/>
        <v xml:space="preserve">指定承認    </v>
      </c>
      <c r="AD1468" s="401"/>
    </row>
    <row r="1469" spans="1:30" ht="15" customHeight="1">
      <c r="A1469" s="400" t="str">
        <f t="shared" si="319"/>
        <v>041B0457</v>
      </c>
      <c r="B1469" s="544"/>
      <c r="C1469" s="529"/>
      <c r="D1469" s="139" t="s">
        <v>164</v>
      </c>
      <c r="E1469" s="140">
        <v>4</v>
      </c>
      <c r="F1469" s="140">
        <v>57</v>
      </c>
      <c r="G1469" s="597"/>
      <c r="H1469" s="533"/>
      <c r="I1469" s="164" t="str">
        <f t="shared" si="307"/>
        <v>041B0457</v>
      </c>
      <c r="J1469" s="176" t="s">
        <v>735</v>
      </c>
      <c r="K1469" s="176" t="s">
        <v>2111</v>
      </c>
      <c r="L1469" s="164" t="s">
        <v>1846</v>
      </c>
      <c r="M1469" s="164" t="s">
        <v>1894</v>
      </c>
      <c r="N1469" s="176" t="s">
        <v>357</v>
      </c>
      <c r="O1469" s="177" t="s">
        <v>57</v>
      </c>
      <c r="P1469" s="178"/>
      <c r="Q1469" s="179"/>
      <c r="R1469" s="180"/>
      <c r="S1469" s="181" t="s">
        <v>1694</v>
      </c>
      <c r="T1469" s="419">
        <f t="shared" si="317"/>
        <v>41</v>
      </c>
      <c r="V1469" s="401" t="str">
        <f t="shared" si="320"/>
        <v xml:space="preserve">指定承認    </v>
      </c>
      <c r="W1469" s="401" t="str">
        <f t="shared" si="316"/>
        <v xml:space="preserve">指定承認    </v>
      </c>
      <c r="AD1469" s="401"/>
    </row>
    <row r="1470" spans="1:30" ht="15" customHeight="1">
      <c r="A1470" s="400" t="str">
        <f t="shared" si="319"/>
        <v>021B0457</v>
      </c>
      <c r="B1470" s="544"/>
      <c r="C1470" s="529"/>
      <c r="D1470" s="139" t="s">
        <v>164</v>
      </c>
      <c r="E1470" s="140">
        <v>4</v>
      </c>
      <c r="F1470" s="140">
        <v>57</v>
      </c>
      <c r="G1470" s="597"/>
      <c r="H1470" s="531" t="s">
        <v>2741</v>
      </c>
      <c r="I1470" s="162" t="str">
        <f t="shared" si="307"/>
        <v>021B0457</v>
      </c>
      <c r="J1470" s="142" t="s">
        <v>735</v>
      </c>
      <c r="K1470" s="142" t="s">
        <v>3945</v>
      </c>
      <c r="L1470" s="141" t="s">
        <v>1846</v>
      </c>
      <c r="M1470" s="141" t="s">
        <v>380</v>
      </c>
      <c r="N1470" s="141" t="s">
        <v>361</v>
      </c>
      <c r="O1470" s="143" t="s">
        <v>57</v>
      </c>
      <c r="P1470" s="144"/>
      <c r="Q1470" s="145"/>
      <c r="R1470" s="146"/>
      <c r="S1470" s="147" t="s">
        <v>1813</v>
      </c>
      <c r="T1470" s="406">
        <f t="shared" ref="T1470:T1486" si="321">IF(S1470="","",VLOOKUP(S1470,$AC$7:$AD$82,2,FALSE))</f>
        <v>21</v>
      </c>
      <c r="V1470" s="401" t="str">
        <f t="shared" si="320"/>
        <v xml:space="preserve">指定承認    </v>
      </c>
      <c r="W1470" s="401" t="str">
        <f t="shared" si="316"/>
        <v xml:space="preserve">指定承認    </v>
      </c>
      <c r="AD1470" s="401"/>
    </row>
    <row r="1471" spans="1:30" ht="15" customHeight="1">
      <c r="A1471" s="400" t="str">
        <f t="shared" si="319"/>
        <v>041B0458</v>
      </c>
      <c r="B1471" s="544"/>
      <c r="C1471" s="529"/>
      <c r="D1471" s="139" t="s">
        <v>164</v>
      </c>
      <c r="E1471" s="140">
        <v>4</v>
      </c>
      <c r="F1471" s="140">
        <v>58</v>
      </c>
      <c r="G1471" s="597"/>
      <c r="H1471" s="533"/>
      <c r="I1471" s="164" t="str">
        <f t="shared" si="307"/>
        <v>041B0458</v>
      </c>
      <c r="J1471" s="176" t="s">
        <v>735</v>
      </c>
      <c r="K1471" s="176" t="s">
        <v>1975</v>
      </c>
      <c r="L1471" s="164" t="s">
        <v>1846</v>
      </c>
      <c r="M1471" s="164" t="s">
        <v>380</v>
      </c>
      <c r="N1471" s="164" t="s">
        <v>361</v>
      </c>
      <c r="O1471" s="177" t="s">
        <v>57</v>
      </c>
      <c r="P1471" s="178"/>
      <c r="Q1471" s="179"/>
      <c r="R1471" s="180"/>
      <c r="S1471" s="181" t="s">
        <v>1694</v>
      </c>
      <c r="T1471" s="419">
        <f t="shared" si="321"/>
        <v>41</v>
      </c>
      <c r="V1471" s="401" t="str">
        <f t="shared" si="320"/>
        <v xml:space="preserve">指定承認    </v>
      </c>
      <c r="W1471" s="401" t="str">
        <f t="shared" ref="W1471:W1500" si="322">V1471</f>
        <v xml:space="preserve">指定承認    </v>
      </c>
      <c r="AD1471" s="401"/>
    </row>
    <row r="1472" spans="1:30" ht="15" customHeight="1">
      <c r="A1472" s="400" t="str">
        <f t="shared" si="319"/>
        <v>021B0458</v>
      </c>
      <c r="B1472" s="544"/>
      <c r="C1472" s="529"/>
      <c r="D1472" s="139" t="s">
        <v>164</v>
      </c>
      <c r="E1472" s="140">
        <v>4</v>
      </c>
      <c r="F1472" s="140">
        <v>58</v>
      </c>
      <c r="G1472" s="597"/>
      <c r="H1472" s="421" t="s">
        <v>2744</v>
      </c>
      <c r="I1472" s="162" t="str">
        <f t="shared" si="307"/>
        <v>021B0458</v>
      </c>
      <c r="J1472" s="142" t="s">
        <v>735</v>
      </c>
      <c r="K1472" s="142" t="s">
        <v>3950</v>
      </c>
      <c r="L1472" s="141" t="s">
        <v>1846</v>
      </c>
      <c r="M1472" s="141" t="s">
        <v>381</v>
      </c>
      <c r="N1472" s="141" t="s">
        <v>361</v>
      </c>
      <c r="O1472" s="143" t="s">
        <v>57</v>
      </c>
      <c r="P1472" s="144"/>
      <c r="Q1472" s="145"/>
      <c r="R1472" s="146"/>
      <c r="S1472" s="147" t="s">
        <v>1813</v>
      </c>
      <c r="T1472" s="406">
        <f t="shared" si="321"/>
        <v>21</v>
      </c>
      <c r="V1472" s="401" t="str">
        <f t="shared" si="320"/>
        <v xml:space="preserve">指定承認    </v>
      </c>
      <c r="W1472" s="401" t="str">
        <f t="shared" si="322"/>
        <v xml:space="preserve">指定承認    </v>
      </c>
      <c r="AD1472" s="401"/>
    </row>
    <row r="1473" spans="1:30" ht="15" customHeight="1">
      <c r="A1473" s="400" t="str">
        <f t="shared" si="319"/>
        <v>041B0459</v>
      </c>
      <c r="B1473" s="546" t="s">
        <v>2977</v>
      </c>
      <c r="C1473" s="541" t="s">
        <v>2976</v>
      </c>
      <c r="D1473" s="139" t="s">
        <v>164</v>
      </c>
      <c r="E1473" s="140">
        <v>4</v>
      </c>
      <c r="F1473" s="140">
        <v>59</v>
      </c>
      <c r="G1473" s="414"/>
      <c r="H1473" s="414"/>
      <c r="I1473" s="164" t="str">
        <f t="shared" si="307"/>
        <v>041B0459</v>
      </c>
      <c r="J1473" s="176" t="s">
        <v>735</v>
      </c>
      <c r="K1473" s="176" t="s">
        <v>2112</v>
      </c>
      <c r="L1473" s="164" t="s">
        <v>1846</v>
      </c>
      <c r="M1473" s="164" t="s">
        <v>381</v>
      </c>
      <c r="N1473" s="164" t="s">
        <v>361</v>
      </c>
      <c r="O1473" s="177" t="s">
        <v>57</v>
      </c>
      <c r="P1473" s="178"/>
      <c r="Q1473" s="179"/>
      <c r="R1473" s="180"/>
      <c r="S1473" s="181" t="s">
        <v>1694</v>
      </c>
      <c r="T1473" s="419">
        <f t="shared" si="321"/>
        <v>41</v>
      </c>
      <c r="V1473" s="401" t="str">
        <f t="shared" si="320"/>
        <v xml:space="preserve">指定承認    </v>
      </c>
      <c r="W1473" s="401" t="str">
        <f t="shared" si="322"/>
        <v xml:space="preserve">指定承認    </v>
      </c>
      <c r="AD1473" s="401"/>
    </row>
    <row r="1474" spans="1:30" ht="15" customHeight="1">
      <c r="A1474" s="400" t="str">
        <f t="shared" si="319"/>
        <v>041B0417</v>
      </c>
      <c r="B1474" s="546"/>
      <c r="C1474" s="541"/>
      <c r="D1474" s="139" t="s">
        <v>164</v>
      </c>
      <c r="E1474" s="140">
        <v>4</v>
      </c>
      <c r="F1474" s="140">
        <v>17</v>
      </c>
      <c r="G1474" s="531" t="s">
        <v>2746</v>
      </c>
      <c r="H1474" s="531" t="s">
        <v>2975</v>
      </c>
      <c r="I1474" s="191" t="str">
        <f t="shared" si="307"/>
        <v>041B0417</v>
      </c>
      <c r="J1474" s="409" t="s">
        <v>737</v>
      </c>
      <c r="K1474" s="409" t="s">
        <v>1941</v>
      </c>
      <c r="L1474" s="191" t="s">
        <v>1940</v>
      </c>
      <c r="M1474" s="191"/>
      <c r="N1474" s="409" t="s">
        <v>326</v>
      </c>
      <c r="O1474" s="205" t="s">
        <v>57</v>
      </c>
      <c r="P1474" s="192"/>
      <c r="Q1474" s="193"/>
      <c r="R1474" s="194"/>
      <c r="S1474" s="195" t="s">
        <v>1694</v>
      </c>
      <c r="T1474" s="416">
        <f t="shared" si="321"/>
        <v>41</v>
      </c>
      <c r="V1474" s="401" t="str">
        <f t="shared" si="320"/>
        <v xml:space="preserve">指定承認    </v>
      </c>
      <c r="W1474" s="401" t="str">
        <f t="shared" si="322"/>
        <v xml:space="preserve">指定承認    </v>
      </c>
      <c r="AD1474" s="401"/>
    </row>
    <row r="1475" spans="1:30" ht="15" customHeight="1">
      <c r="A1475" s="400" t="str">
        <f t="shared" si="319"/>
        <v>041B0418</v>
      </c>
      <c r="B1475" s="546"/>
      <c r="C1475" s="541"/>
      <c r="D1475" s="139" t="s">
        <v>164</v>
      </c>
      <c r="E1475" s="140">
        <v>4</v>
      </c>
      <c r="F1475" s="140">
        <v>18</v>
      </c>
      <c r="G1475" s="532"/>
      <c r="H1475" s="532"/>
      <c r="I1475" s="170" t="str">
        <f t="shared" si="307"/>
        <v>041B0418</v>
      </c>
      <c r="J1475" s="171" t="s">
        <v>737</v>
      </c>
      <c r="K1475" s="171" t="s">
        <v>1942</v>
      </c>
      <c r="L1475" s="170" t="s">
        <v>1940</v>
      </c>
      <c r="M1475" s="170"/>
      <c r="N1475" s="171" t="s">
        <v>327</v>
      </c>
      <c r="O1475" s="172" t="s">
        <v>57</v>
      </c>
      <c r="P1475" s="173"/>
      <c r="Q1475" s="174"/>
      <c r="R1475" s="175"/>
      <c r="S1475" s="161" t="s">
        <v>1694</v>
      </c>
      <c r="T1475" s="424">
        <f t="shared" si="321"/>
        <v>41</v>
      </c>
      <c r="V1475" s="401" t="str">
        <f t="shared" si="320"/>
        <v xml:space="preserve">指定承認    </v>
      </c>
      <c r="W1475" s="401" t="str">
        <f t="shared" si="322"/>
        <v xml:space="preserve">指定承認    </v>
      </c>
      <c r="AD1475" s="401"/>
    </row>
    <row r="1476" spans="1:30" ht="15" customHeight="1">
      <c r="A1476" s="400" t="str">
        <f t="shared" si="319"/>
        <v>041B0419</v>
      </c>
      <c r="B1476" s="546"/>
      <c r="C1476" s="541"/>
      <c r="D1476" s="139" t="s">
        <v>164</v>
      </c>
      <c r="E1476" s="140">
        <v>4</v>
      </c>
      <c r="F1476" s="140">
        <v>19</v>
      </c>
      <c r="G1476" s="532"/>
      <c r="H1476" s="532"/>
      <c r="I1476" s="162" t="str">
        <f t="shared" si="307"/>
        <v>041B0419</v>
      </c>
      <c r="J1476" s="207" t="s">
        <v>737</v>
      </c>
      <c r="K1476" s="207" t="s">
        <v>1943</v>
      </c>
      <c r="L1476" s="162" t="s">
        <v>1940</v>
      </c>
      <c r="M1476" s="162"/>
      <c r="N1476" s="207" t="s">
        <v>319</v>
      </c>
      <c r="O1476" s="186" t="s">
        <v>57</v>
      </c>
      <c r="P1476" s="187"/>
      <c r="Q1476" s="188"/>
      <c r="R1476" s="189"/>
      <c r="S1476" s="190" t="s">
        <v>1694</v>
      </c>
      <c r="T1476" s="415">
        <f t="shared" si="321"/>
        <v>41</v>
      </c>
      <c r="V1476" s="401" t="str">
        <f t="shared" si="320"/>
        <v xml:space="preserve">指定承認    </v>
      </c>
      <c r="W1476" s="401" t="str">
        <f t="shared" si="322"/>
        <v xml:space="preserve">指定承認    </v>
      </c>
      <c r="AD1476" s="401"/>
    </row>
    <row r="1477" spans="1:30" ht="15" customHeight="1">
      <c r="A1477" s="400" t="str">
        <f t="shared" si="319"/>
        <v>041B0420</v>
      </c>
      <c r="B1477" s="546"/>
      <c r="C1477" s="541"/>
      <c r="D1477" s="139" t="s">
        <v>164</v>
      </c>
      <c r="E1477" s="140">
        <v>4</v>
      </c>
      <c r="F1477" s="140">
        <v>20</v>
      </c>
      <c r="G1477" s="532"/>
      <c r="H1477" s="532"/>
      <c r="I1477" s="191" t="str">
        <f t="shared" si="307"/>
        <v>041B0420</v>
      </c>
      <c r="J1477" s="409" t="s">
        <v>738</v>
      </c>
      <c r="K1477" s="409" t="s">
        <v>1976</v>
      </c>
      <c r="L1477" s="191" t="s">
        <v>1940</v>
      </c>
      <c r="M1477" s="191"/>
      <c r="N1477" s="409" t="s">
        <v>1980</v>
      </c>
      <c r="O1477" s="205" t="s">
        <v>57</v>
      </c>
      <c r="P1477" s="192"/>
      <c r="Q1477" s="193"/>
      <c r="R1477" s="194"/>
      <c r="S1477" s="195" t="s">
        <v>1694</v>
      </c>
      <c r="T1477" s="416">
        <f t="shared" si="321"/>
        <v>41</v>
      </c>
      <c r="V1477" s="401" t="str">
        <f t="shared" si="320"/>
        <v xml:space="preserve">指定承認    </v>
      </c>
      <c r="W1477" s="401" t="str">
        <f t="shared" si="322"/>
        <v xml:space="preserve">指定承認    </v>
      </c>
      <c r="AD1477" s="401"/>
    </row>
    <row r="1478" spans="1:30" ht="15" customHeight="1">
      <c r="A1478" s="400" t="str">
        <f t="shared" si="319"/>
        <v>041B0421</v>
      </c>
      <c r="B1478" s="546"/>
      <c r="C1478" s="541"/>
      <c r="D1478" s="139" t="s">
        <v>164</v>
      </c>
      <c r="E1478" s="140">
        <v>4</v>
      </c>
      <c r="F1478" s="140">
        <v>21</v>
      </c>
      <c r="G1478" s="532"/>
      <c r="H1478" s="532"/>
      <c r="I1478" s="162" t="str">
        <f t="shared" si="307"/>
        <v>041B0421</v>
      </c>
      <c r="J1478" s="207" t="s">
        <v>738</v>
      </c>
      <c r="K1478" s="207" t="s">
        <v>1977</v>
      </c>
      <c r="L1478" s="162" t="s">
        <v>1940</v>
      </c>
      <c r="M1478" s="162"/>
      <c r="N1478" s="207" t="s">
        <v>1981</v>
      </c>
      <c r="O1478" s="186" t="s">
        <v>57</v>
      </c>
      <c r="P1478" s="187"/>
      <c r="Q1478" s="188"/>
      <c r="R1478" s="189"/>
      <c r="S1478" s="190" t="s">
        <v>1694</v>
      </c>
      <c r="T1478" s="415">
        <f t="shared" si="321"/>
        <v>41</v>
      </c>
      <c r="V1478" s="401" t="str">
        <f t="shared" si="320"/>
        <v xml:space="preserve">指定承認    </v>
      </c>
      <c r="W1478" s="401" t="str">
        <f t="shared" si="322"/>
        <v xml:space="preserve">指定承認    </v>
      </c>
      <c r="AD1478" s="401"/>
    </row>
    <row r="1479" spans="1:30" ht="15" customHeight="1">
      <c r="A1479" s="400" t="str">
        <f t="shared" si="319"/>
        <v>041B0422</v>
      </c>
      <c r="B1479" s="546"/>
      <c r="C1479" s="541"/>
      <c r="D1479" s="139" t="s">
        <v>164</v>
      </c>
      <c r="E1479" s="140">
        <v>4</v>
      </c>
      <c r="F1479" s="140">
        <v>22</v>
      </c>
      <c r="G1479" s="532"/>
      <c r="H1479" s="532"/>
      <c r="I1479" s="191" t="str">
        <f t="shared" si="307"/>
        <v>041B0422</v>
      </c>
      <c r="J1479" s="409" t="s">
        <v>738</v>
      </c>
      <c r="K1479" s="409" t="s">
        <v>1978</v>
      </c>
      <c r="L1479" s="191" t="s">
        <v>1940</v>
      </c>
      <c r="M1479" s="191"/>
      <c r="N1479" s="409" t="s">
        <v>1982</v>
      </c>
      <c r="O1479" s="205" t="s">
        <v>57</v>
      </c>
      <c r="P1479" s="192"/>
      <c r="Q1479" s="193"/>
      <c r="R1479" s="194"/>
      <c r="S1479" s="195" t="s">
        <v>1694</v>
      </c>
      <c r="T1479" s="416">
        <f t="shared" si="321"/>
        <v>41</v>
      </c>
      <c r="V1479" s="401" t="str">
        <f t="shared" si="320"/>
        <v xml:space="preserve">指定承認    </v>
      </c>
      <c r="W1479" s="401" t="str">
        <f t="shared" si="322"/>
        <v xml:space="preserve">指定承認    </v>
      </c>
      <c r="AD1479" s="401"/>
    </row>
    <row r="1480" spans="1:30" ht="15" customHeight="1">
      <c r="A1480" s="400" t="str">
        <f t="shared" si="319"/>
        <v>041B0423</v>
      </c>
      <c r="B1480" s="546"/>
      <c r="C1480" s="541"/>
      <c r="D1480" s="139" t="s">
        <v>164</v>
      </c>
      <c r="E1480" s="140">
        <v>4</v>
      </c>
      <c r="F1480" s="140">
        <v>23</v>
      </c>
      <c r="G1480" s="532"/>
      <c r="H1480" s="533"/>
      <c r="I1480" s="155" t="str">
        <f t="shared" si="307"/>
        <v>041B0423</v>
      </c>
      <c r="J1480" s="156" t="s">
        <v>738</v>
      </c>
      <c r="K1480" s="156" t="s">
        <v>1979</v>
      </c>
      <c r="L1480" s="155" t="s">
        <v>1940</v>
      </c>
      <c r="M1480" s="155"/>
      <c r="N1480" s="156" t="s">
        <v>1983</v>
      </c>
      <c r="O1480" s="157" t="s">
        <v>57</v>
      </c>
      <c r="P1480" s="158"/>
      <c r="Q1480" s="159"/>
      <c r="R1480" s="160"/>
      <c r="S1480" s="183" t="s">
        <v>1694</v>
      </c>
      <c r="T1480" s="408">
        <f t="shared" si="321"/>
        <v>41</v>
      </c>
      <c r="V1480" s="401" t="str">
        <f t="shared" si="320"/>
        <v xml:space="preserve">指定承認    </v>
      </c>
      <c r="W1480" s="401" t="str">
        <f t="shared" si="322"/>
        <v xml:space="preserve">指定承認    </v>
      </c>
      <c r="AD1480" s="401"/>
    </row>
    <row r="1481" spans="1:30" ht="15" customHeight="1">
      <c r="A1481" s="400" t="str">
        <f t="shared" si="319"/>
        <v>041B0460</v>
      </c>
      <c r="B1481" s="546"/>
      <c r="C1481" s="541"/>
      <c r="D1481" s="139" t="s">
        <v>164</v>
      </c>
      <c r="E1481" s="140">
        <v>4</v>
      </c>
      <c r="F1481" s="140">
        <v>60</v>
      </c>
      <c r="G1481" s="532"/>
      <c r="H1481" s="421" t="s">
        <v>348</v>
      </c>
      <c r="I1481" s="164" t="str">
        <f t="shared" si="307"/>
        <v>041B0460</v>
      </c>
      <c r="J1481" s="165" t="s">
        <v>735</v>
      </c>
      <c r="K1481" s="165" t="s">
        <v>1984</v>
      </c>
      <c r="L1481" s="206" t="s">
        <v>1940</v>
      </c>
      <c r="M1481" s="206" t="s">
        <v>348</v>
      </c>
      <c r="N1481" s="165" t="s">
        <v>357</v>
      </c>
      <c r="O1481" s="166" t="s">
        <v>57</v>
      </c>
      <c r="P1481" s="167"/>
      <c r="Q1481" s="168"/>
      <c r="R1481" s="169"/>
      <c r="S1481" s="181" t="s">
        <v>1694</v>
      </c>
      <c r="T1481" s="423">
        <f t="shared" si="321"/>
        <v>41</v>
      </c>
      <c r="V1481" s="401" t="str">
        <f t="shared" si="320"/>
        <v xml:space="preserve">指定承認    </v>
      </c>
      <c r="W1481" s="401" t="str">
        <f t="shared" si="322"/>
        <v xml:space="preserve">指定承認    </v>
      </c>
      <c r="AD1481" s="401"/>
    </row>
    <row r="1482" spans="1:30" ht="15" customHeight="1">
      <c r="A1482" s="400" t="str">
        <f t="shared" si="319"/>
        <v>041B0461</v>
      </c>
      <c r="B1482" s="546"/>
      <c r="C1482" s="541"/>
      <c r="D1482" s="139" t="s">
        <v>164</v>
      </c>
      <c r="E1482" s="140">
        <v>4</v>
      </c>
      <c r="F1482" s="140">
        <v>61</v>
      </c>
      <c r="G1482" s="532"/>
      <c r="H1482" s="531" t="s">
        <v>356</v>
      </c>
      <c r="I1482" s="162" t="str">
        <f t="shared" si="307"/>
        <v>041B0461</v>
      </c>
      <c r="J1482" s="142" t="s">
        <v>735</v>
      </c>
      <c r="K1482" s="142" t="s">
        <v>1986</v>
      </c>
      <c r="L1482" s="141" t="s">
        <v>1940</v>
      </c>
      <c r="M1482" s="141" t="s">
        <v>356</v>
      </c>
      <c r="N1482" s="142" t="s">
        <v>321</v>
      </c>
      <c r="O1482" s="143" t="s">
        <v>57</v>
      </c>
      <c r="P1482" s="144"/>
      <c r="Q1482" s="145"/>
      <c r="R1482" s="146"/>
      <c r="S1482" s="190" t="s">
        <v>1694</v>
      </c>
      <c r="T1482" s="406">
        <f t="shared" si="321"/>
        <v>41</v>
      </c>
      <c r="V1482" s="401" t="str">
        <f t="shared" si="320"/>
        <v xml:space="preserve">指定承認    </v>
      </c>
      <c r="W1482" s="401" t="str">
        <f t="shared" si="322"/>
        <v xml:space="preserve">指定承認    </v>
      </c>
      <c r="AD1482" s="401"/>
    </row>
    <row r="1483" spans="1:30" ht="15" customHeight="1">
      <c r="A1483" s="400" t="str">
        <f t="shared" si="319"/>
        <v>041B0462</v>
      </c>
      <c r="B1483" s="546"/>
      <c r="C1483" s="541"/>
      <c r="D1483" s="139" t="s">
        <v>164</v>
      </c>
      <c r="E1483" s="140">
        <v>4</v>
      </c>
      <c r="F1483" s="140">
        <v>62</v>
      </c>
      <c r="G1483" s="532"/>
      <c r="H1483" s="533"/>
      <c r="I1483" s="164" t="str">
        <f t="shared" si="307"/>
        <v>041B0462</v>
      </c>
      <c r="J1483" s="176" t="s">
        <v>735</v>
      </c>
      <c r="K1483" s="176" t="s">
        <v>1985</v>
      </c>
      <c r="L1483" s="164" t="s">
        <v>1940</v>
      </c>
      <c r="M1483" s="164" t="s">
        <v>356</v>
      </c>
      <c r="N1483" s="176" t="s">
        <v>357</v>
      </c>
      <c r="O1483" s="177" t="s">
        <v>57</v>
      </c>
      <c r="P1483" s="178"/>
      <c r="Q1483" s="179"/>
      <c r="R1483" s="180"/>
      <c r="S1483" s="181" t="s">
        <v>1694</v>
      </c>
      <c r="T1483" s="419">
        <f t="shared" si="321"/>
        <v>41</v>
      </c>
      <c r="V1483" s="401" t="str">
        <f t="shared" si="320"/>
        <v xml:space="preserve">指定承認    </v>
      </c>
      <c r="W1483" s="401" t="str">
        <f t="shared" si="322"/>
        <v xml:space="preserve">指定承認    </v>
      </c>
      <c r="AD1483" s="401"/>
    </row>
    <row r="1484" spans="1:30" ht="15" customHeight="1">
      <c r="A1484" s="400" t="str">
        <f t="shared" si="319"/>
        <v>041B0463</v>
      </c>
      <c r="B1484" s="546"/>
      <c r="C1484" s="541"/>
      <c r="D1484" s="139" t="s">
        <v>164</v>
      </c>
      <c r="E1484" s="140">
        <v>4</v>
      </c>
      <c r="F1484" s="140">
        <v>63</v>
      </c>
      <c r="G1484" s="532"/>
      <c r="H1484" s="531" t="s">
        <v>359</v>
      </c>
      <c r="I1484" s="162" t="str">
        <f t="shared" si="307"/>
        <v>041B0463</v>
      </c>
      <c r="J1484" s="142" t="s">
        <v>735</v>
      </c>
      <c r="K1484" s="142" t="s">
        <v>1987</v>
      </c>
      <c r="L1484" s="141" t="s">
        <v>1940</v>
      </c>
      <c r="M1484" s="141" t="s">
        <v>359</v>
      </c>
      <c r="N1484" s="142" t="s">
        <v>357</v>
      </c>
      <c r="O1484" s="143" t="s">
        <v>57</v>
      </c>
      <c r="P1484" s="144"/>
      <c r="Q1484" s="145"/>
      <c r="R1484" s="146"/>
      <c r="S1484" s="190" t="s">
        <v>1694</v>
      </c>
      <c r="T1484" s="406">
        <f t="shared" si="321"/>
        <v>41</v>
      </c>
      <c r="V1484" s="401" t="str">
        <f t="shared" si="320"/>
        <v xml:space="preserve">指定承認    </v>
      </c>
      <c r="W1484" s="401" t="str">
        <f t="shared" si="322"/>
        <v xml:space="preserve">指定承認    </v>
      </c>
      <c r="AD1484" s="401"/>
    </row>
    <row r="1485" spans="1:30" ht="15" customHeight="1">
      <c r="A1485" s="400" t="str">
        <f t="shared" si="319"/>
        <v>041B0464</v>
      </c>
      <c r="B1485" s="546"/>
      <c r="C1485" s="541"/>
      <c r="D1485" s="139" t="s">
        <v>164</v>
      </c>
      <c r="E1485" s="140">
        <v>4</v>
      </c>
      <c r="F1485" s="140">
        <v>64</v>
      </c>
      <c r="G1485" s="532"/>
      <c r="H1485" s="533"/>
      <c r="I1485" s="164" t="str">
        <f t="shared" si="307"/>
        <v>041B0464</v>
      </c>
      <c r="J1485" s="176" t="s">
        <v>735</v>
      </c>
      <c r="K1485" s="176" t="s">
        <v>1988</v>
      </c>
      <c r="L1485" s="164" t="s">
        <v>1940</v>
      </c>
      <c r="M1485" s="164" t="s">
        <v>359</v>
      </c>
      <c r="N1485" s="176" t="s">
        <v>1989</v>
      </c>
      <c r="O1485" s="177" t="s">
        <v>57</v>
      </c>
      <c r="P1485" s="178"/>
      <c r="Q1485" s="179"/>
      <c r="R1485" s="180"/>
      <c r="S1485" s="181" t="s">
        <v>1694</v>
      </c>
      <c r="T1485" s="419">
        <f t="shared" si="321"/>
        <v>41</v>
      </c>
      <c r="V1485" s="401" t="str">
        <f t="shared" si="320"/>
        <v xml:space="preserve">指定承認    </v>
      </c>
      <c r="W1485" s="401" t="str">
        <f t="shared" si="322"/>
        <v xml:space="preserve">指定承認    </v>
      </c>
      <c r="AD1485" s="401"/>
    </row>
    <row r="1486" spans="1:30" ht="15" customHeight="1">
      <c r="A1486" s="400" t="str">
        <f t="shared" si="319"/>
        <v>041B0465</v>
      </c>
      <c r="B1486" s="547"/>
      <c r="C1486" s="542"/>
      <c r="D1486" s="139" t="s">
        <v>164</v>
      </c>
      <c r="E1486" s="140">
        <v>4</v>
      </c>
      <c r="F1486" s="140">
        <v>65</v>
      </c>
      <c r="G1486" s="533"/>
      <c r="H1486" s="421" t="s">
        <v>2747</v>
      </c>
      <c r="I1486" s="164" t="str">
        <f t="shared" si="307"/>
        <v>041B0465</v>
      </c>
      <c r="J1486" s="165" t="s">
        <v>735</v>
      </c>
      <c r="K1486" s="165" t="s">
        <v>1990</v>
      </c>
      <c r="L1486" s="206" t="s">
        <v>1940</v>
      </c>
      <c r="M1486" s="206" t="s">
        <v>1991</v>
      </c>
      <c r="N1486" s="206" t="s">
        <v>361</v>
      </c>
      <c r="O1486" s="166" t="s">
        <v>57</v>
      </c>
      <c r="P1486" s="167"/>
      <c r="Q1486" s="168"/>
      <c r="R1486" s="169"/>
      <c r="S1486" s="181" t="s">
        <v>1694</v>
      </c>
      <c r="T1486" s="423">
        <f t="shared" si="321"/>
        <v>41</v>
      </c>
      <c r="V1486" s="401" t="str">
        <f t="shared" si="320"/>
        <v xml:space="preserve">指定承認    </v>
      </c>
      <c r="W1486" s="401" t="str">
        <f t="shared" si="322"/>
        <v xml:space="preserve">指定承認    </v>
      </c>
      <c r="AD1486" s="401"/>
    </row>
    <row r="1487" spans="1:30" ht="15" customHeight="1">
      <c r="A1487" s="400">
        <f t="shared" si="319"/>
        <v>0</v>
      </c>
      <c r="B1487" s="553" t="s">
        <v>2978</v>
      </c>
      <c r="C1487" s="554"/>
      <c r="D1487" s="554"/>
      <c r="E1487" s="554"/>
      <c r="F1487" s="554"/>
      <c r="G1487" s="554"/>
      <c r="H1487" s="554"/>
      <c r="I1487" s="554"/>
      <c r="J1487" s="554"/>
      <c r="K1487" s="554"/>
      <c r="L1487" s="554"/>
      <c r="M1487" s="554"/>
      <c r="N1487" s="554"/>
      <c r="O1487" s="554"/>
      <c r="P1487" s="554"/>
      <c r="Q1487" s="554"/>
      <c r="R1487" s="554"/>
      <c r="S1487" s="554"/>
      <c r="T1487" s="453" t="str">
        <f>IF(S1487="","",VLOOKUP(S1487,$AC$7:$AD$69,2,FALSE))</f>
        <v/>
      </c>
      <c r="V1487" s="401" t="str">
        <f t="shared" si="320"/>
        <v xml:space="preserve">    </v>
      </c>
      <c r="W1487" s="401" t="str">
        <f t="shared" si="322"/>
        <v xml:space="preserve">    </v>
      </c>
      <c r="AD1487" s="401"/>
    </row>
    <row r="1488" spans="1:30" ht="15" customHeight="1">
      <c r="A1488" s="400" t="str">
        <f t="shared" si="319"/>
        <v>011FT0101</v>
      </c>
      <c r="B1488" s="546" t="s">
        <v>530</v>
      </c>
      <c r="C1488" s="540" t="s">
        <v>3000</v>
      </c>
      <c r="D1488" s="139" t="s">
        <v>529</v>
      </c>
      <c r="E1488" s="140">
        <v>1</v>
      </c>
      <c r="F1488" s="140">
        <v>1</v>
      </c>
      <c r="G1488" s="531" t="s">
        <v>2989</v>
      </c>
      <c r="H1488" s="531" t="s">
        <v>2917</v>
      </c>
      <c r="I1488" s="191" t="str">
        <f t="shared" si="307"/>
        <v>011FT0101</v>
      </c>
      <c r="J1488" s="142" t="s">
        <v>1480</v>
      </c>
      <c r="K1488" s="142" t="s">
        <v>2163</v>
      </c>
      <c r="L1488" s="142" t="s">
        <v>1471</v>
      </c>
      <c r="M1488" s="142" t="s">
        <v>525</v>
      </c>
      <c r="N1488" s="142" t="s">
        <v>1622</v>
      </c>
      <c r="O1488" s="143" t="s">
        <v>57</v>
      </c>
      <c r="P1488" s="144"/>
      <c r="Q1488" s="145"/>
      <c r="R1488" s="146"/>
      <c r="S1488" s="147" t="s">
        <v>2140</v>
      </c>
      <c r="T1488" s="406">
        <f t="shared" ref="T1488:T1528" si="323">IF(S1488="","",VLOOKUP(S1488,$AC$7:$AD$82,2,FALSE))</f>
        <v>11</v>
      </c>
      <c r="V1488" s="401" t="str">
        <f t="shared" si="320"/>
        <v xml:space="preserve">指定承認    </v>
      </c>
      <c r="W1488" s="401" t="str">
        <f t="shared" si="322"/>
        <v xml:space="preserve">指定承認    </v>
      </c>
      <c r="AD1488" s="401"/>
    </row>
    <row r="1489" spans="1:30" ht="15" customHeight="1">
      <c r="A1489" s="400" t="str">
        <f t="shared" si="319"/>
        <v>016FT0101</v>
      </c>
      <c r="B1489" s="546"/>
      <c r="C1489" s="541"/>
      <c r="D1489" s="139" t="s">
        <v>529</v>
      </c>
      <c r="E1489" s="140">
        <v>1</v>
      </c>
      <c r="F1489" s="140">
        <v>1</v>
      </c>
      <c r="G1489" s="539"/>
      <c r="H1489" s="533"/>
      <c r="I1489" s="164" t="str">
        <f t="shared" si="307"/>
        <v>016FT0101</v>
      </c>
      <c r="J1489" s="176" t="s">
        <v>1480</v>
      </c>
      <c r="K1489" s="176" t="s">
        <v>1476</v>
      </c>
      <c r="L1489" s="176" t="s">
        <v>1471</v>
      </c>
      <c r="M1489" s="176" t="s">
        <v>525</v>
      </c>
      <c r="N1489" s="176" t="s">
        <v>1622</v>
      </c>
      <c r="O1489" s="177" t="s">
        <v>57</v>
      </c>
      <c r="P1489" s="178"/>
      <c r="Q1489" s="179"/>
      <c r="R1489" s="180"/>
      <c r="S1489" s="181" t="s">
        <v>1338</v>
      </c>
      <c r="T1489" s="419">
        <f t="shared" si="323"/>
        <v>16</v>
      </c>
      <c r="V1489" s="401" t="str">
        <f t="shared" si="320"/>
        <v xml:space="preserve">指定承認    </v>
      </c>
      <c r="W1489" s="401" t="str">
        <f t="shared" si="322"/>
        <v xml:space="preserve">指定承認    </v>
      </c>
      <c r="AD1489" s="401"/>
    </row>
    <row r="1490" spans="1:30" ht="15" customHeight="1">
      <c r="A1490" s="400" t="str">
        <f t="shared" si="319"/>
        <v>011FT0102</v>
      </c>
      <c r="B1490" s="546"/>
      <c r="C1490" s="541"/>
      <c r="D1490" s="139" t="s">
        <v>529</v>
      </c>
      <c r="E1490" s="140">
        <v>1</v>
      </c>
      <c r="F1490" s="140">
        <v>2</v>
      </c>
      <c r="G1490" s="539"/>
      <c r="H1490" s="531" t="s">
        <v>2918</v>
      </c>
      <c r="I1490" s="162" t="str">
        <f t="shared" si="307"/>
        <v>011FT0102</v>
      </c>
      <c r="J1490" s="142" t="s">
        <v>1481</v>
      </c>
      <c r="K1490" s="142" t="s">
        <v>2162</v>
      </c>
      <c r="L1490" s="142" t="s">
        <v>1474</v>
      </c>
      <c r="M1490" s="142" t="s">
        <v>525</v>
      </c>
      <c r="N1490" s="142" t="s">
        <v>114</v>
      </c>
      <c r="O1490" s="143" t="s">
        <v>57</v>
      </c>
      <c r="P1490" s="144"/>
      <c r="Q1490" s="145"/>
      <c r="R1490" s="146"/>
      <c r="S1490" s="147" t="s">
        <v>2140</v>
      </c>
      <c r="T1490" s="406">
        <f t="shared" si="323"/>
        <v>11</v>
      </c>
      <c r="V1490" s="401" t="str">
        <f t="shared" si="320"/>
        <v xml:space="preserve">指定承認    </v>
      </c>
      <c r="W1490" s="401" t="str">
        <f t="shared" si="322"/>
        <v xml:space="preserve">指定承認    </v>
      </c>
      <c r="AD1490" s="401"/>
    </row>
    <row r="1491" spans="1:30" ht="15" customHeight="1">
      <c r="A1491" s="400" t="str">
        <f t="shared" si="319"/>
        <v>016FT0102</v>
      </c>
      <c r="B1491" s="546"/>
      <c r="C1491" s="541"/>
      <c r="D1491" s="139" t="s">
        <v>529</v>
      </c>
      <c r="E1491" s="140">
        <v>1</v>
      </c>
      <c r="F1491" s="140">
        <v>2</v>
      </c>
      <c r="G1491" s="539"/>
      <c r="H1491" s="533"/>
      <c r="I1491" s="164" t="str">
        <f t="shared" si="307"/>
        <v>016FT0102</v>
      </c>
      <c r="J1491" s="176" t="s">
        <v>1481</v>
      </c>
      <c r="K1491" s="176" t="s">
        <v>1477</v>
      </c>
      <c r="L1491" s="176" t="s">
        <v>1474</v>
      </c>
      <c r="M1491" s="176" t="s">
        <v>525</v>
      </c>
      <c r="N1491" s="176" t="s">
        <v>114</v>
      </c>
      <c r="O1491" s="177" t="s">
        <v>57</v>
      </c>
      <c r="P1491" s="178"/>
      <c r="Q1491" s="179"/>
      <c r="R1491" s="180"/>
      <c r="S1491" s="181" t="s">
        <v>1338</v>
      </c>
      <c r="T1491" s="419">
        <f t="shared" si="323"/>
        <v>16</v>
      </c>
      <c r="V1491" s="401" t="str">
        <f t="shared" si="320"/>
        <v xml:space="preserve">指定承認    </v>
      </c>
      <c r="W1491" s="401" t="str">
        <f t="shared" si="322"/>
        <v xml:space="preserve">指定承認    </v>
      </c>
      <c r="AD1491" s="401"/>
    </row>
    <row r="1492" spans="1:30" ht="15" customHeight="1">
      <c r="A1492" s="400" t="str">
        <f t="shared" si="319"/>
        <v>016FT0103</v>
      </c>
      <c r="B1492" s="546"/>
      <c r="C1492" s="541"/>
      <c r="D1492" s="139" t="s">
        <v>529</v>
      </c>
      <c r="E1492" s="140">
        <v>1</v>
      </c>
      <c r="F1492" s="140">
        <v>3</v>
      </c>
      <c r="G1492" s="539"/>
      <c r="H1492" s="421" t="s">
        <v>2919</v>
      </c>
      <c r="I1492" s="164" t="str">
        <f t="shared" si="307"/>
        <v>016FT0103</v>
      </c>
      <c r="J1492" s="165" t="s">
        <v>1482</v>
      </c>
      <c r="K1492" s="165" t="s">
        <v>1478</v>
      </c>
      <c r="L1492" s="165" t="s">
        <v>1474</v>
      </c>
      <c r="M1492" s="165" t="s">
        <v>525</v>
      </c>
      <c r="N1492" s="165" t="s">
        <v>114</v>
      </c>
      <c r="O1492" s="166" t="s">
        <v>57</v>
      </c>
      <c r="P1492" s="167"/>
      <c r="Q1492" s="168"/>
      <c r="R1492" s="169"/>
      <c r="S1492" s="147" t="s">
        <v>1338</v>
      </c>
      <c r="T1492" s="423">
        <f t="shared" si="323"/>
        <v>16</v>
      </c>
      <c r="V1492" s="401" t="str">
        <f t="shared" si="320"/>
        <v xml:space="preserve">指定承認    </v>
      </c>
      <c r="W1492" s="401" t="str">
        <f t="shared" si="322"/>
        <v xml:space="preserve">指定承認    </v>
      </c>
      <c r="AD1492" s="401"/>
    </row>
    <row r="1493" spans="1:30" ht="15" customHeight="1">
      <c r="A1493" s="400" t="str">
        <f t="shared" si="319"/>
        <v>001FT0101</v>
      </c>
      <c r="B1493" s="546"/>
      <c r="C1493" s="541"/>
      <c r="D1493" s="139" t="s">
        <v>529</v>
      </c>
      <c r="E1493" s="140">
        <v>1</v>
      </c>
      <c r="F1493" s="140">
        <v>1</v>
      </c>
      <c r="G1493" s="539"/>
      <c r="H1493" s="531" t="s">
        <v>2920</v>
      </c>
      <c r="I1493" s="162" t="str">
        <f t="shared" si="307"/>
        <v>001FT0101</v>
      </c>
      <c r="J1493" s="142" t="s">
        <v>797</v>
      </c>
      <c r="K1493" s="142" t="s">
        <v>531</v>
      </c>
      <c r="L1493" s="142" t="s">
        <v>532</v>
      </c>
      <c r="M1493" s="142" t="s">
        <v>798</v>
      </c>
      <c r="N1493" s="142" t="s">
        <v>2987</v>
      </c>
      <c r="O1493" s="143" t="s">
        <v>57</v>
      </c>
      <c r="P1493" s="144"/>
      <c r="Q1493" s="145"/>
      <c r="R1493" s="146"/>
      <c r="S1493" s="147" t="s">
        <v>528</v>
      </c>
      <c r="T1493" s="406">
        <f t="shared" si="323"/>
        <v>1</v>
      </c>
      <c r="V1493" s="401" t="str">
        <f t="shared" si="320"/>
        <v xml:space="preserve">指定承認    </v>
      </c>
      <c r="W1493" s="401" t="str">
        <f t="shared" si="322"/>
        <v xml:space="preserve">指定承認    </v>
      </c>
      <c r="AD1493" s="401"/>
    </row>
    <row r="1494" spans="1:30" ht="15" customHeight="1">
      <c r="A1494" s="400" t="str">
        <f t="shared" si="319"/>
        <v>011FT0103</v>
      </c>
      <c r="B1494" s="546"/>
      <c r="C1494" s="541"/>
      <c r="D1494" s="139" t="s">
        <v>529</v>
      </c>
      <c r="E1494" s="140">
        <v>1</v>
      </c>
      <c r="F1494" s="140">
        <v>3</v>
      </c>
      <c r="G1494" s="539"/>
      <c r="H1494" s="532"/>
      <c r="I1494" s="148" t="str">
        <f t="shared" si="307"/>
        <v>011FT0103</v>
      </c>
      <c r="J1494" s="149" t="s">
        <v>1483</v>
      </c>
      <c r="K1494" s="149" t="s">
        <v>2167</v>
      </c>
      <c r="L1494" s="149" t="s">
        <v>2168</v>
      </c>
      <c r="M1494" s="149" t="s">
        <v>596</v>
      </c>
      <c r="N1494" s="149" t="s">
        <v>1517</v>
      </c>
      <c r="O1494" s="150" t="s">
        <v>57</v>
      </c>
      <c r="P1494" s="151"/>
      <c r="Q1494" s="152"/>
      <c r="R1494" s="153"/>
      <c r="S1494" s="154" t="s">
        <v>2140</v>
      </c>
      <c r="T1494" s="407">
        <f t="shared" si="323"/>
        <v>11</v>
      </c>
      <c r="V1494" s="401" t="str">
        <f t="shared" si="320"/>
        <v xml:space="preserve">指定承認    </v>
      </c>
      <c r="W1494" s="401" t="str">
        <f t="shared" si="322"/>
        <v xml:space="preserve">指定承認    </v>
      </c>
      <c r="AD1494" s="401"/>
    </row>
    <row r="1495" spans="1:30" ht="15" customHeight="1">
      <c r="A1495" s="400" t="str">
        <f t="shared" si="319"/>
        <v>016FT0104</v>
      </c>
      <c r="B1495" s="546"/>
      <c r="C1495" s="541"/>
      <c r="D1495" s="139" t="s">
        <v>529</v>
      </c>
      <c r="E1495" s="140">
        <v>1</v>
      </c>
      <c r="F1495" s="140">
        <v>4</v>
      </c>
      <c r="G1495" s="539"/>
      <c r="H1495" s="532"/>
      <c r="I1495" s="155" t="str">
        <f t="shared" si="307"/>
        <v>016FT0104</v>
      </c>
      <c r="J1495" s="156" t="s">
        <v>1483</v>
      </c>
      <c r="K1495" s="156" t="s">
        <v>1475</v>
      </c>
      <c r="L1495" s="156" t="s">
        <v>3272</v>
      </c>
      <c r="M1495" s="156" t="s">
        <v>596</v>
      </c>
      <c r="N1495" s="156" t="s">
        <v>1487</v>
      </c>
      <c r="O1495" s="157" t="s">
        <v>57</v>
      </c>
      <c r="P1495" s="158"/>
      <c r="Q1495" s="159"/>
      <c r="R1495" s="160"/>
      <c r="S1495" s="161" t="s">
        <v>1338</v>
      </c>
      <c r="T1495" s="408">
        <f t="shared" si="323"/>
        <v>16</v>
      </c>
      <c r="V1495" s="401" t="str">
        <f t="shared" si="320"/>
        <v xml:space="preserve">指定承認    </v>
      </c>
      <c r="W1495" s="401" t="str">
        <f t="shared" si="322"/>
        <v xml:space="preserve">指定承認    </v>
      </c>
      <c r="AD1495" s="401"/>
    </row>
    <row r="1496" spans="1:30" ht="15" customHeight="1">
      <c r="A1496" s="400" t="str">
        <f t="shared" si="319"/>
        <v>011FT0104</v>
      </c>
      <c r="B1496" s="546"/>
      <c r="C1496" s="541"/>
      <c r="D1496" s="139" t="s">
        <v>529</v>
      </c>
      <c r="E1496" s="140">
        <v>1</v>
      </c>
      <c r="F1496" s="140">
        <v>4</v>
      </c>
      <c r="G1496" s="539"/>
      <c r="H1496" s="532"/>
      <c r="I1496" s="162" t="str">
        <f t="shared" si="307"/>
        <v>011FT0104</v>
      </c>
      <c r="J1496" s="142" t="s">
        <v>1483</v>
      </c>
      <c r="K1496" s="142" t="s">
        <v>2167</v>
      </c>
      <c r="L1496" s="142" t="s">
        <v>2169</v>
      </c>
      <c r="M1496" s="142" t="s">
        <v>596</v>
      </c>
      <c r="N1496" s="142" t="s">
        <v>1517</v>
      </c>
      <c r="O1496" s="143" t="s">
        <v>57</v>
      </c>
      <c r="P1496" s="144"/>
      <c r="Q1496" s="145"/>
      <c r="R1496" s="146"/>
      <c r="S1496" s="147" t="s">
        <v>2140</v>
      </c>
      <c r="T1496" s="406">
        <f t="shared" si="323"/>
        <v>11</v>
      </c>
      <c r="V1496" s="401" t="str">
        <f t="shared" si="320"/>
        <v xml:space="preserve">指定承認    </v>
      </c>
      <c r="W1496" s="401" t="str">
        <f t="shared" si="322"/>
        <v xml:space="preserve">指定承認    </v>
      </c>
      <c r="AD1496" s="401"/>
    </row>
    <row r="1497" spans="1:30" ht="15" customHeight="1">
      <c r="A1497" s="400" t="str">
        <f t="shared" si="319"/>
        <v>016FT0105</v>
      </c>
      <c r="B1497" s="546"/>
      <c r="C1497" s="541"/>
      <c r="D1497" s="139" t="s">
        <v>529</v>
      </c>
      <c r="E1497" s="140">
        <v>1</v>
      </c>
      <c r="F1497" s="140">
        <v>5</v>
      </c>
      <c r="G1497" s="539"/>
      <c r="H1497" s="532"/>
      <c r="I1497" s="164" t="str">
        <f t="shared" si="307"/>
        <v>016FT0105</v>
      </c>
      <c r="J1497" s="176" t="s">
        <v>1483</v>
      </c>
      <c r="K1497" s="176" t="s">
        <v>1475</v>
      </c>
      <c r="L1497" s="176" t="s">
        <v>3280</v>
      </c>
      <c r="M1497" s="176" t="s">
        <v>596</v>
      </c>
      <c r="N1497" s="176" t="s">
        <v>1487</v>
      </c>
      <c r="O1497" s="177" t="s">
        <v>57</v>
      </c>
      <c r="P1497" s="178"/>
      <c r="Q1497" s="179"/>
      <c r="R1497" s="180"/>
      <c r="S1497" s="181" t="s">
        <v>1338</v>
      </c>
      <c r="T1497" s="419">
        <f t="shared" si="323"/>
        <v>16</v>
      </c>
      <c r="V1497" s="401" t="str">
        <f t="shared" si="320"/>
        <v xml:space="preserve">指定承認    </v>
      </c>
      <c r="W1497" s="401" t="str">
        <f t="shared" si="322"/>
        <v xml:space="preserve">指定承認    </v>
      </c>
      <c r="AD1497" s="401"/>
    </row>
    <row r="1498" spans="1:30" ht="15" customHeight="1">
      <c r="A1498" s="400" t="str">
        <f t="shared" si="319"/>
        <v>011FT0105</v>
      </c>
      <c r="B1498" s="546"/>
      <c r="C1498" s="541"/>
      <c r="D1498" s="139" t="s">
        <v>529</v>
      </c>
      <c r="E1498" s="140">
        <v>1</v>
      </c>
      <c r="F1498" s="140">
        <v>5</v>
      </c>
      <c r="G1498" s="539"/>
      <c r="H1498" s="532"/>
      <c r="I1498" s="162" t="str">
        <f t="shared" si="307"/>
        <v>011FT0105</v>
      </c>
      <c r="J1498" s="142" t="s">
        <v>1483</v>
      </c>
      <c r="K1498" s="142" t="s">
        <v>2167</v>
      </c>
      <c r="L1498" s="142" t="s">
        <v>2170</v>
      </c>
      <c r="M1498" s="142" t="s">
        <v>596</v>
      </c>
      <c r="N1498" s="142" t="s">
        <v>1517</v>
      </c>
      <c r="O1498" s="143" t="s">
        <v>57</v>
      </c>
      <c r="P1498" s="144"/>
      <c r="Q1498" s="145"/>
      <c r="R1498" s="146"/>
      <c r="S1498" s="147" t="s">
        <v>2140</v>
      </c>
      <c r="T1498" s="406">
        <f t="shared" si="323"/>
        <v>11</v>
      </c>
      <c r="V1498" s="401" t="str">
        <f t="shared" si="320"/>
        <v xml:space="preserve">指定承認    </v>
      </c>
      <c r="W1498" s="401" t="str">
        <f t="shared" si="322"/>
        <v xml:space="preserve">指定承認    </v>
      </c>
      <c r="AD1498" s="401"/>
    </row>
    <row r="1499" spans="1:30" ht="15" customHeight="1">
      <c r="A1499" s="400" t="str">
        <f t="shared" si="319"/>
        <v>016FT0106</v>
      </c>
      <c r="B1499" s="546"/>
      <c r="C1499" s="541"/>
      <c r="D1499" s="139" t="s">
        <v>529</v>
      </c>
      <c r="E1499" s="140">
        <v>1</v>
      </c>
      <c r="F1499" s="140">
        <v>6</v>
      </c>
      <c r="G1499" s="539"/>
      <c r="H1499" s="532"/>
      <c r="I1499" s="164" t="str">
        <f t="shared" si="307"/>
        <v>016FT0106</v>
      </c>
      <c r="J1499" s="176" t="s">
        <v>1483</v>
      </c>
      <c r="K1499" s="176" t="s">
        <v>1475</v>
      </c>
      <c r="L1499" s="176" t="s">
        <v>3281</v>
      </c>
      <c r="M1499" s="176" t="s">
        <v>596</v>
      </c>
      <c r="N1499" s="176" t="s">
        <v>1487</v>
      </c>
      <c r="O1499" s="177" t="s">
        <v>57</v>
      </c>
      <c r="P1499" s="178"/>
      <c r="Q1499" s="179"/>
      <c r="R1499" s="180"/>
      <c r="S1499" s="181" t="s">
        <v>1338</v>
      </c>
      <c r="T1499" s="419">
        <f t="shared" si="323"/>
        <v>16</v>
      </c>
      <c r="V1499" s="401" t="str">
        <f t="shared" si="320"/>
        <v xml:space="preserve">指定承認    </v>
      </c>
      <c r="W1499" s="401" t="str">
        <f t="shared" si="322"/>
        <v xml:space="preserve">指定承認    </v>
      </c>
      <c r="AD1499" s="401"/>
    </row>
    <row r="1500" spans="1:30" ht="15" customHeight="1">
      <c r="A1500" s="400" t="str">
        <f t="shared" si="319"/>
        <v>011FT0106</v>
      </c>
      <c r="B1500" s="546"/>
      <c r="C1500" s="541"/>
      <c r="D1500" s="139" t="s">
        <v>529</v>
      </c>
      <c r="E1500" s="140">
        <v>1</v>
      </c>
      <c r="F1500" s="140">
        <v>6</v>
      </c>
      <c r="G1500" s="539"/>
      <c r="H1500" s="532"/>
      <c r="I1500" s="162" t="str">
        <f t="shared" si="307"/>
        <v>011FT0106</v>
      </c>
      <c r="J1500" s="142" t="s">
        <v>1483</v>
      </c>
      <c r="K1500" s="142" t="s">
        <v>2167</v>
      </c>
      <c r="L1500" s="142" t="s">
        <v>2171</v>
      </c>
      <c r="M1500" s="142" t="s">
        <v>596</v>
      </c>
      <c r="N1500" s="142" t="s">
        <v>1517</v>
      </c>
      <c r="O1500" s="143" t="s">
        <v>57</v>
      </c>
      <c r="P1500" s="144"/>
      <c r="Q1500" s="145"/>
      <c r="R1500" s="146"/>
      <c r="S1500" s="147" t="s">
        <v>2140</v>
      </c>
      <c r="T1500" s="406">
        <f t="shared" si="323"/>
        <v>11</v>
      </c>
      <c r="V1500" s="401" t="str">
        <f t="shared" si="320"/>
        <v xml:space="preserve">指定承認    </v>
      </c>
      <c r="W1500" s="401" t="str">
        <f t="shared" si="322"/>
        <v xml:space="preserve">指定承認    </v>
      </c>
      <c r="AD1500" s="401"/>
    </row>
    <row r="1501" spans="1:30" ht="15" customHeight="1">
      <c r="A1501" s="400" t="str">
        <f t="shared" si="319"/>
        <v>016FT0107</v>
      </c>
      <c r="B1501" s="546"/>
      <c r="C1501" s="541"/>
      <c r="D1501" s="139" t="s">
        <v>529</v>
      </c>
      <c r="E1501" s="140">
        <v>1</v>
      </c>
      <c r="F1501" s="140">
        <v>7</v>
      </c>
      <c r="G1501" s="539"/>
      <c r="H1501" s="532"/>
      <c r="I1501" s="164" t="str">
        <f t="shared" si="307"/>
        <v>016FT0107</v>
      </c>
      <c r="J1501" s="176" t="s">
        <v>1483</v>
      </c>
      <c r="K1501" s="176" t="s">
        <v>1475</v>
      </c>
      <c r="L1501" s="176" t="s">
        <v>3284</v>
      </c>
      <c r="M1501" s="176" t="s">
        <v>596</v>
      </c>
      <c r="N1501" s="176" t="s">
        <v>1487</v>
      </c>
      <c r="O1501" s="177" t="s">
        <v>57</v>
      </c>
      <c r="P1501" s="178"/>
      <c r="Q1501" s="179"/>
      <c r="R1501" s="180"/>
      <c r="S1501" s="181" t="s">
        <v>1338</v>
      </c>
      <c r="T1501" s="419">
        <f t="shared" si="323"/>
        <v>16</v>
      </c>
      <c r="V1501" s="401" t="str">
        <f t="shared" si="320"/>
        <v xml:space="preserve">指定承認    </v>
      </c>
      <c r="W1501" s="401" t="str">
        <f t="shared" ref="W1501" si="324">V1501</f>
        <v xml:space="preserve">指定承認    </v>
      </c>
      <c r="AD1501" s="401"/>
    </row>
    <row r="1502" spans="1:30" ht="15" customHeight="1">
      <c r="A1502" s="400" t="str">
        <f t="shared" si="319"/>
        <v>011FT0107</v>
      </c>
      <c r="B1502" s="546"/>
      <c r="C1502" s="541"/>
      <c r="D1502" s="139" t="s">
        <v>529</v>
      </c>
      <c r="E1502" s="140">
        <v>1</v>
      </c>
      <c r="F1502" s="140">
        <v>7</v>
      </c>
      <c r="G1502" s="539"/>
      <c r="H1502" s="532"/>
      <c r="I1502" s="162" t="str">
        <f t="shared" si="307"/>
        <v>011FT0107</v>
      </c>
      <c r="J1502" s="142" t="s">
        <v>1483</v>
      </c>
      <c r="K1502" s="142" t="s">
        <v>2167</v>
      </c>
      <c r="L1502" s="142" t="s">
        <v>2172</v>
      </c>
      <c r="M1502" s="142" t="s">
        <v>596</v>
      </c>
      <c r="N1502" s="142" t="s">
        <v>1517</v>
      </c>
      <c r="O1502" s="143" t="s">
        <v>57</v>
      </c>
      <c r="P1502" s="144"/>
      <c r="Q1502" s="145"/>
      <c r="R1502" s="146"/>
      <c r="S1502" s="147" t="s">
        <v>2140</v>
      </c>
      <c r="T1502" s="406">
        <f t="shared" si="323"/>
        <v>11</v>
      </c>
      <c r="V1502" s="401" t="str">
        <f t="shared" si="320"/>
        <v xml:space="preserve">指定承認    </v>
      </c>
      <c r="W1502" s="401" t="str">
        <f t="shared" ref="W1502" si="325">V1502</f>
        <v xml:space="preserve">指定承認    </v>
      </c>
      <c r="AD1502" s="401"/>
    </row>
    <row r="1503" spans="1:30" ht="15" customHeight="1">
      <c r="A1503" s="400" t="str">
        <f t="shared" si="319"/>
        <v>016FT0136</v>
      </c>
      <c r="B1503" s="546"/>
      <c r="C1503" s="541"/>
      <c r="D1503" s="139" t="s">
        <v>529</v>
      </c>
      <c r="E1503" s="140">
        <v>1</v>
      </c>
      <c r="F1503" s="140">
        <v>36</v>
      </c>
      <c r="G1503" s="539"/>
      <c r="H1503" s="533"/>
      <c r="I1503" s="164" t="str">
        <f t="shared" ref="I1503" si="326">IF(OR(D1503="",E1503="",F1503=""),"",TEXT(T1503,"000")&amp;D1503&amp;TEXT(E1503,"00")&amp;TEXT(F1503,"00"))</f>
        <v>016FT0136</v>
      </c>
      <c r="J1503" s="176" t="s">
        <v>1483</v>
      </c>
      <c r="K1503" s="176" t="s">
        <v>1475</v>
      </c>
      <c r="L1503" s="176" t="s">
        <v>3286</v>
      </c>
      <c r="M1503" s="176" t="s">
        <v>596</v>
      </c>
      <c r="N1503" s="176" t="s">
        <v>1487</v>
      </c>
      <c r="O1503" s="177" t="s">
        <v>57</v>
      </c>
      <c r="P1503" s="178"/>
      <c r="Q1503" s="179"/>
      <c r="R1503" s="180"/>
      <c r="S1503" s="181" t="s">
        <v>1338</v>
      </c>
      <c r="T1503" s="419">
        <f t="shared" si="323"/>
        <v>16</v>
      </c>
      <c r="V1503" s="401" t="str">
        <f t="shared" si="320"/>
        <v xml:space="preserve">指定承認    </v>
      </c>
      <c r="W1503" s="401" t="str">
        <f t="shared" ref="W1503:W1536" si="327">V1503</f>
        <v xml:space="preserve">指定承認    </v>
      </c>
      <c r="AD1503" s="401"/>
    </row>
    <row r="1504" spans="1:30" ht="15" customHeight="1">
      <c r="A1504" s="400" t="str">
        <f t="shared" si="319"/>
        <v>016FT0112</v>
      </c>
      <c r="B1504" s="546"/>
      <c r="C1504" s="541"/>
      <c r="D1504" s="139" t="s">
        <v>529</v>
      </c>
      <c r="E1504" s="140">
        <v>1</v>
      </c>
      <c r="F1504" s="140">
        <v>12</v>
      </c>
      <c r="G1504" s="539"/>
      <c r="H1504" s="531" t="s">
        <v>2979</v>
      </c>
      <c r="I1504" s="162" t="str">
        <f t="shared" si="307"/>
        <v>016FT0112</v>
      </c>
      <c r="J1504" s="142" t="s">
        <v>1493</v>
      </c>
      <c r="K1504" s="142" t="s">
        <v>1494</v>
      </c>
      <c r="L1504" s="142" t="s">
        <v>518</v>
      </c>
      <c r="M1504" s="142" t="s">
        <v>596</v>
      </c>
      <c r="N1504" s="142" t="s">
        <v>1405</v>
      </c>
      <c r="O1504" s="143" t="s">
        <v>57</v>
      </c>
      <c r="P1504" s="144"/>
      <c r="Q1504" s="145"/>
      <c r="R1504" s="146"/>
      <c r="S1504" s="147" t="s">
        <v>1338</v>
      </c>
      <c r="T1504" s="406">
        <f t="shared" si="323"/>
        <v>16</v>
      </c>
      <c r="V1504" s="401" t="str">
        <f t="shared" si="320"/>
        <v xml:space="preserve">指定承認    </v>
      </c>
      <c r="W1504" s="401" t="str">
        <f t="shared" si="327"/>
        <v xml:space="preserve">指定承認    </v>
      </c>
      <c r="AD1504" s="401"/>
    </row>
    <row r="1505" spans="1:30" ht="15" customHeight="1">
      <c r="A1505" s="400" t="str">
        <f t="shared" si="319"/>
        <v>016FT0113</v>
      </c>
      <c r="B1505" s="546"/>
      <c r="C1505" s="541"/>
      <c r="D1505" s="139" t="s">
        <v>529</v>
      </c>
      <c r="E1505" s="140">
        <v>1</v>
      </c>
      <c r="F1505" s="140">
        <v>13</v>
      </c>
      <c r="G1505" s="539"/>
      <c r="H1505" s="532"/>
      <c r="I1505" s="148" t="str">
        <f t="shared" ref="I1505:I1534" si="328">IF(OR(D1505="",E1505="",F1505=""),"",TEXT(T1505,"000")&amp;D1505&amp;TEXT(E1505,"00")&amp;TEXT(F1505,"00"))</f>
        <v>016FT0113</v>
      </c>
      <c r="J1505" s="149" t="s">
        <v>1493</v>
      </c>
      <c r="K1505" s="149" t="s">
        <v>1494</v>
      </c>
      <c r="L1505" s="149" t="s">
        <v>1484</v>
      </c>
      <c r="M1505" s="149" t="s">
        <v>596</v>
      </c>
      <c r="N1505" s="149" t="s">
        <v>1405</v>
      </c>
      <c r="O1505" s="150" t="s">
        <v>57</v>
      </c>
      <c r="P1505" s="151"/>
      <c r="Q1505" s="152"/>
      <c r="R1505" s="153"/>
      <c r="S1505" s="154" t="s">
        <v>1338</v>
      </c>
      <c r="T1505" s="407">
        <f t="shared" si="323"/>
        <v>16</v>
      </c>
      <c r="V1505" s="401" t="str">
        <f t="shared" si="320"/>
        <v xml:space="preserve">指定承認    </v>
      </c>
      <c r="W1505" s="401" t="str">
        <f t="shared" si="327"/>
        <v xml:space="preserve">指定承認    </v>
      </c>
      <c r="AD1505" s="401"/>
    </row>
    <row r="1506" spans="1:30" ht="15" customHeight="1">
      <c r="A1506" s="400" t="str">
        <f t="shared" si="319"/>
        <v>016FT0114</v>
      </c>
      <c r="B1506" s="546"/>
      <c r="C1506" s="541"/>
      <c r="D1506" s="139" t="s">
        <v>529</v>
      </c>
      <c r="E1506" s="140">
        <v>1</v>
      </c>
      <c r="F1506" s="140">
        <v>14</v>
      </c>
      <c r="G1506" s="539"/>
      <c r="H1506" s="532"/>
      <c r="I1506" s="148" t="str">
        <f t="shared" si="328"/>
        <v>016FT0114</v>
      </c>
      <c r="J1506" s="149" t="s">
        <v>1493</v>
      </c>
      <c r="K1506" s="149" t="s">
        <v>1494</v>
      </c>
      <c r="L1506" s="149" t="s">
        <v>1485</v>
      </c>
      <c r="M1506" s="149" t="s">
        <v>596</v>
      </c>
      <c r="N1506" s="149" t="s">
        <v>1405</v>
      </c>
      <c r="O1506" s="150" t="s">
        <v>57</v>
      </c>
      <c r="P1506" s="151"/>
      <c r="Q1506" s="152"/>
      <c r="R1506" s="153"/>
      <c r="S1506" s="154" t="s">
        <v>1338</v>
      </c>
      <c r="T1506" s="407">
        <f t="shared" si="323"/>
        <v>16</v>
      </c>
      <c r="V1506" s="401" t="str">
        <f t="shared" si="320"/>
        <v xml:space="preserve">指定承認    </v>
      </c>
      <c r="W1506" s="401" t="str">
        <f t="shared" si="327"/>
        <v xml:space="preserve">指定承認    </v>
      </c>
      <c r="AD1506" s="401"/>
    </row>
    <row r="1507" spans="1:30" ht="15" customHeight="1">
      <c r="A1507" s="400" t="str">
        <f t="shared" si="319"/>
        <v>016FT0115</v>
      </c>
      <c r="B1507" s="546"/>
      <c r="C1507" s="541"/>
      <c r="D1507" s="139" t="s">
        <v>529</v>
      </c>
      <c r="E1507" s="140">
        <v>1</v>
      </c>
      <c r="F1507" s="140">
        <v>15</v>
      </c>
      <c r="G1507" s="535"/>
      <c r="H1507" s="533"/>
      <c r="I1507" s="155" t="str">
        <f t="shared" si="328"/>
        <v>016FT0115</v>
      </c>
      <c r="J1507" s="156" t="s">
        <v>1493</v>
      </c>
      <c r="K1507" s="156" t="s">
        <v>1494</v>
      </c>
      <c r="L1507" s="156" t="s">
        <v>1486</v>
      </c>
      <c r="M1507" s="156" t="s">
        <v>596</v>
      </c>
      <c r="N1507" s="156" t="s">
        <v>1405</v>
      </c>
      <c r="O1507" s="157" t="s">
        <v>57</v>
      </c>
      <c r="P1507" s="158"/>
      <c r="Q1507" s="159"/>
      <c r="R1507" s="160"/>
      <c r="S1507" s="161" t="s">
        <v>1338</v>
      </c>
      <c r="T1507" s="408">
        <f t="shared" si="323"/>
        <v>16</v>
      </c>
      <c r="V1507" s="401" t="str">
        <f t="shared" si="320"/>
        <v xml:space="preserve">指定承認    </v>
      </c>
      <c r="W1507" s="401" t="str">
        <f t="shared" si="327"/>
        <v xml:space="preserve">指定承認    </v>
      </c>
      <c r="AD1507" s="401"/>
    </row>
    <row r="1508" spans="1:30" ht="15" customHeight="1">
      <c r="A1508" s="400" t="str">
        <f t="shared" si="319"/>
        <v>011FT0120</v>
      </c>
      <c r="B1508" s="546"/>
      <c r="C1508" s="541"/>
      <c r="D1508" s="139" t="s">
        <v>529</v>
      </c>
      <c r="E1508" s="140">
        <v>1</v>
      </c>
      <c r="F1508" s="140">
        <v>20</v>
      </c>
      <c r="G1508" s="531" t="s">
        <v>4459</v>
      </c>
      <c r="H1508" s="531" t="s">
        <v>4445</v>
      </c>
      <c r="I1508" s="141" t="str">
        <f t="shared" si="328"/>
        <v>011FT0120</v>
      </c>
      <c r="J1508" s="429" t="s">
        <v>4430</v>
      </c>
      <c r="K1508" s="429" t="s">
        <v>4431</v>
      </c>
      <c r="L1508" s="429" t="s">
        <v>4432</v>
      </c>
      <c r="M1508" s="429" t="s">
        <v>1568</v>
      </c>
      <c r="N1508" s="429" t="s">
        <v>4404</v>
      </c>
      <c r="O1508" s="143" t="s">
        <v>57</v>
      </c>
      <c r="P1508" s="144"/>
      <c r="Q1508" s="145"/>
      <c r="R1508" s="146"/>
      <c r="S1508" s="147" t="s">
        <v>2140</v>
      </c>
      <c r="T1508" s="406">
        <f t="shared" ref="T1508:T1509" si="329">IF(S1508="","",VLOOKUP(S1508,$AC$7:$AD$82,2,FALSE))</f>
        <v>11</v>
      </c>
      <c r="V1508" s="401" t="str">
        <f t="shared" ref="V1508:V1516" si="330">""&amp;O1508&amp;"  "&amp;P1508&amp;"  "&amp;Q1508&amp;""</f>
        <v xml:space="preserve">指定承認    </v>
      </c>
      <c r="W1508" s="401" t="str">
        <f t="shared" ref="W1508:W1516" si="331">V1508</f>
        <v xml:space="preserve">指定承認    </v>
      </c>
      <c r="AD1508" s="401"/>
    </row>
    <row r="1509" spans="1:30" ht="15" customHeight="1">
      <c r="A1509" s="400" t="str">
        <f t="shared" si="319"/>
        <v>016FT0140</v>
      </c>
      <c r="B1509" s="546"/>
      <c r="C1509" s="541"/>
      <c r="D1509" s="139" t="s">
        <v>529</v>
      </c>
      <c r="E1509" s="140">
        <v>1</v>
      </c>
      <c r="F1509" s="140">
        <v>40</v>
      </c>
      <c r="G1509" s="532"/>
      <c r="H1509" s="532"/>
      <c r="I1509" s="148" t="str">
        <f t="shared" ref="I1509:I1510" si="332">IF(OR(D1509="",E1509="",F1509=""),"",TEXT(T1509,"000")&amp;D1509&amp;TEXT(E1509,"00")&amp;TEXT(F1509,"00"))</f>
        <v>016FT0140</v>
      </c>
      <c r="J1509" s="413" t="s">
        <v>4434</v>
      </c>
      <c r="K1509" s="413" t="s">
        <v>4435</v>
      </c>
      <c r="L1509" s="413" t="s">
        <v>4436</v>
      </c>
      <c r="M1509" s="413" t="s">
        <v>1572</v>
      </c>
      <c r="N1509" s="413" t="s">
        <v>1517</v>
      </c>
      <c r="O1509" s="150" t="s">
        <v>57</v>
      </c>
      <c r="P1509" s="151"/>
      <c r="Q1509" s="152"/>
      <c r="R1509" s="153"/>
      <c r="S1509" s="154" t="s">
        <v>1338</v>
      </c>
      <c r="T1509" s="407">
        <f t="shared" si="329"/>
        <v>16</v>
      </c>
      <c r="V1509" s="401" t="str">
        <f t="shared" si="330"/>
        <v xml:space="preserve">指定承認    </v>
      </c>
      <c r="W1509" s="401" t="str">
        <f t="shared" si="331"/>
        <v xml:space="preserve">指定承認    </v>
      </c>
      <c r="AD1509" s="401"/>
    </row>
    <row r="1510" spans="1:30" ht="15" customHeight="1">
      <c r="A1510" s="400" t="str">
        <f t="shared" si="319"/>
        <v>016FT0136</v>
      </c>
      <c r="B1510" s="546"/>
      <c r="C1510" s="541"/>
      <c r="D1510" s="139" t="s">
        <v>529</v>
      </c>
      <c r="E1510" s="140">
        <v>1</v>
      </c>
      <c r="F1510" s="140">
        <v>36</v>
      </c>
      <c r="G1510" s="532"/>
      <c r="H1510" s="532"/>
      <c r="I1510" s="148" t="str">
        <f t="shared" si="332"/>
        <v>016FT0136</v>
      </c>
      <c r="J1510" s="413" t="s">
        <v>4430</v>
      </c>
      <c r="K1510" s="413" t="s">
        <v>4438</v>
      </c>
      <c r="L1510" s="413" t="s">
        <v>4439</v>
      </c>
      <c r="M1510" s="413" t="s">
        <v>1572</v>
      </c>
      <c r="N1510" s="413" t="s">
        <v>4404</v>
      </c>
      <c r="O1510" s="150" t="s">
        <v>57</v>
      </c>
      <c r="P1510" s="151"/>
      <c r="Q1510" s="152"/>
      <c r="R1510" s="153"/>
      <c r="S1510" s="154" t="s">
        <v>1338</v>
      </c>
      <c r="T1510" s="407">
        <f t="shared" ref="T1510" si="333">IF(S1510="","",VLOOKUP(S1510,$AC$7:$AD$82,2,FALSE))</f>
        <v>16</v>
      </c>
      <c r="V1510" s="401" t="str">
        <f t="shared" si="330"/>
        <v xml:space="preserve">指定承認    </v>
      </c>
      <c r="W1510" s="401" t="str">
        <f t="shared" si="331"/>
        <v xml:space="preserve">指定承認    </v>
      </c>
      <c r="AD1510" s="401"/>
    </row>
    <row r="1511" spans="1:30" ht="15" customHeight="1">
      <c r="A1511" s="400" t="str">
        <f t="shared" si="319"/>
        <v>016FT0141</v>
      </c>
      <c r="B1511" s="546"/>
      <c r="C1511" s="541"/>
      <c r="D1511" s="139" t="s">
        <v>529</v>
      </c>
      <c r="E1511" s="140">
        <v>1</v>
      </c>
      <c r="F1511" s="140">
        <v>41</v>
      </c>
      <c r="G1511" s="532"/>
      <c r="H1511" s="533"/>
      <c r="I1511" s="170" t="str">
        <f t="shared" ref="I1511" si="334">IF(OR(D1511="",E1511="",F1511=""),"",TEXT(T1511,"000")&amp;D1511&amp;TEXT(E1511,"00")&amp;TEXT(F1511,"00"))</f>
        <v>016FT0141</v>
      </c>
      <c r="J1511" s="388" t="s">
        <v>4434</v>
      </c>
      <c r="K1511" s="388" t="s">
        <v>4441</v>
      </c>
      <c r="L1511" s="388" t="s">
        <v>4442</v>
      </c>
      <c r="M1511" s="388" t="s">
        <v>1572</v>
      </c>
      <c r="N1511" s="388" t="s">
        <v>4404</v>
      </c>
      <c r="O1511" s="172" t="s">
        <v>57</v>
      </c>
      <c r="P1511" s="173"/>
      <c r="Q1511" s="174"/>
      <c r="R1511" s="175"/>
      <c r="S1511" s="161" t="s">
        <v>1338</v>
      </c>
      <c r="T1511" s="424">
        <f t="shared" ref="T1511" si="335">IF(S1511="","",VLOOKUP(S1511,$AC$7:$AD$82,2,FALSE))</f>
        <v>16</v>
      </c>
      <c r="V1511" s="401" t="str">
        <f t="shared" si="330"/>
        <v xml:space="preserve">指定承認    </v>
      </c>
      <c r="W1511" s="401" t="str">
        <f t="shared" si="331"/>
        <v xml:space="preserve">指定承認    </v>
      </c>
      <c r="AD1511" s="401"/>
    </row>
    <row r="1512" spans="1:30" ht="15" customHeight="1">
      <c r="A1512" s="400" t="str">
        <f t="shared" si="319"/>
        <v>016FT0138</v>
      </c>
      <c r="B1512" s="546"/>
      <c r="C1512" s="541"/>
      <c r="D1512" s="139" t="s">
        <v>529</v>
      </c>
      <c r="E1512" s="140">
        <v>1</v>
      </c>
      <c r="F1512" s="140">
        <v>38</v>
      </c>
      <c r="G1512" s="532"/>
      <c r="H1512" s="436" t="s">
        <v>4446</v>
      </c>
      <c r="I1512" s="206" t="str">
        <f t="shared" ref="I1512:I1516" si="336">IF(OR(D1512="",E1512="",F1512=""),"",TEXT(T1512,"000")&amp;D1512&amp;TEXT(E1512,"00")&amp;TEXT(F1512,"00"))</f>
        <v>016FT0138</v>
      </c>
      <c r="J1512" s="478" t="s">
        <v>4430</v>
      </c>
      <c r="K1512" s="478" t="s">
        <v>4438</v>
      </c>
      <c r="L1512" s="478" t="s">
        <v>4439</v>
      </c>
      <c r="M1512" s="478" t="s">
        <v>1572</v>
      </c>
      <c r="N1512" s="478" t="s">
        <v>4406</v>
      </c>
      <c r="O1512" s="166" t="s">
        <v>57</v>
      </c>
      <c r="P1512" s="167"/>
      <c r="Q1512" s="168"/>
      <c r="R1512" s="169"/>
      <c r="S1512" s="182" t="s">
        <v>1338</v>
      </c>
      <c r="T1512" s="423">
        <f t="shared" ref="T1512:T1514" si="337">IF(S1512="","",VLOOKUP(S1512,$AC$7:$AD$82,2,FALSE))</f>
        <v>16</v>
      </c>
      <c r="V1512" s="401" t="str">
        <f t="shared" si="330"/>
        <v xml:space="preserve">指定承認    </v>
      </c>
      <c r="W1512" s="401" t="str">
        <f t="shared" si="331"/>
        <v xml:space="preserve">指定承認    </v>
      </c>
      <c r="AD1512" s="401"/>
    </row>
    <row r="1513" spans="1:30" ht="15" customHeight="1">
      <c r="A1513" s="400" t="str">
        <f t="shared" si="319"/>
        <v>011FT0121</v>
      </c>
      <c r="B1513" s="546"/>
      <c r="C1513" s="541"/>
      <c r="D1513" s="139" t="s">
        <v>529</v>
      </c>
      <c r="E1513" s="140">
        <v>1</v>
      </c>
      <c r="F1513" s="140">
        <v>21</v>
      </c>
      <c r="G1513" s="532"/>
      <c r="H1513" s="531" t="s">
        <v>4447</v>
      </c>
      <c r="I1513" s="141" t="str">
        <f t="shared" si="336"/>
        <v>011FT0121</v>
      </c>
      <c r="J1513" s="429" t="s">
        <v>4449</v>
      </c>
      <c r="K1513" s="429" t="s">
        <v>4431</v>
      </c>
      <c r="L1513" s="429" t="s">
        <v>4448</v>
      </c>
      <c r="M1513" s="429" t="s">
        <v>1568</v>
      </c>
      <c r="N1513" s="429" t="s">
        <v>4404</v>
      </c>
      <c r="O1513" s="143" t="s">
        <v>57</v>
      </c>
      <c r="P1513" s="144"/>
      <c r="Q1513" s="145"/>
      <c r="R1513" s="146"/>
      <c r="S1513" s="147" t="s">
        <v>2140</v>
      </c>
      <c r="T1513" s="406">
        <f t="shared" si="337"/>
        <v>11</v>
      </c>
      <c r="V1513" s="401" t="str">
        <f t="shared" si="330"/>
        <v xml:space="preserve">指定承認    </v>
      </c>
      <c r="W1513" s="401" t="str">
        <f t="shared" si="331"/>
        <v xml:space="preserve">指定承認    </v>
      </c>
      <c r="AD1513" s="401"/>
    </row>
    <row r="1514" spans="1:30" ht="15" customHeight="1">
      <c r="A1514" s="400" t="str">
        <f t="shared" si="319"/>
        <v>016FT0142</v>
      </c>
      <c r="B1514" s="546"/>
      <c r="C1514" s="541"/>
      <c r="D1514" s="139" t="s">
        <v>529</v>
      </c>
      <c r="E1514" s="140">
        <v>1</v>
      </c>
      <c r="F1514" s="140">
        <v>42</v>
      </c>
      <c r="G1514" s="532"/>
      <c r="H1514" s="533"/>
      <c r="I1514" s="164" t="str">
        <f t="shared" si="336"/>
        <v>016FT0142</v>
      </c>
      <c r="J1514" s="431" t="s">
        <v>4449</v>
      </c>
      <c r="K1514" s="431" t="s">
        <v>4435</v>
      </c>
      <c r="L1514" s="431" t="s">
        <v>4450</v>
      </c>
      <c r="M1514" s="431" t="s">
        <v>1572</v>
      </c>
      <c r="N1514" s="431" t="s">
        <v>1517</v>
      </c>
      <c r="O1514" s="177" t="s">
        <v>57</v>
      </c>
      <c r="P1514" s="178"/>
      <c r="Q1514" s="179"/>
      <c r="R1514" s="180"/>
      <c r="S1514" s="181" t="s">
        <v>1338</v>
      </c>
      <c r="T1514" s="419">
        <f t="shared" si="337"/>
        <v>16</v>
      </c>
      <c r="V1514" s="401" t="str">
        <f t="shared" si="330"/>
        <v xml:space="preserve">指定承認    </v>
      </c>
      <c r="W1514" s="401" t="str">
        <f t="shared" si="331"/>
        <v xml:space="preserve">指定承認    </v>
      </c>
      <c r="AD1514" s="401"/>
    </row>
    <row r="1515" spans="1:30" ht="15" customHeight="1">
      <c r="A1515" s="400" t="str">
        <f t="shared" si="319"/>
        <v>016FT0137</v>
      </c>
      <c r="B1515" s="546"/>
      <c r="C1515" s="541"/>
      <c r="D1515" s="139" t="s">
        <v>529</v>
      </c>
      <c r="E1515" s="140">
        <v>1</v>
      </c>
      <c r="F1515" s="140">
        <v>37</v>
      </c>
      <c r="G1515" s="532"/>
      <c r="H1515" s="398" t="s">
        <v>4453</v>
      </c>
      <c r="I1515" s="170" t="str">
        <f t="shared" si="336"/>
        <v>016FT0137</v>
      </c>
      <c r="J1515" s="478" t="s">
        <v>4455</v>
      </c>
      <c r="K1515" s="478" t="s">
        <v>4438</v>
      </c>
      <c r="L1515" s="478" t="s">
        <v>4456</v>
      </c>
      <c r="M1515" s="478" t="s">
        <v>1572</v>
      </c>
      <c r="N1515" s="478" t="s">
        <v>4404</v>
      </c>
      <c r="O1515" s="177" t="s">
        <v>57</v>
      </c>
      <c r="P1515" s="144"/>
      <c r="Q1515" s="145"/>
      <c r="R1515" s="146"/>
      <c r="S1515" s="181" t="s">
        <v>1338</v>
      </c>
      <c r="T1515" s="419">
        <f t="shared" ref="T1515" si="338">IF(S1515="","",VLOOKUP(S1515,$AC$7:$AD$82,2,FALSE))</f>
        <v>16</v>
      </c>
      <c r="V1515" s="401" t="str">
        <f t="shared" si="330"/>
        <v xml:space="preserve">指定承認    </v>
      </c>
      <c r="W1515" s="401" t="str">
        <f t="shared" si="331"/>
        <v xml:space="preserve">指定承認    </v>
      </c>
      <c r="AD1515" s="401"/>
    </row>
    <row r="1516" spans="1:30" ht="15" customHeight="1">
      <c r="A1516" s="400" t="str">
        <f t="shared" si="319"/>
        <v>016FT0139</v>
      </c>
      <c r="B1516" s="546"/>
      <c r="C1516" s="541"/>
      <c r="D1516" s="139" t="s">
        <v>529</v>
      </c>
      <c r="E1516" s="140">
        <v>1</v>
      </c>
      <c r="F1516" s="140">
        <v>39</v>
      </c>
      <c r="G1516" s="533"/>
      <c r="H1516" s="398" t="s">
        <v>4454</v>
      </c>
      <c r="I1516" s="206" t="str">
        <f t="shared" si="336"/>
        <v>016FT0139</v>
      </c>
      <c r="J1516" s="478" t="s">
        <v>4455</v>
      </c>
      <c r="K1516" s="478" t="s">
        <v>4438</v>
      </c>
      <c r="L1516" s="478" t="s">
        <v>4456</v>
      </c>
      <c r="M1516" s="478" t="s">
        <v>1572</v>
      </c>
      <c r="N1516" s="478" t="s">
        <v>4406</v>
      </c>
      <c r="O1516" s="177" t="s">
        <v>57</v>
      </c>
      <c r="P1516" s="167"/>
      <c r="Q1516" s="168"/>
      <c r="R1516" s="169"/>
      <c r="S1516" s="181" t="s">
        <v>1338</v>
      </c>
      <c r="T1516" s="419">
        <f t="shared" ref="T1516" si="339">IF(S1516="","",VLOOKUP(S1516,$AC$7:$AD$82,2,FALSE))</f>
        <v>16</v>
      </c>
      <c r="V1516" s="401" t="str">
        <f t="shared" si="330"/>
        <v xml:space="preserve">指定承認    </v>
      </c>
      <c r="W1516" s="401" t="str">
        <f t="shared" si="331"/>
        <v xml:space="preserve">指定承認    </v>
      </c>
      <c r="AD1516" s="401"/>
    </row>
    <row r="1517" spans="1:30" ht="15" customHeight="1">
      <c r="A1517" s="400" t="str">
        <f t="shared" si="319"/>
        <v>011FT0108</v>
      </c>
      <c r="B1517" s="546"/>
      <c r="C1517" s="541"/>
      <c r="D1517" s="139" t="s">
        <v>529</v>
      </c>
      <c r="E1517" s="140">
        <v>1</v>
      </c>
      <c r="F1517" s="140">
        <v>8</v>
      </c>
      <c r="G1517" s="531" t="s">
        <v>2990</v>
      </c>
      <c r="H1517" s="531" t="s">
        <v>2983</v>
      </c>
      <c r="I1517" s="170" t="str">
        <f t="shared" si="328"/>
        <v>011FT0108</v>
      </c>
      <c r="J1517" s="142" t="s">
        <v>1507</v>
      </c>
      <c r="K1517" s="142" t="s">
        <v>2163</v>
      </c>
      <c r="L1517" s="142" t="s">
        <v>1501</v>
      </c>
      <c r="M1517" s="142" t="s">
        <v>596</v>
      </c>
      <c r="N1517" s="142" t="s">
        <v>2173</v>
      </c>
      <c r="O1517" s="143" t="s">
        <v>57</v>
      </c>
      <c r="P1517" s="144"/>
      <c r="Q1517" s="145"/>
      <c r="R1517" s="146"/>
      <c r="S1517" s="147" t="s">
        <v>2140</v>
      </c>
      <c r="T1517" s="406">
        <f t="shared" si="323"/>
        <v>11</v>
      </c>
      <c r="V1517" s="401" t="str">
        <f t="shared" si="320"/>
        <v xml:space="preserve">指定承認    </v>
      </c>
      <c r="W1517" s="401" t="str">
        <f t="shared" si="327"/>
        <v xml:space="preserve">指定承認    </v>
      </c>
      <c r="AD1517" s="401"/>
    </row>
    <row r="1518" spans="1:30" ht="15" customHeight="1">
      <c r="A1518" s="400" t="str">
        <f t="shared" si="319"/>
        <v>016FT0119</v>
      </c>
      <c r="B1518" s="546"/>
      <c r="C1518" s="541"/>
      <c r="D1518" s="139" t="s">
        <v>529</v>
      </c>
      <c r="E1518" s="140">
        <v>1</v>
      </c>
      <c r="F1518" s="140">
        <v>19</v>
      </c>
      <c r="G1518" s="539"/>
      <c r="H1518" s="533"/>
      <c r="I1518" s="164" t="str">
        <f t="shared" si="328"/>
        <v>016FT0119</v>
      </c>
      <c r="J1518" s="176" t="s">
        <v>1507</v>
      </c>
      <c r="K1518" s="176" t="s">
        <v>1508</v>
      </c>
      <c r="L1518" s="176" t="s">
        <v>1501</v>
      </c>
      <c r="M1518" s="176" t="s">
        <v>596</v>
      </c>
      <c r="N1518" s="176" t="s">
        <v>1623</v>
      </c>
      <c r="O1518" s="177" t="s">
        <v>57</v>
      </c>
      <c r="P1518" s="178"/>
      <c r="Q1518" s="179"/>
      <c r="R1518" s="180"/>
      <c r="S1518" s="181" t="s">
        <v>1338</v>
      </c>
      <c r="T1518" s="419">
        <f t="shared" si="323"/>
        <v>16</v>
      </c>
      <c r="V1518" s="401" t="str">
        <f t="shared" si="320"/>
        <v xml:space="preserve">指定承認    </v>
      </c>
      <c r="W1518" s="401" t="str">
        <f t="shared" si="327"/>
        <v xml:space="preserve">指定承認    </v>
      </c>
      <c r="AD1518" s="401"/>
    </row>
    <row r="1519" spans="1:30" ht="15" customHeight="1">
      <c r="A1519" s="400" t="str">
        <f t="shared" si="319"/>
        <v>011FT0109</v>
      </c>
      <c r="B1519" s="546"/>
      <c r="C1519" s="541"/>
      <c r="D1519" s="139" t="s">
        <v>529</v>
      </c>
      <c r="E1519" s="140">
        <v>1</v>
      </c>
      <c r="F1519" s="140">
        <v>9</v>
      </c>
      <c r="G1519" s="539"/>
      <c r="H1519" s="531" t="s">
        <v>2981</v>
      </c>
      <c r="I1519" s="162" t="str">
        <f t="shared" si="328"/>
        <v>011FT0109</v>
      </c>
      <c r="J1519" s="142" t="s">
        <v>1502</v>
      </c>
      <c r="K1519" s="142" t="s">
        <v>2162</v>
      </c>
      <c r="L1519" s="142" t="s">
        <v>1506</v>
      </c>
      <c r="M1519" s="142" t="s">
        <v>596</v>
      </c>
      <c r="N1519" s="142" t="s">
        <v>109</v>
      </c>
      <c r="O1519" s="143" t="s">
        <v>57</v>
      </c>
      <c r="P1519" s="144"/>
      <c r="Q1519" s="145"/>
      <c r="R1519" s="146"/>
      <c r="S1519" s="147" t="s">
        <v>2140</v>
      </c>
      <c r="T1519" s="406">
        <f t="shared" si="323"/>
        <v>11</v>
      </c>
      <c r="V1519" s="401" t="str">
        <f t="shared" si="320"/>
        <v xml:space="preserve">指定承認    </v>
      </c>
      <c r="W1519" s="401" t="str">
        <f t="shared" si="327"/>
        <v xml:space="preserve">指定承認    </v>
      </c>
      <c r="AD1519" s="401"/>
    </row>
    <row r="1520" spans="1:30" ht="15" customHeight="1">
      <c r="A1520" s="400" t="str">
        <f t="shared" ref="A1520:A1583" si="340">I1520</f>
        <v>016FT0120</v>
      </c>
      <c r="B1520" s="546"/>
      <c r="C1520" s="541"/>
      <c r="D1520" s="139" t="s">
        <v>529</v>
      </c>
      <c r="E1520" s="140">
        <v>1</v>
      </c>
      <c r="F1520" s="140">
        <v>20</v>
      </c>
      <c r="G1520" s="539"/>
      <c r="H1520" s="533"/>
      <c r="I1520" s="164" t="str">
        <f t="shared" si="328"/>
        <v>016FT0120</v>
      </c>
      <c r="J1520" s="176" t="s">
        <v>1502</v>
      </c>
      <c r="K1520" s="176" t="s">
        <v>1503</v>
      </c>
      <c r="L1520" s="176" t="s">
        <v>1506</v>
      </c>
      <c r="M1520" s="176" t="s">
        <v>596</v>
      </c>
      <c r="N1520" s="176" t="s">
        <v>1405</v>
      </c>
      <c r="O1520" s="177" t="s">
        <v>57</v>
      </c>
      <c r="P1520" s="178"/>
      <c r="Q1520" s="179"/>
      <c r="R1520" s="180"/>
      <c r="S1520" s="181" t="s">
        <v>1338</v>
      </c>
      <c r="T1520" s="419">
        <f t="shared" si="323"/>
        <v>16</v>
      </c>
      <c r="V1520" s="401" t="str">
        <f t="shared" si="320"/>
        <v xml:space="preserve">指定承認    </v>
      </c>
      <c r="W1520" s="401" t="str">
        <f t="shared" si="327"/>
        <v xml:space="preserve">指定承認    </v>
      </c>
      <c r="AD1520" s="401"/>
    </row>
    <row r="1521" spans="1:30" ht="15" customHeight="1">
      <c r="A1521" s="400" t="str">
        <f t="shared" si="340"/>
        <v>016FT0121</v>
      </c>
      <c r="B1521" s="546"/>
      <c r="C1521" s="541"/>
      <c r="D1521" s="139" t="s">
        <v>529</v>
      </c>
      <c r="E1521" s="140">
        <v>1</v>
      </c>
      <c r="F1521" s="140">
        <v>21</v>
      </c>
      <c r="G1521" s="539"/>
      <c r="H1521" s="421" t="s">
        <v>2919</v>
      </c>
      <c r="I1521" s="164" t="str">
        <f t="shared" si="328"/>
        <v>016FT0121</v>
      </c>
      <c r="J1521" s="165" t="s">
        <v>1505</v>
      </c>
      <c r="K1521" s="165" t="s">
        <v>1504</v>
      </c>
      <c r="L1521" s="165" t="s">
        <v>1506</v>
      </c>
      <c r="M1521" s="165" t="s">
        <v>596</v>
      </c>
      <c r="N1521" s="165" t="s">
        <v>1405</v>
      </c>
      <c r="O1521" s="166" t="s">
        <v>57</v>
      </c>
      <c r="P1521" s="167"/>
      <c r="Q1521" s="168"/>
      <c r="R1521" s="169"/>
      <c r="S1521" s="181" t="s">
        <v>1338</v>
      </c>
      <c r="T1521" s="423">
        <f t="shared" si="323"/>
        <v>16</v>
      </c>
      <c r="V1521" s="401" t="str">
        <f t="shared" si="320"/>
        <v xml:space="preserve">指定承認    </v>
      </c>
      <c r="W1521" s="401" t="str">
        <f t="shared" si="327"/>
        <v xml:space="preserve">指定承認    </v>
      </c>
      <c r="AD1521" s="401"/>
    </row>
    <row r="1522" spans="1:30" ht="15" customHeight="1">
      <c r="A1522" s="400" t="str">
        <f t="shared" si="340"/>
        <v>011FT0110</v>
      </c>
      <c r="B1522" s="546"/>
      <c r="C1522" s="541"/>
      <c r="D1522" s="139" t="s">
        <v>529</v>
      </c>
      <c r="E1522" s="140">
        <v>1</v>
      </c>
      <c r="F1522" s="140">
        <v>10</v>
      </c>
      <c r="G1522" s="539"/>
      <c r="H1522" s="531" t="s">
        <v>2984</v>
      </c>
      <c r="I1522" s="162" t="str">
        <f t="shared" si="328"/>
        <v>011FT0110</v>
      </c>
      <c r="J1522" s="142" t="s">
        <v>1499</v>
      </c>
      <c r="K1522" s="142" t="s">
        <v>2177</v>
      </c>
      <c r="L1522" s="142" t="s">
        <v>2176</v>
      </c>
      <c r="M1522" s="142" t="s">
        <v>596</v>
      </c>
      <c r="N1522" s="142" t="s">
        <v>1571</v>
      </c>
      <c r="O1522" s="143" t="s">
        <v>57</v>
      </c>
      <c r="P1522" s="144"/>
      <c r="Q1522" s="145"/>
      <c r="R1522" s="146"/>
      <c r="S1522" s="147" t="s">
        <v>2140</v>
      </c>
      <c r="T1522" s="406">
        <f t="shared" si="323"/>
        <v>11</v>
      </c>
      <c r="V1522" s="401" t="str">
        <f t="shared" si="320"/>
        <v xml:space="preserve">指定承認    </v>
      </c>
      <c r="W1522" s="401" t="str">
        <f t="shared" si="327"/>
        <v xml:space="preserve">指定承認    </v>
      </c>
      <c r="AD1522" s="401"/>
    </row>
    <row r="1523" spans="1:30" ht="15" customHeight="1">
      <c r="A1523" s="400" t="str">
        <f t="shared" si="340"/>
        <v>016FT0122</v>
      </c>
      <c r="B1523" s="546"/>
      <c r="C1523" s="541"/>
      <c r="D1523" s="139" t="s">
        <v>529</v>
      </c>
      <c r="E1523" s="140">
        <v>1</v>
      </c>
      <c r="F1523" s="140">
        <v>22</v>
      </c>
      <c r="G1523" s="539"/>
      <c r="H1523" s="532"/>
      <c r="I1523" s="164" t="str">
        <f t="shared" si="328"/>
        <v>016FT0122</v>
      </c>
      <c r="J1523" s="176" t="s">
        <v>1499</v>
      </c>
      <c r="K1523" s="176" t="s">
        <v>1500</v>
      </c>
      <c r="L1523" s="176" t="s">
        <v>886</v>
      </c>
      <c r="M1523" s="176" t="s">
        <v>596</v>
      </c>
      <c r="N1523" s="176" t="s">
        <v>1487</v>
      </c>
      <c r="O1523" s="177" t="s">
        <v>57</v>
      </c>
      <c r="P1523" s="178"/>
      <c r="Q1523" s="179"/>
      <c r="R1523" s="180"/>
      <c r="S1523" s="181" t="s">
        <v>1338</v>
      </c>
      <c r="T1523" s="419">
        <f t="shared" si="323"/>
        <v>16</v>
      </c>
      <c r="V1523" s="401" t="str">
        <f t="shared" si="320"/>
        <v xml:space="preserve">指定承認    </v>
      </c>
      <c r="W1523" s="401" t="str">
        <f t="shared" si="327"/>
        <v xml:space="preserve">指定承認    </v>
      </c>
      <c r="AD1523" s="401"/>
    </row>
    <row r="1524" spans="1:30" ht="15" customHeight="1">
      <c r="A1524" s="400" t="str">
        <f t="shared" si="340"/>
        <v>016FT0123</v>
      </c>
      <c r="B1524" s="546"/>
      <c r="C1524" s="541"/>
      <c r="D1524" s="139" t="s">
        <v>529</v>
      </c>
      <c r="E1524" s="140">
        <v>1</v>
      </c>
      <c r="F1524" s="140">
        <v>23</v>
      </c>
      <c r="G1524" s="539"/>
      <c r="H1524" s="532"/>
      <c r="I1524" s="164" t="str">
        <f t="shared" si="328"/>
        <v>016FT0123</v>
      </c>
      <c r="J1524" s="165" t="s">
        <v>1499</v>
      </c>
      <c r="K1524" s="165" t="s">
        <v>1500</v>
      </c>
      <c r="L1524" s="165" t="s">
        <v>1510</v>
      </c>
      <c r="M1524" s="165" t="s">
        <v>596</v>
      </c>
      <c r="N1524" s="165" t="s">
        <v>1487</v>
      </c>
      <c r="O1524" s="166" t="s">
        <v>57</v>
      </c>
      <c r="P1524" s="167"/>
      <c r="Q1524" s="168"/>
      <c r="R1524" s="169"/>
      <c r="S1524" s="181" t="s">
        <v>1338</v>
      </c>
      <c r="T1524" s="423">
        <f t="shared" si="323"/>
        <v>16</v>
      </c>
      <c r="V1524" s="401" t="str">
        <f t="shared" si="320"/>
        <v xml:space="preserve">指定承認    </v>
      </c>
      <c r="W1524" s="401" t="str">
        <f t="shared" si="327"/>
        <v xml:space="preserve">指定承認    </v>
      </c>
      <c r="AD1524" s="401"/>
    </row>
    <row r="1525" spans="1:30" ht="15" customHeight="1">
      <c r="A1525" s="400" t="str">
        <f t="shared" si="340"/>
        <v>016FT0124</v>
      </c>
      <c r="B1525" s="546"/>
      <c r="C1525" s="541"/>
      <c r="D1525" s="139" t="s">
        <v>529</v>
      </c>
      <c r="E1525" s="140">
        <v>1</v>
      </c>
      <c r="F1525" s="140">
        <v>24</v>
      </c>
      <c r="G1525" s="535"/>
      <c r="H1525" s="533"/>
      <c r="I1525" s="164" t="str">
        <f t="shared" si="328"/>
        <v>016FT0124</v>
      </c>
      <c r="J1525" s="165" t="s">
        <v>1499</v>
      </c>
      <c r="K1525" s="165" t="s">
        <v>1500</v>
      </c>
      <c r="L1525" s="165" t="s">
        <v>1511</v>
      </c>
      <c r="M1525" s="165" t="s">
        <v>596</v>
      </c>
      <c r="N1525" s="165" t="s">
        <v>1487</v>
      </c>
      <c r="O1525" s="166" t="s">
        <v>57</v>
      </c>
      <c r="P1525" s="167"/>
      <c r="Q1525" s="168"/>
      <c r="R1525" s="169"/>
      <c r="S1525" s="181" t="s">
        <v>1338</v>
      </c>
      <c r="T1525" s="423">
        <f t="shared" si="323"/>
        <v>16</v>
      </c>
      <c r="V1525" s="401" t="str">
        <f t="shared" si="320"/>
        <v xml:space="preserve">指定承認    </v>
      </c>
      <c r="W1525" s="401" t="str">
        <f t="shared" ref="W1525" si="341">V1525</f>
        <v xml:space="preserve">指定承認    </v>
      </c>
      <c r="AD1525" s="401"/>
    </row>
    <row r="1526" spans="1:30" ht="15" customHeight="1">
      <c r="A1526" s="400" t="str">
        <f t="shared" si="340"/>
        <v>011FT0111</v>
      </c>
      <c r="B1526" s="546"/>
      <c r="C1526" s="541"/>
      <c r="D1526" s="139" t="s">
        <v>529</v>
      </c>
      <c r="E1526" s="140">
        <v>1</v>
      </c>
      <c r="F1526" s="140">
        <v>11</v>
      </c>
      <c r="G1526" s="531" t="s">
        <v>2991</v>
      </c>
      <c r="H1526" s="531" t="s">
        <v>2980</v>
      </c>
      <c r="I1526" s="164" t="str">
        <f t="shared" si="328"/>
        <v>011FT0111</v>
      </c>
      <c r="J1526" s="165" t="s">
        <v>1515</v>
      </c>
      <c r="K1526" s="165" t="s">
        <v>2163</v>
      </c>
      <c r="L1526" s="165" t="s">
        <v>1007</v>
      </c>
      <c r="M1526" s="165" t="s">
        <v>525</v>
      </c>
      <c r="N1526" s="165" t="s">
        <v>1622</v>
      </c>
      <c r="O1526" s="166" t="s">
        <v>57</v>
      </c>
      <c r="P1526" s="167"/>
      <c r="Q1526" s="168"/>
      <c r="R1526" s="169"/>
      <c r="S1526" s="147" t="s">
        <v>2140</v>
      </c>
      <c r="T1526" s="423">
        <f t="shared" si="323"/>
        <v>11</v>
      </c>
      <c r="V1526" s="401" t="str">
        <f t="shared" ref="V1526:V1589" si="342">""&amp;O1526&amp;"  "&amp;P1526&amp;"  "&amp;Q1526&amp;""</f>
        <v xml:space="preserve">指定承認    </v>
      </c>
      <c r="W1526" s="401" t="str">
        <f t="shared" si="327"/>
        <v xml:space="preserve">指定承認    </v>
      </c>
      <c r="AD1526" s="401"/>
    </row>
    <row r="1527" spans="1:30" ht="15" customHeight="1">
      <c r="A1527" s="400" t="str">
        <f t="shared" si="340"/>
        <v>011FT0112</v>
      </c>
      <c r="B1527" s="546"/>
      <c r="C1527" s="541"/>
      <c r="D1527" s="139" t="s">
        <v>529</v>
      </c>
      <c r="E1527" s="140">
        <v>1</v>
      </c>
      <c r="F1527" s="140">
        <v>12</v>
      </c>
      <c r="G1527" s="532"/>
      <c r="H1527" s="532"/>
      <c r="I1527" s="162" t="str">
        <f t="shared" si="328"/>
        <v>011FT0112</v>
      </c>
      <c r="J1527" s="142" t="s">
        <v>1515</v>
      </c>
      <c r="K1527" s="142" t="s">
        <v>2163</v>
      </c>
      <c r="L1527" s="142" t="s">
        <v>1471</v>
      </c>
      <c r="M1527" s="142" t="s">
        <v>525</v>
      </c>
      <c r="N1527" s="142" t="s">
        <v>1517</v>
      </c>
      <c r="O1527" s="143" t="s">
        <v>57</v>
      </c>
      <c r="P1527" s="144"/>
      <c r="Q1527" s="145"/>
      <c r="R1527" s="146"/>
      <c r="S1527" s="147" t="s">
        <v>2140</v>
      </c>
      <c r="T1527" s="406">
        <f t="shared" si="323"/>
        <v>11</v>
      </c>
      <c r="V1527" s="401" t="str">
        <f t="shared" si="342"/>
        <v xml:space="preserve">指定承認    </v>
      </c>
      <c r="W1527" s="401" t="str">
        <f t="shared" ref="W1527" si="343">V1527</f>
        <v xml:space="preserve">指定承認    </v>
      </c>
      <c r="AD1527" s="401"/>
    </row>
    <row r="1528" spans="1:30" ht="15" customHeight="1">
      <c r="A1528" s="400" t="str">
        <f t="shared" si="340"/>
        <v>016FT0125</v>
      </c>
      <c r="B1528" s="546"/>
      <c r="C1528" s="541"/>
      <c r="D1528" s="139" t="s">
        <v>529</v>
      </c>
      <c r="E1528" s="140">
        <v>1</v>
      </c>
      <c r="F1528" s="140">
        <v>25</v>
      </c>
      <c r="G1528" s="532"/>
      <c r="H1528" s="533"/>
      <c r="I1528" s="164" t="str">
        <f t="shared" si="328"/>
        <v>016FT0125</v>
      </c>
      <c r="J1528" s="176" t="s">
        <v>1515</v>
      </c>
      <c r="K1528" s="176" t="s">
        <v>1512</v>
      </c>
      <c r="L1528" s="176" t="s">
        <v>1516</v>
      </c>
      <c r="M1528" s="176" t="s">
        <v>525</v>
      </c>
      <c r="N1528" s="176" t="s">
        <v>1622</v>
      </c>
      <c r="O1528" s="177" t="s">
        <v>57</v>
      </c>
      <c r="P1528" s="178"/>
      <c r="Q1528" s="179"/>
      <c r="R1528" s="180"/>
      <c r="S1528" s="181" t="s">
        <v>1338</v>
      </c>
      <c r="T1528" s="419">
        <f t="shared" si="323"/>
        <v>16</v>
      </c>
      <c r="V1528" s="401" t="str">
        <f t="shared" si="342"/>
        <v xml:space="preserve">指定承認    </v>
      </c>
      <c r="W1528" s="401" t="str">
        <f t="shared" ref="W1528" si="344">V1528</f>
        <v xml:space="preserve">指定承認    </v>
      </c>
      <c r="AD1528" s="401"/>
    </row>
    <row r="1529" spans="1:30" ht="15" customHeight="1">
      <c r="A1529" s="400" t="str">
        <f t="shared" si="340"/>
        <v>011FT0113</v>
      </c>
      <c r="B1529" s="546"/>
      <c r="C1529" s="541"/>
      <c r="D1529" s="139" t="s">
        <v>529</v>
      </c>
      <c r="E1529" s="140">
        <v>1</v>
      </c>
      <c r="F1529" s="140">
        <v>13</v>
      </c>
      <c r="G1529" s="532"/>
      <c r="H1529" s="531" t="s">
        <v>2981</v>
      </c>
      <c r="I1529" s="164" t="str">
        <f t="shared" si="328"/>
        <v>011FT0113</v>
      </c>
      <c r="J1529" s="165" t="s">
        <v>1518</v>
      </c>
      <c r="K1529" s="165" t="s">
        <v>2162</v>
      </c>
      <c r="L1529" s="165" t="s">
        <v>1007</v>
      </c>
      <c r="M1529" s="165" t="s">
        <v>525</v>
      </c>
      <c r="N1529" s="165" t="s">
        <v>114</v>
      </c>
      <c r="O1529" s="166" t="s">
        <v>57</v>
      </c>
      <c r="P1529" s="167"/>
      <c r="Q1529" s="168"/>
      <c r="R1529" s="169"/>
      <c r="S1529" s="147" t="s">
        <v>2140</v>
      </c>
      <c r="T1529" s="423">
        <f t="shared" ref="T1529:T1559" si="345">IF(S1529="","",VLOOKUP(S1529,$AC$7:$AD$82,2,FALSE))</f>
        <v>11</v>
      </c>
      <c r="V1529" s="401" t="str">
        <f t="shared" si="342"/>
        <v xml:space="preserve">指定承認    </v>
      </c>
      <c r="W1529" s="401" t="str">
        <f t="shared" si="327"/>
        <v xml:space="preserve">指定承認    </v>
      </c>
      <c r="AD1529" s="401"/>
    </row>
    <row r="1530" spans="1:30" ht="15" customHeight="1">
      <c r="A1530" s="400" t="str">
        <f t="shared" si="340"/>
        <v>011FT0114</v>
      </c>
      <c r="B1530" s="546"/>
      <c r="C1530" s="541"/>
      <c r="D1530" s="139" t="s">
        <v>529</v>
      </c>
      <c r="E1530" s="140">
        <v>1</v>
      </c>
      <c r="F1530" s="140">
        <v>14</v>
      </c>
      <c r="G1530" s="532"/>
      <c r="H1530" s="532"/>
      <c r="I1530" s="162" t="str">
        <f t="shared" si="328"/>
        <v>011FT0114</v>
      </c>
      <c r="J1530" s="142" t="s">
        <v>1518</v>
      </c>
      <c r="K1530" s="142" t="s">
        <v>2162</v>
      </c>
      <c r="L1530" s="142" t="s">
        <v>2181</v>
      </c>
      <c r="M1530" s="142" t="s">
        <v>525</v>
      </c>
      <c r="N1530" s="142" t="s">
        <v>114</v>
      </c>
      <c r="O1530" s="143" t="s">
        <v>57</v>
      </c>
      <c r="P1530" s="144"/>
      <c r="Q1530" s="145"/>
      <c r="R1530" s="146"/>
      <c r="S1530" s="147" t="s">
        <v>2140</v>
      </c>
      <c r="T1530" s="406">
        <f t="shared" si="345"/>
        <v>11</v>
      </c>
      <c r="V1530" s="401" t="str">
        <f t="shared" si="342"/>
        <v xml:space="preserve">指定承認    </v>
      </c>
      <c r="W1530" s="401" t="str">
        <f t="shared" si="327"/>
        <v xml:space="preserve">指定承認    </v>
      </c>
      <c r="AD1530" s="401"/>
    </row>
    <row r="1531" spans="1:30" ht="15" customHeight="1">
      <c r="A1531" s="400" t="str">
        <f t="shared" si="340"/>
        <v>016FT0126</v>
      </c>
      <c r="B1531" s="546"/>
      <c r="C1531" s="541"/>
      <c r="D1531" s="139" t="s">
        <v>529</v>
      </c>
      <c r="E1531" s="140">
        <v>1</v>
      </c>
      <c r="F1531" s="140">
        <v>26</v>
      </c>
      <c r="G1531" s="532"/>
      <c r="H1531" s="533"/>
      <c r="I1531" s="164" t="str">
        <f t="shared" si="328"/>
        <v>016FT0126</v>
      </c>
      <c r="J1531" s="176" t="s">
        <v>1518</v>
      </c>
      <c r="K1531" s="176" t="s">
        <v>1519</v>
      </c>
      <c r="L1531" s="176" t="s">
        <v>1522</v>
      </c>
      <c r="M1531" s="176" t="s">
        <v>525</v>
      </c>
      <c r="N1531" s="176" t="s">
        <v>114</v>
      </c>
      <c r="O1531" s="177" t="s">
        <v>57</v>
      </c>
      <c r="P1531" s="178"/>
      <c r="Q1531" s="179"/>
      <c r="R1531" s="180"/>
      <c r="S1531" s="181" t="s">
        <v>1338</v>
      </c>
      <c r="T1531" s="419">
        <f t="shared" si="345"/>
        <v>16</v>
      </c>
      <c r="V1531" s="401" t="str">
        <f t="shared" si="342"/>
        <v xml:space="preserve">指定承認    </v>
      </c>
      <c r="W1531" s="401" t="str">
        <f t="shared" ref="W1531" si="346">V1531</f>
        <v xml:space="preserve">指定承認    </v>
      </c>
      <c r="AD1531" s="401"/>
    </row>
    <row r="1532" spans="1:30" ht="15" customHeight="1">
      <c r="A1532" s="400" t="str">
        <f t="shared" si="340"/>
        <v>016FT0127</v>
      </c>
      <c r="B1532" s="546"/>
      <c r="C1532" s="541"/>
      <c r="D1532" s="139" t="s">
        <v>529</v>
      </c>
      <c r="E1532" s="140">
        <v>1</v>
      </c>
      <c r="F1532" s="140">
        <v>27</v>
      </c>
      <c r="G1532" s="532"/>
      <c r="H1532" s="421" t="s">
        <v>2919</v>
      </c>
      <c r="I1532" s="164" t="str">
        <f t="shared" si="328"/>
        <v>016FT0127</v>
      </c>
      <c r="J1532" s="165" t="s">
        <v>1520</v>
      </c>
      <c r="K1532" s="165" t="s">
        <v>1521</v>
      </c>
      <c r="L1532" s="165" t="s">
        <v>1522</v>
      </c>
      <c r="M1532" s="165" t="s">
        <v>525</v>
      </c>
      <c r="N1532" s="165" t="s">
        <v>114</v>
      </c>
      <c r="O1532" s="166" t="s">
        <v>57</v>
      </c>
      <c r="P1532" s="167"/>
      <c r="Q1532" s="168"/>
      <c r="R1532" s="169"/>
      <c r="S1532" s="181" t="s">
        <v>1338</v>
      </c>
      <c r="T1532" s="423">
        <f t="shared" si="345"/>
        <v>16</v>
      </c>
      <c r="V1532" s="401" t="str">
        <f t="shared" si="342"/>
        <v xml:space="preserve">指定承認    </v>
      </c>
      <c r="W1532" s="401" t="str">
        <f t="shared" si="327"/>
        <v xml:space="preserve">指定承認    </v>
      </c>
      <c r="AD1532" s="401"/>
    </row>
    <row r="1533" spans="1:30" ht="15" customHeight="1">
      <c r="A1533" s="400" t="str">
        <f t="shared" si="340"/>
        <v>001FT0102</v>
      </c>
      <c r="B1533" s="546"/>
      <c r="C1533" s="541"/>
      <c r="D1533" s="139" t="s">
        <v>529</v>
      </c>
      <c r="E1533" s="140">
        <v>1</v>
      </c>
      <c r="F1533" s="140">
        <v>2</v>
      </c>
      <c r="G1533" s="532"/>
      <c r="H1533" s="531" t="s">
        <v>2985</v>
      </c>
      <c r="I1533" s="164" t="str">
        <f t="shared" si="328"/>
        <v>001FT0102</v>
      </c>
      <c r="J1533" s="165" t="s">
        <v>799</v>
      </c>
      <c r="K1533" s="165" t="s">
        <v>531</v>
      </c>
      <c r="L1533" s="165" t="s">
        <v>532</v>
      </c>
      <c r="M1533" s="165" t="s">
        <v>798</v>
      </c>
      <c r="N1533" s="142" t="s">
        <v>2987</v>
      </c>
      <c r="O1533" s="166" t="s">
        <v>57</v>
      </c>
      <c r="P1533" s="167"/>
      <c r="Q1533" s="168"/>
      <c r="R1533" s="169"/>
      <c r="S1533" s="147" t="s">
        <v>528</v>
      </c>
      <c r="T1533" s="423">
        <f t="shared" si="345"/>
        <v>1</v>
      </c>
      <c r="V1533" s="401" t="str">
        <f t="shared" si="342"/>
        <v xml:space="preserve">指定承認    </v>
      </c>
      <c r="W1533" s="401" t="str">
        <f t="shared" si="327"/>
        <v xml:space="preserve">指定承認    </v>
      </c>
      <c r="AD1533" s="401"/>
    </row>
    <row r="1534" spans="1:30" ht="15" customHeight="1">
      <c r="A1534" s="400" t="str">
        <f t="shared" si="340"/>
        <v>016FT0128</v>
      </c>
      <c r="B1534" s="546"/>
      <c r="C1534" s="541"/>
      <c r="D1534" s="139" t="s">
        <v>529</v>
      </c>
      <c r="E1534" s="140">
        <v>1</v>
      </c>
      <c r="F1534" s="140">
        <v>28</v>
      </c>
      <c r="G1534" s="532"/>
      <c r="H1534" s="532"/>
      <c r="I1534" s="162" t="str">
        <f t="shared" si="328"/>
        <v>016FT0128</v>
      </c>
      <c r="J1534" s="142" t="s">
        <v>1524</v>
      </c>
      <c r="K1534" s="142" t="s">
        <v>1525</v>
      </c>
      <c r="L1534" s="142" t="s">
        <v>518</v>
      </c>
      <c r="M1534" s="142" t="s">
        <v>596</v>
      </c>
      <c r="N1534" s="142" t="s">
        <v>1487</v>
      </c>
      <c r="O1534" s="143" t="s">
        <v>57</v>
      </c>
      <c r="P1534" s="144"/>
      <c r="Q1534" s="145"/>
      <c r="R1534" s="146"/>
      <c r="S1534" s="147" t="s">
        <v>1338</v>
      </c>
      <c r="T1534" s="406">
        <f t="shared" si="345"/>
        <v>16</v>
      </c>
      <c r="V1534" s="401" t="str">
        <f t="shared" si="342"/>
        <v xml:space="preserve">指定承認    </v>
      </c>
      <c r="W1534" s="401" t="str">
        <f t="shared" si="327"/>
        <v xml:space="preserve">指定承認    </v>
      </c>
      <c r="AD1534" s="401"/>
    </row>
    <row r="1535" spans="1:30" ht="15" customHeight="1">
      <c r="A1535" s="400" t="str">
        <f t="shared" si="340"/>
        <v>016FT0129</v>
      </c>
      <c r="B1535" s="546"/>
      <c r="C1535" s="541"/>
      <c r="D1535" s="139" t="s">
        <v>529</v>
      </c>
      <c r="E1535" s="140">
        <v>1</v>
      </c>
      <c r="F1535" s="140">
        <v>29</v>
      </c>
      <c r="G1535" s="532"/>
      <c r="H1535" s="532"/>
      <c r="I1535" s="148" t="str">
        <f t="shared" si="279"/>
        <v>016FT0129</v>
      </c>
      <c r="J1535" s="149" t="s">
        <v>1524</v>
      </c>
      <c r="K1535" s="149" t="s">
        <v>1525</v>
      </c>
      <c r="L1535" s="149" t="s">
        <v>1484</v>
      </c>
      <c r="M1535" s="149" t="s">
        <v>596</v>
      </c>
      <c r="N1535" s="149" t="s">
        <v>1487</v>
      </c>
      <c r="O1535" s="150" t="s">
        <v>57</v>
      </c>
      <c r="P1535" s="151"/>
      <c r="Q1535" s="152"/>
      <c r="R1535" s="153"/>
      <c r="S1535" s="154" t="s">
        <v>1338</v>
      </c>
      <c r="T1535" s="407">
        <f t="shared" si="345"/>
        <v>16</v>
      </c>
      <c r="V1535" s="401" t="str">
        <f t="shared" si="342"/>
        <v xml:space="preserve">指定承認    </v>
      </c>
      <c r="W1535" s="401" t="str">
        <f t="shared" si="327"/>
        <v xml:space="preserve">指定承認    </v>
      </c>
      <c r="AD1535" s="401"/>
    </row>
    <row r="1536" spans="1:30" ht="15" customHeight="1">
      <c r="A1536" s="400" t="str">
        <f t="shared" si="340"/>
        <v>016FT0130</v>
      </c>
      <c r="B1536" s="546"/>
      <c r="C1536" s="541"/>
      <c r="D1536" s="139" t="s">
        <v>529</v>
      </c>
      <c r="E1536" s="140">
        <v>1</v>
      </c>
      <c r="F1536" s="140">
        <v>30</v>
      </c>
      <c r="G1536" s="532"/>
      <c r="H1536" s="532"/>
      <c r="I1536" s="155" t="str">
        <f t="shared" si="279"/>
        <v>016FT0130</v>
      </c>
      <c r="J1536" s="156" t="s">
        <v>1524</v>
      </c>
      <c r="K1536" s="156" t="s">
        <v>1525</v>
      </c>
      <c r="L1536" s="156" t="s">
        <v>1485</v>
      </c>
      <c r="M1536" s="156" t="s">
        <v>596</v>
      </c>
      <c r="N1536" s="156" t="s">
        <v>1487</v>
      </c>
      <c r="O1536" s="157" t="s">
        <v>57</v>
      </c>
      <c r="P1536" s="158"/>
      <c r="Q1536" s="159"/>
      <c r="R1536" s="160"/>
      <c r="S1536" s="183" t="s">
        <v>1338</v>
      </c>
      <c r="T1536" s="408">
        <f t="shared" si="345"/>
        <v>16</v>
      </c>
      <c r="V1536" s="401" t="str">
        <f t="shared" si="342"/>
        <v xml:space="preserve">指定承認    </v>
      </c>
      <c r="W1536" s="401" t="str">
        <f t="shared" si="327"/>
        <v xml:space="preserve">指定承認    </v>
      </c>
      <c r="AD1536" s="401"/>
    </row>
    <row r="1537" spans="1:30" ht="15" customHeight="1">
      <c r="A1537" s="400" t="str">
        <f t="shared" si="340"/>
        <v>016FT0131</v>
      </c>
      <c r="B1537" s="546"/>
      <c r="C1537" s="541"/>
      <c r="D1537" s="139" t="s">
        <v>529</v>
      </c>
      <c r="E1537" s="140">
        <v>1</v>
      </c>
      <c r="F1537" s="140">
        <v>31</v>
      </c>
      <c r="G1537" s="532"/>
      <c r="H1537" s="533"/>
      <c r="I1537" s="164" t="str">
        <f t="shared" si="279"/>
        <v>016FT0131</v>
      </c>
      <c r="J1537" s="165" t="s">
        <v>1524</v>
      </c>
      <c r="K1537" s="165" t="s">
        <v>1525</v>
      </c>
      <c r="L1537" s="165" t="s">
        <v>1486</v>
      </c>
      <c r="M1537" s="165" t="s">
        <v>596</v>
      </c>
      <c r="N1537" s="165" t="s">
        <v>1487</v>
      </c>
      <c r="O1537" s="166" t="s">
        <v>57</v>
      </c>
      <c r="P1537" s="167"/>
      <c r="Q1537" s="168"/>
      <c r="R1537" s="169"/>
      <c r="S1537" s="181" t="s">
        <v>1338</v>
      </c>
      <c r="T1537" s="423">
        <f t="shared" si="345"/>
        <v>16</v>
      </c>
      <c r="V1537" s="401" t="str">
        <f t="shared" si="342"/>
        <v xml:space="preserve">指定承認    </v>
      </c>
      <c r="W1537" s="401" t="str">
        <f t="shared" ref="W1537:W1558" si="347">V1537</f>
        <v xml:space="preserve">指定承認    </v>
      </c>
      <c r="AD1537" s="401"/>
    </row>
    <row r="1538" spans="1:30" ht="15" customHeight="1">
      <c r="A1538" s="400" t="str">
        <f t="shared" si="340"/>
        <v>016FT0132</v>
      </c>
      <c r="B1538" s="546"/>
      <c r="C1538" s="541"/>
      <c r="D1538" s="139" t="s">
        <v>529</v>
      </c>
      <c r="E1538" s="140">
        <v>1</v>
      </c>
      <c r="F1538" s="140">
        <v>32</v>
      </c>
      <c r="G1538" s="533"/>
      <c r="H1538" s="163" t="s">
        <v>3760</v>
      </c>
      <c r="I1538" s="162" t="str">
        <f t="shared" si="279"/>
        <v>016FT0132</v>
      </c>
      <c r="J1538" s="142" t="s">
        <v>1529</v>
      </c>
      <c r="K1538" s="142" t="s">
        <v>1530</v>
      </c>
      <c r="L1538" s="142" t="s">
        <v>518</v>
      </c>
      <c r="M1538" s="142" t="s">
        <v>596</v>
      </c>
      <c r="N1538" s="142" t="s">
        <v>1405</v>
      </c>
      <c r="O1538" s="143" t="s">
        <v>57</v>
      </c>
      <c r="P1538" s="144"/>
      <c r="Q1538" s="145"/>
      <c r="R1538" s="146"/>
      <c r="S1538" s="190" t="s">
        <v>1338</v>
      </c>
      <c r="T1538" s="406">
        <f t="shared" si="345"/>
        <v>16</v>
      </c>
      <c r="V1538" s="401" t="str">
        <f t="shared" si="342"/>
        <v xml:space="preserve">指定承認    </v>
      </c>
      <c r="W1538" s="401" t="str">
        <f t="shared" si="347"/>
        <v xml:space="preserve">指定承認    </v>
      </c>
      <c r="AD1538" s="401"/>
    </row>
    <row r="1539" spans="1:30" ht="15" customHeight="1">
      <c r="A1539" s="400" t="str">
        <f t="shared" si="340"/>
        <v>016FT0133</v>
      </c>
      <c r="B1539" s="546" t="s">
        <v>3052</v>
      </c>
      <c r="C1539" s="541" t="s">
        <v>3051</v>
      </c>
      <c r="D1539" s="139" t="s">
        <v>529</v>
      </c>
      <c r="E1539" s="140">
        <v>1</v>
      </c>
      <c r="F1539" s="140">
        <v>33</v>
      </c>
      <c r="G1539" s="531" t="s">
        <v>2991</v>
      </c>
      <c r="H1539" s="531" t="s">
        <v>2979</v>
      </c>
      <c r="I1539" s="148" t="str">
        <f t="shared" si="279"/>
        <v>016FT0133</v>
      </c>
      <c r="J1539" s="149" t="s">
        <v>1529</v>
      </c>
      <c r="K1539" s="149" t="s">
        <v>1530</v>
      </c>
      <c r="L1539" s="149" t="s">
        <v>1484</v>
      </c>
      <c r="M1539" s="149" t="s">
        <v>596</v>
      </c>
      <c r="N1539" s="149" t="s">
        <v>1405</v>
      </c>
      <c r="O1539" s="150" t="s">
        <v>57</v>
      </c>
      <c r="P1539" s="151"/>
      <c r="Q1539" s="152"/>
      <c r="R1539" s="153"/>
      <c r="S1539" s="154" t="s">
        <v>1338</v>
      </c>
      <c r="T1539" s="407">
        <f t="shared" si="345"/>
        <v>16</v>
      </c>
      <c r="V1539" s="401" t="str">
        <f t="shared" si="342"/>
        <v xml:space="preserve">指定承認    </v>
      </c>
      <c r="W1539" s="401" t="str">
        <f t="shared" si="347"/>
        <v xml:space="preserve">指定承認    </v>
      </c>
      <c r="AD1539" s="401"/>
    </row>
    <row r="1540" spans="1:30" ht="15" customHeight="1">
      <c r="A1540" s="400" t="str">
        <f t="shared" si="340"/>
        <v>016FT0134</v>
      </c>
      <c r="B1540" s="546"/>
      <c r="C1540" s="541"/>
      <c r="D1540" s="139" t="s">
        <v>529</v>
      </c>
      <c r="E1540" s="140">
        <v>1</v>
      </c>
      <c r="F1540" s="140">
        <v>34</v>
      </c>
      <c r="G1540" s="532"/>
      <c r="H1540" s="539"/>
      <c r="I1540" s="148" t="str">
        <f t="shared" si="279"/>
        <v>016FT0134</v>
      </c>
      <c r="J1540" s="149" t="s">
        <v>1529</v>
      </c>
      <c r="K1540" s="149" t="s">
        <v>1530</v>
      </c>
      <c r="L1540" s="149" t="s">
        <v>1485</v>
      </c>
      <c r="M1540" s="149" t="s">
        <v>596</v>
      </c>
      <c r="N1540" s="149" t="s">
        <v>1405</v>
      </c>
      <c r="O1540" s="150" t="s">
        <v>57</v>
      </c>
      <c r="P1540" s="151"/>
      <c r="Q1540" s="152"/>
      <c r="R1540" s="153"/>
      <c r="S1540" s="154" t="s">
        <v>1338</v>
      </c>
      <c r="T1540" s="407">
        <f t="shared" si="345"/>
        <v>16</v>
      </c>
      <c r="V1540" s="401" t="str">
        <f t="shared" si="342"/>
        <v xml:space="preserve">指定承認    </v>
      </c>
      <c r="W1540" s="401" t="str">
        <f t="shared" si="347"/>
        <v xml:space="preserve">指定承認    </v>
      </c>
      <c r="AD1540" s="401"/>
    </row>
    <row r="1541" spans="1:30" ht="15" customHeight="1">
      <c r="A1541" s="400" t="str">
        <f t="shared" si="340"/>
        <v>016FT0135</v>
      </c>
      <c r="B1541" s="546"/>
      <c r="C1541" s="541"/>
      <c r="D1541" s="139" t="s">
        <v>529</v>
      </c>
      <c r="E1541" s="140">
        <v>1</v>
      </c>
      <c r="F1541" s="140">
        <v>35</v>
      </c>
      <c r="G1541" s="532"/>
      <c r="H1541" s="535"/>
      <c r="I1541" s="155" t="str">
        <f t="shared" si="279"/>
        <v>016FT0135</v>
      </c>
      <c r="J1541" s="156" t="s">
        <v>1529</v>
      </c>
      <c r="K1541" s="156" t="s">
        <v>1530</v>
      </c>
      <c r="L1541" s="156" t="s">
        <v>1486</v>
      </c>
      <c r="M1541" s="156" t="s">
        <v>596</v>
      </c>
      <c r="N1541" s="156" t="s">
        <v>1405</v>
      </c>
      <c r="O1541" s="157" t="s">
        <v>57</v>
      </c>
      <c r="P1541" s="158"/>
      <c r="Q1541" s="159"/>
      <c r="R1541" s="160"/>
      <c r="S1541" s="183" t="s">
        <v>1338</v>
      </c>
      <c r="T1541" s="408">
        <f t="shared" si="345"/>
        <v>16</v>
      </c>
      <c r="V1541" s="401" t="str">
        <f t="shared" si="342"/>
        <v xml:space="preserve">指定承認    </v>
      </c>
      <c r="W1541" s="401" t="str">
        <f t="shared" si="347"/>
        <v xml:space="preserve">指定承認    </v>
      </c>
      <c r="AD1541" s="401"/>
    </row>
    <row r="1542" spans="1:30" ht="15" customHeight="1">
      <c r="A1542" s="400" t="str">
        <f t="shared" si="340"/>
        <v>011FT0115</v>
      </c>
      <c r="B1542" s="546"/>
      <c r="C1542" s="541"/>
      <c r="D1542" s="139" t="s">
        <v>529</v>
      </c>
      <c r="E1542" s="140">
        <v>1</v>
      </c>
      <c r="F1542" s="140">
        <v>15</v>
      </c>
      <c r="G1542" s="532"/>
      <c r="H1542" s="531" t="s">
        <v>2984</v>
      </c>
      <c r="I1542" s="162" t="str">
        <f t="shared" si="279"/>
        <v>011FT0115</v>
      </c>
      <c r="J1542" s="142" t="s">
        <v>2186</v>
      </c>
      <c r="K1542" s="142" t="s">
        <v>2167</v>
      </c>
      <c r="L1542" s="142" t="s">
        <v>2176</v>
      </c>
      <c r="M1542" s="142" t="s">
        <v>596</v>
      </c>
      <c r="N1542" s="142" t="s">
        <v>1517</v>
      </c>
      <c r="O1542" s="143" t="s">
        <v>57</v>
      </c>
      <c r="P1542" s="144"/>
      <c r="Q1542" s="145"/>
      <c r="R1542" s="146"/>
      <c r="S1542" s="147" t="s">
        <v>2140</v>
      </c>
      <c r="T1542" s="406">
        <f t="shared" si="345"/>
        <v>11</v>
      </c>
      <c r="V1542" s="401" t="str">
        <f t="shared" si="342"/>
        <v xml:space="preserve">指定承認    </v>
      </c>
      <c r="W1542" s="401" t="str">
        <f t="shared" si="347"/>
        <v xml:space="preserve">指定承認    </v>
      </c>
      <c r="AD1542" s="401"/>
    </row>
    <row r="1543" spans="1:30" ht="15" customHeight="1">
      <c r="A1543" s="400" t="str">
        <f t="shared" si="340"/>
        <v>011FT0116</v>
      </c>
      <c r="B1543" s="546"/>
      <c r="C1543" s="541"/>
      <c r="D1543" s="139" t="s">
        <v>529</v>
      </c>
      <c r="E1543" s="140">
        <v>1</v>
      </c>
      <c r="F1543" s="140">
        <v>16</v>
      </c>
      <c r="G1543" s="533"/>
      <c r="H1543" s="533"/>
      <c r="I1543" s="164" t="str">
        <f t="shared" si="279"/>
        <v>011FT0116</v>
      </c>
      <c r="J1543" s="176" t="s">
        <v>2186</v>
      </c>
      <c r="K1543" s="176" t="s">
        <v>2167</v>
      </c>
      <c r="L1543" s="176" t="s">
        <v>2185</v>
      </c>
      <c r="M1543" s="176" t="s">
        <v>596</v>
      </c>
      <c r="N1543" s="176" t="s">
        <v>1517</v>
      </c>
      <c r="O1543" s="177" t="s">
        <v>57</v>
      </c>
      <c r="P1543" s="178"/>
      <c r="Q1543" s="179"/>
      <c r="R1543" s="180"/>
      <c r="S1543" s="181" t="s">
        <v>2140</v>
      </c>
      <c r="T1543" s="419">
        <f t="shared" si="345"/>
        <v>11</v>
      </c>
      <c r="V1543" s="401" t="str">
        <f t="shared" si="342"/>
        <v xml:space="preserve">指定承認    </v>
      </c>
      <c r="W1543" s="401" t="str">
        <f t="shared" si="347"/>
        <v xml:space="preserve">指定承認    </v>
      </c>
      <c r="AD1543" s="401"/>
    </row>
    <row r="1544" spans="1:30" ht="15" customHeight="1">
      <c r="A1544" s="400" t="str">
        <f t="shared" si="340"/>
        <v>011FT0117</v>
      </c>
      <c r="B1544" s="546"/>
      <c r="C1544" s="541"/>
      <c r="D1544" s="139" t="s">
        <v>529</v>
      </c>
      <c r="E1544" s="140">
        <v>1</v>
      </c>
      <c r="F1544" s="140">
        <v>17</v>
      </c>
      <c r="G1544" s="531" t="s">
        <v>2992</v>
      </c>
      <c r="H1544" s="531" t="s">
        <v>2984</v>
      </c>
      <c r="I1544" s="162" t="str">
        <f t="shared" si="279"/>
        <v>011FT0117</v>
      </c>
      <c r="J1544" s="142" t="s">
        <v>2187</v>
      </c>
      <c r="K1544" s="142" t="s">
        <v>2167</v>
      </c>
      <c r="L1544" s="142" t="s">
        <v>2188</v>
      </c>
      <c r="M1544" s="142" t="s">
        <v>596</v>
      </c>
      <c r="N1544" s="142" t="s">
        <v>1517</v>
      </c>
      <c r="O1544" s="143" t="s">
        <v>57</v>
      </c>
      <c r="P1544" s="144"/>
      <c r="Q1544" s="145"/>
      <c r="R1544" s="146"/>
      <c r="S1544" s="147" t="s">
        <v>2140</v>
      </c>
      <c r="T1544" s="406">
        <f t="shared" si="345"/>
        <v>11</v>
      </c>
      <c r="V1544" s="401" t="str">
        <f t="shared" si="342"/>
        <v xml:space="preserve">指定承認    </v>
      </c>
      <c r="W1544" s="401" t="str">
        <f t="shared" si="347"/>
        <v xml:space="preserve">指定承認    </v>
      </c>
      <c r="AD1544" s="401"/>
    </row>
    <row r="1545" spans="1:30" ht="15" customHeight="1">
      <c r="A1545" s="400" t="str">
        <f t="shared" si="340"/>
        <v>011FT0118</v>
      </c>
      <c r="B1545" s="546"/>
      <c r="C1545" s="541"/>
      <c r="D1545" s="139" t="s">
        <v>529</v>
      </c>
      <c r="E1545" s="140">
        <v>1</v>
      </c>
      <c r="F1545" s="140">
        <v>18</v>
      </c>
      <c r="G1545" s="539"/>
      <c r="H1545" s="532"/>
      <c r="I1545" s="148" t="str">
        <f t="shared" si="279"/>
        <v>011FT0118</v>
      </c>
      <c r="J1545" s="149" t="s">
        <v>2187</v>
      </c>
      <c r="K1545" s="149" t="s">
        <v>2167</v>
      </c>
      <c r="L1545" s="149" t="s">
        <v>2189</v>
      </c>
      <c r="M1545" s="149" t="s">
        <v>596</v>
      </c>
      <c r="N1545" s="149" t="s">
        <v>1517</v>
      </c>
      <c r="O1545" s="150" t="s">
        <v>57</v>
      </c>
      <c r="P1545" s="151"/>
      <c r="Q1545" s="152"/>
      <c r="R1545" s="153"/>
      <c r="S1545" s="154" t="s">
        <v>2140</v>
      </c>
      <c r="T1545" s="407">
        <f t="shared" si="345"/>
        <v>11</v>
      </c>
      <c r="V1545" s="401" t="str">
        <f t="shared" si="342"/>
        <v xml:space="preserve">指定承認    </v>
      </c>
      <c r="W1545" s="401" t="str">
        <f t="shared" si="347"/>
        <v xml:space="preserve">指定承認    </v>
      </c>
      <c r="AD1545" s="401"/>
    </row>
    <row r="1546" spans="1:30" ht="15" customHeight="1">
      <c r="A1546" s="400" t="str">
        <f t="shared" si="340"/>
        <v>011FT0119</v>
      </c>
      <c r="B1546" s="546"/>
      <c r="C1546" s="541"/>
      <c r="D1546" s="139" t="s">
        <v>529</v>
      </c>
      <c r="E1546" s="140">
        <v>1</v>
      </c>
      <c r="F1546" s="140">
        <v>19</v>
      </c>
      <c r="G1546" s="535"/>
      <c r="H1546" s="533"/>
      <c r="I1546" s="155" t="str">
        <f t="shared" si="279"/>
        <v>011FT0119</v>
      </c>
      <c r="J1546" s="156" t="s">
        <v>2187</v>
      </c>
      <c r="K1546" s="156" t="s">
        <v>2167</v>
      </c>
      <c r="L1546" s="156" t="s">
        <v>1486</v>
      </c>
      <c r="M1546" s="156" t="s">
        <v>596</v>
      </c>
      <c r="N1546" s="156" t="s">
        <v>1517</v>
      </c>
      <c r="O1546" s="157" t="s">
        <v>57</v>
      </c>
      <c r="P1546" s="158"/>
      <c r="Q1546" s="159"/>
      <c r="R1546" s="160"/>
      <c r="S1546" s="161" t="s">
        <v>2140</v>
      </c>
      <c r="T1546" s="408">
        <f t="shared" si="345"/>
        <v>11</v>
      </c>
      <c r="V1546" s="401" t="str">
        <f t="shared" si="342"/>
        <v xml:space="preserve">指定承認    </v>
      </c>
      <c r="W1546" s="401" t="str">
        <f t="shared" si="347"/>
        <v xml:space="preserve">指定承認    </v>
      </c>
      <c r="AD1546" s="401"/>
    </row>
    <row r="1547" spans="1:30" ht="15" customHeight="1">
      <c r="A1547" s="400" t="str">
        <f t="shared" si="340"/>
        <v>016FT0108</v>
      </c>
      <c r="B1547" s="546"/>
      <c r="C1547" s="541"/>
      <c r="D1547" s="139" t="s">
        <v>529</v>
      </c>
      <c r="E1547" s="140">
        <v>1</v>
      </c>
      <c r="F1547" s="140">
        <v>8</v>
      </c>
      <c r="G1547" s="534" t="s">
        <v>2993</v>
      </c>
      <c r="H1547" s="531" t="s">
        <v>2982</v>
      </c>
      <c r="I1547" s="162" t="str">
        <f t="shared" si="279"/>
        <v>016FT0108</v>
      </c>
      <c r="J1547" s="142" t="s">
        <v>1513</v>
      </c>
      <c r="K1547" s="142" t="s">
        <v>1497</v>
      </c>
      <c r="L1547" s="142" t="s">
        <v>1488</v>
      </c>
      <c r="M1547" s="142" t="s">
        <v>596</v>
      </c>
      <c r="N1547" s="142" t="s">
        <v>1487</v>
      </c>
      <c r="O1547" s="143" t="s">
        <v>57</v>
      </c>
      <c r="P1547" s="144"/>
      <c r="Q1547" s="145"/>
      <c r="R1547" s="146"/>
      <c r="S1547" s="195" t="s">
        <v>1338</v>
      </c>
      <c r="T1547" s="406">
        <f t="shared" si="345"/>
        <v>16</v>
      </c>
      <c r="V1547" s="401" t="str">
        <f t="shared" si="342"/>
        <v xml:space="preserve">指定承認    </v>
      </c>
      <c r="W1547" s="401" t="str">
        <f t="shared" si="347"/>
        <v xml:space="preserve">指定承認    </v>
      </c>
      <c r="AD1547" s="401"/>
    </row>
    <row r="1548" spans="1:30" ht="15" customHeight="1">
      <c r="A1548" s="400" t="str">
        <f t="shared" si="340"/>
        <v>016FT0109</v>
      </c>
      <c r="B1548" s="546"/>
      <c r="C1548" s="541"/>
      <c r="D1548" s="139" t="s">
        <v>529</v>
      </c>
      <c r="E1548" s="140">
        <v>1</v>
      </c>
      <c r="F1548" s="140">
        <v>9</v>
      </c>
      <c r="G1548" s="539"/>
      <c r="H1548" s="532"/>
      <c r="I1548" s="148" t="str">
        <f t="shared" si="279"/>
        <v>016FT0109</v>
      </c>
      <c r="J1548" s="149" t="s">
        <v>1513</v>
      </c>
      <c r="K1548" s="149" t="s">
        <v>1497</v>
      </c>
      <c r="L1548" s="149" t="s">
        <v>1489</v>
      </c>
      <c r="M1548" s="149" t="s">
        <v>596</v>
      </c>
      <c r="N1548" s="149" t="s">
        <v>1487</v>
      </c>
      <c r="O1548" s="150" t="s">
        <v>57</v>
      </c>
      <c r="P1548" s="151"/>
      <c r="Q1548" s="152"/>
      <c r="R1548" s="153"/>
      <c r="S1548" s="154" t="s">
        <v>1338</v>
      </c>
      <c r="T1548" s="407">
        <f t="shared" si="345"/>
        <v>16</v>
      </c>
      <c r="V1548" s="401" t="str">
        <f t="shared" si="342"/>
        <v xml:space="preserve">指定承認    </v>
      </c>
      <c r="W1548" s="401" t="str">
        <f t="shared" si="347"/>
        <v xml:space="preserve">指定承認    </v>
      </c>
      <c r="AD1548" s="401"/>
    </row>
    <row r="1549" spans="1:30" ht="15" customHeight="1">
      <c r="A1549" s="400" t="str">
        <f t="shared" si="340"/>
        <v>016FT0110</v>
      </c>
      <c r="B1549" s="546"/>
      <c r="C1549" s="541"/>
      <c r="D1549" s="139" t="s">
        <v>529</v>
      </c>
      <c r="E1549" s="140">
        <v>1</v>
      </c>
      <c r="F1549" s="140">
        <v>10</v>
      </c>
      <c r="G1549" s="539"/>
      <c r="H1549" s="532"/>
      <c r="I1549" s="170" t="str">
        <f t="shared" si="279"/>
        <v>016FT0110</v>
      </c>
      <c r="J1549" s="171" t="s">
        <v>1513</v>
      </c>
      <c r="K1549" s="171" t="s">
        <v>1497</v>
      </c>
      <c r="L1549" s="171" t="s">
        <v>1490</v>
      </c>
      <c r="M1549" s="171" t="s">
        <v>596</v>
      </c>
      <c r="N1549" s="171" t="s">
        <v>1487</v>
      </c>
      <c r="O1549" s="172" t="s">
        <v>57</v>
      </c>
      <c r="P1549" s="173"/>
      <c r="Q1549" s="174"/>
      <c r="R1549" s="175"/>
      <c r="S1549" s="161" t="s">
        <v>1338</v>
      </c>
      <c r="T1549" s="424">
        <f t="shared" si="345"/>
        <v>16</v>
      </c>
      <c r="V1549" s="401" t="str">
        <f t="shared" si="342"/>
        <v xml:space="preserve">指定承認    </v>
      </c>
      <c r="W1549" s="401" t="str">
        <f t="shared" si="347"/>
        <v xml:space="preserve">指定承認    </v>
      </c>
      <c r="AD1549" s="401"/>
    </row>
    <row r="1550" spans="1:30" ht="15" customHeight="1">
      <c r="A1550" s="400" t="str">
        <f t="shared" si="340"/>
        <v>016FT0111</v>
      </c>
      <c r="B1550" s="546"/>
      <c r="C1550" s="541"/>
      <c r="D1550" s="139" t="s">
        <v>529</v>
      </c>
      <c r="E1550" s="140">
        <v>1</v>
      </c>
      <c r="F1550" s="140">
        <v>11</v>
      </c>
      <c r="G1550" s="539"/>
      <c r="H1550" s="533"/>
      <c r="I1550" s="164" t="str">
        <f t="shared" si="279"/>
        <v>016FT0111</v>
      </c>
      <c r="J1550" s="176" t="s">
        <v>1513</v>
      </c>
      <c r="K1550" s="176" t="s">
        <v>1497</v>
      </c>
      <c r="L1550" s="176" t="s">
        <v>1492</v>
      </c>
      <c r="M1550" s="176" t="s">
        <v>596</v>
      </c>
      <c r="N1550" s="176" t="s">
        <v>1487</v>
      </c>
      <c r="O1550" s="177" t="s">
        <v>57</v>
      </c>
      <c r="P1550" s="178"/>
      <c r="Q1550" s="179"/>
      <c r="R1550" s="180"/>
      <c r="S1550" s="181" t="s">
        <v>1338</v>
      </c>
      <c r="T1550" s="419">
        <f t="shared" si="345"/>
        <v>16</v>
      </c>
      <c r="V1550" s="401" t="str">
        <f t="shared" si="342"/>
        <v xml:space="preserve">指定承認    </v>
      </c>
      <c r="W1550" s="401" t="str">
        <f t="shared" si="347"/>
        <v xml:space="preserve">指定承認    </v>
      </c>
      <c r="AD1550" s="401"/>
    </row>
    <row r="1551" spans="1:30" ht="15" customHeight="1">
      <c r="A1551" s="400" t="str">
        <f t="shared" si="340"/>
        <v>016FT0116</v>
      </c>
      <c r="B1551" s="546"/>
      <c r="C1551" s="541"/>
      <c r="D1551" s="139" t="s">
        <v>529</v>
      </c>
      <c r="E1551" s="140">
        <v>1</v>
      </c>
      <c r="F1551" s="140">
        <v>16</v>
      </c>
      <c r="G1551" s="539"/>
      <c r="H1551" s="531" t="s">
        <v>2994</v>
      </c>
      <c r="I1551" s="162" t="str">
        <f t="shared" si="279"/>
        <v>016FT0116</v>
      </c>
      <c r="J1551" s="142" t="s">
        <v>1514</v>
      </c>
      <c r="K1551" s="142" t="s">
        <v>1498</v>
      </c>
      <c r="L1551" s="142" t="s">
        <v>1488</v>
      </c>
      <c r="M1551" s="142" t="s">
        <v>596</v>
      </c>
      <c r="N1551" s="142" t="s">
        <v>1405</v>
      </c>
      <c r="O1551" s="143" t="s">
        <v>57</v>
      </c>
      <c r="P1551" s="144"/>
      <c r="Q1551" s="145"/>
      <c r="R1551" s="146"/>
      <c r="S1551" s="147" t="s">
        <v>1338</v>
      </c>
      <c r="T1551" s="406">
        <f t="shared" si="345"/>
        <v>16</v>
      </c>
      <c r="V1551" s="401" t="str">
        <f t="shared" si="342"/>
        <v xml:space="preserve">指定承認    </v>
      </c>
      <c r="W1551" s="401" t="str">
        <f t="shared" si="347"/>
        <v xml:space="preserve">指定承認    </v>
      </c>
      <c r="AD1551" s="401"/>
    </row>
    <row r="1552" spans="1:30" ht="15" customHeight="1">
      <c r="A1552" s="400" t="str">
        <f t="shared" si="340"/>
        <v>016FT0117</v>
      </c>
      <c r="B1552" s="546"/>
      <c r="C1552" s="541"/>
      <c r="D1552" s="139" t="s">
        <v>529</v>
      </c>
      <c r="E1552" s="140">
        <v>1</v>
      </c>
      <c r="F1552" s="140">
        <v>17</v>
      </c>
      <c r="G1552" s="539"/>
      <c r="H1552" s="532"/>
      <c r="I1552" s="148" t="str">
        <f t="shared" si="279"/>
        <v>016FT0117</v>
      </c>
      <c r="J1552" s="149" t="s">
        <v>1514</v>
      </c>
      <c r="K1552" s="149" t="s">
        <v>1498</v>
      </c>
      <c r="L1552" s="149" t="s">
        <v>1489</v>
      </c>
      <c r="M1552" s="149" t="s">
        <v>596</v>
      </c>
      <c r="N1552" s="149" t="s">
        <v>1405</v>
      </c>
      <c r="O1552" s="150" t="s">
        <v>57</v>
      </c>
      <c r="P1552" s="151"/>
      <c r="Q1552" s="152"/>
      <c r="R1552" s="153"/>
      <c r="S1552" s="154" t="s">
        <v>1338</v>
      </c>
      <c r="T1552" s="407">
        <f t="shared" si="345"/>
        <v>16</v>
      </c>
      <c r="V1552" s="401" t="str">
        <f t="shared" si="342"/>
        <v xml:space="preserve">指定承認    </v>
      </c>
      <c r="W1552" s="401" t="str">
        <f t="shared" si="347"/>
        <v xml:space="preserve">指定承認    </v>
      </c>
      <c r="AD1552" s="401"/>
    </row>
    <row r="1553" spans="1:30" ht="15" customHeight="1">
      <c r="A1553" s="400" t="str">
        <f t="shared" si="340"/>
        <v>016FT0118</v>
      </c>
      <c r="B1553" s="546"/>
      <c r="C1553" s="542"/>
      <c r="D1553" s="139" t="s">
        <v>529</v>
      </c>
      <c r="E1553" s="140">
        <v>1</v>
      </c>
      <c r="F1553" s="140">
        <v>18</v>
      </c>
      <c r="G1553" s="535"/>
      <c r="H1553" s="532"/>
      <c r="I1553" s="155" t="str">
        <f t="shared" si="279"/>
        <v>016FT0118</v>
      </c>
      <c r="J1553" s="156" t="s">
        <v>1514</v>
      </c>
      <c r="K1553" s="156" t="s">
        <v>1498</v>
      </c>
      <c r="L1553" s="156" t="s">
        <v>1492</v>
      </c>
      <c r="M1553" s="156" t="s">
        <v>596</v>
      </c>
      <c r="N1553" s="156" t="s">
        <v>1405</v>
      </c>
      <c r="O1553" s="157" t="s">
        <v>57</v>
      </c>
      <c r="P1553" s="158"/>
      <c r="Q1553" s="159"/>
      <c r="R1553" s="160"/>
      <c r="S1553" s="161" t="s">
        <v>1338</v>
      </c>
      <c r="T1553" s="408">
        <f t="shared" si="345"/>
        <v>16</v>
      </c>
      <c r="V1553" s="401" t="str">
        <f t="shared" si="342"/>
        <v xml:space="preserve">指定承認    </v>
      </c>
      <c r="W1553" s="401" t="str">
        <f t="shared" si="347"/>
        <v xml:space="preserve">指定承認    </v>
      </c>
      <c r="AD1553" s="401"/>
    </row>
    <row r="1554" spans="1:30" ht="15" customHeight="1">
      <c r="A1554" s="400" t="str">
        <f t="shared" si="340"/>
        <v>002Q0201</v>
      </c>
      <c r="B1554" s="546"/>
      <c r="C1554" s="540" t="s">
        <v>3001</v>
      </c>
      <c r="D1554" s="139" t="s">
        <v>2997</v>
      </c>
      <c r="E1554" s="140">
        <v>2</v>
      </c>
      <c r="F1554" s="140">
        <v>1</v>
      </c>
      <c r="G1554" s="534" t="s">
        <v>2995</v>
      </c>
      <c r="H1554" s="531" t="s">
        <v>2996</v>
      </c>
      <c r="I1554" s="162" t="str">
        <f t="shared" si="279"/>
        <v>002Q0201</v>
      </c>
      <c r="J1554" s="142" t="s">
        <v>1076</v>
      </c>
      <c r="K1554" s="142" t="s">
        <v>1715</v>
      </c>
      <c r="L1554" s="142" t="s">
        <v>2998</v>
      </c>
      <c r="M1554" s="142"/>
      <c r="N1554" s="142"/>
      <c r="O1554" s="143" t="s">
        <v>57</v>
      </c>
      <c r="P1554" s="144"/>
      <c r="Q1554" s="145"/>
      <c r="R1554" s="146"/>
      <c r="S1554" s="147" t="s">
        <v>1717</v>
      </c>
      <c r="T1554" s="406">
        <f t="shared" si="345"/>
        <v>2</v>
      </c>
      <c r="V1554" s="401" t="str">
        <f t="shared" si="342"/>
        <v xml:space="preserve">指定承認    </v>
      </c>
      <c r="W1554" s="401" t="str">
        <f t="shared" si="347"/>
        <v xml:space="preserve">指定承認    </v>
      </c>
      <c r="AD1554" s="401"/>
    </row>
    <row r="1555" spans="1:30" ht="15" customHeight="1">
      <c r="A1555" s="400" t="str">
        <f t="shared" si="340"/>
        <v>013Q0201</v>
      </c>
      <c r="B1555" s="546"/>
      <c r="C1555" s="541"/>
      <c r="D1555" s="139" t="s">
        <v>2997</v>
      </c>
      <c r="E1555" s="140">
        <v>2</v>
      </c>
      <c r="F1555" s="140">
        <v>1</v>
      </c>
      <c r="G1555" s="539"/>
      <c r="H1555" s="532"/>
      <c r="I1555" s="148" t="str">
        <f t="shared" si="279"/>
        <v>013Q0201</v>
      </c>
      <c r="J1555" s="149" t="s">
        <v>1076</v>
      </c>
      <c r="K1555" s="149" t="s">
        <v>2601</v>
      </c>
      <c r="L1555" s="149" t="s">
        <v>2998</v>
      </c>
      <c r="M1555" s="149"/>
      <c r="N1555" s="149"/>
      <c r="O1555" s="150" t="s">
        <v>57</v>
      </c>
      <c r="P1555" s="151"/>
      <c r="Q1555" s="152"/>
      <c r="R1555" s="153"/>
      <c r="S1555" s="154" t="s">
        <v>843</v>
      </c>
      <c r="T1555" s="407">
        <f t="shared" si="345"/>
        <v>13</v>
      </c>
      <c r="V1555" s="401" t="str">
        <f t="shared" si="342"/>
        <v xml:space="preserve">指定承認    </v>
      </c>
      <c r="W1555" s="401" t="str">
        <f t="shared" si="347"/>
        <v xml:space="preserve">指定承認    </v>
      </c>
      <c r="AD1555" s="401"/>
    </row>
    <row r="1556" spans="1:30" ht="15" customHeight="1">
      <c r="A1556" s="400" t="str">
        <f t="shared" si="340"/>
        <v>015Q0201</v>
      </c>
      <c r="B1556" s="546"/>
      <c r="C1556" s="541"/>
      <c r="D1556" s="139" t="s">
        <v>2997</v>
      </c>
      <c r="E1556" s="140">
        <v>2</v>
      </c>
      <c r="F1556" s="140">
        <v>1</v>
      </c>
      <c r="G1556" s="539"/>
      <c r="H1556" s="532"/>
      <c r="I1556" s="164" t="str">
        <f t="shared" si="279"/>
        <v>015Q0201</v>
      </c>
      <c r="J1556" s="176" t="s">
        <v>1076</v>
      </c>
      <c r="K1556" s="176" t="s">
        <v>1676</v>
      </c>
      <c r="L1556" s="176" t="s">
        <v>2998</v>
      </c>
      <c r="M1556" s="176"/>
      <c r="N1556" s="176"/>
      <c r="O1556" s="177" t="s">
        <v>57</v>
      </c>
      <c r="P1556" s="178"/>
      <c r="Q1556" s="179"/>
      <c r="R1556" s="180"/>
      <c r="S1556" s="190" t="s">
        <v>1606</v>
      </c>
      <c r="T1556" s="419">
        <f t="shared" si="345"/>
        <v>15</v>
      </c>
      <c r="V1556" s="401" t="str">
        <f t="shared" si="342"/>
        <v xml:space="preserve">指定承認    </v>
      </c>
      <c r="W1556" s="401" t="str">
        <f t="shared" si="347"/>
        <v xml:space="preserve">指定承認    </v>
      </c>
      <c r="AD1556" s="401"/>
    </row>
    <row r="1557" spans="1:30" ht="15" hidden="1" customHeight="1">
      <c r="A1557" s="400" t="str">
        <f t="shared" si="340"/>
        <v>016FT0201</v>
      </c>
      <c r="B1557" s="546"/>
      <c r="C1557" s="541"/>
      <c r="D1557" s="139" t="s">
        <v>529</v>
      </c>
      <c r="E1557" s="140">
        <v>2</v>
      </c>
      <c r="F1557" s="140">
        <v>1</v>
      </c>
      <c r="G1557" s="539"/>
      <c r="H1557" s="532"/>
      <c r="I1557" s="164" t="str">
        <f t="shared" si="279"/>
        <v>016FT0201</v>
      </c>
      <c r="J1557" s="165" t="s">
        <v>1076</v>
      </c>
      <c r="K1557" s="165" t="s">
        <v>1532</v>
      </c>
      <c r="L1557" s="165" t="s">
        <v>1533</v>
      </c>
      <c r="M1557" s="165"/>
      <c r="N1557" s="165"/>
      <c r="O1557" s="166" t="s">
        <v>57</v>
      </c>
      <c r="P1557" s="167"/>
      <c r="Q1557" s="168"/>
      <c r="R1557" s="169"/>
      <c r="S1557" s="182" t="s">
        <v>1338</v>
      </c>
      <c r="T1557" s="423">
        <f t="shared" si="345"/>
        <v>16</v>
      </c>
      <c r="V1557" s="401" t="str">
        <f t="shared" si="342"/>
        <v xml:space="preserve">指定承認    </v>
      </c>
      <c r="W1557" s="401" t="str">
        <f t="shared" si="347"/>
        <v xml:space="preserve">指定承認    </v>
      </c>
      <c r="AD1557" s="401"/>
    </row>
    <row r="1558" spans="1:30" ht="15" hidden="1" customHeight="1">
      <c r="A1558" s="400" t="str">
        <f t="shared" si="340"/>
        <v>027Q0201</v>
      </c>
      <c r="B1558" s="546"/>
      <c r="C1558" s="541"/>
      <c r="D1558" s="139" t="s">
        <v>2997</v>
      </c>
      <c r="E1558" s="140">
        <v>2</v>
      </c>
      <c r="F1558" s="140">
        <v>1</v>
      </c>
      <c r="G1558" s="539"/>
      <c r="H1558" s="532"/>
      <c r="I1558" s="162" t="str">
        <f t="shared" si="279"/>
        <v>027Q0201</v>
      </c>
      <c r="J1558" s="142" t="s">
        <v>1076</v>
      </c>
      <c r="K1558" s="142" t="s">
        <v>1076</v>
      </c>
      <c r="L1558" s="142" t="s">
        <v>2998</v>
      </c>
      <c r="M1558" s="142"/>
      <c r="N1558" s="142"/>
      <c r="O1558" s="143" t="s">
        <v>57</v>
      </c>
      <c r="P1558" s="144"/>
      <c r="Q1558" s="145"/>
      <c r="R1558" s="146"/>
      <c r="S1558" s="147" t="s">
        <v>1227</v>
      </c>
      <c r="T1558" s="406">
        <f t="shared" si="345"/>
        <v>27</v>
      </c>
      <c r="V1558" s="401" t="str">
        <f t="shared" si="342"/>
        <v xml:space="preserve">指定承認    </v>
      </c>
      <c r="W1558" s="401" t="str">
        <f t="shared" si="347"/>
        <v xml:space="preserve">指定承認    </v>
      </c>
      <c r="AD1558" s="401"/>
    </row>
    <row r="1559" spans="1:30" ht="15" hidden="1" customHeight="1">
      <c r="A1559" s="400" t="str">
        <f t="shared" si="340"/>
        <v>029Q0201</v>
      </c>
      <c r="B1559" s="546"/>
      <c r="C1559" s="541"/>
      <c r="D1559" s="139" t="s">
        <v>2997</v>
      </c>
      <c r="E1559" s="140">
        <v>2</v>
      </c>
      <c r="F1559" s="140">
        <v>1</v>
      </c>
      <c r="G1559" s="539"/>
      <c r="H1559" s="532"/>
      <c r="I1559" s="162" t="str">
        <f t="shared" si="279"/>
        <v>029Q0201</v>
      </c>
      <c r="J1559" s="207" t="s">
        <v>1076</v>
      </c>
      <c r="K1559" s="207" t="s">
        <v>2907</v>
      </c>
      <c r="L1559" s="207" t="s">
        <v>2998</v>
      </c>
      <c r="M1559" s="207"/>
      <c r="N1559" s="207"/>
      <c r="O1559" s="186" t="s">
        <v>57</v>
      </c>
      <c r="P1559" s="187"/>
      <c r="Q1559" s="188"/>
      <c r="R1559" s="189"/>
      <c r="S1559" s="190" t="s">
        <v>2077</v>
      </c>
      <c r="T1559" s="415">
        <f t="shared" si="345"/>
        <v>29</v>
      </c>
      <c r="V1559" s="401" t="str">
        <f t="shared" si="342"/>
        <v xml:space="preserve">指定承認    </v>
      </c>
      <c r="W1559" s="401" t="str">
        <f t="shared" ref="W1559:W1582" si="348">V1559</f>
        <v xml:space="preserve">指定承認    </v>
      </c>
      <c r="AD1559" s="401"/>
    </row>
    <row r="1560" spans="1:30" ht="15" hidden="1" customHeight="1">
      <c r="A1560" s="400" t="str">
        <f t="shared" si="340"/>
        <v>034Q0201</v>
      </c>
      <c r="B1560" s="546"/>
      <c r="C1560" s="541"/>
      <c r="D1560" s="139" t="s">
        <v>2997</v>
      </c>
      <c r="E1560" s="140">
        <v>2</v>
      </c>
      <c r="F1560" s="140">
        <v>1</v>
      </c>
      <c r="G1560" s="539"/>
      <c r="H1560" s="533"/>
      <c r="I1560" s="164" t="str">
        <f t="shared" si="279"/>
        <v>034Q0201</v>
      </c>
      <c r="J1560" s="176" t="s">
        <v>1076</v>
      </c>
      <c r="K1560" s="176" t="s">
        <v>1373</v>
      </c>
      <c r="L1560" s="176" t="s">
        <v>2998</v>
      </c>
      <c r="M1560" s="176"/>
      <c r="N1560" s="176"/>
      <c r="O1560" s="177" t="s">
        <v>57</v>
      </c>
      <c r="P1560" s="178"/>
      <c r="Q1560" s="179"/>
      <c r="R1560" s="180"/>
      <c r="S1560" s="190" t="s">
        <v>1354</v>
      </c>
      <c r="T1560" s="419">
        <f t="shared" ref="T1560:T1564" si="349">IF(S1560="","",VLOOKUP(S1560,$AC$7:$AD$82,2,FALSE))</f>
        <v>34</v>
      </c>
      <c r="V1560" s="401" t="str">
        <f t="shared" si="342"/>
        <v xml:space="preserve">指定承認    </v>
      </c>
      <c r="W1560" s="401" t="str">
        <f t="shared" ref="W1560:W1561" si="350">V1560</f>
        <v xml:space="preserve">指定承認    </v>
      </c>
      <c r="AD1560" s="401"/>
    </row>
    <row r="1561" spans="1:30" ht="15" customHeight="1">
      <c r="A1561" s="400" t="str">
        <f t="shared" si="340"/>
        <v>034Q0202</v>
      </c>
      <c r="B1561" s="546"/>
      <c r="C1561" s="541"/>
      <c r="D1561" s="139" t="s">
        <v>2997</v>
      </c>
      <c r="E1561" s="140">
        <v>2</v>
      </c>
      <c r="F1561" s="140">
        <v>2</v>
      </c>
      <c r="G1561" s="539"/>
      <c r="H1561" s="421" t="s">
        <v>1535</v>
      </c>
      <c r="I1561" s="164" t="str">
        <f t="shared" si="279"/>
        <v>034Q0202</v>
      </c>
      <c r="J1561" s="176" t="s">
        <v>1535</v>
      </c>
      <c r="K1561" s="176" t="s">
        <v>1374</v>
      </c>
      <c r="L1561" s="176" t="s">
        <v>2998</v>
      </c>
      <c r="M1561" s="176"/>
      <c r="N1561" s="176"/>
      <c r="O1561" s="177" t="s">
        <v>57</v>
      </c>
      <c r="P1561" s="178"/>
      <c r="Q1561" s="179"/>
      <c r="R1561" s="180"/>
      <c r="S1561" s="182" t="s">
        <v>1354</v>
      </c>
      <c r="T1561" s="419">
        <f t="shared" si="349"/>
        <v>34</v>
      </c>
      <c r="V1561" s="401" t="str">
        <f t="shared" si="342"/>
        <v xml:space="preserve">指定承認    </v>
      </c>
      <c r="W1561" s="401" t="str">
        <f t="shared" si="350"/>
        <v xml:space="preserve">指定承認    </v>
      </c>
      <c r="AD1561" s="401"/>
    </row>
    <row r="1562" spans="1:30" ht="15" customHeight="1">
      <c r="A1562" s="400" t="str">
        <f t="shared" si="340"/>
        <v>011FT0202</v>
      </c>
      <c r="B1562" s="546"/>
      <c r="C1562" s="541"/>
      <c r="D1562" s="139" t="s">
        <v>529</v>
      </c>
      <c r="E1562" s="140">
        <v>2</v>
      </c>
      <c r="F1562" s="140">
        <v>2</v>
      </c>
      <c r="G1562" s="539"/>
      <c r="H1562" s="531" t="s">
        <v>3830</v>
      </c>
      <c r="I1562" s="162" t="str">
        <f t="shared" si="279"/>
        <v>011FT0202</v>
      </c>
      <c r="J1562" s="171" t="s">
        <v>3830</v>
      </c>
      <c r="K1562" s="171" t="s">
        <v>3834</v>
      </c>
      <c r="L1562" s="171" t="s">
        <v>3832</v>
      </c>
      <c r="M1562" s="171" t="s">
        <v>3835</v>
      </c>
      <c r="N1562" s="171"/>
      <c r="O1562" s="172" t="s">
        <v>57</v>
      </c>
      <c r="P1562" s="173"/>
      <c r="Q1562" s="174"/>
      <c r="R1562" s="175"/>
      <c r="S1562" s="147" t="s">
        <v>2140</v>
      </c>
      <c r="T1562" s="406">
        <f t="shared" si="349"/>
        <v>11</v>
      </c>
      <c r="V1562" s="401" t="str">
        <f t="shared" si="342"/>
        <v xml:space="preserve">指定承認    </v>
      </c>
      <c r="W1562" s="401" t="str">
        <f t="shared" si="348"/>
        <v xml:space="preserve">指定承認    </v>
      </c>
      <c r="AD1562" s="401"/>
    </row>
    <row r="1563" spans="1:30" ht="15" customHeight="1">
      <c r="A1563" s="400" t="str">
        <f t="shared" si="340"/>
        <v>016FT0202</v>
      </c>
      <c r="B1563" s="546"/>
      <c r="C1563" s="541"/>
      <c r="D1563" s="139" t="s">
        <v>3836</v>
      </c>
      <c r="E1563" s="140">
        <v>2</v>
      </c>
      <c r="F1563" s="140">
        <v>2</v>
      </c>
      <c r="G1563" s="539"/>
      <c r="H1563" s="533"/>
      <c r="I1563" s="164" t="str">
        <f t="shared" si="279"/>
        <v>016FT0202</v>
      </c>
      <c r="J1563" s="176" t="s">
        <v>3830</v>
      </c>
      <c r="K1563" s="176" t="s">
        <v>3833</v>
      </c>
      <c r="L1563" s="176" t="s">
        <v>3832</v>
      </c>
      <c r="M1563" s="176" t="s">
        <v>3835</v>
      </c>
      <c r="N1563" s="176"/>
      <c r="O1563" s="177" t="s">
        <v>57</v>
      </c>
      <c r="P1563" s="178"/>
      <c r="Q1563" s="179"/>
      <c r="R1563" s="180"/>
      <c r="S1563" s="181" t="s">
        <v>1338</v>
      </c>
      <c r="T1563" s="419">
        <f t="shared" ref="T1563" si="351">IF(S1563="","",VLOOKUP(S1563,$AC$7:$AD$82,2,FALSE))</f>
        <v>16</v>
      </c>
      <c r="V1563" s="401" t="str">
        <f t="shared" si="342"/>
        <v xml:space="preserve">指定承認    </v>
      </c>
      <c r="W1563" s="401" t="str">
        <f t="shared" si="348"/>
        <v xml:space="preserve">指定承認    </v>
      </c>
      <c r="AD1563" s="401"/>
    </row>
    <row r="1564" spans="1:30" ht="15" customHeight="1">
      <c r="A1564" s="400" t="str">
        <f t="shared" si="340"/>
        <v>016Q0203</v>
      </c>
      <c r="B1564" s="547"/>
      <c r="C1564" s="542"/>
      <c r="D1564" s="139" t="s">
        <v>2997</v>
      </c>
      <c r="E1564" s="140">
        <v>2</v>
      </c>
      <c r="F1564" s="140">
        <v>3</v>
      </c>
      <c r="G1564" s="535"/>
      <c r="H1564" s="421" t="s">
        <v>2999</v>
      </c>
      <c r="I1564" s="164" t="str">
        <f t="shared" si="279"/>
        <v>016Q0203</v>
      </c>
      <c r="J1564" s="165" t="s">
        <v>1539</v>
      </c>
      <c r="K1564" s="165" t="s">
        <v>1538</v>
      </c>
      <c r="L1564" s="165" t="s">
        <v>1466</v>
      </c>
      <c r="M1564" s="206"/>
      <c r="N1564" s="206"/>
      <c r="O1564" s="166" t="s">
        <v>57</v>
      </c>
      <c r="P1564" s="167"/>
      <c r="Q1564" s="168"/>
      <c r="R1564" s="169"/>
      <c r="S1564" s="182" t="s">
        <v>1338</v>
      </c>
      <c r="T1564" s="423">
        <f t="shared" si="349"/>
        <v>16</v>
      </c>
      <c r="V1564" s="401" t="str">
        <f t="shared" si="342"/>
        <v xml:space="preserve">指定承認    </v>
      </c>
      <c r="W1564" s="401" t="str">
        <f t="shared" si="348"/>
        <v xml:space="preserve">指定承認    </v>
      </c>
      <c r="AD1564" s="401"/>
    </row>
    <row r="1565" spans="1:30" ht="15" customHeight="1">
      <c r="A1565" s="400">
        <f t="shared" si="340"/>
        <v>0</v>
      </c>
      <c r="B1565" s="553" t="s">
        <v>3490</v>
      </c>
      <c r="C1565" s="554"/>
      <c r="D1565" s="554"/>
      <c r="E1565" s="554"/>
      <c r="F1565" s="554"/>
      <c r="G1565" s="554"/>
      <c r="H1565" s="554"/>
      <c r="I1565" s="554"/>
      <c r="J1565" s="554"/>
      <c r="K1565" s="554"/>
      <c r="L1565" s="554"/>
      <c r="M1565" s="554"/>
      <c r="N1565" s="554"/>
      <c r="O1565" s="554"/>
      <c r="P1565" s="554"/>
      <c r="Q1565" s="554"/>
      <c r="R1565" s="554"/>
      <c r="S1565" s="554"/>
      <c r="T1565" s="453" t="str">
        <f>IF(S1565="","",VLOOKUP(S1565,$AC$7:$AD$69,2,FALSE))</f>
        <v/>
      </c>
      <c r="V1565" s="401" t="str">
        <f t="shared" si="342"/>
        <v xml:space="preserve">    </v>
      </c>
      <c r="W1565" s="401" t="str">
        <f t="shared" si="348"/>
        <v xml:space="preserve">    </v>
      </c>
      <c r="AD1565" s="401"/>
    </row>
    <row r="1566" spans="1:30" ht="15" hidden="1" customHeight="1">
      <c r="A1566" s="400" t="str">
        <f t="shared" si="340"/>
        <v>001FV0101</v>
      </c>
      <c r="B1566" s="490"/>
      <c r="C1566" s="528" t="s">
        <v>3491</v>
      </c>
      <c r="D1566" s="139" t="s">
        <v>3003</v>
      </c>
      <c r="E1566" s="140">
        <v>1</v>
      </c>
      <c r="F1566" s="140">
        <v>1</v>
      </c>
      <c r="G1566" s="421" t="s">
        <v>3005</v>
      </c>
      <c r="H1566" s="531" t="s">
        <v>3002</v>
      </c>
      <c r="I1566" s="141" t="str">
        <f t="shared" si="279"/>
        <v>001FV0101</v>
      </c>
      <c r="J1566" s="142" t="s">
        <v>800</v>
      </c>
      <c r="K1566" s="142" t="s">
        <v>535</v>
      </c>
      <c r="L1566" s="142" t="s">
        <v>515</v>
      </c>
      <c r="M1566" s="142" t="s">
        <v>536</v>
      </c>
      <c r="N1566" s="142" t="s">
        <v>2986</v>
      </c>
      <c r="O1566" s="143" t="s">
        <v>57</v>
      </c>
      <c r="P1566" s="144"/>
      <c r="Q1566" s="145"/>
      <c r="R1566" s="146"/>
      <c r="S1566" s="147" t="s">
        <v>528</v>
      </c>
      <c r="T1566" s="406">
        <f t="shared" ref="T1566:T1586" si="352">IF(S1566="","",VLOOKUP(S1566,$AC$7:$AD$82,2,FALSE))</f>
        <v>1</v>
      </c>
      <c r="V1566" s="401" t="str">
        <f t="shared" si="342"/>
        <v xml:space="preserve">指定承認    </v>
      </c>
      <c r="W1566" s="401" t="str">
        <f t="shared" si="348"/>
        <v xml:space="preserve">指定承認    </v>
      </c>
      <c r="AD1566" s="401"/>
    </row>
    <row r="1567" spans="1:30" ht="15" hidden="1" customHeight="1">
      <c r="A1567" s="400" t="str">
        <f t="shared" si="340"/>
        <v>001FV0102</v>
      </c>
      <c r="B1567" s="491"/>
      <c r="C1567" s="529"/>
      <c r="D1567" s="139" t="s">
        <v>3003</v>
      </c>
      <c r="E1567" s="140">
        <v>1</v>
      </c>
      <c r="F1567" s="140">
        <v>2</v>
      </c>
      <c r="G1567" s="425"/>
      <c r="H1567" s="532"/>
      <c r="I1567" s="164" t="str">
        <f t="shared" si="279"/>
        <v>001FV0102</v>
      </c>
      <c r="J1567" s="176" t="s">
        <v>800</v>
      </c>
      <c r="K1567" s="176" t="s">
        <v>537</v>
      </c>
      <c r="L1567" s="176" t="s">
        <v>94</v>
      </c>
      <c r="M1567" s="176" t="s">
        <v>536</v>
      </c>
      <c r="N1567" s="176" t="s">
        <v>2986</v>
      </c>
      <c r="O1567" s="177" t="s">
        <v>57</v>
      </c>
      <c r="P1567" s="178"/>
      <c r="Q1567" s="179"/>
      <c r="R1567" s="180"/>
      <c r="S1567" s="181" t="s">
        <v>528</v>
      </c>
      <c r="T1567" s="419">
        <f t="shared" si="352"/>
        <v>1</v>
      </c>
      <c r="V1567" s="401" t="str">
        <f t="shared" si="342"/>
        <v xml:space="preserve">指定承認    </v>
      </c>
      <c r="W1567" s="401" t="str">
        <f t="shared" si="348"/>
        <v xml:space="preserve">指定承認    </v>
      </c>
      <c r="AD1567" s="401"/>
    </row>
    <row r="1568" spans="1:30" ht="15" hidden="1" customHeight="1">
      <c r="A1568" s="400" t="str">
        <f t="shared" si="340"/>
        <v>001FV0105</v>
      </c>
      <c r="B1568" s="491"/>
      <c r="C1568" s="529"/>
      <c r="D1568" s="139" t="s">
        <v>3003</v>
      </c>
      <c r="E1568" s="140">
        <v>1</v>
      </c>
      <c r="F1568" s="140">
        <v>5</v>
      </c>
      <c r="G1568" s="425"/>
      <c r="H1568" s="532"/>
      <c r="I1568" s="162" t="str">
        <f t="shared" si="279"/>
        <v>001FV0105</v>
      </c>
      <c r="J1568" s="142" t="s">
        <v>800</v>
      </c>
      <c r="K1568" s="142" t="s">
        <v>535</v>
      </c>
      <c r="L1568" s="142" t="s">
        <v>515</v>
      </c>
      <c r="M1568" s="142" t="s">
        <v>536</v>
      </c>
      <c r="N1568" s="142" t="s">
        <v>2988</v>
      </c>
      <c r="O1568" s="143" t="s">
        <v>57</v>
      </c>
      <c r="P1568" s="144"/>
      <c r="Q1568" s="145"/>
      <c r="R1568" s="146"/>
      <c r="S1568" s="147" t="s">
        <v>528</v>
      </c>
      <c r="T1568" s="406">
        <f t="shared" si="352"/>
        <v>1</v>
      </c>
      <c r="V1568" s="401" t="str">
        <f t="shared" si="342"/>
        <v xml:space="preserve">指定承認    </v>
      </c>
      <c r="W1568" s="401" t="str">
        <f t="shared" si="348"/>
        <v xml:space="preserve">指定承認    </v>
      </c>
      <c r="AD1568" s="401"/>
    </row>
    <row r="1569" spans="1:30" ht="15" hidden="1" customHeight="1">
      <c r="A1569" s="400" t="str">
        <f t="shared" si="340"/>
        <v>001FV0106</v>
      </c>
      <c r="B1569" s="491"/>
      <c r="C1569" s="529"/>
      <c r="D1569" s="139" t="s">
        <v>3003</v>
      </c>
      <c r="E1569" s="140">
        <v>1</v>
      </c>
      <c r="F1569" s="140">
        <v>6</v>
      </c>
      <c r="G1569" s="425"/>
      <c r="H1569" s="533"/>
      <c r="I1569" s="164" t="str">
        <f t="shared" si="279"/>
        <v>001FV0106</v>
      </c>
      <c r="J1569" s="176" t="s">
        <v>800</v>
      </c>
      <c r="K1569" s="176" t="s">
        <v>537</v>
      </c>
      <c r="L1569" s="176" t="s">
        <v>94</v>
      </c>
      <c r="M1569" s="176" t="s">
        <v>536</v>
      </c>
      <c r="N1569" s="176" t="s">
        <v>2988</v>
      </c>
      <c r="O1569" s="177" t="s">
        <v>57</v>
      </c>
      <c r="P1569" s="178"/>
      <c r="Q1569" s="179"/>
      <c r="R1569" s="180"/>
      <c r="S1569" s="181" t="s">
        <v>528</v>
      </c>
      <c r="T1569" s="419">
        <f t="shared" si="352"/>
        <v>1</v>
      </c>
      <c r="V1569" s="401" t="str">
        <f t="shared" si="342"/>
        <v xml:space="preserve">指定承認    </v>
      </c>
      <c r="W1569" s="401" t="str">
        <f t="shared" ref="W1569" si="353">V1569</f>
        <v xml:space="preserve">指定承認    </v>
      </c>
      <c r="AD1569" s="401"/>
    </row>
    <row r="1570" spans="1:30" ht="15" customHeight="1">
      <c r="A1570" s="400" t="str">
        <f t="shared" si="340"/>
        <v>011FV0101</v>
      </c>
      <c r="B1570" s="544" t="s">
        <v>3010</v>
      </c>
      <c r="C1570" s="529"/>
      <c r="D1570" s="139" t="s">
        <v>3003</v>
      </c>
      <c r="E1570" s="140">
        <v>1</v>
      </c>
      <c r="F1570" s="140">
        <v>1</v>
      </c>
      <c r="G1570" s="531" t="s">
        <v>3005</v>
      </c>
      <c r="H1570" s="531" t="s">
        <v>3004</v>
      </c>
      <c r="I1570" s="206" t="str">
        <f t="shared" si="279"/>
        <v>011FV0101</v>
      </c>
      <c r="J1570" s="165" t="s">
        <v>1543</v>
      </c>
      <c r="K1570" s="165" t="s">
        <v>2191</v>
      </c>
      <c r="L1570" s="165" t="s">
        <v>94</v>
      </c>
      <c r="M1570" s="165" t="s">
        <v>525</v>
      </c>
      <c r="N1570" s="165" t="s">
        <v>1517</v>
      </c>
      <c r="O1570" s="166" t="s">
        <v>57</v>
      </c>
      <c r="P1570" s="167"/>
      <c r="Q1570" s="168"/>
      <c r="R1570" s="169"/>
      <c r="S1570" s="147" t="s">
        <v>2140</v>
      </c>
      <c r="T1570" s="423">
        <f t="shared" si="352"/>
        <v>11</v>
      </c>
      <c r="V1570" s="401" t="str">
        <f t="shared" si="342"/>
        <v xml:space="preserve">指定承認    </v>
      </c>
      <c r="W1570" s="401" t="str">
        <f t="shared" si="348"/>
        <v xml:space="preserve">指定承認    </v>
      </c>
      <c r="AD1570" s="401"/>
    </row>
    <row r="1571" spans="1:30" ht="15" customHeight="1">
      <c r="A1571" s="400" t="str">
        <f t="shared" si="340"/>
        <v>016FV0105</v>
      </c>
      <c r="B1571" s="544"/>
      <c r="C1571" s="529"/>
      <c r="D1571" s="139" t="s">
        <v>3003</v>
      </c>
      <c r="E1571" s="140">
        <v>1</v>
      </c>
      <c r="F1571" s="140">
        <v>5</v>
      </c>
      <c r="G1571" s="532"/>
      <c r="H1571" s="532"/>
      <c r="I1571" s="164" t="str">
        <f t="shared" si="279"/>
        <v>016FV0105</v>
      </c>
      <c r="J1571" s="165" t="s">
        <v>1626</v>
      </c>
      <c r="K1571" s="165" t="s">
        <v>1627</v>
      </c>
      <c r="L1571" s="165" t="s">
        <v>87</v>
      </c>
      <c r="M1571" s="165" t="s">
        <v>525</v>
      </c>
      <c r="N1571" s="165" t="s">
        <v>1517</v>
      </c>
      <c r="O1571" s="166" t="s">
        <v>57</v>
      </c>
      <c r="P1571" s="167"/>
      <c r="Q1571" s="168"/>
      <c r="R1571" s="169"/>
      <c r="S1571" s="147" t="s">
        <v>1338</v>
      </c>
      <c r="T1571" s="423">
        <f t="shared" si="352"/>
        <v>16</v>
      </c>
      <c r="V1571" s="401" t="str">
        <f t="shared" si="342"/>
        <v xml:space="preserve">指定承認    </v>
      </c>
      <c r="W1571" s="401" t="str">
        <f t="shared" si="348"/>
        <v xml:space="preserve">指定承認    </v>
      </c>
      <c r="AD1571" s="401"/>
    </row>
    <row r="1572" spans="1:30" ht="15" customHeight="1">
      <c r="A1572" s="400" t="str">
        <f t="shared" si="340"/>
        <v>016FV0101</v>
      </c>
      <c r="B1572" s="544"/>
      <c r="C1572" s="529"/>
      <c r="D1572" s="139" t="s">
        <v>3003</v>
      </c>
      <c r="E1572" s="140">
        <v>1</v>
      </c>
      <c r="F1572" s="140">
        <v>1</v>
      </c>
      <c r="G1572" s="533"/>
      <c r="H1572" s="533"/>
      <c r="I1572" s="164" t="str">
        <f t="shared" si="279"/>
        <v>016FV0101</v>
      </c>
      <c r="J1572" s="165" t="s">
        <v>1543</v>
      </c>
      <c r="K1572" s="165" t="s">
        <v>1544</v>
      </c>
      <c r="L1572" s="165" t="s">
        <v>94</v>
      </c>
      <c r="M1572" s="165" t="s">
        <v>525</v>
      </c>
      <c r="N1572" s="165" t="s">
        <v>1517</v>
      </c>
      <c r="O1572" s="166" t="s">
        <v>57</v>
      </c>
      <c r="P1572" s="167"/>
      <c r="Q1572" s="168"/>
      <c r="R1572" s="169"/>
      <c r="S1572" s="147" t="s">
        <v>1338</v>
      </c>
      <c r="T1572" s="423">
        <f t="shared" si="352"/>
        <v>16</v>
      </c>
      <c r="V1572" s="401" t="str">
        <f t="shared" si="342"/>
        <v xml:space="preserve">指定承認    </v>
      </c>
      <c r="W1572" s="401" t="str">
        <f t="shared" si="348"/>
        <v xml:space="preserve">指定承認    </v>
      </c>
      <c r="AD1572" s="401"/>
    </row>
    <row r="1573" spans="1:30" ht="15" customHeight="1">
      <c r="A1573" s="400" t="str">
        <f t="shared" si="340"/>
        <v>011FV0102</v>
      </c>
      <c r="B1573" s="544"/>
      <c r="C1573" s="529"/>
      <c r="D1573" s="139" t="s">
        <v>3003</v>
      </c>
      <c r="E1573" s="140">
        <v>1</v>
      </c>
      <c r="F1573" s="140">
        <v>2</v>
      </c>
      <c r="G1573" s="531" t="s">
        <v>3006</v>
      </c>
      <c r="H1573" s="531" t="s">
        <v>3004</v>
      </c>
      <c r="I1573" s="162" t="str">
        <f t="shared" si="279"/>
        <v>011FV0102</v>
      </c>
      <c r="J1573" s="142" t="s">
        <v>1548</v>
      </c>
      <c r="K1573" s="142" t="s">
        <v>2192</v>
      </c>
      <c r="L1573" s="142" t="s">
        <v>80</v>
      </c>
      <c r="M1573" s="142" t="s">
        <v>525</v>
      </c>
      <c r="N1573" s="142" t="s">
        <v>1571</v>
      </c>
      <c r="O1573" s="143" t="s">
        <v>57</v>
      </c>
      <c r="P1573" s="144"/>
      <c r="Q1573" s="145"/>
      <c r="R1573" s="146"/>
      <c r="S1573" s="147" t="s">
        <v>2140</v>
      </c>
      <c r="T1573" s="406">
        <f t="shared" si="352"/>
        <v>11</v>
      </c>
      <c r="V1573" s="401" t="str">
        <f t="shared" si="342"/>
        <v xml:space="preserve">指定承認    </v>
      </c>
      <c r="W1573" s="401" t="str">
        <f t="shared" si="348"/>
        <v xml:space="preserve">指定承認    </v>
      </c>
      <c r="AD1573" s="401"/>
    </row>
    <row r="1574" spans="1:30" ht="15" customHeight="1">
      <c r="A1574" s="400" t="str">
        <f t="shared" si="340"/>
        <v>016FV0103</v>
      </c>
      <c r="B1574" s="544"/>
      <c r="C1574" s="529"/>
      <c r="D1574" s="139" t="s">
        <v>3003</v>
      </c>
      <c r="E1574" s="140">
        <v>1</v>
      </c>
      <c r="F1574" s="140">
        <v>3</v>
      </c>
      <c r="G1574" s="535"/>
      <c r="H1574" s="533"/>
      <c r="I1574" s="164" t="str">
        <f t="shared" si="279"/>
        <v>016FV0103</v>
      </c>
      <c r="J1574" s="176" t="s">
        <v>1548</v>
      </c>
      <c r="K1574" s="176" t="s">
        <v>1549</v>
      </c>
      <c r="L1574" s="176" t="s">
        <v>80</v>
      </c>
      <c r="M1574" s="176" t="s">
        <v>525</v>
      </c>
      <c r="N1574" s="176" t="s">
        <v>1517</v>
      </c>
      <c r="O1574" s="177" t="s">
        <v>57</v>
      </c>
      <c r="P1574" s="178"/>
      <c r="Q1574" s="179"/>
      <c r="R1574" s="180"/>
      <c r="S1574" s="181" t="s">
        <v>1338</v>
      </c>
      <c r="T1574" s="419">
        <f t="shared" si="352"/>
        <v>16</v>
      </c>
      <c r="V1574" s="401" t="str">
        <f t="shared" si="342"/>
        <v xml:space="preserve">指定承認    </v>
      </c>
      <c r="W1574" s="401" t="str">
        <f t="shared" si="348"/>
        <v xml:space="preserve">指定承認    </v>
      </c>
      <c r="AD1574" s="401"/>
    </row>
    <row r="1575" spans="1:30" ht="15" hidden="1" customHeight="1">
      <c r="A1575" s="400" t="str">
        <f t="shared" si="340"/>
        <v>001FV0103</v>
      </c>
      <c r="B1575" s="544"/>
      <c r="C1575" s="529"/>
      <c r="D1575" s="139" t="s">
        <v>3003</v>
      </c>
      <c r="E1575" s="140">
        <v>1</v>
      </c>
      <c r="F1575" s="140">
        <v>3</v>
      </c>
      <c r="G1575" s="421"/>
      <c r="H1575" s="531" t="s">
        <v>3002</v>
      </c>
      <c r="I1575" s="162" t="str">
        <f t="shared" si="279"/>
        <v>001FV0103</v>
      </c>
      <c r="J1575" s="142" t="s">
        <v>800</v>
      </c>
      <c r="K1575" s="142" t="s">
        <v>540</v>
      </c>
      <c r="L1575" s="142" t="s">
        <v>87</v>
      </c>
      <c r="M1575" s="142" t="s">
        <v>541</v>
      </c>
      <c r="N1575" s="142" t="s">
        <v>2986</v>
      </c>
      <c r="O1575" s="143" t="s">
        <v>57</v>
      </c>
      <c r="P1575" s="144"/>
      <c r="Q1575" s="145"/>
      <c r="R1575" s="146"/>
      <c r="S1575" s="147" t="s">
        <v>528</v>
      </c>
      <c r="T1575" s="406">
        <f t="shared" si="352"/>
        <v>1</v>
      </c>
      <c r="V1575" s="401" t="str">
        <f t="shared" si="342"/>
        <v xml:space="preserve">指定承認    </v>
      </c>
      <c r="W1575" s="401" t="str">
        <f t="shared" si="348"/>
        <v xml:space="preserve">指定承認    </v>
      </c>
      <c r="AD1575" s="401"/>
    </row>
    <row r="1576" spans="1:30" ht="15" hidden="1" customHeight="1">
      <c r="A1576" s="400" t="str">
        <f t="shared" si="340"/>
        <v>001FV0107</v>
      </c>
      <c r="B1576" s="544"/>
      <c r="C1576" s="529"/>
      <c r="D1576" s="139" t="s">
        <v>3003</v>
      </c>
      <c r="E1576" s="140">
        <v>1</v>
      </c>
      <c r="F1576" s="140">
        <v>7</v>
      </c>
      <c r="G1576" s="421"/>
      <c r="H1576" s="533"/>
      <c r="I1576" s="164" t="str">
        <f t="shared" si="279"/>
        <v>001FV0107</v>
      </c>
      <c r="J1576" s="176" t="s">
        <v>800</v>
      </c>
      <c r="K1576" s="176" t="s">
        <v>540</v>
      </c>
      <c r="L1576" s="176" t="s">
        <v>87</v>
      </c>
      <c r="M1576" s="176" t="s">
        <v>541</v>
      </c>
      <c r="N1576" s="176" t="s">
        <v>2988</v>
      </c>
      <c r="O1576" s="177" t="s">
        <v>57</v>
      </c>
      <c r="P1576" s="178"/>
      <c r="Q1576" s="179"/>
      <c r="R1576" s="180"/>
      <c r="S1576" s="181" t="s">
        <v>528</v>
      </c>
      <c r="T1576" s="419">
        <f t="shared" si="352"/>
        <v>1</v>
      </c>
      <c r="V1576" s="401" t="str">
        <f t="shared" si="342"/>
        <v xml:space="preserve">指定承認    </v>
      </c>
      <c r="W1576" s="401" t="str">
        <f t="shared" si="348"/>
        <v xml:space="preserve">指定承認    </v>
      </c>
      <c r="AD1576" s="401"/>
    </row>
    <row r="1577" spans="1:30" ht="15" customHeight="1">
      <c r="A1577" s="400" t="str">
        <f t="shared" si="340"/>
        <v>016FV0104</v>
      </c>
      <c r="B1577" s="544"/>
      <c r="C1577" s="529"/>
      <c r="D1577" s="139" t="s">
        <v>3003</v>
      </c>
      <c r="E1577" s="140">
        <v>1</v>
      </c>
      <c r="F1577" s="140">
        <v>4</v>
      </c>
      <c r="G1577" s="163" t="s">
        <v>4166</v>
      </c>
      <c r="H1577" s="421" t="s">
        <v>3004</v>
      </c>
      <c r="I1577" s="164" t="str">
        <f t="shared" si="279"/>
        <v>016FV0104</v>
      </c>
      <c r="J1577" s="165" t="s">
        <v>1625</v>
      </c>
      <c r="K1577" s="165" t="s">
        <v>1550</v>
      </c>
      <c r="L1577" s="165" t="s">
        <v>515</v>
      </c>
      <c r="M1577" s="165" t="s">
        <v>525</v>
      </c>
      <c r="N1577" s="165" t="s">
        <v>1517</v>
      </c>
      <c r="O1577" s="166" t="s">
        <v>57</v>
      </c>
      <c r="P1577" s="167"/>
      <c r="Q1577" s="168"/>
      <c r="R1577" s="169"/>
      <c r="S1577" s="147" t="s">
        <v>1338</v>
      </c>
      <c r="T1577" s="423">
        <f t="shared" si="352"/>
        <v>16</v>
      </c>
      <c r="V1577" s="401" t="str">
        <f t="shared" si="342"/>
        <v xml:space="preserve">指定承認    </v>
      </c>
      <c r="W1577" s="401" t="str">
        <f t="shared" ref="W1577" si="354">V1577</f>
        <v xml:space="preserve">指定承認    </v>
      </c>
      <c r="AD1577" s="401"/>
    </row>
    <row r="1578" spans="1:30" ht="15" hidden="1" customHeight="1">
      <c r="A1578" s="400" t="str">
        <f t="shared" si="340"/>
        <v>001FV0104</v>
      </c>
      <c r="B1578" s="544"/>
      <c r="C1578" s="529"/>
      <c r="D1578" s="139" t="s">
        <v>3003</v>
      </c>
      <c r="E1578" s="140">
        <v>1</v>
      </c>
      <c r="F1578" s="140">
        <v>4</v>
      </c>
      <c r="G1578" s="421"/>
      <c r="H1578" s="531" t="s">
        <v>3002</v>
      </c>
      <c r="I1578" s="162" t="str">
        <f t="shared" si="279"/>
        <v>001FV0104</v>
      </c>
      <c r="J1578" s="142" t="s">
        <v>800</v>
      </c>
      <c r="K1578" s="142" t="s">
        <v>538</v>
      </c>
      <c r="L1578" s="142" t="s">
        <v>515</v>
      </c>
      <c r="M1578" s="142" t="s">
        <v>539</v>
      </c>
      <c r="N1578" s="142" t="s">
        <v>2986</v>
      </c>
      <c r="O1578" s="143" t="s">
        <v>57</v>
      </c>
      <c r="P1578" s="144"/>
      <c r="Q1578" s="145"/>
      <c r="R1578" s="146"/>
      <c r="S1578" s="147" t="s">
        <v>528</v>
      </c>
      <c r="T1578" s="406">
        <f t="shared" si="352"/>
        <v>1</v>
      </c>
      <c r="V1578" s="401" t="str">
        <f t="shared" si="342"/>
        <v xml:space="preserve">指定承認    </v>
      </c>
      <c r="W1578" s="401" t="str">
        <f t="shared" si="348"/>
        <v xml:space="preserve">指定承認    </v>
      </c>
      <c r="AD1578" s="401"/>
    </row>
    <row r="1579" spans="1:30" ht="15" hidden="1" customHeight="1">
      <c r="A1579" s="400" t="str">
        <f t="shared" si="340"/>
        <v>001FV0108</v>
      </c>
      <c r="B1579" s="544"/>
      <c r="C1579" s="529"/>
      <c r="D1579" s="139" t="s">
        <v>3003</v>
      </c>
      <c r="E1579" s="140">
        <v>1</v>
      </c>
      <c r="F1579" s="140">
        <v>8</v>
      </c>
      <c r="G1579" s="425"/>
      <c r="H1579" s="533"/>
      <c r="I1579" s="164" t="str">
        <f t="shared" si="279"/>
        <v>001FV0108</v>
      </c>
      <c r="J1579" s="176" t="s">
        <v>800</v>
      </c>
      <c r="K1579" s="176" t="s">
        <v>538</v>
      </c>
      <c r="L1579" s="176" t="s">
        <v>515</v>
      </c>
      <c r="M1579" s="176" t="s">
        <v>539</v>
      </c>
      <c r="N1579" s="176" t="s">
        <v>2988</v>
      </c>
      <c r="O1579" s="177" t="s">
        <v>57</v>
      </c>
      <c r="P1579" s="178"/>
      <c r="Q1579" s="179"/>
      <c r="R1579" s="180"/>
      <c r="S1579" s="181" t="s">
        <v>528</v>
      </c>
      <c r="T1579" s="419">
        <f t="shared" si="352"/>
        <v>1</v>
      </c>
      <c r="V1579" s="401" t="str">
        <f t="shared" si="342"/>
        <v xml:space="preserve">指定承認    </v>
      </c>
      <c r="W1579" s="401" t="str">
        <f t="shared" si="348"/>
        <v xml:space="preserve">指定承認    </v>
      </c>
      <c r="AD1579" s="401"/>
    </row>
    <row r="1580" spans="1:30" ht="15" customHeight="1">
      <c r="A1580" s="400" t="str">
        <f t="shared" si="340"/>
        <v>011FV0103</v>
      </c>
      <c r="B1580" s="544"/>
      <c r="C1580" s="529"/>
      <c r="D1580" s="139" t="s">
        <v>3003</v>
      </c>
      <c r="E1580" s="140">
        <v>1</v>
      </c>
      <c r="F1580" s="140">
        <v>3</v>
      </c>
      <c r="G1580" s="531" t="s">
        <v>3007</v>
      </c>
      <c r="H1580" s="531" t="s">
        <v>3004</v>
      </c>
      <c r="I1580" s="162" t="str">
        <f t="shared" si="279"/>
        <v>011FV0103</v>
      </c>
      <c r="J1580" s="142" t="s">
        <v>2193</v>
      </c>
      <c r="K1580" s="142" t="s">
        <v>2198</v>
      </c>
      <c r="L1580" s="142" t="s">
        <v>87</v>
      </c>
      <c r="M1580" s="142" t="s">
        <v>525</v>
      </c>
      <c r="N1580" s="142" t="s">
        <v>1517</v>
      </c>
      <c r="O1580" s="143" t="s">
        <v>57</v>
      </c>
      <c r="P1580" s="144"/>
      <c r="Q1580" s="145"/>
      <c r="R1580" s="146"/>
      <c r="S1580" s="147" t="s">
        <v>2140</v>
      </c>
      <c r="T1580" s="406">
        <f t="shared" si="352"/>
        <v>11</v>
      </c>
      <c r="V1580" s="401" t="str">
        <f t="shared" si="342"/>
        <v xml:space="preserve">指定承認    </v>
      </c>
      <c r="W1580" s="401" t="str">
        <f t="shared" si="348"/>
        <v xml:space="preserve">指定承認    </v>
      </c>
      <c r="AD1580" s="401"/>
    </row>
    <row r="1581" spans="1:30" ht="15" customHeight="1">
      <c r="A1581" s="400" t="str">
        <f t="shared" si="340"/>
        <v>011FV0104</v>
      </c>
      <c r="B1581" s="544"/>
      <c r="C1581" s="529"/>
      <c r="D1581" s="139" t="s">
        <v>3003</v>
      </c>
      <c r="E1581" s="140">
        <v>1</v>
      </c>
      <c r="F1581" s="140">
        <v>4</v>
      </c>
      <c r="G1581" s="532"/>
      <c r="H1581" s="532"/>
      <c r="I1581" s="148" t="str">
        <f t="shared" si="279"/>
        <v>011FV0104</v>
      </c>
      <c r="J1581" s="149" t="s">
        <v>2193</v>
      </c>
      <c r="K1581" s="149" t="s">
        <v>2191</v>
      </c>
      <c r="L1581" s="149" t="s">
        <v>80</v>
      </c>
      <c r="M1581" s="149" t="s">
        <v>525</v>
      </c>
      <c r="N1581" s="149" t="s">
        <v>1517</v>
      </c>
      <c r="O1581" s="150" t="s">
        <v>57</v>
      </c>
      <c r="P1581" s="151"/>
      <c r="Q1581" s="152"/>
      <c r="R1581" s="153"/>
      <c r="S1581" s="154" t="s">
        <v>2140</v>
      </c>
      <c r="T1581" s="407">
        <f t="shared" si="352"/>
        <v>11</v>
      </c>
      <c r="V1581" s="401" t="str">
        <f t="shared" si="342"/>
        <v xml:space="preserve">指定承認    </v>
      </c>
      <c r="W1581" s="401" t="str">
        <f t="shared" si="348"/>
        <v xml:space="preserve">指定承認    </v>
      </c>
      <c r="AD1581" s="401"/>
    </row>
    <row r="1582" spans="1:30" ht="15" customHeight="1">
      <c r="A1582" s="400" t="str">
        <f t="shared" si="340"/>
        <v>011FV0105</v>
      </c>
      <c r="B1582" s="544"/>
      <c r="C1582" s="529"/>
      <c r="D1582" s="139" t="s">
        <v>3003</v>
      </c>
      <c r="E1582" s="140">
        <v>1</v>
      </c>
      <c r="F1582" s="140">
        <v>5</v>
      </c>
      <c r="G1582" s="533"/>
      <c r="H1582" s="533"/>
      <c r="I1582" s="155" t="str">
        <f t="shared" si="279"/>
        <v>011FV0105</v>
      </c>
      <c r="J1582" s="156" t="s">
        <v>2193</v>
      </c>
      <c r="K1582" s="156" t="s">
        <v>2195</v>
      </c>
      <c r="L1582" s="156" t="s">
        <v>616</v>
      </c>
      <c r="M1582" s="156" t="s">
        <v>525</v>
      </c>
      <c r="N1582" s="156" t="s">
        <v>1517</v>
      </c>
      <c r="O1582" s="157" t="s">
        <v>57</v>
      </c>
      <c r="P1582" s="158"/>
      <c r="Q1582" s="159"/>
      <c r="R1582" s="160"/>
      <c r="S1582" s="161" t="s">
        <v>2140</v>
      </c>
      <c r="T1582" s="408">
        <f t="shared" si="352"/>
        <v>11</v>
      </c>
      <c r="V1582" s="401" t="str">
        <f t="shared" si="342"/>
        <v xml:space="preserve">指定承認    </v>
      </c>
      <c r="W1582" s="401" t="str">
        <f t="shared" si="348"/>
        <v xml:space="preserve">指定承認    </v>
      </c>
      <c r="AD1582" s="401"/>
    </row>
    <row r="1583" spans="1:30" ht="15" customHeight="1">
      <c r="A1583" s="400" t="str">
        <f t="shared" si="340"/>
        <v>011FV0106</v>
      </c>
      <c r="B1583" s="544"/>
      <c r="C1583" s="529"/>
      <c r="D1583" s="139" t="s">
        <v>3003</v>
      </c>
      <c r="E1583" s="140">
        <v>1</v>
      </c>
      <c r="F1583" s="140">
        <v>6</v>
      </c>
      <c r="G1583" s="531" t="s">
        <v>3008</v>
      </c>
      <c r="H1583" s="531" t="s">
        <v>3004</v>
      </c>
      <c r="I1583" s="162" t="str">
        <f t="shared" si="279"/>
        <v>011FV0106</v>
      </c>
      <c r="J1583" s="142" t="s">
        <v>2194</v>
      </c>
      <c r="K1583" s="142" t="s">
        <v>2198</v>
      </c>
      <c r="L1583" s="142" t="s">
        <v>87</v>
      </c>
      <c r="M1583" s="142" t="s">
        <v>525</v>
      </c>
      <c r="N1583" s="142" t="s">
        <v>1517</v>
      </c>
      <c r="O1583" s="143" t="s">
        <v>57</v>
      </c>
      <c r="P1583" s="144"/>
      <c r="Q1583" s="145"/>
      <c r="R1583" s="146"/>
      <c r="S1583" s="147" t="s">
        <v>2140</v>
      </c>
      <c r="T1583" s="406">
        <f t="shared" si="352"/>
        <v>11</v>
      </c>
      <c r="V1583" s="401" t="str">
        <f t="shared" si="342"/>
        <v xml:space="preserve">指定承認    </v>
      </c>
      <c r="W1583" s="401" t="str">
        <f t="shared" ref="W1583:W1584" si="355">V1583</f>
        <v xml:space="preserve">指定承認    </v>
      </c>
      <c r="AD1583" s="401"/>
    </row>
    <row r="1584" spans="1:30" ht="15" customHeight="1">
      <c r="A1584" s="400" t="str">
        <f t="shared" ref="A1584:A1647" si="356">I1584</f>
        <v>011FV0107</v>
      </c>
      <c r="B1584" s="544"/>
      <c r="C1584" s="529"/>
      <c r="D1584" s="139" t="s">
        <v>3003</v>
      </c>
      <c r="E1584" s="140">
        <v>1</v>
      </c>
      <c r="F1584" s="140">
        <v>7</v>
      </c>
      <c r="G1584" s="535"/>
      <c r="H1584" s="533"/>
      <c r="I1584" s="164" t="str">
        <f t="shared" si="279"/>
        <v>011FV0107</v>
      </c>
      <c r="J1584" s="176" t="s">
        <v>2194</v>
      </c>
      <c r="K1584" s="176" t="s">
        <v>2191</v>
      </c>
      <c r="L1584" s="176" t="s">
        <v>515</v>
      </c>
      <c r="M1584" s="176" t="s">
        <v>525</v>
      </c>
      <c r="N1584" s="176" t="s">
        <v>1517</v>
      </c>
      <c r="O1584" s="177" t="s">
        <v>57</v>
      </c>
      <c r="P1584" s="178"/>
      <c r="Q1584" s="179"/>
      <c r="R1584" s="180"/>
      <c r="S1584" s="181" t="s">
        <v>2140</v>
      </c>
      <c r="T1584" s="419">
        <f t="shared" si="352"/>
        <v>11</v>
      </c>
      <c r="V1584" s="401" t="str">
        <f t="shared" si="342"/>
        <v xml:space="preserve">指定承認    </v>
      </c>
      <c r="W1584" s="401" t="str">
        <f t="shared" si="355"/>
        <v xml:space="preserve">指定承認    </v>
      </c>
      <c r="AD1584" s="401"/>
    </row>
    <row r="1585" spans="1:30" ht="15" customHeight="1">
      <c r="A1585" s="400" t="str">
        <f t="shared" si="356"/>
        <v>016FV0102</v>
      </c>
      <c r="B1585" s="544"/>
      <c r="C1585" s="529"/>
      <c r="D1585" s="139" t="s">
        <v>3003</v>
      </c>
      <c r="E1585" s="140">
        <v>1</v>
      </c>
      <c r="F1585" s="140">
        <v>2</v>
      </c>
      <c r="G1585" s="163" t="s">
        <v>3009</v>
      </c>
      <c r="H1585" s="421" t="s">
        <v>3004</v>
      </c>
      <c r="I1585" s="164" t="str">
        <f t="shared" si="279"/>
        <v>016FV0102</v>
      </c>
      <c r="J1585" s="165" t="s">
        <v>1543</v>
      </c>
      <c r="K1585" s="165" t="s">
        <v>3334</v>
      </c>
      <c r="L1585" s="165" t="s">
        <v>1547</v>
      </c>
      <c r="M1585" s="165" t="s">
        <v>525</v>
      </c>
      <c r="N1585" s="165" t="s">
        <v>1517</v>
      </c>
      <c r="O1585" s="166" t="s">
        <v>57</v>
      </c>
      <c r="P1585" s="167"/>
      <c r="Q1585" s="168"/>
      <c r="R1585" s="169"/>
      <c r="S1585" s="147" t="s">
        <v>1338</v>
      </c>
      <c r="T1585" s="423">
        <f t="shared" si="352"/>
        <v>16</v>
      </c>
      <c r="V1585" s="401" t="str">
        <f t="shared" si="342"/>
        <v xml:space="preserve">指定承認    </v>
      </c>
      <c r="W1585" s="401" t="str">
        <f t="shared" ref="W1585" si="357">V1585</f>
        <v xml:space="preserve">指定承認    </v>
      </c>
      <c r="AD1585" s="401"/>
    </row>
    <row r="1586" spans="1:30" ht="15" customHeight="1">
      <c r="A1586" s="400" t="str">
        <f t="shared" si="356"/>
        <v>016FV0106</v>
      </c>
      <c r="B1586" s="545"/>
      <c r="C1586" s="530"/>
      <c r="D1586" s="139" t="s">
        <v>533</v>
      </c>
      <c r="E1586" s="140">
        <v>1</v>
      </c>
      <c r="F1586" s="140">
        <v>6</v>
      </c>
      <c r="G1586" s="163" t="s">
        <v>3493</v>
      </c>
      <c r="H1586" s="421"/>
      <c r="I1586" s="164" t="str">
        <f t="shared" ref="I1586" si="358">IF(OR(D1586="",E1586="",F1586=""),"",TEXT(T1586,"000")&amp;D1586&amp;TEXT(E1586,"00")&amp;TEXT(F1586,"00"))</f>
        <v>016FV0106</v>
      </c>
      <c r="J1586" s="165" t="s">
        <v>3492</v>
      </c>
      <c r="K1586" s="165" t="s">
        <v>3494</v>
      </c>
      <c r="L1586" s="165" t="s">
        <v>3495</v>
      </c>
      <c r="M1586" s="165" t="s">
        <v>3496</v>
      </c>
      <c r="N1586" s="149" t="s">
        <v>1623</v>
      </c>
      <c r="O1586" s="166" t="s">
        <v>57</v>
      </c>
      <c r="P1586" s="167"/>
      <c r="Q1586" s="168"/>
      <c r="R1586" s="169"/>
      <c r="S1586" s="147" t="s">
        <v>1338</v>
      </c>
      <c r="T1586" s="423">
        <f t="shared" si="352"/>
        <v>16</v>
      </c>
      <c r="V1586" s="401" t="str">
        <f t="shared" si="342"/>
        <v xml:space="preserve">指定承認    </v>
      </c>
      <c r="W1586" s="401" t="str">
        <f t="shared" ref="W1586:W1605" si="359">V1586</f>
        <v xml:space="preserve">指定承認    </v>
      </c>
      <c r="AD1586" s="401"/>
    </row>
    <row r="1587" spans="1:30" ht="15" customHeight="1">
      <c r="A1587" s="400">
        <f t="shared" si="356"/>
        <v>0</v>
      </c>
      <c r="B1587" s="553" t="s">
        <v>3011</v>
      </c>
      <c r="C1587" s="554"/>
      <c r="D1587" s="554"/>
      <c r="E1587" s="554"/>
      <c r="F1587" s="554"/>
      <c r="G1587" s="554"/>
      <c r="H1587" s="554"/>
      <c r="I1587" s="554"/>
      <c r="J1587" s="554"/>
      <c r="K1587" s="554"/>
      <c r="L1587" s="554"/>
      <c r="M1587" s="554"/>
      <c r="N1587" s="554"/>
      <c r="O1587" s="554"/>
      <c r="P1587" s="554"/>
      <c r="Q1587" s="554"/>
      <c r="R1587" s="554"/>
      <c r="S1587" s="554"/>
      <c r="T1587" s="453" t="str">
        <f>IF(S1587="","",VLOOKUP(S1587,$AC$7:$AD$69,2,FALSE))</f>
        <v/>
      </c>
      <c r="V1587" s="401" t="str">
        <f t="shared" si="342"/>
        <v xml:space="preserve">    </v>
      </c>
      <c r="W1587" s="401" t="str">
        <f t="shared" si="359"/>
        <v xml:space="preserve">    </v>
      </c>
      <c r="AD1587" s="401"/>
    </row>
    <row r="1588" spans="1:30" ht="15" customHeight="1">
      <c r="A1588" s="400" t="str">
        <f t="shared" si="356"/>
        <v>033R0101</v>
      </c>
      <c r="B1588" s="544" t="s">
        <v>3053</v>
      </c>
      <c r="C1588" s="528" t="s">
        <v>3054</v>
      </c>
      <c r="D1588" s="139" t="s">
        <v>1274</v>
      </c>
      <c r="E1588" s="140">
        <v>1</v>
      </c>
      <c r="F1588" s="140">
        <v>1</v>
      </c>
      <c r="G1588" s="534" t="s">
        <v>3015</v>
      </c>
      <c r="H1588" s="531" t="s">
        <v>3012</v>
      </c>
      <c r="I1588" s="206" t="str">
        <f t="shared" si="279"/>
        <v>033R0101</v>
      </c>
      <c r="J1588" s="165" t="s">
        <v>1276</v>
      </c>
      <c r="K1588" s="165" t="s">
        <v>1277</v>
      </c>
      <c r="L1588" s="165" t="s">
        <v>1278</v>
      </c>
      <c r="M1588" s="165" t="s">
        <v>547</v>
      </c>
      <c r="N1588" s="165"/>
      <c r="O1588" s="166" t="s">
        <v>57</v>
      </c>
      <c r="P1588" s="167"/>
      <c r="Q1588" s="168"/>
      <c r="R1588" s="169"/>
      <c r="S1588" s="147" t="s">
        <v>1279</v>
      </c>
      <c r="T1588" s="423">
        <f t="shared" ref="T1588:T1642" si="360">IF(S1588="","",VLOOKUP(S1588,$AC$7:$AD$82,2,FALSE))</f>
        <v>33</v>
      </c>
      <c r="V1588" s="401" t="str">
        <f t="shared" si="342"/>
        <v xml:space="preserve">指定承認    </v>
      </c>
      <c r="W1588" s="401" t="str">
        <f t="shared" si="359"/>
        <v xml:space="preserve">指定承認    </v>
      </c>
      <c r="AD1588" s="401"/>
    </row>
    <row r="1589" spans="1:30" ht="15" customHeight="1">
      <c r="A1589" s="400" t="str">
        <f t="shared" si="356"/>
        <v>033R0102</v>
      </c>
      <c r="B1589" s="544"/>
      <c r="C1589" s="529"/>
      <c r="D1589" s="139" t="s">
        <v>1274</v>
      </c>
      <c r="E1589" s="140">
        <v>1</v>
      </c>
      <c r="F1589" s="140">
        <v>2</v>
      </c>
      <c r="G1589" s="539"/>
      <c r="H1589" s="532"/>
      <c r="I1589" s="164" t="str">
        <f t="shared" si="279"/>
        <v>033R0102</v>
      </c>
      <c r="J1589" s="165" t="s">
        <v>1276</v>
      </c>
      <c r="K1589" s="165" t="s">
        <v>1277</v>
      </c>
      <c r="L1589" s="165" t="s">
        <v>1280</v>
      </c>
      <c r="M1589" s="165" t="s">
        <v>547</v>
      </c>
      <c r="N1589" s="165"/>
      <c r="O1589" s="166" t="s">
        <v>57</v>
      </c>
      <c r="P1589" s="167"/>
      <c r="Q1589" s="168"/>
      <c r="R1589" s="169"/>
      <c r="S1589" s="147" t="s">
        <v>1279</v>
      </c>
      <c r="T1589" s="423">
        <f t="shared" si="360"/>
        <v>33</v>
      </c>
      <c r="V1589" s="401" t="str">
        <f t="shared" si="342"/>
        <v xml:space="preserve">指定承認    </v>
      </c>
      <c r="W1589" s="401" t="str">
        <f t="shared" si="359"/>
        <v xml:space="preserve">指定承認    </v>
      </c>
      <c r="AD1589" s="401"/>
    </row>
    <row r="1590" spans="1:30" ht="15" customHeight="1">
      <c r="A1590" s="400" t="str">
        <f t="shared" si="356"/>
        <v>033R0103</v>
      </c>
      <c r="B1590" s="544"/>
      <c r="C1590" s="529"/>
      <c r="D1590" s="139" t="s">
        <v>1274</v>
      </c>
      <c r="E1590" s="140">
        <v>1</v>
      </c>
      <c r="F1590" s="140">
        <v>3</v>
      </c>
      <c r="G1590" s="539"/>
      <c r="H1590" s="532"/>
      <c r="I1590" s="164" t="str">
        <f t="shared" si="279"/>
        <v>033R0103</v>
      </c>
      <c r="J1590" s="165" t="s">
        <v>1276</v>
      </c>
      <c r="K1590" s="165" t="s">
        <v>1277</v>
      </c>
      <c r="L1590" s="165" t="s">
        <v>1281</v>
      </c>
      <c r="M1590" s="165" t="s">
        <v>547</v>
      </c>
      <c r="N1590" s="165"/>
      <c r="O1590" s="166" t="s">
        <v>57</v>
      </c>
      <c r="P1590" s="167"/>
      <c r="Q1590" s="168"/>
      <c r="R1590" s="169"/>
      <c r="S1590" s="147" t="s">
        <v>1279</v>
      </c>
      <c r="T1590" s="423">
        <f t="shared" si="360"/>
        <v>33</v>
      </c>
      <c r="V1590" s="401" t="str">
        <f t="shared" ref="V1590:V1653" si="361">""&amp;O1590&amp;"  "&amp;P1590&amp;"  "&amp;Q1590&amp;""</f>
        <v xml:space="preserve">指定承認    </v>
      </c>
      <c r="W1590" s="401" t="str">
        <f t="shared" si="359"/>
        <v xml:space="preserve">指定承認    </v>
      </c>
      <c r="AD1590" s="401"/>
    </row>
    <row r="1591" spans="1:30" ht="15" customHeight="1">
      <c r="A1591" s="400" t="str">
        <f t="shared" si="356"/>
        <v>033R0104</v>
      </c>
      <c r="B1591" s="544"/>
      <c r="C1591" s="529"/>
      <c r="D1591" s="139" t="s">
        <v>1274</v>
      </c>
      <c r="E1591" s="140">
        <v>1</v>
      </c>
      <c r="F1591" s="140">
        <v>4</v>
      </c>
      <c r="G1591" s="539"/>
      <c r="H1591" s="532"/>
      <c r="I1591" s="164" t="str">
        <f t="shared" si="279"/>
        <v>033R0104</v>
      </c>
      <c r="J1591" s="165" t="s">
        <v>1276</v>
      </c>
      <c r="K1591" s="165" t="s">
        <v>1277</v>
      </c>
      <c r="L1591" s="165" t="s">
        <v>1282</v>
      </c>
      <c r="M1591" s="165" t="s">
        <v>547</v>
      </c>
      <c r="N1591" s="165"/>
      <c r="O1591" s="166" t="s">
        <v>57</v>
      </c>
      <c r="P1591" s="167"/>
      <c r="Q1591" s="168"/>
      <c r="R1591" s="169"/>
      <c r="S1591" s="147" t="s">
        <v>1279</v>
      </c>
      <c r="T1591" s="423">
        <f t="shared" si="360"/>
        <v>33</v>
      </c>
      <c r="V1591" s="401" t="str">
        <f t="shared" si="361"/>
        <v xml:space="preserve">指定承認    </v>
      </c>
      <c r="W1591" s="401" t="str">
        <f t="shared" si="359"/>
        <v xml:space="preserve">指定承認    </v>
      </c>
      <c r="AD1591" s="401"/>
    </row>
    <row r="1592" spans="1:30" ht="15" customHeight="1">
      <c r="A1592" s="400" t="str">
        <f t="shared" si="356"/>
        <v>033R0105</v>
      </c>
      <c r="B1592" s="544"/>
      <c r="C1592" s="529"/>
      <c r="D1592" s="139" t="s">
        <v>1274</v>
      </c>
      <c r="E1592" s="140">
        <v>1</v>
      </c>
      <c r="F1592" s="140">
        <v>5</v>
      </c>
      <c r="G1592" s="539"/>
      <c r="H1592" s="533"/>
      <c r="I1592" s="164" t="str">
        <f t="shared" si="279"/>
        <v>033R0105</v>
      </c>
      <c r="J1592" s="165" t="s">
        <v>1276</v>
      </c>
      <c r="K1592" s="165" t="s">
        <v>1277</v>
      </c>
      <c r="L1592" s="165" t="s">
        <v>1283</v>
      </c>
      <c r="M1592" s="165" t="s">
        <v>547</v>
      </c>
      <c r="N1592" s="165"/>
      <c r="O1592" s="166" t="s">
        <v>57</v>
      </c>
      <c r="P1592" s="167"/>
      <c r="Q1592" s="168"/>
      <c r="R1592" s="169"/>
      <c r="S1592" s="147" t="s">
        <v>1279</v>
      </c>
      <c r="T1592" s="423">
        <f t="shared" si="360"/>
        <v>33</v>
      </c>
      <c r="V1592" s="401" t="str">
        <f t="shared" si="361"/>
        <v xml:space="preserve">指定承認    </v>
      </c>
      <c r="W1592" s="401" t="str">
        <f t="shared" si="359"/>
        <v xml:space="preserve">指定承認    </v>
      </c>
      <c r="AD1592" s="401"/>
    </row>
    <row r="1593" spans="1:30" ht="15" customHeight="1">
      <c r="A1593" s="400" t="str">
        <f t="shared" si="356"/>
        <v>033R0106</v>
      </c>
      <c r="B1593" s="544"/>
      <c r="C1593" s="529"/>
      <c r="D1593" s="139" t="s">
        <v>1274</v>
      </c>
      <c r="E1593" s="140">
        <v>1</v>
      </c>
      <c r="F1593" s="140">
        <v>6</v>
      </c>
      <c r="G1593" s="539"/>
      <c r="H1593" s="531" t="s">
        <v>3013</v>
      </c>
      <c r="I1593" s="164" t="str">
        <f t="shared" si="279"/>
        <v>033R0106</v>
      </c>
      <c r="J1593" s="165" t="s">
        <v>3067</v>
      </c>
      <c r="K1593" s="165" t="s">
        <v>1286</v>
      </c>
      <c r="L1593" s="165" t="s">
        <v>1284</v>
      </c>
      <c r="M1593" s="165" t="s">
        <v>547</v>
      </c>
      <c r="N1593" s="165"/>
      <c r="O1593" s="166" t="s">
        <v>57</v>
      </c>
      <c r="P1593" s="167"/>
      <c r="Q1593" s="168"/>
      <c r="R1593" s="169"/>
      <c r="S1593" s="147" t="s">
        <v>1279</v>
      </c>
      <c r="T1593" s="423">
        <f t="shared" si="360"/>
        <v>33</v>
      </c>
      <c r="V1593" s="401" t="str">
        <f t="shared" si="361"/>
        <v xml:space="preserve">指定承認    </v>
      </c>
      <c r="W1593" s="401" t="str">
        <f t="shared" si="359"/>
        <v xml:space="preserve">指定承認    </v>
      </c>
      <c r="AD1593" s="401"/>
    </row>
    <row r="1594" spans="1:30" ht="15" customHeight="1">
      <c r="A1594" s="400" t="str">
        <f t="shared" si="356"/>
        <v>033R0107</v>
      </c>
      <c r="B1594" s="544"/>
      <c r="C1594" s="529"/>
      <c r="D1594" s="139" t="s">
        <v>1274</v>
      </c>
      <c r="E1594" s="140">
        <v>1</v>
      </c>
      <c r="F1594" s="140">
        <v>7</v>
      </c>
      <c r="G1594" s="539"/>
      <c r="H1594" s="533"/>
      <c r="I1594" s="164" t="str">
        <f t="shared" si="279"/>
        <v>033R0107</v>
      </c>
      <c r="J1594" s="165" t="s">
        <v>3067</v>
      </c>
      <c r="K1594" s="165" t="s">
        <v>1286</v>
      </c>
      <c r="L1594" s="165" t="s">
        <v>1285</v>
      </c>
      <c r="M1594" s="165" t="s">
        <v>547</v>
      </c>
      <c r="N1594" s="165"/>
      <c r="O1594" s="166" t="s">
        <v>57</v>
      </c>
      <c r="P1594" s="167"/>
      <c r="Q1594" s="168"/>
      <c r="R1594" s="169"/>
      <c r="S1594" s="147" t="s">
        <v>1279</v>
      </c>
      <c r="T1594" s="423">
        <f t="shared" si="360"/>
        <v>33</v>
      </c>
      <c r="V1594" s="401" t="str">
        <f t="shared" si="361"/>
        <v xml:space="preserve">指定承認    </v>
      </c>
      <c r="W1594" s="401" t="str">
        <f t="shared" si="359"/>
        <v xml:space="preserve">指定承認    </v>
      </c>
      <c r="AD1594" s="401"/>
    </row>
    <row r="1595" spans="1:30" ht="15" customHeight="1">
      <c r="A1595" s="400" t="str">
        <f t="shared" si="356"/>
        <v>033R0108</v>
      </c>
      <c r="B1595" s="544"/>
      <c r="C1595" s="529"/>
      <c r="D1595" s="139" t="s">
        <v>1274</v>
      </c>
      <c r="E1595" s="140">
        <v>1</v>
      </c>
      <c r="F1595" s="140">
        <v>8</v>
      </c>
      <c r="G1595" s="535"/>
      <c r="H1595" s="421" t="s">
        <v>3014</v>
      </c>
      <c r="I1595" s="164" t="str">
        <f t="shared" si="279"/>
        <v>033R0108</v>
      </c>
      <c r="J1595" s="165" t="s">
        <v>1287</v>
      </c>
      <c r="K1595" s="165" t="s">
        <v>1288</v>
      </c>
      <c r="L1595" s="165" t="s">
        <v>1289</v>
      </c>
      <c r="M1595" s="165" t="s">
        <v>547</v>
      </c>
      <c r="N1595" s="165"/>
      <c r="O1595" s="166" t="s">
        <v>57</v>
      </c>
      <c r="P1595" s="167"/>
      <c r="Q1595" s="168"/>
      <c r="R1595" s="169"/>
      <c r="S1595" s="147" t="s">
        <v>1279</v>
      </c>
      <c r="T1595" s="423">
        <f t="shared" si="360"/>
        <v>33</v>
      </c>
      <c r="V1595" s="401" t="str">
        <f t="shared" si="361"/>
        <v xml:space="preserve">指定承認    </v>
      </c>
      <c r="W1595" s="401" t="str">
        <f t="shared" si="359"/>
        <v xml:space="preserve">指定承認    </v>
      </c>
      <c r="AD1595" s="401"/>
    </row>
    <row r="1596" spans="1:30" ht="15" customHeight="1">
      <c r="A1596" s="400" t="str">
        <f t="shared" si="356"/>
        <v>033R0109</v>
      </c>
      <c r="B1596" s="546" t="s">
        <v>3053</v>
      </c>
      <c r="C1596" s="529" t="s">
        <v>3055</v>
      </c>
      <c r="D1596" s="139" t="s">
        <v>1274</v>
      </c>
      <c r="E1596" s="140">
        <v>1</v>
      </c>
      <c r="F1596" s="140">
        <v>9</v>
      </c>
      <c r="G1596" s="534" t="s">
        <v>3016</v>
      </c>
      <c r="H1596" s="531" t="s">
        <v>3017</v>
      </c>
      <c r="I1596" s="164" t="str">
        <f t="shared" si="279"/>
        <v>033R0109</v>
      </c>
      <c r="J1596" s="165" t="s">
        <v>1290</v>
      </c>
      <c r="K1596" s="165" t="s">
        <v>1291</v>
      </c>
      <c r="L1596" s="165" t="s">
        <v>1289</v>
      </c>
      <c r="M1596" s="165" t="s">
        <v>547</v>
      </c>
      <c r="N1596" s="165"/>
      <c r="O1596" s="166" t="s">
        <v>57</v>
      </c>
      <c r="P1596" s="167"/>
      <c r="Q1596" s="168"/>
      <c r="R1596" s="169"/>
      <c r="S1596" s="147" t="s">
        <v>1279</v>
      </c>
      <c r="T1596" s="423">
        <f t="shared" si="360"/>
        <v>33</v>
      </c>
      <c r="V1596" s="401" t="str">
        <f t="shared" si="361"/>
        <v xml:space="preserve">指定承認    </v>
      </c>
      <c r="W1596" s="401" t="str">
        <f t="shared" si="359"/>
        <v xml:space="preserve">指定承認    </v>
      </c>
      <c r="AD1596" s="401"/>
    </row>
    <row r="1597" spans="1:30" ht="15" customHeight="1">
      <c r="A1597" s="400" t="str">
        <f t="shared" si="356"/>
        <v>033R0110</v>
      </c>
      <c r="B1597" s="546"/>
      <c r="C1597" s="529"/>
      <c r="D1597" s="139" t="s">
        <v>1274</v>
      </c>
      <c r="E1597" s="140">
        <v>1</v>
      </c>
      <c r="F1597" s="140">
        <v>10</v>
      </c>
      <c r="G1597" s="539"/>
      <c r="H1597" s="532"/>
      <c r="I1597" s="164" t="str">
        <f t="shared" si="279"/>
        <v>033R0110</v>
      </c>
      <c r="J1597" s="165" t="s">
        <v>1292</v>
      </c>
      <c r="K1597" s="165" t="s">
        <v>1293</v>
      </c>
      <c r="L1597" s="165" t="s">
        <v>1294</v>
      </c>
      <c r="M1597" s="165" t="s">
        <v>547</v>
      </c>
      <c r="N1597" s="165"/>
      <c r="O1597" s="166" t="s">
        <v>57</v>
      </c>
      <c r="P1597" s="167"/>
      <c r="Q1597" s="168"/>
      <c r="R1597" s="169"/>
      <c r="S1597" s="147" t="s">
        <v>1279</v>
      </c>
      <c r="T1597" s="423">
        <f t="shared" si="360"/>
        <v>33</v>
      </c>
      <c r="V1597" s="401" t="str">
        <f t="shared" si="361"/>
        <v xml:space="preserve">指定承認    </v>
      </c>
      <c r="W1597" s="401" t="str">
        <f t="shared" si="359"/>
        <v xml:space="preserve">指定承認    </v>
      </c>
      <c r="AD1597" s="401"/>
    </row>
    <row r="1598" spans="1:30" ht="15" customHeight="1">
      <c r="A1598" s="400" t="str">
        <f t="shared" si="356"/>
        <v>033R0111</v>
      </c>
      <c r="B1598" s="546"/>
      <c r="C1598" s="529"/>
      <c r="D1598" s="139" t="s">
        <v>1274</v>
      </c>
      <c r="E1598" s="140">
        <v>1</v>
      </c>
      <c r="F1598" s="140">
        <v>11</v>
      </c>
      <c r="G1598" s="539"/>
      <c r="H1598" s="533"/>
      <c r="I1598" s="164" t="str">
        <f t="shared" si="279"/>
        <v>033R0111</v>
      </c>
      <c r="J1598" s="165" t="s">
        <v>1295</v>
      </c>
      <c r="K1598" s="165" t="s">
        <v>1296</v>
      </c>
      <c r="L1598" s="165" t="s">
        <v>1297</v>
      </c>
      <c r="M1598" s="165" t="s">
        <v>547</v>
      </c>
      <c r="N1598" s="165"/>
      <c r="O1598" s="166" t="s">
        <v>57</v>
      </c>
      <c r="P1598" s="167"/>
      <c r="Q1598" s="168"/>
      <c r="R1598" s="169"/>
      <c r="S1598" s="147" t="s">
        <v>1279</v>
      </c>
      <c r="T1598" s="423">
        <f t="shared" si="360"/>
        <v>33</v>
      </c>
      <c r="V1598" s="401" t="str">
        <f t="shared" si="361"/>
        <v xml:space="preserve">指定承認    </v>
      </c>
      <c r="W1598" s="401" t="str">
        <f t="shared" si="359"/>
        <v xml:space="preserve">指定承認    </v>
      </c>
      <c r="AD1598" s="401"/>
    </row>
    <row r="1599" spans="1:30" ht="15" customHeight="1">
      <c r="A1599" s="400" t="str">
        <f t="shared" si="356"/>
        <v>033R0112</v>
      </c>
      <c r="B1599" s="546"/>
      <c r="C1599" s="529"/>
      <c r="D1599" s="139" t="s">
        <v>1274</v>
      </c>
      <c r="E1599" s="140">
        <v>1</v>
      </c>
      <c r="F1599" s="140">
        <v>12</v>
      </c>
      <c r="G1599" s="539"/>
      <c r="H1599" s="421" t="s">
        <v>3018</v>
      </c>
      <c r="I1599" s="164" t="str">
        <f t="shared" si="279"/>
        <v>033R0112</v>
      </c>
      <c r="J1599" s="165" t="s">
        <v>1298</v>
      </c>
      <c r="K1599" s="165" t="s">
        <v>1299</v>
      </c>
      <c r="L1599" s="165" t="s">
        <v>1300</v>
      </c>
      <c r="M1599" s="165" t="s">
        <v>547</v>
      </c>
      <c r="N1599" s="165"/>
      <c r="O1599" s="166" t="s">
        <v>57</v>
      </c>
      <c r="P1599" s="167"/>
      <c r="Q1599" s="168"/>
      <c r="R1599" s="169"/>
      <c r="S1599" s="147" t="s">
        <v>1279</v>
      </c>
      <c r="T1599" s="423">
        <f t="shared" si="360"/>
        <v>33</v>
      </c>
      <c r="V1599" s="401" t="str">
        <f t="shared" si="361"/>
        <v xml:space="preserve">指定承認    </v>
      </c>
      <c r="W1599" s="401" t="str">
        <f t="shared" si="359"/>
        <v xml:space="preserve">指定承認    </v>
      </c>
      <c r="AD1599" s="401"/>
    </row>
    <row r="1600" spans="1:30" ht="15" customHeight="1">
      <c r="A1600" s="400" t="str">
        <f t="shared" si="356"/>
        <v>033R0113</v>
      </c>
      <c r="B1600" s="546"/>
      <c r="C1600" s="529"/>
      <c r="D1600" s="139" t="s">
        <v>1274</v>
      </c>
      <c r="E1600" s="140">
        <v>1</v>
      </c>
      <c r="F1600" s="140">
        <v>13</v>
      </c>
      <c r="G1600" s="535"/>
      <c r="H1600" s="421" t="s">
        <v>3019</v>
      </c>
      <c r="I1600" s="164" t="str">
        <f t="shared" si="279"/>
        <v>033R0113</v>
      </c>
      <c r="J1600" s="165" t="s">
        <v>1301</v>
      </c>
      <c r="K1600" s="165" t="s">
        <v>1302</v>
      </c>
      <c r="L1600" s="165" t="s">
        <v>1303</v>
      </c>
      <c r="M1600" s="165" t="s">
        <v>547</v>
      </c>
      <c r="N1600" s="165"/>
      <c r="O1600" s="166" t="s">
        <v>57</v>
      </c>
      <c r="P1600" s="167"/>
      <c r="Q1600" s="168"/>
      <c r="R1600" s="169"/>
      <c r="S1600" s="147" t="s">
        <v>1279</v>
      </c>
      <c r="T1600" s="423">
        <f t="shared" si="360"/>
        <v>33</v>
      </c>
      <c r="V1600" s="401" t="str">
        <f t="shared" si="361"/>
        <v xml:space="preserve">指定承認    </v>
      </c>
      <c r="W1600" s="401" t="str">
        <f t="shared" si="359"/>
        <v xml:space="preserve">指定承認    </v>
      </c>
      <c r="AD1600" s="401"/>
    </row>
    <row r="1601" spans="1:30" ht="15" customHeight="1">
      <c r="A1601" s="400" t="str">
        <f t="shared" si="356"/>
        <v>033R0114</v>
      </c>
      <c r="B1601" s="546"/>
      <c r="C1601" s="529"/>
      <c r="D1601" s="139" t="s">
        <v>1274</v>
      </c>
      <c r="E1601" s="140">
        <v>1</v>
      </c>
      <c r="F1601" s="140">
        <v>14</v>
      </c>
      <c r="G1601" s="534" t="s">
        <v>3020</v>
      </c>
      <c r="H1601" s="421" t="s">
        <v>3021</v>
      </c>
      <c r="I1601" s="164" t="str">
        <f t="shared" si="279"/>
        <v>033R0114</v>
      </c>
      <c r="J1601" s="165" t="s">
        <v>1304</v>
      </c>
      <c r="K1601" s="165" t="s">
        <v>1305</v>
      </c>
      <c r="L1601" s="165" t="s">
        <v>1306</v>
      </c>
      <c r="M1601" s="165" t="s">
        <v>547</v>
      </c>
      <c r="N1601" s="165"/>
      <c r="O1601" s="166" t="s">
        <v>57</v>
      </c>
      <c r="P1601" s="167"/>
      <c r="Q1601" s="168"/>
      <c r="R1601" s="169"/>
      <c r="S1601" s="147" t="s">
        <v>1279</v>
      </c>
      <c r="T1601" s="423">
        <f t="shared" si="360"/>
        <v>33</v>
      </c>
      <c r="V1601" s="401" t="str">
        <f t="shared" si="361"/>
        <v xml:space="preserve">指定承認    </v>
      </c>
      <c r="W1601" s="401" t="str">
        <f t="shared" ref="W1601" si="362">V1601</f>
        <v xml:space="preserve">指定承認    </v>
      </c>
      <c r="AD1601" s="401"/>
    </row>
    <row r="1602" spans="1:30" ht="15" customHeight="1">
      <c r="A1602" s="400" t="str">
        <f t="shared" si="356"/>
        <v>033R0115</v>
      </c>
      <c r="B1602" s="546"/>
      <c r="C1602" s="529"/>
      <c r="D1602" s="139" t="s">
        <v>1274</v>
      </c>
      <c r="E1602" s="140">
        <v>1</v>
      </c>
      <c r="F1602" s="140">
        <v>15</v>
      </c>
      <c r="G1602" s="539"/>
      <c r="H1602" s="421" t="s">
        <v>3022</v>
      </c>
      <c r="I1602" s="164" t="str">
        <f t="shared" si="279"/>
        <v>033R0115</v>
      </c>
      <c r="J1602" s="165" t="s">
        <v>1307</v>
      </c>
      <c r="K1602" s="165" t="s">
        <v>1308</v>
      </c>
      <c r="L1602" s="165" t="s">
        <v>1289</v>
      </c>
      <c r="M1602" s="165" t="s">
        <v>547</v>
      </c>
      <c r="N1602" s="165"/>
      <c r="O1602" s="166" t="s">
        <v>57</v>
      </c>
      <c r="P1602" s="167"/>
      <c r="Q1602" s="168"/>
      <c r="R1602" s="169"/>
      <c r="S1602" s="147" t="s">
        <v>1279</v>
      </c>
      <c r="T1602" s="423">
        <f t="shared" si="360"/>
        <v>33</v>
      </c>
      <c r="V1602" s="401" t="str">
        <f t="shared" si="361"/>
        <v xml:space="preserve">指定承認    </v>
      </c>
      <c r="W1602" s="401" t="str">
        <f t="shared" si="359"/>
        <v xml:space="preserve">指定承認    </v>
      </c>
      <c r="AD1602" s="401"/>
    </row>
    <row r="1603" spans="1:30" ht="15" customHeight="1">
      <c r="A1603" s="400" t="str">
        <f t="shared" si="356"/>
        <v>033R0132</v>
      </c>
      <c r="B1603" s="546"/>
      <c r="C1603" s="529"/>
      <c r="D1603" s="139" t="s">
        <v>1274</v>
      </c>
      <c r="E1603" s="140">
        <v>1</v>
      </c>
      <c r="F1603" s="140">
        <v>32</v>
      </c>
      <c r="G1603" s="539"/>
      <c r="H1603" s="421" t="s">
        <v>3915</v>
      </c>
      <c r="I1603" s="164" t="str">
        <f t="shared" ref="I1603" si="363">IF(OR(D1603="",E1603="",F1603=""),"",TEXT(T1603,"000")&amp;D1603&amp;TEXT(E1603,"00")&amp;TEXT(F1603,"00"))</f>
        <v>033R0132</v>
      </c>
      <c r="J1603" s="165" t="s">
        <v>3887</v>
      </c>
      <c r="K1603" s="165" t="s">
        <v>3888</v>
      </c>
      <c r="L1603" s="165" t="s">
        <v>1289</v>
      </c>
      <c r="M1603" s="165" t="s">
        <v>547</v>
      </c>
      <c r="N1603" s="165"/>
      <c r="O1603" s="166" t="s">
        <v>57</v>
      </c>
      <c r="P1603" s="167"/>
      <c r="Q1603" s="168"/>
      <c r="R1603" s="169"/>
      <c r="S1603" s="147" t="s">
        <v>1279</v>
      </c>
      <c r="T1603" s="423">
        <f t="shared" ref="T1603" si="364">IF(S1603="","",VLOOKUP(S1603,$AC$7:$AD$82,2,FALSE))</f>
        <v>33</v>
      </c>
      <c r="V1603" s="401" t="str">
        <f t="shared" si="361"/>
        <v xml:space="preserve">指定承認    </v>
      </c>
      <c r="W1603" s="401" t="str">
        <f t="shared" si="359"/>
        <v xml:space="preserve">指定承認    </v>
      </c>
      <c r="AD1603" s="401"/>
    </row>
    <row r="1604" spans="1:30" ht="15" customHeight="1">
      <c r="A1604" s="400" t="str">
        <f t="shared" si="356"/>
        <v>033R0116</v>
      </c>
      <c r="B1604" s="546"/>
      <c r="C1604" s="529"/>
      <c r="D1604" s="139" t="s">
        <v>1274</v>
      </c>
      <c r="E1604" s="140">
        <v>1</v>
      </c>
      <c r="F1604" s="140">
        <v>16</v>
      </c>
      <c r="G1604" s="539"/>
      <c r="H1604" s="421" t="s">
        <v>3023</v>
      </c>
      <c r="I1604" s="164" t="str">
        <f t="shared" si="279"/>
        <v>033R0116</v>
      </c>
      <c r="J1604" s="165" t="s">
        <v>1309</v>
      </c>
      <c r="K1604" s="165" t="s">
        <v>1310</v>
      </c>
      <c r="L1604" s="165" t="s">
        <v>1311</v>
      </c>
      <c r="M1604" s="165" t="s">
        <v>547</v>
      </c>
      <c r="N1604" s="165"/>
      <c r="O1604" s="166" t="s">
        <v>57</v>
      </c>
      <c r="P1604" s="167"/>
      <c r="Q1604" s="168"/>
      <c r="R1604" s="169"/>
      <c r="S1604" s="147" t="s">
        <v>1279</v>
      </c>
      <c r="T1604" s="423">
        <f t="shared" si="360"/>
        <v>33</v>
      </c>
      <c r="V1604" s="401" t="str">
        <f t="shared" si="361"/>
        <v xml:space="preserve">指定承認    </v>
      </c>
      <c r="W1604" s="401" t="str">
        <f t="shared" si="359"/>
        <v xml:space="preserve">指定承認    </v>
      </c>
      <c r="AD1604" s="401"/>
    </row>
    <row r="1605" spans="1:30" ht="15" customHeight="1">
      <c r="A1605" s="400" t="str">
        <f t="shared" si="356"/>
        <v>033R0117</v>
      </c>
      <c r="B1605" s="546"/>
      <c r="C1605" s="529"/>
      <c r="D1605" s="139" t="s">
        <v>1274</v>
      </c>
      <c r="E1605" s="140">
        <v>1</v>
      </c>
      <c r="F1605" s="140">
        <v>17</v>
      </c>
      <c r="G1605" s="539"/>
      <c r="H1605" s="452" t="s">
        <v>3024</v>
      </c>
      <c r="I1605" s="164" t="str">
        <f t="shared" si="279"/>
        <v>033R0117</v>
      </c>
      <c r="J1605" s="165" t="s">
        <v>1312</v>
      </c>
      <c r="K1605" s="165" t="s">
        <v>1313</v>
      </c>
      <c r="L1605" s="165" t="s">
        <v>1297</v>
      </c>
      <c r="M1605" s="165" t="s">
        <v>547</v>
      </c>
      <c r="N1605" s="165"/>
      <c r="O1605" s="166" t="s">
        <v>57</v>
      </c>
      <c r="P1605" s="167"/>
      <c r="Q1605" s="168"/>
      <c r="R1605" s="169"/>
      <c r="S1605" s="147" t="s">
        <v>1279</v>
      </c>
      <c r="T1605" s="423">
        <f t="shared" si="360"/>
        <v>33</v>
      </c>
      <c r="V1605" s="401" t="str">
        <f t="shared" si="361"/>
        <v xml:space="preserve">指定承認    </v>
      </c>
      <c r="W1605" s="401" t="str">
        <f t="shared" si="359"/>
        <v xml:space="preserve">指定承認    </v>
      </c>
      <c r="AD1605" s="401"/>
    </row>
    <row r="1606" spans="1:30" ht="15" customHeight="1">
      <c r="A1606" s="400" t="str">
        <f t="shared" si="356"/>
        <v>033R0118</v>
      </c>
      <c r="B1606" s="546"/>
      <c r="C1606" s="529"/>
      <c r="D1606" s="139" t="s">
        <v>1274</v>
      </c>
      <c r="E1606" s="140">
        <v>1</v>
      </c>
      <c r="F1606" s="140">
        <v>18</v>
      </c>
      <c r="G1606" s="539"/>
      <c r="H1606" s="531" t="s">
        <v>3025</v>
      </c>
      <c r="I1606" s="162" t="str">
        <f t="shared" si="279"/>
        <v>033R0118</v>
      </c>
      <c r="J1606" s="142" t="s">
        <v>1314</v>
      </c>
      <c r="K1606" s="142" t="s">
        <v>1315</v>
      </c>
      <c r="L1606" s="142" t="s">
        <v>1294</v>
      </c>
      <c r="M1606" s="142" t="s">
        <v>547</v>
      </c>
      <c r="N1606" s="142" t="s">
        <v>949</v>
      </c>
      <c r="O1606" s="143" t="s">
        <v>57</v>
      </c>
      <c r="P1606" s="144"/>
      <c r="Q1606" s="145"/>
      <c r="R1606" s="146"/>
      <c r="S1606" s="147" t="s">
        <v>1279</v>
      </c>
      <c r="T1606" s="406">
        <f t="shared" si="360"/>
        <v>33</v>
      </c>
      <c r="V1606" s="401" t="str">
        <f t="shared" si="361"/>
        <v xml:space="preserve">指定承認    </v>
      </c>
      <c r="W1606" s="401" t="str">
        <f t="shared" ref="W1606:W1623" si="365">V1606</f>
        <v xml:space="preserve">指定承認    </v>
      </c>
      <c r="AD1606" s="401"/>
    </row>
    <row r="1607" spans="1:30" ht="15" customHeight="1">
      <c r="A1607" s="400" t="str">
        <f t="shared" si="356"/>
        <v>033R0119</v>
      </c>
      <c r="B1607" s="546"/>
      <c r="C1607" s="529"/>
      <c r="D1607" s="139" t="s">
        <v>1274</v>
      </c>
      <c r="E1607" s="140">
        <v>1</v>
      </c>
      <c r="F1607" s="140">
        <v>19</v>
      </c>
      <c r="G1607" s="539"/>
      <c r="H1607" s="533"/>
      <c r="I1607" s="164" t="str">
        <f t="shared" si="279"/>
        <v>033R0119</v>
      </c>
      <c r="J1607" s="176" t="s">
        <v>1314</v>
      </c>
      <c r="K1607" s="176" t="s">
        <v>1316</v>
      </c>
      <c r="L1607" s="176" t="s">
        <v>1289</v>
      </c>
      <c r="M1607" s="176" t="s">
        <v>547</v>
      </c>
      <c r="N1607" s="176" t="s">
        <v>1220</v>
      </c>
      <c r="O1607" s="177" t="s">
        <v>57</v>
      </c>
      <c r="P1607" s="178"/>
      <c r="Q1607" s="179"/>
      <c r="R1607" s="180"/>
      <c r="S1607" s="181" t="s">
        <v>1279</v>
      </c>
      <c r="T1607" s="419">
        <f t="shared" si="360"/>
        <v>33</v>
      </c>
      <c r="V1607" s="401" t="str">
        <f t="shared" si="361"/>
        <v xml:space="preserve">指定承認    </v>
      </c>
      <c r="W1607" s="401" t="str">
        <f t="shared" ref="W1607" si="366">V1607</f>
        <v xml:space="preserve">指定承認    </v>
      </c>
      <c r="AD1607" s="401"/>
    </row>
    <row r="1608" spans="1:30" ht="15" customHeight="1">
      <c r="A1608" s="400" t="str">
        <f t="shared" si="356"/>
        <v>033R0120</v>
      </c>
      <c r="B1608" s="546"/>
      <c r="C1608" s="529"/>
      <c r="D1608" s="139" t="s">
        <v>1274</v>
      </c>
      <c r="E1608" s="140">
        <v>1</v>
      </c>
      <c r="F1608" s="140">
        <v>20</v>
      </c>
      <c r="G1608" s="539"/>
      <c r="H1608" s="421" t="s">
        <v>3026</v>
      </c>
      <c r="I1608" s="162" t="str">
        <f t="shared" si="279"/>
        <v>033R0120</v>
      </c>
      <c r="J1608" s="165" t="s">
        <v>1317</v>
      </c>
      <c r="K1608" s="165" t="s">
        <v>1318</v>
      </c>
      <c r="L1608" s="165" t="s">
        <v>1289</v>
      </c>
      <c r="M1608" s="165" t="s">
        <v>547</v>
      </c>
      <c r="N1608" s="165"/>
      <c r="O1608" s="166" t="s">
        <v>57</v>
      </c>
      <c r="P1608" s="167"/>
      <c r="Q1608" s="168"/>
      <c r="R1608" s="169"/>
      <c r="S1608" s="147" t="s">
        <v>1279</v>
      </c>
      <c r="T1608" s="423">
        <f t="shared" si="360"/>
        <v>33</v>
      </c>
      <c r="V1608" s="401" t="str">
        <f t="shared" si="361"/>
        <v xml:space="preserve">指定承認    </v>
      </c>
      <c r="W1608" s="401" t="str">
        <f t="shared" ref="W1608" si="367">V1608</f>
        <v xml:space="preserve">指定承認    </v>
      </c>
      <c r="AD1608" s="401"/>
    </row>
    <row r="1609" spans="1:30" ht="15" customHeight="1">
      <c r="A1609" s="400" t="str">
        <f t="shared" si="356"/>
        <v>033R0127</v>
      </c>
      <c r="B1609" s="546"/>
      <c r="C1609" s="529"/>
      <c r="D1609" s="139" t="s">
        <v>1274</v>
      </c>
      <c r="E1609" s="140">
        <v>1</v>
      </c>
      <c r="F1609" s="140">
        <v>27</v>
      </c>
      <c r="G1609" s="539"/>
      <c r="H1609" s="421" t="s">
        <v>3906</v>
      </c>
      <c r="I1609" s="206" t="str">
        <f t="shared" ref="I1609" si="368">IF(OR(D1609="",E1609="",F1609=""),"",TEXT(T1609,"000")&amp;D1609&amp;TEXT(E1609,"00")&amp;TEXT(F1609,"00"))</f>
        <v>033R0127</v>
      </c>
      <c r="J1609" s="165" t="s">
        <v>3907</v>
      </c>
      <c r="K1609" s="165" t="s">
        <v>3873</v>
      </c>
      <c r="L1609" s="165" t="s">
        <v>1289</v>
      </c>
      <c r="M1609" s="165" t="s">
        <v>547</v>
      </c>
      <c r="N1609" s="165"/>
      <c r="O1609" s="166" t="s">
        <v>57</v>
      </c>
      <c r="P1609" s="167"/>
      <c r="Q1609" s="168"/>
      <c r="R1609" s="169"/>
      <c r="S1609" s="147" t="s">
        <v>1279</v>
      </c>
      <c r="T1609" s="423">
        <f t="shared" ref="T1609" si="369">IF(S1609="","",VLOOKUP(S1609,$AC$7:$AD$82,2,FALSE))</f>
        <v>33</v>
      </c>
      <c r="V1609" s="401" t="str">
        <f t="shared" si="361"/>
        <v xml:space="preserve">指定承認    </v>
      </c>
      <c r="W1609" s="401" t="str">
        <f t="shared" si="365"/>
        <v xml:space="preserve">指定承認    </v>
      </c>
      <c r="AD1609" s="401"/>
    </row>
    <row r="1610" spans="1:30" ht="15" customHeight="1">
      <c r="A1610" s="400" t="str">
        <f t="shared" si="356"/>
        <v>033R0128</v>
      </c>
      <c r="B1610" s="546"/>
      <c r="C1610" s="529"/>
      <c r="D1610" s="139" t="s">
        <v>1274</v>
      </c>
      <c r="E1610" s="140">
        <v>1</v>
      </c>
      <c r="F1610" s="140">
        <v>28</v>
      </c>
      <c r="G1610" s="539"/>
      <c r="H1610" s="421" t="s">
        <v>3908</v>
      </c>
      <c r="I1610" s="170" t="str">
        <f t="shared" ref="I1610" si="370">IF(OR(D1610="",E1610="",F1610=""),"",TEXT(T1610,"000")&amp;D1610&amp;TEXT(E1610,"00")&amp;TEXT(F1610,"00"))</f>
        <v>033R0128</v>
      </c>
      <c r="J1610" s="165" t="s">
        <v>3864</v>
      </c>
      <c r="K1610" s="165" t="s">
        <v>3874</v>
      </c>
      <c r="L1610" s="165" t="s">
        <v>1289</v>
      </c>
      <c r="M1610" s="165" t="s">
        <v>547</v>
      </c>
      <c r="N1610" s="165"/>
      <c r="O1610" s="166" t="s">
        <v>57</v>
      </c>
      <c r="P1610" s="167"/>
      <c r="Q1610" s="168"/>
      <c r="R1610" s="169"/>
      <c r="S1610" s="147" t="s">
        <v>1279</v>
      </c>
      <c r="T1610" s="423">
        <f t="shared" ref="T1610" si="371">IF(S1610="","",VLOOKUP(S1610,$AC$7:$AD$82,2,FALSE))</f>
        <v>33</v>
      </c>
      <c r="V1610" s="401" t="str">
        <f t="shared" si="361"/>
        <v xml:space="preserve">指定承認    </v>
      </c>
      <c r="W1610" s="401" t="str">
        <f t="shared" ref="W1610" si="372">V1610</f>
        <v xml:space="preserve">指定承認    </v>
      </c>
      <c r="AD1610" s="401"/>
    </row>
    <row r="1611" spans="1:30" ht="15" customHeight="1">
      <c r="A1611" s="400" t="str">
        <f t="shared" si="356"/>
        <v>033R0121</v>
      </c>
      <c r="B1611" s="546"/>
      <c r="C1611" s="529"/>
      <c r="D1611" s="139" t="s">
        <v>1274</v>
      </c>
      <c r="E1611" s="140">
        <v>1</v>
      </c>
      <c r="F1611" s="140">
        <v>21</v>
      </c>
      <c r="G1611" s="539"/>
      <c r="H1611" s="421" t="s">
        <v>3027</v>
      </c>
      <c r="I1611" s="206" t="str">
        <f t="shared" si="279"/>
        <v>033R0121</v>
      </c>
      <c r="J1611" s="165" t="s">
        <v>1319</v>
      </c>
      <c r="K1611" s="165" t="s">
        <v>1320</v>
      </c>
      <c r="L1611" s="165" t="s">
        <v>1289</v>
      </c>
      <c r="M1611" s="165" t="s">
        <v>547</v>
      </c>
      <c r="N1611" s="165"/>
      <c r="O1611" s="166" t="s">
        <v>57</v>
      </c>
      <c r="P1611" s="167"/>
      <c r="Q1611" s="168"/>
      <c r="R1611" s="169"/>
      <c r="S1611" s="147" t="s">
        <v>1279</v>
      </c>
      <c r="T1611" s="423">
        <f t="shared" si="360"/>
        <v>33</v>
      </c>
      <c r="V1611" s="401" t="str">
        <f t="shared" si="361"/>
        <v xml:space="preserve">指定承認    </v>
      </c>
      <c r="W1611" s="401" t="str">
        <f t="shared" ref="W1611" si="373">V1611</f>
        <v xml:space="preserve">指定承認    </v>
      </c>
      <c r="AD1611" s="401"/>
    </row>
    <row r="1612" spans="1:30" ht="15" customHeight="1">
      <c r="A1612" s="400" t="str">
        <f t="shared" si="356"/>
        <v>033R0129</v>
      </c>
      <c r="B1612" s="546"/>
      <c r="C1612" s="529"/>
      <c r="D1612" s="139" t="s">
        <v>1274</v>
      </c>
      <c r="E1612" s="140">
        <v>1</v>
      </c>
      <c r="F1612" s="140">
        <v>29</v>
      </c>
      <c r="G1612" s="539"/>
      <c r="H1612" s="421" t="s">
        <v>3909</v>
      </c>
      <c r="I1612" s="206" t="str">
        <f t="shared" ref="I1612" si="374">IF(OR(D1612="",E1612="",F1612=""),"",TEXT(T1612,"000")&amp;D1612&amp;TEXT(E1612,"00")&amp;TEXT(F1612,"00"))</f>
        <v>033R0129</v>
      </c>
      <c r="J1612" s="165" t="s">
        <v>3865</v>
      </c>
      <c r="K1612" s="165" t="s">
        <v>3910</v>
      </c>
      <c r="L1612" s="165" t="s">
        <v>1289</v>
      </c>
      <c r="M1612" s="165" t="s">
        <v>547</v>
      </c>
      <c r="N1612" s="165"/>
      <c r="O1612" s="166" t="s">
        <v>57</v>
      </c>
      <c r="P1612" s="167"/>
      <c r="Q1612" s="168"/>
      <c r="R1612" s="169"/>
      <c r="S1612" s="147" t="s">
        <v>1279</v>
      </c>
      <c r="T1612" s="423">
        <f t="shared" ref="T1612" si="375">IF(S1612="","",VLOOKUP(S1612,$AC$7:$AD$82,2,FALSE))</f>
        <v>33</v>
      </c>
      <c r="V1612" s="401" t="str">
        <f t="shared" si="361"/>
        <v xml:space="preserve">指定承認    </v>
      </c>
      <c r="W1612" s="401" t="str">
        <f t="shared" ref="W1612" si="376">V1612</f>
        <v xml:space="preserve">指定承認    </v>
      </c>
      <c r="AD1612" s="401"/>
    </row>
    <row r="1613" spans="1:30" ht="15" customHeight="1">
      <c r="A1613" s="400" t="str">
        <f t="shared" si="356"/>
        <v>033R0130</v>
      </c>
      <c r="B1613" s="546"/>
      <c r="C1613" s="529"/>
      <c r="D1613" s="139" t="s">
        <v>1274</v>
      </c>
      <c r="E1613" s="140">
        <v>1</v>
      </c>
      <c r="F1613" s="140">
        <v>30</v>
      </c>
      <c r="G1613" s="539"/>
      <c r="H1613" s="421" t="s">
        <v>3911</v>
      </c>
      <c r="I1613" s="206" t="str">
        <f t="shared" ref="I1613" si="377">IF(OR(D1613="",E1613="",F1613=""),"",TEXT(T1613,"000")&amp;D1613&amp;TEXT(E1613,"00")&amp;TEXT(F1613,"00"))</f>
        <v>033R0130</v>
      </c>
      <c r="J1613" s="165" t="s">
        <v>3866</v>
      </c>
      <c r="K1613" s="165" t="s">
        <v>3875</v>
      </c>
      <c r="L1613" s="165" t="s">
        <v>1289</v>
      </c>
      <c r="M1613" s="165" t="s">
        <v>547</v>
      </c>
      <c r="N1613" s="165"/>
      <c r="O1613" s="166" t="s">
        <v>57</v>
      </c>
      <c r="P1613" s="167"/>
      <c r="Q1613" s="168"/>
      <c r="R1613" s="169"/>
      <c r="S1613" s="147" t="s">
        <v>1279</v>
      </c>
      <c r="T1613" s="423">
        <f t="shared" ref="T1613" si="378">IF(S1613="","",VLOOKUP(S1613,$AC$7:$AD$82,2,FALSE))</f>
        <v>33</v>
      </c>
      <c r="V1613" s="401" t="str">
        <f t="shared" si="361"/>
        <v xml:space="preserve">指定承認    </v>
      </c>
      <c r="W1613" s="401" t="str">
        <f t="shared" ref="W1613" si="379">V1613</f>
        <v xml:space="preserve">指定承認    </v>
      </c>
      <c r="AD1613" s="401"/>
    </row>
    <row r="1614" spans="1:30" ht="15" customHeight="1">
      <c r="A1614" s="400" t="str">
        <f t="shared" si="356"/>
        <v>033R0131</v>
      </c>
      <c r="B1614" s="546"/>
      <c r="C1614" s="529"/>
      <c r="D1614" s="139" t="s">
        <v>1274</v>
      </c>
      <c r="E1614" s="140">
        <v>1</v>
      </c>
      <c r="F1614" s="140">
        <v>31</v>
      </c>
      <c r="G1614" s="535"/>
      <c r="H1614" s="421" t="s">
        <v>3912</v>
      </c>
      <c r="I1614" s="206" t="str">
        <f t="shared" ref="I1614" si="380">IF(OR(D1614="",E1614="",F1614=""),"",TEXT(T1614,"000")&amp;D1614&amp;TEXT(E1614,"00")&amp;TEXT(F1614,"00"))</f>
        <v>033R0131</v>
      </c>
      <c r="J1614" s="165" t="s">
        <v>3913</v>
      </c>
      <c r="K1614" s="165" t="s">
        <v>3914</v>
      </c>
      <c r="L1614" s="165" t="s">
        <v>3882</v>
      </c>
      <c r="M1614" s="165" t="s">
        <v>547</v>
      </c>
      <c r="N1614" s="165"/>
      <c r="O1614" s="166" t="s">
        <v>57</v>
      </c>
      <c r="P1614" s="167"/>
      <c r="Q1614" s="168"/>
      <c r="R1614" s="169"/>
      <c r="S1614" s="147" t="s">
        <v>1279</v>
      </c>
      <c r="T1614" s="423">
        <f t="shared" ref="T1614" si="381">IF(S1614="","",VLOOKUP(S1614,$AC$7:$AD$82,2,FALSE))</f>
        <v>33</v>
      </c>
      <c r="V1614" s="401" t="str">
        <f t="shared" si="361"/>
        <v xml:space="preserve">指定承認    </v>
      </c>
      <c r="W1614" s="401" t="str">
        <f t="shared" si="365"/>
        <v xml:space="preserve">指定承認    </v>
      </c>
      <c r="AD1614" s="401"/>
    </row>
    <row r="1615" spans="1:30" ht="15" customHeight="1">
      <c r="A1615" s="400" t="str">
        <f t="shared" si="356"/>
        <v>033R0133</v>
      </c>
      <c r="B1615" s="546"/>
      <c r="C1615" s="529"/>
      <c r="D1615" s="139" t="s">
        <v>1274</v>
      </c>
      <c r="E1615" s="140">
        <v>1</v>
      </c>
      <c r="F1615" s="140">
        <v>33</v>
      </c>
      <c r="G1615" s="397" t="s">
        <v>3919</v>
      </c>
      <c r="H1615" s="421" t="s">
        <v>3920</v>
      </c>
      <c r="I1615" s="206" t="str">
        <f t="shared" ref="I1615" si="382">IF(OR(D1615="",E1615="",F1615=""),"",TEXT(T1615,"000")&amp;D1615&amp;TEXT(E1615,"00")&amp;TEXT(F1615,"00"))</f>
        <v>033R0133</v>
      </c>
      <c r="J1615" s="165" t="s">
        <v>3868</v>
      </c>
      <c r="K1615" s="165" t="s">
        <v>3877</v>
      </c>
      <c r="L1615" s="165" t="s">
        <v>3883</v>
      </c>
      <c r="M1615" s="165" t="s">
        <v>547</v>
      </c>
      <c r="N1615" s="165"/>
      <c r="O1615" s="166" t="s">
        <v>57</v>
      </c>
      <c r="P1615" s="167"/>
      <c r="Q1615" s="168"/>
      <c r="R1615" s="169"/>
      <c r="S1615" s="147" t="s">
        <v>1279</v>
      </c>
      <c r="T1615" s="423">
        <f t="shared" ref="T1615" si="383">IF(S1615="","",VLOOKUP(S1615,$AC$7:$AD$82,2,FALSE))</f>
        <v>33</v>
      </c>
      <c r="V1615" s="401" t="str">
        <f t="shared" si="361"/>
        <v xml:space="preserve">指定承認    </v>
      </c>
      <c r="W1615" s="401" t="str">
        <f t="shared" si="365"/>
        <v xml:space="preserve">指定承認    </v>
      </c>
      <c r="AD1615" s="401"/>
    </row>
    <row r="1616" spans="1:30" ht="15" customHeight="1">
      <c r="A1616" s="400" t="str">
        <f t="shared" si="356"/>
        <v>033R0122</v>
      </c>
      <c r="B1616" s="546"/>
      <c r="C1616" s="529"/>
      <c r="D1616" s="139" t="s">
        <v>1274</v>
      </c>
      <c r="E1616" s="140">
        <v>1</v>
      </c>
      <c r="F1616" s="140">
        <v>22</v>
      </c>
      <c r="G1616" s="534" t="s">
        <v>3916</v>
      </c>
      <c r="H1616" s="421" t="s">
        <v>3028</v>
      </c>
      <c r="I1616" s="164" t="str">
        <f t="shared" si="279"/>
        <v>033R0122</v>
      </c>
      <c r="J1616" s="165" t="s">
        <v>1321</v>
      </c>
      <c r="K1616" s="165" t="s">
        <v>1322</v>
      </c>
      <c r="L1616" s="165" t="s">
        <v>1323</v>
      </c>
      <c r="M1616" s="165" t="s">
        <v>547</v>
      </c>
      <c r="N1616" s="165"/>
      <c r="O1616" s="166" t="s">
        <v>57</v>
      </c>
      <c r="P1616" s="167"/>
      <c r="Q1616" s="168"/>
      <c r="R1616" s="169"/>
      <c r="S1616" s="147" t="s">
        <v>1279</v>
      </c>
      <c r="T1616" s="423">
        <f t="shared" si="360"/>
        <v>33</v>
      </c>
      <c r="V1616" s="401" t="str">
        <f t="shared" si="361"/>
        <v xml:space="preserve">指定承認    </v>
      </c>
      <c r="W1616" s="401" t="str">
        <f t="shared" ref="W1616" si="384">V1616</f>
        <v xml:space="preserve">指定承認    </v>
      </c>
      <c r="AD1616" s="401"/>
    </row>
    <row r="1617" spans="1:30" ht="15" customHeight="1">
      <c r="A1617" s="400" t="str">
        <f t="shared" si="356"/>
        <v>033R0123</v>
      </c>
      <c r="B1617" s="546"/>
      <c r="C1617" s="529"/>
      <c r="D1617" s="139" t="s">
        <v>1274</v>
      </c>
      <c r="E1617" s="140">
        <v>1</v>
      </c>
      <c r="F1617" s="140">
        <v>23</v>
      </c>
      <c r="G1617" s="539"/>
      <c r="H1617" s="452" t="s">
        <v>3029</v>
      </c>
      <c r="I1617" s="164" t="str">
        <f t="shared" si="279"/>
        <v>033R0123</v>
      </c>
      <c r="J1617" s="165" t="s">
        <v>1324</v>
      </c>
      <c r="K1617" s="165" t="s">
        <v>1325</v>
      </c>
      <c r="L1617" s="165" t="s">
        <v>1297</v>
      </c>
      <c r="M1617" s="165" t="s">
        <v>547</v>
      </c>
      <c r="N1617" s="165"/>
      <c r="O1617" s="166" t="s">
        <v>57</v>
      </c>
      <c r="P1617" s="167"/>
      <c r="Q1617" s="168"/>
      <c r="R1617" s="169"/>
      <c r="S1617" s="147" t="s">
        <v>1279</v>
      </c>
      <c r="T1617" s="423">
        <f t="shared" si="360"/>
        <v>33</v>
      </c>
      <c r="V1617" s="401" t="str">
        <f t="shared" si="361"/>
        <v xml:space="preserve">指定承認    </v>
      </c>
      <c r="W1617" s="401" t="str">
        <f t="shared" si="365"/>
        <v xml:space="preserve">指定承認    </v>
      </c>
      <c r="AD1617" s="401"/>
    </row>
    <row r="1618" spans="1:30" ht="15" customHeight="1">
      <c r="A1618" s="400" t="str">
        <f t="shared" si="356"/>
        <v>033R0134</v>
      </c>
      <c r="B1618" s="546"/>
      <c r="C1618" s="529"/>
      <c r="D1618" s="139" t="s">
        <v>1274</v>
      </c>
      <c r="E1618" s="140">
        <v>1</v>
      </c>
      <c r="F1618" s="140">
        <v>34</v>
      </c>
      <c r="G1618" s="163" t="s">
        <v>3926</v>
      </c>
      <c r="H1618" s="422" t="s">
        <v>3926</v>
      </c>
      <c r="I1618" s="164" t="str">
        <f t="shared" ref="I1618" si="385">IF(OR(D1618="",E1618="",F1618=""),"",TEXT(T1618,"000")&amp;D1618&amp;TEXT(E1618,"00")&amp;TEXT(F1618,"00"))</f>
        <v>033R0134</v>
      </c>
      <c r="J1618" s="165" t="s">
        <v>3869</v>
      </c>
      <c r="K1618" s="165" t="s">
        <v>3878</v>
      </c>
      <c r="L1618" s="165" t="s">
        <v>3884</v>
      </c>
      <c r="M1618" s="165" t="s">
        <v>547</v>
      </c>
      <c r="N1618" s="165"/>
      <c r="O1618" s="166" t="s">
        <v>57</v>
      </c>
      <c r="P1618" s="167"/>
      <c r="Q1618" s="168"/>
      <c r="R1618" s="169"/>
      <c r="S1618" s="147" t="s">
        <v>1279</v>
      </c>
      <c r="T1618" s="423">
        <f t="shared" ref="T1618" si="386">IF(S1618="","",VLOOKUP(S1618,$AC$7:$AD$82,2,FALSE))</f>
        <v>33</v>
      </c>
      <c r="V1618" s="401" t="str">
        <f t="shared" si="361"/>
        <v xml:space="preserve">指定承認    </v>
      </c>
      <c r="W1618" s="401" t="str">
        <f t="shared" si="365"/>
        <v xml:space="preserve">指定承認    </v>
      </c>
      <c r="AD1618" s="401"/>
    </row>
    <row r="1619" spans="1:30" ht="15" customHeight="1">
      <c r="A1619" s="400" t="str">
        <f t="shared" si="356"/>
        <v>033R0124</v>
      </c>
      <c r="B1619" s="546"/>
      <c r="C1619" s="529"/>
      <c r="D1619" s="139" t="s">
        <v>1274</v>
      </c>
      <c r="E1619" s="140">
        <v>1</v>
      </c>
      <c r="F1619" s="140">
        <v>24</v>
      </c>
      <c r="G1619" s="477" t="s">
        <v>3917</v>
      </c>
      <c r="H1619" s="452" t="s">
        <v>3030</v>
      </c>
      <c r="I1619" s="164" t="str">
        <f t="shared" si="279"/>
        <v>033R0124</v>
      </c>
      <c r="J1619" s="165" t="s">
        <v>1326</v>
      </c>
      <c r="K1619" s="165" t="s">
        <v>1327</v>
      </c>
      <c r="L1619" s="165" t="s">
        <v>1330</v>
      </c>
      <c r="M1619" s="165" t="s">
        <v>547</v>
      </c>
      <c r="N1619" s="165"/>
      <c r="O1619" s="166" t="s">
        <v>57</v>
      </c>
      <c r="P1619" s="167"/>
      <c r="Q1619" s="168"/>
      <c r="R1619" s="169"/>
      <c r="S1619" s="147" t="s">
        <v>1279</v>
      </c>
      <c r="T1619" s="423">
        <f t="shared" si="360"/>
        <v>33</v>
      </c>
      <c r="V1619" s="401" t="str">
        <f t="shared" si="361"/>
        <v xml:space="preserve">指定承認    </v>
      </c>
      <c r="W1619" s="401" t="str">
        <f t="shared" si="365"/>
        <v xml:space="preserve">指定承認    </v>
      </c>
      <c r="AD1619" s="401"/>
    </row>
    <row r="1620" spans="1:30" ht="15" customHeight="1">
      <c r="A1620" s="400" t="str">
        <f t="shared" si="356"/>
        <v>033R0125</v>
      </c>
      <c r="B1620" s="546"/>
      <c r="C1620" s="529"/>
      <c r="D1620" s="139" t="s">
        <v>1274</v>
      </c>
      <c r="E1620" s="140">
        <v>1</v>
      </c>
      <c r="F1620" s="140">
        <v>25</v>
      </c>
      <c r="G1620" s="534" t="s">
        <v>3918</v>
      </c>
      <c r="H1620" s="421" t="s">
        <v>3031</v>
      </c>
      <c r="I1620" s="164" t="str">
        <f t="shared" si="279"/>
        <v>033R0125</v>
      </c>
      <c r="J1620" s="165" t="s">
        <v>1328</v>
      </c>
      <c r="K1620" s="165" t="s">
        <v>1329</v>
      </c>
      <c r="L1620" s="165" t="s">
        <v>1331</v>
      </c>
      <c r="M1620" s="165" t="s">
        <v>547</v>
      </c>
      <c r="N1620" s="165"/>
      <c r="O1620" s="166" t="s">
        <v>57</v>
      </c>
      <c r="P1620" s="167"/>
      <c r="Q1620" s="168"/>
      <c r="R1620" s="169"/>
      <c r="S1620" s="147" t="s">
        <v>1279</v>
      </c>
      <c r="T1620" s="423">
        <f t="shared" si="360"/>
        <v>33</v>
      </c>
      <c r="V1620" s="401" t="str">
        <f t="shared" si="361"/>
        <v xml:space="preserve">指定承認    </v>
      </c>
      <c r="W1620" s="401" t="str">
        <f t="shared" si="365"/>
        <v xml:space="preserve">指定承認    </v>
      </c>
      <c r="AD1620" s="401"/>
    </row>
    <row r="1621" spans="1:30" ht="15" customHeight="1">
      <c r="A1621" s="400" t="str">
        <f t="shared" si="356"/>
        <v>033R0126</v>
      </c>
      <c r="B1621" s="546"/>
      <c r="C1621" s="529"/>
      <c r="D1621" s="139" t="s">
        <v>1274</v>
      </c>
      <c r="E1621" s="140">
        <v>1</v>
      </c>
      <c r="F1621" s="140">
        <v>26</v>
      </c>
      <c r="G1621" s="535"/>
      <c r="H1621" s="452" t="s">
        <v>3032</v>
      </c>
      <c r="I1621" s="164" t="str">
        <f t="shared" si="279"/>
        <v>033R0126</v>
      </c>
      <c r="J1621" s="165" t="s">
        <v>1332</v>
      </c>
      <c r="K1621" s="165" t="s">
        <v>1329</v>
      </c>
      <c r="L1621" s="165" t="s">
        <v>1331</v>
      </c>
      <c r="M1621" s="165" t="s">
        <v>547</v>
      </c>
      <c r="N1621" s="165"/>
      <c r="O1621" s="166" t="s">
        <v>57</v>
      </c>
      <c r="P1621" s="167"/>
      <c r="Q1621" s="168"/>
      <c r="R1621" s="169"/>
      <c r="S1621" s="147" t="s">
        <v>1279</v>
      </c>
      <c r="T1621" s="423">
        <f t="shared" si="360"/>
        <v>33</v>
      </c>
      <c r="V1621" s="401" t="str">
        <f t="shared" si="361"/>
        <v xml:space="preserve">指定承認    </v>
      </c>
      <c r="W1621" s="401" t="str">
        <f t="shared" ref="W1621" si="387">V1621</f>
        <v xml:space="preserve">指定承認    </v>
      </c>
      <c r="AD1621" s="401"/>
    </row>
    <row r="1622" spans="1:30" ht="15" customHeight="1">
      <c r="A1622" s="400" t="str">
        <f t="shared" si="356"/>
        <v>033R0135</v>
      </c>
      <c r="B1622" s="546"/>
      <c r="C1622" s="529"/>
      <c r="D1622" s="139" t="s">
        <v>1274</v>
      </c>
      <c r="E1622" s="140">
        <v>1</v>
      </c>
      <c r="F1622" s="140">
        <v>35</v>
      </c>
      <c r="G1622" s="534" t="s">
        <v>3922</v>
      </c>
      <c r="H1622" s="452" t="s">
        <v>3925</v>
      </c>
      <c r="I1622" s="164" t="str">
        <f t="shared" si="279"/>
        <v>033R0135</v>
      </c>
      <c r="J1622" s="165" t="s">
        <v>3870</v>
      </c>
      <c r="K1622" s="165" t="s">
        <v>3879</v>
      </c>
      <c r="L1622" s="165" t="s">
        <v>3885</v>
      </c>
      <c r="M1622" s="165"/>
      <c r="N1622" s="165"/>
      <c r="O1622" s="166" t="s">
        <v>57</v>
      </c>
      <c r="P1622" s="167"/>
      <c r="Q1622" s="168"/>
      <c r="R1622" s="169"/>
      <c r="S1622" s="147" t="s">
        <v>1279</v>
      </c>
      <c r="T1622" s="423">
        <f t="shared" si="360"/>
        <v>33</v>
      </c>
      <c r="V1622" s="401" t="str">
        <f t="shared" si="361"/>
        <v xml:space="preserve">指定承認    </v>
      </c>
      <c r="W1622" s="401" t="str">
        <f t="shared" ref="W1622" si="388">V1622</f>
        <v xml:space="preserve">指定承認    </v>
      </c>
      <c r="AD1622" s="401"/>
    </row>
    <row r="1623" spans="1:30" ht="15" customHeight="1">
      <c r="A1623" s="400" t="str">
        <f t="shared" si="356"/>
        <v>033R0136</v>
      </c>
      <c r="B1623" s="546"/>
      <c r="C1623" s="529"/>
      <c r="D1623" s="139" t="s">
        <v>1274</v>
      </c>
      <c r="E1623" s="140">
        <v>1</v>
      </c>
      <c r="F1623" s="140">
        <v>36</v>
      </c>
      <c r="G1623" s="539"/>
      <c r="H1623" s="452" t="s">
        <v>2732</v>
      </c>
      <c r="I1623" s="164" t="str">
        <f t="shared" ref="I1623" si="389">IF(OR(D1623="",E1623="",F1623=""),"",TEXT(T1623,"000")&amp;D1623&amp;TEXT(E1623,"00")&amp;TEXT(F1623,"00"))</f>
        <v>033R0136</v>
      </c>
      <c r="J1623" s="165" t="s">
        <v>3871</v>
      </c>
      <c r="K1623" s="165" t="s">
        <v>3880</v>
      </c>
      <c r="L1623" s="165" t="s">
        <v>3886</v>
      </c>
      <c r="M1623" s="165" t="s">
        <v>3923</v>
      </c>
      <c r="N1623" s="165"/>
      <c r="O1623" s="166" t="s">
        <v>57</v>
      </c>
      <c r="P1623" s="167"/>
      <c r="Q1623" s="168"/>
      <c r="R1623" s="169"/>
      <c r="S1623" s="147" t="s">
        <v>1279</v>
      </c>
      <c r="T1623" s="423">
        <f t="shared" ref="T1623" si="390">IF(S1623="","",VLOOKUP(S1623,$AC$7:$AD$82,2,FALSE))</f>
        <v>33</v>
      </c>
      <c r="V1623" s="401" t="str">
        <f t="shared" si="361"/>
        <v xml:space="preserve">指定承認    </v>
      </c>
      <c r="W1623" s="401" t="str">
        <f t="shared" si="365"/>
        <v xml:space="preserve">指定承認    </v>
      </c>
      <c r="AD1623" s="401"/>
    </row>
    <row r="1624" spans="1:30" ht="15" customHeight="1">
      <c r="A1624" s="400" t="str">
        <f t="shared" si="356"/>
        <v>033R0137</v>
      </c>
      <c r="B1624" s="547"/>
      <c r="C1624" s="530"/>
      <c r="D1624" s="139" t="s">
        <v>1274</v>
      </c>
      <c r="E1624" s="140">
        <v>1</v>
      </c>
      <c r="F1624" s="140">
        <v>37</v>
      </c>
      <c r="G1624" s="535"/>
      <c r="H1624" s="452" t="s">
        <v>3924</v>
      </c>
      <c r="I1624" s="164" t="str">
        <f t="shared" ref="I1624" si="391">IF(OR(D1624="",E1624="",F1624=""),"",TEXT(T1624,"000")&amp;D1624&amp;TEXT(E1624,"00")&amp;TEXT(F1624,"00"))</f>
        <v>033R0137</v>
      </c>
      <c r="J1624" s="165" t="s">
        <v>3872</v>
      </c>
      <c r="K1624" s="165" t="s">
        <v>3881</v>
      </c>
      <c r="L1624" s="165" t="s">
        <v>3886</v>
      </c>
      <c r="M1624" s="165" t="s">
        <v>3923</v>
      </c>
      <c r="N1624" s="165"/>
      <c r="O1624" s="166" t="s">
        <v>57</v>
      </c>
      <c r="P1624" s="167"/>
      <c r="Q1624" s="168"/>
      <c r="R1624" s="169"/>
      <c r="S1624" s="147" t="s">
        <v>1279</v>
      </c>
      <c r="T1624" s="423">
        <f t="shared" ref="T1624" si="392">IF(S1624="","",VLOOKUP(S1624,$AC$7:$AD$82,2,FALSE))</f>
        <v>33</v>
      </c>
      <c r="V1624" s="401" t="str">
        <f t="shared" si="361"/>
        <v xml:space="preserve">指定承認    </v>
      </c>
      <c r="W1624" s="401" t="str">
        <f t="shared" ref="W1624:W1627" si="393">V1624</f>
        <v xml:space="preserve">指定承認    </v>
      </c>
      <c r="AD1624" s="401"/>
    </row>
    <row r="1625" spans="1:30" ht="15" customHeight="1">
      <c r="A1625" s="400" t="str">
        <f t="shared" si="356"/>
        <v>002R0201</v>
      </c>
      <c r="B1625" s="543" t="s">
        <v>3056</v>
      </c>
      <c r="C1625" s="528" t="s">
        <v>3057</v>
      </c>
      <c r="D1625" s="139" t="s">
        <v>1274</v>
      </c>
      <c r="E1625" s="140">
        <v>2</v>
      </c>
      <c r="F1625" s="140">
        <v>1</v>
      </c>
      <c r="G1625" s="534" t="s">
        <v>3033</v>
      </c>
      <c r="H1625" s="531" t="s">
        <v>3028</v>
      </c>
      <c r="I1625" s="162" t="str">
        <f t="shared" si="279"/>
        <v>002R0201</v>
      </c>
      <c r="J1625" s="142" t="s">
        <v>1722</v>
      </c>
      <c r="K1625" s="142" t="s">
        <v>1724</v>
      </c>
      <c r="L1625" s="142" t="s">
        <v>1723</v>
      </c>
      <c r="M1625" s="142" t="s">
        <v>1729</v>
      </c>
      <c r="N1625" s="142"/>
      <c r="O1625" s="143" t="s">
        <v>241</v>
      </c>
      <c r="P1625" s="144"/>
      <c r="Q1625" s="145"/>
      <c r="R1625" s="146"/>
      <c r="S1625" s="147" t="s">
        <v>1717</v>
      </c>
      <c r="T1625" s="406">
        <f t="shared" si="360"/>
        <v>2</v>
      </c>
      <c r="V1625" s="401" t="str">
        <f t="shared" si="361"/>
        <v xml:space="preserve">JWWA認証    </v>
      </c>
      <c r="W1625" s="401" t="str">
        <f t="shared" si="393"/>
        <v xml:space="preserve">JWWA認証    </v>
      </c>
      <c r="AD1625" s="401"/>
    </row>
    <row r="1626" spans="1:30" ht="15" customHeight="1">
      <c r="A1626" s="400" t="str">
        <f t="shared" si="356"/>
        <v>002R0202</v>
      </c>
      <c r="B1626" s="544"/>
      <c r="C1626" s="529"/>
      <c r="D1626" s="139" t="s">
        <v>1274</v>
      </c>
      <c r="E1626" s="140">
        <v>2</v>
      </c>
      <c r="F1626" s="140">
        <v>2</v>
      </c>
      <c r="G1626" s="539"/>
      <c r="H1626" s="532"/>
      <c r="I1626" s="148" t="str">
        <f t="shared" si="279"/>
        <v>002R0202</v>
      </c>
      <c r="J1626" s="149" t="s">
        <v>1722</v>
      </c>
      <c r="K1626" s="149" t="s">
        <v>1725</v>
      </c>
      <c r="L1626" s="149" t="s">
        <v>1723</v>
      </c>
      <c r="M1626" s="149" t="s">
        <v>1729</v>
      </c>
      <c r="N1626" s="149"/>
      <c r="O1626" s="150" t="s">
        <v>241</v>
      </c>
      <c r="P1626" s="151"/>
      <c r="Q1626" s="152"/>
      <c r="R1626" s="153"/>
      <c r="S1626" s="154" t="s">
        <v>1717</v>
      </c>
      <c r="T1626" s="407">
        <f t="shared" si="360"/>
        <v>2</v>
      </c>
      <c r="V1626" s="401" t="str">
        <f t="shared" si="361"/>
        <v xml:space="preserve">JWWA認証    </v>
      </c>
      <c r="W1626" s="401" t="str">
        <f t="shared" si="393"/>
        <v xml:space="preserve">JWWA認証    </v>
      </c>
      <c r="AD1626" s="401"/>
    </row>
    <row r="1627" spans="1:30" ht="15" customHeight="1">
      <c r="A1627" s="400" t="str">
        <f t="shared" si="356"/>
        <v>002R0203</v>
      </c>
      <c r="B1627" s="544"/>
      <c r="C1627" s="529"/>
      <c r="D1627" s="139" t="s">
        <v>1274</v>
      </c>
      <c r="E1627" s="140">
        <v>2</v>
      </c>
      <c r="F1627" s="140">
        <v>3</v>
      </c>
      <c r="G1627" s="539"/>
      <c r="H1627" s="532"/>
      <c r="I1627" s="148" t="str">
        <f t="shared" si="279"/>
        <v>002R0203</v>
      </c>
      <c r="J1627" s="149" t="s">
        <v>1722</v>
      </c>
      <c r="K1627" s="149" t="s">
        <v>1726</v>
      </c>
      <c r="L1627" s="149" t="s">
        <v>1723</v>
      </c>
      <c r="M1627" s="149" t="s">
        <v>1729</v>
      </c>
      <c r="N1627" s="149"/>
      <c r="O1627" s="150" t="s">
        <v>241</v>
      </c>
      <c r="P1627" s="151"/>
      <c r="Q1627" s="152"/>
      <c r="R1627" s="153"/>
      <c r="S1627" s="154" t="s">
        <v>1717</v>
      </c>
      <c r="T1627" s="407">
        <f t="shared" si="360"/>
        <v>2</v>
      </c>
      <c r="V1627" s="401" t="str">
        <f t="shared" si="361"/>
        <v xml:space="preserve">JWWA認証    </v>
      </c>
      <c r="W1627" s="401" t="str">
        <f t="shared" si="393"/>
        <v xml:space="preserve">JWWA認証    </v>
      </c>
      <c r="AD1627" s="401"/>
    </row>
    <row r="1628" spans="1:30" ht="15" customHeight="1">
      <c r="A1628" s="400" t="str">
        <f t="shared" si="356"/>
        <v>002R0204</v>
      </c>
      <c r="B1628" s="544"/>
      <c r="C1628" s="529"/>
      <c r="D1628" s="139" t="s">
        <v>1274</v>
      </c>
      <c r="E1628" s="140">
        <v>2</v>
      </c>
      <c r="F1628" s="140">
        <v>4</v>
      </c>
      <c r="G1628" s="539"/>
      <c r="H1628" s="532"/>
      <c r="I1628" s="148" t="str">
        <f t="shared" si="279"/>
        <v>002R0204</v>
      </c>
      <c r="J1628" s="149" t="s">
        <v>1722</v>
      </c>
      <c r="K1628" s="149" t="s">
        <v>1727</v>
      </c>
      <c r="L1628" s="149" t="s">
        <v>1723</v>
      </c>
      <c r="M1628" s="149" t="s">
        <v>1729</v>
      </c>
      <c r="N1628" s="149"/>
      <c r="O1628" s="150" t="s">
        <v>241</v>
      </c>
      <c r="P1628" s="178"/>
      <c r="Q1628" s="179"/>
      <c r="R1628" s="180"/>
      <c r="S1628" s="181" t="s">
        <v>1717</v>
      </c>
      <c r="T1628" s="419">
        <f t="shared" si="360"/>
        <v>2</v>
      </c>
      <c r="V1628" s="401" t="str">
        <f t="shared" si="361"/>
        <v xml:space="preserve">JWWA認証    </v>
      </c>
      <c r="W1628" s="401" t="str">
        <f t="shared" ref="W1628:W1632" si="394">V1628</f>
        <v xml:space="preserve">JWWA認証    </v>
      </c>
      <c r="AD1628" s="401"/>
    </row>
    <row r="1629" spans="1:30" ht="15" customHeight="1">
      <c r="A1629" s="400" t="str">
        <f t="shared" si="356"/>
        <v>002R0205</v>
      </c>
      <c r="B1629" s="544"/>
      <c r="C1629" s="529"/>
      <c r="D1629" s="139" t="s">
        <v>1274</v>
      </c>
      <c r="E1629" s="140">
        <v>2</v>
      </c>
      <c r="F1629" s="140">
        <v>5</v>
      </c>
      <c r="G1629" s="539"/>
      <c r="H1629" s="532"/>
      <c r="I1629" s="155" t="str">
        <f t="shared" si="279"/>
        <v>002R0205</v>
      </c>
      <c r="J1629" s="156" t="s">
        <v>1722</v>
      </c>
      <c r="K1629" s="156" t="s">
        <v>1728</v>
      </c>
      <c r="L1629" s="156" t="s">
        <v>1723</v>
      </c>
      <c r="M1629" s="156" t="s">
        <v>1729</v>
      </c>
      <c r="N1629" s="156"/>
      <c r="O1629" s="157" t="s">
        <v>241</v>
      </c>
      <c r="P1629" s="158"/>
      <c r="Q1629" s="159"/>
      <c r="R1629" s="160"/>
      <c r="S1629" s="161" t="s">
        <v>1717</v>
      </c>
      <c r="T1629" s="408">
        <f t="shared" si="360"/>
        <v>2</v>
      </c>
      <c r="V1629" s="401" t="str">
        <f t="shared" si="361"/>
        <v xml:space="preserve">JWWA認証    </v>
      </c>
      <c r="W1629" s="401" t="str">
        <f t="shared" si="394"/>
        <v xml:space="preserve">JWWA認証    </v>
      </c>
      <c r="AD1629" s="401"/>
    </row>
    <row r="1630" spans="1:30" ht="15" customHeight="1">
      <c r="A1630" s="400" t="str">
        <f t="shared" si="356"/>
        <v>046R0201</v>
      </c>
      <c r="B1630" s="544"/>
      <c r="C1630" s="529"/>
      <c r="D1630" s="139" t="s">
        <v>1274</v>
      </c>
      <c r="E1630" s="140">
        <v>2</v>
      </c>
      <c r="F1630" s="140">
        <v>1</v>
      </c>
      <c r="G1630" s="539"/>
      <c r="H1630" s="532"/>
      <c r="I1630" s="191" t="str">
        <f t="shared" si="279"/>
        <v>046R0201</v>
      </c>
      <c r="J1630" s="142" t="s">
        <v>1722</v>
      </c>
      <c r="K1630" s="142" t="s">
        <v>3039</v>
      </c>
      <c r="L1630" s="142" t="s">
        <v>1723</v>
      </c>
      <c r="M1630" s="142" t="s">
        <v>1729</v>
      </c>
      <c r="N1630" s="142"/>
      <c r="O1630" s="143" t="s">
        <v>241</v>
      </c>
      <c r="P1630" s="173"/>
      <c r="Q1630" s="174"/>
      <c r="R1630" s="175"/>
      <c r="S1630" s="147" t="s">
        <v>2224</v>
      </c>
      <c r="T1630" s="424">
        <f t="shared" si="360"/>
        <v>46</v>
      </c>
      <c r="V1630" s="401" t="str">
        <f t="shared" si="361"/>
        <v xml:space="preserve">JWWA認証    </v>
      </c>
      <c r="W1630" s="401" t="str">
        <f t="shared" si="394"/>
        <v xml:space="preserve">JWWA認証    </v>
      </c>
      <c r="AD1630" s="401"/>
    </row>
    <row r="1631" spans="1:30" ht="15" customHeight="1">
      <c r="A1631" s="400" t="str">
        <f t="shared" si="356"/>
        <v>046R0202</v>
      </c>
      <c r="B1631" s="544"/>
      <c r="C1631" s="529"/>
      <c r="D1631" s="139" t="s">
        <v>1274</v>
      </c>
      <c r="E1631" s="140">
        <v>2</v>
      </c>
      <c r="F1631" s="140">
        <v>2</v>
      </c>
      <c r="G1631" s="539"/>
      <c r="H1631" s="532"/>
      <c r="I1631" s="148" t="str">
        <f t="shared" ref="I1631:I1634" si="395">IF(OR(D1631="",E1631="",F1631=""),"",TEXT(T1631,"000")&amp;D1631&amp;TEXT(E1631,"00")&amp;TEXT(F1631,"00"))</f>
        <v>046R0202</v>
      </c>
      <c r="J1631" s="149" t="s">
        <v>1722</v>
      </c>
      <c r="K1631" s="149" t="s">
        <v>3040</v>
      </c>
      <c r="L1631" s="149" t="s">
        <v>1723</v>
      </c>
      <c r="M1631" s="149" t="s">
        <v>1729</v>
      </c>
      <c r="N1631" s="149"/>
      <c r="O1631" s="150" t="s">
        <v>241</v>
      </c>
      <c r="P1631" s="151"/>
      <c r="Q1631" s="152"/>
      <c r="R1631" s="153"/>
      <c r="S1631" s="154" t="s">
        <v>2224</v>
      </c>
      <c r="T1631" s="407">
        <f t="shared" si="360"/>
        <v>46</v>
      </c>
      <c r="V1631" s="401" t="str">
        <f t="shared" si="361"/>
        <v xml:space="preserve">JWWA認証    </v>
      </c>
      <c r="W1631" s="401" t="str">
        <f t="shared" si="394"/>
        <v xml:space="preserve">JWWA認証    </v>
      </c>
      <c r="AD1631" s="401"/>
    </row>
    <row r="1632" spans="1:30" ht="15" customHeight="1">
      <c r="A1632" s="400" t="str">
        <f t="shared" si="356"/>
        <v>046R0203</v>
      </c>
      <c r="B1632" s="544"/>
      <c r="C1632" s="529"/>
      <c r="D1632" s="139" t="s">
        <v>1274</v>
      </c>
      <c r="E1632" s="140">
        <v>2</v>
      </c>
      <c r="F1632" s="140">
        <v>3</v>
      </c>
      <c r="G1632" s="539"/>
      <c r="H1632" s="532"/>
      <c r="I1632" s="170" t="str">
        <f t="shared" si="395"/>
        <v>046R0203</v>
      </c>
      <c r="J1632" s="171" t="s">
        <v>1722</v>
      </c>
      <c r="K1632" s="171" t="s">
        <v>3040</v>
      </c>
      <c r="L1632" s="171" t="s">
        <v>1723</v>
      </c>
      <c r="M1632" s="171" t="s">
        <v>1729</v>
      </c>
      <c r="N1632" s="171"/>
      <c r="O1632" s="172" t="s">
        <v>241</v>
      </c>
      <c r="P1632" s="173"/>
      <c r="Q1632" s="174"/>
      <c r="R1632" s="175"/>
      <c r="S1632" s="161" t="s">
        <v>2224</v>
      </c>
      <c r="T1632" s="424">
        <f t="shared" si="360"/>
        <v>46</v>
      </c>
      <c r="V1632" s="401" t="str">
        <f t="shared" si="361"/>
        <v xml:space="preserve">JWWA認証    </v>
      </c>
      <c r="W1632" s="401" t="str">
        <f t="shared" si="394"/>
        <v xml:space="preserve">JWWA認証    </v>
      </c>
      <c r="AD1632" s="401"/>
    </row>
    <row r="1633" spans="1:30" ht="15" customHeight="1">
      <c r="A1633" s="400" t="str">
        <f t="shared" si="356"/>
        <v>046R0204</v>
      </c>
      <c r="B1633" s="544"/>
      <c r="C1633" s="529"/>
      <c r="D1633" s="139" t="s">
        <v>1274</v>
      </c>
      <c r="E1633" s="140">
        <v>2</v>
      </c>
      <c r="F1633" s="140">
        <v>4</v>
      </c>
      <c r="G1633" s="539"/>
      <c r="H1633" s="532"/>
      <c r="I1633" s="141" t="str">
        <f t="shared" si="395"/>
        <v>046R0204</v>
      </c>
      <c r="J1633" s="142" t="s">
        <v>1722</v>
      </c>
      <c r="K1633" s="142" t="s">
        <v>3041</v>
      </c>
      <c r="L1633" s="142" t="s">
        <v>545</v>
      </c>
      <c r="M1633" s="142" t="s">
        <v>1729</v>
      </c>
      <c r="N1633" s="142"/>
      <c r="O1633" s="143" t="s">
        <v>241</v>
      </c>
      <c r="P1633" s="144"/>
      <c r="Q1633" s="145"/>
      <c r="R1633" s="146"/>
      <c r="S1633" s="147" t="s">
        <v>2224</v>
      </c>
      <c r="T1633" s="406">
        <f t="shared" si="360"/>
        <v>46</v>
      </c>
      <c r="V1633" s="401" t="str">
        <f t="shared" si="361"/>
        <v xml:space="preserve">JWWA認証    </v>
      </c>
      <c r="W1633" s="401" t="str">
        <f t="shared" ref="W1633:W1653" si="396">V1633</f>
        <v xml:space="preserve">JWWA認証    </v>
      </c>
      <c r="AD1633" s="401"/>
    </row>
    <row r="1634" spans="1:30" ht="15" customHeight="1">
      <c r="A1634" s="400" t="str">
        <f t="shared" si="356"/>
        <v>046R0205</v>
      </c>
      <c r="B1634" s="544"/>
      <c r="C1634" s="529"/>
      <c r="D1634" s="139" t="s">
        <v>1274</v>
      </c>
      <c r="E1634" s="140">
        <v>2</v>
      </c>
      <c r="F1634" s="140">
        <v>5</v>
      </c>
      <c r="G1634" s="535"/>
      <c r="H1634" s="533"/>
      <c r="I1634" s="164" t="str">
        <f t="shared" si="395"/>
        <v>046R0205</v>
      </c>
      <c r="J1634" s="176" t="s">
        <v>1722</v>
      </c>
      <c r="K1634" s="176" t="s">
        <v>3042</v>
      </c>
      <c r="L1634" s="176" t="s">
        <v>545</v>
      </c>
      <c r="M1634" s="176" t="s">
        <v>1729</v>
      </c>
      <c r="N1634" s="176"/>
      <c r="O1634" s="177" t="s">
        <v>241</v>
      </c>
      <c r="P1634" s="178"/>
      <c r="Q1634" s="179"/>
      <c r="R1634" s="180"/>
      <c r="S1634" s="181" t="s">
        <v>2224</v>
      </c>
      <c r="T1634" s="419">
        <f t="shared" si="360"/>
        <v>46</v>
      </c>
      <c r="V1634" s="401" t="str">
        <f t="shared" si="361"/>
        <v xml:space="preserve">JWWA認証    </v>
      </c>
      <c r="W1634" s="401" t="str">
        <f t="shared" si="396"/>
        <v xml:space="preserve">JWWA認証    </v>
      </c>
      <c r="AD1634" s="401"/>
    </row>
    <row r="1635" spans="1:30" ht="15" customHeight="1">
      <c r="A1635" s="400" t="str">
        <f t="shared" si="356"/>
        <v>002R0206</v>
      </c>
      <c r="B1635" s="544"/>
      <c r="C1635" s="529"/>
      <c r="D1635" s="139" t="s">
        <v>1274</v>
      </c>
      <c r="E1635" s="140">
        <v>2</v>
      </c>
      <c r="F1635" s="140">
        <v>6</v>
      </c>
      <c r="G1635" s="534" t="s">
        <v>3034</v>
      </c>
      <c r="H1635" s="531" t="s">
        <v>3035</v>
      </c>
      <c r="I1635" s="162" t="str">
        <f t="shared" ref="I1635:I1639" si="397">IF(OR(D1635="",E1635="",F1635=""),"",TEXT(T1635,"000")&amp;D1635&amp;TEXT(E1635,"00")&amp;TEXT(F1635,"00"))</f>
        <v>002R0206</v>
      </c>
      <c r="J1635" s="142" t="s">
        <v>1730</v>
      </c>
      <c r="K1635" s="142" t="s">
        <v>1731</v>
      </c>
      <c r="L1635" s="142" t="s">
        <v>1723</v>
      </c>
      <c r="M1635" s="142" t="s">
        <v>1729</v>
      </c>
      <c r="N1635" s="142"/>
      <c r="O1635" s="143" t="s">
        <v>241</v>
      </c>
      <c r="P1635" s="144"/>
      <c r="Q1635" s="145"/>
      <c r="R1635" s="146"/>
      <c r="S1635" s="147" t="s">
        <v>1717</v>
      </c>
      <c r="T1635" s="406">
        <f t="shared" si="360"/>
        <v>2</v>
      </c>
      <c r="V1635" s="401" t="str">
        <f t="shared" si="361"/>
        <v xml:space="preserve">JWWA認証    </v>
      </c>
      <c r="W1635" s="401" t="str">
        <f t="shared" si="396"/>
        <v xml:space="preserve">JWWA認証    </v>
      </c>
      <c r="AD1635" s="401"/>
    </row>
    <row r="1636" spans="1:30" ht="15" customHeight="1">
      <c r="A1636" s="400" t="str">
        <f t="shared" si="356"/>
        <v>027R0203</v>
      </c>
      <c r="B1636" s="544"/>
      <c r="C1636" s="529"/>
      <c r="D1636" s="139" t="s">
        <v>1274</v>
      </c>
      <c r="E1636" s="140">
        <v>2</v>
      </c>
      <c r="F1636" s="140">
        <v>3</v>
      </c>
      <c r="G1636" s="539"/>
      <c r="H1636" s="532"/>
      <c r="I1636" s="148" t="str">
        <f t="shared" si="397"/>
        <v>027R0203</v>
      </c>
      <c r="J1636" s="149" t="s">
        <v>1730</v>
      </c>
      <c r="K1636" s="149" t="s">
        <v>1802</v>
      </c>
      <c r="L1636" s="149" t="s">
        <v>1723</v>
      </c>
      <c r="M1636" s="149" t="s">
        <v>1729</v>
      </c>
      <c r="N1636" s="149" t="s">
        <v>937</v>
      </c>
      <c r="O1636" s="150" t="s">
        <v>241</v>
      </c>
      <c r="P1636" s="151"/>
      <c r="Q1636" s="152"/>
      <c r="R1636" s="153"/>
      <c r="S1636" s="154" t="s">
        <v>1227</v>
      </c>
      <c r="T1636" s="407">
        <f t="shared" si="360"/>
        <v>27</v>
      </c>
      <c r="V1636" s="401" t="str">
        <f t="shared" si="361"/>
        <v xml:space="preserve">JWWA認証    </v>
      </c>
      <c r="W1636" s="401" t="str">
        <f t="shared" si="396"/>
        <v xml:space="preserve">JWWA認証    </v>
      </c>
      <c r="AD1636" s="401"/>
    </row>
    <row r="1637" spans="1:30" ht="15" customHeight="1">
      <c r="A1637" s="400" t="str">
        <f t="shared" si="356"/>
        <v>029R0201</v>
      </c>
      <c r="B1637" s="544"/>
      <c r="C1637" s="529"/>
      <c r="D1637" s="139" t="s">
        <v>1274</v>
      </c>
      <c r="E1637" s="140">
        <v>2</v>
      </c>
      <c r="F1637" s="140">
        <v>1</v>
      </c>
      <c r="G1637" s="539"/>
      <c r="H1637" s="532"/>
      <c r="I1637" s="148" t="str">
        <f t="shared" si="397"/>
        <v>029R0201</v>
      </c>
      <c r="J1637" s="149" t="s">
        <v>1730</v>
      </c>
      <c r="K1637" s="149" t="s">
        <v>2098</v>
      </c>
      <c r="L1637" s="149" t="s">
        <v>1723</v>
      </c>
      <c r="M1637" s="149" t="s">
        <v>1729</v>
      </c>
      <c r="N1637" s="149"/>
      <c r="O1637" s="150" t="s">
        <v>241</v>
      </c>
      <c r="P1637" s="151"/>
      <c r="Q1637" s="152"/>
      <c r="R1637" s="153"/>
      <c r="S1637" s="154" t="s">
        <v>2077</v>
      </c>
      <c r="T1637" s="407">
        <f t="shared" si="360"/>
        <v>29</v>
      </c>
      <c r="V1637" s="401" t="str">
        <f t="shared" si="361"/>
        <v xml:space="preserve">JWWA認証    </v>
      </c>
      <c r="W1637" s="401" t="str">
        <f t="shared" si="396"/>
        <v xml:space="preserve">JWWA認証    </v>
      </c>
      <c r="AD1637" s="401"/>
    </row>
    <row r="1638" spans="1:30" ht="15" customHeight="1">
      <c r="A1638" s="400" t="str">
        <f t="shared" si="356"/>
        <v>046R0206</v>
      </c>
      <c r="B1638" s="544"/>
      <c r="C1638" s="529"/>
      <c r="D1638" s="139" t="s">
        <v>1274</v>
      </c>
      <c r="E1638" s="140">
        <v>2</v>
      </c>
      <c r="F1638" s="140">
        <v>6</v>
      </c>
      <c r="G1638" s="539"/>
      <c r="H1638" s="532"/>
      <c r="I1638" s="148" t="str">
        <f t="shared" si="397"/>
        <v>046R0206</v>
      </c>
      <c r="J1638" s="149" t="s">
        <v>1730</v>
      </c>
      <c r="K1638" s="149" t="s">
        <v>3043</v>
      </c>
      <c r="L1638" s="149" t="s">
        <v>1723</v>
      </c>
      <c r="M1638" s="149" t="s">
        <v>1729</v>
      </c>
      <c r="N1638" s="149"/>
      <c r="O1638" s="150" t="s">
        <v>241</v>
      </c>
      <c r="P1638" s="151"/>
      <c r="Q1638" s="152"/>
      <c r="R1638" s="153"/>
      <c r="S1638" s="154" t="s">
        <v>2224</v>
      </c>
      <c r="T1638" s="407">
        <f t="shared" si="360"/>
        <v>46</v>
      </c>
      <c r="V1638" s="401" t="str">
        <f t="shared" si="361"/>
        <v xml:space="preserve">JWWA認証    </v>
      </c>
      <c r="W1638" s="401" t="str">
        <f t="shared" si="396"/>
        <v xml:space="preserve">JWWA認証    </v>
      </c>
      <c r="AD1638" s="401"/>
    </row>
    <row r="1639" spans="1:30" ht="15" customHeight="1">
      <c r="A1639" s="400" t="str">
        <f t="shared" si="356"/>
        <v>046R0207</v>
      </c>
      <c r="B1639" s="544"/>
      <c r="C1639" s="529"/>
      <c r="D1639" s="139" t="s">
        <v>1274</v>
      </c>
      <c r="E1639" s="140">
        <v>2</v>
      </c>
      <c r="F1639" s="140">
        <v>7</v>
      </c>
      <c r="G1639" s="539"/>
      <c r="H1639" s="532"/>
      <c r="I1639" s="148" t="str">
        <f t="shared" si="397"/>
        <v>046R0207</v>
      </c>
      <c r="J1639" s="149" t="s">
        <v>1730</v>
      </c>
      <c r="K1639" s="149" t="s">
        <v>3044</v>
      </c>
      <c r="L1639" s="149" t="s">
        <v>1723</v>
      </c>
      <c r="M1639" s="149" t="s">
        <v>1729</v>
      </c>
      <c r="N1639" s="149"/>
      <c r="O1639" s="150" t="s">
        <v>241</v>
      </c>
      <c r="P1639" s="151"/>
      <c r="Q1639" s="152"/>
      <c r="R1639" s="153"/>
      <c r="S1639" s="154" t="s">
        <v>2224</v>
      </c>
      <c r="T1639" s="407">
        <f t="shared" si="360"/>
        <v>46</v>
      </c>
      <c r="V1639" s="401" t="str">
        <f t="shared" si="361"/>
        <v xml:space="preserve">JWWA認証    </v>
      </c>
      <c r="W1639" s="401" t="str">
        <f t="shared" si="396"/>
        <v xml:space="preserve">JWWA認証    </v>
      </c>
      <c r="AD1639" s="401"/>
    </row>
    <row r="1640" spans="1:30" ht="15" customHeight="1">
      <c r="A1640" s="400" t="str">
        <f t="shared" si="356"/>
        <v>046R0208</v>
      </c>
      <c r="B1640" s="544"/>
      <c r="C1640" s="529"/>
      <c r="D1640" s="139" t="s">
        <v>1274</v>
      </c>
      <c r="E1640" s="140">
        <v>2</v>
      </c>
      <c r="F1640" s="140">
        <v>8</v>
      </c>
      <c r="G1640" s="539"/>
      <c r="H1640" s="532"/>
      <c r="I1640" s="148" t="str">
        <f t="shared" si="134"/>
        <v>046R0208</v>
      </c>
      <c r="J1640" s="149" t="s">
        <v>1730</v>
      </c>
      <c r="K1640" s="149" t="s">
        <v>3045</v>
      </c>
      <c r="L1640" s="149" t="s">
        <v>1723</v>
      </c>
      <c r="M1640" s="149" t="s">
        <v>1729</v>
      </c>
      <c r="N1640" s="149"/>
      <c r="O1640" s="150" t="s">
        <v>241</v>
      </c>
      <c r="P1640" s="151"/>
      <c r="Q1640" s="152"/>
      <c r="R1640" s="153"/>
      <c r="S1640" s="154" t="s">
        <v>2224</v>
      </c>
      <c r="T1640" s="407">
        <f t="shared" si="360"/>
        <v>46</v>
      </c>
      <c r="V1640" s="401" t="str">
        <f t="shared" si="361"/>
        <v xml:space="preserve">JWWA認証    </v>
      </c>
      <c r="W1640" s="401" t="str">
        <f t="shared" si="396"/>
        <v xml:space="preserve">JWWA認証    </v>
      </c>
      <c r="AD1640" s="401"/>
    </row>
    <row r="1641" spans="1:30" ht="15" customHeight="1">
      <c r="A1641" s="400" t="str">
        <f t="shared" si="356"/>
        <v>046R0209</v>
      </c>
      <c r="B1641" s="544"/>
      <c r="C1641" s="529"/>
      <c r="D1641" s="139" t="s">
        <v>1274</v>
      </c>
      <c r="E1641" s="140">
        <v>2</v>
      </c>
      <c r="F1641" s="140">
        <v>9</v>
      </c>
      <c r="G1641" s="539"/>
      <c r="H1641" s="532"/>
      <c r="I1641" s="155" t="str">
        <f t="shared" si="134"/>
        <v>046R0209</v>
      </c>
      <c r="J1641" s="156" t="s">
        <v>1730</v>
      </c>
      <c r="K1641" s="156" t="s">
        <v>3046</v>
      </c>
      <c r="L1641" s="156" t="s">
        <v>1723</v>
      </c>
      <c r="M1641" s="156" t="s">
        <v>1729</v>
      </c>
      <c r="N1641" s="156"/>
      <c r="O1641" s="157" t="s">
        <v>241</v>
      </c>
      <c r="P1641" s="158"/>
      <c r="Q1641" s="159"/>
      <c r="R1641" s="160"/>
      <c r="S1641" s="161" t="s">
        <v>2224</v>
      </c>
      <c r="T1641" s="408">
        <f t="shared" si="360"/>
        <v>46</v>
      </c>
      <c r="V1641" s="401" t="str">
        <f t="shared" si="361"/>
        <v xml:space="preserve">JWWA認証    </v>
      </c>
      <c r="W1641" s="401" t="str">
        <f t="shared" si="396"/>
        <v xml:space="preserve">JWWA認証    </v>
      </c>
      <c r="AD1641" s="401"/>
    </row>
    <row r="1642" spans="1:30" ht="15" customHeight="1">
      <c r="A1642" s="400" t="str">
        <f t="shared" si="356"/>
        <v>046R0210</v>
      </c>
      <c r="B1642" s="545"/>
      <c r="C1642" s="529"/>
      <c r="D1642" s="139" t="s">
        <v>1274</v>
      </c>
      <c r="E1642" s="140">
        <v>2</v>
      </c>
      <c r="F1642" s="140">
        <v>10</v>
      </c>
      <c r="G1642" s="535"/>
      <c r="H1642" s="533"/>
      <c r="I1642" s="164" t="str">
        <f t="shared" si="134"/>
        <v>046R0210</v>
      </c>
      <c r="J1642" s="165" t="s">
        <v>1730</v>
      </c>
      <c r="K1642" s="165" t="s">
        <v>3047</v>
      </c>
      <c r="L1642" s="165" t="s">
        <v>545</v>
      </c>
      <c r="M1642" s="165" t="s">
        <v>1729</v>
      </c>
      <c r="N1642" s="165"/>
      <c r="O1642" s="166" t="s">
        <v>241</v>
      </c>
      <c r="P1642" s="167"/>
      <c r="Q1642" s="168"/>
      <c r="R1642" s="169"/>
      <c r="S1642" s="182" t="s">
        <v>2224</v>
      </c>
      <c r="T1642" s="423">
        <f t="shared" si="360"/>
        <v>46</v>
      </c>
      <c r="V1642" s="401" t="str">
        <f t="shared" si="361"/>
        <v xml:space="preserve">JWWA認証    </v>
      </c>
      <c r="W1642" s="401" t="str">
        <f t="shared" si="396"/>
        <v xml:space="preserve">JWWA認証    </v>
      </c>
      <c r="AD1642" s="401"/>
    </row>
    <row r="1643" spans="1:30" ht="15" customHeight="1">
      <c r="A1643" s="400">
        <f t="shared" si="356"/>
        <v>0</v>
      </c>
      <c r="B1643" s="553" t="s">
        <v>3338</v>
      </c>
      <c r="C1643" s="554"/>
      <c r="D1643" s="554"/>
      <c r="E1643" s="554"/>
      <c r="F1643" s="554"/>
      <c r="G1643" s="554"/>
      <c r="H1643" s="554"/>
      <c r="I1643" s="554"/>
      <c r="J1643" s="554"/>
      <c r="K1643" s="554"/>
      <c r="L1643" s="554"/>
      <c r="M1643" s="554"/>
      <c r="N1643" s="554"/>
      <c r="O1643" s="554"/>
      <c r="P1643" s="554"/>
      <c r="Q1643" s="554"/>
      <c r="R1643" s="554"/>
      <c r="S1643" s="554"/>
      <c r="T1643" s="453" t="str">
        <f>IF(S1643="","",VLOOKUP(S1643,$AC$7:$AD$69,2,FALSE))</f>
        <v/>
      </c>
      <c r="V1643" s="401" t="str">
        <f t="shared" si="361"/>
        <v xml:space="preserve">    </v>
      </c>
      <c r="W1643" s="401" t="str">
        <f t="shared" si="396"/>
        <v xml:space="preserve">    </v>
      </c>
      <c r="AD1643" s="401"/>
    </row>
    <row r="1644" spans="1:30" ht="15" customHeight="1">
      <c r="A1644" s="400" t="str">
        <f t="shared" si="356"/>
        <v>002Q0101</v>
      </c>
      <c r="B1644" s="544" t="s">
        <v>3392</v>
      </c>
      <c r="C1644" s="528" t="s">
        <v>3391</v>
      </c>
      <c r="D1644" s="139" t="s">
        <v>3339</v>
      </c>
      <c r="E1644" s="140">
        <v>1</v>
      </c>
      <c r="F1644" s="140">
        <v>1</v>
      </c>
      <c r="G1644" s="534" t="s">
        <v>3340</v>
      </c>
      <c r="H1644" s="531" t="s">
        <v>3342</v>
      </c>
      <c r="I1644" s="141" t="str">
        <f t="shared" ref="I1644:I1719" si="398">IF(OR(D1644="",E1644="",F1644=""),"",TEXT(T1644,"000")&amp;D1644&amp;TEXT(E1644,"00")&amp;TEXT(F1644,"00"))</f>
        <v>002Q0101</v>
      </c>
      <c r="J1644" s="142" t="s">
        <v>1074</v>
      </c>
      <c r="K1644" s="142" t="s">
        <v>4006</v>
      </c>
      <c r="L1644" s="142" t="s">
        <v>3343</v>
      </c>
      <c r="M1644" s="142" t="s">
        <v>965</v>
      </c>
      <c r="N1644" s="142" t="s">
        <v>966</v>
      </c>
      <c r="O1644" s="143" t="s">
        <v>6</v>
      </c>
      <c r="P1644" s="144" t="s">
        <v>3344</v>
      </c>
      <c r="Q1644" s="145">
        <v>117</v>
      </c>
      <c r="R1644" s="146"/>
      <c r="S1644" s="147" t="s">
        <v>1717</v>
      </c>
      <c r="T1644" s="406">
        <f t="shared" ref="T1644:T1675" si="399">IF(S1644="","",VLOOKUP(S1644,$AC$7:$AD$82,2,FALSE))</f>
        <v>2</v>
      </c>
      <c r="V1644" s="401" t="str">
        <f t="shared" si="361"/>
        <v>JWWA  B  117</v>
      </c>
      <c r="W1644" s="401" t="str">
        <f t="shared" ref="W1644" si="400">V1644</f>
        <v>JWWA  B  117</v>
      </c>
      <c r="AD1644" s="401"/>
    </row>
    <row r="1645" spans="1:30" ht="15" customHeight="1">
      <c r="A1645" s="400" t="str">
        <f t="shared" si="356"/>
        <v>013Q0101</v>
      </c>
      <c r="B1645" s="544"/>
      <c r="C1645" s="529"/>
      <c r="D1645" s="139" t="s">
        <v>3339</v>
      </c>
      <c r="E1645" s="140">
        <v>1</v>
      </c>
      <c r="F1645" s="140">
        <v>1</v>
      </c>
      <c r="G1645" s="539"/>
      <c r="H1645" s="532"/>
      <c r="I1645" s="148" t="str">
        <f t="shared" si="398"/>
        <v>013Q0101</v>
      </c>
      <c r="J1645" s="149" t="s">
        <v>1074</v>
      </c>
      <c r="K1645" s="149" t="s">
        <v>964</v>
      </c>
      <c r="L1645" s="149" t="s">
        <v>3345</v>
      </c>
      <c r="M1645" s="149" t="s">
        <v>965</v>
      </c>
      <c r="N1645" s="149" t="s">
        <v>966</v>
      </c>
      <c r="O1645" s="150" t="s">
        <v>6</v>
      </c>
      <c r="P1645" s="151" t="s">
        <v>3344</v>
      </c>
      <c r="Q1645" s="152">
        <v>117</v>
      </c>
      <c r="R1645" s="153"/>
      <c r="S1645" s="154" t="s">
        <v>843</v>
      </c>
      <c r="T1645" s="407">
        <f t="shared" si="399"/>
        <v>13</v>
      </c>
      <c r="V1645" s="401" t="str">
        <f t="shared" si="361"/>
        <v>JWWA  B  117</v>
      </c>
      <c r="W1645" s="401" t="str">
        <f t="shared" ref="W1645" si="401">V1645</f>
        <v>JWWA  B  117</v>
      </c>
      <c r="AD1645" s="401"/>
    </row>
    <row r="1646" spans="1:30" ht="15" customHeight="1">
      <c r="A1646" s="400" t="str">
        <f t="shared" si="356"/>
        <v>027Q0101</v>
      </c>
      <c r="B1646" s="544"/>
      <c r="C1646" s="529"/>
      <c r="D1646" s="139" t="s">
        <v>3339</v>
      </c>
      <c r="E1646" s="140">
        <v>1</v>
      </c>
      <c r="F1646" s="140">
        <v>1</v>
      </c>
      <c r="G1646" s="539"/>
      <c r="H1646" s="532"/>
      <c r="I1646" s="148" t="str">
        <f t="shared" ref="I1646" si="402">IF(OR(D1646="",E1646="",F1646=""),"",TEXT(T1646,"000")&amp;D1646&amp;TEXT(E1646,"00")&amp;TEXT(F1646,"00"))</f>
        <v>027Q0101</v>
      </c>
      <c r="J1646" s="149" t="s">
        <v>1074</v>
      </c>
      <c r="K1646" s="149" t="s">
        <v>1794</v>
      </c>
      <c r="L1646" s="149" t="s">
        <v>3343</v>
      </c>
      <c r="M1646" s="149" t="s">
        <v>965</v>
      </c>
      <c r="N1646" s="149" t="s">
        <v>966</v>
      </c>
      <c r="O1646" s="150" t="s">
        <v>6</v>
      </c>
      <c r="P1646" s="151" t="s">
        <v>3344</v>
      </c>
      <c r="Q1646" s="152">
        <v>117</v>
      </c>
      <c r="R1646" s="153"/>
      <c r="S1646" s="154" t="s">
        <v>1227</v>
      </c>
      <c r="T1646" s="407">
        <f t="shared" si="399"/>
        <v>27</v>
      </c>
      <c r="V1646" s="401" t="str">
        <f t="shared" si="361"/>
        <v>JWWA  B  117</v>
      </c>
      <c r="W1646" s="401" t="str">
        <f t="shared" ref="W1646" si="403">V1646</f>
        <v>JWWA  B  117</v>
      </c>
      <c r="AD1646" s="401"/>
    </row>
    <row r="1647" spans="1:30" ht="15" customHeight="1">
      <c r="A1647" s="400" t="str">
        <f t="shared" si="356"/>
        <v>029Q0101</v>
      </c>
      <c r="B1647" s="544"/>
      <c r="C1647" s="529"/>
      <c r="D1647" s="139" t="s">
        <v>3339</v>
      </c>
      <c r="E1647" s="140">
        <v>1</v>
      </c>
      <c r="F1647" s="140">
        <v>1</v>
      </c>
      <c r="G1647" s="539"/>
      <c r="H1647" s="532"/>
      <c r="I1647" s="148" t="str">
        <f t="shared" ref="I1647" si="404">IF(OR(D1647="",E1647="",F1647=""),"",TEXT(T1647,"000")&amp;D1647&amp;TEXT(E1647,"00")&amp;TEXT(F1647,"00"))</f>
        <v>029Q0101</v>
      </c>
      <c r="J1647" s="149" t="s">
        <v>1074</v>
      </c>
      <c r="K1647" s="149" t="s">
        <v>2080</v>
      </c>
      <c r="L1647" s="149" t="s">
        <v>3345</v>
      </c>
      <c r="M1647" s="149" t="s">
        <v>965</v>
      </c>
      <c r="N1647" s="149" t="s">
        <v>966</v>
      </c>
      <c r="O1647" s="150" t="s">
        <v>6</v>
      </c>
      <c r="P1647" s="151" t="s">
        <v>3344</v>
      </c>
      <c r="Q1647" s="152">
        <v>117</v>
      </c>
      <c r="R1647" s="153"/>
      <c r="S1647" s="154" t="s">
        <v>2077</v>
      </c>
      <c r="T1647" s="407">
        <f t="shared" si="399"/>
        <v>29</v>
      </c>
      <c r="V1647" s="401" t="str">
        <f t="shared" si="361"/>
        <v>JWWA  B  117</v>
      </c>
      <c r="W1647" s="401" t="str">
        <f t="shared" si="396"/>
        <v>JWWA  B  117</v>
      </c>
      <c r="AD1647" s="401"/>
    </row>
    <row r="1648" spans="1:30" ht="15" customHeight="1">
      <c r="A1648" s="400" t="str">
        <f t="shared" ref="A1648:A1711" si="405">I1648</f>
        <v>034Q0101</v>
      </c>
      <c r="B1648" s="544"/>
      <c r="C1648" s="529"/>
      <c r="D1648" s="139" t="s">
        <v>3339</v>
      </c>
      <c r="E1648" s="140">
        <v>1</v>
      </c>
      <c r="F1648" s="140">
        <v>1</v>
      </c>
      <c r="G1648" s="539"/>
      <c r="H1648" s="532"/>
      <c r="I1648" s="148" t="str">
        <f t="shared" ref="I1648" si="406">IF(OR(D1648="",E1648="",F1648=""),"",TEXT(T1648,"000")&amp;D1648&amp;TEXT(E1648,"00")&amp;TEXT(F1648,"00"))</f>
        <v>034Q0101</v>
      </c>
      <c r="J1648" s="149" t="s">
        <v>1074</v>
      </c>
      <c r="K1648" s="149" t="s">
        <v>1367</v>
      </c>
      <c r="L1648" s="149" t="s">
        <v>3348</v>
      </c>
      <c r="M1648" s="149" t="s">
        <v>965</v>
      </c>
      <c r="N1648" s="149" t="s">
        <v>966</v>
      </c>
      <c r="O1648" s="150" t="s">
        <v>6</v>
      </c>
      <c r="P1648" s="151" t="s">
        <v>3344</v>
      </c>
      <c r="Q1648" s="152">
        <v>117</v>
      </c>
      <c r="R1648" s="153"/>
      <c r="S1648" s="154" t="s">
        <v>1354</v>
      </c>
      <c r="T1648" s="407">
        <f t="shared" si="399"/>
        <v>34</v>
      </c>
      <c r="V1648" s="401" t="str">
        <f t="shared" si="361"/>
        <v>JWWA  B  117</v>
      </c>
      <c r="W1648" s="401" t="str">
        <f t="shared" si="396"/>
        <v>JWWA  B  117</v>
      </c>
      <c r="AD1648" s="401"/>
    </row>
    <row r="1649" spans="1:30" ht="15" customHeight="1">
      <c r="A1649" s="400" t="str">
        <f t="shared" si="405"/>
        <v>013Q0102</v>
      </c>
      <c r="B1649" s="544"/>
      <c r="C1649" s="529"/>
      <c r="D1649" s="139" t="s">
        <v>3339</v>
      </c>
      <c r="E1649" s="140">
        <v>1</v>
      </c>
      <c r="F1649" s="140">
        <v>2</v>
      </c>
      <c r="G1649" s="539"/>
      <c r="H1649" s="532"/>
      <c r="I1649" s="148" t="str">
        <f t="shared" si="398"/>
        <v>013Q0102</v>
      </c>
      <c r="J1649" s="149" t="s">
        <v>1074</v>
      </c>
      <c r="K1649" s="149" t="s">
        <v>967</v>
      </c>
      <c r="L1649" s="149" t="s">
        <v>3346</v>
      </c>
      <c r="M1649" s="149" t="s">
        <v>965</v>
      </c>
      <c r="N1649" s="149" t="s">
        <v>966</v>
      </c>
      <c r="O1649" s="150" t="s">
        <v>6</v>
      </c>
      <c r="P1649" s="151" t="s">
        <v>3344</v>
      </c>
      <c r="Q1649" s="152">
        <v>117</v>
      </c>
      <c r="R1649" s="153"/>
      <c r="S1649" s="154" t="s">
        <v>843</v>
      </c>
      <c r="T1649" s="407">
        <f t="shared" si="399"/>
        <v>13</v>
      </c>
      <c r="V1649" s="401" t="str">
        <f t="shared" si="361"/>
        <v>JWWA  B  117</v>
      </c>
      <c r="W1649" s="401" t="str">
        <f t="shared" ref="W1649" si="407">V1649</f>
        <v>JWWA  B  117</v>
      </c>
      <c r="AD1649" s="401"/>
    </row>
    <row r="1650" spans="1:30" ht="15" customHeight="1">
      <c r="A1650" s="400" t="str">
        <f t="shared" si="405"/>
        <v>015Q0101</v>
      </c>
      <c r="B1650" s="544"/>
      <c r="C1650" s="529"/>
      <c r="D1650" s="139" t="s">
        <v>3339</v>
      </c>
      <c r="E1650" s="140">
        <v>1</v>
      </c>
      <c r="F1650" s="140">
        <v>1</v>
      </c>
      <c r="G1650" s="539"/>
      <c r="H1650" s="532"/>
      <c r="I1650" s="148" t="str">
        <f t="shared" ref="I1650" si="408">IF(OR(D1650="",E1650="",F1650=""),"",TEXT(T1650,"000")&amp;D1650&amp;TEXT(E1650,"00")&amp;TEXT(F1650,"00"))</f>
        <v>015Q0101</v>
      </c>
      <c r="J1650" s="149" t="s">
        <v>1074</v>
      </c>
      <c r="K1650" s="149" t="s">
        <v>2236</v>
      </c>
      <c r="L1650" s="149" t="s">
        <v>3343</v>
      </c>
      <c r="M1650" s="149" t="s">
        <v>965</v>
      </c>
      <c r="N1650" s="149" t="s">
        <v>966</v>
      </c>
      <c r="O1650" s="150" t="s">
        <v>6</v>
      </c>
      <c r="P1650" s="151" t="s">
        <v>3344</v>
      </c>
      <c r="Q1650" s="152">
        <v>117</v>
      </c>
      <c r="R1650" s="153"/>
      <c r="S1650" s="154" t="s">
        <v>1606</v>
      </c>
      <c r="T1650" s="407">
        <f t="shared" si="399"/>
        <v>15</v>
      </c>
      <c r="V1650" s="401" t="str">
        <f t="shared" si="361"/>
        <v>JWWA  B  117</v>
      </c>
      <c r="W1650" s="401" t="str">
        <f t="shared" si="396"/>
        <v>JWWA  B  117</v>
      </c>
      <c r="AD1650" s="401"/>
    </row>
    <row r="1651" spans="1:30" ht="15" customHeight="1">
      <c r="A1651" s="400" t="str">
        <f t="shared" si="405"/>
        <v>029Q0102</v>
      </c>
      <c r="B1651" s="544"/>
      <c r="C1651" s="529"/>
      <c r="D1651" s="139" t="s">
        <v>3339</v>
      </c>
      <c r="E1651" s="140">
        <v>1</v>
      </c>
      <c r="F1651" s="140">
        <v>2</v>
      </c>
      <c r="G1651" s="539"/>
      <c r="H1651" s="532"/>
      <c r="I1651" s="155" t="str">
        <f t="shared" ref="I1651" si="409">IF(OR(D1651="",E1651="",F1651=""),"",TEXT(T1651,"000")&amp;D1651&amp;TEXT(E1651,"00")&amp;TEXT(F1651,"00"))</f>
        <v>029Q0102</v>
      </c>
      <c r="J1651" s="156" t="s">
        <v>1074</v>
      </c>
      <c r="K1651" s="156" t="s">
        <v>2079</v>
      </c>
      <c r="L1651" s="156" t="s">
        <v>3346</v>
      </c>
      <c r="M1651" s="156" t="s">
        <v>965</v>
      </c>
      <c r="N1651" s="156" t="s">
        <v>966</v>
      </c>
      <c r="O1651" s="157" t="s">
        <v>6</v>
      </c>
      <c r="P1651" s="158" t="s">
        <v>3344</v>
      </c>
      <c r="Q1651" s="159">
        <v>117</v>
      </c>
      <c r="R1651" s="160"/>
      <c r="S1651" s="161" t="s">
        <v>2077</v>
      </c>
      <c r="T1651" s="408">
        <f t="shared" si="399"/>
        <v>29</v>
      </c>
      <c r="V1651" s="401" t="str">
        <f t="shared" si="361"/>
        <v>JWWA  B  117</v>
      </c>
      <c r="W1651" s="401" t="str">
        <f t="shared" si="396"/>
        <v>JWWA  B  117</v>
      </c>
      <c r="AD1651" s="401"/>
    </row>
    <row r="1652" spans="1:30" ht="15" customHeight="1">
      <c r="A1652" s="400" t="str">
        <f t="shared" si="405"/>
        <v>002Q0102</v>
      </c>
      <c r="B1652" s="544"/>
      <c r="C1652" s="529"/>
      <c r="D1652" s="139" t="s">
        <v>3339</v>
      </c>
      <c r="E1652" s="140">
        <v>1</v>
      </c>
      <c r="F1652" s="140">
        <v>2</v>
      </c>
      <c r="G1652" s="539"/>
      <c r="H1652" s="532"/>
      <c r="I1652" s="162" t="str">
        <f t="shared" si="398"/>
        <v>002Q0102</v>
      </c>
      <c r="J1652" s="142" t="s">
        <v>1074</v>
      </c>
      <c r="K1652" s="142" t="s">
        <v>4006</v>
      </c>
      <c r="L1652" s="142" t="s">
        <v>3347</v>
      </c>
      <c r="M1652" s="142" t="s">
        <v>965</v>
      </c>
      <c r="N1652" s="142" t="s">
        <v>966</v>
      </c>
      <c r="O1652" s="143" t="s">
        <v>57</v>
      </c>
      <c r="P1652" s="144"/>
      <c r="Q1652" s="145"/>
      <c r="R1652" s="146"/>
      <c r="S1652" s="147" t="s">
        <v>1717</v>
      </c>
      <c r="T1652" s="406">
        <f t="shared" si="399"/>
        <v>2</v>
      </c>
      <c r="V1652" s="401" t="str">
        <f t="shared" si="361"/>
        <v xml:space="preserve">指定承認    </v>
      </c>
      <c r="W1652" s="401" t="str">
        <f t="shared" si="396"/>
        <v xml:space="preserve">指定承認    </v>
      </c>
      <c r="AD1652" s="401"/>
    </row>
    <row r="1653" spans="1:30" ht="15" customHeight="1">
      <c r="A1653" s="400" t="str">
        <f t="shared" si="405"/>
        <v>013Q0103</v>
      </c>
      <c r="B1653" s="544"/>
      <c r="C1653" s="529"/>
      <c r="D1653" s="139" t="s">
        <v>3339</v>
      </c>
      <c r="E1653" s="140">
        <v>1</v>
      </c>
      <c r="F1653" s="140">
        <v>3</v>
      </c>
      <c r="G1653" s="539"/>
      <c r="H1653" s="532"/>
      <c r="I1653" s="148" t="str">
        <f t="shared" si="398"/>
        <v>013Q0103</v>
      </c>
      <c r="J1653" s="149" t="s">
        <v>1074</v>
      </c>
      <c r="K1653" s="149" t="s">
        <v>967</v>
      </c>
      <c r="L1653" s="149" t="s">
        <v>3347</v>
      </c>
      <c r="M1653" s="149" t="s">
        <v>965</v>
      </c>
      <c r="N1653" s="149" t="s">
        <v>966</v>
      </c>
      <c r="O1653" s="150" t="s">
        <v>57</v>
      </c>
      <c r="P1653" s="151"/>
      <c r="Q1653" s="152"/>
      <c r="R1653" s="153"/>
      <c r="S1653" s="154" t="s">
        <v>843</v>
      </c>
      <c r="T1653" s="407">
        <f t="shared" si="399"/>
        <v>13</v>
      </c>
      <c r="V1653" s="401" t="str">
        <f t="shared" si="361"/>
        <v xml:space="preserve">指定承認    </v>
      </c>
      <c r="W1653" s="401" t="str">
        <f t="shared" si="396"/>
        <v xml:space="preserve">指定承認    </v>
      </c>
      <c r="AD1653" s="401"/>
    </row>
    <row r="1654" spans="1:30" ht="15" customHeight="1">
      <c r="A1654" s="400" t="str">
        <f t="shared" si="405"/>
        <v>015Q0102</v>
      </c>
      <c r="B1654" s="544"/>
      <c r="C1654" s="529"/>
      <c r="D1654" s="139" t="s">
        <v>3339</v>
      </c>
      <c r="E1654" s="140">
        <v>1</v>
      </c>
      <c r="F1654" s="140">
        <v>2</v>
      </c>
      <c r="G1654" s="539"/>
      <c r="H1654" s="532"/>
      <c r="I1654" s="148" t="str">
        <f t="shared" si="398"/>
        <v>015Q0102</v>
      </c>
      <c r="J1654" s="149" t="s">
        <v>1074</v>
      </c>
      <c r="K1654" s="149" t="s">
        <v>2237</v>
      </c>
      <c r="L1654" s="149" t="s">
        <v>3347</v>
      </c>
      <c r="M1654" s="149" t="s">
        <v>965</v>
      </c>
      <c r="N1654" s="149" t="s">
        <v>966</v>
      </c>
      <c r="O1654" s="150" t="s">
        <v>57</v>
      </c>
      <c r="P1654" s="151"/>
      <c r="Q1654" s="152"/>
      <c r="R1654" s="153"/>
      <c r="S1654" s="154" t="s">
        <v>1606</v>
      </c>
      <c r="T1654" s="407">
        <f t="shared" si="399"/>
        <v>15</v>
      </c>
      <c r="V1654" s="401" t="str">
        <f t="shared" ref="V1654:V1717" si="410">""&amp;O1654&amp;"  "&amp;P1654&amp;"  "&amp;Q1654&amp;""</f>
        <v xml:space="preserve">指定承認    </v>
      </c>
      <c r="W1654" s="401" t="str">
        <f t="shared" ref="W1654:W1663" si="411">V1654</f>
        <v xml:space="preserve">指定承認    </v>
      </c>
      <c r="AD1654" s="401"/>
    </row>
    <row r="1655" spans="1:30" ht="15" customHeight="1">
      <c r="A1655" s="400" t="str">
        <f t="shared" si="405"/>
        <v>027Q0102</v>
      </c>
      <c r="B1655" s="544"/>
      <c r="C1655" s="529"/>
      <c r="D1655" s="139" t="s">
        <v>3339</v>
      </c>
      <c r="E1655" s="140">
        <v>1</v>
      </c>
      <c r="F1655" s="140">
        <v>2</v>
      </c>
      <c r="G1655" s="539"/>
      <c r="H1655" s="532"/>
      <c r="I1655" s="148" t="str">
        <f t="shared" si="398"/>
        <v>027Q0102</v>
      </c>
      <c r="J1655" s="149" t="s">
        <v>1074</v>
      </c>
      <c r="K1655" s="149" t="s">
        <v>1795</v>
      </c>
      <c r="L1655" s="149" t="s">
        <v>3347</v>
      </c>
      <c r="M1655" s="149" t="s">
        <v>965</v>
      </c>
      <c r="N1655" s="149" t="s">
        <v>966</v>
      </c>
      <c r="O1655" s="150" t="s">
        <v>57</v>
      </c>
      <c r="P1655" s="151"/>
      <c r="Q1655" s="152"/>
      <c r="R1655" s="153"/>
      <c r="S1655" s="154" t="s">
        <v>1227</v>
      </c>
      <c r="T1655" s="407">
        <f t="shared" si="399"/>
        <v>27</v>
      </c>
      <c r="V1655" s="401" t="str">
        <f t="shared" si="410"/>
        <v xml:space="preserve">指定承認    </v>
      </c>
      <c r="W1655" s="401" t="str">
        <f t="shared" si="411"/>
        <v xml:space="preserve">指定承認    </v>
      </c>
      <c r="AD1655" s="401"/>
    </row>
    <row r="1656" spans="1:30" ht="15" customHeight="1">
      <c r="A1656" s="400" t="str">
        <f t="shared" si="405"/>
        <v>029Q0103</v>
      </c>
      <c r="B1656" s="544"/>
      <c r="C1656" s="529"/>
      <c r="D1656" s="139" t="s">
        <v>3339</v>
      </c>
      <c r="E1656" s="140">
        <v>1</v>
      </c>
      <c r="F1656" s="140">
        <v>3</v>
      </c>
      <c r="G1656" s="539"/>
      <c r="H1656" s="532"/>
      <c r="I1656" s="148" t="str">
        <f t="shared" si="398"/>
        <v>029Q0103</v>
      </c>
      <c r="J1656" s="149" t="s">
        <v>1074</v>
      </c>
      <c r="K1656" s="149" t="s">
        <v>2079</v>
      </c>
      <c r="L1656" s="149" t="s">
        <v>3347</v>
      </c>
      <c r="M1656" s="149" t="s">
        <v>965</v>
      </c>
      <c r="N1656" s="149" t="s">
        <v>966</v>
      </c>
      <c r="O1656" s="150" t="s">
        <v>57</v>
      </c>
      <c r="P1656" s="151"/>
      <c r="Q1656" s="152"/>
      <c r="R1656" s="153"/>
      <c r="S1656" s="154" t="s">
        <v>2077</v>
      </c>
      <c r="T1656" s="407">
        <f t="shared" si="399"/>
        <v>29</v>
      </c>
      <c r="V1656" s="401" t="str">
        <f t="shared" si="410"/>
        <v xml:space="preserve">指定承認    </v>
      </c>
      <c r="W1656" s="401" t="str">
        <f t="shared" si="411"/>
        <v xml:space="preserve">指定承認    </v>
      </c>
      <c r="AD1656" s="401"/>
    </row>
    <row r="1657" spans="1:30" ht="15" customHeight="1">
      <c r="A1657" s="400" t="str">
        <f t="shared" si="405"/>
        <v>034Q0103</v>
      </c>
      <c r="B1657" s="544"/>
      <c r="C1657" s="529"/>
      <c r="D1657" s="139" t="s">
        <v>3339</v>
      </c>
      <c r="E1657" s="140">
        <v>1</v>
      </c>
      <c r="F1657" s="140">
        <v>3</v>
      </c>
      <c r="G1657" s="535"/>
      <c r="H1657" s="533"/>
      <c r="I1657" s="155" t="str">
        <f t="shared" si="398"/>
        <v>034Q0103</v>
      </c>
      <c r="J1657" s="156" t="s">
        <v>1074</v>
      </c>
      <c r="K1657" s="156" t="s">
        <v>1367</v>
      </c>
      <c r="L1657" s="156" t="s">
        <v>3347</v>
      </c>
      <c r="M1657" s="156" t="s">
        <v>965</v>
      </c>
      <c r="N1657" s="156" t="s">
        <v>966</v>
      </c>
      <c r="O1657" s="157" t="s">
        <v>57</v>
      </c>
      <c r="P1657" s="158"/>
      <c r="Q1657" s="159"/>
      <c r="R1657" s="160"/>
      <c r="S1657" s="161" t="s">
        <v>1354</v>
      </c>
      <c r="T1657" s="408">
        <f t="shared" si="399"/>
        <v>34</v>
      </c>
      <c r="V1657" s="401" t="str">
        <f t="shared" si="410"/>
        <v xml:space="preserve">指定承認    </v>
      </c>
      <c r="W1657" s="401" t="str">
        <f t="shared" si="411"/>
        <v xml:space="preserve">指定承認    </v>
      </c>
      <c r="AD1657" s="401"/>
    </row>
    <row r="1658" spans="1:30" ht="15" customHeight="1">
      <c r="A1658" s="400" t="str">
        <f t="shared" si="405"/>
        <v>002Q0104</v>
      </c>
      <c r="B1658" s="544"/>
      <c r="C1658" s="529"/>
      <c r="D1658" s="139" t="s">
        <v>3339</v>
      </c>
      <c r="E1658" s="140">
        <v>1</v>
      </c>
      <c r="F1658" s="140">
        <v>4</v>
      </c>
      <c r="G1658" s="534" t="s">
        <v>3340</v>
      </c>
      <c r="H1658" s="531" t="s">
        <v>3342</v>
      </c>
      <c r="I1658" s="162" t="str">
        <f t="shared" si="398"/>
        <v>002Q0104</v>
      </c>
      <c r="J1658" s="142" t="s">
        <v>3349</v>
      </c>
      <c r="K1658" s="142" t="s">
        <v>4007</v>
      </c>
      <c r="L1658" s="142" t="s">
        <v>3350</v>
      </c>
      <c r="M1658" s="142" t="s">
        <v>3351</v>
      </c>
      <c r="N1658" s="142" t="s">
        <v>3341</v>
      </c>
      <c r="O1658" s="143" t="s">
        <v>6</v>
      </c>
      <c r="P1658" s="144" t="s">
        <v>3344</v>
      </c>
      <c r="Q1658" s="145">
        <v>117</v>
      </c>
      <c r="R1658" s="146"/>
      <c r="S1658" s="147" t="s">
        <v>1717</v>
      </c>
      <c r="T1658" s="406">
        <f t="shared" si="399"/>
        <v>2</v>
      </c>
      <c r="V1658" s="401" t="str">
        <f t="shared" si="410"/>
        <v>JWWA  B  117</v>
      </c>
      <c r="W1658" s="401" t="str">
        <f t="shared" si="411"/>
        <v>JWWA  B  117</v>
      </c>
      <c r="AD1658" s="401"/>
    </row>
    <row r="1659" spans="1:30" ht="15" customHeight="1">
      <c r="A1659" s="400" t="str">
        <f t="shared" si="405"/>
        <v>013Q0104</v>
      </c>
      <c r="B1659" s="544"/>
      <c r="C1659" s="529"/>
      <c r="D1659" s="139" t="s">
        <v>3339</v>
      </c>
      <c r="E1659" s="140">
        <v>1</v>
      </c>
      <c r="F1659" s="140">
        <v>4</v>
      </c>
      <c r="G1659" s="539"/>
      <c r="H1659" s="532"/>
      <c r="I1659" s="148" t="str">
        <f t="shared" si="398"/>
        <v>013Q0104</v>
      </c>
      <c r="J1659" s="149" t="s">
        <v>1074</v>
      </c>
      <c r="K1659" s="149" t="s">
        <v>967</v>
      </c>
      <c r="L1659" s="149" t="s">
        <v>3352</v>
      </c>
      <c r="M1659" s="149" t="s">
        <v>965</v>
      </c>
      <c r="N1659" s="149" t="s">
        <v>966</v>
      </c>
      <c r="O1659" s="150" t="s">
        <v>6</v>
      </c>
      <c r="P1659" s="151" t="s">
        <v>3344</v>
      </c>
      <c r="Q1659" s="152">
        <v>117</v>
      </c>
      <c r="R1659" s="153"/>
      <c r="S1659" s="154" t="s">
        <v>843</v>
      </c>
      <c r="T1659" s="407">
        <f t="shared" si="399"/>
        <v>13</v>
      </c>
      <c r="V1659" s="401" t="str">
        <f t="shared" si="410"/>
        <v>JWWA  B  117</v>
      </c>
      <c r="W1659" s="401" t="str">
        <f t="shared" si="411"/>
        <v>JWWA  B  117</v>
      </c>
      <c r="AD1659" s="401"/>
    </row>
    <row r="1660" spans="1:30" ht="15" customHeight="1">
      <c r="A1660" s="400" t="str">
        <f t="shared" si="405"/>
        <v>015Q0103</v>
      </c>
      <c r="B1660" s="544"/>
      <c r="C1660" s="529"/>
      <c r="D1660" s="139" t="s">
        <v>3339</v>
      </c>
      <c r="E1660" s="140">
        <v>1</v>
      </c>
      <c r="F1660" s="140">
        <v>3</v>
      </c>
      <c r="G1660" s="539"/>
      <c r="H1660" s="532"/>
      <c r="I1660" s="148" t="str">
        <f t="shared" si="398"/>
        <v>015Q0103</v>
      </c>
      <c r="J1660" s="149" t="s">
        <v>1074</v>
      </c>
      <c r="K1660" s="149" t="s">
        <v>2237</v>
      </c>
      <c r="L1660" s="149" t="s">
        <v>3353</v>
      </c>
      <c r="M1660" s="149" t="s">
        <v>965</v>
      </c>
      <c r="N1660" s="149" t="s">
        <v>966</v>
      </c>
      <c r="O1660" s="150" t="s">
        <v>6</v>
      </c>
      <c r="P1660" s="151" t="s">
        <v>3344</v>
      </c>
      <c r="Q1660" s="152">
        <v>117</v>
      </c>
      <c r="R1660" s="153"/>
      <c r="S1660" s="154" t="s">
        <v>1606</v>
      </c>
      <c r="T1660" s="407">
        <f t="shared" si="399"/>
        <v>15</v>
      </c>
      <c r="V1660" s="401" t="str">
        <f t="shared" si="410"/>
        <v>JWWA  B  117</v>
      </c>
      <c r="W1660" s="401" t="str">
        <f t="shared" si="411"/>
        <v>JWWA  B  117</v>
      </c>
      <c r="AD1660" s="401"/>
    </row>
    <row r="1661" spans="1:30" ht="15" customHeight="1">
      <c r="A1661" s="400" t="str">
        <f t="shared" si="405"/>
        <v>027Q0103</v>
      </c>
      <c r="B1661" s="544"/>
      <c r="C1661" s="529"/>
      <c r="D1661" s="139" t="s">
        <v>3339</v>
      </c>
      <c r="E1661" s="140">
        <v>1</v>
      </c>
      <c r="F1661" s="140">
        <v>3</v>
      </c>
      <c r="G1661" s="539"/>
      <c r="H1661" s="532"/>
      <c r="I1661" s="148" t="str">
        <f t="shared" si="398"/>
        <v>027Q0103</v>
      </c>
      <c r="J1661" s="149" t="s">
        <v>1074</v>
      </c>
      <c r="K1661" s="149" t="s">
        <v>1795</v>
      </c>
      <c r="L1661" s="149" t="s">
        <v>3353</v>
      </c>
      <c r="M1661" s="149" t="s">
        <v>965</v>
      </c>
      <c r="N1661" s="149" t="s">
        <v>966</v>
      </c>
      <c r="O1661" s="150" t="s">
        <v>6</v>
      </c>
      <c r="P1661" s="151" t="s">
        <v>3344</v>
      </c>
      <c r="Q1661" s="152">
        <v>117</v>
      </c>
      <c r="R1661" s="153"/>
      <c r="S1661" s="154" t="s">
        <v>1227</v>
      </c>
      <c r="T1661" s="407">
        <f t="shared" si="399"/>
        <v>27</v>
      </c>
      <c r="V1661" s="401" t="str">
        <f t="shared" si="410"/>
        <v>JWWA  B  117</v>
      </c>
      <c r="W1661" s="401" t="str">
        <f t="shared" si="411"/>
        <v>JWWA  B  117</v>
      </c>
      <c r="AD1661" s="401"/>
    </row>
    <row r="1662" spans="1:30" ht="15" customHeight="1">
      <c r="A1662" s="400" t="str">
        <f t="shared" si="405"/>
        <v>029Q0104</v>
      </c>
      <c r="B1662" s="544"/>
      <c r="C1662" s="529"/>
      <c r="D1662" s="139" t="s">
        <v>3339</v>
      </c>
      <c r="E1662" s="140">
        <v>1</v>
      </c>
      <c r="F1662" s="140">
        <v>4</v>
      </c>
      <c r="G1662" s="539"/>
      <c r="H1662" s="532"/>
      <c r="I1662" s="148" t="str">
        <f t="shared" si="398"/>
        <v>029Q0104</v>
      </c>
      <c r="J1662" s="149" t="s">
        <v>1074</v>
      </c>
      <c r="K1662" s="149" t="s">
        <v>2079</v>
      </c>
      <c r="L1662" s="149" t="s">
        <v>3352</v>
      </c>
      <c r="M1662" s="149" t="s">
        <v>965</v>
      </c>
      <c r="N1662" s="149" t="s">
        <v>966</v>
      </c>
      <c r="O1662" s="150" t="s">
        <v>6</v>
      </c>
      <c r="P1662" s="151" t="s">
        <v>3344</v>
      </c>
      <c r="Q1662" s="152">
        <v>117</v>
      </c>
      <c r="R1662" s="153"/>
      <c r="S1662" s="154" t="s">
        <v>2077</v>
      </c>
      <c r="T1662" s="407">
        <f t="shared" si="399"/>
        <v>29</v>
      </c>
      <c r="V1662" s="401" t="str">
        <f t="shared" si="410"/>
        <v>JWWA  B  117</v>
      </c>
      <c r="W1662" s="401" t="str">
        <f t="shared" si="411"/>
        <v>JWWA  B  117</v>
      </c>
      <c r="AD1662" s="401"/>
    </row>
    <row r="1663" spans="1:30" ht="15" customHeight="1">
      <c r="A1663" s="400" t="str">
        <f t="shared" si="405"/>
        <v>034Q0102</v>
      </c>
      <c r="B1663" s="544"/>
      <c r="C1663" s="529"/>
      <c r="D1663" s="139" t="s">
        <v>3339</v>
      </c>
      <c r="E1663" s="140">
        <v>1</v>
      </c>
      <c r="F1663" s="140">
        <v>2</v>
      </c>
      <c r="G1663" s="535"/>
      <c r="H1663" s="533"/>
      <c r="I1663" s="155" t="str">
        <f t="shared" ref="I1663" si="412">IF(OR(D1663="",E1663="",F1663=""),"",TEXT(T1663,"000")&amp;D1663&amp;TEXT(E1663,"00")&amp;TEXT(F1663,"00"))</f>
        <v>034Q0102</v>
      </c>
      <c r="J1663" s="156" t="s">
        <v>1074</v>
      </c>
      <c r="K1663" s="156" t="s">
        <v>1367</v>
      </c>
      <c r="L1663" s="156" t="s">
        <v>3363</v>
      </c>
      <c r="M1663" s="156" t="s">
        <v>965</v>
      </c>
      <c r="N1663" s="156" t="s">
        <v>966</v>
      </c>
      <c r="O1663" s="157" t="s">
        <v>6</v>
      </c>
      <c r="P1663" s="158" t="s">
        <v>3344</v>
      </c>
      <c r="Q1663" s="159">
        <v>117</v>
      </c>
      <c r="R1663" s="160"/>
      <c r="S1663" s="161" t="s">
        <v>1354</v>
      </c>
      <c r="T1663" s="408">
        <f t="shared" si="399"/>
        <v>34</v>
      </c>
      <c r="V1663" s="401" t="str">
        <f t="shared" si="410"/>
        <v>JWWA  B  117</v>
      </c>
      <c r="W1663" s="401" t="str">
        <f t="shared" si="411"/>
        <v>JWWA  B  117</v>
      </c>
      <c r="AD1663" s="401"/>
    </row>
    <row r="1664" spans="1:30" ht="15" customHeight="1">
      <c r="A1664" s="400" t="str">
        <f t="shared" si="405"/>
        <v>013Q0105</v>
      </c>
      <c r="B1664" s="544" t="s">
        <v>3392</v>
      </c>
      <c r="C1664" s="529" t="s">
        <v>3391</v>
      </c>
      <c r="D1664" s="139" t="s">
        <v>3339</v>
      </c>
      <c r="E1664" s="140">
        <v>1</v>
      </c>
      <c r="F1664" s="140">
        <v>5</v>
      </c>
      <c r="G1664" s="534" t="s">
        <v>3340</v>
      </c>
      <c r="H1664" s="531" t="s">
        <v>2536</v>
      </c>
      <c r="I1664" s="162" t="str">
        <f t="shared" si="398"/>
        <v>013Q0105</v>
      </c>
      <c r="J1664" s="142" t="s">
        <v>1074</v>
      </c>
      <c r="K1664" s="142" t="s">
        <v>3354</v>
      </c>
      <c r="L1664" s="142" t="s">
        <v>3355</v>
      </c>
      <c r="M1664" s="142" t="s">
        <v>965</v>
      </c>
      <c r="N1664" s="142" t="s">
        <v>966</v>
      </c>
      <c r="O1664" s="143" t="s">
        <v>57</v>
      </c>
      <c r="P1664" s="144"/>
      <c r="Q1664" s="145"/>
      <c r="R1664" s="146"/>
      <c r="S1664" s="147" t="s">
        <v>843</v>
      </c>
      <c r="T1664" s="406">
        <f t="shared" si="399"/>
        <v>13</v>
      </c>
      <c r="V1664" s="401" t="str">
        <f t="shared" si="410"/>
        <v xml:space="preserve">指定承認    </v>
      </c>
      <c r="W1664" s="401" t="str">
        <f t="shared" ref="W1664:W1673" si="413">V1664</f>
        <v xml:space="preserve">指定承認    </v>
      </c>
      <c r="AD1664" s="401"/>
    </row>
    <row r="1665" spans="1:30" ht="15" customHeight="1">
      <c r="A1665" s="400" t="str">
        <f t="shared" si="405"/>
        <v>015Q0104</v>
      </c>
      <c r="B1665" s="544"/>
      <c r="C1665" s="529"/>
      <c r="D1665" s="139" t="s">
        <v>3339</v>
      </c>
      <c r="E1665" s="140">
        <v>1</v>
      </c>
      <c r="F1665" s="140">
        <v>4</v>
      </c>
      <c r="G1665" s="539"/>
      <c r="H1665" s="532"/>
      <c r="I1665" s="148" t="str">
        <f t="shared" si="398"/>
        <v>015Q0104</v>
      </c>
      <c r="J1665" s="149" t="s">
        <v>1074</v>
      </c>
      <c r="K1665" s="149" t="s">
        <v>2238</v>
      </c>
      <c r="L1665" s="149" t="s">
        <v>3356</v>
      </c>
      <c r="M1665" s="149" t="s">
        <v>965</v>
      </c>
      <c r="N1665" s="149" t="s">
        <v>966</v>
      </c>
      <c r="O1665" s="150" t="s">
        <v>57</v>
      </c>
      <c r="P1665" s="151"/>
      <c r="Q1665" s="152"/>
      <c r="R1665" s="153"/>
      <c r="S1665" s="154" t="s">
        <v>1606</v>
      </c>
      <c r="T1665" s="407">
        <f t="shared" si="399"/>
        <v>15</v>
      </c>
      <c r="V1665" s="401" t="str">
        <f t="shared" si="410"/>
        <v xml:space="preserve">指定承認    </v>
      </c>
      <c r="W1665" s="401" t="str">
        <f t="shared" si="413"/>
        <v xml:space="preserve">指定承認    </v>
      </c>
      <c r="AD1665" s="401"/>
    </row>
    <row r="1666" spans="1:30" ht="15" customHeight="1">
      <c r="A1666" s="400" t="str">
        <f t="shared" si="405"/>
        <v>027Q0104</v>
      </c>
      <c r="B1666" s="544"/>
      <c r="C1666" s="529"/>
      <c r="D1666" s="139" t="s">
        <v>3339</v>
      </c>
      <c r="E1666" s="140">
        <v>1</v>
      </c>
      <c r="F1666" s="140">
        <v>4</v>
      </c>
      <c r="G1666" s="539"/>
      <c r="H1666" s="532"/>
      <c r="I1666" s="148" t="str">
        <f t="shared" si="398"/>
        <v>027Q0104</v>
      </c>
      <c r="J1666" s="149" t="s">
        <v>1074</v>
      </c>
      <c r="K1666" s="149" t="s">
        <v>1796</v>
      </c>
      <c r="L1666" s="149" t="s">
        <v>3356</v>
      </c>
      <c r="M1666" s="149" t="s">
        <v>965</v>
      </c>
      <c r="N1666" s="149" t="s">
        <v>966</v>
      </c>
      <c r="O1666" s="150" t="s">
        <v>57</v>
      </c>
      <c r="P1666" s="151"/>
      <c r="Q1666" s="152"/>
      <c r="R1666" s="153"/>
      <c r="S1666" s="154" t="s">
        <v>1227</v>
      </c>
      <c r="T1666" s="407">
        <f t="shared" si="399"/>
        <v>27</v>
      </c>
      <c r="V1666" s="401" t="str">
        <f t="shared" si="410"/>
        <v xml:space="preserve">指定承認    </v>
      </c>
      <c r="W1666" s="401" t="str">
        <f t="shared" si="413"/>
        <v xml:space="preserve">指定承認    </v>
      </c>
      <c r="AD1666" s="401"/>
    </row>
    <row r="1667" spans="1:30" ht="15" customHeight="1">
      <c r="A1667" s="400" t="str">
        <f t="shared" si="405"/>
        <v>029Q0105</v>
      </c>
      <c r="B1667" s="544"/>
      <c r="C1667" s="529"/>
      <c r="D1667" s="139" t="s">
        <v>3339</v>
      </c>
      <c r="E1667" s="140">
        <v>1</v>
      </c>
      <c r="F1667" s="140">
        <v>5</v>
      </c>
      <c r="G1667" s="539"/>
      <c r="H1667" s="533"/>
      <c r="I1667" s="155" t="str">
        <f t="shared" si="398"/>
        <v>029Q0105</v>
      </c>
      <c r="J1667" s="156" t="s">
        <v>1074</v>
      </c>
      <c r="K1667" s="156" t="s">
        <v>2078</v>
      </c>
      <c r="L1667" s="156" t="s">
        <v>3355</v>
      </c>
      <c r="M1667" s="156" t="s">
        <v>965</v>
      </c>
      <c r="N1667" s="156" t="s">
        <v>966</v>
      </c>
      <c r="O1667" s="157" t="s">
        <v>57</v>
      </c>
      <c r="P1667" s="158"/>
      <c r="Q1667" s="159"/>
      <c r="R1667" s="160"/>
      <c r="S1667" s="161" t="s">
        <v>2077</v>
      </c>
      <c r="T1667" s="408">
        <f t="shared" si="399"/>
        <v>29</v>
      </c>
      <c r="V1667" s="401" t="str">
        <f t="shared" si="410"/>
        <v xml:space="preserve">指定承認    </v>
      </c>
      <c r="W1667" s="401" t="str">
        <f t="shared" si="413"/>
        <v xml:space="preserve">指定承認    </v>
      </c>
      <c r="AD1667" s="401"/>
    </row>
    <row r="1668" spans="1:30" ht="15" customHeight="1">
      <c r="A1668" s="400" t="str">
        <f t="shared" si="405"/>
        <v>013Q0106</v>
      </c>
      <c r="B1668" s="544"/>
      <c r="C1668" s="529"/>
      <c r="D1668" s="139" t="s">
        <v>3339</v>
      </c>
      <c r="E1668" s="140">
        <v>1</v>
      </c>
      <c r="F1668" s="140">
        <v>6</v>
      </c>
      <c r="G1668" s="539"/>
      <c r="H1668" s="534" t="s">
        <v>3357</v>
      </c>
      <c r="I1668" s="162" t="str">
        <f t="shared" si="398"/>
        <v>013Q0106</v>
      </c>
      <c r="J1668" s="142" t="s">
        <v>1077</v>
      </c>
      <c r="K1668" s="142" t="s">
        <v>968</v>
      </c>
      <c r="L1668" s="142" t="s">
        <v>3358</v>
      </c>
      <c r="M1668" s="142" t="s">
        <v>965</v>
      </c>
      <c r="N1668" s="142" t="s">
        <v>3359</v>
      </c>
      <c r="O1668" s="143" t="s">
        <v>828</v>
      </c>
      <c r="P1668" s="144" t="s">
        <v>3344</v>
      </c>
      <c r="Q1668" s="145">
        <v>20</v>
      </c>
      <c r="R1668" s="146"/>
      <c r="S1668" s="147" t="s">
        <v>843</v>
      </c>
      <c r="T1668" s="406">
        <f t="shared" si="399"/>
        <v>13</v>
      </c>
      <c r="V1668" s="401" t="str">
        <f t="shared" si="410"/>
        <v>PTC  B  20</v>
      </c>
      <c r="W1668" s="401" t="str">
        <f t="shared" si="413"/>
        <v>PTC  B  20</v>
      </c>
      <c r="AD1668" s="401"/>
    </row>
    <row r="1669" spans="1:30" ht="15" customHeight="1">
      <c r="A1669" s="400" t="str">
        <f t="shared" si="405"/>
        <v>015Q0110</v>
      </c>
      <c r="B1669" s="544"/>
      <c r="C1669" s="529"/>
      <c r="D1669" s="139" t="s">
        <v>3339</v>
      </c>
      <c r="E1669" s="140">
        <v>1</v>
      </c>
      <c r="F1669" s="140">
        <v>10</v>
      </c>
      <c r="G1669" s="539"/>
      <c r="H1669" s="539"/>
      <c r="I1669" s="148" t="str">
        <f t="shared" si="398"/>
        <v>015Q0110</v>
      </c>
      <c r="J1669" s="149" t="s">
        <v>1077</v>
      </c>
      <c r="K1669" s="149" t="s">
        <v>1675</v>
      </c>
      <c r="L1669" s="149" t="s">
        <v>3358</v>
      </c>
      <c r="M1669" s="149" t="s">
        <v>965</v>
      </c>
      <c r="N1669" s="149" t="s">
        <v>3359</v>
      </c>
      <c r="O1669" s="150" t="s">
        <v>828</v>
      </c>
      <c r="P1669" s="151" t="s">
        <v>3344</v>
      </c>
      <c r="Q1669" s="152">
        <v>20</v>
      </c>
      <c r="R1669" s="153"/>
      <c r="S1669" s="154" t="s">
        <v>1606</v>
      </c>
      <c r="T1669" s="407">
        <f t="shared" si="399"/>
        <v>15</v>
      </c>
      <c r="V1669" s="401" t="str">
        <f t="shared" si="410"/>
        <v>PTC  B  20</v>
      </c>
      <c r="W1669" s="401" t="str">
        <f t="shared" si="413"/>
        <v>PTC  B  20</v>
      </c>
      <c r="AD1669" s="401"/>
    </row>
    <row r="1670" spans="1:30" ht="15" customHeight="1">
      <c r="A1670" s="400" t="str">
        <f t="shared" si="405"/>
        <v>027Q0105</v>
      </c>
      <c r="B1670" s="544"/>
      <c r="C1670" s="529"/>
      <c r="D1670" s="139" t="s">
        <v>3339</v>
      </c>
      <c r="E1670" s="140">
        <v>1</v>
      </c>
      <c r="F1670" s="140">
        <v>5</v>
      </c>
      <c r="G1670" s="539"/>
      <c r="H1670" s="539"/>
      <c r="I1670" s="148" t="str">
        <f t="shared" si="398"/>
        <v>027Q0105</v>
      </c>
      <c r="J1670" s="149" t="s">
        <v>1077</v>
      </c>
      <c r="K1670" s="149" t="s">
        <v>1797</v>
      </c>
      <c r="L1670" s="149" t="s">
        <v>3358</v>
      </c>
      <c r="M1670" s="149" t="s">
        <v>965</v>
      </c>
      <c r="N1670" s="149" t="s">
        <v>3359</v>
      </c>
      <c r="O1670" s="150" t="s">
        <v>828</v>
      </c>
      <c r="P1670" s="151" t="s">
        <v>3344</v>
      </c>
      <c r="Q1670" s="152">
        <v>20</v>
      </c>
      <c r="R1670" s="153"/>
      <c r="S1670" s="154" t="s">
        <v>1227</v>
      </c>
      <c r="T1670" s="407">
        <f t="shared" si="399"/>
        <v>27</v>
      </c>
      <c r="V1670" s="401" t="str">
        <f t="shared" si="410"/>
        <v>PTC  B  20</v>
      </c>
      <c r="W1670" s="401" t="str">
        <f t="shared" si="413"/>
        <v>PTC  B  20</v>
      </c>
      <c r="AD1670" s="401"/>
    </row>
    <row r="1671" spans="1:30" ht="15" customHeight="1">
      <c r="A1671" s="400" t="str">
        <f t="shared" si="405"/>
        <v>029Q0106</v>
      </c>
      <c r="B1671" s="544"/>
      <c r="C1671" s="529"/>
      <c r="D1671" s="139" t="s">
        <v>3339</v>
      </c>
      <c r="E1671" s="140">
        <v>1</v>
      </c>
      <c r="F1671" s="140">
        <v>6</v>
      </c>
      <c r="G1671" s="539"/>
      <c r="H1671" s="539"/>
      <c r="I1671" s="148" t="str">
        <f t="shared" si="398"/>
        <v>029Q0106</v>
      </c>
      <c r="J1671" s="149" t="s">
        <v>1077</v>
      </c>
      <c r="K1671" s="149" t="s">
        <v>2095</v>
      </c>
      <c r="L1671" s="149" t="s">
        <v>3360</v>
      </c>
      <c r="M1671" s="149" t="s">
        <v>965</v>
      </c>
      <c r="N1671" s="149" t="s">
        <v>3359</v>
      </c>
      <c r="O1671" s="150" t="s">
        <v>828</v>
      </c>
      <c r="P1671" s="151" t="s">
        <v>3344</v>
      </c>
      <c r="Q1671" s="152">
        <v>20</v>
      </c>
      <c r="R1671" s="153"/>
      <c r="S1671" s="154" t="s">
        <v>2077</v>
      </c>
      <c r="T1671" s="407">
        <f t="shared" si="399"/>
        <v>29</v>
      </c>
      <c r="V1671" s="401" t="str">
        <f t="shared" si="410"/>
        <v>PTC  B  20</v>
      </c>
      <c r="W1671" s="401" t="str">
        <f t="shared" si="413"/>
        <v>PTC  B  20</v>
      </c>
      <c r="AD1671" s="401"/>
    </row>
    <row r="1672" spans="1:30" ht="15" customHeight="1">
      <c r="A1672" s="400" t="str">
        <f t="shared" si="405"/>
        <v>029Q0107</v>
      </c>
      <c r="B1672" s="544"/>
      <c r="C1672" s="529"/>
      <c r="D1672" s="139" t="s">
        <v>3339</v>
      </c>
      <c r="E1672" s="140">
        <v>1</v>
      </c>
      <c r="F1672" s="140">
        <v>7</v>
      </c>
      <c r="G1672" s="539"/>
      <c r="H1672" s="539"/>
      <c r="I1672" s="148" t="str">
        <f t="shared" si="398"/>
        <v>029Q0107</v>
      </c>
      <c r="J1672" s="149" t="s">
        <v>1077</v>
      </c>
      <c r="K1672" s="149" t="s">
        <v>2094</v>
      </c>
      <c r="L1672" s="149" t="s">
        <v>3361</v>
      </c>
      <c r="M1672" s="149" t="s">
        <v>965</v>
      </c>
      <c r="N1672" s="149" t="s">
        <v>3359</v>
      </c>
      <c r="O1672" s="150" t="s">
        <v>828</v>
      </c>
      <c r="P1672" s="151" t="s">
        <v>3344</v>
      </c>
      <c r="Q1672" s="152">
        <v>20</v>
      </c>
      <c r="R1672" s="153"/>
      <c r="S1672" s="154" t="s">
        <v>2077</v>
      </c>
      <c r="T1672" s="407">
        <f t="shared" si="399"/>
        <v>29</v>
      </c>
      <c r="V1672" s="401" t="str">
        <f t="shared" si="410"/>
        <v>PTC  B  20</v>
      </c>
      <c r="W1672" s="401" t="str">
        <f t="shared" si="413"/>
        <v>PTC  B  20</v>
      </c>
      <c r="AD1672" s="401"/>
    </row>
    <row r="1673" spans="1:30" ht="15" customHeight="1">
      <c r="A1673" s="400" t="str">
        <f t="shared" si="405"/>
        <v>034Q0104</v>
      </c>
      <c r="B1673" s="544"/>
      <c r="C1673" s="529"/>
      <c r="D1673" s="139" t="s">
        <v>3339</v>
      </c>
      <c r="E1673" s="140">
        <v>1</v>
      </c>
      <c r="F1673" s="140">
        <v>4</v>
      </c>
      <c r="G1673" s="539"/>
      <c r="H1673" s="535"/>
      <c r="I1673" s="155" t="str">
        <f t="shared" si="398"/>
        <v>034Q0104</v>
      </c>
      <c r="J1673" s="156" t="s">
        <v>1077</v>
      </c>
      <c r="K1673" s="156" t="s">
        <v>1369</v>
      </c>
      <c r="L1673" s="156" t="s">
        <v>3362</v>
      </c>
      <c r="M1673" s="156" t="s">
        <v>965</v>
      </c>
      <c r="N1673" s="156" t="s">
        <v>1368</v>
      </c>
      <c r="O1673" s="157" t="s">
        <v>828</v>
      </c>
      <c r="P1673" s="158" t="s">
        <v>3344</v>
      </c>
      <c r="Q1673" s="159">
        <v>20</v>
      </c>
      <c r="R1673" s="160"/>
      <c r="S1673" s="161" t="s">
        <v>1354</v>
      </c>
      <c r="T1673" s="408">
        <f t="shared" si="399"/>
        <v>34</v>
      </c>
      <c r="V1673" s="401" t="str">
        <f t="shared" si="410"/>
        <v>PTC  B  20</v>
      </c>
      <c r="W1673" s="401" t="str">
        <f t="shared" si="413"/>
        <v>PTC  B  20</v>
      </c>
      <c r="AD1673" s="401"/>
    </row>
    <row r="1674" spans="1:30" ht="15" customHeight="1">
      <c r="A1674" s="400" t="str">
        <f t="shared" si="405"/>
        <v>002Q0107</v>
      </c>
      <c r="B1674" s="544"/>
      <c r="C1674" s="529"/>
      <c r="D1674" s="139" t="s">
        <v>3339</v>
      </c>
      <c r="E1674" s="140">
        <v>1</v>
      </c>
      <c r="F1674" s="140">
        <v>7</v>
      </c>
      <c r="G1674" s="539"/>
      <c r="H1674" s="534" t="s">
        <v>3364</v>
      </c>
      <c r="I1674" s="162" t="str">
        <f t="shared" si="398"/>
        <v>002Q0107</v>
      </c>
      <c r="J1674" s="142" t="s">
        <v>1078</v>
      </c>
      <c r="K1674" s="142" t="s">
        <v>4008</v>
      </c>
      <c r="L1674" s="142" t="s">
        <v>3365</v>
      </c>
      <c r="M1674" s="142" t="s">
        <v>965</v>
      </c>
      <c r="N1674" s="142" t="s">
        <v>970</v>
      </c>
      <c r="O1674" s="143" t="s">
        <v>6</v>
      </c>
      <c r="P1674" s="144" t="s">
        <v>3344</v>
      </c>
      <c r="Q1674" s="145">
        <v>117</v>
      </c>
      <c r="R1674" s="146"/>
      <c r="S1674" s="147" t="s">
        <v>1717</v>
      </c>
      <c r="T1674" s="406">
        <f t="shared" si="399"/>
        <v>2</v>
      </c>
      <c r="V1674" s="401" t="str">
        <f t="shared" si="410"/>
        <v>JWWA  B  117</v>
      </c>
      <c r="W1674" s="401" t="str">
        <f t="shared" ref="W1674:W1690" si="414">V1674</f>
        <v>JWWA  B  117</v>
      </c>
      <c r="AD1674" s="401"/>
    </row>
    <row r="1675" spans="1:30" ht="15" customHeight="1">
      <c r="A1675" s="400" t="str">
        <f t="shared" si="405"/>
        <v>013Q0108</v>
      </c>
      <c r="B1675" s="544"/>
      <c r="C1675" s="529"/>
      <c r="D1675" s="139" t="s">
        <v>3339</v>
      </c>
      <c r="E1675" s="140">
        <v>1</v>
      </c>
      <c r="F1675" s="140">
        <v>8</v>
      </c>
      <c r="G1675" s="539"/>
      <c r="H1675" s="539"/>
      <c r="I1675" s="148" t="str">
        <f t="shared" si="398"/>
        <v>013Q0108</v>
      </c>
      <c r="J1675" s="149" t="s">
        <v>1078</v>
      </c>
      <c r="K1675" s="149" t="s">
        <v>971</v>
      </c>
      <c r="L1675" s="149" t="s">
        <v>3365</v>
      </c>
      <c r="M1675" s="149" t="s">
        <v>965</v>
      </c>
      <c r="N1675" s="149" t="s">
        <v>970</v>
      </c>
      <c r="O1675" s="150" t="s">
        <v>6</v>
      </c>
      <c r="P1675" s="151" t="s">
        <v>3344</v>
      </c>
      <c r="Q1675" s="152">
        <v>117</v>
      </c>
      <c r="R1675" s="153"/>
      <c r="S1675" s="154" t="s">
        <v>843</v>
      </c>
      <c r="T1675" s="407">
        <f t="shared" si="399"/>
        <v>13</v>
      </c>
      <c r="V1675" s="401" t="str">
        <f t="shared" si="410"/>
        <v>JWWA  B  117</v>
      </c>
      <c r="W1675" s="401" t="str">
        <f t="shared" si="414"/>
        <v>JWWA  B  117</v>
      </c>
      <c r="AD1675" s="401"/>
    </row>
    <row r="1676" spans="1:30" ht="15" customHeight="1">
      <c r="A1676" s="400" t="str">
        <f t="shared" si="405"/>
        <v>015Q0105</v>
      </c>
      <c r="B1676" s="544"/>
      <c r="C1676" s="529"/>
      <c r="D1676" s="139" t="s">
        <v>3339</v>
      </c>
      <c r="E1676" s="140">
        <v>1</v>
      </c>
      <c r="F1676" s="140">
        <v>5</v>
      </c>
      <c r="G1676" s="539"/>
      <c r="H1676" s="539"/>
      <c r="I1676" s="148" t="str">
        <f t="shared" si="398"/>
        <v>015Q0105</v>
      </c>
      <c r="J1676" s="149" t="s">
        <v>1078</v>
      </c>
      <c r="K1676" s="149" t="s">
        <v>2239</v>
      </c>
      <c r="L1676" s="149" t="s">
        <v>3365</v>
      </c>
      <c r="M1676" s="149" t="s">
        <v>965</v>
      </c>
      <c r="N1676" s="149" t="s">
        <v>970</v>
      </c>
      <c r="O1676" s="150" t="s">
        <v>6</v>
      </c>
      <c r="P1676" s="151" t="s">
        <v>3344</v>
      </c>
      <c r="Q1676" s="152">
        <v>117</v>
      </c>
      <c r="R1676" s="153"/>
      <c r="S1676" s="154" t="s">
        <v>1606</v>
      </c>
      <c r="T1676" s="407">
        <f t="shared" ref="T1676:T1708" si="415">IF(S1676="","",VLOOKUP(S1676,$AC$7:$AD$82,2,FALSE))</f>
        <v>15</v>
      </c>
      <c r="V1676" s="401" t="str">
        <f t="shared" si="410"/>
        <v>JWWA  B  117</v>
      </c>
      <c r="W1676" s="401" t="str">
        <f t="shared" si="414"/>
        <v>JWWA  B  117</v>
      </c>
      <c r="AD1676" s="401"/>
    </row>
    <row r="1677" spans="1:30" ht="15" customHeight="1">
      <c r="A1677" s="400" t="str">
        <f t="shared" si="405"/>
        <v>027Q0106</v>
      </c>
      <c r="B1677" s="544"/>
      <c r="C1677" s="529"/>
      <c r="D1677" s="139" t="s">
        <v>3339</v>
      </c>
      <c r="E1677" s="140">
        <v>1</v>
      </c>
      <c r="F1677" s="140">
        <v>6</v>
      </c>
      <c r="G1677" s="539"/>
      <c r="H1677" s="539"/>
      <c r="I1677" s="148" t="str">
        <f t="shared" si="398"/>
        <v>027Q0106</v>
      </c>
      <c r="J1677" s="149" t="s">
        <v>1078</v>
      </c>
      <c r="K1677" s="149" t="s">
        <v>1795</v>
      </c>
      <c r="L1677" s="149" t="s">
        <v>3365</v>
      </c>
      <c r="M1677" s="149" t="s">
        <v>965</v>
      </c>
      <c r="N1677" s="149" t="s">
        <v>970</v>
      </c>
      <c r="O1677" s="150" t="s">
        <v>6</v>
      </c>
      <c r="P1677" s="151" t="s">
        <v>3344</v>
      </c>
      <c r="Q1677" s="152">
        <v>117</v>
      </c>
      <c r="R1677" s="153"/>
      <c r="S1677" s="154" t="s">
        <v>1227</v>
      </c>
      <c r="T1677" s="407">
        <f t="shared" si="415"/>
        <v>27</v>
      </c>
      <c r="V1677" s="401" t="str">
        <f t="shared" si="410"/>
        <v>JWWA  B  117</v>
      </c>
      <c r="W1677" s="401" t="str">
        <f t="shared" si="414"/>
        <v>JWWA  B  117</v>
      </c>
      <c r="AD1677" s="401"/>
    </row>
    <row r="1678" spans="1:30" ht="15" customHeight="1">
      <c r="A1678" s="400" t="str">
        <f t="shared" si="405"/>
        <v>029Q0108</v>
      </c>
      <c r="B1678" s="544"/>
      <c r="C1678" s="529"/>
      <c r="D1678" s="139" t="s">
        <v>3339</v>
      </c>
      <c r="E1678" s="140">
        <v>1</v>
      </c>
      <c r="F1678" s="140">
        <v>8</v>
      </c>
      <c r="G1678" s="539"/>
      <c r="H1678" s="539"/>
      <c r="I1678" s="148" t="str">
        <f t="shared" si="398"/>
        <v>029Q0108</v>
      </c>
      <c r="J1678" s="149" t="s">
        <v>1078</v>
      </c>
      <c r="K1678" s="149" t="s">
        <v>2638</v>
      </c>
      <c r="L1678" s="149" t="s">
        <v>3366</v>
      </c>
      <c r="M1678" s="149" t="s">
        <v>965</v>
      </c>
      <c r="N1678" s="149" t="s">
        <v>970</v>
      </c>
      <c r="O1678" s="150" t="s">
        <v>6</v>
      </c>
      <c r="P1678" s="151" t="s">
        <v>3344</v>
      </c>
      <c r="Q1678" s="152">
        <v>117</v>
      </c>
      <c r="R1678" s="153"/>
      <c r="S1678" s="154" t="s">
        <v>2077</v>
      </c>
      <c r="T1678" s="407">
        <f t="shared" si="415"/>
        <v>29</v>
      </c>
      <c r="V1678" s="401" t="str">
        <f t="shared" si="410"/>
        <v>JWWA  B  117</v>
      </c>
      <c r="W1678" s="401" t="str">
        <f t="shared" si="414"/>
        <v>JWWA  B  117</v>
      </c>
      <c r="AD1678" s="401"/>
    </row>
    <row r="1679" spans="1:30" ht="15" customHeight="1">
      <c r="A1679" s="400" t="str">
        <f t="shared" si="405"/>
        <v>034Q0105</v>
      </c>
      <c r="B1679" s="544"/>
      <c r="C1679" s="529"/>
      <c r="D1679" s="139" t="s">
        <v>3339</v>
      </c>
      <c r="E1679" s="140">
        <v>1</v>
      </c>
      <c r="F1679" s="140">
        <v>5</v>
      </c>
      <c r="G1679" s="539"/>
      <c r="H1679" s="539"/>
      <c r="I1679" s="148" t="str">
        <f t="shared" si="398"/>
        <v>034Q0105</v>
      </c>
      <c r="J1679" s="149" t="s">
        <v>1078</v>
      </c>
      <c r="K1679" s="149" t="s">
        <v>1370</v>
      </c>
      <c r="L1679" s="149" t="s">
        <v>3367</v>
      </c>
      <c r="M1679" s="149" t="s">
        <v>965</v>
      </c>
      <c r="N1679" s="149" t="s">
        <v>1371</v>
      </c>
      <c r="O1679" s="150" t="s">
        <v>6</v>
      </c>
      <c r="P1679" s="151" t="s">
        <v>3344</v>
      </c>
      <c r="Q1679" s="152">
        <v>117</v>
      </c>
      <c r="R1679" s="153"/>
      <c r="S1679" s="154" t="s">
        <v>1354</v>
      </c>
      <c r="T1679" s="407">
        <f t="shared" si="415"/>
        <v>34</v>
      </c>
      <c r="V1679" s="401" t="str">
        <f t="shared" si="410"/>
        <v>JWWA  B  117</v>
      </c>
      <c r="W1679" s="401" t="str">
        <f t="shared" si="414"/>
        <v>JWWA  B  117</v>
      </c>
      <c r="AD1679" s="401"/>
    </row>
    <row r="1680" spans="1:30" ht="15" customHeight="1">
      <c r="A1680" s="400" t="str">
        <f t="shared" si="405"/>
        <v>002Q0106</v>
      </c>
      <c r="B1680" s="544"/>
      <c r="C1680" s="529"/>
      <c r="D1680" s="139" t="s">
        <v>3339</v>
      </c>
      <c r="E1680" s="140">
        <v>1</v>
      </c>
      <c r="F1680" s="140">
        <v>6</v>
      </c>
      <c r="G1680" s="539"/>
      <c r="H1680" s="539"/>
      <c r="I1680" s="148" t="str">
        <f t="shared" si="398"/>
        <v>002Q0106</v>
      </c>
      <c r="J1680" s="149" t="s">
        <v>1078</v>
      </c>
      <c r="K1680" s="149" t="s">
        <v>1714</v>
      </c>
      <c r="L1680" s="149" t="s">
        <v>3368</v>
      </c>
      <c r="M1680" s="149" t="s">
        <v>965</v>
      </c>
      <c r="N1680" s="149" t="s">
        <v>970</v>
      </c>
      <c r="O1680" s="150" t="s">
        <v>57</v>
      </c>
      <c r="P1680" s="151"/>
      <c r="Q1680" s="152"/>
      <c r="R1680" s="153"/>
      <c r="S1680" s="154" t="s">
        <v>1717</v>
      </c>
      <c r="T1680" s="407">
        <f t="shared" si="415"/>
        <v>2</v>
      </c>
      <c r="V1680" s="401" t="str">
        <f t="shared" si="410"/>
        <v xml:space="preserve">指定承認    </v>
      </c>
      <c r="W1680" s="401" t="str">
        <f t="shared" si="414"/>
        <v xml:space="preserve">指定承認    </v>
      </c>
      <c r="AD1680" s="401"/>
    </row>
    <row r="1681" spans="1:30" ht="15" customHeight="1">
      <c r="A1681" s="400" t="str">
        <f t="shared" si="405"/>
        <v>013Q0109</v>
      </c>
      <c r="B1681" s="544"/>
      <c r="C1681" s="529"/>
      <c r="D1681" s="139" t="s">
        <v>3339</v>
      </c>
      <c r="E1681" s="140">
        <v>1</v>
      </c>
      <c r="F1681" s="140">
        <v>9</v>
      </c>
      <c r="G1681" s="539"/>
      <c r="H1681" s="539"/>
      <c r="I1681" s="148" t="str">
        <f t="shared" si="398"/>
        <v>013Q0109</v>
      </c>
      <c r="J1681" s="149" t="s">
        <v>1078</v>
      </c>
      <c r="K1681" s="149" t="s">
        <v>3354</v>
      </c>
      <c r="L1681" s="149" t="s">
        <v>3368</v>
      </c>
      <c r="M1681" s="149" t="s">
        <v>965</v>
      </c>
      <c r="N1681" s="149" t="s">
        <v>970</v>
      </c>
      <c r="O1681" s="150" t="s">
        <v>57</v>
      </c>
      <c r="P1681" s="151"/>
      <c r="Q1681" s="152"/>
      <c r="R1681" s="153"/>
      <c r="S1681" s="154" t="s">
        <v>843</v>
      </c>
      <c r="T1681" s="407">
        <f t="shared" si="415"/>
        <v>13</v>
      </c>
      <c r="V1681" s="401" t="str">
        <f t="shared" si="410"/>
        <v xml:space="preserve">指定承認    </v>
      </c>
      <c r="W1681" s="401" t="str">
        <f t="shared" si="414"/>
        <v xml:space="preserve">指定承認    </v>
      </c>
      <c r="AD1681" s="401"/>
    </row>
    <row r="1682" spans="1:30" ht="15" customHeight="1">
      <c r="A1682" s="400" t="str">
        <f t="shared" si="405"/>
        <v>015Q0106</v>
      </c>
      <c r="B1682" s="544"/>
      <c r="C1682" s="529"/>
      <c r="D1682" s="139" t="s">
        <v>3339</v>
      </c>
      <c r="E1682" s="140">
        <v>1</v>
      </c>
      <c r="F1682" s="140">
        <v>6</v>
      </c>
      <c r="G1682" s="539"/>
      <c r="H1682" s="539"/>
      <c r="I1682" s="148" t="str">
        <f t="shared" si="398"/>
        <v>015Q0106</v>
      </c>
      <c r="J1682" s="149" t="s">
        <v>1078</v>
      </c>
      <c r="K1682" s="149" t="s">
        <v>2239</v>
      </c>
      <c r="L1682" s="149" t="s">
        <v>3368</v>
      </c>
      <c r="M1682" s="149" t="s">
        <v>965</v>
      </c>
      <c r="N1682" s="149" t="s">
        <v>970</v>
      </c>
      <c r="O1682" s="150" t="s">
        <v>57</v>
      </c>
      <c r="P1682" s="151"/>
      <c r="Q1682" s="152"/>
      <c r="R1682" s="153"/>
      <c r="S1682" s="154" t="s">
        <v>1606</v>
      </c>
      <c r="T1682" s="407">
        <f t="shared" si="415"/>
        <v>15</v>
      </c>
      <c r="V1682" s="401" t="str">
        <f t="shared" si="410"/>
        <v xml:space="preserve">指定承認    </v>
      </c>
      <c r="W1682" s="401" t="str">
        <f t="shared" si="414"/>
        <v xml:space="preserve">指定承認    </v>
      </c>
      <c r="AD1682" s="401"/>
    </row>
    <row r="1683" spans="1:30" ht="15" customHeight="1">
      <c r="A1683" s="400" t="str">
        <f t="shared" si="405"/>
        <v>027Q0109</v>
      </c>
      <c r="B1683" s="544"/>
      <c r="C1683" s="529"/>
      <c r="D1683" s="139" t="s">
        <v>3339</v>
      </c>
      <c r="E1683" s="140">
        <v>1</v>
      </c>
      <c r="F1683" s="140">
        <v>9</v>
      </c>
      <c r="G1683" s="539"/>
      <c r="H1683" s="539"/>
      <c r="I1683" s="148" t="str">
        <f t="shared" si="398"/>
        <v>027Q0109</v>
      </c>
      <c r="J1683" s="149" t="s">
        <v>1078</v>
      </c>
      <c r="K1683" s="149" t="s">
        <v>1795</v>
      </c>
      <c r="L1683" s="149" t="s">
        <v>3369</v>
      </c>
      <c r="M1683" s="149" t="s">
        <v>965</v>
      </c>
      <c r="N1683" s="149" t="s">
        <v>970</v>
      </c>
      <c r="O1683" s="150" t="s">
        <v>57</v>
      </c>
      <c r="P1683" s="151"/>
      <c r="Q1683" s="152"/>
      <c r="R1683" s="153"/>
      <c r="S1683" s="154" t="s">
        <v>1227</v>
      </c>
      <c r="T1683" s="407">
        <f t="shared" si="415"/>
        <v>27</v>
      </c>
      <c r="V1683" s="401" t="str">
        <f t="shared" si="410"/>
        <v xml:space="preserve">指定承認    </v>
      </c>
      <c r="W1683" s="401" t="str">
        <f t="shared" si="414"/>
        <v xml:space="preserve">指定承認    </v>
      </c>
      <c r="AD1683" s="401"/>
    </row>
    <row r="1684" spans="1:30" ht="15" customHeight="1">
      <c r="A1684" s="400" t="str">
        <f t="shared" si="405"/>
        <v>034Q0109</v>
      </c>
      <c r="B1684" s="544"/>
      <c r="C1684" s="529"/>
      <c r="D1684" s="139" t="s">
        <v>3339</v>
      </c>
      <c r="E1684" s="140">
        <v>1</v>
      </c>
      <c r="F1684" s="140">
        <v>9</v>
      </c>
      <c r="G1684" s="539"/>
      <c r="H1684" s="539"/>
      <c r="I1684" s="155" t="str">
        <f t="shared" si="398"/>
        <v>034Q0109</v>
      </c>
      <c r="J1684" s="156" t="s">
        <v>1078</v>
      </c>
      <c r="K1684" s="156" t="s">
        <v>1370</v>
      </c>
      <c r="L1684" s="156" t="s">
        <v>3369</v>
      </c>
      <c r="M1684" s="156" t="s">
        <v>965</v>
      </c>
      <c r="N1684" s="156" t="s">
        <v>1371</v>
      </c>
      <c r="O1684" s="157" t="s">
        <v>57</v>
      </c>
      <c r="P1684" s="158"/>
      <c r="Q1684" s="159"/>
      <c r="R1684" s="160"/>
      <c r="S1684" s="161" t="s">
        <v>1354</v>
      </c>
      <c r="T1684" s="408">
        <f t="shared" si="415"/>
        <v>34</v>
      </c>
      <c r="V1684" s="401" t="str">
        <f t="shared" si="410"/>
        <v xml:space="preserve">指定承認    </v>
      </c>
      <c r="W1684" s="401" t="str">
        <f t="shared" si="414"/>
        <v xml:space="preserve">指定承認    </v>
      </c>
      <c r="AD1684" s="401"/>
    </row>
    <row r="1685" spans="1:30" ht="15" customHeight="1">
      <c r="A1685" s="400" t="str">
        <f t="shared" si="405"/>
        <v>002Q0109</v>
      </c>
      <c r="B1685" s="544"/>
      <c r="C1685" s="529"/>
      <c r="D1685" s="139" t="s">
        <v>3371</v>
      </c>
      <c r="E1685" s="140">
        <v>1</v>
      </c>
      <c r="F1685" s="140">
        <v>9</v>
      </c>
      <c r="G1685" s="539"/>
      <c r="H1685" s="539"/>
      <c r="I1685" s="162" t="str">
        <f t="shared" si="398"/>
        <v>002Q0109</v>
      </c>
      <c r="J1685" s="142" t="s">
        <v>1078</v>
      </c>
      <c r="K1685" s="142" t="s">
        <v>4008</v>
      </c>
      <c r="L1685" s="142" t="s">
        <v>3372</v>
      </c>
      <c r="M1685" s="142" t="s">
        <v>965</v>
      </c>
      <c r="N1685" s="142" t="s">
        <v>970</v>
      </c>
      <c r="O1685" s="143" t="s">
        <v>6</v>
      </c>
      <c r="P1685" s="144" t="s">
        <v>3344</v>
      </c>
      <c r="Q1685" s="145">
        <v>117</v>
      </c>
      <c r="R1685" s="146"/>
      <c r="S1685" s="147" t="s">
        <v>1717</v>
      </c>
      <c r="T1685" s="406">
        <f t="shared" si="415"/>
        <v>2</v>
      </c>
      <c r="V1685" s="401" t="str">
        <f t="shared" si="410"/>
        <v>JWWA  B  117</v>
      </c>
      <c r="W1685" s="401" t="str">
        <f t="shared" si="414"/>
        <v>JWWA  B  117</v>
      </c>
      <c r="AD1685" s="401"/>
    </row>
    <row r="1686" spans="1:30" ht="15" customHeight="1">
      <c r="A1686" s="400" t="str">
        <f t="shared" si="405"/>
        <v>013Q0110</v>
      </c>
      <c r="B1686" s="544"/>
      <c r="C1686" s="529"/>
      <c r="D1686" s="139" t="s">
        <v>3339</v>
      </c>
      <c r="E1686" s="140">
        <v>1</v>
      </c>
      <c r="F1686" s="140">
        <v>10</v>
      </c>
      <c r="G1686" s="539"/>
      <c r="H1686" s="539"/>
      <c r="I1686" s="148" t="str">
        <f t="shared" si="398"/>
        <v>013Q0110</v>
      </c>
      <c r="J1686" s="149" t="s">
        <v>1078</v>
      </c>
      <c r="K1686" s="149" t="s">
        <v>971</v>
      </c>
      <c r="L1686" s="149" t="s">
        <v>3373</v>
      </c>
      <c r="M1686" s="149" t="s">
        <v>965</v>
      </c>
      <c r="N1686" s="149" t="s">
        <v>970</v>
      </c>
      <c r="O1686" s="150" t="s">
        <v>6</v>
      </c>
      <c r="P1686" s="151" t="s">
        <v>3344</v>
      </c>
      <c r="Q1686" s="152">
        <v>117</v>
      </c>
      <c r="R1686" s="153"/>
      <c r="S1686" s="154" t="s">
        <v>843</v>
      </c>
      <c r="T1686" s="407">
        <f t="shared" si="415"/>
        <v>13</v>
      </c>
      <c r="V1686" s="401" t="str">
        <f t="shared" si="410"/>
        <v>JWWA  B  117</v>
      </c>
      <c r="W1686" s="401" t="str">
        <f t="shared" si="414"/>
        <v>JWWA  B  117</v>
      </c>
      <c r="AD1686" s="401"/>
    </row>
    <row r="1687" spans="1:30" ht="15" customHeight="1">
      <c r="A1687" s="400" t="str">
        <f t="shared" si="405"/>
        <v>015Q0107</v>
      </c>
      <c r="B1687" s="544"/>
      <c r="C1687" s="529"/>
      <c r="D1687" s="139" t="s">
        <v>3339</v>
      </c>
      <c r="E1687" s="140">
        <v>1</v>
      </c>
      <c r="F1687" s="140">
        <v>7</v>
      </c>
      <c r="G1687" s="539"/>
      <c r="H1687" s="539"/>
      <c r="I1687" s="148" t="str">
        <f t="shared" si="398"/>
        <v>015Q0107</v>
      </c>
      <c r="J1687" s="149" t="s">
        <v>1078</v>
      </c>
      <c r="K1687" s="149" t="s">
        <v>2239</v>
      </c>
      <c r="L1687" s="149" t="s">
        <v>3372</v>
      </c>
      <c r="M1687" s="149" t="s">
        <v>965</v>
      </c>
      <c r="N1687" s="149" t="s">
        <v>970</v>
      </c>
      <c r="O1687" s="150" t="s">
        <v>6</v>
      </c>
      <c r="P1687" s="151" t="s">
        <v>3344</v>
      </c>
      <c r="Q1687" s="152">
        <v>117</v>
      </c>
      <c r="R1687" s="153"/>
      <c r="S1687" s="154" t="s">
        <v>1606</v>
      </c>
      <c r="T1687" s="407">
        <f t="shared" si="415"/>
        <v>15</v>
      </c>
      <c r="V1687" s="401" t="str">
        <f t="shared" si="410"/>
        <v>JWWA  B  117</v>
      </c>
      <c r="W1687" s="401" t="str">
        <f t="shared" si="414"/>
        <v>JWWA  B  117</v>
      </c>
      <c r="AD1687" s="401"/>
    </row>
    <row r="1688" spans="1:30" ht="15" customHeight="1">
      <c r="A1688" s="400" t="str">
        <f t="shared" si="405"/>
        <v>027Q0110</v>
      </c>
      <c r="B1688" s="544"/>
      <c r="C1688" s="529"/>
      <c r="D1688" s="139" t="s">
        <v>3339</v>
      </c>
      <c r="E1688" s="140">
        <v>1</v>
      </c>
      <c r="F1688" s="140">
        <v>10</v>
      </c>
      <c r="G1688" s="539"/>
      <c r="H1688" s="539"/>
      <c r="I1688" s="148" t="str">
        <f t="shared" si="398"/>
        <v>027Q0110</v>
      </c>
      <c r="J1688" s="149" t="s">
        <v>1078</v>
      </c>
      <c r="K1688" s="149" t="s">
        <v>1795</v>
      </c>
      <c r="L1688" s="149" t="s">
        <v>3374</v>
      </c>
      <c r="M1688" s="149" t="s">
        <v>965</v>
      </c>
      <c r="N1688" s="149" t="s">
        <v>970</v>
      </c>
      <c r="O1688" s="150" t="s">
        <v>6</v>
      </c>
      <c r="P1688" s="151" t="s">
        <v>3344</v>
      </c>
      <c r="Q1688" s="152">
        <v>117</v>
      </c>
      <c r="R1688" s="153"/>
      <c r="S1688" s="154" t="s">
        <v>1227</v>
      </c>
      <c r="T1688" s="407">
        <f t="shared" si="415"/>
        <v>27</v>
      </c>
      <c r="V1688" s="401" t="str">
        <f t="shared" si="410"/>
        <v>JWWA  B  117</v>
      </c>
      <c r="W1688" s="401" t="str">
        <f t="shared" si="414"/>
        <v>JWWA  B  117</v>
      </c>
      <c r="AD1688" s="401"/>
    </row>
    <row r="1689" spans="1:30" ht="15" customHeight="1">
      <c r="A1689" s="400" t="str">
        <f t="shared" si="405"/>
        <v>029Q0109</v>
      </c>
      <c r="B1689" s="544"/>
      <c r="C1689" s="529"/>
      <c r="D1689" s="139" t="s">
        <v>3339</v>
      </c>
      <c r="E1689" s="140">
        <v>1</v>
      </c>
      <c r="F1689" s="140">
        <v>9</v>
      </c>
      <c r="G1689" s="539"/>
      <c r="H1689" s="539"/>
      <c r="I1689" s="148" t="str">
        <f t="shared" si="398"/>
        <v>029Q0109</v>
      </c>
      <c r="J1689" s="149" t="s">
        <v>1078</v>
      </c>
      <c r="K1689" s="149" t="s">
        <v>2638</v>
      </c>
      <c r="L1689" s="149" t="s">
        <v>3370</v>
      </c>
      <c r="M1689" s="149" t="s">
        <v>965</v>
      </c>
      <c r="N1689" s="149" t="s">
        <v>970</v>
      </c>
      <c r="O1689" s="150" t="s">
        <v>6</v>
      </c>
      <c r="P1689" s="151" t="s">
        <v>3344</v>
      </c>
      <c r="Q1689" s="152">
        <v>117</v>
      </c>
      <c r="R1689" s="153"/>
      <c r="S1689" s="154" t="s">
        <v>2077</v>
      </c>
      <c r="T1689" s="407">
        <f t="shared" si="415"/>
        <v>29</v>
      </c>
      <c r="V1689" s="401" t="str">
        <f t="shared" si="410"/>
        <v>JWWA  B  117</v>
      </c>
      <c r="W1689" s="401" t="str">
        <f t="shared" si="414"/>
        <v>JWWA  B  117</v>
      </c>
      <c r="AD1689" s="401"/>
    </row>
    <row r="1690" spans="1:30" ht="15" customHeight="1">
      <c r="A1690" s="400" t="str">
        <f t="shared" si="405"/>
        <v>034Q0106</v>
      </c>
      <c r="B1690" s="544"/>
      <c r="C1690" s="529"/>
      <c r="D1690" s="139" t="s">
        <v>3339</v>
      </c>
      <c r="E1690" s="140">
        <v>1</v>
      </c>
      <c r="F1690" s="140">
        <v>6</v>
      </c>
      <c r="G1690" s="539"/>
      <c r="H1690" s="539"/>
      <c r="I1690" s="148" t="str">
        <f t="shared" si="398"/>
        <v>034Q0106</v>
      </c>
      <c r="J1690" s="149" t="s">
        <v>1078</v>
      </c>
      <c r="K1690" s="149" t="s">
        <v>1370</v>
      </c>
      <c r="L1690" s="149" t="s">
        <v>3376</v>
      </c>
      <c r="M1690" s="149" t="s">
        <v>965</v>
      </c>
      <c r="N1690" s="149" t="s">
        <v>1371</v>
      </c>
      <c r="O1690" s="150" t="s">
        <v>6</v>
      </c>
      <c r="P1690" s="151" t="s">
        <v>3344</v>
      </c>
      <c r="Q1690" s="152">
        <v>117</v>
      </c>
      <c r="R1690" s="153"/>
      <c r="S1690" s="154" t="s">
        <v>1354</v>
      </c>
      <c r="T1690" s="407">
        <f t="shared" si="415"/>
        <v>34</v>
      </c>
      <c r="V1690" s="401" t="str">
        <f t="shared" si="410"/>
        <v>JWWA  B  117</v>
      </c>
      <c r="W1690" s="401" t="str">
        <f t="shared" si="414"/>
        <v>JWWA  B  117</v>
      </c>
      <c r="AD1690" s="401"/>
    </row>
    <row r="1691" spans="1:30" ht="15" customHeight="1">
      <c r="A1691" s="400" t="str">
        <f t="shared" si="405"/>
        <v>013Q0111</v>
      </c>
      <c r="B1691" s="544"/>
      <c r="C1691" s="529"/>
      <c r="D1691" s="139" t="s">
        <v>3339</v>
      </c>
      <c r="E1691" s="140">
        <v>1</v>
      </c>
      <c r="F1691" s="140">
        <v>11</v>
      </c>
      <c r="G1691" s="539"/>
      <c r="H1691" s="539"/>
      <c r="I1691" s="148" t="str">
        <f t="shared" si="398"/>
        <v>013Q0111</v>
      </c>
      <c r="J1691" s="149" t="s">
        <v>1078</v>
      </c>
      <c r="K1691" s="149" t="s">
        <v>972</v>
      </c>
      <c r="L1691" s="149" t="s">
        <v>3346</v>
      </c>
      <c r="M1691" s="149" t="s">
        <v>965</v>
      </c>
      <c r="N1691" s="149" t="s">
        <v>970</v>
      </c>
      <c r="O1691" s="150" t="s">
        <v>6</v>
      </c>
      <c r="P1691" s="151" t="s">
        <v>3344</v>
      </c>
      <c r="Q1691" s="152">
        <v>117</v>
      </c>
      <c r="R1691" s="153"/>
      <c r="S1691" s="154" t="s">
        <v>843</v>
      </c>
      <c r="T1691" s="407">
        <f t="shared" si="415"/>
        <v>13</v>
      </c>
      <c r="V1691" s="401" t="str">
        <f t="shared" si="410"/>
        <v>JWWA  B  117</v>
      </c>
      <c r="W1691" s="401" t="str">
        <f t="shared" ref="W1691:W1704" si="416">V1691</f>
        <v>JWWA  B  117</v>
      </c>
      <c r="AD1691" s="401"/>
    </row>
    <row r="1692" spans="1:30" ht="15" customHeight="1">
      <c r="A1692" s="400" t="str">
        <f t="shared" si="405"/>
        <v>029Q0110</v>
      </c>
      <c r="B1692" s="544"/>
      <c r="C1692" s="529"/>
      <c r="D1692" s="139" t="s">
        <v>3339</v>
      </c>
      <c r="E1692" s="140">
        <v>1</v>
      </c>
      <c r="F1692" s="140">
        <v>10</v>
      </c>
      <c r="G1692" s="539"/>
      <c r="H1692" s="539"/>
      <c r="I1692" s="148" t="str">
        <f t="shared" si="398"/>
        <v>029Q0110</v>
      </c>
      <c r="J1692" s="149" t="s">
        <v>1078</v>
      </c>
      <c r="K1692" s="149" t="s">
        <v>2639</v>
      </c>
      <c r="L1692" s="149" t="s">
        <v>3375</v>
      </c>
      <c r="M1692" s="149" t="s">
        <v>965</v>
      </c>
      <c r="N1692" s="149" t="s">
        <v>970</v>
      </c>
      <c r="O1692" s="150" t="s">
        <v>6</v>
      </c>
      <c r="P1692" s="151" t="s">
        <v>3344</v>
      </c>
      <c r="Q1692" s="152">
        <v>117</v>
      </c>
      <c r="R1692" s="153"/>
      <c r="S1692" s="154" t="s">
        <v>2077</v>
      </c>
      <c r="T1692" s="407">
        <f t="shared" si="415"/>
        <v>29</v>
      </c>
      <c r="V1692" s="401" t="str">
        <f t="shared" si="410"/>
        <v>JWWA  B  117</v>
      </c>
      <c r="W1692" s="401" t="str">
        <f t="shared" si="416"/>
        <v>JWWA  B  117</v>
      </c>
      <c r="AD1692" s="401"/>
    </row>
    <row r="1693" spans="1:30" ht="15" customHeight="1">
      <c r="A1693" s="400" t="str">
        <f t="shared" si="405"/>
        <v>034Q0107</v>
      </c>
      <c r="B1693" s="544"/>
      <c r="C1693" s="529"/>
      <c r="D1693" s="139" t="s">
        <v>3339</v>
      </c>
      <c r="E1693" s="140">
        <v>1</v>
      </c>
      <c r="F1693" s="140">
        <v>7</v>
      </c>
      <c r="G1693" s="539"/>
      <c r="H1693" s="539"/>
      <c r="I1693" s="148" t="str">
        <f t="shared" si="398"/>
        <v>034Q0107</v>
      </c>
      <c r="J1693" s="149" t="s">
        <v>1078</v>
      </c>
      <c r="K1693" s="149" t="s">
        <v>1370</v>
      </c>
      <c r="L1693" s="149" t="s">
        <v>3346</v>
      </c>
      <c r="M1693" s="149" t="s">
        <v>965</v>
      </c>
      <c r="N1693" s="149" t="s">
        <v>1371</v>
      </c>
      <c r="O1693" s="150" t="s">
        <v>6</v>
      </c>
      <c r="P1693" s="151" t="s">
        <v>3344</v>
      </c>
      <c r="Q1693" s="152">
        <v>117</v>
      </c>
      <c r="R1693" s="153"/>
      <c r="S1693" s="154" t="s">
        <v>1354</v>
      </c>
      <c r="T1693" s="407">
        <f t="shared" si="415"/>
        <v>34</v>
      </c>
      <c r="V1693" s="401" t="str">
        <f t="shared" si="410"/>
        <v>JWWA  B  117</v>
      </c>
      <c r="W1693" s="401" t="str">
        <f t="shared" si="416"/>
        <v>JWWA  B  117</v>
      </c>
      <c r="AD1693" s="401"/>
    </row>
    <row r="1694" spans="1:30" ht="15" customHeight="1">
      <c r="A1694" s="400" t="str">
        <f t="shared" si="405"/>
        <v>002Q0110</v>
      </c>
      <c r="B1694" s="544"/>
      <c r="C1694" s="529"/>
      <c r="D1694" s="139" t="s">
        <v>3339</v>
      </c>
      <c r="E1694" s="140">
        <v>1</v>
      </c>
      <c r="F1694" s="140">
        <v>10</v>
      </c>
      <c r="G1694" s="539"/>
      <c r="H1694" s="539"/>
      <c r="I1694" s="148" t="str">
        <f t="shared" si="398"/>
        <v>002Q0110</v>
      </c>
      <c r="J1694" s="149" t="s">
        <v>1078</v>
      </c>
      <c r="K1694" s="149" t="s">
        <v>1714</v>
      </c>
      <c r="L1694" s="149" t="s">
        <v>3347</v>
      </c>
      <c r="M1694" s="149" t="s">
        <v>965</v>
      </c>
      <c r="N1694" s="149" t="s">
        <v>970</v>
      </c>
      <c r="O1694" s="150" t="s">
        <v>57</v>
      </c>
      <c r="P1694" s="151"/>
      <c r="Q1694" s="152"/>
      <c r="R1694" s="153"/>
      <c r="S1694" s="154" t="s">
        <v>1717</v>
      </c>
      <c r="T1694" s="407">
        <f t="shared" si="415"/>
        <v>2</v>
      </c>
      <c r="V1694" s="401" t="str">
        <f t="shared" si="410"/>
        <v xml:space="preserve">指定承認    </v>
      </c>
      <c r="W1694" s="401" t="str">
        <f t="shared" si="416"/>
        <v xml:space="preserve">指定承認    </v>
      </c>
      <c r="AD1694" s="401"/>
    </row>
    <row r="1695" spans="1:30" ht="15" customHeight="1">
      <c r="A1695" s="400" t="str">
        <f t="shared" si="405"/>
        <v>013Q0112</v>
      </c>
      <c r="B1695" s="544"/>
      <c r="C1695" s="529"/>
      <c r="D1695" s="139" t="s">
        <v>3339</v>
      </c>
      <c r="E1695" s="140">
        <v>1</v>
      </c>
      <c r="F1695" s="140">
        <v>12</v>
      </c>
      <c r="G1695" s="539"/>
      <c r="H1695" s="539"/>
      <c r="I1695" s="148" t="str">
        <f t="shared" si="398"/>
        <v>013Q0112</v>
      </c>
      <c r="J1695" s="149" t="s">
        <v>1078</v>
      </c>
      <c r="K1695" s="149" t="s">
        <v>3377</v>
      </c>
      <c r="L1695" s="149" t="s">
        <v>3347</v>
      </c>
      <c r="M1695" s="149" t="s">
        <v>965</v>
      </c>
      <c r="N1695" s="149" t="s">
        <v>970</v>
      </c>
      <c r="O1695" s="150" t="s">
        <v>57</v>
      </c>
      <c r="P1695" s="151"/>
      <c r="Q1695" s="152"/>
      <c r="R1695" s="153"/>
      <c r="S1695" s="154" t="s">
        <v>843</v>
      </c>
      <c r="T1695" s="407">
        <f t="shared" si="415"/>
        <v>13</v>
      </c>
      <c r="V1695" s="401" t="str">
        <f t="shared" si="410"/>
        <v xml:space="preserve">指定承認    </v>
      </c>
      <c r="W1695" s="401" t="str">
        <f t="shared" si="416"/>
        <v xml:space="preserve">指定承認    </v>
      </c>
      <c r="AD1695" s="401"/>
    </row>
    <row r="1696" spans="1:30" ht="15" customHeight="1">
      <c r="A1696" s="400" t="str">
        <f t="shared" si="405"/>
        <v>015Q0108</v>
      </c>
      <c r="B1696" s="544"/>
      <c r="C1696" s="529"/>
      <c r="D1696" s="139" t="s">
        <v>3339</v>
      </c>
      <c r="E1696" s="140">
        <v>1</v>
      </c>
      <c r="F1696" s="140">
        <v>8</v>
      </c>
      <c r="G1696" s="539"/>
      <c r="H1696" s="539"/>
      <c r="I1696" s="148" t="str">
        <f t="shared" si="398"/>
        <v>015Q0108</v>
      </c>
      <c r="J1696" s="149" t="s">
        <v>1078</v>
      </c>
      <c r="K1696" s="149" t="s">
        <v>2239</v>
      </c>
      <c r="L1696" s="149" t="s">
        <v>3347</v>
      </c>
      <c r="M1696" s="149" t="s">
        <v>965</v>
      </c>
      <c r="N1696" s="149" t="s">
        <v>970</v>
      </c>
      <c r="O1696" s="150" t="s">
        <v>57</v>
      </c>
      <c r="P1696" s="151"/>
      <c r="Q1696" s="152"/>
      <c r="R1696" s="153"/>
      <c r="S1696" s="154" t="s">
        <v>1606</v>
      </c>
      <c r="T1696" s="407">
        <f t="shared" si="415"/>
        <v>15</v>
      </c>
      <c r="V1696" s="401" t="str">
        <f t="shared" si="410"/>
        <v xml:space="preserve">指定承認    </v>
      </c>
      <c r="W1696" s="401" t="str">
        <f t="shared" si="416"/>
        <v xml:space="preserve">指定承認    </v>
      </c>
      <c r="AD1696" s="401"/>
    </row>
    <row r="1697" spans="1:30" ht="15" customHeight="1">
      <c r="A1697" s="400" t="str">
        <f t="shared" si="405"/>
        <v>027Q0111</v>
      </c>
      <c r="B1697" s="544"/>
      <c r="C1697" s="529"/>
      <c r="D1697" s="139" t="s">
        <v>3339</v>
      </c>
      <c r="E1697" s="140">
        <v>1</v>
      </c>
      <c r="F1697" s="140">
        <v>11</v>
      </c>
      <c r="G1697" s="539"/>
      <c r="H1697" s="539"/>
      <c r="I1697" s="148" t="str">
        <f t="shared" si="398"/>
        <v>027Q0111</v>
      </c>
      <c r="J1697" s="149" t="s">
        <v>1078</v>
      </c>
      <c r="K1697" s="149" t="s">
        <v>1795</v>
      </c>
      <c r="L1697" s="149" t="s">
        <v>3347</v>
      </c>
      <c r="M1697" s="149" t="s">
        <v>965</v>
      </c>
      <c r="N1697" s="149" t="s">
        <v>970</v>
      </c>
      <c r="O1697" s="150" t="s">
        <v>57</v>
      </c>
      <c r="P1697" s="151"/>
      <c r="Q1697" s="152"/>
      <c r="R1697" s="153"/>
      <c r="S1697" s="154" t="s">
        <v>1227</v>
      </c>
      <c r="T1697" s="407">
        <f t="shared" si="415"/>
        <v>27</v>
      </c>
      <c r="V1697" s="401" t="str">
        <f t="shared" si="410"/>
        <v xml:space="preserve">指定承認    </v>
      </c>
      <c r="W1697" s="401" t="str">
        <f t="shared" si="416"/>
        <v xml:space="preserve">指定承認    </v>
      </c>
      <c r="AD1697" s="401"/>
    </row>
    <row r="1698" spans="1:30" ht="15" customHeight="1">
      <c r="A1698" s="400" t="str">
        <f t="shared" si="405"/>
        <v>029Q0111</v>
      </c>
      <c r="B1698" s="544"/>
      <c r="C1698" s="529"/>
      <c r="D1698" s="139" t="s">
        <v>3339</v>
      </c>
      <c r="E1698" s="140">
        <v>1</v>
      </c>
      <c r="F1698" s="140">
        <v>11</v>
      </c>
      <c r="G1698" s="539"/>
      <c r="H1698" s="539"/>
      <c r="I1698" s="148" t="str">
        <f t="shared" si="398"/>
        <v>029Q0111</v>
      </c>
      <c r="J1698" s="149" t="s">
        <v>1078</v>
      </c>
      <c r="K1698" s="149" t="s">
        <v>2639</v>
      </c>
      <c r="L1698" s="149" t="s">
        <v>3347</v>
      </c>
      <c r="M1698" s="149" t="s">
        <v>965</v>
      </c>
      <c r="N1698" s="149" t="s">
        <v>970</v>
      </c>
      <c r="O1698" s="150" t="s">
        <v>57</v>
      </c>
      <c r="P1698" s="151"/>
      <c r="Q1698" s="152"/>
      <c r="R1698" s="153"/>
      <c r="S1698" s="154" t="s">
        <v>2077</v>
      </c>
      <c r="T1698" s="407">
        <f t="shared" si="415"/>
        <v>29</v>
      </c>
      <c r="V1698" s="401" t="str">
        <f t="shared" si="410"/>
        <v xml:space="preserve">指定承認    </v>
      </c>
      <c r="W1698" s="401" t="str">
        <f t="shared" si="416"/>
        <v xml:space="preserve">指定承認    </v>
      </c>
      <c r="AD1698" s="401"/>
    </row>
    <row r="1699" spans="1:30" ht="15" customHeight="1">
      <c r="A1699" s="400" t="str">
        <f t="shared" si="405"/>
        <v>034Q0110</v>
      </c>
      <c r="B1699" s="544"/>
      <c r="C1699" s="529"/>
      <c r="D1699" s="139" t="s">
        <v>3339</v>
      </c>
      <c r="E1699" s="140">
        <v>1</v>
      </c>
      <c r="F1699" s="140">
        <v>10</v>
      </c>
      <c r="G1699" s="539"/>
      <c r="H1699" s="539"/>
      <c r="I1699" s="155" t="str">
        <f t="shared" si="398"/>
        <v>034Q0110</v>
      </c>
      <c r="J1699" s="156" t="s">
        <v>1078</v>
      </c>
      <c r="K1699" s="156" t="s">
        <v>1370</v>
      </c>
      <c r="L1699" s="156" t="s">
        <v>3347</v>
      </c>
      <c r="M1699" s="156" t="s">
        <v>965</v>
      </c>
      <c r="N1699" s="156" t="s">
        <v>1371</v>
      </c>
      <c r="O1699" s="157" t="s">
        <v>57</v>
      </c>
      <c r="P1699" s="158"/>
      <c r="Q1699" s="159"/>
      <c r="R1699" s="160"/>
      <c r="S1699" s="161" t="s">
        <v>1354</v>
      </c>
      <c r="T1699" s="408">
        <f t="shared" si="415"/>
        <v>34</v>
      </c>
      <c r="V1699" s="401" t="str">
        <f t="shared" si="410"/>
        <v xml:space="preserve">指定承認    </v>
      </c>
      <c r="W1699" s="401" t="str">
        <f t="shared" si="416"/>
        <v xml:space="preserve">指定承認    </v>
      </c>
      <c r="AD1699" s="401"/>
    </row>
    <row r="1700" spans="1:30" ht="15" customHeight="1">
      <c r="A1700" s="400" t="str">
        <f t="shared" si="405"/>
        <v>002Q0111</v>
      </c>
      <c r="B1700" s="544"/>
      <c r="C1700" s="529"/>
      <c r="D1700" s="139" t="s">
        <v>3339</v>
      </c>
      <c r="E1700" s="140">
        <v>1</v>
      </c>
      <c r="F1700" s="140">
        <v>11</v>
      </c>
      <c r="G1700" s="539"/>
      <c r="H1700" s="539"/>
      <c r="I1700" s="162" t="str">
        <f t="shared" si="398"/>
        <v>002Q0111</v>
      </c>
      <c r="J1700" s="142" t="s">
        <v>1078</v>
      </c>
      <c r="K1700" s="142" t="s">
        <v>4008</v>
      </c>
      <c r="L1700" s="142" t="s">
        <v>3378</v>
      </c>
      <c r="M1700" s="142" t="s">
        <v>965</v>
      </c>
      <c r="N1700" s="142" t="s">
        <v>970</v>
      </c>
      <c r="O1700" s="143" t="s">
        <v>6</v>
      </c>
      <c r="P1700" s="144" t="s">
        <v>3344</v>
      </c>
      <c r="Q1700" s="145">
        <v>117</v>
      </c>
      <c r="R1700" s="146"/>
      <c r="S1700" s="147" t="s">
        <v>1717</v>
      </c>
      <c r="T1700" s="406">
        <f t="shared" si="415"/>
        <v>2</v>
      </c>
      <c r="V1700" s="401" t="str">
        <f t="shared" si="410"/>
        <v>JWWA  B  117</v>
      </c>
      <c r="W1700" s="401" t="str">
        <f t="shared" si="416"/>
        <v>JWWA  B  117</v>
      </c>
      <c r="AD1700" s="401"/>
    </row>
    <row r="1701" spans="1:30" ht="15" customHeight="1">
      <c r="A1701" s="400" t="str">
        <f t="shared" si="405"/>
        <v>013Q0113</v>
      </c>
      <c r="B1701" s="544"/>
      <c r="C1701" s="529"/>
      <c r="D1701" s="139" t="s">
        <v>3339</v>
      </c>
      <c r="E1701" s="140">
        <v>1</v>
      </c>
      <c r="F1701" s="140">
        <v>13</v>
      </c>
      <c r="G1701" s="539"/>
      <c r="H1701" s="539"/>
      <c r="I1701" s="148" t="str">
        <f t="shared" si="398"/>
        <v>013Q0113</v>
      </c>
      <c r="J1701" s="149" t="s">
        <v>1078</v>
      </c>
      <c r="K1701" s="149" t="s">
        <v>3377</v>
      </c>
      <c r="L1701" s="149" t="s">
        <v>3379</v>
      </c>
      <c r="M1701" s="149" t="s">
        <v>965</v>
      </c>
      <c r="N1701" s="149" t="s">
        <v>970</v>
      </c>
      <c r="O1701" s="150" t="s">
        <v>6</v>
      </c>
      <c r="P1701" s="151" t="s">
        <v>3344</v>
      </c>
      <c r="Q1701" s="152">
        <v>117</v>
      </c>
      <c r="R1701" s="153"/>
      <c r="S1701" s="154" t="s">
        <v>843</v>
      </c>
      <c r="T1701" s="407">
        <f t="shared" si="415"/>
        <v>13</v>
      </c>
      <c r="V1701" s="401" t="str">
        <f t="shared" si="410"/>
        <v>JWWA  B  117</v>
      </c>
      <c r="W1701" s="401" t="str">
        <f t="shared" si="416"/>
        <v>JWWA  B  117</v>
      </c>
      <c r="AD1701" s="401"/>
    </row>
    <row r="1702" spans="1:30" ht="15" customHeight="1">
      <c r="A1702" s="400" t="str">
        <f t="shared" si="405"/>
        <v>015Q0109</v>
      </c>
      <c r="B1702" s="544"/>
      <c r="C1702" s="529"/>
      <c r="D1702" s="139" t="s">
        <v>3339</v>
      </c>
      <c r="E1702" s="140">
        <v>1</v>
      </c>
      <c r="F1702" s="140">
        <v>9</v>
      </c>
      <c r="G1702" s="539"/>
      <c r="H1702" s="539"/>
      <c r="I1702" s="148" t="str">
        <f t="shared" si="398"/>
        <v>015Q0109</v>
      </c>
      <c r="J1702" s="149" t="s">
        <v>1078</v>
      </c>
      <c r="K1702" s="149" t="s">
        <v>2239</v>
      </c>
      <c r="L1702" s="149" t="s">
        <v>3378</v>
      </c>
      <c r="M1702" s="149" t="s">
        <v>965</v>
      </c>
      <c r="N1702" s="149" t="s">
        <v>970</v>
      </c>
      <c r="O1702" s="150" t="s">
        <v>6</v>
      </c>
      <c r="P1702" s="151" t="s">
        <v>3344</v>
      </c>
      <c r="Q1702" s="152">
        <v>117</v>
      </c>
      <c r="R1702" s="153"/>
      <c r="S1702" s="154" t="s">
        <v>1606</v>
      </c>
      <c r="T1702" s="407">
        <f t="shared" si="415"/>
        <v>15</v>
      </c>
      <c r="V1702" s="401" t="str">
        <f t="shared" si="410"/>
        <v>JWWA  B  117</v>
      </c>
      <c r="W1702" s="401" t="str">
        <f t="shared" si="416"/>
        <v>JWWA  B  117</v>
      </c>
      <c r="AD1702" s="401"/>
    </row>
    <row r="1703" spans="1:30" ht="15" customHeight="1">
      <c r="A1703" s="400" t="str">
        <f t="shared" si="405"/>
        <v>027Q0112</v>
      </c>
      <c r="B1703" s="544"/>
      <c r="C1703" s="529"/>
      <c r="D1703" s="139" t="s">
        <v>3339</v>
      </c>
      <c r="E1703" s="140">
        <v>1</v>
      </c>
      <c r="F1703" s="140">
        <v>12</v>
      </c>
      <c r="G1703" s="539"/>
      <c r="H1703" s="539"/>
      <c r="I1703" s="148" t="str">
        <f t="shared" si="398"/>
        <v>027Q0112</v>
      </c>
      <c r="J1703" s="149" t="s">
        <v>1078</v>
      </c>
      <c r="K1703" s="149" t="s">
        <v>1795</v>
      </c>
      <c r="L1703" s="149" t="s">
        <v>3378</v>
      </c>
      <c r="M1703" s="149" t="s">
        <v>965</v>
      </c>
      <c r="N1703" s="149" t="s">
        <v>970</v>
      </c>
      <c r="O1703" s="150" t="s">
        <v>6</v>
      </c>
      <c r="P1703" s="151" t="s">
        <v>3344</v>
      </c>
      <c r="Q1703" s="152">
        <v>117</v>
      </c>
      <c r="R1703" s="153"/>
      <c r="S1703" s="154" t="s">
        <v>1227</v>
      </c>
      <c r="T1703" s="407">
        <f t="shared" si="415"/>
        <v>27</v>
      </c>
      <c r="V1703" s="401" t="str">
        <f t="shared" si="410"/>
        <v>JWWA  B  117</v>
      </c>
      <c r="W1703" s="401" t="str">
        <f t="shared" si="416"/>
        <v>JWWA  B  117</v>
      </c>
      <c r="AD1703" s="401"/>
    </row>
    <row r="1704" spans="1:30" ht="15" customHeight="1">
      <c r="A1704" s="400" t="str">
        <f t="shared" si="405"/>
        <v>029Q0112</v>
      </c>
      <c r="B1704" s="544"/>
      <c r="C1704" s="529"/>
      <c r="D1704" s="139" t="s">
        <v>3339</v>
      </c>
      <c r="E1704" s="140">
        <v>1</v>
      </c>
      <c r="F1704" s="140">
        <v>12</v>
      </c>
      <c r="G1704" s="539"/>
      <c r="H1704" s="539"/>
      <c r="I1704" s="148" t="str">
        <f t="shared" si="398"/>
        <v>029Q0112</v>
      </c>
      <c r="J1704" s="149" t="s">
        <v>1078</v>
      </c>
      <c r="K1704" s="149" t="s">
        <v>2639</v>
      </c>
      <c r="L1704" s="149" t="s">
        <v>3378</v>
      </c>
      <c r="M1704" s="149" t="s">
        <v>965</v>
      </c>
      <c r="N1704" s="149" t="s">
        <v>970</v>
      </c>
      <c r="O1704" s="150" t="s">
        <v>6</v>
      </c>
      <c r="P1704" s="151" t="s">
        <v>3344</v>
      </c>
      <c r="Q1704" s="152">
        <v>117</v>
      </c>
      <c r="R1704" s="153"/>
      <c r="S1704" s="154" t="s">
        <v>2077</v>
      </c>
      <c r="T1704" s="407">
        <f t="shared" si="415"/>
        <v>29</v>
      </c>
      <c r="V1704" s="401" t="str">
        <f t="shared" si="410"/>
        <v>JWWA  B  117</v>
      </c>
      <c r="W1704" s="401" t="str">
        <f t="shared" si="416"/>
        <v>JWWA  B  117</v>
      </c>
      <c r="AD1704" s="401"/>
    </row>
    <row r="1705" spans="1:30" ht="15" customHeight="1">
      <c r="A1705" s="400" t="str">
        <f t="shared" si="405"/>
        <v>034Q0108</v>
      </c>
      <c r="B1705" s="544"/>
      <c r="C1705" s="529"/>
      <c r="D1705" s="139" t="s">
        <v>3339</v>
      </c>
      <c r="E1705" s="140">
        <v>1</v>
      </c>
      <c r="F1705" s="140">
        <v>8</v>
      </c>
      <c r="G1705" s="539"/>
      <c r="H1705" s="535"/>
      <c r="I1705" s="155" t="str">
        <f t="shared" si="398"/>
        <v>034Q0108</v>
      </c>
      <c r="J1705" s="156" t="s">
        <v>1078</v>
      </c>
      <c r="K1705" s="156" t="s">
        <v>1370</v>
      </c>
      <c r="L1705" s="156" t="s">
        <v>3380</v>
      </c>
      <c r="M1705" s="156" t="s">
        <v>965</v>
      </c>
      <c r="N1705" s="156" t="s">
        <v>1371</v>
      </c>
      <c r="O1705" s="157" t="s">
        <v>6</v>
      </c>
      <c r="P1705" s="158" t="s">
        <v>3344</v>
      </c>
      <c r="Q1705" s="159">
        <v>117</v>
      </c>
      <c r="R1705" s="160"/>
      <c r="S1705" s="161" t="s">
        <v>1354</v>
      </c>
      <c r="T1705" s="408">
        <f t="shared" si="415"/>
        <v>34</v>
      </c>
      <c r="V1705" s="401" t="str">
        <f t="shared" si="410"/>
        <v>JWWA  B  117</v>
      </c>
      <c r="W1705" s="401" t="str">
        <f t="shared" ref="W1705:W1722" si="417">V1705</f>
        <v>JWWA  B  117</v>
      </c>
      <c r="AD1705" s="401"/>
    </row>
    <row r="1706" spans="1:30" ht="15" customHeight="1">
      <c r="A1706" s="400" t="str">
        <f t="shared" si="405"/>
        <v>013Q0107</v>
      </c>
      <c r="B1706" s="544"/>
      <c r="C1706" s="529"/>
      <c r="D1706" s="139" t="s">
        <v>3339</v>
      </c>
      <c r="E1706" s="140">
        <v>1</v>
      </c>
      <c r="F1706" s="140">
        <v>7</v>
      </c>
      <c r="G1706" s="539"/>
      <c r="H1706" s="163" t="s">
        <v>3381</v>
      </c>
      <c r="I1706" s="164" t="str">
        <f t="shared" si="398"/>
        <v>013Q0107</v>
      </c>
      <c r="J1706" s="165" t="s">
        <v>2076</v>
      </c>
      <c r="K1706" s="165" t="s">
        <v>2075</v>
      </c>
      <c r="L1706" s="165" t="s">
        <v>3382</v>
      </c>
      <c r="M1706" s="165" t="s">
        <v>965</v>
      </c>
      <c r="N1706" s="165" t="s">
        <v>2229</v>
      </c>
      <c r="O1706" s="166" t="s">
        <v>57</v>
      </c>
      <c r="P1706" s="167"/>
      <c r="Q1706" s="168"/>
      <c r="R1706" s="169"/>
      <c r="S1706" s="147" t="s">
        <v>843</v>
      </c>
      <c r="T1706" s="423">
        <f t="shared" si="415"/>
        <v>13</v>
      </c>
      <c r="V1706" s="401" t="str">
        <f t="shared" si="410"/>
        <v xml:space="preserve">指定承認    </v>
      </c>
      <c r="AD1706" s="401"/>
    </row>
    <row r="1707" spans="1:30" ht="15" customHeight="1">
      <c r="A1707" s="400" t="str">
        <f t="shared" si="405"/>
        <v>013Q0114</v>
      </c>
      <c r="B1707" s="544"/>
      <c r="C1707" s="529"/>
      <c r="D1707" s="139" t="s">
        <v>3339</v>
      </c>
      <c r="E1707" s="140">
        <v>1</v>
      </c>
      <c r="F1707" s="140">
        <v>14</v>
      </c>
      <c r="G1707" s="539"/>
      <c r="H1707" s="534" t="s">
        <v>3383</v>
      </c>
      <c r="I1707" s="162" t="str">
        <f t="shared" si="398"/>
        <v>013Q0114</v>
      </c>
      <c r="J1707" s="142" t="s">
        <v>1200</v>
      </c>
      <c r="K1707" s="142" t="s">
        <v>3354</v>
      </c>
      <c r="L1707" s="142" t="s">
        <v>3384</v>
      </c>
      <c r="M1707" s="142" t="s">
        <v>975</v>
      </c>
      <c r="N1707" s="142" t="s">
        <v>3970</v>
      </c>
      <c r="O1707" s="143" t="s">
        <v>6</v>
      </c>
      <c r="P1707" s="144" t="s">
        <v>3344</v>
      </c>
      <c r="Q1707" s="145">
        <v>136</v>
      </c>
      <c r="R1707" s="146"/>
      <c r="S1707" s="147" t="s">
        <v>843</v>
      </c>
      <c r="T1707" s="406">
        <f t="shared" si="415"/>
        <v>13</v>
      </c>
      <c r="V1707" s="401" t="str">
        <f t="shared" si="410"/>
        <v>JWWA  B  136</v>
      </c>
      <c r="W1707" s="401" t="str">
        <f t="shared" si="417"/>
        <v>JWWA  B  136</v>
      </c>
      <c r="AD1707" s="401"/>
    </row>
    <row r="1708" spans="1:30" ht="15" customHeight="1">
      <c r="A1708" s="400" t="str">
        <f t="shared" si="405"/>
        <v>015Q0111</v>
      </c>
      <c r="B1708" s="544"/>
      <c r="C1708" s="529"/>
      <c r="D1708" s="139" t="s">
        <v>752</v>
      </c>
      <c r="E1708" s="140">
        <v>1</v>
      </c>
      <c r="F1708" s="140">
        <v>11</v>
      </c>
      <c r="G1708" s="539"/>
      <c r="H1708" s="539"/>
      <c r="I1708" s="148" t="str">
        <f t="shared" ref="I1708" si="418">IF(OR(D1708="",E1708="",F1708=""),"",TEXT(T1708,"000")&amp;D1708&amp;TEXT(E1708,"00")&amp;TEXT(F1708,"00"))</f>
        <v>015Q0111</v>
      </c>
      <c r="J1708" s="149" t="s">
        <v>1200</v>
      </c>
      <c r="K1708" s="149" t="s">
        <v>3133</v>
      </c>
      <c r="L1708" s="149" t="s">
        <v>2788</v>
      </c>
      <c r="M1708" s="149" t="s">
        <v>975</v>
      </c>
      <c r="N1708" s="149" t="s">
        <v>1382</v>
      </c>
      <c r="O1708" s="150" t="s">
        <v>6</v>
      </c>
      <c r="P1708" s="151" t="s">
        <v>164</v>
      </c>
      <c r="Q1708" s="152">
        <v>136</v>
      </c>
      <c r="R1708" s="153"/>
      <c r="S1708" s="154" t="s">
        <v>1606</v>
      </c>
      <c r="T1708" s="407">
        <f t="shared" si="415"/>
        <v>15</v>
      </c>
      <c r="V1708" s="401" t="str">
        <f t="shared" si="410"/>
        <v>JWWA  B  136</v>
      </c>
      <c r="W1708" s="401" t="str">
        <f t="shared" si="417"/>
        <v>JWWA  B  136</v>
      </c>
      <c r="AD1708" s="401"/>
    </row>
    <row r="1709" spans="1:30" ht="15" customHeight="1">
      <c r="A1709" s="400" t="str">
        <f t="shared" si="405"/>
        <v>034Q0111</v>
      </c>
      <c r="B1709" s="544"/>
      <c r="C1709" s="529"/>
      <c r="D1709" s="139" t="s">
        <v>3339</v>
      </c>
      <c r="E1709" s="140">
        <v>1</v>
      </c>
      <c r="F1709" s="140">
        <v>11</v>
      </c>
      <c r="G1709" s="539"/>
      <c r="H1709" s="539"/>
      <c r="I1709" s="148" t="str">
        <f t="shared" si="398"/>
        <v>034Q0111</v>
      </c>
      <c r="J1709" s="149" t="s">
        <v>1200</v>
      </c>
      <c r="K1709" s="149" t="s">
        <v>1381</v>
      </c>
      <c r="L1709" s="149" t="s">
        <v>3367</v>
      </c>
      <c r="M1709" s="149" t="s">
        <v>965</v>
      </c>
      <c r="N1709" s="149" t="s">
        <v>1382</v>
      </c>
      <c r="O1709" s="150" t="s">
        <v>6</v>
      </c>
      <c r="P1709" s="151" t="s">
        <v>3344</v>
      </c>
      <c r="Q1709" s="152">
        <v>136</v>
      </c>
      <c r="R1709" s="153"/>
      <c r="S1709" s="154" t="s">
        <v>1354</v>
      </c>
      <c r="T1709" s="407">
        <f t="shared" ref="T1709:T1747" si="419">IF(S1709="","",VLOOKUP(S1709,$AC$7:$AD$82,2,FALSE))</f>
        <v>34</v>
      </c>
      <c r="V1709" s="401" t="str">
        <f t="shared" si="410"/>
        <v>JWWA  B  136</v>
      </c>
      <c r="W1709" s="401" t="str">
        <f t="shared" si="417"/>
        <v>JWWA  B  136</v>
      </c>
      <c r="AD1709" s="401"/>
    </row>
    <row r="1710" spans="1:30" ht="15" customHeight="1">
      <c r="A1710" s="400" t="str">
        <f t="shared" si="405"/>
        <v>034Q0113</v>
      </c>
      <c r="B1710" s="544"/>
      <c r="C1710" s="529"/>
      <c r="D1710" s="139" t="s">
        <v>3339</v>
      </c>
      <c r="E1710" s="140">
        <v>1</v>
      </c>
      <c r="F1710" s="140">
        <v>13</v>
      </c>
      <c r="G1710" s="539"/>
      <c r="H1710" s="539"/>
      <c r="I1710" s="148" t="str">
        <f t="shared" si="398"/>
        <v>034Q0113</v>
      </c>
      <c r="J1710" s="149" t="s">
        <v>1200</v>
      </c>
      <c r="K1710" s="149" t="s">
        <v>1381</v>
      </c>
      <c r="L1710" s="149" t="s">
        <v>3369</v>
      </c>
      <c r="M1710" s="149" t="s">
        <v>965</v>
      </c>
      <c r="N1710" s="149" t="s">
        <v>1382</v>
      </c>
      <c r="O1710" s="150" t="s">
        <v>57</v>
      </c>
      <c r="P1710" s="151"/>
      <c r="Q1710" s="152"/>
      <c r="R1710" s="153"/>
      <c r="S1710" s="154" t="s">
        <v>1354</v>
      </c>
      <c r="T1710" s="407">
        <f t="shared" si="419"/>
        <v>34</v>
      </c>
      <c r="V1710" s="401" t="str">
        <f t="shared" si="410"/>
        <v xml:space="preserve">指定承認    </v>
      </c>
      <c r="W1710" s="401" t="str">
        <f t="shared" si="417"/>
        <v xml:space="preserve">指定承認    </v>
      </c>
      <c r="AD1710" s="401"/>
    </row>
    <row r="1711" spans="1:30" ht="15" customHeight="1">
      <c r="A1711" s="400" t="str">
        <f t="shared" si="405"/>
        <v>034Q0112</v>
      </c>
      <c r="B1711" s="544"/>
      <c r="C1711" s="529"/>
      <c r="D1711" s="139" t="s">
        <v>3339</v>
      </c>
      <c r="E1711" s="140">
        <v>1</v>
      </c>
      <c r="F1711" s="140">
        <v>12</v>
      </c>
      <c r="G1711" s="535"/>
      <c r="H1711" s="535"/>
      <c r="I1711" s="155" t="str">
        <f t="shared" si="398"/>
        <v>034Q0112</v>
      </c>
      <c r="J1711" s="156" t="s">
        <v>1200</v>
      </c>
      <c r="K1711" s="156" t="s">
        <v>1381</v>
      </c>
      <c r="L1711" s="156" t="s">
        <v>3355</v>
      </c>
      <c r="M1711" s="156" t="s">
        <v>965</v>
      </c>
      <c r="N1711" s="156" t="s">
        <v>1382</v>
      </c>
      <c r="O1711" s="157" t="s">
        <v>6</v>
      </c>
      <c r="P1711" s="158" t="s">
        <v>3344</v>
      </c>
      <c r="Q1711" s="159">
        <v>136</v>
      </c>
      <c r="R1711" s="160"/>
      <c r="S1711" s="161" t="s">
        <v>1354</v>
      </c>
      <c r="T1711" s="408">
        <f t="shared" si="419"/>
        <v>34</v>
      </c>
      <c r="V1711" s="401" t="str">
        <f t="shared" si="410"/>
        <v>JWWA  B  136</v>
      </c>
      <c r="W1711" s="401" t="str">
        <f t="shared" si="417"/>
        <v>JWWA  B  136</v>
      </c>
      <c r="AD1711" s="401"/>
    </row>
    <row r="1712" spans="1:30" ht="15" customHeight="1">
      <c r="A1712" s="400" t="str">
        <f t="shared" ref="A1712:A1775" si="420">I1712</f>
        <v>002Q0201</v>
      </c>
      <c r="B1712" s="544"/>
      <c r="C1712" s="529"/>
      <c r="D1712" s="139" t="s">
        <v>3841</v>
      </c>
      <c r="E1712" s="140">
        <v>2</v>
      </c>
      <c r="F1712" s="140">
        <v>1</v>
      </c>
      <c r="G1712" s="534" t="s">
        <v>3840</v>
      </c>
      <c r="H1712" s="534" t="s">
        <v>1076</v>
      </c>
      <c r="I1712" s="162" t="str">
        <f t="shared" si="398"/>
        <v>002Q0201</v>
      </c>
      <c r="J1712" s="171" t="s">
        <v>1076</v>
      </c>
      <c r="K1712" s="171" t="s">
        <v>3842</v>
      </c>
      <c r="L1712" s="171" t="s">
        <v>3843</v>
      </c>
      <c r="M1712" s="171"/>
      <c r="N1712" s="171"/>
      <c r="O1712" s="172" t="s">
        <v>57</v>
      </c>
      <c r="P1712" s="173"/>
      <c r="Q1712" s="174"/>
      <c r="R1712" s="175"/>
      <c r="S1712" s="195" t="s">
        <v>1717</v>
      </c>
      <c r="T1712" s="406">
        <f t="shared" si="419"/>
        <v>2</v>
      </c>
      <c r="V1712" s="401" t="str">
        <f t="shared" si="410"/>
        <v xml:space="preserve">指定承認    </v>
      </c>
      <c r="W1712" s="401" t="str">
        <f t="shared" ref="W1712" si="421">V1712</f>
        <v xml:space="preserve">指定承認    </v>
      </c>
      <c r="AD1712" s="401"/>
    </row>
    <row r="1713" spans="1:30" ht="15" customHeight="1">
      <c r="A1713" s="400" t="str">
        <f t="shared" si="420"/>
        <v>013Q0201</v>
      </c>
      <c r="B1713" s="544"/>
      <c r="C1713" s="529"/>
      <c r="D1713" s="139" t="s">
        <v>3841</v>
      </c>
      <c r="E1713" s="140">
        <v>2</v>
      </c>
      <c r="F1713" s="140">
        <v>1</v>
      </c>
      <c r="G1713" s="539"/>
      <c r="H1713" s="539"/>
      <c r="I1713" s="148" t="str">
        <f t="shared" si="398"/>
        <v>013Q0201</v>
      </c>
      <c r="J1713" s="149" t="s">
        <v>1076</v>
      </c>
      <c r="K1713" s="149" t="s">
        <v>2601</v>
      </c>
      <c r="L1713" s="149" t="s">
        <v>3843</v>
      </c>
      <c r="M1713" s="149"/>
      <c r="N1713" s="149"/>
      <c r="O1713" s="150" t="s">
        <v>57</v>
      </c>
      <c r="P1713" s="151"/>
      <c r="Q1713" s="152"/>
      <c r="R1713" s="153"/>
      <c r="S1713" s="154" t="s">
        <v>843</v>
      </c>
      <c r="T1713" s="407">
        <f t="shared" si="419"/>
        <v>13</v>
      </c>
      <c r="V1713" s="401" t="str">
        <f t="shared" si="410"/>
        <v xml:space="preserve">指定承認    </v>
      </c>
      <c r="W1713" s="401" t="str">
        <f t="shared" ref="W1713" si="422">V1713</f>
        <v xml:space="preserve">指定承認    </v>
      </c>
      <c r="AD1713" s="401"/>
    </row>
    <row r="1714" spans="1:30" ht="15" customHeight="1">
      <c r="A1714" s="400" t="str">
        <f t="shared" si="420"/>
        <v>015Q0201</v>
      </c>
      <c r="B1714" s="544"/>
      <c r="C1714" s="529"/>
      <c r="D1714" s="139" t="s">
        <v>3841</v>
      </c>
      <c r="E1714" s="140">
        <v>2</v>
      </c>
      <c r="F1714" s="140">
        <v>1</v>
      </c>
      <c r="G1714" s="539"/>
      <c r="H1714" s="539"/>
      <c r="I1714" s="170" t="str">
        <f t="shared" si="398"/>
        <v>015Q0201</v>
      </c>
      <c r="J1714" s="171" t="s">
        <v>1076</v>
      </c>
      <c r="K1714" s="171" t="s">
        <v>1676</v>
      </c>
      <c r="L1714" s="171" t="s">
        <v>3843</v>
      </c>
      <c r="M1714" s="171"/>
      <c r="N1714" s="171"/>
      <c r="O1714" s="172" t="s">
        <v>57</v>
      </c>
      <c r="P1714" s="173"/>
      <c r="Q1714" s="174"/>
      <c r="R1714" s="175"/>
      <c r="S1714" s="161" t="s">
        <v>1606</v>
      </c>
      <c r="T1714" s="424">
        <f t="shared" si="419"/>
        <v>15</v>
      </c>
      <c r="V1714" s="401" t="str">
        <f t="shared" si="410"/>
        <v xml:space="preserve">指定承認    </v>
      </c>
      <c r="W1714" s="401" t="str">
        <f t="shared" ref="W1714" si="423">V1714</f>
        <v xml:space="preserve">指定承認    </v>
      </c>
      <c r="AD1714" s="401"/>
    </row>
    <row r="1715" spans="1:30" ht="15" customHeight="1">
      <c r="A1715" s="400" t="str">
        <f t="shared" si="420"/>
        <v>027Q0201</v>
      </c>
      <c r="B1715" s="544"/>
      <c r="C1715" s="529"/>
      <c r="D1715" s="139" t="s">
        <v>3841</v>
      </c>
      <c r="E1715" s="140">
        <v>2</v>
      </c>
      <c r="F1715" s="140">
        <v>1</v>
      </c>
      <c r="G1715" s="539"/>
      <c r="H1715" s="539"/>
      <c r="I1715" s="206" t="str">
        <f t="shared" si="398"/>
        <v>027Q0201</v>
      </c>
      <c r="J1715" s="165" t="s">
        <v>1076</v>
      </c>
      <c r="K1715" s="165" t="s">
        <v>1076</v>
      </c>
      <c r="L1715" s="165" t="s">
        <v>305</v>
      </c>
      <c r="M1715" s="165"/>
      <c r="N1715" s="165"/>
      <c r="O1715" s="166" t="s">
        <v>57</v>
      </c>
      <c r="P1715" s="167"/>
      <c r="Q1715" s="168"/>
      <c r="R1715" s="169"/>
      <c r="S1715" s="182" t="s">
        <v>1227</v>
      </c>
      <c r="T1715" s="423">
        <f t="shared" si="419"/>
        <v>27</v>
      </c>
      <c r="V1715" s="401" t="str">
        <f t="shared" si="410"/>
        <v xml:space="preserve">指定承認    </v>
      </c>
      <c r="W1715" s="401" t="str">
        <f t="shared" ref="W1715" si="424">V1715</f>
        <v xml:space="preserve">指定承認    </v>
      </c>
      <c r="AD1715" s="401"/>
    </row>
    <row r="1716" spans="1:30" ht="15" customHeight="1">
      <c r="A1716" s="400" t="str">
        <f t="shared" si="420"/>
        <v>029Q0201</v>
      </c>
      <c r="B1716" s="544"/>
      <c r="C1716" s="529"/>
      <c r="D1716" s="139" t="s">
        <v>3841</v>
      </c>
      <c r="E1716" s="140">
        <v>2</v>
      </c>
      <c r="F1716" s="140">
        <v>1</v>
      </c>
      <c r="G1716" s="539"/>
      <c r="H1716" s="539"/>
      <c r="I1716" s="170" t="str">
        <f t="shared" si="398"/>
        <v>029Q0201</v>
      </c>
      <c r="J1716" s="171" t="s">
        <v>1076</v>
      </c>
      <c r="K1716" s="171" t="s">
        <v>2907</v>
      </c>
      <c r="L1716" s="171" t="s">
        <v>3843</v>
      </c>
      <c r="M1716" s="171"/>
      <c r="N1716" s="171"/>
      <c r="O1716" s="172" t="s">
        <v>57</v>
      </c>
      <c r="P1716" s="173"/>
      <c r="Q1716" s="174"/>
      <c r="R1716" s="175"/>
      <c r="S1716" s="161" t="s">
        <v>2077</v>
      </c>
      <c r="T1716" s="424">
        <f t="shared" si="419"/>
        <v>29</v>
      </c>
      <c r="V1716" s="401" t="str">
        <f t="shared" si="410"/>
        <v xml:space="preserve">指定承認    </v>
      </c>
      <c r="W1716" s="401" t="str">
        <f t="shared" ref="W1716" si="425">V1716</f>
        <v xml:space="preserve">指定承認    </v>
      </c>
      <c r="AD1716" s="401"/>
    </row>
    <row r="1717" spans="1:30" ht="15" customHeight="1">
      <c r="A1717" s="400" t="str">
        <f t="shared" si="420"/>
        <v>034Q0201</v>
      </c>
      <c r="B1717" s="544"/>
      <c r="C1717" s="529"/>
      <c r="D1717" s="139" t="s">
        <v>3841</v>
      </c>
      <c r="E1717" s="140">
        <v>2</v>
      </c>
      <c r="F1717" s="140">
        <v>1</v>
      </c>
      <c r="G1717" s="539"/>
      <c r="H1717" s="535"/>
      <c r="I1717" s="164" t="str">
        <f t="shared" si="398"/>
        <v>034Q0201</v>
      </c>
      <c r="J1717" s="176" t="s">
        <v>1076</v>
      </c>
      <c r="K1717" s="176" t="s">
        <v>1373</v>
      </c>
      <c r="L1717" s="176" t="s">
        <v>3843</v>
      </c>
      <c r="M1717" s="176"/>
      <c r="N1717" s="176"/>
      <c r="O1717" s="177" t="s">
        <v>57</v>
      </c>
      <c r="P1717" s="178"/>
      <c r="Q1717" s="179"/>
      <c r="R1717" s="180"/>
      <c r="S1717" s="181" t="s">
        <v>1354</v>
      </c>
      <c r="T1717" s="419">
        <f t="shared" si="419"/>
        <v>34</v>
      </c>
      <c r="V1717" s="401" t="str">
        <f t="shared" si="410"/>
        <v xml:space="preserve">指定承認    </v>
      </c>
      <c r="W1717" s="401" t="str">
        <f t="shared" si="417"/>
        <v xml:space="preserve">指定承認    </v>
      </c>
      <c r="AD1717" s="401"/>
    </row>
    <row r="1718" spans="1:30" ht="15" customHeight="1">
      <c r="A1718" s="400" t="str">
        <f t="shared" si="420"/>
        <v>034Q0202</v>
      </c>
      <c r="B1718" s="544"/>
      <c r="C1718" s="530"/>
      <c r="D1718" s="139" t="s">
        <v>3841</v>
      </c>
      <c r="E1718" s="140">
        <v>2</v>
      </c>
      <c r="F1718" s="140">
        <v>2</v>
      </c>
      <c r="G1718" s="535"/>
      <c r="H1718" s="210" t="s">
        <v>3845</v>
      </c>
      <c r="I1718" s="206" t="str">
        <f t="shared" si="398"/>
        <v>034Q0202</v>
      </c>
      <c r="J1718" s="165" t="s">
        <v>3845</v>
      </c>
      <c r="K1718" s="165" t="s">
        <v>3846</v>
      </c>
      <c r="L1718" s="165" t="s">
        <v>305</v>
      </c>
      <c r="M1718" s="165"/>
      <c r="N1718" s="165"/>
      <c r="O1718" s="166" t="s">
        <v>57</v>
      </c>
      <c r="P1718" s="167"/>
      <c r="Q1718" s="168"/>
      <c r="R1718" s="169"/>
      <c r="S1718" s="182" t="s">
        <v>1354</v>
      </c>
      <c r="T1718" s="406">
        <f t="shared" ref="T1718" si="426">IF(S1718="","",VLOOKUP(S1718,$AC$7:$AD$82,2,FALSE))</f>
        <v>34</v>
      </c>
      <c r="V1718" s="401" t="str">
        <f t="shared" ref="V1718:V1781" si="427">""&amp;O1718&amp;"  "&amp;P1718&amp;"  "&amp;Q1718&amp;""</f>
        <v xml:space="preserve">指定承認    </v>
      </c>
      <c r="W1718" s="401" t="str">
        <f t="shared" si="417"/>
        <v xml:space="preserve">指定承認    </v>
      </c>
      <c r="AD1718" s="401"/>
    </row>
    <row r="1719" spans="1:30" ht="15" customHeight="1">
      <c r="A1719" s="400" t="str">
        <f t="shared" si="420"/>
        <v>002Q0301</v>
      </c>
      <c r="B1719" s="544"/>
      <c r="C1719" s="528" t="s">
        <v>3393</v>
      </c>
      <c r="D1719" s="139" t="s">
        <v>3339</v>
      </c>
      <c r="E1719" s="140">
        <v>3</v>
      </c>
      <c r="F1719" s="140">
        <v>1</v>
      </c>
      <c r="G1719" s="534" t="s">
        <v>3385</v>
      </c>
      <c r="H1719" s="534" t="s">
        <v>3386</v>
      </c>
      <c r="I1719" s="191" t="str">
        <f t="shared" si="398"/>
        <v>002Q0301</v>
      </c>
      <c r="J1719" s="142" t="s">
        <v>1075</v>
      </c>
      <c r="K1719" s="142" t="s">
        <v>1716</v>
      </c>
      <c r="L1719" s="142" t="s">
        <v>3387</v>
      </c>
      <c r="M1719" s="142" t="s">
        <v>975</v>
      </c>
      <c r="N1719" s="142"/>
      <c r="O1719" s="143" t="s">
        <v>57</v>
      </c>
      <c r="P1719" s="144"/>
      <c r="Q1719" s="145"/>
      <c r="R1719" s="146"/>
      <c r="S1719" s="147" t="s">
        <v>1717</v>
      </c>
      <c r="T1719" s="406">
        <f t="shared" si="419"/>
        <v>2</v>
      </c>
      <c r="V1719" s="401" t="str">
        <f t="shared" si="427"/>
        <v xml:space="preserve">指定承認    </v>
      </c>
      <c r="W1719" s="401" t="str">
        <f t="shared" si="417"/>
        <v xml:space="preserve">指定承認    </v>
      </c>
      <c r="AD1719" s="401"/>
    </row>
    <row r="1720" spans="1:30" ht="15" customHeight="1">
      <c r="A1720" s="400" t="str">
        <f t="shared" si="420"/>
        <v>013Q0301</v>
      </c>
      <c r="B1720" s="544"/>
      <c r="C1720" s="529"/>
      <c r="D1720" s="139" t="s">
        <v>3388</v>
      </c>
      <c r="E1720" s="140">
        <v>3</v>
      </c>
      <c r="F1720" s="140">
        <v>1</v>
      </c>
      <c r="G1720" s="539"/>
      <c r="H1720" s="539"/>
      <c r="I1720" s="148" t="str">
        <f t="shared" ref="I1720:I1814" si="428">IF(OR(D1720="",E1720="",F1720=""),"",TEXT(T1720,"000")&amp;D1720&amp;TEXT(E1720,"00")&amp;TEXT(F1720,"00"))</f>
        <v>013Q0301</v>
      </c>
      <c r="J1720" s="149" t="s">
        <v>1075</v>
      </c>
      <c r="K1720" s="149" t="s">
        <v>3389</v>
      </c>
      <c r="L1720" s="149" t="s">
        <v>3387</v>
      </c>
      <c r="M1720" s="149" t="s">
        <v>975</v>
      </c>
      <c r="N1720" s="149"/>
      <c r="O1720" s="150" t="s">
        <v>57</v>
      </c>
      <c r="P1720" s="151"/>
      <c r="Q1720" s="152"/>
      <c r="R1720" s="153"/>
      <c r="S1720" s="154" t="s">
        <v>843</v>
      </c>
      <c r="T1720" s="407">
        <f t="shared" si="419"/>
        <v>13</v>
      </c>
      <c r="V1720" s="401" t="str">
        <f t="shared" si="427"/>
        <v xml:space="preserve">指定承認    </v>
      </c>
      <c r="W1720" s="401" t="str">
        <f t="shared" si="417"/>
        <v xml:space="preserve">指定承認    </v>
      </c>
      <c r="AD1720" s="401"/>
    </row>
    <row r="1721" spans="1:30" ht="15" customHeight="1">
      <c r="A1721" s="400" t="str">
        <f t="shared" si="420"/>
        <v>015Q0301</v>
      </c>
      <c r="B1721" s="544"/>
      <c r="C1721" s="529"/>
      <c r="D1721" s="139" t="s">
        <v>3339</v>
      </c>
      <c r="E1721" s="140">
        <v>3</v>
      </c>
      <c r="F1721" s="140">
        <v>1</v>
      </c>
      <c r="G1721" s="539"/>
      <c r="H1721" s="539"/>
      <c r="I1721" s="148" t="str">
        <f t="shared" si="428"/>
        <v>015Q0301</v>
      </c>
      <c r="J1721" s="149" t="s">
        <v>1075</v>
      </c>
      <c r="K1721" s="149" t="s">
        <v>1677</v>
      </c>
      <c r="L1721" s="149" t="s">
        <v>3387</v>
      </c>
      <c r="M1721" s="149" t="s">
        <v>975</v>
      </c>
      <c r="N1721" s="149"/>
      <c r="O1721" s="150" t="s">
        <v>57</v>
      </c>
      <c r="P1721" s="151"/>
      <c r="Q1721" s="152"/>
      <c r="R1721" s="153"/>
      <c r="S1721" s="154" t="s">
        <v>1606</v>
      </c>
      <c r="T1721" s="407">
        <f t="shared" si="419"/>
        <v>15</v>
      </c>
      <c r="V1721" s="401" t="str">
        <f t="shared" si="427"/>
        <v xml:space="preserve">指定承認    </v>
      </c>
      <c r="W1721" s="401" t="str">
        <f t="shared" si="417"/>
        <v xml:space="preserve">指定承認    </v>
      </c>
      <c r="AD1721" s="401"/>
    </row>
    <row r="1722" spans="1:30" ht="15" customHeight="1">
      <c r="A1722" s="400" t="str">
        <f t="shared" si="420"/>
        <v>027Q0301</v>
      </c>
      <c r="B1722" s="544"/>
      <c r="C1722" s="529"/>
      <c r="D1722" s="139" t="s">
        <v>3339</v>
      </c>
      <c r="E1722" s="140">
        <v>3</v>
      </c>
      <c r="F1722" s="140">
        <v>1</v>
      </c>
      <c r="G1722" s="535"/>
      <c r="H1722" s="535"/>
      <c r="I1722" s="170" t="str">
        <f t="shared" si="428"/>
        <v>027Q0301</v>
      </c>
      <c r="J1722" s="171" t="s">
        <v>1075</v>
      </c>
      <c r="K1722" s="171" t="s">
        <v>3390</v>
      </c>
      <c r="L1722" s="171" t="s">
        <v>3387</v>
      </c>
      <c r="M1722" s="171" t="s">
        <v>975</v>
      </c>
      <c r="N1722" s="171"/>
      <c r="O1722" s="172" t="s">
        <v>57</v>
      </c>
      <c r="P1722" s="173"/>
      <c r="Q1722" s="174"/>
      <c r="R1722" s="175"/>
      <c r="S1722" s="161" t="s">
        <v>1227</v>
      </c>
      <c r="T1722" s="424">
        <f t="shared" si="419"/>
        <v>27</v>
      </c>
      <c r="V1722" s="401" t="str">
        <f t="shared" si="427"/>
        <v xml:space="preserve">指定承認    </v>
      </c>
      <c r="W1722" s="401" t="str">
        <f t="shared" si="417"/>
        <v xml:space="preserve">指定承認    </v>
      </c>
      <c r="AD1722" s="401"/>
    </row>
    <row r="1723" spans="1:30" ht="15" customHeight="1">
      <c r="A1723" s="400" t="str">
        <f t="shared" si="420"/>
        <v>029Q0301</v>
      </c>
      <c r="B1723" s="544"/>
      <c r="C1723" s="529"/>
      <c r="D1723" s="139" t="s">
        <v>3339</v>
      </c>
      <c r="E1723" s="140">
        <v>3</v>
      </c>
      <c r="F1723" s="140">
        <v>1</v>
      </c>
      <c r="G1723" s="534" t="s">
        <v>3385</v>
      </c>
      <c r="H1723" s="534" t="s">
        <v>3386</v>
      </c>
      <c r="I1723" s="148" t="str">
        <f t="shared" si="428"/>
        <v>029Q0301</v>
      </c>
      <c r="J1723" s="149" t="s">
        <v>1075</v>
      </c>
      <c r="K1723" s="149" t="s">
        <v>2096</v>
      </c>
      <c r="L1723" s="149" t="s">
        <v>3387</v>
      </c>
      <c r="M1723" s="149" t="s">
        <v>975</v>
      </c>
      <c r="N1723" s="149"/>
      <c r="O1723" s="150" t="s">
        <v>57</v>
      </c>
      <c r="P1723" s="151"/>
      <c r="Q1723" s="152"/>
      <c r="R1723" s="153"/>
      <c r="S1723" s="154" t="s">
        <v>2077</v>
      </c>
      <c r="T1723" s="407">
        <f t="shared" si="419"/>
        <v>29</v>
      </c>
      <c r="V1723" s="401" t="str">
        <f t="shared" si="427"/>
        <v xml:space="preserve">指定承認    </v>
      </c>
      <c r="W1723" s="401" t="str">
        <f t="shared" ref="W1723:W1734" si="429">V1723</f>
        <v xml:space="preserve">指定承認    </v>
      </c>
      <c r="AD1723" s="401"/>
    </row>
    <row r="1724" spans="1:30" ht="15" customHeight="1">
      <c r="A1724" s="400" t="str">
        <f t="shared" si="420"/>
        <v>034Q0301</v>
      </c>
      <c r="B1724" s="544"/>
      <c r="C1724" s="530"/>
      <c r="D1724" s="139" t="s">
        <v>3339</v>
      </c>
      <c r="E1724" s="140">
        <v>3</v>
      </c>
      <c r="F1724" s="140">
        <v>1</v>
      </c>
      <c r="G1724" s="535"/>
      <c r="H1724" s="535"/>
      <c r="I1724" s="155" t="str">
        <f t="shared" si="428"/>
        <v>034Q0301</v>
      </c>
      <c r="J1724" s="156" t="s">
        <v>1375</v>
      </c>
      <c r="K1724" s="156" t="s">
        <v>3390</v>
      </c>
      <c r="L1724" s="156" t="s">
        <v>3387</v>
      </c>
      <c r="M1724" s="156" t="s">
        <v>975</v>
      </c>
      <c r="N1724" s="156"/>
      <c r="O1724" s="157" t="s">
        <v>57</v>
      </c>
      <c r="P1724" s="158"/>
      <c r="Q1724" s="159"/>
      <c r="R1724" s="160"/>
      <c r="S1724" s="161" t="s">
        <v>1354</v>
      </c>
      <c r="T1724" s="408">
        <f t="shared" si="419"/>
        <v>34</v>
      </c>
      <c r="V1724" s="401" t="str">
        <f t="shared" si="427"/>
        <v xml:space="preserve">指定承認    </v>
      </c>
      <c r="W1724" s="401" t="str">
        <f t="shared" si="429"/>
        <v xml:space="preserve">指定承認    </v>
      </c>
      <c r="AD1724" s="401"/>
    </row>
    <row r="1725" spans="1:30" ht="15" customHeight="1">
      <c r="A1725" s="400" t="str">
        <f t="shared" si="420"/>
        <v>013Q0401</v>
      </c>
      <c r="B1725" s="544"/>
      <c r="C1725" s="540" t="s">
        <v>3400</v>
      </c>
      <c r="D1725" s="139" t="s">
        <v>3394</v>
      </c>
      <c r="E1725" s="140">
        <v>4</v>
      </c>
      <c r="F1725" s="140">
        <v>1</v>
      </c>
      <c r="G1725" s="534" t="s">
        <v>3398</v>
      </c>
      <c r="H1725" s="534" t="s">
        <v>3399</v>
      </c>
      <c r="I1725" s="162" t="str">
        <f t="shared" si="428"/>
        <v>013Q0401</v>
      </c>
      <c r="J1725" s="142" t="s">
        <v>1079</v>
      </c>
      <c r="K1725" s="142" t="s">
        <v>977</v>
      </c>
      <c r="L1725" s="142" t="s">
        <v>3395</v>
      </c>
      <c r="M1725" s="142" t="s">
        <v>934</v>
      </c>
      <c r="N1725" s="142"/>
      <c r="O1725" s="143" t="s">
        <v>241</v>
      </c>
      <c r="P1725" s="144"/>
      <c r="Q1725" s="145"/>
      <c r="R1725" s="146"/>
      <c r="S1725" s="147" t="s">
        <v>843</v>
      </c>
      <c r="T1725" s="406">
        <f t="shared" si="419"/>
        <v>13</v>
      </c>
      <c r="V1725" s="401" t="str">
        <f t="shared" si="427"/>
        <v xml:space="preserve">JWWA認証    </v>
      </c>
      <c r="W1725" s="401" t="str">
        <f t="shared" si="429"/>
        <v xml:space="preserve">JWWA認証    </v>
      </c>
      <c r="AD1725" s="401"/>
    </row>
    <row r="1726" spans="1:30" ht="15" customHeight="1">
      <c r="A1726" s="400" t="str">
        <f t="shared" si="420"/>
        <v>015Q0401</v>
      </c>
      <c r="B1726" s="544"/>
      <c r="C1726" s="541"/>
      <c r="D1726" s="139" t="s">
        <v>3394</v>
      </c>
      <c r="E1726" s="140">
        <v>4</v>
      </c>
      <c r="F1726" s="140">
        <v>1</v>
      </c>
      <c r="G1726" s="539"/>
      <c r="H1726" s="539"/>
      <c r="I1726" s="148" t="str">
        <f t="shared" si="428"/>
        <v>015Q0401</v>
      </c>
      <c r="J1726" s="149" t="s">
        <v>1079</v>
      </c>
      <c r="K1726" s="149" t="s">
        <v>1678</v>
      </c>
      <c r="L1726" s="149" t="s">
        <v>3395</v>
      </c>
      <c r="M1726" s="149" t="s">
        <v>934</v>
      </c>
      <c r="N1726" s="149"/>
      <c r="O1726" s="150" t="s">
        <v>241</v>
      </c>
      <c r="P1726" s="151"/>
      <c r="Q1726" s="152"/>
      <c r="R1726" s="153"/>
      <c r="S1726" s="154" t="s">
        <v>1606</v>
      </c>
      <c r="T1726" s="407">
        <f t="shared" si="419"/>
        <v>15</v>
      </c>
      <c r="V1726" s="401" t="str">
        <f t="shared" si="427"/>
        <v xml:space="preserve">JWWA認証    </v>
      </c>
      <c r="W1726" s="401" t="str">
        <f t="shared" si="429"/>
        <v xml:space="preserve">JWWA認証    </v>
      </c>
      <c r="AD1726" s="401"/>
    </row>
    <row r="1727" spans="1:30" ht="15" customHeight="1">
      <c r="A1727" s="400" t="str">
        <f t="shared" si="420"/>
        <v>027Q0401</v>
      </c>
      <c r="B1727" s="544"/>
      <c r="C1727" s="541"/>
      <c r="D1727" s="139" t="s">
        <v>3394</v>
      </c>
      <c r="E1727" s="140">
        <v>4</v>
      </c>
      <c r="F1727" s="140">
        <v>1</v>
      </c>
      <c r="G1727" s="539"/>
      <c r="H1727" s="539"/>
      <c r="I1727" s="148" t="str">
        <f t="shared" si="428"/>
        <v>027Q0401</v>
      </c>
      <c r="J1727" s="149" t="s">
        <v>1079</v>
      </c>
      <c r="K1727" s="149" t="s">
        <v>1798</v>
      </c>
      <c r="L1727" s="149" t="s">
        <v>3395</v>
      </c>
      <c r="M1727" s="149" t="s">
        <v>934</v>
      </c>
      <c r="N1727" s="149"/>
      <c r="O1727" s="150" t="s">
        <v>241</v>
      </c>
      <c r="P1727" s="151"/>
      <c r="Q1727" s="152"/>
      <c r="R1727" s="153"/>
      <c r="S1727" s="154" t="s">
        <v>1227</v>
      </c>
      <c r="T1727" s="407">
        <f t="shared" si="419"/>
        <v>27</v>
      </c>
      <c r="V1727" s="401" t="str">
        <f t="shared" si="427"/>
        <v xml:space="preserve">JWWA認証    </v>
      </c>
      <c r="W1727" s="401" t="str">
        <f t="shared" si="429"/>
        <v xml:space="preserve">JWWA認証    </v>
      </c>
      <c r="AD1727" s="401"/>
    </row>
    <row r="1728" spans="1:30" ht="15" customHeight="1">
      <c r="A1728" s="400" t="str">
        <f t="shared" si="420"/>
        <v>029Q0401</v>
      </c>
      <c r="B1728" s="544"/>
      <c r="C1728" s="541"/>
      <c r="D1728" s="139" t="s">
        <v>3394</v>
      </c>
      <c r="E1728" s="140">
        <v>4</v>
      </c>
      <c r="F1728" s="140">
        <v>1</v>
      </c>
      <c r="G1728" s="535"/>
      <c r="H1728" s="535"/>
      <c r="I1728" s="148" t="str">
        <f t="shared" si="428"/>
        <v>029Q0401</v>
      </c>
      <c r="J1728" s="149" t="s">
        <v>1079</v>
      </c>
      <c r="K1728" s="149" t="s">
        <v>2097</v>
      </c>
      <c r="L1728" s="149" t="s">
        <v>3395</v>
      </c>
      <c r="M1728" s="149" t="s">
        <v>934</v>
      </c>
      <c r="N1728" s="149"/>
      <c r="O1728" s="150" t="s">
        <v>241</v>
      </c>
      <c r="P1728" s="151"/>
      <c r="Q1728" s="152"/>
      <c r="R1728" s="153"/>
      <c r="S1728" s="154" t="s">
        <v>2077</v>
      </c>
      <c r="T1728" s="407">
        <f t="shared" si="419"/>
        <v>29</v>
      </c>
      <c r="V1728" s="401" t="str">
        <f t="shared" si="427"/>
        <v xml:space="preserve">JWWA認証    </v>
      </c>
      <c r="W1728" s="401" t="str">
        <f t="shared" si="429"/>
        <v xml:space="preserve">JWWA認証    </v>
      </c>
      <c r="AD1728" s="401"/>
    </row>
    <row r="1729" spans="1:30" ht="15" customHeight="1">
      <c r="A1729" s="400" t="str">
        <f t="shared" si="420"/>
        <v>034Q0401</v>
      </c>
      <c r="B1729" s="544" t="s">
        <v>3392</v>
      </c>
      <c r="C1729" s="540" t="s">
        <v>3400</v>
      </c>
      <c r="D1729" s="139" t="s">
        <v>3394</v>
      </c>
      <c r="E1729" s="140">
        <v>4</v>
      </c>
      <c r="F1729" s="140">
        <v>1</v>
      </c>
      <c r="G1729" s="534" t="s">
        <v>3398</v>
      </c>
      <c r="H1729" s="534" t="s">
        <v>3399</v>
      </c>
      <c r="I1729" s="155" t="str">
        <f t="shared" si="428"/>
        <v>034Q0401</v>
      </c>
      <c r="J1729" s="156" t="s">
        <v>1079</v>
      </c>
      <c r="K1729" s="156" t="s">
        <v>1376</v>
      </c>
      <c r="L1729" s="156" t="s">
        <v>3396</v>
      </c>
      <c r="M1729" s="156" t="s">
        <v>934</v>
      </c>
      <c r="N1729" s="156"/>
      <c r="O1729" s="157" t="s">
        <v>241</v>
      </c>
      <c r="P1729" s="158"/>
      <c r="Q1729" s="159"/>
      <c r="R1729" s="160"/>
      <c r="S1729" s="161" t="s">
        <v>1354</v>
      </c>
      <c r="T1729" s="408">
        <f t="shared" si="419"/>
        <v>34</v>
      </c>
      <c r="V1729" s="401" t="str">
        <f t="shared" si="427"/>
        <v xml:space="preserve">JWWA認証    </v>
      </c>
      <c r="W1729" s="401" t="str">
        <f t="shared" si="429"/>
        <v xml:space="preserve">JWWA認証    </v>
      </c>
      <c r="AD1729" s="401"/>
    </row>
    <row r="1730" spans="1:30" ht="15" customHeight="1">
      <c r="A1730" s="400" t="str">
        <f t="shared" si="420"/>
        <v>013Q0402</v>
      </c>
      <c r="B1730" s="544"/>
      <c r="C1730" s="541"/>
      <c r="D1730" s="139" t="s">
        <v>3394</v>
      </c>
      <c r="E1730" s="140">
        <v>4</v>
      </c>
      <c r="F1730" s="140">
        <v>2</v>
      </c>
      <c r="G1730" s="539"/>
      <c r="H1730" s="539"/>
      <c r="I1730" s="162" t="str">
        <f t="shared" si="428"/>
        <v>013Q0402</v>
      </c>
      <c r="J1730" s="142" t="s">
        <v>1079</v>
      </c>
      <c r="K1730" s="142" t="s">
        <v>979</v>
      </c>
      <c r="L1730" s="142" t="s">
        <v>3397</v>
      </c>
      <c r="M1730" s="142" t="s">
        <v>978</v>
      </c>
      <c r="N1730" s="142"/>
      <c r="O1730" s="143" t="s">
        <v>241</v>
      </c>
      <c r="P1730" s="144"/>
      <c r="Q1730" s="145"/>
      <c r="R1730" s="146"/>
      <c r="S1730" s="147" t="s">
        <v>843</v>
      </c>
      <c r="T1730" s="406">
        <f t="shared" si="419"/>
        <v>13</v>
      </c>
      <c r="V1730" s="401" t="str">
        <f t="shared" si="427"/>
        <v xml:space="preserve">JWWA認証    </v>
      </c>
      <c r="W1730" s="401" t="str">
        <f t="shared" si="429"/>
        <v xml:space="preserve">JWWA認証    </v>
      </c>
      <c r="AD1730" s="401"/>
    </row>
    <row r="1731" spans="1:30" ht="15" customHeight="1">
      <c r="A1731" s="400" t="str">
        <f t="shared" si="420"/>
        <v>015Q0402</v>
      </c>
      <c r="B1731" s="544"/>
      <c r="C1731" s="541"/>
      <c r="D1731" s="139" t="s">
        <v>3394</v>
      </c>
      <c r="E1731" s="140">
        <v>4</v>
      </c>
      <c r="F1731" s="140">
        <v>2</v>
      </c>
      <c r="G1731" s="539"/>
      <c r="H1731" s="539"/>
      <c r="I1731" s="148" t="str">
        <f t="shared" si="428"/>
        <v>015Q0402</v>
      </c>
      <c r="J1731" s="149" t="s">
        <v>1079</v>
      </c>
      <c r="K1731" s="149" t="s">
        <v>1679</v>
      </c>
      <c r="L1731" s="149" t="s">
        <v>3397</v>
      </c>
      <c r="M1731" s="149" t="s">
        <v>978</v>
      </c>
      <c r="N1731" s="149"/>
      <c r="O1731" s="150" t="s">
        <v>241</v>
      </c>
      <c r="P1731" s="151"/>
      <c r="Q1731" s="152"/>
      <c r="R1731" s="153"/>
      <c r="S1731" s="154" t="s">
        <v>1606</v>
      </c>
      <c r="T1731" s="407">
        <f t="shared" si="419"/>
        <v>15</v>
      </c>
      <c r="V1731" s="401" t="str">
        <f t="shared" si="427"/>
        <v xml:space="preserve">JWWA認証    </v>
      </c>
      <c r="W1731" s="401" t="str">
        <f t="shared" si="429"/>
        <v xml:space="preserve">JWWA認証    </v>
      </c>
      <c r="AD1731" s="401"/>
    </row>
    <row r="1732" spans="1:30" ht="15" customHeight="1">
      <c r="A1732" s="400" t="str">
        <f t="shared" si="420"/>
        <v>027Q0402</v>
      </c>
      <c r="B1732" s="544"/>
      <c r="C1732" s="541"/>
      <c r="D1732" s="139" t="s">
        <v>3394</v>
      </c>
      <c r="E1732" s="140">
        <v>4</v>
      </c>
      <c r="F1732" s="140">
        <v>2</v>
      </c>
      <c r="G1732" s="535"/>
      <c r="H1732" s="535"/>
      <c r="I1732" s="155" t="str">
        <f t="shared" si="428"/>
        <v>027Q0402</v>
      </c>
      <c r="J1732" s="156" t="s">
        <v>1079</v>
      </c>
      <c r="K1732" s="156" t="s">
        <v>1799</v>
      </c>
      <c r="L1732" s="156" t="s">
        <v>3397</v>
      </c>
      <c r="M1732" s="156" t="s">
        <v>978</v>
      </c>
      <c r="N1732" s="156"/>
      <c r="O1732" s="157" t="s">
        <v>241</v>
      </c>
      <c r="P1732" s="158"/>
      <c r="Q1732" s="159"/>
      <c r="R1732" s="160"/>
      <c r="S1732" s="161" t="s">
        <v>1227</v>
      </c>
      <c r="T1732" s="408">
        <f t="shared" si="419"/>
        <v>27</v>
      </c>
      <c r="V1732" s="401" t="str">
        <f t="shared" si="427"/>
        <v xml:space="preserve">JWWA認証    </v>
      </c>
      <c r="W1732" s="401" t="str">
        <f t="shared" si="429"/>
        <v xml:space="preserve">JWWA認証    </v>
      </c>
      <c r="AD1732" s="401"/>
    </row>
    <row r="1733" spans="1:30" ht="15" customHeight="1">
      <c r="A1733" s="400" t="str">
        <f t="shared" si="420"/>
        <v>013H0210</v>
      </c>
      <c r="B1733" s="544"/>
      <c r="C1733" s="528" t="s">
        <v>3430</v>
      </c>
      <c r="D1733" s="139" t="s">
        <v>3403</v>
      </c>
      <c r="E1733" s="140">
        <v>2</v>
      </c>
      <c r="F1733" s="140">
        <v>10</v>
      </c>
      <c r="G1733" s="534" t="s">
        <v>3401</v>
      </c>
      <c r="H1733" s="531" t="s">
        <v>3762</v>
      </c>
      <c r="I1733" s="162" t="str">
        <f t="shared" si="428"/>
        <v>013H0210</v>
      </c>
      <c r="J1733" s="142" t="s">
        <v>853</v>
      </c>
      <c r="K1733" s="142" t="s">
        <v>854</v>
      </c>
      <c r="L1733" s="142" t="s">
        <v>3402</v>
      </c>
      <c r="M1733" s="142" t="s">
        <v>2582</v>
      </c>
      <c r="N1733" s="142"/>
      <c r="O1733" s="143" t="s">
        <v>241</v>
      </c>
      <c r="P1733" s="144"/>
      <c r="Q1733" s="145"/>
      <c r="R1733" s="146"/>
      <c r="S1733" s="147" t="s">
        <v>843</v>
      </c>
      <c r="T1733" s="406">
        <f t="shared" si="419"/>
        <v>13</v>
      </c>
      <c r="V1733" s="401" t="str">
        <f t="shared" si="427"/>
        <v xml:space="preserve">JWWA認証    </v>
      </c>
      <c r="W1733" s="401" t="str">
        <f t="shared" si="429"/>
        <v xml:space="preserve">JWWA認証    </v>
      </c>
      <c r="AD1733" s="401"/>
    </row>
    <row r="1734" spans="1:30" ht="15" customHeight="1">
      <c r="A1734" s="400" t="str">
        <f t="shared" si="420"/>
        <v>027H0204</v>
      </c>
      <c r="B1734" s="544"/>
      <c r="C1734" s="529"/>
      <c r="D1734" s="139" t="s">
        <v>3403</v>
      </c>
      <c r="E1734" s="140">
        <v>2</v>
      </c>
      <c r="F1734" s="140">
        <v>4</v>
      </c>
      <c r="G1734" s="539"/>
      <c r="H1734" s="539"/>
      <c r="I1734" s="148" t="str">
        <f t="shared" si="428"/>
        <v>027H0204</v>
      </c>
      <c r="J1734" s="149" t="s">
        <v>853</v>
      </c>
      <c r="K1734" s="149" t="s">
        <v>1785</v>
      </c>
      <c r="L1734" s="149" t="s">
        <v>3402</v>
      </c>
      <c r="M1734" s="149" t="s">
        <v>2583</v>
      </c>
      <c r="N1734" s="149"/>
      <c r="O1734" s="150" t="s">
        <v>241</v>
      </c>
      <c r="P1734" s="151"/>
      <c r="Q1734" s="152"/>
      <c r="R1734" s="153"/>
      <c r="S1734" s="154" t="s">
        <v>1227</v>
      </c>
      <c r="T1734" s="407">
        <f t="shared" si="419"/>
        <v>27</v>
      </c>
      <c r="V1734" s="401" t="str">
        <f t="shared" si="427"/>
        <v xml:space="preserve">JWWA認証    </v>
      </c>
      <c r="W1734" s="401" t="str">
        <f t="shared" si="429"/>
        <v xml:space="preserve">JWWA認証    </v>
      </c>
      <c r="AD1734" s="401"/>
    </row>
    <row r="1735" spans="1:30" ht="15" customHeight="1">
      <c r="A1735" s="400" t="str">
        <f t="shared" si="420"/>
        <v>029H0203</v>
      </c>
      <c r="B1735" s="544"/>
      <c r="C1735" s="529"/>
      <c r="D1735" s="139" t="s">
        <v>3403</v>
      </c>
      <c r="E1735" s="140">
        <v>2</v>
      </c>
      <c r="F1735" s="140">
        <v>3</v>
      </c>
      <c r="G1735" s="539"/>
      <c r="H1735" s="539"/>
      <c r="I1735" s="148" t="str">
        <f t="shared" si="428"/>
        <v>029H0203</v>
      </c>
      <c r="J1735" s="149" t="s">
        <v>853</v>
      </c>
      <c r="K1735" s="149" t="s">
        <v>2091</v>
      </c>
      <c r="L1735" s="149" t="s">
        <v>3402</v>
      </c>
      <c r="M1735" s="149" t="s">
        <v>2582</v>
      </c>
      <c r="N1735" s="149"/>
      <c r="O1735" s="150" t="s">
        <v>6</v>
      </c>
      <c r="P1735" s="151" t="s">
        <v>3404</v>
      </c>
      <c r="Q1735" s="152">
        <v>116</v>
      </c>
      <c r="R1735" s="153"/>
      <c r="S1735" s="154" t="s">
        <v>2077</v>
      </c>
      <c r="T1735" s="407">
        <f t="shared" si="419"/>
        <v>29</v>
      </c>
      <c r="V1735" s="401" t="str">
        <f t="shared" si="427"/>
        <v>JWWA  B  116</v>
      </c>
      <c r="W1735" s="401" t="str">
        <f t="shared" ref="W1735:W1747" si="430">V1735</f>
        <v>JWWA  B  116</v>
      </c>
      <c r="AD1735" s="401"/>
    </row>
    <row r="1736" spans="1:30" ht="15" customHeight="1">
      <c r="A1736" s="400" t="str">
        <f t="shared" si="420"/>
        <v>034H0209</v>
      </c>
      <c r="B1736" s="544"/>
      <c r="C1736" s="529"/>
      <c r="D1736" s="139" t="s">
        <v>3403</v>
      </c>
      <c r="E1736" s="140">
        <v>2</v>
      </c>
      <c r="F1736" s="140">
        <v>9</v>
      </c>
      <c r="G1736" s="539"/>
      <c r="H1736" s="535"/>
      <c r="I1736" s="155" t="str">
        <f t="shared" si="428"/>
        <v>034H0209</v>
      </c>
      <c r="J1736" s="156" t="s">
        <v>853</v>
      </c>
      <c r="K1736" s="156" t="s">
        <v>1358</v>
      </c>
      <c r="L1736" s="156" t="s">
        <v>3402</v>
      </c>
      <c r="M1736" s="156" t="s">
        <v>2583</v>
      </c>
      <c r="N1736" s="156"/>
      <c r="O1736" s="157" t="s">
        <v>241</v>
      </c>
      <c r="P1736" s="158"/>
      <c r="Q1736" s="159"/>
      <c r="R1736" s="160"/>
      <c r="S1736" s="161" t="s">
        <v>1354</v>
      </c>
      <c r="T1736" s="408">
        <f t="shared" si="419"/>
        <v>34</v>
      </c>
      <c r="V1736" s="401" t="str">
        <f t="shared" si="427"/>
        <v xml:space="preserve">JWWA認証    </v>
      </c>
      <c r="W1736" s="401" t="str">
        <f t="shared" si="430"/>
        <v xml:space="preserve">JWWA認証    </v>
      </c>
      <c r="AD1736" s="401"/>
    </row>
    <row r="1737" spans="1:30" ht="15" customHeight="1">
      <c r="A1737" s="400" t="str">
        <f t="shared" si="420"/>
        <v>013H0220</v>
      </c>
      <c r="B1737" s="544"/>
      <c r="C1737" s="529"/>
      <c r="D1737" s="139" t="s">
        <v>3405</v>
      </c>
      <c r="E1737" s="140">
        <v>2</v>
      </c>
      <c r="F1737" s="140">
        <v>20</v>
      </c>
      <c r="G1737" s="539"/>
      <c r="H1737" s="531" t="s">
        <v>3763</v>
      </c>
      <c r="I1737" s="162" t="str">
        <f t="shared" si="428"/>
        <v>013H0220</v>
      </c>
      <c r="J1737" s="142" t="s">
        <v>853</v>
      </c>
      <c r="K1737" s="142" t="s">
        <v>868</v>
      </c>
      <c r="L1737" s="142" t="s">
        <v>3406</v>
      </c>
      <c r="M1737" s="142" t="s">
        <v>859</v>
      </c>
      <c r="N1737" s="142"/>
      <c r="O1737" s="143" t="s">
        <v>241</v>
      </c>
      <c r="P1737" s="144"/>
      <c r="Q1737" s="145"/>
      <c r="R1737" s="146"/>
      <c r="S1737" s="147" t="s">
        <v>843</v>
      </c>
      <c r="T1737" s="406">
        <f t="shared" si="419"/>
        <v>13</v>
      </c>
      <c r="V1737" s="401" t="str">
        <f t="shared" si="427"/>
        <v xml:space="preserve">JWWA認証    </v>
      </c>
      <c r="W1737" s="401" t="str">
        <f t="shared" si="430"/>
        <v xml:space="preserve">JWWA認証    </v>
      </c>
      <c r="AD1737" s="401"/>
    </row>
    <row r="1738" spans="1:30" ht="15" customHeight="1">
      <c r="A1738" s="400" t="str">
        <f t="shared" si="420"/>
        <v>015H0215</v>
      </c>
      <c r="B1738" s="544"/>
      <c r="C1738" s="529"/>
      <c r="D1738" s="139" t="s">
        <v>3405</v>
      </c>
      <c r="E1738" s="140">
        <v>2</v>
      </c>
      <c r="F1738" s="140">
        <v>15</v>
      </c>
      <c r="G1738" s="539"/>
      <c r="H1738" s="532"/>
      <c r="I1738" s="148" t="str">
        <f t="shared" si="428"/>
        <v>015H0215</v>
      </c>
      <c r="J1738" s="149" t="s">
        <v>853</v>
      </c>
      <c r="K1738" s="149" t="s">
        <v>1618</v>
      </c>
      <c r="L1738" s="149" t="s">
        <v>3407</v>
      </c>
      <c r="M1738" s="149" t="s">
        <v>859</v>
      </c>
      <c r="N1738" s="149"/>
      <c r="O1738" s="150" t="s">
        <v>241</v>
      </c>
      <c r="P1738" s="151"/>
      <c r="Q1738" s="152"/>
      <c r="R1738" s="153"/>
      <c r="S1738" s="154" t="s">
        <v>1606</v>
      </c>
      <c r="T1738" s="407">
        <f t="shared" si="419"/>
        <v>15</v>
      </c>
      <c r="V1738" s="401" t="str">
        <f t="shared" si="427"/>
        <v xml:space="preserve">JWWA認証    </v>
      </c>
      <c r="W1738" s="401" t="str">
        <f t="shared" si="430"/>
        <v xml:space="preserve">JWWA認証    </v>
      </c>
      <c r="AD1738" s="401"/>
    </row>
    <row r="1739" spans="1:30" ht="15" customHeight="1">
      <c r="A1739" s="400" t="str">
        <f t="shared" si="420"/>
        <v>015H0216</v>
      </c>
      <c r="B1739" s="544"/>
      <c r="C1739" s="529"/>
      <c r="D1739" s="139" t="s">
        <v>3405</v>
      </c>
      <c r="E1739" s="140">
        <v>2</v>
      </c>
      <c r="F1739" s="140">
        <v>16</v>
      </c>
      <c r="G1739" s="539"/>
      <c r="H1739" s="532"/>
      <c r="I1739" s="148" t="str">
        <f t="shared" si="428"/>
        <v>015H0216</v>
      </c>
      <c r="J1739" s="149" t="s">
        <v>853</v>
      </c>
      <c r="K1739" s="149" t="s">
        <v>1619</v>
      </c>
      <c r="L1739" s="149" t="s">
        <v>3408</v>
      </c>
      <c r="M1739" s="149" t="s">
        <v>859</v>
      </c>
      <c r="N1739" s="149"/>
      <c r="O1739" s="150" t="s">
        <v>241</v>
      </c>
      <c r="P1739" s="151"/>
      <c r="Q1739" s="152"/>
      <c r="R1739" s="153"/>
      <c r="S1739" s="154" t="s">
        <v>1606</v>
      </c>
      <c r="T1739" s="407">
        <f t="shared" si="419"/>
        <v>15</v>
      </c>
      <c r="V1739" s="401" t="str">
        <f t="shared" si="427"/>
        <v xml:space="preserve">JWWA認証    </v>
      </c>
      <c r="W1739" s="401" t="str">
        <f t="shared" si="430"/>
        <v xml:space="preserve">JWWA認証    </v>
      </c>
      <c r="AD1739" s="401"/>
    </row>
    <row r="1740" spans="1:30" ht="15" customHeight="1">
      <c r="A1740" s="400" t="str">
        <f t="shared" si="420"/>
        <v>027H0224</v>
      </c>
      <c r="B1740" s="544"/>
      <c r="C1740" s="529"/>
      <c r="D1740" s="139" t="s">
        <v>3405</v>
      </c>
      <c r="E1740" s="140">
        <v>2</v>
      </c>
      <c r="F1740" s="140">
        <v>24</v>
      </c>
      <c r="G1740" s="539"/>
      <c r="H1740" s="532"/>
      <c r="I1740" s="148" t="str">
        <f t="shared" si="428"/>
        <v>027H0224</v>
      </c>
      <c r="J1740" s="149" t="s">
        <v>853</v>
      </c>
      <c r="K1740" s="149" t="s">
        <v>1792</v>
      </c>
      <c r="L1740" s="149" t="s">
        <v>3406</v>
      </c>
      <c r="M1740" s="149" t="s">
        <v>859</v>
      </c>
      <c r="N1740" s="149"/>
      <c r="O1740" s="150" t="s">
        <v>241</v>
      </c>
      <c r="P1740" s="151"/>
      <c r="Q1740" s="152"/>
      <c r="R1740" s="153"/>
      <c r="S1740" s="154" t="s">
        <v>1227</v>
      </c>
      <c r="T1740" s="407">
        <f t="shared" si="419"/>
        <v>27</v>
      </c>
      <c r="V1740" s="401" t="str">
        <f t="shared" si="427"/>
        <v xml:space="preserve">JWWA認証    </v>
      </c>
      <c r="W1740" s="401" t="str">
        <f t="shared" si="430"/>
        <v xml:space="preserve">JWWA認証    </v>
      </c>
      <c r="AD1740" s="401"/>
    </row>
    <row r="1741" spans="1:30" ht="15" customHeight="1">
      <c r="A1741" s="400" t="str">
        <f t="shared" si="420"/>
        <v>029H0213</v>
      </c>
      <c r="B1741" s="544"/>
      <c r="C1741" s="529"/>
      <c r="D1741" s="139" t="s">
        <v>3405</v>
      </c>
      <c r="E1741" s="140">
        <v>2</v>
      </c>
      <c r="F1741" s="140">
        <v>13</v>
      </c>
      <c r="G1741" s="539"/>
      <c r="H1741" s="532"/>
      <c r="I1741" s="148" t="str">
        <f t="shared" si="428"/>
        <v>029H0213</v>
      </c>
      <c r="J1741" s="149" t="s">
        <v>853</v>
      </c>
      <c r="K1741" s="149" t="s">
        <v>2085</v>
      </c>
      <c r="L1741" s="149" t="s">
        <v>3406</v>
      </c>
      <c r="M1741" s="149" t="s">
        <v>859</v>
      </c>
      <c r="N1741" s="149"/>
      <c r="O1741" s="150" t="s">
        <v>241</v>
      </c>
      <c r="P1741" s="151"/>
      <c r="Q1741" s="152"/>
      <c r="R1741" s="153"/>
      <c r="S1741" s="154" t="s">
        <v>2077</v>
      </c>
      <c r="T1741" s="407">
        <f t="shared" si="419"/>
        <v>29</v>
      </c>
      <c r="V1741" s="401" t="str">
        <f t="shared" si="427"/>
        <v xml:space="preserve">JWWA認証    </v>
      </c>
      <c r="W1741" s="401" t="str">
        <f t="shared" si="430"/>
        <v xml:space="preserve">JWWA認証    </v>
      </c>
      <c r="AD1741" s="401"/>
    </row>
    <row r="1742" spans="1:30" ht="15" customHeight="1">
      <c r="A1742" s="400" t="str">
        <f t="shared" si="420"/>
        <v>034H0222</v>
      </c>
      <c r="B1742" s="544"/>
      <c r="C1742" s="529"/>
      <c r="D1742" s="139" t="s">
        <v>3405</v>
      </c>
      <c r="E1742" s="140">
        <v>2</v>
      </c>
      <c r="F1742" s="140">
        <v>22</v>
      </c>
      <c r="G1742" s="539"/>
      <c r="H1742" s="533"/>
      <c r="I1742" s="155" t="str">
        <f t="shared" si="428"/>
        <v>034H0222</v>
      </c>
      <c r="J1742" s="156" t="s">
        <v>853</v>
      </c>
      <c r="K1742" s="156" t="s">
        <v>1364</v>
      </c>
      <c r="L1742" s="156" t="s">
        <v>3406</v>
      </c>
      <c r="M1742" s="156" t="s">
        <v>2584</v>
      </c>
      <c r="N1742" s="156"/>
      <c r="O1742" s="157" t="s">
        <v>241</v>
      </c>
      <c r="P1742" s="158"/>
      <c r="Q1742" s="159"/>
      <c r="R1742" s="160"/>
      <c r="S1742" s="161" t="s">
        <v>1354</v>
      </c>
      <c r="T1742" s="408">
        <f t="shared" si="419"/>
        <v>34</v>
      </c>
      <c r="V1742" s="401" t="str">
        <f t="shared" si="427"/>
        <v xml:space="preserve">JWWA認証    </v>
      </c>
      <c r="W1742" s="401" t="str">
        <f t="shared" si="430"/>
        <v xml:space="preserve">JWWA認証    </v>
      </c>
      <c r="AD1742" s="401"/>
    </row>
    <row r="1743" spans="1:30" ht="15" customHeight="1">
      <c r="A1743" s="400" t="str">
        <f t="shared" si="420"/>
        <v>014Q0501</v>
      </c>
      <c r="B1743" s="544"/>
      <c r="C1743" s="529"/>
      <c r="D1743" s="139" t="s">
        <v>3410</v>
      </c>
      <c r="E1743" s="140">
        <v>5</v>
      </c>
      <c r="F1743" s="140">
        <v>1</v>
      </c>
      <c r="G1743" s="539"/>
      <c r="H1743" s="163" t="s">
        <v>3411</v>
      </c>
      <c r="I1743" s="164" t="str">
        <f t="shared" si="428"/>
        <v>014Q0501</v>
      </c>
      <c r="J1743" s="165" t="s">
        <v>753</v>
      </c>
      <c r="K1743" s="165" t="s">
        <v>754</v>
      </c>
      <c r="L1743" s="165" t="s">
        <v>3412</v>
      </c>
      <c r="M1743" s="165" t="s">
        <v>385</v>
      </c>
      <c r="N1743" s="165"/>
      <c r="O1743" s="166" t="s">
        <v>241</v>
      </c>
      <c r="P1743" s="167"/>
      <c r="Q1743" s="168"/>
      <c r="R1743" s="169"/>
      <c r="S1743" s="147" t="s">
        <v>605</v>
      </c>
      <c r="T1743" s="423">
        <f t="shared" si="419"/>
        <v>14</v>
      </c>
      <c r="V1743" s="401" t="str">
        <f t="shared" si="427"/>
        <v xml:space="preserve">JWWA認証    </v>
      </c>
      <c r="W1743" s="401" t="str">
        <f t="shared" si="430"/>
        <v xml:space="preserve">JWWA認証    </v>
      </c>
      <c r="AD1743" s="401"/>
    </row>
    <row r="1744" spans="1:30" ht="15" customHeight="1">
      <c r="A1744" s="400" t="str">
        <f t="shared" si="420"/>
        <v>014Q0503</v>
      </c>
      <c r="B1744" s="544"/>
      <c r="C1744" s="529"/>
      <c r="D1744" s="139" t="s">
        <v>3410</v>
      </c>
      <c r="E1744" s="140">
        <v>5</v>
      </c>
      <c r="F1744" s="140">
        <v>3</v>
      </c>
      <c r="G1744" s="539"/>
      <c r="H1744" s="534" t="s">
        <v>3409</v>
      </c>
      <c r="I1744" s="162" t="str">
        <f t="shared" si="428"/>
        <v>014Q0503</v>
      </c>
      <c r="J1744" s="142" t="s">
        <v>760</v>
      </c>
      <c r="K1744" s="142" t="s">
        <v>761</v>
      </c>
      <c r="L1744" s="142" t="s">
        <v>3406</v>
      </c>
      <c r="M1744" s="142" t="s">
        <v>385</v>
      </c>
      <c r="N1744" s="142"/>
      <c r="O1744" s="143" t="s">
        <v>241</v>
      </c>
      <c r="P1744" s="144"/>
      <c r="Q1744" s="145"/>
      <c r="R1744" s="146"/>
      <c r="S1744" s="147" t="s">
        <v>605</v>
      </c>
      <c r="T1744" s="406">
        <f t="shared" si="419"/>
        <v>14</v>
      </c>
      <c r="V1744" s="401" t="str">
        <f t="shared" si="427"/>
        <v xml:space="preserve">JWWA認証    </v>
      </c>
      <c r="W1744" s="401" t="str">
        <f t="shared" si="430"/>
        <v xml:space="preserve">JWWA認証    </v>
      </c>
      <c r="AD1744" s="401"/>
    </row>
    <row r="1745" spans="1:30" ht="15" customHeight="1">
      <c r="A1745" s="400" t="str">
        <f t="shared" si="420"/>
        <v>015Q0501</v>
      </c>
      <c r="B1745" s="544"/>
      <c r="C1745" s="529"/>
      <c r="D1745" s="139" t="s">
        <v>3410</v>
      </c>
      <c r="E1745" s="140">
        <v>5</v>
      </c>
      <c r="F1745" s="140">
        <v>1</v>
      </c>
      <c r="G1745" s="539"/>
      <c r="H1745" s="539"/>
      <c r="I1745" s="148" t="str">
        <f t="shared" si="428"/>
        <v>015Q0501</v>
      </c>
      <c r="J1745" s="149" t="s">
        <v>1680</v>
      </c>
      <c r="K1745" s="149" t="s">
        <v>1682</v>
      </c>
      <c r="L1745" s="149" t="s">
        <v>3406</v>
      </c>
      <c r="M1745" s="149" t="s">
        <v>1681</v>
      </c>
      <c r="N1745" s="149"/>
      <c r="O1745" s="150" t="s">
        <v>241</v>
      </c>
      <c r="P1745" s="151"/>
      <c r="Q1745" s="152"/>
      <c r="R1745" s="153"/>
      <c r="S1745" s="154" t="s">
        <v>1606</v>
      </c>
      <c r="T1745" s="407">
        <f t="shared" si="419"/>
        <v>15</v>
      </c>
      <c r="V1745" s="401" t="str">
        <f t="shared" si="427"/>
        <v xml:space="preserve">JWWA認証    </v>
      </c>
      <c r="W1745" s="401" t="str">
        <f t="shared" si="430"/>
        <v xml:space="preserve">JWWA認証    </v>
      </c>
      <c r="AD1745" s="401"/>
    </row>
    <row r="1746" spans="1:30" ht="15" customHeight="1">
      <c r="A1746" s="400" t="str">
        <f t="shared" si="420"/>
        <v>027Q0501</v>
      </c>
      <c r="B1746" s="544"/>
      <c r="C1746" s="529"/>
      <c r="D1746" s="139" t="s">
        <v>3410</v>
      </c>
      <c r="E1746" s="140">
        <v>5</v>
      </c>
      <c r="F1746" s="140">
        <v>1</v>
      </c>
      <c r="G1746" s="539"/>
      <c r="H1746" s="535"/>
      <c r="I1746" s="155" t="str">
        <f t="shared" si="428"/>
        <v>027Q0501</v>
      </c>
      <c r="J1746" s="156" t="s">
        <v>1680</v>
      </c>
      <c r="K1746" s="156" t="s">
        <v>1800</v>
      </c>
      <c r="L1746" s="156" t="s">
        <v>3406</v>
      </c>
      <c r="M1746" s="156" t="s">
        <v>1681</v>
      </c>
      <c r="N1746" s="156"/>
      <c r="O1746" s="157" t="s">
        <v>241</v>
      </c>
      <c r="P1746" s="158"/>
      <c r="Q1746" s="159"/>
      <c r="R1746" s="160"/>
      <c r="S1746" s="161" t="s">
        <v>1227</v>
      </c>
      <c r="T1746" s="408">
        <f t="shared" si="419"/>
        <v>27</v>
      </c>
      <c r="V1746" s="401" t="str">
        <f t="shared" si="427"/>
        <v xml:space="preserve">JWWA認証    </v>
      </c>
      <c r="W1746" s="401" t="str">
        <f t="shared" si="430"/>
        <v xml:space="preserve">JWWA認証    </v>
      </c>
      <c r="AD1746" s="401"/>
    </row>
    <row r="1747" spans="1:30" ht="15" customHeight="1">
      <c r="A1747" s="400" t="str">
        <f t="shared" si="420"/>
        <v>015P0401</v>
      </c>
      <c r="B1747" s="544"/>
      <c r="C1747" s="529"/>
      <c r="D1747" s="139" t="s">
        <v>3416</v>
      </c>
      <c r="E1747" s="140">
        <v>4</v>
      </c>
      <c r="F1747" s="140">
        <v>1</v>
      </c>
      <c r="G1747" s="539"/>
      <c r="H1747" s="534" t="s">
        <v>3357</v>
      </c>
      <c r="I1747" s="162" t="str">
        <f t="shared" si="428"/>
        <v>015P0401</v>
      </c>
      <c r="J1747" s="142" t="s">
        <v>2244</v>
      </c>
      <c r="K1747" s="142" t="s">
        <v>2241</v>
      </c>
      <c r="L1747" s="142" t="s">
        <v>3417</v>
      </c>
      <c r="M1747" s="142"/>
      <c r="N1747" s="142"/>
      <c r="O1747" s="143" t="s">
        <v>828</v>
      </c>
      <c r="P1747" s="144" t="s">
        <v>3418</v>
      </c>
      <c r="Q1747" s="145">
        <v>24</v>
      </c>
      <c r="R1747" s="146"/>
      <c r="S1747" s="147" t="s">
        <v>1606</v>
      </c>
      <c r="T1747" s="406">
        <f t="shared" si="419"/>
        <v>15</v>
      </c>
      <c r="V1747" s="401" t="str">
        <f t="shared" si="427"/>
        <v>PTC  B  24</v>
      </c>
      <c r="W1747" s="401" t="str">
        <f t="shared" si="430"/>
        <v>PTC  B  24</v>
      </c>
      <c r="AD1747" s="401"/>
    </row>
    <row r="1748" spans="1:30" ht="15" customHeight="1">
      <c r="A1748" s="400" t="str">
        <f t="shared" si="420"/>
        <v>015P0402</v>
      </c>
      <c r="B1748" s="544"/>
      <c r="C1748" s="529"/>
      <c r="D1748" s="139" t="s">
        <v>3416</v>
      </c>
      <c r="E1748" s="140">
        <v>4</v>
      </c>
      <c r="F1748" s="140">
        <v>2</v>
      </c>
      <c r="G1748" s="539"/>
      <c r="H1748" s="535"/>
      <c r="I1748" s="164" t="str">
        <f t="shared" si="428"/>
        <v>015P0402</v>
      </c>
      <c r="J1748" s="176" t="s">
        <v>3419</v>
      </c>
      <c r="K1748" s="176" t="s">
        <v>2242</v>
      </c>
      <c r="L1748" s="176" t="s">
        <v>3417</v>
      </c>
      <c r="M1748" s="176" t="s">
        <v>2245</v>
      </c>
      <c r="N1748" s="176"/>
      <c r="O1748" s="177" t="s">
        <v>828</v>
      </c>
      <c r="P1748" s="178" t="s">
        <v>3418</v>
      </c>
      <c r="Q1748" s="179">
        <v>24</v>
      </c>
      <c r="R1748" s="180"/>
      <c r="S1748" s="181" t="s">
        <v>1606</v>
      </c>
      <c r="T1748" s="419">
        <f t="shared" ref="T1748:T1779" si="431">IF(S1748="","",VLOOKUP(S1748,$AC$7:$AD$82,2,FALSE))</f>
        <v>15</v>
      </c>
      <c r="V1748" s="401" t="str">
        <f t="shared" si="427"/>
        <v>PTC  B  24</v>
      </c>
      <c r="W1748" s="401" t="str">
        <f t="shared" ref="W1748:W1761" si="432">V1748</f>
        <v>PTC  B  24</v>
      </c>
      <c r="AD1748" s="401"/>
    </row>
    <row r="1749" spans="1:30" ht="15" customHeight="1">
      <c r="A1749" s="400" t="str">
        <f t="shared" si="420"/>
        <v>014Q0505</v>
      </c>
      <c r="B1749" s="544"/>
      <c r="C1749" s="530"/>
      <c r="D1749" s="139" t="s">
        <v>3410</v>
      </c>
      <c r="E1749" s="140">
        <v>5</v>
      </c>
      <c r="F1749" s="140">
        <v>5</v>
      </c>
      <c r="G1749" s="535"/>
      <c r="H1749" s="163" t="s">
        <v>3413</v>
      </c>
      <c r="I1749" s="164" t="str">
        <f t="shared" si="428"/>
        <v>014Q0505</v>
      </c>
      <c r="J1749" s="165" t="s">
        <v>765</v>
      </c>
      <c r="K1749" s="165" t="s">
        <v>767</v>
      </c>
      <c r="L1749" s="165" t="s">
        <v>3406</v>
      </c>
      <c r="M1749" s="165" t="s">
        <v>385</v>
      </c>
      <c r="N1749" s="165"/>
      <c r="O1749" s="166" t="s">
        <v>241</v>
      </c>
      <c r="P1749" s="167"/>
      <c r="Q1749" s="168"/>
      <c r="R1749" s="169"/>
      <c r="S1749" s="147" t="s">
        <v>605</v>
      </c>
      <c r="T1749" s="423">
        <f t="shared" si="431"/>
        <v>14</v>
      </c>
      <c r="V1749" s="401" t="str">
        <f t="shared" si="427"/>
        <v xml:space="preserve">JWWA認証    </v>
      </c>
      <c r="W1749" s="401" t="str">
        <f t="shared" si="432"/>
        <v xml:space="preserve">JWWA認証    </v>
      </c>
      <c r="AD1749" s="401"/>
    </row>
    <row r="1750" spans="1:30" ht="15" customHeight="1">
      <c r="A1750" s="400" t="str">
        <f t="shared" si="420"/>
        <v>013H0208</v>
      </c>
      <c r="B1750" s="544"/>
      <c r="C1750" s="528" t="s">
        <v>3431</v>
      </c>
      <c r="D1750" s="139" t="s">
        <v>3405</v>
      </c>
      <c r="E1750" s="140">
        <v>2</v>
      </c>
      <c r="F1750" s="140">
        <v>8</v>
      </c>
      <c r="G1750" s="534" t="s">
        <v>3414</v>
      </c>
      <c r="H1750" s="531" t="s">
        <v>3762</v>
      </c>
      <c r="I1750" s="162" t="str">
        <f t="shared" si="428"/>
        <v>013H0208</v>
      </c>
      <c r="J1750" s="142" t="s">
        <v>851</v>
      </c>
      <c r="K1750" s="142" t="s">
        <v>852</v>
      </c>
      <c r="L1750" s="142" t="s">
        <v>3406</v>
      </c>
      <c r="M1750" s="142" t="s">
        <v>2582</v>
      </c>
      <c r="N1750" s="142"/>
      <c r="O1750" s="143" t="s">
        <v>241</v>
      </c>
      <c r="P1750" s="144"/>
      <c r="Q1750" s="145"/>
      <c r="R1750" s="146"/>
      <c r="S1750" s="147" t="s">
        <v>843</v>
      </c>
      <c r="T1750" s="406">
        <f t="shared" si="431"/>
        <v>13</v>
      </c>
      <c r="V1750" s="401" t="str">
        <f t="shared" si="427"/>
        <v xml:space="preserve">JWWA認証    </v>
      </c>
      <c r="W1750" s="401" t="str">
        <f t="shared" si="432"/>
        <v xml:space="preserve">JWWA認証    </v>
      </c>
      <c r="AD1750" s="401"/>
    </row>
    <row r="1751" spans="1:30" ht="15" customHeight="1">
      <c r="A1751" s="400" t="str">
        <f t="shared" si="420"/>
        <v>015H0204</v>
      </c>
      <c r="B1751" s="544"/>
      <c r="C1751" s="529"/>
      <c r="D1751" s="139" t="s">
        <v>3405</v>
      </c>
      <c r="E1751" s="140">
        <v>2</v>
      </c>
      <c r="F1751" s="140">
        <v>4</v>
      </c>
      <c r="G1751" s="539"/>
      <c r="H1751" s="539"/>
      <c r="I1751" s="148" t="str">
        <f t="shared" si="428"/>
        <v>015H0204</v>
      </c>
      <c r="J1751" s="149" t="s">
        <v>851</v>
      </c>
      <c r="K1751" s="149" t="s">
        <v>2232</v>
      </c>
      <c r="L1751" s="149" t="s">
        <v>3406</v>
      </c>
      <c r="M1751" s="149" t="s">
        <v>2582</v>
      </c>
      <c r="N1751" s="149"/>
      <c r="O1751" s="150" t="s">
        <v>241</v>
      </c>
      <c r="P1751" s="151"/>
      <c r="Q1751" s="152"/>
      <c r="R1751" s="153"/>
      <c r="S1751" s="154" t="s">
        <v>1606</v>
      </c>
      <c r="T1751" s="407">
        <f t="shared" si="431"/>
        <v>15</v>
      </c>
      <c r="V1751" s="401" t="str">
        <f t="shared" si="427"/>
        <v xml:space="preserve">JWWA認証    </v>
      </c>
      <c r="W1751" s="401" t="str">
        <f t="shared" si="432"/>
        <v xml:space="preserve">JWWA認証    </v>
      </c>
      <c r="AD1751" s="401"/>
    </row>
    <row r="1752" spans="1:30" ht="15" customHeight="1">
      <c r="A1752" s="400" t="str">
        <f t="shared" si="420"/>
        <v>027H0205</v>
      </c>
      <c r="B1752" s="544"/>
      <c r="C1752" s="529"/>
      <c r="D1752" s="139" t="s">
        <v>3405</v>
      </c>
      <c r="E1752" s="140">
        <v>2</v>
      </c>
      <c r="F1752" s="140">
        <v>5</v>
      </c>
      <c r="G1752" s="539"/>
      <c r="H1752" s="539"/>
      <c r="I1752" s="148" t="str">
        <f t="shared" si="428"/>
        <v>027H0205</v>
      </c>
      <c r="J1752" s="149" t="s">
        <v>2308</v>
      </c>
      <c r="K1752" s="149" t="s">
        <v>2307</v>
      </c>
      <c r="L1752" s="149" t="s">
        <v>3406</v>
      </c>
      <c r="M1752" s="149" t="s">
        <v>2583</v>
      </c>
      <c r="N1752" s="149"/>
      <c r="O1752" s="150" t="s">
        <v>241</v>
      </c>
      <c r="P1752" s="151"/>
      <c r="Q1752" s="152"/>
      <c r="R1752" s="153"/>
      <c r="S1752" s="154" t="s">
        <v>1227</v>
      </c>
      <c r="T1752" s="407">
        <f t="shared" si="431"/>
        <v>27</v>
      </c>
      <c r="V1752" s="401" t="str">
        <f t="shared" si="427"/>
        <v xml:space="preserve">JWWA認証    </v>
      </c>
      <c r="W1752" s="401" t="str">
        <f t="shared" si="432"/>
        <v xml:space="preserve">JWWA認証    </v>
      </c>
      <c r="AD1752" s="401"/>
    </row>
    <row r="1753" spans="1:30" ht="15" customHeight="1">
      <c r="A1753" s="400" t="str">
        <f t="shared" si="420"/>
        <v>029H0204</v>
      </c>
      <c r="B1753" s="544"/>
      <c r="C1753" s="529"/>
      <c r="D1753" s="139" t="s">
        <v>3405</v>
      </c>
      <c r="E1753" s="140">
        <v>2</v>
      </c>
      <c r="F1753" s="140">
        <v>4</v>
      </c>
      <c r="G1753" s="539"/>
      <c r="H1753" s="539"/>
      <c r="I1753" s="148" t="str">
        <f t="shared" si="428"/>
        <v>029H0204</v>
      </c>
      <c r="J1753" s="149" t="s">
        <v>851</v>
      </c>
      <c r="K1753" s="149" t="s">
        <v>2090</v>
      </c>
      <c r="L1753" s="149" t="s">
        <v>3406</v>
      </c>
      <c r="M1753" s="149" t="s">
        <v>2582</v>
      </c>
      <c r="N1753" s="149"/>
      <c r="O1753" s="150" t="s">
        <v>6</v>
      </c>
      <c r="P1753" s="151" t="s">
        <v>164</v>
      </c>
      <c r="Q1753" s="152">
        <v>116</v>
      </c>
      <c r="R1753" s="153"/>
      <c r="S1753" s="154" t="s">
        <v>2077</v>
      </c>
      <c r="T1753" s="407">
        <f t="shared" si="431"/>
        <v>29</v>
      </c>
      <c r="V1753" s="401" t="str">
        <f t="shared" si="427"/>
        <v>JWWA  B  116</v>
      </c>
      <c r="W1753" s="401" t="str">
        <f t="shared" si="432"/>
        <v>JWWA  B  116</v>
      </c>
      <c r="AD1753" s="401"/>
    </row>
    <row r="1754" spans="1:30" ht="15" customHeight="1">
      <c r="A1754" s="400" t="str">
        <f t="shared" si="420"/>
        <v>034H0203</v>
      </c>
      <c r="B1754" s="544"/>
      <c r="C1754" s="529"/>
      <c r="D1754" s="139" t="s">
        <v>3405</v>
      </c>
      <c r="E1754" s="140">
        <v>2</v>
      </c>
      <c r="F1754" s="140">
        <v>3</v>
      </c>
      <c r="G1754" s="539"/>
      <c r="H1754" s="535"/>
      <c r="I1754" s="155" t="str">
        <f t="shared" si="428"/>
        <v>034H0203</v>
      </c>
      <c r="J1754" s="156" t="s">
        <v>851</v>
      </c>
      <c r="K1754" s="156" t="s">
        <v>2587</v>
      </c>
      <c r="L1754" s="156" t="s">
        <v>3406</v>
      </c>
      <c r="M1754" s="156" t="s">
        <v>2583</v>
      </c>
      <c r="N1754" s="156"/>
      <c r="O1754" s="157" t="s">
        <v>241</v>
      </c>
      <c r="P1754" s="158"/>
      <c r="Q1754" s="159"/>
      <c r="R1754" s="160"/>
      <c r="S1754" s="161" t="s">
        <v>1354</v>
      </c>
      <c r="T1754" s="408">
        <f t="shared" si="431"/>
        <v>34</v>
      </c>
      <c r="V1754" s="401" t="str">
        <f t="shared" si="427"/>
        <v xml:space="preserve">JWWA認証    </v>
      </c>
      <c r="W1754" s="401" t="str">
        <f t="shared" si="432"/>
        <v xml:space="preserve">JWWA認証    </v>
      </c>
      <c r="AD1754" s="401"/>
    </row>
    <row r="1755" spans="1:30" ht="15" customHeight="1">
      <c r="A1755" s="400" t="str">
        <f t="shared" si="420"/>
        <v>013H0219</v>
      </c>
      <c r="B1755" s="544"/>
      <c r="C1755" s="529"/>
      <c r="D1755" s="139" t="s">
        <v>3405</v>
      </c>
      <c r="E1755" s="140">
        <v>2</v>
      </c>
      <c r="F1755" s="140">
        <v>19</v>
      </c>
      <c r="G1755" s="539"/>
      <c r="H1755" s="531" t="s">
        <v>3763</v>
      </c>
      <c r="I1755" s="162" t="str">
        <f t="shared" si="428"/>
        <v>013H0219</v>
      </c>
      <c r="J1755" s="142" t="s">
        <v>851</v>
      </c>
      <c r="K1755" s="142" t="s">
        <v>867</v>
      </c>
      <c r="L1755" s="142" t="s">
        <v>3406</v>
      </c>
      <c r="M1755" s="142" t="s">
        <v>859</v>
      </c>
      <c r="N1755" s="142"/>
      <c r="O1755" s="143" t="s">
        <v>241</v>
      </c>
      <c r="P1755" s="144"/>
      <c r="Q1755" s="145"/>
      <c r="R1755" s="146"/>
      <c r="S1755" s="147" t="s">
        <v>843</v>
      </c>
      <c r="T1755" s="406">
        <f t="shared" si="431"/>
        <v>13</v>
      </c>
      <c r="V1755" s="401" t="str">
        <f t="shared" si="427"/>
        <v xml:space="preserve">JWWA認証    </v>
      </c>
      <c r="W1755" s="401" t="str">
        <f t="shared" si="432"/>
        <v xml:space="preserve">JWWA認証    </v>
      </c>
      <c r="AD1755" s="401"/>
    </row>
    <row r="1756" spans="1:30" ht="15" customHeight="1">
      <c r="A1756" s="400" t="str">
        <f t="shared" si="420"/>
        <v>015H0217</v>
      </c>
      <c r="B1756" s="544"/>
      <c r="C1756" s="529"/>
      <c r="D1756" s="139" t="s">
        <v>3405</v>
      </c>
      <c r="E1756" s="140">
        <v>2</v>
      </c>
      <c r="F1756" s="140">
        <v>17</v>
      </c>
      <c r="G1756" s="539"/>
      <c r="H1756" s="532"/>
      <c r="I1756" s="148" t="str">
        <f t="shared" si="428"/>
        <v>015H0217</v>
      </c>
      <c r="J1756" s="149" t="s">
        <v>851</v>
      </c>
      <c r="K1756" s="149" t="s">
        <v>2234</v>
      </c>
      <c r="L1756" s="149" t="s">
        <v>3407</v>
      </c>
      <c r="M1756" s="149" t="s">
        <v>859</v>
      </c>
      <c r="N1756" s="149"/>
      <c r="O1756" s="150" t="s">
        <v>241</v>
      </c>
      <c r="P1756" s="151"/>
      <c r="Q1756" s="152"/>
      <c r="R1756" s="153"/>
      <c r="S1756" s="154" t="s">
        <v>1606</v>
      </c>
      <c r="T1756" s="407">
        <f t="shared" si="431"/>
        <v>15</v>
      </c>
      <c r="V1756" s="401" t="str">
        <f t="shared" si="427"/>
        <v xml:space="preserve">JWWA認証    </v>
      </c>
      <c r="W1756" s="401" t="str">
        <f t="shared" si="432"/>
        <v xml:space="preserve">JWWA認証    </v>
      </c>
      <c r="AD1756" s="401"/>
    </row>
    <row r="1757" spans="1:30" ht="15" customHeight="1">
      <c r="A1757" s="400" t="str">
        <f t="shared" si="420"/>
        <v>015H0219</v>
      </c>
      <c r="B1757" s="544"/>
      <c r="C1757" s="529"/>
      <c r="D1757" s="139" t="s">
        <v>3405</v>
      </c>
      <c r="E1757" s="140">
        <v>2</v>
      </c>
      <c r="F1757" s="140">
        <v>19</v>
      </c>
      <c r="G1757" s="539"/>
      <c r="H1757" s="532"/>
      <c r="I1757" s="148" t="str">
        <f t="shared" si="428"/>
        <v>015H0219</v>
      </c>
      <c r="J1757" s="149" t="s">
        <v>851</v>
      </c>
      <c r="K1757" s="149" t="s">
        <v>2235</v>
      </c>
      <c r="L1757" s="149" t="s">
        <v>3408</v>
      </c>
      <c r="M1757" s="149" t="s">
        <v>859</v>
      </c>
      <c r="N1757" s="149"/>
      <c r="O1757" s="150" t="s">
        <v>241</v>
      </c>
      <c r="P1757" s="151"/>
      <c r="Q1757" s="152"/>
      <c r="R1757" s="153"/>
      <c r="S1757" s="154" t="s">
        <v>1606</v>
      </c>
      <c r="T1757" s="407">
        <f t="shared" si="431"/>
        <v>15</v>
      </c>
      <c r="V1757" s="401" t="str">
        <f t="shared" si="427"/>
        <v xml:space="preserve">JWWA認証    </v>
      </c>
      <c r="W1757" s="401" t="str">
        <f t="shared" si="432"/>
        <v xml:space="preserve">JWWA認証    </v>
      </c>
      <c r="AD1757" s="401"/>
    </row>
    <row r="1758" spans="1:30" ht="15" customHeight="1">
      <c r="A1758" s="400" t="str">
        <f t="shared" si="420"/>
        <v>027H0217</v>
      </c>
      <c r="B1758" s="544"/>
      <c r="C1758" s="529"/>
      <c r="D1758" s="139" t="s">
        <v>3405</v>
      </c>
      <c r="E1758" s="140">
        <v>2</v>
      </c>
      <c r="F1758" s="140">
        <v>17</v>
      </c>
      <c r="G1758" s="539"/>
      <c r="H1758" s="532"/>
      <c r="I1758" s="148" t="str">
        <f t="shared" si="428"/>
        <v>027H0217</v>
      </c>
      <c r="J1758" s="149" t="s">
        <v>2314</v>
      </c>
      <c r="K1758" s="149" t="s">
        <v>2315</v>
      </c>
      <c r="L1758" s="149" t="s">
        <v>3406</v>
      </c>
      <c r="M1758" s="149" t="s">
        <v>859</v>
      </c>
      <c r="N1758" s="149"/>
      <c r="O1758" s="150" t="s">
        <v>241</v>
      </c>
      <c r="P1758" s="151"/>
      <c r="Q1758" s="152"/>
      <c r="R1758" s="153"/>
      <c r="S1758" s="154" t="s">
        <v>1227</v>
      </c>
      <c r="T1758" s="407">
        <f t="shared" si="431"/>
        <v>27</v>
      </c>
      <c r="V1758" s="401" t="str">
        <f t="shared" si="427"/>
        <v xml:space="preserve">JWWA認証    </v>
      </c>
      <c r="W1758" s="401" t="str">
        <f t="shared" si="432"/>
        <v xml:space="preserve">JWWA認証    </v>
      </c>
      <c r="AD1758" s="401"/>
    </row>
    <row r="1759" spans="1:30" ht="15" customHeight="1">
      <c r="A1759" s="400" t="str">
        <f t="shared" si="420"/>
        <v>029H0214</v>
      </c>
      <c r="B1759" s="544"/>
      <c r="C1759" s="529"/>
      <c r="D1759" s="139" t="s">
        <v>3405</v>
      </c>
      <c r="E1759" s="140">
        <v>2</v>
      </c>
      <c r="F1759" s="140">
        <v>14</v>
      </c>
      <c r="G1759" s="539"/>
      <c r="H1759" s="532"/>
      <c r="I1759" s="148" t="str">
        <f t="shared" si="428"/>
        <v>029H0214</v>
      </c>
      <c r="J1759" s="149" t="s">
        <v>851</v>
      </c>
      <c r="K1759" s="149" t="s">
        <v>2084</v>
      </c>
      <c r="L1759" s="149" t="s">
        <v>3406</v>
      </c>
      <c r="M1759" s="149" t="s">
        <v>859</v>
      </c>
      <c r="N1759" s="149"/>
      <c r="O1759" s="150" t="s">
        <v>241</v>
      </c>
      <c r="P1759" s="151"/>
      <c r="Q1759" s="152"/>
      <c r="R1759" s="153"/>
      <c r="S1759" s="154" t="s">
        <v>2077</v>
      </c>
      <c r="T1759" s="407">
        <f t="shared" si="431"/>
        <v>29</v>
      </c>
      <c r="V1759" s="401" t="str">
        <f t="shared" si="427"/>
        <v xml:space="preserve">JWWA認証    </v>
      </c>
      <c r="W1759" s="401" t="str">
        <f t="shared" si="432"/>
        <v xml:space="preserve">JWWA認証    </v>
      </c>
      <c r="AD1759" s="401"/>
    </row>
    <row r="1760" spans="1:30" ht="15" customHeight="1">
      <c r="A1760" s="400" t="str">
        <f t="shared" si="420"/>
        <v>034H0216</v>
      </c>
      <c r="B1760" s="544"/>
      <c r="C1760" s="529"/>
      <c r="D1760" s="139" t="s">
        <v>3405</v>
      </c>
      <c r="E1760" s="140">
        <v>2</v>
      </c>
      <c r="F1760" s="140">
        <v>16</v>
      </c>
      <c r="G1760" s="539"/>
      <c r="H1760" s="533"/>
      <c r="I1760" s="155" t="str">
        <f t="shared" si="428"/>
        <v>034H0216</v>
      </c>
      <c r="J1760" s="156" t="s">
        <v>851</v>
      </c>
      <c r="K1760" s="156" t="s">
        <v>2592</v>
      </c>
      <c r="L1760" s="156" t="s">
        <v>3406</v>
      </c>
      <c r="M1760" s="156" t="s">
        <v>2584</v>
      </c>
      <c r="N1760" s="156"/>
      <c r="O1760" s="157" t="s">
        <v>241</v>
      </c>
      <c r="P1760" s="158"/>
      <c r="Q1760" s="159"/>
      <c r="R1760" s="160"/>
      <c r="S1760" s="161" t="s">
        <v>1354</v>
      </c>
      <c r="T1760" s="408">
        <f t="shared" si="431"/>
        <v>34</v>
      </c>
      <c r="V1760" s="401" t="str">
        <f t="shared" si="427"/>
        <v xml:space="preserve">JWWA認証    </v>
      </c>
      <c r="W1760" s="401" t="str">
        <f t="shared" si="432"/>
        <v xml:space="preserve">JWWA認証    </v>
      </c>
      <c r="AD1760" s="401"/>
    </row>
    <row r="1761" spans="1:30" ht="15" customHeight="1">
      <c r="A1761" s="400" t="str">
        <f t="shared" si="420"/>
        <v>014Q0502</v>
      </c>
      <c r="B1761" s="544"/>
      <c r="C1761" s="529"/>
      <c r="D1761" s="139" t="s">
        <v>3410</v>
      </c>
      <c r="E1761" s="140">
        <v>5</v>
      </c>
      <c r="F1761" s="140">
        <v>2</v>
      </c>
      <c r="G1761" s="539"/>
      <c r="H1761" s="163" t="s">
        <v>3411</v>
      </c>
      <c r="I1761" s="164" t="str">
        <f t="shared" si="428"/>
        <v>014Q0502</v>
      </c>
      <c r="J1761" s="165" t="s">
        <v>757</v>
      </c>
      <c r="K1761" s="165" t="s">
        <v>758</v>
      </c>
      <c r="L1761" s="165" t="s">
        <v>3425</v>
      </c>
      <c r="M1761" s="165" t="s">
        <v>385</v>
      </c>
      <c r="N1761" s="165"/>
      <c r="O1761" s="166" t="s">
        <v>241</v>
      </c>
      <c r="P1761" s="167"/>
      <c r="Q1761" s="168"/>
      <c r="R1761" s="169"/>
      <c r="S1761" s="147" t="s">
        <v>605</v>
      </c>
      <c r="T1761" s="423">
        <f t="shared" si="431"/>
        <v>14</v>
      </c>
      <c r="V1761" s="401" t="str">
        <f t="shared" si="427"/>
        <v xml:space="preserve">JWWA認証    </v>
      </c>
      <c r="W1761" s="401" t="str">
        <f t="shared" si="432"/>
        <v xml:space="preserve">JWWA認証    </v>
      </c>
      <c r="AD1761" s="401"/>
    </row>
    <row r="1762" spans="1:30" ht="15" customHeight="1">
      <c r="A1762" s="400" t="str">
        <f t="shared" si="420"/>
        <v>014Q0504</v>
      </c>
      <c r="B1762" s="544"/>
      <c r="C1762" s="529"/>
      <c r="D1762" s="139" t="s">
        <v>3410</v>
      </c>
      <c r="E1762" s="140">
        <v>5</v>
      </c>
      <c r="F1762" s="140">
        <v>4</v>
      </c>
      <c r="G1762" s="539"/>
      <c r="H1762" s="163" t="s">
        <v>3420</v>
      </c>
      <c r="I1762" s="164" t="str">
        <f t="shared" si="428"/>
        <v>014Q0504</v>
      </c>
      <c r="J1762" s="165" t="s">
        <v>764</v>
      </c>
      <c r="K1762" s="165" t="s">
        <v>762</v>
      </c>
      <c r="L1762" s="165" t="s">
        <v>3407</v>
      </c>
      <c r="M1762" s="165" t="s">
        <v>385</v>
      </c>
      <c r="N1762" s="165"/>
      <c r="O1762" s="166" t="s">
        <v>241</v>
      </c>
      <c r="P1762" s="167"/>
      <c r="Q1762" s="168"/>
      <c r="R1762" s="169"/>
      <c r="S1762" s="147" t="s">
        <v>605</v>
      </c>
      <c r="T1762" s="423">
        <f t="shared" si="431"/>
        <v>14</v>
      </c>
      <c r="V1762" s="401" t="str">
        <f t="shared" si="427"/>
        <v xml:space="preserve">JWWA認証    </v>
      </c>
      <c r="W1762" s="401" t="str">
        <f t="shared" ref="W1762:W1783" si="433">V1762</f>
        <v xml:space="preserve">JWWA認証    </v>
      </c>
      <c r="AD1762" s="401"/>
    </row>
    <row r="1763" spans="1:30" ht="15" customHeight="1">
      <c r="A1763" s="400" t="str">
        <f t="shared" si="420"/>
        <v>014Q0506</v>
      </c>
      <c r="B1763" s="544"/>
      <c r="C1763" s="529"/>
      <c r="D1763" s="139" t="s">
        <v>3410</v>
      </c>
      <c r="E1763" s="140">
        <v>5</v>
      </c>
      <c r="F1763" s="140">
        <v>6</v>
      </c>
      <c r="G1763" s="535"/>
      <c r="H1763" s="163" t="s">
        <v>3421</v>
      </c>
      <c r="I1763" s="164" t="str">
        <f t="shared" si="428"/>
        <v>014Q0506</v>
      </c>
      <c r="J1763" s="165" t="s">
        <v>766</v>
      </c>
      <c r="K1763" s="165" t="s">
        <v>768</v>
      </c>
      <c r="L1763" s="165" t="s">
        <v>3407</v>
      </c>
      <c r="M1763" s="165" t="s">
        <v>385</v>
      </c>
      <c r="N1763" s="165"/>
      <c r="O1763" s="166" t="s">
        <v>241</v>
      </c>
      <c r="P1763" s="167"/>
      <c r="Q1763" s="168"/>
      <c r="R1763" s="169"/>
      <c r="S1763" s="147" t="s">
        <v>605</v>
      </c>
      <c r="T1763" s="423">
        <f t="shared" si="431"/>
        <v>14</v>
      </c>
      <c r="V1763" s="401" t="str">
        <f t="shared" si="427"/>
        <v xml:space="preserve">JWWA認証    </v>
      </c>
      <c r="W1763" s="401" t="str">
        <f t="shared" si="433"/>
        <v xml:space="preserve">JWWA認証    </v>
      </c>
      <c r="AD1763" s="401"/>
    </row>
    <row r="1764" spans="1:30" ht="15" customHeight="1">
      <c r="A1764" s="400" t="str">
        <f t="shared" si="420"/>
        <v>013H0209</v>
      </c>
      <c r="B1764" s="544"/>
      <c r="C1764" s="529"/>
      <c r="D1764" s="139" t="s">
        <v>3405</v>
      </c>
      <c r="E1764" s="140">
        <v>2</v>
      </c>
      <c r="F1764" s="140">
        <v>9</v>
      </c>
      <c r="G1764" s="534" t="s">
        <v>3422</v>
      </c>
      <c r="H1764" s="531" t="s">
        <v>3762</v>
      </c>
      <c r="I1764" s="162" t="str">
        <f t="shared" si="428"/>
        <v>013H0209</v>
      </c>
      <c r="J1764" s="142" t="s">
        <v>2761</v>
      </c>
      <c r="K1764" s="142" t="s">
        <v>2762</v>
      </c>
      <c r="L1764" s="142" t="s">
        <v>3415</v>
      </c>
      <c r="M1764" s="142" t="s">
        <v>2582</v>
      </c>
      <c r="N1764" s="142"/>
      <c r="O1764" s="143" t="s">
        <v>241</v>
      </c>
      <c r="P1764" s="144"/>
      <c r="Q1764" s="145"/>
      <c r="R1764" s="146"/>
      <c r="S1764" s="147" t="s">
        <v>843</v>
      </c>
      <c r="T1764" s="406">
        <f t="shared" si="431"/>
        <v>13</v>
      </c>
      <c r="V1764" s="401" t="str">
        <f t="shared" si="427"/>
        <v xml:space="preserve">JWWA認証    </v>
      </c>
      <c r="W1764" s="401" t="str">
        <f t="shared" si="433"/>
        <v xml:space="preserve">JWWA認証    </v>
      </c>
      <c r="AD1764" s="401"/>
    </row>
    <row r="1765" spans="1:30" ht="15" customHeight="1">
      <c r="A1765" s="400" t="str">
        <f t="shared" si="420"/>
        <v>015H0205</v>
      </c>
      <c r="B1765" s="544"/>
      <c r="C1765" s="529"/>
      <c r="D1765" s="139" t="s">
        <v>3405</v>
      </c>
      <c r="E1765" s="140">
        <v>2</v>
      </c>
      <c r="F1765" s="140">
        <v>5</v>
      </c>
      <c r="G1765" s="539"/>
      <c r="H1765" s="539"/>
      <c r="I1765" s="148" t="str">
        <f t="shared" si="428"/>
        <v>015H0205</v>
      </c>
      <c r="J1765" s="149" t="s">
        <v>2761</v>
      </c>
      <c r="K1765" s="149" t="s">
        <v>2801</v>
      </c>
      <c r="L1765" s="149" t="s">
        <v>3415</v>
      </c>
      <c r="M1765" s="149" t="s">
        <v>2582</v>
      </c>
      <c r="N1765" s="149"/>
      <c r="O1765" s="150" t="s">
        <v>241</v>
      </c>
      <c r="P1765" s="151"/>
      <c r="Q1765" s="152"/>
      <c r="R1765" s="153"/>
      <c r="S1765" s="154" t="s">
        <v>1606</v>
      </c>
      <c r="T1765" s="407">
        <f t="shared" si="431"/>
        <v>15</v>
      </c>
      <c r="V1765" s="401" t="str">
        <f t="shared" si="427"/>
        <v xml:space="preserve">JWWA認証    </v>
      </c>
      <c r="W1765" s="401" t="str">
        <f t="shared" si="433"/>
        <v xml:space="preserve">JWWA認証    </v>
      </c>
      <c r="AD1765" s="401"/>
    </row>
    <row r="1766" spans="1:30" ht="15" customHeight="1">
      <c r="A1766" s="400" t="str">
        <f t="shared" si="420"/>
        <v>029H0210</v>
      </c>
      <c r="B1766" s="544"/>
      <c r="C1766" s="529"/>
      <c r="D1766" s="139" t="s">
        <v>3423</v>
      </c>
      <c r="E1766" s="140">
        <v>2</v>
      </c>
      <c r="F1766" s="140">
        <v>10</v>
      </c>
      <c r="G1766" s="539"/>
      <c r="H1766" s="539"/>
      <c r="I1766" s="148" t="str">
        <f t="shared" si="428"/>
        <v>029H0210</v>
      </c>
      <c r="J1766" s="149" t="s">
        <v>2849</v>
      </c>
      <c r="K1766" s="149" t="s">
        <v>2088</v>
      </c>
      <c r="L1766" s="149" t="s">
        <v>3415</v>
      </c>
      <c r="M1766" s="149" t="s">
        <v>2582</v>
      </c>
      <c r="N1766" s="149"/>
      <c r="O1766" s="150" t="s">
        <v>6</v>
      </c>
      <c r="P1766" s="151" t="s">
        <v>164</v>
      </c>
      <c r="Q1766" s="152">
        <v>116</v>
      </c>
      <c r="R1766" s="153"/>
      <c r="S1766" s="154" t="s">
        <v>2077</v>
      </c>
      <c r="T1766" s="407">
        <f t="shared" si="431"/>
        <v>29</v>
      </c>
      <c r="V1766" s="401" t="str">
        <f t="shared" si="427"/>
        <v>JWWA  B  116</v>
      </c>
      <c r="W1766" s="401" t="str">
        <f t="shared" si="433"/>
        <v>JWWA  B  116</v>
      </c>
      <c r="AD1766" s="401"/>
    </row>
    <row r="1767" spans="1:30" ht="15" customHeight="1">
      <c r="A1767" s="400" t="str">
        <f t="shared" si="420"/>
        <v>034H0204</v>
      </c>
      <c r="B1767" s="544"/>
      <c r="C1767" s="529"/>
      <c r="D1767" s="139" t="s">
        <v>3405</v>
      </c>
      <c r="E1767" s="140">
        <v>2</v>
      </c>
      <c r="F1767" s="140">
        <v>4</v>
      </c>
      <c r="G1767" s="539"/>
      <c r="H1767" s="535"/>
      <c r="I1767" s="155" t="str">
        <f t="shared" si="428"/>
        <v>034H0204</v>
      </c>
      <c r="J1767" s="156" t="s">
        <v>872</v>
      </c>
      <c r="K1767" s="156" t="s">
        <v>2588</v>
      </c>
      <c r="L1767" s="156" t="s">
        <v>3415</v>
      </c>
      <c r="M1767" s="156" t="s">
        <v>2583</v>
      </c>
      <c r="N1767" s="156"/>
      <c r="O1767" s="157" t="s">
        <v>241</v>
      </c>
      <c r="P1767" s="158"/>
      <c r="Q1767" s="159"/>
      <c r="R1767" s="160"/>
      <c r="S1767" s="161" t="s">
        <v>1354</v>
      </c>
      <c r="T1767" s="408">
        <f t="shared" si="431"/>
        <v>34</v>
      </c>
      <c r="V1767" s="401" t="str">
        <f t="shared" si="427"/>
        <v xml:space="preserve">JWWA認証    </v>
      </c>
      <c r="W1767" s="401" t="str">
        <f t="shared" si="433"/>
        <v xml:space="preserve">JWWA認証    </v>
      </c>
      <c r="AD1767" s="401"/>
    </row>
    <row r="1768" spans="1:30" ht="15" customHeight="1">
      <c r="A1768" s="400" t="str">
        <f t="shared" si="420"/>
        <v>013H0223</v>
      </c>
      <c r="B1768" s="544"/>
      <c r="C1768" s="529"/>
      <c r="D1768" s="139" t="s">
        <v>3405</v>
      </c>
      <c r="E1768" s="140">
        <v>2</v>
      </c>
      <c r="F1768" s="140">
        <v>23</v>
      </c>
      <c r="G1768" s="539"/>
      <c r="H1768" s="531" t="s">
        <v>3763</v>
      </c>
      <c r="I1768" s="162" t="str">
        <f t="shared" si="428"/>
        <v>013H0223</v>
      </c>
      <c r="J1768" s="142" t="s">
        <v>872</v>
      </c>
      <c r="K1768" s="142" t="s">
        <v>2769</v>
      </c>
      <c r="L1768" s="142" t="s">
        <v>3424</v>
      </c>
      <c r="M1768" s="142" t="s">
        <v>859</v>
      </c>
      <c r="N1768" s="142"/>
      <c r="O1768" s="143" t="s">
        <v>241</v>
      </c>
      <c r="P1768" s="144"/>
      <c r="Q1768" s="145"/>
      <c r="R1768" s="146"/>
      <c r="S1768" s="147" t="s">
        <v>843</v>
      </c>
      <c r="T1768" s="406">
        <f t="shared" si="431"/>
        <v>13</v>
      </c>
      <c r="V1768" s="401" t="str">
        <f t="shared" si="427"/>
        <v xml:space="preserve">JWWA認証    </v>
      </c>
      <c r="W1768" s="401" t="str">
        <f t="shared" si="433"/>
        <v xml:space="preserve">JWWA認証    </v>
      </c>
      <c r="AD1768" s="401"/>
    </row>
    <row r="1769" spans="1:30" ht="15" customHeight="1">
      <c r="A1769" s="400" t="str">
        <f t="shared" si="420"/>
        <v>015H0218</v>
      </c>
      <c r="B1769" s="544"/>
      <c r="C1769" s="529"/>
      <c r="D1769" s="139" t="s">
        <v>3405</v>
      </c>
      <c r="E1769" s="140">
        <v>2</v>
      </c>
      <c r="F1769" s="140">
        <v>18</v>
      </c>
      <c r="G1769" s="539"/>
      <c r="H1769" s="532"/>
      <c r="I1769" s="148" t="str">
        <f t="shared" si="428"/>
        <v>015H0218</v>
      </c>
      <c r="J1769" s="149" t="s">
        <v>2761</v>
      </c>
      <c r="K1769" s="149" t="s">
        <v>2813</v>
      </c>
      <c r="L1769" s="149" t="s">
        <v>3415</v>
      </c>
      <c r="M1769" s="149" t="s">
        <v>859</v>
      </c>
      <c r="N1769" s="149"/>
      <c r="O1769" s="150" t="s">
        <v>241</v>
      </c>
      <c r="P1769" s="151"/>
      <c r="Q1769" s="152"/>
      <c r="R1769" s="153"/>
      <c r="S1769" s="154" t="s">
        <v>1606</v>
      </c>
      <c r="T1769" s="407">
        <f t="shared" si="431"/>
        <v>15</v>
      </c>
      <c r="V1769" s="401" t="str">
        <f t="shared" si="427"/>
        <v xml:space="preserve">JWWA認証    </v>
      </c>
      <c r="W1769" s="401" t="str">
        <f t="shared" si="433"/>
        <v xml:space="preserve">JWWA認証    </v>
      </c>
      <c r="AD1769" s="401"/>
    </row>
    <row r="1770" spans="1:30" ht="15" customHeight="1">
      <c r="A1770" s="400" t="str">
        <f t="shared" si="420"/>
        <v>027H0218</v>
      </c>
      <c r="B1770" s="544"/>
      <c r="C1770" s="529"/>
      <c r="D1770" s="139" t="s">
        <v>3405</v>
      </c>
      <c r="E1770" s="140">
        <v>2</v>
      </c>
      <c r="F1770" s="140">
        <v>18</v>
      </c>
      <c r="G1770" s="539"/>
      <c r="H1770" s="532"/>
      <c r="I1770" s="148" t="str">
        <f t="shared" si="428"/>
        <v>027H0218</v>
      </c>
      <c r="J1770" s="149" t="s">
        <v>2849</v>
      </c>
      <c r="K1770" s="149" t="s">
        <v>2850</v>
      </c>
      <c r="L1770" s="149" t="s">
        <v>3415</v>
      </c>
      <c r="M1770" s="149" t="s">
        <v>859</v>
      </c>
      <c r="N1770" s="149"/>
      <c r="O1770" s="150" t="s">
        <v>241</v>
      </c>
      <c r="P1770" s="151"/>
      <c r="Q1770" s="152"/>
      <c r="R1770" s="153"/>
      <c r="S1770" s="154" t="s">
        <v>1227</v>
      </c>
      <c r="T1770" s="407">
        <f t="shared" si="431"/>
        <v>27</v>
      </c>
      <c r="V1770" s="401" t="str">
        <f t="shared" si="427"/>
        <v xml:space="preserve">JWWA認証    </v>
      </c>
      <c r="W1770" s="401" t="str">
        <f t="shared" si="433"/>
        <v xml:space="preserve">JWWA認証    </v>
      </c>
      <c r="AD1770" s="401"/>
    </row>
    <row r="1771" spans="1:30" ht="15" customHeight="1">
      <c r="A1771" s="400" t="str">
        <f t="shared" si="420"/>
        <v>029H0215</v>
      </c>
      <c r="B1771" s="544"/>
      <c r="C1771" s="529"/>
      <c r="D1771" s="139" t="s">
        <v>3405</v>
      </c>
      <c r="E1771" s="140">
        <v>2</v>
      </c>
      <c r="F1771" s="140">
        <v>15</v>
      </c>
      <c r="G1771" s="539"/>
      <c r="H1771" s="532"/>
      <c r="I1771" s="148" t="str">
        <f t="shared" si="428"/>
        <v>029H0215</v>
      </c>
      <c r="J1771" s="149" t="s">
        <v>2761</v>
      </c>
      <c r="K1771" s="149" t="s">
        <v>2888</v>
      </c>
      <c r="L1771" s="149" t="s">
        <v>3415</v>
      </c>
      <c r="M1771" s="149" t="s">
        <v>859</v>
      </c>
      <c r="N1771" s="149"/>
      <c r="O1771" s="150" t="s">
        <v>241</v>
      </c>
      <c r="P1771" s="151"/>
      <c r="Q1771" s="152"/>
      <c r="R1771" s="153"/>
      <c r="S1771" s="154" t="s">
        <v>2077</v>
      </c>
      <c r="T1771" s="407">
        <f t="shared" si="431"/>
        <v>29</v>
      </c>
      <c r="V1771" s="401" t="str">
        <f t="shared" si="427"/>
        <v xml:space="preserve">JWWA認証    </v>
      </c>
      <c r="W1771" s="401" t="str">
        <f t="shared" si="433"/>
        <v xml:space="preserve">JWWA認証    </v>
      </c>
      <c r="AD1771" s="401"/>
    </row>
    <row r="1772" spans="1:30" ht="15" customHeight="1">
      <c r="A1772" s="400" t="str">
        <f t="shared" si="420"/>
        <v>034H0217</v>
      </c>
      <c r="B1772" s="544"/>
      <c r="C1772" s="529"/>
      <c r="D1772" s="139" t="s">
        <v>3405</v>
      </c>
      <c r="E1772" s="140">
        <v>2</v>
      </c>
      <c r="F1772" s="140">
        <v>17</v>
      </c>
      <c r="G1772" s="535"/>
      <c r="H1772" s="533"/>
      <c r="I1772" s="155" t="str">
        <f t="shared" si="428"/>
        <v>034H0217</v>
      </c>
      <c r="J1772" s="156" t="s">
        <v>2761</v>
      </c>
      <c r="K1772" s="156" t="s">
        <v>2871</v>
      </c>
      <c r="L1772" s="156" t="s">
        <v>3415</v>
      </c>
      <c r="M1772" s="156" t="s">
        <v>2584</v>
      </c>
      <c r="N1772" s="156"/>
      <c r="O1772" s="157" t="s">
        <v>241</v>
      </c>
      <c r="P1772" s="158"/>
      <c r="Q1772" s="159"/>
      <c r="R1772" s="160"/>
      <c r="S1772" s="161" t="s">
        <v>1354</v>
      </c>
      <c r="T1772" s="408">
        <f t="shared" si="431"/>
        <v>34</v>
      </c>
      <c r="V1772" s="401" t="str">
        <f t="shared" si="427"/>
        <v xml:space="preserve">JWWA認証    </v>
      </c>
      <c r="W1772" s="401" t="str">
        <f t="shared" si="433"/>
        <v xml:space="preserve">JWWA認証    </v>
      </c>
      <c r="AD1772" s="401"/>
    </row>
    <row r="1773" spans="1:30" ht="15" customHeight="1">
      <c r="A1773" s="400" t="str">
        <f t="shared" si="420"/>
        <v>014M0601</v>
      </c>
      <c r="B1773" s="544"/>
      <c r="C1773" s="530"/>
      <c r="D1773" s="139" t="s">
        <v>3428</v>
      </c>
      <c r="E1773" s="140">
        <v>6</v>
      </c>
      <c r="F1773" s="140">
        <v>1</v>
      </c>
      <c r="G1773" s="163" t="s">
        <v>3427</v>
      </c>
      <c r="H1773" s="163" t="s">
        <v>3426</v>
      </c>
      <c r="I1773" s="164" t="str">
        <f t="shared" si="428"/>
        <v>014M0601</v>
      </c>
      <c r="J1773" s="165" t="s">
        <v>749</v>
      </c>
      <c r="K1773" s="165" t="s">
        <v>3429</v>
      </c>
      <c r="L1773" s="165" t="s">
        <v>3406</v>
      </c>
      <c r="M1773" s="165" t="s">
        <v>385</v>
      </c>
      <c r="N1773" s="165"/>
      <c r="O1773" s="166" t="s">
        <v>241</v>
      </c>
      <c r="P1773" s="167"/>
      <c r="Q1773" s="168"/>
      <c r="R1773" s="169"/>
      <c r="S1773" s="147" t="s">
        <v>605</v>
      </c>
      <c r="T1773" s="423">
        <f t="shared" si="431"/>
        <v>14</v>
      </c>
      <c r="V1773" s="401" t="str">
        <f t="shared" si="427"/>
        <v xml:space="preserve">JWWA認証    </v>
      </c>
      <c r="W1773" s="401" t="str">
        <f t="shared" si="433"/>
        <v xml:space="preserve">JWWA認証    </v>
      </c>
      <c r="AD1773" s="401"/>
    </row>
    <row r="1774" spans="1:30" ht="15" customHeight="1">
      <c r="A1774" s="400" t="str">
        <f t="shared" si="420"/>
        <v>021Q0601</v>
      </c>
      <c r="B1774" s="544"/>
      <c r="C1774" s="528" t="s">
        <v>3445</v>
      </c>
      <c r="D1774" s="139" t="s">
        <v>3410</v>
      </c>
      <c r="E1774" s="140">
        <v>6</v>
      </c>
      <c r="F1774" s="140">
        <v>1</v>
      </c>
      <c r="G1774" s="534" t="s">
        <v>3432</v>
      </c>
      <c r="H1774" s="534" t="s">
        <v>3436</v>
      </c>
      <c r="I1774" s="162" t="str">
        <f t="shared" si="428"/>
        <v>021Q0601</v>
      </c>
      <c r="J1774" s="142" t="s">
        <v>1706</v>
      </c>
      <c r="K1774" s="142" t="s">
        <v>3433</v>
      </c>
      <c r="L1774" s="142"/>
      <c r="M1774" s="142" t="s">
        <v>1602</v>
      </c>
      <c r="N1774" s="142" t="s">
        <v>2258</v>
      </c>
      <c r="O1774" s="143" t="s">
        <v>57</v>
      </c>
      <c r="P1774" s="144"/>
      <c r="Q1774" s="145"/>
      <c r="R1774" s="146"/>
      <c r="S1774" s="147" t="s">
        <v>1813</v>
      </c>
      <c r="T1774" s="406">
        <f t="shared" si="431"/>
        <v>21</v>
      </c>
      <c r="V1774" s="401" t="str">
        <f t="shared" si="427"/>
        <v xml:space="preserve">指定承認    </v>
      </c>
      <c r="W1774" s="401" t="str">
        <f t="shared" si="433"/>
        <v xml:space="preserve">指定承認    </v>
      </c>
      <c r="AD1774" s="401"/>
    </row>
    <row r="1775" spans="1:30" ht="15" customHeight="1">
      <c r="A1775" s="400" t="str">
        <f t="shared" si="420"/>
        <v>041Q0601</v>
      </c>
      <c r="B1775" s="544"/>
      <c r="C1775" s="529"/>
      <c r="D1775" s="139" t="s">
        <v>3410</v>
      </c>
      <c r="E1775" s="140">
        <v>6</v>
      </c>
      <c r="F1775" s="140">
        <v>1</v>
      </c>
      <c r="G1775" s="539"/>
      <c r="H1775" s="539"/>
      <c r="I1775" s="164" t="str">
        <f t="shared" si="428"/>
        <v>041Q0601</v>
      </c>
      <c r="J1775" s="176" t="s">
        <v>1706</v>
      </c>
      <c r="K1775" s="176" t="s">
        <v>3434</v>
      </c>
      <c r="L1775" s="164" t="s">
        <v>3435</v>
      </c>
      <c r="M1775" s="176" t="s">
        <v>1602</v>
      </c>
      <c r="N1775" s="176" t="s">
        <v>1992</v>
      </c>
      <c r="O1775" s="177" t="s">
        <v>57</v>
      </c>
      <c r="P1775" s="178"/>
      <c r="Q1775" s="179"/>
      <c r="R1775" s="180"/>
      <c r="S1775" s="181" t="s">
        <v>1694</v>
      </c>
      <c r="T1775" s="419">
        <f t="shared" si="431"/>
        <v>41</v>
      </c>
      <c r="V1775" s="401" t="str">
        <f t="shared" si="427"/>
        <v xml:space="preserve">指定承認    </v>
      </c>
      <c r="W1775" s="401" t="str">
        <f t="shared" si="433"/>
        <v xml:space="preserve">指定承認    </v>
      </c>
      <c r="AD1775" s="401"/>
    </row>
    <row r="1776" spans="1:30" ht="15" customHeight="1">
      <c r="A1776" s="400" t="str">
        <f t="shared" ref="A1776:A1837" si="434">I1776</f>
        <v>021Q0642</v>
      </c>
      <c r="B1776" s="544"/>
      <c r="C1776" s="529"/>
      <c r="D1776" s="410" t="s">
        <v>752</v>
      </c>
      <c r="E1776" s="411">
        <v>6</v>
      </c>
      <c r="F1776" s="411">
        <v>42</v>
      </c>
      <c r="G1776" s="539"/>
      <c r="H1776" s="539"/>
      <c r="I1776" s="162" t="str">
        <f t="shared" ref="I1776:I1778" si="435">IF(OR(D1776="",E1776="",F1776=""),"",TEXT(T1776,"000")&amp;D1776&amp;TEXT(E1776,"00")&amp;TEXT(F1776,"00"))</f>
        <v>021Q0642</v>
      </c>
      <c r="J1776" s="429" t="s">
        <v>3670</v>
      </c>
      <c r="K1776" s="429" t="s">
        <v>3671</v>
      </c>
      <c r="L1776" s="433" t="s">
        <v>3668</v>
      </c>
      <c r="M1776" s="429"/>
      <c r="N1776" s="429" t="s">
        <v>1819</v>
      </c>
      <c r="O1776" s="186" t="s">
        <v>57</v>
      </c>
      <c r="P1776" s="187"/>
      <c r="Q1776" s="188"/>
      <c r="R1776" s="189"/>
      <c r="S1776" s="147" t="s">
        <v>1813</v>
      </c>
      <c r="T1776" s="415">
        <f t="shared" si="431"/>
        <v>21</v>
      </c>
      <c r="V1776" s="401" t="str">
        <f t="shared" si="427"/>
        <v xml:space="preserve">指定承認    </v>
      </c>
      <c r="W1776" s="401" t="str">
        <f t="shared" si="433"/>
        <v xml:space="preserve">指定承認    </v>
      </c>
      <c r="AD1776" s="401"/>
    </row>
    <row r="1777" spans="1:30" ht="15" customHeight="1">
      <c r="A1777" s="400" t="str">
        <f t="shared" si="434"/>
        <v>041Q0604</v>
      </c>
      <c r="B1777" s="544"/>
      <c r="C1777" s="529"/>
      <c r="D1777" s="410" t="s">
        <v>752</v>
      </c>
      <c r="E1777" s="411">
        <v>6</v>
      </c>
      <c r="F1777" s="411">
        <v>4</v>
      </c>
      <c r="G1777" s="539"/>
      <c r="H1777" s="539"/>
      <c r="I1777" s="162" t="str">
        <f t="shared" si="435"/>
        <v>041Q0604</v>
      </c>
      <c r="J1777" s="413" t="s">
        <v>1706</v>
      </c>
      <c r="K1777" s="413" t="s">
        <v>3672</v>
      </c>
      <c r="L1777" s="492" t="s">
        <v>3668</v>
      </c>
      <c r="M1777" s="413"/>
      <c r="N1777" s="413" t="s">
        <v>1819</v>
      </c>
      <c r="O1777" s="150" t="s">
        <v>57</v>
      </c>
      <c r="P1777" s="151"/>
      <c r="Q1777" s="152"/>
      <c r="R1777" s="153"/>
      <c r="S1777" s="190" t="s">
        <v>1694</v>
      </c>
      <c r="T1777" s="415">
        <f t="shared" si="431"/>
        <v>41</v>
      </c>
      <c r="V1777" s="401" t="str">
        <f t="shared" si="427"/>
        <v xml:space="preserve">指定承認    </v>
      </c>
      <c r="W1777" s="401" t="str">
        <f t="shared" si="433"/>
        <v xml:space="preserve">指定承認    </v>
      </c>
      <c r="AD1777" s="401"/>
    </row>
    <row r="1778" spans="1:30" ht="15" customHeight="1">
      <c r="A1778" s="400" t="str">
        <f t="shared" si="434"/>
        <v>041Q0605</v>
      </c>
      <c r="B1778" s="544"/>
      <c r="C1778" s="529"/>
      <c r="D1778" s="410" t="s">
        <v>752</v>
      </c>
      <c r="E1778" s="411">
        <v>6</v>
      </c>
      <c r="F1778" s="411">
        <v>5</v>
      </c>
      <c r="G1778" s="539"/>
      <c r="H1778" s="535"/>
      <c r="I1778" s="162" t="str">
        <f t="shared" si="435"/>
        <v>041Q0605</v>
      </c>
      <c r="J1778" s="493" t="s">
        <v>3670</v>
      </c>
      <c r="K1778" s="493" t="s">
        <v>3673</v>
      </c>
      <c r="L1778" s="494" t="s">
        <v>3668</v>
      </c>
      <c r="M1778" s="493"/>
      <c r="N1778" s="493" t="s">
        <v>1819</v>
      </c>
      <c r="O1778" s="172" t="s">
        <v>57</v>
      </c>
      <c r="P1778" s="173"/>
      <c r="Q1778" s="174"/>
      <c r="R1778" s="175"/>
      <c r="S1778" s="181" t="s">
        <v>1694</v>
      </c>
      <c r="T1778" s="415">
        <f t="shared" si="431"/>
        <v>41</v>
      </c>
      <c r="V1778" s="401" t="str">
        <f t="shared" si="427"/>
        <v xml:space="preserve">指定承認    </v>
      </c>
      <c r="W1778" s="401" t="str">
        <f t="shared" si="433"/>
        <v xml:space="preserve">指定承認    </v>
      </c>
      <c r="AD1778" s="401"/>
    </row>
    <row r="1779" spans="1:30" ht="15" customHeight="1">
      <c r="A1779" s="400" t="str">
        <f t="shared" si="434"/>
        <v>035Q0602</v>
      </c>
      <c r="B1779" s="544"/>
      <c r="C1779" s="529"/>
      <c r="D1779" s="139" t="s">
        <v>3410</v>
      </c>
      <c r="E1779" s="140">
        <v>6</v>
      </c>
      <c r="F1779" s="140">
        <v>2</v>
      </c>
      <c r="G1779" s="539"/>
      <c r="H1779" s="531" t="s">
        <v>3764</v>
      </c>
      <c r="I1779" s="191" t="str">
        <f t="shared" si="428"/>
        <v>035Q0602</v>
      </c>
      <c r="J1779" s="142" t="s">
        <v>1600</v>
      </c>
      <c r="K1779" s="142" t="s">
        <v>1867</v>
      </c>
      <c r="L1779" s="142" t="s">
        <v>3438</v>
      </c>
      <c r="M1779" s="142" t="s">
        <v>3439</v>
      </c>
      <c r="N1779" s="142" t="s">
        <v>1992</v>
      </c>
      <c r="O1779" s="143" t="s">
        <v>57</v>
      </c>
      <c r="P1779" s="144"/>
      <c r="Q1779" s="145"/>
      <c r="R1779" s="146"/>
      <c r="S1779" s="147" t="s">
        <v>1862</v>
      </c>
      <c r="T1779" s="406">
        <f t="shared" si="431"/>
        <v>35</v>
      </c>
      <c r="V1779" s="401" t="str">
        <f t="shared" si="427"/>
        <v xml:space="preserve">指定承認    </v>
      </c>
      <c r="W1779" s="401" t="str">
        <f t="shared" si="433"/>
        <v xml:space="preserve">指定承認    </v>
      </c>
      <c r="AD1779" s="401"/>
    </row>
    <row r="1780" spans="1:30" ht="15" customHeight="1">
      <c r="A1780" s="400" t="str">
        <f t="shared" si="434"/>
        <v>040Q0601</v>
      </c>
      <c r="B1780" s="544"/>
      <c r="C1780" s="529"/>
      <c r="D1780" s="139" t="s">
        <v>3410</v>
      </c>
      <c r="E1780" s="140">
        <v>6</v>
      </c>
      <c r="F1780" s="140">
        <v>1</v>
      </c>
      <c r="G1780" s="539"/>
      <c r="H1780" s="535"/>
      <c r="I1780" s="164" t="str">
        <f t="shared" si="428"/>
        <v>040Q0601</v>
      </c>
      <c r="J1780" s="176" t="s">
        <v>1600</v>
      </c>
      <c r="K1780" s="176" t="s">
        <v>1603</v>
      </c>
      <c r="L1780" s="176" t="s">
        <v>3440</v>
      </c>
      <c r="M1780" s="176" t="s">
        <v>3439</v>
      </c>
      <c r="N1780" s="176" t="s">
        <v>1992</v>
      </c>
      <c r="O1780" s="177" t="s">
        <v>57</v>
      </c>
      <c r="P1780" s="178"/>
      <c r="Q1780" s="179"/>
      <c r="R1780" s="180"/>
      <c r="S1780" s="181" t="s">
        <v>1591</v>
      </c>
      <c r="T1780" s="419">
        <f t="shared" ref="T1780:T1811" si="436">IF(S1780="","",VLOOKUP(S1780,$AC$7:$AD$82,2,FALSE))</f>
        <v>40</v>
      </c>
      <c r="V1780" s="401" t="str">
        <f t="shared" si="427"/>
        <v xml:space="preserve">指定承認    </v>
      </c>
      <c r="W1780" s="401" t="str">
        <f t="shared" si="433"/>
        <v xml:space="preserve">指定承認    </v>
      </c>
      <c r="AD1780" s="401"/>
    </row>
    <row r="1781" spans="1:30" ht="15" customHeight="1">
      <c r="A1781" s="400" t="str">
        <f t="shared" si="434"/>
        <v>040Q0602</v>
      </c>
      <c r="B1781" s="544"/>
      <c r="C1781" s="529"/>
      <c r="D1781" s="139" t="s">
        <v>3410</v>
      </c>
      <c r="E1781" s="140">
        <v>6</v>
      </c>
      <c r="F1781" s="140">
        <v>2</v>
      </c>
      <c r="G1781" s="535"/>
      <c r="H1781" s="163" t="s">
        <v>3437</v>
      </c>
      <c r="I1781" s="164" t="str">
        <f t="shared" si="428"/>
        <v>040Q0602</v>
      </c>
      <c r="J1781" s="165" t="s">
        <v>1600</v>
      </c>
      <c r="K1781" s="165" t="s">
        <v>1604</v>
      </c>
      <c r="L1781" s="165" t="s">
        <v>3440</v>
      </c>
      <c r="M1781" s="165" t="s">
        <v>1597</v>
      </c>
      <c r="N1781" s="165" t="s">
        <v>2258</v>
      </c>
      <c r="O1781" s="166" t="s">
        <v>57</v>
      </c>
      <c r="P1781" s="167"/>
      <c r="Q1781" s="168"/>
      <c r="R1781" s="169"/>
      <c r="S1781" s="182" t="s">
        <v>1591</v>
      </c>
      <c r="T1781" s="423">
        <f t="shared" si="436"/>
        <v>40</v>
      </c>
      <c r="V1781" s="401" t="str">
        <f t="shared" si="427"/>
        <v xml:space="preserve">指定承認    </v>
      </c>
      <c r="W1781" s="401" t="str">
        <f t="shared" si="433"/>
        <v xml:space="preserve">指定承認    </v>
      </c>
      <c r="AD1781" s="401"/>
    </row>
    <row r="1782" spans="1:30" ht="15" customHeight="1">
      <c r="A1782" s="400" t="str">
        <f t="shared" si="434"/>
        <v>021Q0604</v>
      </c>
      <c r="B1782" s="544"/>
      <c r="C1782" s="529"/>
      <c r="D1782" s="139" t="s">
        <v>3410</v>
      </c>
      <c r="E1782" s="140">
        <v>6</v>
      </c>
      <c r="F1782" s="140">
        <v>4</v>
      </c>
      <c r="G1782" s="531" t="s">
        <v>3765</v>
      </c>
      <c r="H1782" s="534" t="s">
        <v>3441</v>
      </c>
      <c r="I1782" s="162" t="str">
        <f t="shared" si="428"/>
        <v>021Q0604</v>
      </c>
      <c r="J1782" s="142" t="s">
        <v>2254</v>
      </c>
      <c r="K1782" s="142" t="s">
        <v>3442</v>
      </c>
      <c r="L1782" s="141" t="s">
        <v>739</v>
      </c>
      <c r="M1782" s="142" t="s">
        <v>3443</v>
      </c>
      <c r="N1782" s="142" t="s">
        <v>3444</v>
      </c>
      <c r="O1782" s="143" t="s">
        <v>57</v>
      </c>
      <c r="P1782" s="144"/>
      <c r="Q1782" s="145"/>
      <c r="R1782" s="146"/>
      <c r="S1782" s="147" t="s">
        <v>1813</v>
      </c>
      <c r="T1782" s="406">
        <f t="shared" si="436"/>
        <v>21</v>
      </c>
      <c r="V1782" s="401" t="str">
        <f t="shared" ref="V1782:V1837" si="437">""&amp;O1782&amp;"  "&amp;P1782&amp;"  "&amp;Q1782&amp;""</f>
        <v xml:space="preserve">指定承認    </v>
      </c>
      <c r="W1782" s="401" t="str">
        <f t="shared" si="433"/>
        <v xml:space="preserve">指定承認    </v>
      </c>
      <c r="AD1782" s="401"/>
    </row>
    <row r="1783" spans="1:30" ht="15" customHeight="1">
      <c r="A1783" s="400" t="str">
        <f t="shared" si="434"/>
        <v>041Q0603</v>
      </c>
      <c r="B1783" s="544"/>
      <c r="C1783" s="529"/>
      <c r="D1783" s="139" t="s">
        <v>3410</v>
      </c>
      <c r="E1783" s="140">
        <v>6</v>
      </c>
      <c r="F1783" s="140">
        <v>3</v>
      </c>
      <c r="G1783" s="539"/>
      <c r="H1783" s="539"/>
      <c r="I1783" s="164" t="str">
        <f t="shared" si="428"/>
        <v>041Q0603</v>
      </c>
      <c r="J1783" s="176" t="s">
        <v>2254</v>
      </c>
      <c r="K1783" s="176" t="s">
        <v>3975</v>
      </c>
      <c r="L1783" s="164" t="s">
        <v>739</v>
      </c>
      <c r="M1783" s="176" t="s">
        <v>3443</v>
      </c>
      <c r="N1783" s="176" t="s">
        <v>3444</v>
      </c>
      <c r="O1783" s="177" t="s">
        <v>57</v>
      </c>
      <c r="P1783" s="178"/>
      <c r="Q1783" s="179"/>
      <c r="R1783" s="180"/>
      <c r="S1783" s="181" t="s">
        <v>1694</v>
      </c>
      <c r="T1783" s="419">
        <f t="shared" si="436"/>
        <v>41</v>
      </c>
      <c r="V1783" s="401" t="str">
        <f t="shared" si="437"/>
        <v xml:space="preserve">指定承認    </v>
      </c>
      <c r="W1783" s="401" t="str">
        <f t="shared" si="433"/>
        <v xml:space="preserve">指定承認    </v>
      </c>
      <c r="AD1783" s="401"/>
    </row>
    <row r="1784" spans="1:30" ht="15" customHeight="1">
      <c r="A1784" s="400" t="str">
        <f t="shared" si="434"/>
        <v>021Q0643</v>
      </c>
      <c r="B1784" s="544"/>
      <c r="C1784" s="529"/>
      <c r="D1784" s="410" t="s">
        <v>752</v>
      </c>
      <c r="E1784" s="411">
        <v>6</v>
      </c>
      <c r="F1784" s="411">
        <v>43</v>
      </c>
      <c r="G1784" s="539"/>
      <c r="H1784" s="539"/>
      <c r="I1784" s="162" t="str">
        <f t="shared" ref="I1784" si="438">IF(OR(D1784="",E1784="",F1784=""),"",TEXT(T1784,"000")&amp;D1784&amp;TEXT(E1784,"00")&amp;TEXT(F1784,"00"))</f>
        <v>021Q0643</v>
      </c>
      <c r="J1784" s="429" t="s">
        <v>4394</v>
      </c>
      <c r="K1784" s="429" t="s">
        <v>3667</v>
      </c>
      <c r="L1784" s="433" t="s">
        <v>3668</v>
      </c>
      <c r="M1784" s="429" t="s">
        <v>3443</v>
      </c>
      <c r="N1784" s="429" t="s">
        <v>1819</v>
      </c>
      <c r="O1784" s="186" t="s">
        <v>57</v>
      </c>
      <c r="P1784" s="187"/>
      <c r="Q1784" s="188"/>
      <c r="R1784" s="189"/>
      <c r="S1784" s="147" t="s">
        <v>1813</v>
      </c>
      <c r="T1784" s="415">
        <f t="shared" si="436"/>
        <v>21</v>
      </c>
      <c r="V1784" s="401" t="str">
        <f t="shared" si="437"/>
        <v xml:space="preserve">指定承認    </v>
      </c>
      <c r="W1784" s="401" t="str">
        <f t="shared" ref="W1784:W1797" si="439">V1784</f>
        <v xml:space="preserve">指定承認    </v>
      </c>
      <c r="AD1784" s="401"/>
    </row>
    <row r="1785" spans="1:30" ht="15" customHeight="1">
      <c r="A1785" s="400" t="str">
        <f t="shared" si="434"/>
        <v>041Q0606</v>
      </c>
      <c r="B1785" s="544"/>
      <c r="C1785" s="529"/>
      <c r="D1785" s="410" t="s">
        <v>752</v>
      </c>
      <c r="E1785" s="411">
        <v>6</v>
      </c>
      <c r="F1785" s="411">
        <v>6</v>
      </c>
      <c r="G1785" s="535"/>
      <c r="H1785" s="535"/>
      <c r="I1785" s="164" t="str">
        <f t="shared" ref="I1785" si="440">IF(OR(D1785="",E1785="",F1785=""),"",TEXT(T1785,"000")&amp;D1785&amp;TEXT(E1785,"00")&amp;TEXT(F1785,"00"))</f>
        <v>041Q0606</v>
      </c>
      <c r="J1785" s="431" t="s">
        <v>4394</v>
      </c>
      <c r="K1785" s="431" t="s">
        <v>3669</v>
      </c>
      <c r="L1785" s="434" t="s">
        <v>3668</v>
      </c>
      <c r="M1785" s="431" t="s">
        <v>3443</v>
      </c>
      <c r="N1785" s="431" t="s">
        <v>1819</v>
      </c>
      <c r="O1785" s="177" t="s">
        <v>57</v>
      </c>
      <c r="P1785" s="178"/>
      <c r="Q1785" s="179"/>
      <c r="R1785" s="180"/>
      <c r="S1785" s="181" t="s">
        <v>1694</v>
      </c>
      <c r="T1785" s="419">
        <f t="shared" si="436"/>
        <v>41</v>
      </c>
      <c r="V1785" s="401" t="str">
        <f t="shared" si="437"/>
        <v xml:space="preserve">指定承認    </v>
      </c>
      <c r="W1785" s="401" t="str">
        <f t="shared" si="439"/>
        <v xml:space="preserve">指定承認    </v>
      </c>
      <c r="AD1785" s="401"/>
    </row>
    <row r="1786" spans="1:30" ht="15" customHeight="1">
      <c r="A1786" s="400" t="str">
        <f t="shared" si="434"/>
        <v>021Q0605</v>
      </c>
      <c r="B1786" s="544" t="s">
        <v>3392</v>
      </c>
      <c r="C1786" s="529" t="s">
        <v>3761</v>
      </c>
      <c r="D1786" s="139" t="s">
        <v>3410</v>
      </c>
      <c r="E1786" s="140">
        <v>6</v>
      </c>
      <c r="F1786" s="140">
        <v>5</v>
      </c>
      <c r="G1786" s="534" t="s">
        <v>3453</v>
      </c>
      <c r="H1786" s="534" t="s">
        <v>3436</v>
      </c>
      <c r="I1786" s="162" t="str">
        <f t="shared" si="428"/>
        <v>021Q0605</v>
      </c>
      <c r="J1786" s="142" t="s">
        <v>1595</v>
      </c>
      <c r="K1786" s="142" t="s">
        <v>3454</v>
      </c>
      <c r="L1786" s="142" t="s">
        <v>3459</v>
      </c>
      <c r="M1786" s="142" t="s">
        <v>3455</v>
      </c>
      <c r="N1786" s="142" t="s">
        <v>2258</v>
      </c>
      <c r="O1786" s="143" t="s">
        <v>57</v>
      </c>
      <c r="P1786" s="144"/>
      <c r="Q1786" s="145"/>
      <c r="R1786" s="146"/>
      <c r="S1786" s="147" t="s">
        <v>1813</v>
      </c>
      <c r="T1786" s="406">
        <f t="shared" si="436"/>
        <v>21</v>
      </c>
      <c r="V1786" s="401" t="str">
        <f t="shared" si="437"/>
        <v xml:space="preserve">指定承認    </v>
      </c>
      <c r="W1786" s="401" t="str">
        <f t="shared" si="439"/>
        <v xml:space="preserve">指定承認    </v>
      </c>
      <c r="AD1786" s="401"/>
    </row>
    <row r="1787" spans="1:30" ht="15" customHeight="1">
      <c r="A1787" s="400" t="str">
        <f t="shared" si="434"/>
        <v>021Q0607</v>
      </c>
      <c r="B1787" s="544"/>
      <c r="C1787" s="529"/>
      <c r="D1787" s="139" t="s">
        <v>3410</v>
      </c>
      <c r="E1787" s="140">
        <v>6</v>
      </c>
      <c r="F1787" s="140">
        <v>7</v>
      </c>
      <c r="G1787" s="539"/>
      <c r="H1787" s="539"/>
      <c r="I1787" s="148" t="str">
        <f t="shared" si="428"/>
        <v>021Q0607</v>
      </c>
      <c r="J1787" s="149" t="s">
        <v>1595</v>
      </c>
      <c r="K1787" s="149" t="s">
        <v>3456</v>
      </c>
      <c r="L1787" s="148" t="s">
        <v>962</v>
      </c>
      <c r="M1787" s="149" t="s">
        <v>3457</v>
      </c>
      <c r="N1787" s="149" t="s">
        <v>3458</v>
      </c>
      <c r="O1787" s="150" t="s">
        <v>57</v>
      </c>
      <c r="P1787" s="151"/>
      <c r="Q1787" s="152"/>
      <c r="R1787" s="153"/>
      <c r="S1787" s="154" t="s">
        <v>1813</v>
      </c>
      <c r="T1787" s="407">
        <f t="shared" si="436"/>
        <v>21</v>
      </c>
      <c r="V1787" s="401" t="str">
        <f t="shared" si="437"/>
        <v xml:space="preserve">指定承認    </v>
      </c>
      <c r="W1787" s="401" t="str">
        <f t="shared" si="439"/>
        <v xml:space="preserve">指定承認    </v>
      </c>
      <c r="AD1787" s="401"/>
    </row>
    <row r="1788" spans="1:30" ht="15" customHeight="1">
      <c r="A1788" s="400" t="str">
        <f t="shared" si="434"/>
        <v>041Q0701</v>
      </c>
      <c r="B1788" s="544"/>
      <c r="C1788" s="529"/>
      <c r="D1788" s="139" t="s">
        <v>3410</v>
      </c>
      <c r="E1788" s="140">
        <v>7</v>
      </c>
      <c r="F1788" s="140">
        <v>1</v>
      </c>
      <c r="G1788" s="539"/>
      <c r="H1788" s="535"/>
      <c r="I1788" s="155" t="str">
        <f t="shared" si="428"/>
        <v>041Q0701</v>
      </c>
      <c r="J1788" s="156" t="s">
        <v>1995</v>
      </c>
      <c r="K1788" s="156" t="s">
        <v>3460</v>
      </c>
      <c r="L1788" s="156" t="s">
        <v>3461</v>
      </c>
      <c r="M1788" s="156" t="s">
        <v>3455</v>
      </c>
      <c r="N1788" s="156" t="s">
        <v>1992</v>
      </c>
      <c r="O1788" s="157" t="s">
        <v>57</v>
      </c>
      <c r="P1788" s="158"/>
      <c r="Q1788" s="159"/>
      <c r="R1788" s="160"/>
      <c r="S1788" s="161" t="s">
        <v>1694</v>
      </c>
      <c r="T1788" s="408">
        <f t="shared" si="436"/>
        <v>41</v>
      </c>
      <c r="V1788" s="401" t="str">
        <f t="shared" si="437"/>
        <v xml:space="preserve">指定承認    </v>
      </c>
      <c r="W1788" s="401" t="str">
        <f t="shared" si="439"/>
        <v xml:space="preserve">指定承認    </v>
      </c>
      <c r="AD1788" s="401"/>
    </row>
    <row r="1789" spans="1:30" ht="15" customHeight="1">
      <c r="A1789" s="400" t="str">
        <f t="shared" si="434"/>
        <v>035Q0702</v>
      </c>
      <c r="B1789" s="544"/>
      <c r="C1789" s="529"/>
      <c r="D1789" s="139" t="s">
        <v>3410</v>
      </c>
      <c r="E1789" s="140">
        <v>7</v>
      </c>
      <c r="F1789" s="140">
        <v>2</v>
      </c>
      <c r="G1789" s="539"/>
      <c r="H1789" s="534" t="s">
        <v>3437</v>
      </c>
      <c r="I1789" s="162" t="str">
        <f t="shared" si="428"/>
        <v>035Q0702</v>
      </c>
      <c r="J1789" s="142" t="s">
        <v>1595</v>
      </c>
      <c r="K1789" s="142" t="s">
        <v>1868</v>
      </c>
      <c r="L1789" s="142" t="s">
        <v>3461</v>
      </c>
      <c r="M1789" s="142" t="s">
        <v>3462</v>
      </c>
      <c r="N1789" s="142" t="s">
        <v>2258</v>
      </c>
      <c r="O1789" s="143" t="s">
        <v>57</v>
      </c>
      <c r="P1789" s="144"/>
      <c r="Q1789" s="145"/>
      <c r="R1789" s="146"/>
      <c r="S1789" s="147" t="s">
        <v>1862</v>
      </c>
      <c r="T1789" s="406">
        <f t="shared" si="436"/>
        <v>35</v>
      </c>
      <c r="V1789" s="401" t="str">
        <f t="shared" si="437"/>
        <v xml:space="preserve">指定承認    </v>
      </c>
      <c r="W1789" s="401" t="str">
        <f t="shared" si="439"/>
        <v xml:space="preserve">指定承認    </v>
      </c>
      <c r="AD1789" s="401"/>
    </row>
    <row r="1790" spans="1:30" ht="15" customHeight="1">
      <c r="A1790" s="400" t="str">
        <f t="shared" si="434"/>
        <v>035Q0704</v>
      </c>
      <c r="B1790" s="544"/>
      <c r="C1790" s="529"/>
      <c r="D1790" s="139" t="s">
        <v>3410</v>
      </c>
      <c r="E1790" s="140">
        <v>7</v>
      </c>
      <c r="F1790" s="140">
        <v>4</v>
      </c>
      <c r="G1790" s="539"/>
      <c r="H1790" s="539"/>
      <c r="I1790" s="148" t="str">
        <f t="shared" si="428"/>
        <v>035Q0704</v>
      </c>
      <c r="J1790" s="149" t="s">
        <v>1595</v>
      </c>
      <c r="K1790" s="149" t="s">
        <v>1871</v>
      </c>
      <c r="L1790" s="149" t="s">
        <v>3407</v>
      </c>
      <c r="M1790" s="149" t="s">
        <v>3462</v>
      </c>
      <c r="N1790" s="149" t="s">
        <v>2258</v>
      </c>
      <c r="O1790" s="150" t="s">
        <v>57</v>
      </c>
      <c r="P1790" s="151"/>
      <c r="Q1790" s="152"/>
      <c r="R1790" s="153"/>
      <c r="S1790" s="154" t="s">
        <v>1862</v>
      </c>
      <c r="T1790" s="407">
        <f t="shared" si="436"/>
        <v>35</v>
      </c>
      <c r="V1790" s="401" t="str">
        <f t="shared" si="437"/>
        <v xml:space="preserve">指定承認    </v>
      </c>
      <c r="W1790" s="401" t="str">
        <f t="shared" si="439"/>
        <v xml:space="preserve">指定承認    </v>
      </c>
      <c r="AD1790" s="401"/>
    </row>
    <row r="1791" spans="1:30" ht="15" customHeight="1">
      <c r="A1791" s="400" t="str">
        <f t="shared" si="434"/>
        <v>040Q0701</v>
      </c>
      <c r="B1791" s="544"/>
      <c r="C1791" s="530"/>
      <c r="D1791" s="139" t="s">
        <v>3410</v>
      </c>
      <c r="E1791" s="140">
        <v>7</v>
      </c>
      <c r="F1791" s="140">
        <v>1</v>
      </c>
      <c r="G1791" s="535"/>
      <c r="H1791" s="535"/>
      <c r="I1791" s="155" t="str">
        <f t="shared" si="428"/>
        <v>040Q0701</v>
      </c>
      <c r="J1791" s="156" t="s">
        <v>1595</v>
      </c>
      <c r="K1791" s="156" t="s">
        <v>1598</v>
      </c>
      <c r="L1791" s="156" t="s">
        <v>3407</v>
      </c>
      <c r="M1791" s="156" t="s">
        <v>1597</v>
      </c>
      <c r="N1791" s="156" t="s">
        <v>2258</v>
      </c>
      <c r="O1791" s="157" t="s">
        <v>57</v>
      </c>
      <c r="P1791" s="158"/>
      <c r="Q1791" s="159"/>
      <c r="R1791" s="160"/>
      <c r="S1791" s="183" t="s">
        <v>1591</v>
      </c>
      <c r="T1791" s="408">
        <f t="shared" si="436"/>
        <v>40</v>
      </c>
      <c r="V1791" s="401" t="str">
        <f t="shared" si="437"/>
        <v xml:space="preserve">指定承認    </v>
      </c>
      <c r="W1791" s="401" t="str">
        <f t="shared" si="439"/>
        <v xml:space="preserve">指定承認    </v>
      </c>
      <c r="AD1791" s="401"/>
    </row>
    <row r="1792" spans="1:30" ht="15" customHeight="1">
      <c r="A1792" s="400" t="str">
        <f t="shared" si="434"/>
        <v>021B0464</v>
      </c>
      <c r="B1792" s="544"/>
      <c r="C1792" s="528" t="s">
        <v>2976</v>
      </c>
      <c r="D1792" s="410" t="s">
        <v>164</v>
      </c>
      <c r="E1792" s="411">
        <v>4</v>
      </c>
      <c r="F1792" s="411">
        <v>64</v>
      </c>
      <c r="G1792" s="531" t="s">
        <v>3768</v>
      </c>
      <c r="H1792" s="531" t="s">
        <v>3766</v>
      </c>
      <c r="I1792" s="170" t="str">
        <f t="shared" si="428"/>
        <v>021B0464</v>
      </c>
      <c r="J1792" s="429" t="s">
        <v>3674</v>
      </c>
      <c r="K1792" s="429" t="s">
        <v>3675</v>
      </c>
      <c r="L1792" s="433" t="s">
        <v>3676</v>
      </c>
      <c r="M1792" s="433"/>
      <c r="N1792" s="429" t="s">
        <v>326</v>
      </c>
      <c r="O1792" s="143" t="s">
        <v>57</v>
      </c>
      <c r="P1792" s="173"/>
      <c r="Q1792" s="174"/>
      <c r="R1792" s="175"/>
      <c r="S1792" s="190" t="s">
        <v>1813</v>
      </c>
      <c r="T1792" s="424">
        <f t="shared" si="436"/>
        <v>21</v>
      </c>
      <c r="V1792" s="401" t="str">
        <f t="shared" si="437"/>
        <v xml:space="preserve">指定承認    </v>
      </c>
      <c r="W1792" s="401" t="str">
        <f t="shared" si="439"/>
        <v xml:space="preserve">指定承認    </v>
      </c>
      <c r="AD1792" s="401"/>
    </row>
    <row r="1793" spans="1:30" ht="15" customHeight="1">
      <c r="A1793" s="400" t="str">
        <f t="shared" si="434"/>
        <v>021B0465</v>
      </c>
      <c r="B1793" s="544"/>
      <c r="C1793" s="529"/>
      <c r="D1793" s="410" t="s">
        <v>164</v>
      </c>
      <c r="E1793" s="411">
        <v>4</v>
      </c>
      <c r="F1793" s="411">
        <v>65</v>
      </c>
      <c r="G1793" s="532"/>
      <c r="H1793" s="532"/>
      <c r="I1793" s="206" t="str">
        <f t="shared" si="428"/>
        <v>021B0465</v>
      </c>
      <c r="J1793" s="478" t="s">
        <v>3674</v>
      </c>
      <c r="K1793" s="478" t="s">
        <v>3677</v>
      </c>
      <c r="L1793" s="495" t="s">
        <v>3676</v>
      </c>
      <c r="M1793" s="495"/>
      <c r="N1793" s="478" t="s">
        <v>327</v>
      </c>
      <c r="O1793" s="166" t="s">
        <v>57</v>
      </c>
      <c r="P1793" s="167"/>
      <c r="Q1793" s="168"/>
      <c r="R1793" s="169"/>
      <c r="S1793" s="182" t="s">
        <v>1813</v>
      </c>
      <c r="T1793" s="423">
        <f t="shared" si="436"/>
        <v>21</v>
      </c>
      <c r="V1793" s="401" t="str">
        <f t="shared" si="437"/>
        <v xml:space="preserve">指定承認    </v>
      </c>
      <c r="W1793" s="401" t="str">
        <f t="shared" si="439"/>
        <v xml:space="preserve">指定承認    </v>
      </c>
      <c r="AD1793" s="401"/>
    </row>
    <row r="1794" spans="1:30" ht="15" customHeight="1">
      <c r="A1794" s="400" t="str">
        <f t="shared" si="434"/>
        <v>021B0466</v>
      </c>
      <c r="B1794" s="544"/>
      <c r="C1794" s="529"/>
      <c r="D1794" s="410" t="s">
        <v>164</v>
      </c>
      <c r="E1794" s="411">
        <v>4</v>
      </c>
      <c r="F1794" s="411">
        <v>66</v>
      </c>
      <c r="G1794" s="532"/>
      <c r="H1794" s="532"/>
      <c r="I1794" s="206" t="str">
        <f t="shared" si="428"/>
        <v>021B0466</v>
      </c>
      <c r="J1794" s="478" t="s">
        <v>3674</v>
      </c>
      <c r="K1794" s="478" t="s">
        <v>3678</v>
      </c>
      <c r="L1794" s="495" t="s">
        <v>3676</v>
      </c>
      <c r="M1794" s="495"/>
      <c r="N1794" s="478" t="s">
        <v>319</v>
      </c>
      <c r="O1794" s="166" t="s">
        <v>57</v>
      </c>
      <c r="P1794" s="167"/>
      <c r="Q1794" s="168"/>
      <c r="R1794" s="169"/>
      <c r="S1794" s="182" t="s">
        <v>1813</v>
      </c>
      <c r="T1794" s="423">
        <f t="shared" si="436"/>
        <v>21</v>
      </c>
      <c r="V1794" s="401" t="str">
        <f t="shared" si="437"/>
        <v xml:space="preserve">指定承認    </v>
      </c>
      <c r="W1794" s="401" t="str">
        <f t="shared" si="439"/>
        <v xml:space="preserve">指定承認    </v>
      </c>
      <c r="AD1794" s="401"/>
    </row>
    <row r="1795" spans="1:30" ht="15" customHeight="1">
      <c r="A1795" s="400" t="str">
        <f t="shared" si="434"/>
        <v>021B0467</v>
      </c>
      <c r="B1795" s="544"/>
      <c r="C1795" s="529"/>
      <c r="D1795" s="410" t="s">
        <v>164</v>
      </c>
      <c r="E1795" s="411">
        <v>4</v>
      </c>
      <c r="F1795" s="411">
        <v>67</v>
      </c>
      <c r="G1795" s="532"/>
      <c r="H1795" s="532"/>
      <c r="I1795" s="141" t="str">
        <f t="shared" si="428"/>
        <v>021B0467</v>
      </c>
      <c r="J1795" s="429" t="s">
        <v>3679</v>
      </c>
      <c r="K1795" s="429" t="s">
        <v>3680</v>
      </c>
      <c r="L1795" s="433" t="s">
        <v>3676</v>
      </c>
      <c r="M1795" s="433"/>
      <c r="N1795" s="142" t="s">
        <v>3682</v>
      </c>
      <c r="O1795" s="143" t="s">
        <v>57</v>
      </c>
      <c r="P1795" s="144"/>
      <c r="Q1795" s="145"/>
      <c r="R1795" s="146"/>
      <c r="S1795" s="147" t="s">
        <v>1813</v>
      </c>
      <c r="T1795" s="406">
        <f t="shared" si="436"/>
        <v>21</v>
      </c>
      <c r="V1795" s="401" t="str">
        <f t="shared" si="437"/>
        <v xml:space="preserve">指定承認    </v>
      </c>
      <c r="W1795" s="401" t="str">
        <f t="shared" si="439"/>
        <v xml:space="preserve">指定承認    </v>
      </c>
      <c r="AD1795" s="401"/>
    </row>
    <row r="1796" spans="1:30" ht="15" customHeight="1">
      <c r="A1796" s="400" t="str">
        <f t="shared" si="434"/>
        <v>021B0468</v>
      </c>
      <c r="B1796" s="544"/>
      <c r="C1796" s="529"/>
      <c r="D1796" s="410" t="s">
        <v>164</v>
      </c>
      <c r="E1796" s="411">
        <v>4</v>
      </c>
      <c r="F1796" s="411">
        <v>68</v>
      </c>
      <c r="G1796" s="532"/>
      <c r="H1796" s="533"/>
      <c r="I1796" s="164" t="str">
        <f t="shared" si="428"/>
        <v>021B0468</v>
      </c>
      <c r="J1796" s="431" t="s">
        <v>3679</v>
      </c>
      <c r="K1796" s="431" t="s">
        <v>3681</v>
      </c>
      <c r="L1796" s="434" t="s">
        <v>3676</v>
      </c>
      <c r="M1796" s="434"/>
      <c r="N1796" s="176" t="s">
        <v>3683</v>
      </c>
      <c r="O1796" s="177" t="s">
        <v>57</v>
      </c>
      <c r="P1796" s="178"/>
      <c r="Q1796" s="179"/>
      <c r="R1796" s="180"/>
      <c r="S1796" s="181" t="s">
        <v>1813</v>
      </c>
      <c r="T1796" s="419">
        <f t="shared" si="436"/>
        <v>21</v>
      </c>
      <c r="V1796" s="401" t="str">
        <f t="shared" si="437"/>
        <v xml:space="preserve">指定承認    </v>
      </c>
      <c r="W1796" s="401" t="str">
        <f t="shared" si="439"/>
        <v xml:space="preserve">指定承認    </v>
      </c>
      <c r="AD1796" s="401"/>
    </row>
    <row r="1797" spans="1:30" ht="15" customHeight="1">
      <c r="A1797" s="400" t="str">
        <f t="shared" si="434"/>
        <v>041B0471</v>
      </c>
      <c r="B1797" s="544"/>
      <c r="C1797" s="529"/>
      <c r="D1797" s="410" t="s">
        <v>164</v>
      </c>
      <c r="E1797" s="411">
        <v>4</v>
      </c>
      <c r="F1797" s="411">
        <v>71</v>
      </c>
      <c r="G1797" s="532"/>
      <c r="H1797" s="531" t="s">
        <v>3767</v>
      </c>
      <c r="I1797" s="170" t="str">
        <f t="shared" si="428"/>
        <v>041B0471</v>
      </c>
      <c r="J1797" s="429" t="s">
        <v>3684</v>
      </c>
      <c r="K1797" s="429" t="s">
        <v>3685</v>
      </c>
      <c r="L1797" s="433" t="s">
        <v>3676</v>
      </c>
      <c r="M1797" s="433"/>
      <c r="N1797" s="429" t="s">
        <v>326</v>
      </c>
      <c r="O1797" s="143" t="s">
        <v>57</v>
      </c>
      <c r="P1797" s="144"/>
      <c r="Q1797" s="145"/>
      <c r="R1797" s="146"/>
      <c r="S1797" s="147" t="s">
        <v>1694</v>
      </c>
      <c r="T1797" s="406">
        <f t="shared" si="436"/>
        <v>41</v>
      </c>
      <c r="V1797" s="401" t="str">
        <f t="shared" si="437"/>
        <v xml:space="preserve">指定承認    </v>
      </c>
      <c r="W1797" s="401" t="str">
        <f t="shared" si="439"/>
        <v xml:space="preserve">指定承認    </v>
      </c>
      <c r="AD1797" s="401"/>
    </row>
    <row r="1798" spans="1:30" ht="15" customHeight="1">
      <c r="A1798" s="400" t="str">
        <f t="shared" si="434"/>
        <v>041B0472</v>
      </c>
      <c r="B1798" s="544"/>
      <c r="C1798" s="529"/>
      <c r="D1798" s="410" t="s">
        <v>164</v>
      </c>
      <c r="E1798" s="411">
        <v>4</v>
      </c>
      <c r="F1798" s="411">
        <v>72</v>
      </c>
      <c r="G1798" s="532"/>
      <c r="H1798" s="532"/>
      <c r="I1798" s="206" t="str">
        <f t="shared" si="428"/>
        <v>041B0472</v>
      </c>
      <c r="J1798" s="478" t="s">
        <v>3684</v>
      </c>
      <c r="K1798" s="478" t="s">
        <v>3686</v>
      </c>
      <c r="L1798" s="495" t="s">
        <v>3676</v>
      </c>
      <c r="M1798" s="495"/>
      <c r="N1798" s="478" t="s">
        <v>327</v>
      </c>
      <c r="O1798" s="166" t="s">
        <v>57</v>
      </c>
      <c r="P1798" s="167"/>
      <c r="Q1798" s="168"/>
      <c r="R1798" s="169"/>
      <c r="S1798" s="182" t="s">
        <v>1694</v>
      </c>
      <c r="T1798" s="423">
        <f t="shared" si="436"/>
        <v>41</v>
      </c>
      <c r="V1798" s="401" t="str">
        <f t="shared" si="437"/>
        <v xml:space="preserve">指定承認    </v>
      </c>
      <c r="W1798" s="401" t="str">
        <f t="shared" ref="W1798:W1815" si="441">V1798</f>
        <v xml:space="preserve">指定承認    </v>
      </c>
      <c r="AD1798" s="401"/>
    </row>
    <row r="1799" spans="1:30" ht="15" customHeight="1">
      <c r="A1799" s="400" t="str">
        <f t="shared" si="434"/>
        <v>041B0473</v>
      </c>
      <c r="B1799" s="544"/>
      <c r="C1799" s="529"/>
      <c r="D1799" s="410" t="s">
        <v>164</v>
      </c>
      <c r="E1799" s="411">
        <v>4</v>
      </c>
      <c r="F1799" s="411">
        <v>73</v>
      </c>
      <c r="G1799" s="532"/>
      <c r="H1799" s="532"/>
      <c r="I1799" s="155" t="str">
        <f t="shared" si="428"/>
        <v>041B0473</v>
      </c>
      <c r="J1799" s="493" t="s">
        <v>3684</v>
      </c>
      <c r="K1799" s="493" t="s">
        <v>3687</v>
      </c>
      <c r="L1799" s="494" t="s">
        <v>3676</v>
      </c>
      <c r="M1799" s="494"/>
      <c r="N1799" s="493" t="s">
        <v>319</v>
      </c>
      <c r="O1799" s="172" t="s">
        <v>57</v>
      </c>
      <c r="P1799" s="173"/>
      <c r="Q1799" s="174"/>
      <c r="R1799" s="175"/>
      <c r="S1799" s="161" t="s">
        <v>1694</v>
      </c>
      <c r="T1799" s="424">
        <f t="shared" si="436"/>
        <v>41</v>
      </c>
      <c r="V1799" s="401" t="str">
        <f t="shared" si="437"/>
        <v xml:space="preserve">指定承認    </v>
      </c>
      <c r="W1799" s="401" t="str">
        <f t="shared" si="441"/>
        <v xml:space="preserve">指定承認    </v>
      </c>
      <c r="AD1799" s="401"/>
    </row>
    <row r="1800" spans="1:30" ht="15" customHeight="1">
      <c r="A1800" s="400" t="str">
        <f t="shared" si="434"/>
        <v>041B0474</v>
      </c>
      <c r="B1800" s="544"/>
      <c r="C1800" s="529"/>
      <c r="D1800" s="410" t="s">
        <v>164</v>
      </c>
      <c r="E1800" s="411">
        <v>4</v>
      </c>
      <c r="F1800" s="411">
        <v>74</v>
      </c>
      <c r="G1800" s="532"/>
      <c r="H1800" s="532"/>
      <c r="I1800" s="170" t="str">
        <f t="shared" si="428"/>
        <v>041B0474</v>
      </c>
      <c r="J1800" s="429" t="s">
        <v>3688</v>
      </c>
      <c r="K1800" s="429" t="s">
        <v>3689</v>
      </c>
      <c r="L1800" s="433" t="s">
        <v>3676</v>
      </c>
      <c r="M1800" s="171"/>
      <c r="N1800" s="207" t="s">
        <v>3682</v>
      </c>
      <c r="O1800" s="143" t="s">
        <v>57</v>
      </c>
      <c r="P1800" s="192"/>
      <c r="Q1800" s="193"/>
      <c r="R1800" s="194"/>
      <c r="S1800" s="195" t="s">
        <v>1694</v>
      </c>
      <c r="T1800" s="416">
        <f t="shared" si="436"/>
        <v>41</v>
      </c>
      <c r="V1800" s="401" t="str">
        <f t="shared" si="437"/>
        <v xml:space="preserve">指定承認    </v>
      </c>
      <c r="W1800" s="401" t="str">
        <f t="shared" si="441"/>
        <v xml:space="preserve">指定承認    </v>
      </c>
      <c r="AD1800" s="401"/>
    </row>
    <row r="1801" spans="1:30" ht="15" customHeight="1">
      <c r="A1801" s="400" t="str">
        <f t="shared" si="434"/>
        <v>041B0475</v>
      </c>
      <c r="B1801" s="544"/>
      <c r="C1801" s="529"/>
      <c r="D1801" s="410" t="s">
        <v>164</v>
      </c>
      <c r="E1801" s="411">
        <v>4</v>
      </c>
      <c r="F1801" s="411">
        <v>75</v>
      </c>
      <c r="G1801" s="532"/>
      <c r="H1801" s="533"/>
      <c r="I1801" s="164" t="str">
        <f t="shared" si="428"/>
        <v>041B0475</v>
      </c>
      <c r="J1801" s="431" t="s">
        <v>3688</v>
      </c>
      <c r="K1801" s="431" t="s">
        <v>3690</v>
      </c>
      <c r="L1801" s="434" t="s">
        <v>3676</v>
      </c>
      <c r="M1801" s="176"/>
      <c r="N1801" s="176" t="s">
        <v>3683</v>
      </c>
      <c r="O1801" s="177" t="s">
        <v>57</v>
      </c>
      <c r="P1801" s="178"/>
      <c r="Q1801" s="179"/>
      <c r="R1801" s="180"/>
      <c r="S1801" s="190" t="s">
        <v>1694</v>
      </c>
      <c r="T1801" s="415">
        <f t="shared" si="436"/>
        <v>41</v>
      </c>
      <c r="V1801" s="401" t="str">
        <f t="shared" si="437"/>
        <v xml:space="preserve">指定承認    </v>
      </c>
      <c r="W1801" s="401" t="str">
        <f t="shared" si="441"/>
        <v xml:space="preserve">指定承認    </v>
      </c>
      <c r="AD1801" s="401"/>
    </row>
    <row r="1802" spans="1:30" ht="15" customHeight="1">
      <c r="A1802" s="400" t="str">
        <f t="shared" si="434"/>
        <v>021B0459</v>
      </c>
      <c r="B1802" s="544"/>
      <c r="C1802" s="529"/>
      <c r="D1802" s="410" t="s">
        <v>164</v>
      </c>
      <c r="E1802" s="411">
        <v>4</v>
      </c>
      <c r="F1802" s="411">
        <v>59</v>
      </c>
      <c r="G1802" s="532"/>
      <c r="H1802" s="534" t="s">
        <v>3691</v>
      </c>
      <c r="I1802" s="170" t="str">
        <f t="shared" si="428"/>
        <v>021B0459</v>
      </c>
      <c r="J1802" s="429" t="s">
        <v>3692</v>
      </c>
      <c r="K1802" s="429" t="s">
        <v>3693</v>
      </c>
      <c r="L1802" s="433" t="s">
        <v>3676</v>
      </c>
      <c r="M1802" s="433" t="s">
        <v>348</v>
      </c>
      <c r="N1802" s="429" t="s">
        <v>347</v>
      </c>
      <c r="O1802" s="172" t="s">
        <v>57</v>
      </c>
      <c r="P1802" s="173"/>
      <c r="Q1802" s="174"/>
      <c r="R1802" s="175"/>
      <c r="S1802" s="147" t="s">
        <v>1813</v>
      </c>
      <c r="T1802" s="406">
        <f t="shared" si="436"/>
        <v>21</v>
      </c>
      <c r="V1802" s="401" t="str">
        <f t="shared" si="437"/>
        <v xml:space="preserve">指定承認    </v>
      </c>
      <c r="W1802" s="401" t="str">
        <f t="shared" si="441"/>
        <v xml:space="preserve">指定承認    </v>
      </c>
      <c r="AD1802" s="401"/>
    </row>
    <row r="1803" spans="1:30" ht="15" customHeight="1">
      <c r="A1803" s="400" t="str">
        <f t="shared" si="434"/>
        <v>041B0466</v>
      </c>
      <c r="B1803" s="544"/>
      <c r="C1803" s="529"/>
      <c r="D1803" s="410" t="s">
        <v>164</v>
      </c>
      <c r="E1803" s="411">
        <v>4</v>
      </c>
      <c r="F1803" s="411">
        <v>66</v>
      </c>
      <c r="G1803" s="532"/>
      <c r="H1803" s="535"/>
      <c r="I1803" s="164" t="str">
        <f t="shared" si="428"/>
        <v>041B0466</v>
      </c>
      <c r="J1803" s="431" t="s">
        <v>3692</v>
      </c>
      <c r="K1803" s="431" t="s">
        <v>3694</v>
      </c>
      <c r="L1803" s="434" t="s">
        <v>3676</v>
      </c>
      <c r="M1803" s="434" t="s">
        <v>348</v>
      </c>
      <c r="N1803" s="431" t="s">
        <v>347</v>
      </c>
      <c r="O1803" s="186" t="s">
        <v>57</v>
      </c>
      <c r="P1803" s="187"/>
      <c r="Q1803" s="188"/>
      <c r="R1803" s="189"/>
      <c r="S1803" s="190" t="s">
        <v>1694</v>
      </c>
      <c r="T1803" s="415">
        <f t="shared" si="436"/>
        <v>41</v>
      </c>
      <c r="V1803" s="401" t="str">
        <f t="shared" si="437"/>
        <v xml:space="preserve">指定承認    </v>
      </c>
      <c r="W1803" s="401" t="str">
        <f t="shared" si="441"/>
        <v xml:space="preserve">指定承認    </v>
      </c>
      <c r="AD1803" s="401"/>
    </row>
    <row r="1804" spans="1:30" ht="15" customHeight="1">
      <c r="A1804" s="400" t="str">
        <f t="shared" si="434"/>
        <v>021B0460</v>
      </c>
      <c r="B1804" s="544"/>
      <c r="C1804" s="529"/>
      <c r="D1804" s="410" t="s">
        <v>164</v>
      </c>
      <c r="E1804" s="411">
        <v>4</v>
      </c>
      <c r="F1804" s="411">
        <v>60</v>
      </c>
      <c r="G1804" s="532"/>
      <c r="H1804" s="534" t="s">
        <v>356</v>
      </c>
      <c r="I1804" s="170" t="str">
        <f t="shared" si="428"/>
        <v>021B0460</v>
      </c>
      <c r="J1804" s="429" t="s">
        <v>3692</v>
      </c>
      <c r="K1804" s="429" t="s">
        <v>3696</v>
      </c>
      <c r="L1804" s="433" t="s">
        <v>3676</v>
      </c>
      <c r="M1804" s="433" t="s">
        <v>356</v>
      </c>
      <c r="N1804" s="429" t="s">
        <v>321</v>
      </c>
      <c r="O1804" s="143" t="s">
        <v>57</v>
      </c>
      <c r="P1804" s="144"/>
      <c r="Q1804" s="145"/>
      <c r="R1804" s="146"/>
      <c r="S1804" s="147" t="s">
        <v>1813</v>
      </c>
      <c r="T1804" s="406">
        <f t="shared" si="436"/>
        <v>21</v>
      </c>
      <c r="V1804" s="401" t="str">
        <f t="shared" si="437"/>
        <v xml:space="preserve">指定承認    </v>
      </c>
      <c r="W1804" s="401" t="str">
        <f t="shared" si="441"/>
        <v xml:space="preserve">指定承認    </v>
      </c>
      <c r="AD1804" s="401"/>
    </row>
    <row r="1805" spans="1:30" ht="15" customHeight="1">
      <c r="A1805" s="400" t="str">
        <f t="shared" si="434"/>
        <v>041B0467</v>
      </c>
      <c r="B1805" s="544"/>
      <c r="C1805" s="529"/>
      <c r="D1805" s="410" t="s">
        <v>164</v>
      </c>
      <c r="E1805" s="411">
        <v>4</v>
      </c>
      <c r="F1805" s="411">
        <v>67</v>
      </c>
      <c r="G1805" s="532"/>
      <c r="H1805" s="539"/>
      <c r="I1805" s="162" t="str">
        <f t="shared" si="428"/>
        <v>041B0467</v>
      </c>
      <c r="J1805" s="437" t="s">
        <v>3692</v>
      </c>
      <c r="K1805" s="437" t="s">
        <v>3695</v>
      </c>
      <c r="L1805" s="496" t="s">
        <v>3676</v>
      </c>
      <c r="M1805" s="496" t="s">
        <v>356</v>
      </c>
      <c r="N1805" s="437" t="s">
        <v>321</v>
      </c>
      <c r="O1805" s="186" t="s">
        <v>57</v>
      </c>
      <c r="P1805" s="187"/>
      <c r="Q1805" s="188"/>
      <c r="R1805" s="189"/>
      <c r="S1805" s="190" t="s">
        <v>1694</v>
      </c>
      <c r="T1805" s="415">
        <f t="shared" si="436"/>
        <v>41</v>
      </c>
      <c r="V1805" s="401" t="str">
        <f t="shared" si="437"/>
        <v xml:space="preserve">指定承認    </v>
      </c>
      <c r="W1805" s="401" t="str">
        <f t="shared" si="441"/>
        <v xml:space="preserve">指定承認    </v>
      </c>
      <c r="AD1805" s="401"/>
    </row>
    <row r="1806" spans="1:30" ht="15" customHeight="1">
      <c r="A1806" s="400" t="str">
        <f t="shared" si="434"/>
        <v>021B0461</v>
      </c>
      <c r="B1806" s="544"/>
      <c r="C1806" s="529"/>
      <c r="D1806" s="410" t="s">
        <v>164</v>
      </c>
      <c r="E1806" s="411">
        <v>4</v>
      </c>
      <c r="F1806" s="411">
        <v>61</v>
      </c>
      <c r="G1806" s="532"/>
      <c r="H1806" s="539"/>
      <c r="I1806" s="191" t="str">
        <f t="shared" si="428"/>
        <v>021B0461</v>
      </c>
      <c r="J1806" s="497" t="s">
        <v>3692</v>
      </c>
      <c r="K1806" s="497" t="s">
        <v>3697</v>
      </c>
      <c r="L1806" s="498" t="s">
        <v>3676</v>
      </c>
      <c r="M1806" s="498" t="s">
        <v>356</v>
      </c>
      <c r="N1806" s="497" t="s">
        <v>357</v>
      </c>
      <c r="O1806" s="205" t="s">
        <v>57</v>
      </c>
      <c r="P1806" s="192"/>
      <c r="Q1806" s="193"/>
      <c r="R1806" s="194"/>
      <c r="S1806" s="195" t="s">
        <v>1813</v>
      </c>
      <c r="T1806" s="416">
        <f t="shared" si="436"/>
        <v>21</v>
      </c>
      <c r="V1806" s="401" t="str">
        <f t="shared" si="437"/>
        <v xml:space="preserve">指定承認    </v>
      </c>
      <c r="W1806" s="401" t="str">
        <f t="shared" si="441"/>
        <v xml:space="preserve">指定承認    </v>
      </c>
      <c r="AD1806" s="401"/>
    </row>
    <row r="1807" spans="1:30" ht="15" customHeight="1">
      <c r="A1807" s="400" t="str">
        <f t="shared" si="434"/>
        <v>041B0468</v>
      </c>
      <c r="B1807" s="544"/>
      <c r="C1807" s="529"/>
      <c r="D1807" s="410" t="s">
        <v>164</v>
      </c>
      <c r="E1807" s="411">
        <v>4</v>
      </c>
      <c r="F1807" s="411">
        <v>68</v>
      </c>
      <c r="G1807" s="532"/>
      <c r="H1807" s="539"/>
      <c r="I1807" s="164" t="str">
        <f t="shared" si="428"/>
        <v>041B0468</v>
      </c>
      <c r="J1807" s="431" t="s">
        <v>3692</v>
      </c>
      <c r="K1807" s="431" t="s">
        <v>3698</v>
      </c>
      <c r="L1807" s="434" t="s">
        <v>3676</v>
      </c>
      <c r="M1807" s="434" t="s">
        <v>356</v>
      </c>
      <c r="N1807" s="431" t="s">
        <v>357</v>
      </c>
      <c r="O1807" s="177" t="s">
        <v>57</v>
      </c>
      <c r="P1807" s="178"/>
      <c r="Q1807" s="179"/>
      <c r="R1807" s="180"/>
      <c r="S1807" s="181" t="s">
        <v>1694</v>
      </c>
      <c r="T1807" s="419">
        <f t="shared" si="436"/>
        <v>41</v>
      </c>
      <c r="V1807" s="401" t="str">
        <f t="shared" si="437"/>
        <v xml:space="preserve">指定承認    </v>
      </c>
      <c r="W1807" s="401" t="str">
        <f t="shared" si="441"/>
        <v xml:space="preserve">指定承認    </v>
      </c>
      <c r="AD1807" s="401"/>
    </row>
    <row r="1808" spans="1:30" ht="15" customHeight="1">
      <c r="A1808" s="400" t="str">
        <f t="shared" si="434"/>
        <v>021B0462</v>
      </c>
      <c r="B1808" s="544"/>
      <c r="C1808" s="529"/>
      <c r="D1808" s="410" t="s">
        <v>164</v>
      </c>
      <c r="E1808" s="411">
        <v>4</v>
      </c>
      <c r="F1808" s="411">
        <v>62</v>
      </c>
      <c r="G1808" s="532"/>
      <c r="H1808" s="539"/>
      <c r="I1808" s="199" t="str">
        <f t="shared" si="428"/>
        <v>021B0462</v>
      </c>
      <c r="J1808" s="418" t="s">
        <v>3692</v>
      </c>
      <c r="K1808" s="418" t="s">
        <v>3700</v>
      </c>
      <c r="L1808" s="499" t="s">
        <v>3676</v>
      </c>
      <c r="M1808" s="499" t="s">
        <v>356</v>
      </c>
      <c r="N1808" s="418" t="s">
        <v>352</v>
      </c>
      <c r="O1808" s="200" t="s">
        <v>57</v>
      </c>
      <c r="P1808" s="201"/>
      <c r="Q1808" s="202"/>
      <c r="R1808" s="203"/>
      <c r="S1808" s="204" t="s">
        <v>1813</v>
      </c>
      <c r="T1808" s="417">
        <f t="shared" si="436"/>
        <v>21</v>
      </c>
      <c r="V1808" s="401" t="str">
        <f t="shared" si="437"/>
        <v xml:space="preserve">指定承認    </v>
      </c>
      <c r="W1808" s="401" t="str">
        <f t="shared" si="441"/>
        <v xml:space="preserve">指定承認    </v>
      </c>
      <c r="AD1808" s="401"/>
    </row>
    <row r="1809" spans="1:30" ht="15" customHeight="1">
      <c r="A1809" s="400" t="str">
        <f t="shared" si="434"/>
        <v>041B0469</v>
      </c>
      <c r="B1809" s="544"/>
      <c r="C1809" s="529"/>
      <c r="D1809" s="410" t="s">
        <v>164</v>
      </c>
      <c r="E1809" s="411">
        <v>4</v>
      </c>
      <c r="F1809" s="411">
        <v>69</v>
      </c>
      <c r="G1809" s="532"/>
      <c r="H1809" s="535"/>
      <c r="I1809" s="155" t="str">
        <f t="shared" si="428"/>
        <v>041B0469</v>
      </c>
      <c r="J1809" s="493" t="s">
        <v>3692</v>
      </c>
      <c r="K1809" s="493" t="s">
        <v>3699</v>
      </c>
      <c r="L1809" s="494" t="s">
        <v>3676</v>
      </c>
      <c r="M1809" s="494" t="s">
        <v>356</v>
      </c>
      <c r="N1809" s="493" t="s">
        <v>352</v>
      </c>
      <c r="O1809" s="172" t="s">
        <v>57</v>
      </c>
      <c r="P1809" s="173"/>
      <c r="Q1809" s="174"/>
      <c r="R1809" s="175"/>
      <c r="S1809" s="161" t="s">
        <v>1694</v>
      </c>
      <c r="T1809" s="424">
        <f t="shared" si="436"/>
        <v>41</v>
      </c>
      <c r="V1809" s="401" t="str">
        <f t="shared" si="437"/>
        <v xml:space="preserve">指定承認    </v>
      </c>
      <c r="W1809" s="401" t="str">
        <f t="shared" si="441"/>
        <v xml:space="preserve">指定承認    </v>
      </c>
      <c r="AD1809" s="401"/>
    </row>
    <row r="1810" spans="1:30" ht="15" customHeight="1">
      <c r="A1810" s="400" t="str">
        <f t="shared" si="434"/>
        <v>021B0463</v>
      </c>
      <c r="B1810" s="544"/>
      <c r="C1810" s="529"/>
      <c r="D1810" s="410" t="s">
        <v>164</v>
      </c>
      <c r="E1810" s="411">
        <v>4</v>
      </c>
      <c r="F1810" s="411">
        <v>63</v>
      </c>
      <c r="G1810" s="532"/>
      <c r="H1810" s="534" t="s">
        <v>3703</v>
      </c>
      <c r="I1810" s="170" t="str">
        <f t="shared" si="428"/>
        <v>021B0463</v>
      </c>
      <c r="J1810" s="429" t="s">
        <v>3692</v>
      </c>
      <c r="K1810" s="429" t="s">
        <v>3701</v>
      </c>
      <c r="L1810" s="433" t="s">
        <v>3676</v>
      </c>
      <c r="M1810" s="433" t="s">
        <v>381</v>
      </c>
      <c r="N1810" s="433" t="s">
        <v>361</v>
      </c>
      <c r="O1810" s="143" t="s">
        <v>57</v>
      </c>
      <c r="P1810" s="144"/>
      <c r="Q1810" s="145"/>
      <c r="R1810" s="146"/>
      <c r="S1810" s="147" t="s">
        <v>1813</v>
      </c>
      <c r="T1810" s="406">
        <f t="shared" si="436"/>
        <v>21</v>
      </c>
      <c r="V1810" s="401" t="str">
        <f t="shared" si="437"/>
        <v xml:space="preserve">指定承認    </v>
      </c>
      <c r="W1810" s="401" t="str">
        <f t="shared" si="441"/>
        <v xml:space="preserve">指定承認    </v>
      </c>
      <c r="AD1810" s="401"/>
    </row>
    <row r="1811" spans="1:30" ht="15" customHeight="1">
      <c r="A1811" s="400" t="str">
        <f t="shared" si="434"/>
        <v>041B0470</v>
      </c>
      <c r="B1811" s="544"/>
      <c r="C1811" s="529"/>
      <c r="D1811" s="410" t="s">
        <v>164</v>
      </c>
      <c r="E1811" s="411">
        <v>4</v>
      </c>
      <c r="F1811" s="411">
        <v>70</v>
      </c>
      <c r="G1811" s="533"/>
      <c r="H1811" s="535"/>
      <c r="I1811" s="164" t="str">
        <f t="shared" si="428"/>
        <v>041B0470</v>
      </c>
      <c r="J1811" s="431" t="s">
        <v>3692</v>
      </c>
      <c r="K1811" s="431" t="s">
        <v>3702</v>
      </c>
      <c r="L1811" s="434" t="s">
        <v>3676</v>
      </c>
      <c r="M1811" s="434" t="s">
        <v>381</v>
      </c>
      <c r="N1811" s="434" t="s">
        <v>361</v>
      </c>
      <c r="O1811" s="177" t="s">
        <v>57</v>
      </c>
      <c r="P1811" s="178"/>
      <c r="Q1811" s="179"/>
      <c r="R1811" s="180"/>
      <c r="S1811" s="181" t="s">
        <v>1694</v>
      </c>
      <c r="T1811" s="419">
        <f t="shared" si="436"/>
        <v>41</v>
      </c>
      <c r="V1811" s="401" t="str">
        <f t="shared" si="437"/>
        <v xml:space="preserve">指定承認    </v>
      </c>
      <c r="W1811" s="401" t="str">
        <f t="shared" si="441"/>
        <v xml:space="preserve">指定承認    </v>
      </c>
      <c r="AD1811" s="401"/>
    </row>
    <row r="1812" spans="1:30" ht="15" hidden="1" customHeight="1">
      <c r="A1812" s="400" t="str">
        <f t="shared" si="434"/>
        <v>002Q0703</v>
      </c>
      <c r="B1812" s="544"/>
      <c r="C1812" s="198"/>
      <c r="D1812" s="139" t="s">
        <v>3410</v>
      </c>
      <c r="E1812" s="140">
        <v>7</v>
      </c>
      <c r="F1812" s="140">
        <v>3</v>
      </c>
      <c r="G1812" s="534" t="s">
        <v>3446</v>
      </c>
      <c r="H1812" s="534" t="s">
        <v>3447</v>
      </c>
      <c r="I1812" s="162" t="str">
        <f t="shared" si="428"/>
        <v>002Q0703</v>
      </c>
      <c r="J1812" s="142" t="s">
        <v>3448</v>
      </c>
      <c r="K1812" s="142" t="s">
        <v>3449</v>
      </c>
      <c r="L1812" s="142" t="s">
        <v>940</v>
      </c>
      <c r="M1812" s="142" t="s">
        <v>941</v>
      </c>
      <c r="N1812" s="142"/>
      <c r="O1812" s="143" t="s">
        <v>241</v>
      </c>
      <c r="P1812" s="144"/>
      <c r="Q1812" s="145"/>
      <c r="R1812" s="146"/>
      <c r="S1812" s="147" t="s">
        <v>1717</v>
      </c>
      <c r="T1812" s="406">
        <f t="shared" ref="T1812:T1817" si="442">IF(S1812="","",VLOOKUP(S1812,$AC$7:$AD$82,2,FALSE))</f>
        <v>2</v>
      </c>
      <c r="V1812" s="401" t="str">
        <f t="shared" si="437"/>
        <v xml:space="preserve">JWWA認証    </v>
      </c>
      <c r="W1812" s="401" t="str">
        <f t="shared" si="441"/>
        <v xml:space="preserve">JWWA認証    </v>
      </c>
      <c r="AD1812" s="401"/>
    </row>
    <row r="1813" spans="1:30" ht="15" hidden="1" customHeight="1">
      <c r="A1813" s="400" t="str">
        <f t="shared" si="434"/>
        <v>013Q0701</v>
      </c>
      <c r="B1813" s="544"/>
      <c r="C1813" s="197"/>
      <c r="D1813" s="139" t="s">
        <v>3410</v>
      </c>
      <c r="E1813" s="140">
        <v>7</v>
      </c>
      <c r="F1813" s="140">
        <v>1</v>
      </c>
      <c r="G1813" s="539"/>
      <c r="H1813" s="539"/>
      <c r="I1813" s="148" t="str">
        <f t="shared" si="428"/>
        <v>013Q0701</v>
      </c>
      <c r="J1813" s="149" t="s">
        <v>3448</v>
      </c>
      <c r="K1813" s="149" t="s">
        <v>3450</v>
      </c>
      <c r="L1813" s="149" t="s">
        <v>940</v>
      </c>
      <c r="M1813" s="149" t="s">
        <v>941</v>
      </c>
      <c r="N1813" s="149" t="s">
        <v>942</v>
      </c>
      <c r="O1813" s="150" t="s">
        <v>241</v>
      </c>
      <c r="P1813" s="151"/>
      <c r="Q1813" s="152"/>
      <c r="R1813" s="153"/>
      <c r="S1813" s="154" t="s">
        <v>843</v>
      </c>
      <c r="T1813" s="407">
        <f t="shared" si="442"/>
        <v>13</v>
      </c>
      <c r="V1813" s="401" t="str">
        <f t="shared" si="437"/>
        <v xml:space="preserve">JWWA認証    </v>
      </c>
      <c r="W1813" s="401" t="str">
        <f t="shared" si="441"/>
        <v xml:space="preserve">JWWA認証    </v>
      </c>
      <c r="AD1813" s="401"/>
    </row>
    <row r="1814" spans="1:30" ht="15" hidden="1" customHeight="1">
      <c r="A1814" s="400" t="str">
        <f t="shared" si="434"/>
        <v>015Q0701</v>
      </c>
      <c r="B1814" s="544"/>
      <c r="C1814" s="197"/>
      <c r="D1814" s="139" t="s">
        <v>3410</v>
      </c>
      <c r="E1814" s="140">
        <v>7</v>
      </c>
      <c r="F1814" s="140">
        <v>1</v>
      </c>
      <c r="G1814" s="539"/>
      <c r="H1814" s="539"/>
      <c r="I1814" s="148" t="str">
        <f t="shared" si="428"/>
        <v>015Q0701</v>
      </c>
      <c r="J1814" s="149" t="s">
        <v>3448</v>
      </c>
      <c r="K1814" s="149" t="s">
        <v>1683</v>
      </c>
      <c r="L1814" s="149" t="s">
        <v>940</v>
      </c>
      <c r="M1814" s="149" t="s">
        <v>941</v>
      </c>
      <c r="N1814" s="149"/>
      <c r="O1814" s="150" t="s">
        <v>241</v>
      </c>
      <c r="P1814" s="151"/>
      <c r="Q1814" s="152"/>
      <c r="R1814" s="153"/>
      <c r="S1814" s="154" t="s">
        <v>1606</v>
      </c>
      <c r="T1814" s="407">
        <f t="shared" si="442"/>
        <v>15</v>
      </c>
      <c r="V1814" s="401" t="str">
        <f t="shared" si="437"/>
        <v xml:space="preserve">JWWA認証    </v>
      </c>
      <c r="W1814" s="401" t="str">
        <f t="shared" si="441"/>
        <v xml:space="preserve">JWWA認証    </v>
      </c>
      <c r="AD1814" s="401"/>
    </row>
    <row r="1815" spans="1:30" ht="15" hidden="1" customHeight="1">
      <c r="A1815" s="400" t="str">
        <f t="shared" si="434"/>
        <v>027Q0701</v>
      </c>
      <c r="B1815" s="544"/>
      <c r="C1815" s="197"/>
      <c r="D1815" s="139" t="s">
        <v>3410</v>
      </c>
      <c r="E1815" s="140">
        <v>7</v>
      </c>
      <c r="F1815" s="140">
        <v>1</v>
      </c>
      <c r="G1815" s="539"/>
      <c r="H1815" s="539"/>
      <c r="I1815" s="148" t="str">
        <f t="shared" ref="I1815:I1821" si="443">IF(OR(D1815="",E1815="",F1815=""),"",TEXT(T1815,"000")&amp;D1815&amp;TEXT(E1815,"00")&amp;TEXT(F1815,"00"))</f>
        <v>027Q0701</v>
      </c>
      <c r="J1815" s="149" t="s">
        <v>3448</v>
      </c>
      <c r="K1815" s="149" t="s">
        <v>1801</v>
      </c>
      <c r="L1815" s="149" t="s">
        <v>940</v>
      </c>
      <c r="M1815" s="149" t="s">
        <v>941</v>
      </c>
      <c r="N1815" s="149"/>
      <c r="O1815" s="150" t="s">
        <v>241</v>
      </c>
      <c r="P1815" s="151"/>
      <c r="Q1815" s="152"/>
      <c r="R1815" s="153"/>
      <c r="S1815" s="154" t="s">
        <v>1227</v>
      </c>
      <c r="T1815" s="407">
        <f t="shared" si="442"/>
        <v>27</v>
      </c>
      <c r="V1815" s="401" t="str">
        <f t="shared" si="437"/>
        <v xml:space="preserve">JWWA認証    </v>
      </c>
      <c r="W1815" s="401" t="str">
        <f t="shared" si="441"/>
        <v xml:space="preserve">JWWA認証    </v>
      </c>
      <c r="AD1815" s="401"/>
    </row>
    <row r="1816" spans="1:30" ht="15" hidden="1" customHeight="1">
      <c r="A1816" s="400" t="str">
        <f t="shared" si="434"/>
        <v>028Q0701</v>
      </c>
      <c r="B1816" s="544"/>
      <c r="C1816" s="197"/>
      <c r="D1816" s="139" t="s">
        <v>3410</v>
      </c>
      <c r="E1816" s="140">
        <v>7</v>
      </c>
      <c r="F1816" s="140">
        <v>1</v>
      </c>
      <c r="G1816" s="539"/>
      <c r="H1816" s="539"/>
      <c r="I1816" s="162" t="str">
        <f t="shared" ref="I1816" si="444">IF(OR(D1816="",E1816="",F1816=""),"",TEXT(T1816,"000")&amp;D1816&amp;TEXT(E1816,"00")&amp;TEXT(F1816,"00"))</f>
        <v>028Q0701</v>
      </c>
      <c r="J1816" s="207" t="s">
        <v>3448</v>
      </c>
      <c r="K1816" s="207" t="s">
        <v>3452</v>
      </c>
      <c r="L1816" s="162" t="s">
        <v>940</v>
      </c>
      <c r="M1816" s="207" t="s">
        <v>941</v>
      </c>
      <c r="N1816" s="207" t="s">
        <v>942</v>
      </c>
      <c r="O1816" s="186" t="s">
        <v>241</v>
      </c>
      <c r="P1816" s="187"/>
      <c r="Q1816" s="188"/>
      <c r="R1816" s="189"/>
      <c r="S1816" s="190" t="s">
        <v>1212</v>
      </c>
      <c r="T1816" s="415">
        <f t="shared" si="442"/>
        <v>28</v>
      </c>
      <c r="V1816" s="401" t="str">
        <f t="shared" si="437"/>
        <v xml:space="preserve">JWWA認証    </v>
      </c>
      <c r="W1816" s="401" t="str">
        <f t="shared" ref="W1816:W1819" si="445">V1816</f>
        <v xml:space="preserve">JWWA認証    </v>
      </c>
      <c r="AD1816" s="401"/>
    </row>
    <row r="1817" spans="1:30" ht="15" hidden="1" customHeight="1">
      <c r="A1817" s="400" t="str">
        <f t="shared" si="434"/>
        <v>034Q0701</v>
      </c>
      <c r="B1817" s="544"/>
      <c r="C1817" s="197"/>
      <c r="D1817" s="139" t="s">
        <v>3410</v>
      </c>
      <c r="E1817" s="140">
        <v>7</v>
      </c>
      <c r="F1817" s="140">
        <v>1</v>
      </c>
      <c r="G1817" s="535"/>
      <c r="H1817" s="535"/>
      <c r="I1817" s="206" t="str">
        <f t="shared" si="443"/>
        <v>034Q0701</v>
      </c>
      <c r="J1817" s="165" t="s">
        <v>3448</v>
      </c>
      <c r="K1817" s="165" t="s">
        <v>3451</v>
      </c>
      <c r="L1817" s="165" t="s">
        <v>1377</v>
      </c>
      <c r="M1817" s="165" t="s">
        <v>941</v>
      </c>
      <c r="N1817" s="165"/>
      <c r="O1817" s="166" t="s">
        <v>241</v>
      </c>
      <c r="P1817" s="167"/>
      <c r="Q1817" s="168"/>
      <c r="R1817" s="169"/>
      <c r="S1817" s="182" t="s">
        <v>1354</v>
      </c>
      <c r="T1817" s="423">
        <f t="shared" si="442"/>
        <v>34</v>
      </c>
      <c r="V1817" s="401" t="str">
        <f t="shared" si="437"/>
        <v xml:space="preserve">JWWA認証    </v>
      </c>
      <c r="W1817" s="401" t="str">
        <f t="shared" si="445"/>
        <v xml:space="preserve">JWWA認証    </v>
      </c>
      <c r="AD1817" s="401"/>
    </row>
    <row r="1818" spans="1:30" ht="15" customHeight="1">
      <c r="A1818" s="400" t="str">
        <f t="shared" si="434"/>
        <v>031E0203</v>
      </c>
      <c r="B1818" s="544"/>
      <c r="C1818" s="540" t="s">
        <v>3463</v>
      </c>
      <c r="D1818" s="139" t="s">
        <v>3469</v>
      </c>
      <c r="E1818" s="140">
        <v>2</v>
      </c>
      <c r="F1818" s="140">
        <v>3</v>
      </c>
      <c r="G1818" s="534" t="s">
        <v>2523</v>
      </c>
      <c r="H1818" s="531" t="s">
        <v>2524</v>
      </c>
      <c r="I1818" s="162" t="str">
        <f t="shared" si="443"/>
        <v>031E0203</v>
      </c>
      <c r="J1818" s="142" t="s">
        <v>1662</v>
      </c>
      <c r="K1818" s="142" t="s">
        <v>1664</v>
      </c>
      <c r="L1818" s="142" t="s">
        <v>1658</v>
      </c>
      <c r="M1818" s="142" t="s">
        <v>1659</v>
      </c>
      <c r="N1818" s="142"/>
      <c r="O1818" s="143" t="s">
        <v>57</v>
      </c>
      <c r="P1818" s="144"/>
      <c r="Q1818" s="145"/>
      <c r="R1818" s="146"/>
      <c r="S1818" s="147" t="s">
        <v>1634</v>
      </c>
      <c r="T1818" s="415">
        <f>IF(S1818="","",VLOOKUP(S1818,$AC$7:$AD$69,2,FALSE))</f>
        <v>31</v>
      </c>
      <c r="V1818" s="401" t="str">
        <f t="shared" si="437"/>
        <v xml:space="preserve">指定承認    </v>
      </c>
      <c r="W1818" s="401" t="str">
        <f t="shared" si="445"/>
        <v xml:space="preserve">指定承認    </v>
      </c>
      <c r="AD1818" s="401"/>
    </row>
    <row r="1819" spans="1:30" ht="15" customHeight="1">
      <c r="A1819" s="400" t="str">
        <f t="shared" si="434"/>
        <v>044E0203</v>
      </c>
      <c r="B1819" s="544"/>
      <c r="C1819" s="541"/>
      <c r="D1819" s="139" t="s">
        <v>3469</v>
      </c>
      <c r="E1819" s="140">
        <v>2</v>
      </c>
      <c r="F1819" s="140">
        <v>3</v>
      </c>
      <c r="G1819" s="539"/>
      <c r="H1819" s="533"/>
      <c r="I1819" s="164" t="str">
        <f t="shared" si="443"/>
        <v>044E0203</v>
      </c>
      <c r="J1819" s="176" t="s">
        <v>3470</v>
      </c>
      <c r="K1819" s="176" t="s">
        <v>3471</v>
      </c>
      <c r="L1819" s="176" t="s">
        <v>1658</v>
      </c>
      <c r="M1819" s="176" t="s">
        <v>1659</v>
      </c>
      <c r="N1819" s="176"/>
      <c r="O1819" s="177" t="s">
        <v>57</v>
      </c>
      <c r="P1819" s="178"/>
      <c r="Q1819" s="179"/>
      <c r="R1819" s="180"/>
      <c r="S1819" s="181" t="s">
        <v>2072</v>
      </c>
      <c r="T1819" s="419">
        <f>IF(S1819="","",VLOOKUP(S1819,$AC$7:$AD$69,2,FALSE))</f>
        <v>44</v>
      </c>
      <c r="V1819" s="401" t="str">
        <f t="shared" si="437"/>
        <v xml:space="preserve">指定承認    </v>
      </c>
      <c r="W1819" s="401" t="str">
        <f t="shared" si="445"/>
        <v xml:space="preserve">指定承認    </v>
      </c>
      <c r="AD1819" s="401"/>
    </row>
    <row r="1820" spans="1:30" ht="15" customHeight="1">
      <c r="A1820" s="400" t="str">
        <f t="shared" si="434"/>
        <v>031E0204</v>
      </c>
      <c r="B1820" s="544"/>
      <c r="C1820" s="541"/>
      <c r="D1820" s="139" t="s">
        <v>3469</v>
      </c>
      <c r="E1820" s="140">
        <v>2</v>
      </c>
      <c r="F1820" s="140">
        <v>4</v>
      </c>
      <c r="G1820" s="539"/>
      <c r="H1820" s="531" t="s">
        <v>2525</v>
      </c>
      <c r="I1820" s="162" t="str">
        <f t="shared" si="443"/>
        <v>031E0204</v>
      </c>
      <c r="J1820" s="142" t="s">
        <v>1660</v>
      </c>
      <c r="K1820" s="142" t="s">
        <v>1665</v>
      </c>
      <c r="L1820" s="142" t="s">
        <v>1658</v>
      </c>
      <c r="M1820" s="142" t="s">
        <v>1659</v>
      </c>
      <c r="N1820" s="142"/>
      <c r="O1820" s="143" t="s">
        <v>57</v>
      </c>
      <c r="P1820" s="144"/>
      <c r="Q1820" s="145"/>
      <c r="R1820" s="146"/>
      <c r="S1820" s="147" t="s">
        <v>1634</v>
      </c>
      <c r="T1820" s="415">
        <f>IF(S1820="","",VLOOKUP(S1820,$AC$7:$AD$69,2,FALSE))</f>
        <v>31</v>
      </c>
      <c r="V1820" s="401" t="str">
        <f t="shared" si="437"/>
        <v xml:space="preserve">指定承認    </v>
      </c>
      <c r="AD1820" s="401"/>
    </row>
    <row r="1821" spans="1:30" ht="15" customHeight="1">
      <c r="A1821" s="400" t="str">
        <f t="shared" si="434"/>
        <v>044E0204</v>
      </c>
      <c r="B1821" s="545"/>
      <c r="C1821" s="542"/>
      <c r="D1821" s="139" t="s">
        <v>3469</v>
      </c>
      <c r="E1821" s="140">
        <v>2</v>
      </c>
      <c r="F1821" s="140">
        <v>4</v>
      </c>
      <c r="G1821" s="535"/>
      <c r="H1821" s="533"/>
      <c r="I1821" s="164" t="str">
        <f t="shared" si="443"/>
        <v>044E0204</v>
      </c>
      <c r="J1821" s="176" t="s">
        <v>1660</v>
      </c>
      <c r="K1821" s="176" t="s">
        <v>3472</v>
      </c>
      <c r="L1821" s="176" t="s">
        <v>1658</v>
      </c>
      <c r="M1821" s="176" t="s">
        <v>1659</v>
      </c>
      <c r="N1821" s="176"/>
      <c r="O1821" s="177" t="s">
        <v>57</v>
      </c>
      <c r="P1821" s="178"/>
      <c r="Q1821" s="179"/>
      <c r="R1821" s="180"/>
      <c r="S1821" s="181" t="s">
        <v>2072</v>
      </c>
      <c r="T1821" s="419">
        <f>IF(S1821="","",VLOOKUP(S1821,$AC$7:$AD$69,2,FALSE))</f>
        <v>44</v>
      </c>
      <c r="V1821" s="401" t="str">
        <f t="shared" si="437"/>
        <v xml:space="preserve">指定承認    </v>
      </c>
      <c r="AD1821" s="401"/>
    </row>
    <row r="1822" spans="1:30" ht="15" hidden="1" customHeight="1">
      <c r="A1822" s="400" t="str">
        <f t="shared" si="434"/>
        <v/>
      </c>
      <c r="B1822" s="500"/>
      <c r="C1822" s="501"/>
      <c r="D1822" s="139"/>
      <c r="E1822" s="140"/>
      <c r="F1822" s="140"/>
      <c r="G1822" s="425"/>
      <c r="H1822" s="425"/>
      <c r="I1822" s="164" t="str">
        <f t="shared" ref="I1822:I1823" si="446">IF(OR(D1822="",E1822="",F1822=""),"",TEXT(T1822,"000")&amp;D1822&amp;TEXT(E1822,"00")&amp;TEXT(F1822,"00"))</f>
        <v/>
      </c>
      <c r="J1822" s="165"/>
      <c r="K1822" s="165"/>
      <c r="L1822" s="165"/>
      <c r="M1822" s="165"/>
      <c r="N1822" s="165"/>
      <c r="O1822" s="166"/>
      <c r="P1822" s="167"/>
      <c r="Q1822" s="168"/>
      <c r="R1822" s="169"/>
      <c r="S1822" s="182"/>
      <c r="T1822" s="423" t="str">
        <f>IF(S1822="","",VLOOKUP(S1822,$AC$7:$AD$82,2,FALSE))</f>
        <v/>
      </c>
      <c r="V1822" s="401" t="str">
        <f t="shared" si="437"/>
        <v xml:space="preserve">    </v>
      </c>
      <c r="W1822" s="401" t="str">
        <f t="shared" si="107"/>
        <v xml:space="preserve">    </v>
      </c>
      <c r="AD1822" s="401"/>
    </row>
    <row r="1823" spans="1:30" hidden="1">
      <c r="A1823" s="400" t="str">
        <f t="shared" si="434"/>
        <v/>
      </c>
      <c r="B1823" s="501"/>
      <c r="C1823" s="501"/>
      <c r="D1823" s="139"/>
      <c r="E1823" s="140"/>
      <c r="F1823" s="140"/>
      <c r="G1823" s="425"/>
      <c r="H1823" s="425"/>
      <c r="I1823" s="164" t="str">
        <f t="shared" si="446"/>
        <v/>
      </c>
      <c r="J1823" s="165"/>
      <c r="K1823" s="165"/>
      <c r="L1823" s="165"/>
      <c r="M1823" s="165"/>
      <c r="N1823" s="165"/>
      <c r="O1823" s="166"/>
      <c r="P1823" s="167"/>
      <c r="Q1823" s="168"/>
      <c r="R1823" s="169"/>
      <c r="S1823" s="182"/>
      <c r="T1823" s="423" t="str">
        <f>IF(S1823="","",VLOOKUP(S1823,$AC$7:$AD$82,2,FALSE))</f>
        <v/>
      </c>
      <c r="V1823" s="401" t="str">
        <f t="shared" si="437"/>
        <v xml:space="preserve">    </v>
      </c>
      <c r="W1823" s="401" t="str">
        <f t="shared" si="67"/>
        <v xml:space="preserve">    </v>
      </c>
      <c r="AD1823" s="401"/>
    </row>
    <row r="1824" spans="1:30" hidden="1">
      <c r="A1824" s="400" t="str">
        <f t="shared" si="434"/>
        <v>026C0101</v>
      </c>
      <c r="D1824" s="139" t="s">
        <v>244</v>
      </c>
      <c r="E1824" s="140">
        <v>1</v>
      </c>
      <c r="F1824" s="140">
        <v>1</v>
      </c>
      <c r="G1824" s="163"/>
      <c r="H1824" s="163"/>
      <c r="I1824" s="206" t="str">
        <f t="shared" ref="I1824:I1830" si="447">IF(OR(D1824="",E1824="",F1824=""),"",TEXT(T439,"000")&amp;D1824&amp;TEXT(E1824,"00")&amp;TEXT(F1824,"00"))</f>
        <v>026C0101</v>
      </c>
      <c r="J1824" s="165" t="s">
        <v>245</v>
      </c>
      <c r="K1824" s="165" t="s">
        <v>246</v>
      </c>
      <c r="L1824" s="206" t="s">
        <v>247</v>
      </c>
      <c r="M1824" s="206"/>
      <c r="N1824" s="206"/>
      <c r="O1824" s="166"/>
      <c r="P1824" s="167"/>
      <c r="Q1824" s="168"/>
      <c r="R1824" s="169" t="s">
        <v>248</v>
      </c>
      <c r="S1824" s="183"/>
      <c r="T1824" s="423">
        <v>100</v>
      </c>
      <c r="V1824" s="401" t="str">
        <f t="shared" si="437"/>
        <v xml:space="preserve">    </v>
      </c>
      <c r="W1824" s="401" t="str">
        <f t="shared" si="66"/>
        <v xml:space="preserve">    </v>
      </c>
      <c r="AD1824" s="401"/>
    </row>
    <row r="1825" spans="1:30" hidden="1">
      <c r="A1825" s="400" t="str">
        <f t="shared" si="434"/>
        <v>020C0102</v>
      </c>
      <c r="D1825" s="139" t="s">
        <v>249</v>
      </c>
      <c r="E1825" s="140">
        <v>1</v>
      </c>
      <c r="F1825" s="140">
        <v>2</v>
      </c>
      <c r="G1825" s="425"/>
      <c r="H1825" s="425"/>
      <c r="I1825" s="206" t="str">
        <f t="shared" si="447"/>
        <v>020C0102</v>
      </c>
      <c r="J1825" s="165" t="s">
        <v>245</v>
      </c>
      <c r="K1825" s="165" t="s">
        <v>250</v>
      </c>
      <c r="L1825" s="206" t="s">
        <v>251</v>
      </c>
      <c r="M1825" s="206"/>
      <c r="N1825" s="206"/>
      <c r="O1825" s="166"/>
      <c r="P1825" s="167"/>
      <c r="Q1825" s="168"/>
      <c r="R1825" s="169" t="s">
        <v>248</v>
      </c>
      <c r="S1825" s="182"/>
      <c r="T1825" s="423">
        <v>100</v>
      </c>
      <c r="V1825" s="401" t="str">
        <f t="shared" si="437"/>
        <v xml:space="preserve">    </v>
      </c>
      <c r="W1825" s="401" t="str">
        <f t="shared" si="66"/>
        <v xml:space="preserve">    </v>
      </c>
      <c r="AD1825" s="401"/>
    </row>
    <row r="1826" spans="1:30" hidden="1">
      <c r="A1826" s="400" t="str">
        <f t="shared" si="434"/>
        <v>026C0103</v>
      </c>
      <c r="D1826" s="139" t="s">
        <v>249</v>
      </c>
      <c r="E1826" s="140">
        <v>1</v>
      </c>
      <c r="F1826" s="140">
        <v>3</v>
      </c>
      <c r="G1826" s="425"/>
      <c r="H1826" s="425"/>
      <c r="I1826" s="206" t="str">
        <f t="shared" si="447"/>
        <v>026C0103</v>
      </c>
      <c r="J1826" s="165" t="s">
        <v>245</v>
      </c>
      <c r="K1826" s="165" t="s">
        <v>250</v>
      </c>
      <c r="L1826" s="206" t="s">
        <v>247</v>
      </c>
      <c r="M1826" s="206"/>
      <c r="N1826" s="206"/>
      <c r="O1826" s="166"/>
      <c r="P1826" s="167"/>
      <c r="Q1826" s="168"/>
      <c r="R1826" s="169" t="s">
        <v>248</v>
      </c>
      <c r="S1826" s="182"/>
      <c r="T1826" s="423">
        <v>200</v>
      </c>
      <c r="V1826" s="401" t="str">
        <f t="shared" si="437"/>
        <v xml:space="preserve">    </v>
      </c>
      <c r="W1826" s="401" t="str">
        <f t="shared" si="66"/>
        <v xml:space="preserve">    </v>
      </c>
    </row>
    <row r="1827" spans="1:30" hidden="1">
      <c r="A1827" s="400" t="str">
        <f t="shared" si="434"/>
        <v>020C0104</v>
      </c>
      <c r="D1827" s="139" t="s">
        <v>249</v>
      </c>
      <c r="E1827" s="140">
        <v>1</v>
      </c>
      <c r="F1827" s="140">
        <v>4</v>
      </c>
      <c r="G1827" s="425"/>
      <c r="H1827" s="425"/>
      <c r="I1827" s="206" t="str">
        <f t="shared" si="447"/>
        <v>020C0104</v>
      </c>
      <c r="J1827" s="165" t="s">
        <v>245</v>
      </c>
      <c r="K1827" s="165" t="s">
        <v>252</v>
      </c>
      <c r="L1827" s="206" t="s">
        <v>251</v>
      </c>
      <c r="M1827" s="206"/>
      <c r="N1827" s="206"/>
      <c r="O1827" s="166"/>
      <c r="P1827" s="167"/>
      <c r="Q1827" s="168"/>
      <c r="R1827" s="169" t="s">
        <v>248</v>
      </c>
      <c r="S1827" s="182"/>
      <c r="T1827" s="423">
        <v>200</v>
      </c>
      <c r="V1827" s="401" t="str">
        <f t="shared" si="437"/>
        <v xml:space="preserve">    </v>
      </c>
      <c r="W1827" s="401" t="str">
        <f t="shared" si="66"/>
        <v xml:space="preserve">    </v>
      </c>
    </row>
    <row r="1828" spans="1:30" hidden="1">
      <c r="A1828" s="400" t="str">
        <f t="shared" si="434"/>
        <v>026C0201</v>
      </c>
      <c r="D1828" s="139" t="s">
        <v>249</v>
      </c>
      <c r="E1828" s="140">
        <v>2</v>
      </c>
      <c r="F1828" s="140">
        <v>1</v>
      </c>
      <c r="G1828" s="425"/>
      <c r="H1828" s="425"/>
      <c r="I1828" s="206" t="str">
        <f t="shared" si="447"/>
        <v>026C0201</v>
      </c>
      <c r="J1828" s="165" t="s">
        <v>271</v>
      </c>
      <c r="K1828" s="165" t="s">
        <v>271</v>
      </c>
      <c r="L1828" s="206" t="s">
        <v>254</v>
      </c>
      <c r="M1828" s="206" t="s">
        <v>272</v>
      </c>
      <c r="N1828" s="206" t="s">
        <v>272</v>
      </c>
      <c r="O1828" s="166"/>
      <c r="P1828" s="167"/>
      <c r="Q1828" s="168"/>
      <c r="R1828" s="169" t="s">
        <v>248</v>
      </c>
      <c r="S1828" s="182"/>
      <c r="T1828" s="423"/>
      <c r="V1828" s="401" t="str">
        <f t="shared" si="437"/>
        <v xml:space="preserve">    </v>
      </c>
      <c r="W1828" s="401" t="str">
        <f t="shared" si="66"/>
        <v xml:space="preserve">    </v>
      </c>
    </row>
    <row r="1829" spans="1:30" hidden="1">
      <c r="A1829" s="400" t="str">
        <f t="shared" si="434"/>
        <v>020C0202</v>
      </c>
      <c r="D1829" s="139" t="s">
        <v>207</v>
      </c>
      <c r="E1829" s="140">
        <v>2</v>
      </c>
      <c r="F1829" s="140">
        <v>2</v>
      </c>
      <c r="G1829" s="425"/>
      <c r="H1829" s="425"/>
      <c r="I1829" s="206" t="str">
        <f t="shared" si="447"/>
        <v>020C0202</v>
      </c>
      <c r="J1829" s="165" t="s">
        <v>253</v>
      </c>
      <c r="K1829" s="165" t="s">
        <v>253</v>
      </c>
      <c r="L1829" s="206" t="s">
        <v>254</v>
      </c>
      <c r="M1829" s="206" t="s">
        <v>273</v>
      </c>
      <c r="N1829" s="206" t="s">
        <v>273</v>
      </c>
      <c r="O1829" s="166"/>
      <c r="P1829" s="167"/>
      <c r="Q1829" s="168"/>
      <c r="R1829" s="169" t="s">
        <v>248</v>
      </c>
      <c r="S1829" s="182"/>
      <c r="T1829" s="423"/>
      <c r="V1829" s="401" t="str">
        <f t="shared" si="437"/>
        <v xml:space="preserve">    </v>
      </c>
      <c r="W1829" s="401" t="str">
        <f t="shared" si="66"/>
        <v xml:space="preserve">    </v>
      </c>
    </row>
    <row r="1830" spans="1:30" hidden="1">
      <c r="A1830" s="400" t="str">
        <f t="shared" si="434"/>
        <v>026C0203</v>
      </c>
      <c r="D1830" s="139" t="s">
        <v>249</v>
      </c>
      <c r="E1830" s="140">
        <v>2</v>
      </c>
      <c r="F1830" s="140">
        <v>3</v>
      </c>
      <c r="G1830" s="425"/>
      <c r="H1830" s="425"/>
      <c r="I1830" s="206" t="str">
        <f t="shared" si="447"/>
        <v>026C0203</v>
      </c>
      <c r="J1830" s="165" t="s">
        <v>256</v>
      </c>
      <c r="K1830" s="165" t="s">
        <v>256</v>
      </c>
      <c r="L1830" s="206" t="s">
        <v>254</v>
      </c>
      <c r="M1830" s="206" t="s">
        <v>255</v>
      </c>
      <c r="N1830" s="206" t="s">
        <v>255</v>
      </c>
      <c r="O1830" s="166"/>
      <c r="P1830" s="167"/>
      <c r="Q1830" s="168"/>
      <c r="R1830" s="169" t="s">
        <v>248</v>
      </c>
      <c r="S1830" s="182"/>
      <c r="T1830" s="423"/>
      <c r="V1830" s="401" t="str">
        <f t="shared" si="437"/>
        <v xml:space="preserve">    </v>
      </c>
    </row>
    <row r="1831" spans="1:30" hidden="1">
      <c r="A1831" s="400" t="str">
        <f t="shared" si="434"/>
        <v>100C0204</v>
      </c>
      <c r="D1831" s="139" t="s">
        <v>249</v>
      </c>
      <c r="E1831" s="140">
        <v>2</v>
      </c>
      <c r="F1831" s="140">
        <v>4</v>
      </c>
      <c r="G1831" s="425"/>
      <c r="H1831" s="425"/>
      <c r="I1831" s="206" t="str">
        <f t="shared" ref="I1831" si="448">IF(OR(D1831="",E1831="",F1831=""),"",TEXT(T1824,"000")&amp;D1831&amp;TEXT(E1831,"00")&amp;TEXT(F1831,"00"))</f>
        <v>100C0204</v>
      </c>
      <c r="J1831" s="165" t="s">
        <v>256</v>
      </c>
      <c r="K1831" s="165" t="s">
        <v>256</v>
      </c>
      <c r="L1831" s="206" t="s">
        <v>257</v>
      </c>
      <c r="M1831" s="206" t="s">
        <v>258</v>
      </c>
      <c r="N1831" s="206" t="s">
        <v>258</v>
      </c>
      <c r="O1831" s="166"/>
      <c r="P1831" s="167"/>
      <c r="Q1831" s="168"/>
      <c r="R1831" s="169" t="s">
        <v>248</v>
      </c>
      <c r="S1831" s="182"/>
      <c r="T1831" s="408"/>
      <c r="V1831" s="401" t="str">
        <f t="shared" si="437"/>
        <v xml:space="preserve">    </v>
      </c>
    </row>
    <row r="1832" spans="1:30" hidden="1">
      <c r="A1832" s="400" t="str">
        <f t="shared" si="434"/>
        <v>100C0301</v>
      </c>
      <c r="D1832" s="139" t="s">
        <v>249</v>
      </c>
      <c r="E1832" s="140">
        <v>3</v>
      </c>
      <c r="F1832" s="140">
        <v>1</v>
      </c>
      <c r="G1832" s="420"/>
      <c r="H1832" s="420"/>
      <c r="I1832" s="206" t="str">
        <f t="shared" ref="I1832:I1837" si="449">IF(OR(D1832="",E1832="",F1832=""),"",TEXT(T1825,"000")&amp;D1832&amp;TEXT(E1832,"00")&amp;TEXT(F1832,"00"))</f>
        <v>100C0301</v>
      </c>
      <c r="J1832" s="165" t="s">
        <v>259</v>
      </c>
      <c r="K1832" s="165" t="s">
        <v>259</v>
      </c>
      <c r="L1832" s="206"/>
      <c r="M1832" s="206" t="s">
        <v>260</v>
      </c>
      <c r="N1832" s="206" t="s">
        <v>260</v>
      </c>
      <c r="O1832" s="166"/>
      <c r="P1832" s="167"/>
      <c r="Q1832" s="168"/>
      <c r="R1832" s="169" t="s">
        <v>248</v>
      </c>
      <c r="S1832" s="182"/>
      <c r="V1832" s="401" t="str">
        <f t="shared" si="437"/>
        <v xml:space="preserve">    </v>
      </c>
    </row>
    <row r="1833" spans="1:30" hidden="1">
      <c r="A1833" s="400" t="str">
        <f t="shared" si="434"/>
        <v>200C0302</v>
      </c>
      <c r="D1833" s="139" t="s">
        <v>249</v>
      </c>
      <c r="E1833" s="140">
        <v>3</v>
      </c>
      <c r="F1833" s="140">
        <v>2</v>
      </c>
      <c r="G1833" s="163"/>
      <c r="H1833" s="163"/>
      <c r="I1833" s="206" t="str">
        <f t="shared" si="449"/>
        <v>200C0302</v>
      </c>
      <c r="J1833" s="165" t="s">
        <v>270</v>
      </c>
      <c r="K1833" s="165" t="s">
        <v>261</v>
      </c>
      <c r="L1833" s="206"/>
      <c r="M1833" s="206"/>
      <c r="N1833" s="206"/>
      <c r="O1833" s="166"/>
      <c r="P1833" s="167"/>
      <c r="Q1833" s="168"/>
      <c r="R1833" s="169"/>
      <c r="S1833" s="182"/>
      <c r="V1833" s="401" t="str">
        <f t="shared" si="437"/>
        <v xml:space="preserve">    </v>
      </c>
    </row>
    <row r="1834" spans="1:30" hidden="1">
      <c r="A1834" s="400" t="str">
        <f t="shared" si="434"/>
        <v>200C0303</v>
      </c>
      <c r="D1834" s="139" t="s">
        <v>249</v>
      </c>
      <c r="E1834" s="140">
        <v>3</v>
      </c>
      <c r="F1834" s="140">
        <v>3</v>
      </c>
      <c r="G1834" s="425"/>
      <c r="H1834" s="420"/>
      <c r="I1834" s="206" t="str">
        <f t="shared" si="449"/>
        <v>200C0303</v>
      </c>
      <c r="J1834" s="165" t="s">
        <v>270</v>
      </c>
      <c r="K1834" s="165" t="s">
        <v>262</v>
      </c>
      <c r="L1834" s="206"/>
      <c r="M1834" s="206"/>
      <c r="N1834" s="206"/>
      <c r="O1834" s="166"/>
      <c r="P1834" s="167"/>
      <c r="Q1834" s="168"/>
      <c r="R1834" s="169"/>
      <c r="S1834" s="182"/>
      <c r="V1834" s="401" t="str">
        <f t="shared" si="437"/>
        <v xml:space="preserve">    </v>
      </c>
    </row>
    <row r="1835" spans="1:30" hidden="1">
      <c r="A1835" s="400" t="str">
        <f t="shared" si="434"/>
        <v/>
      </c>
      <c r="D1835" s="139"/>
      <c r="E1835" s="140"/>
      <c r="F1835" s="140"/>
      <c r="G1835" s="425"/>
      <c r="H1835" s="163"/>
      <c r="I1835" s="206" t="str">
        <f t="shared" si="449"/>
        <v/>
      </c>
      <c r="J1835" s="165"/>
      <c r="K1835" s="165"/>
      <c r="L1835" s="206"/>
      <c r="M1835" s="206"/>
      <c r="N1835" s="206"/>
      <c r="O1835" s="166"/>
      <c r="P1835" s="167"/>
      <c r="Q1835" s="168"/>
      <c r="R1835" s="169"/>
      <c r="S1835" s="182"/>
      <c r="V1835" s="401" t="str">
        <f t="shared" si="437"/>
        <v xml:space="preserve">    </v>
      </c>
    </row>
    <row r="1836" spans="1:30" hidden="1">
      <c r="A1836" s="400" t="str">
        <f t="shared" si="434"/>
        <v/>
      </c>
      <c r="D1836" s="139"/>
      <c r="E1836" s="140"/>
      <c r="F1836" s="140"/>
      <c r="G1836" s="420"/>
      <c r="H1836" s="420"/>
      <c r="I1836" s="206" t="str">
        <f t="shared" si="449"/>
        <v/>
      </c>
      <c r="J1836" s="165"/>
      <c r="K1836" s="165"/>
      <c r="L1836" s="206"/>
      <c r="M1836" s="206"/>
      <c r="N1836" s="206"/>
      <c r="O1836" s="166"/>
      <c r="P1836" s="167"/>
      <c r="Q1836" s="168"/>
      <c r="R1836" s="169"/>
      <c r="S1836" s="182"/>
      <c r="V1836" s="401" t="str">
        <f t="shared" si="437"/>
        <v xml:space="preserve">    </v>
      </c>
    </row>
    <row r="1837" spans="1:30" hidden="1">
      <c r="A1837" s="400" t="str">
        <f t="shared" si="434"/>
        <v/>
      </c>
      <c r="D1837" s="139"/>
      <c r="E1837" s="140"/>
      <c r="F1837" s="140"/>
      <c r="I1837" s="206" t="str">
        <f t="shared" si="449"/>
        <v/>
      </c>
      <c r="J1837" s="165"/>
      <c r="K1837" s="165"/>
      <c r="L1837" s="206"/>
      <c r="M1837" s="206"/>
      <c r="N1837" s="206"/>
      <c r="O1837" s="166"/>
      <c r="P1837" s="167"/>
      <c r="Q1837" s="168"/>
      <c r="R1837" s="169"/>
      <c r="S1837" s="182"/>
      <c r="V1837" s="401" t="str">
        <f t="shared" si="437"/>
        <v xml:space="preserve">    </v>
      </c>
    </row>
    <row r="1838" spans="1:30">
      <c r="C1838" s="461"/>
      <c r="D1838" s="441"/>
      <c r="E1838" s="441"/>
      <c r="F1838" s="441"/>
      <c r="G1838" s="461"/>
      <c r="H1838" s="461"/>
    </row>
  </sheetData>
  <sheetProtection algorithmName="SHA-512" hashValue="isrljfqlPaOiaOtGw/ThuATYKNioystFJLvTd/TY/vNavfui5kORht6vxEBQ+NuYxvyagQW4Jh8VgHobj/lt8Q==" saltValue="rPdwonOcrzIJ4Wfn0JVxwQ==" spinCount="100000" sheet="1" autoFilter="0"/>
  <mergeCells count="804">
    <mergeCell ref="H1547:H1550"/>
    <mergeCell ref="G1320:G1322"/>
    <mergeCell ref="H365:H366"/>
    <mergeCell ref="H374:H375"/>
    <mergeCell ref="H316:H319"/>
    <mergeCell ref="H1138:H1142"/>
    <mergeCell ref="H1144:H1154"/>
    <mergeCell ref="G1144:G1171"/>
    <mergeCell ref="G1133:G1142"/>
    <mergeCell ref="H1408:H1415"/>
    <mergeCell ref="H1354:H1358"/>
    <mergeCell ref="H1348:H1353"/>
    <mergeCell ref="G1292:G1298"/>
    <mergeCell ref="G1309:G1311"/>
    <mergeCell ref="H1309:H1310"/>
    <mergeCell ref="H1312:H1314"/>
    <mergeCell ref="H937:H938"/>
    <mergeCell ref="H1250:H1255"/>
    <mergeCell ref="H1256:H1259"/>
    <mergeCell ref="H1261:H1262"/>
    <mergeCell ref="H1216:H1221"/>
    <mergeCell ref="H1224:H1231"/>
    <mergeCell ref="H1239:H1243"/>
    <mergeCell ref="H1244:H1249"/>
    <mergeCell ref="H225:H233"/>
    <mergeCell ref="G225:G233"/>
    <mergeCell ref="G239:G268"/>
    <mergeCell ref="H269:H270"/>
    <mergeCell ref="G269:G270"/>
    <mergeCell ref="G286:G293"/>
    <mergeCell ref="H291:H293"/>
    <mergeCell ref="G306:G329"/>
    <mergeCell ref="H337:H338"/>
    <mergeCell ref="G271:G276"/>
    <mergeCell ref="G277:G280"/>
    <mergeCell ref="G281:G285"/>
    <mergeCell ref="H247:H252"/>
    <mergeCell ref="H235:H236"/>
    <mergeCell ref="H277:H280"/>
    <mergeCell ref="H281:H285"/>
    <mergeCell ref="H237:H238"/>
    <mergeCell ref="H253:H258"/>
    <mergeCell ref="H286:H290"/>
    <mergeCell ref="G205:G218"/>
    <mergeCell ref="H215:H218"/>
    <mergeCell ref="G220:G223"/>
    <mergeCell ref="G75:G77"/>
    <mergeCell ref="H75:H77"/>
    <mergeCell ref="H78:H83"/>
    <mergeCell ref="H85:H93"/>
    <mergeCell ref="G78:G123"/>
    <mergeCell ref="G125:G143"/>
    <mergeCell ref="H125:H133"/>
    <mergeCell ref="G145:G148"/>
    <mergeCell ref="H145:H148"/>
    <mergeCell ref="G150:G151"/>
    <mergeCell ref="H153:H161"/>
    <mergeCell ref="G153:G164"/>
    <mergeCell ref="H220:H223"/>
    <mergeCell ref="H190:H194"/>
    <mergeCell ref="H115:H124"/>
    <mergeCell ref="G175:G184"/>
    <mergeCell ref="H205:H214"/>
    <mergeCell ref="G185:G194"/>
    <mergeCell ref="H185:H189"/>
    <mergeCell ref="H1802:H1803"/>
    <mergeCell ref="H1804:H1809"/>
    <mergeCell ref="H1810:H1811"/>
    <mergeCell ref="G1792:G1811"/>
    <mergeCell ref="G1812:G1817"/>
    <mergeCell ref="H1812:H1817"/>
    <mergeCell ref="C1818:C1821"/>
    <mergeCell ref="C1786:C1791"/>
    <mergeCell ref="B1786:B1821"/>
    <mergeCell ref="H1797:H1801"/>
    <mergeCell ref="C1792:C1811"/>
    <mergeCell ref="G1818:G1821"/>
    <mergeCell ref="H1818:H1819"/>
    <mergeCell ref="H1820:H1821"/>
    <mergeCell ref="G1786:G1791"/>
    <mergeCell ref="H1786:H1788"/>
    <mergeCell ref="H1789:H1791"/>
    <mergeCell ref="H1792:H1796"/>
    <mergeCell ref="H1729:H1732"/>
    <mergeCell ref="G1729:G1732"/>
    <mergeCell ref="C1725:C1728"/>
    <mergeCell ref="C1729:C1732"/>
    <mergeCell ref="B1729:B1785"/>
    <mergeCell ref="C1774:C1785"/>
    <mergeCell ref="C1733:C1749"/>
    <mergeCell ref="C1750:C1773"/>
    <mergeCell ref="G1774:G1781"/>
    <mergeCell ref="H1774:H1778"/>
    <mergeCell ref="H1779:H1780"/>
    <mergeCell ref="G1782:G1785"/>
    <mergeCell ref="H1782:H1785"/>
    <mergeCell ref="H1733:H1736"/>
    <mergeCell ref="H1737:H1742"/>
    <mergeCell ref="H1744:H1746"/>
    <mergeCell ref="H1747:H1748"/>
    <mergeCell ref="G1733:G1749"/>
    <mergeCell ref="H1750:H1754"/>
    <mergeCell ref="H1755:H1760"/>
    <mergeCell ref="G1750:G1763"/>
    <mergeCell ref="G1764:G1772"/>
    <mergeCell ref="H1764:H1767"/>
    <mergeCell ref="H1768:H1772"/>
    <mergeCell ref="B1588:B1595"/>
    <mergeCell ref="C1588:C1595"/>
    <mergeCell ref="G1620:G1621"/>
    <mergeCell ref="H1588:H1592"/>
    <mergeCell ref="H1593:H1594"/>
    <mergeCell ref="H1596:H1598"/>
    <mergeCell ref="G1583:G1584"/>
    <mergeCell ref="B1587:S1587"/>
    <mergeCell ref="C1566:C1586"/>
    <mergeCell ref="G1588:G1595"/>
    <mergeCell ref="G1596:G1600"/>
    <mergeCell ref="C1596:C1624"/>
    <mergeCell ref="B1596:B1624"/>
    <mergeCell ref="G1570:G1572"/>
    <mergeCell ref="B1570:B1586"/>
    <mergeCell ref="G1580:G1582"/>
    <mergeCell ref="G1601:G1614"/>
    <mergeCell ref="G1622:G1624"/>
    <mergeCell ref="B1539:B1564"/>
    <mergeCell ref="G1539:G1543"/>
    <mergeCell ref="H1539:H1541"/>
    <mergeCell ref="C1539:C1553"/>
    <mergeCell ref="G1547:G1553"/>
    <mergeCell ref="B1272:S1272"/>
    <mergeCell ref="H1280:H1286"/>
    <mergeCell ref="G1280:G1286"/>
    <mergeCell ref="H1287:H1291"/>
    <mergeCell ref="H1345:H1347"/>
    <mergeCell ref="G1301:G1306"/>
    <mergeCell ref="H1273:H1279"/>
    <mergeCell ref="C1273:C1298"/>
    <mergeCell ref="G1273:G1279"/>
    <mergeCell ref="G1313:G1317"/>
    <mergeCell ref="H1301:H1306"/>
    <mergeCell ref="C1309:C1319"/>
    <mergeCell ref="G1287:G1291"/>
    <mergeCell ref="C1320:C1322"/>
    <mergeCell ref="H1316:H1317"/>
    <mergeCell ref="H1292:H1298"/>
    <mergeCell ref="H1320:H1321"/>
    <mergeCell ref="C1326:C1358"/>
    <mergeCell ref="G1326:G1358"/>
    <mergeCell ref="B1488:B1538"/>
    <mergeCell ref="H1517:H1518"/>
    <mergeCell ref="H1519:H1520"/>
    <mergeCell ref="H1526:H1528"/>
    <mergeCell ref="H1529:H1531"/>
    <mergeCell ref="G1526:G1538"/>
    <mergeCell ref="C1416:C1472"/>
    <mergeCell ref="H1470:H1471"/>
    <mergeCell ref="H1484:H1485"/>
    <mergeCell ref="H1462:H1469"/>
    <mergeCell ref="B1416:B1472"/>
    <mergeCell ref="G1449:G1472"/>
    <mergeCell ref="H1419:H1421"/>
    <mergeCell ref="H1454:H1455"/>
    <mergeCell ref="H1456:H1461"/>
    <mergeCell ref="H1416:H1418"/>
    <mergeCell ref="H1504:H1507"/>
    <mergeCell ref="G1423:G1430"/>
    <mergeCell ref="B1487:S1487"/>
    <mergeCell ref="H1431:H1442"/>
    <mergeCell ref="H1449:H1453"/>
    <mergeCell ref="C1473:C1486"/>
    <mergeCell ref="H1422:H1430"/>
    <mergeCell ref="G1416:G1421"/>
    <mergeCell ref="C1299:C1306"/>
    <mergeCell ref="G1323:G1325"/>
    <mergeCell ref="G1318:G1319"/>
    <mergeCell ref="C1323:C1325"/>
    <mergeCell ref="C1359:C1415"/>
    <mergeCell ref="H1363:H1365"/>
    <mergeCell ref="H1366:H1368"/>
    <mergeCell ref="H1385:H1387"/>
    <mergeCell ref="H1388:H1392"/>
    <mergeCell ref="H1326:H1330"/>
    <mergeCell ref="H1331:H1344"/>
    <mergeCell ref="H1359:H1362"/>
    <mergeCell ref="G1359:G1368"/>
    <mergeCell ref="H1393:H1401"/>
    <mergeCell ref="H1402:H1404"/>
    <mergeCell ref="H1405:H1407"/>
    <mergeCell ref="G1369:G1407"/>
    <mergeCell ref="H1369:H1370"/>
    <mergeCell ref="H1371:H1384"/>
    <mergeCell ref="G1408:G1415"/>
    <mergeCell ref="H1323:H1324"/>
    <mergeCell ref="B1118:B1132"/>
    <mergeCell ref="B1133:B1196"/>
    <mergeCell ref="B1197:B1222"/>
    <mergeCell ref="G1224:G1243"/>
    <mergeCell ref="G1244:G1249"/>
    <mergeCell ref="C1244:C1249"/>
    <mergeCell ref="C1224:C1243"/>
    <mergeCell ref="B1261:B1271"/>
    <mergeCell ref="C1250:C1259"/>
    <mergeCell ref="C1260:C1271"/>
    <mergeCell ref="G1250:G1259"/>
    <mergeCell ref="C1196:C1214"/>
    <mergeCell ref="C1178:C1186"/>
    <mergeCell ref="G1178:G1186"/>
    <mergeCell ref="G1192:G1194"/>
    <mergeCell ref="C1215:C1222"/>
    <mergeCell ref="G1261:G1271"/>
    <mergeCell ref="G1216:G1222"/>
    <mergeCell ref="B1273:B1306"/>
    <mergeCell ref="H1318:H1319"/>
    <mergeCell ref="B1309:B1325"/>
    <mergeCell ref="B1308:S1308"/>
    <mergeCell ref="C765:C772"/>
    <mergeCell ref="G581:G589"/>
    <mergeCell ref="B618:S618"/>
    <mergeCell ref="C619:C624"/>
    <mergeCell ref="G594:G596"/>
    <mergeCell ref="C605:C613"/>
    <mergeCell ref="G692:G695"/>
    <mergeCell ref="H724:H726"/>
    <mergeCell ref="H692:H695"/>
    <mergeCell ref="H700:H701"/>
    <mergeCell ref="G700:G701"/>
    <mergeCell ref="H702:H705"/>
    <mergeCell ref="H706:H709"/>
    <mergeCell ref="H718:H720"/>
    <mergeCell ref="H668:H671"/>
    <mergeCell ref="H721:H723"/>
    <mergeCell ref="H1008:H1010"/>
    <mergeCell ref="C581:C589"/>
    <mergeCell ref="C1118:C1132"/>
    <mergeCell ref="B1223:S1223"/>
    <mergeCell ref="B1326:B1358"/>
    <mergeCell ref="B1359:B1415"/>
    <mergeCell ref="G426:G427"/>
    <mergeCell ref="H426:H427"/>
    <mergeCell ref="G1008:G1010"/>
    <mergeCell ref="H544:H545"/>
    <mergeCell ref="G541:G545"/>
    <mergeCell ref="H546:H548"/>
    <mergeCell ref="H925:H926"/>
    <mergeCell ref="H927:H928"/>
    <mergeCell ref="H931:H932"/>
    <mergeCell ref="H933:H934"/>
    <mergeCell ref="H914:H916"/>
    <mergeCell ref="G428:G435"/>
    <mergeCell ref="H919:H920"/>
    <mergeCell ref="H921:H922"/>
    <mergeCell ref="H923:H924"/>
    <mergeCell ref="G919:G930"/>
    <mergeCell ref="H929:H930"/>
    <mergeCell ref="G844:G885"/>
    <mergeCell ref="G652:G655"/>
    <mergeCell ref="G702:G712"/>
    <mergeCell ref="H552:H554"/>
    <mergeCell ref="B913:S913"/>
    <mergeCell ref="H1263:H1264"/>
    <mergeCell ref="H1265:H1271"/>
    <mergeCell ref="B1224:B1259"/>
    <mergeCell ref="H1232:H1238"/>
    <mergeCell ref="G1664:G1711"/>
    <mergeCell ref="B1664:B1728"/>
    <mergeCell ref="H1719:H1722"/>
    <mergeCell ref="G1719:G1722"/>
    <mergeCell ref="C1719:C1724"/>
    <mergeCell ref="C1664:C1718"/>
    <mergeCell ref="H1712:H1717"/>
    <mergeCell ref="G1712:G1718"/>
    <mergeCell ref="G1725:G1728"/>
    <mergeCell ref="H1725:H1728"/>
    <mergeCell ref="G1723:G1724"/>
    <mergeCell ref="H1723:H1724"/>
    <mergeCell ref="H1488:H1489"/>
    <mergeCell ref="H1490:H1491"/>
    <mergeCell ref="H1493:H1503"/>
    <mergeCell ref="H1522:H1525"/>
    <mergeCell ref="G1544:G1546"/>
    <mergeCell ref="B1643:S1643"/>
    <mergeCell ref="H1668:H1673"/>
    <mergeCell ref="H1674:H1705"/>
    <mergeCell ref="H1707:H1711"/>
    <mergeCell ref="H1644:H1657"/>
    <mergeCell ref="G1644:G1657"/>
    <mergeCell ref="B1625:B1642"/>
    <mergeCell ref="C1625:C1642"/>
    <mergeCell ref="H1606:H1607"/>
    <mergeCell ref="G1616:G1617"/>
    <mergeCell ref="H1625:H1634"/>
    <mergeCell ref="G1625:G1634"/>
    <mergeCell ref="H1635:H1642"/>
    <mergeCell ref="G1635:G1642"/>
    <mergeCell ref="B1644:B1663"/>
    <mergeCell ref="C1644:C1663"/>
    <mergeCell ref="H1658:H1663"/>
    <mergeCell ref="H1664:H1667"/>
    <mergeCell ref="G1658:G1663"/>
    <mergeCell ref="B1018:B1066"/>
    <mergeCell ref="C1067:C1099"/>
    <mergeCell ref="B1067:B1116"/>
    <mergeCell ref="H1067:H1073"/>
    <mergeCell ref="C1100:C1113"/>
    <mergeCell ref="H1011:H1013"/>
    <mergeCell ref="G1011:G1013"/>
    <mergeCell ref="G1554:G1564"/>
    <mergeCell ref="H1554:H1560"/>
    <mergeCell ref="C1554:C1564"/>
    <mergeCell ref="B1473:B1486"/>
    <mergeCell ref="G1474:G1486"/>
    <mergeCell ref="H1474:H1480"/>
    <mergeCell ref="H1482:H1483"/>
    <mergeCell ref="C1488:C1538"/>
    <mergeCell ref="G1508:G1516"/>
    <mergeCell ref="H1508:H1511"/>
    <mergeCell ref="H1562:H1563"/>
    <mergeCell ref="H1513:H1514"/>
    <mergeCell ref="H1542:H1543"/>
    <mergeCell ref="G1517:G1525"/>
    <mergeCell ref="G1488:G1507"/>
    <mergeCell ref="H1544:H1546"/>
    <mergeCell ref="H1551:H1553"/>
    <mergeCell ref="G1114:G1116"/>
    <mergeCell ref="C1114:C1116"/>
    <mergeCell ref="H1054:H1066"/>
    <mergeCell ref="G1078:G1080"/>
    <mergeCell ref="H1078:H1080"/>
    <mergeCell ref="H1014:H1015"/>
    <mergeCell ref="G1014:G1015"/>
    <mergeCell ref="H1047:H1053"/>
    <mergeCell ref="G1033:G1053"/>
    <mergeCell ref="C1018:C1066"/>
    <mergeCell ref="H1185:H1186"/>
    <mergeCell ref="G1187:G1190"/>
    <mergeCell ref="H1074:H1075"/>
    <mergeCell ref="G1074:G1077"/>
    <mergeCell ref="H1076:H1077"/>
    <mergeCell ref="C1187:C1195"/>
    <mergeCell ref="H1118:H1127"/>
    <mergeCell ref="H1156:H1171"/>
    <mergeCell ref="G1176:G1177"/>
    <mergeCell ref="G1172:G1175"/>
    <mergeCell ref="H1173:H1175"/>
    <mergeCell ref="C1133:C1177"/>
    <mergeCell ref="H1128:H1132"/>
    <mergeCell ref="H1133:H1137"/>
    <mergeCell ref="H1180:H1181"/>
    <mergeCell ref="H1182:H1184"/>
    <mergeCell ref="G1118:G1132"/>
    <mergeCell ref="G1081:G1088"/>
    <mergeCell ref="H1109:H1113"/>
    <mergeCell ref="H1096:H1098"/>
    <mergeCell ref="H1100:H1105"/>
    <mergeCell ref="H1106:H1108"/>
    <mergeCell ref="G1100:G1108"/>
    <mergeCell ref="H1089:H1091"/>
    <mergeCell ref="C994:C997"/>
    <mergeCell ref="G974:G978"/>
    <mergeCell ref="H974:H978"/>
    <mergeCell ref="H1178:H1179"/>
    <mergeCell ref="B1017:S1017"/>
    <mergeCell ref="G1109:G1113"/>
    <mergeCell ref="H1033:H1046"/>
    <mergeCell ref="H1018:H1026"/>
    <mergeCell ref="H1027:H1032"/>
    <mergeCell ref="H1081:H1088"/>
    <mergeCell ref="G1089:G1091"/>
    <mergeCell ref="G1018:G1032"/>
    <mergeCell ref="G1054:G1066"/>
    <mergeCell ref="G1067:G1073"/>
    <mergeCell ref="G1096:G1099"/>
    <mergeCell ref="G1093:G1094"/>
    <mergeCell ref="H1093:H1094"/>
    <mergeCell ref="B991:B1002"/>
    <mergeCell ref="B1003:B1015"/>
    <mergeCell ref="C998:C1002"/>
    <mergeCell ref="C1003:C1015"/>
    <mergeCell ref="G998:G1002"/>
    <mergeCell ref="G1003:G1007"/>
    <mergeCell ref="B1117:S1117"/>
    <mergeCell ref="C974:C983"/>
    <mergeCell ref="H963:H964"/>
    <mergeCell ref="H979:H983"/>
    <mergeCell ref="G979:G983"/>
    <mergeCell ref="B973:S973"/>
    <mergeCell ref="H1206:H1214"/>
    <mergeCell ref="H859:H863"/>
    <mergeCell ref="H868:H870"/>
    <mergeCell ref="H871:H873"/>
    <mergeCell ref="H894:H896"/>
    <mergeCell ref="G906:G907"/>
    <mergeCell ref="G908:G912"/>
    <mergeCell ref="G968:G972"/>
    <mergeCell ref="H968:H972"/>
    <mergeCell ref="H960:H962"/>
    <mergeCell ref="G931:G936"/>
    <mergeCell ref="H935:H936"/>
    <mergeCell ref="H941:H942"/>
    <mergeCell ref="H1114:H1115"/>
    <mergeCell ref="H889:H893"/>
    <mergeCell ref="G937:G943"/>
    <mergeCell ref="G944:G950"/>
    <mergeCell ref="G1197:G1214"/>
    <mergeCell ref="H1197:H1205"/>
    <mergeCell ref="B974:B989"/>
    <mergeCell ref="G987:G989"/>
    <mergeCell ref="H987:H989"/>
    <mergeCell ref="B944:B972"/>
    <mergeCell ref="C919:C936"/>
    <mergeCell ref="B914:B943"/>
    <mergeCell ref="C937:C943"/>
    <mergeCell ref="H996:H997"/>
    <mergeCell ref="G994:G997"/>
    <mergeCell ref="H939:H940"/>
    <mergeCell ref="C991:C993"/>
    <mergeCell ref="H991:H992"/>
    <mergeCell ref="G954:G956"/>
    <mergeCell ref="H954:H956"/>
    <mergeCell ref="G957:G967"/>
    <mergeCell ref="H957:H959"/>
    <mergeCell ref="G991:G993"/>
    <mergeCell ref="G984:G986"/>
    <mergeCell ref="H984:H986"/>
    <mergeCell ref="C944:C967"/>
    <mergeCell ref="C968:C972"/>
    <mergeCell ref="G952:G953"/>
    <mergeCell ref="H952:H953"/>
    <mergeCell ref="C984:C989"/>
    <mergeCell ref="H998:H1000"/>
    <mergeCell ref="H1001:H1002"/>
    <mergeCell ref="G591:G593"/>
    <mergeCell ref="G597:G604"/>
    <mergeCell ref="H610:H612"/>
    <mergeCell ref="H591:H593"/>
    <mergeCell ref="H994:H995"/>
    <mergeCell ref="H710:H712"/>
    <mergeCell ref="H631:H633"/>
    <mergeCell ref="G696:G699"/>
    <mergeCell ref="H696:H699"/>
    <mergeCell ref="H740:H741"/>
    <mergeCell ref="G734:G738"/>
    <mergeCell ref="H743:H745"/>
    <mergeCell ref="G742:G745"/>
    <mergeCell ref="G773:G776"/>
    <mergeCell ref="H773:H774"/>
    <mergeCell ref="H775:H776"/>
    <mergeCell ref="G718:G727"/>
    <mergeCell ref="G914:G918"/>
    <mergeCell ref="G755:G764"/>
    <mergeCell ref="H965:H967"/>
    <mergeCell ref="G886:G905"/>
    <mergeCell ref="B990:S990"/>
    <mergeCell ref="H1005:H1007"/>
    <mergeCell ref="H408:H409"/>
    <mergeCell ref="H410:H411"/>
    <mergeCell ref="G506:G507"/>
    <mergeCell ref="H506:H507"/>
    <mergeCell ref="G508:G510"/>
    <mergeCell ref="H508:H510"/>
    <mergeCell ref="G511:G513"/>
    <mergeCell ref="H511:H513"/>
    <mergeCell ref="H452:H453"/>
    <mergeCell ref="G450:G451"/>
    <mergeCell ref="H470:H471"/>
    <mergeCell ref="H472:H473"/>
    <mergeCell ref="H489:H491"/>
    <mergeCell ref="H492:H494"/>
    <mergeCell ref="G454:G455"/>
    <mergeCell ref="H454:H455"/>
    <mergeCell ref="H468:H469"/>
    <mergeCell ref="G503:G505"/>
    <mergeCell ref="H619:H622"/>
    <mergeCell ref="G619:G624"/>
    <mergeCell ref="H623:H624"/>
    <mergeCell ref="G605:G609"/>
    <mergeCell ref="G610:G613"/>
    <mergeCell ref="G349:G353"/>
    <mergeCell ref="G340:G343"/>
    <mergeCell ref="G331:G339"/>
    <mergeCell ref="H340:H343"/>
    <mergeCell ref="H344:H348"/>
    <mergeCell ref="H301:H305"/>
    <mergeCell ref="H306:H310"/>
    <mergeCell ref="H331:H335"/>
    <mergeCell ref="H296:H300"/>
    <mergeCell ref="H326:H330"/>
    <mergeCell ref="G301:G305"/>
    <mergeCell ref="G296:G300"/>
    <mergeCell ref="H311:H315"/>
    <mergeCell ref="H321:H325"/>
    <mergeCell ref="B4:C6"/>
    <mergeCell ref="L4:L6"/>
    <mergeCell ref="J4:J6"/>
    <mergeCell ref="K4:K6"/>
    <mergeCell ref="G4:G6"/>
    <mergeCell ref="I4:I6"/>
    <mergeCell ref="H105:H114"/>
    <mergeCell ref="H95:H104"/>
    <mergeCell ref="B7:S7"/>
    <mergeCell ref="D5:D6"/>
    <mergeCell ref="E5:E6"/>
    <mergeCell ref="F5:F6"/>
    <mergeCell ref="D4:F4"/>
    <mergeCell ref="G8:G21"/>
    <mergeCell ref="C8:C21"/>
    <mergeCell ref="G33:G53"/>
    <mergeCell ref="T5:T6"/>
    <mergeCell ref="M4:M6"/>
    <mergeCell ref="O4:O6"/>
    <mergeCell ref="P4:Q6"/>
    <mergeCell ref="R4:R6"/>
    <mergeCell ref="N4:N6"/>
    <mergeCell ref="H55:H64"/>
    <mergeCell ref="H4:H6"/>
    <mergeCell ref="H8:H13"/>
    <mergeCell ref="S5:S6"/>
    <mergeCell ref="S4:T4"/>
    <mergeCell ref="H14:H21"/>
    <mergeCell ref="H33:H42"/>
    <mergeCell ref="H44:H53"/>
    <mergeCell ref="C530:C545"/>
    <mergeCell ref="C590:C593"/>
    <mergeCell ref="C594:C604"/>
    <mergeCell ref="H448:H449"/>
    <mergeCell ref="H464:H465"/>
    <mergeCell ref="H450:H451"/>
    <mergeCell ref="G452:G453"/>
    <mergeCell ref="H462:H463"/>
    <mergeCell ref="H537:H540"/>
    <mergeCell ref="H530:H536"/>
    <mergeCell ref="G521:G522"/>
    <mergeCell ref="G552:G559"/>
    <mergeCell ref="C480:C522"/>
    <mergeCell ref="H514:H516"/>
    <mergeCell ref="H572:H573"/>
    <mergeCell ref="G566:G573"/>
    <mergeCell ref="H581:H585"/>
    <mergeCell ref="G546:G551"/>
    <mergeCell ref="G514:G516"/>
    <mergeCell ref="G517:G520"/>
    <mergeCell ref="G489:G502"/>
    <mergeCell ref="H501:H502"/>
    <mergeCell ref="H517:H520"/>
    <mergeCell ref="G530:G540"/>
    <mergeCell ref="B2:S2"/>
    <mergeCell ref="H1583:H1584"/>
    <mergeCell ref="B1565:S1565"/>
    <mergeCell ref="H1578:H1579"/>
    <mergeCell ref="H1580:H1582"/>
    <mergeCell ref="H1566:H1569"/>
    <mergeCell ref="H1570:H1572"/>
    <mergeCell ref="G1573:G1574"/>
    <mergeCell ref="H1573:H1574"/>
    <mergeCell ref="H1575:H1576"/>
    <mergeCell ref="H1533:H1537"/>
    <mergeCell ref="H650:H651"/>
    <mergeCell ref="H805:H807"/>
    <mergeCell ref="H808:H813"/>
    <mergeCell ref="H728:H729"/>
    <mergeCell ref="B773:B776"/>
    <mergeCell ref="H556:H558"/>
    <mergeCell ref="C906:C912"/>
    <mergeCell ref="G684:G691"/>
    <mergeCell ref="C773:C776"/>
    <mergeCell ref="B777:S777"/>
    <mergeCell ref="H523:H525"/>
    <mergeCell ref="H526:H527"/>
    <mergeCell ref="H541:H543"/>
    <mergeCell ref="B886:B912"/>
    <mergeCell ref="C781:C828"/>
    <mergeCell ref="B778:B828"/>
    <mergeCell ref="H874:H878"/>
    <mergeCell ref="H879:H883"/>
    <mergeCell ref="H864:H867"/>
    <mergeCell ref="H844:H848"/>
    <mergeCell ref="H814:H819"/>
    <mergeCell ref="H781:H786"/>
    <mergeCell ref="H820:H825"/>
    <mergeCell ref="C778:C780"/>
    <mergeCell ref="G781:G828"/>
    <mergeCell ref="H826:H828"/>
    <mergeCell ref="H778:H780"/>
    <mergeCell ref="G778:G780"/>
    <mergeCell ref="H833:H838"/>
    <mergeCell ref="C886:C905"/>
    <mergeCell ref="H884:H885"/>
    <mergeCell ref="H886:H888"/>
    <mergeCell ref="C829:C885"/>
    <mergeCell ref="B829:B885"/>
    <mergeCell ref="H854:H858"/>
    <mergeCell ref="H902:H905"/>
    <mergeCell ref="H829:H831"/>
    <mergeCell ref="G829:G843"/>
    <mergeCell ref="H839:H843"/>
    <mergeCell ref="H849:H853"/>
    <mergeCell ref="H570:H571"/>
    <mergeCell ref="G656:G657"/>
    <mergeCell ref="H656:H657"/>
    <mergeCell ref="G658:G667"/>
    <mergeCell ref="H658:H659"/>
    <mergeCell ref="H588:H589"/>
    <mergeCell ref="G625:G626"/>
    <mergeCell ref="H625:H626"/>
    <mergeCell ref="H603:H604"/>
    <mergeCell ref="H368:H372"/>
    <mergeCell ref="G377:G381"/>
    <mergeCell ref="H377:H381"/>
    <mergeCell ref="H495:H497"/>
    <mergeCell ref="H498:H500"/>
    <mergeCell ref="G769:G771"/>
    <mergeCell ref="H770:H771"/>
    <mergeCell ref="H899:H901"/>
    <mergeCell ref="H897:H898"/>
    <mergeCell ref="H549:H551"/>
    <mergeCell ref="G560:G565"/>
    <mergeCell ref="H560:H563"/>
    <mergeCell ref="H564:H565"/>
    <mergeCell ref="H660:H663"/>
    <mergeCell ref="G627:G635"/>
    <mergeCell ref="H627:H630"/>
    <mergeCell ref="G636:G641"/>
    <mergeCell ref="H652:H655"/>
    <mergeCell ref="H664:H667"/>
    <mergeCell ref="H680:H683"/>
    <mergeCell ref="H676:H679"/>
    <mergeCell ref="H684:H685"/>
    <mergeCell ref="H430:H431"/>
    <mergeCell ref="H432:H433"/>
    <mergeCell ref="H354:H357"/>
    <mergeCell ref="H349:H353"/>
    <mergeCell ref="G359:G367"/>
    <mergeCell ref="C277:C293"/>
    <mergeCell ref="H503:H505"/>
    <mergeCell ref="G55:G68"/>
    <mergeCell ref="H65:H68"/>
    <mergeCell ref="G69:G74"/>
    <mergeCell ref="H69:H74"/>
    <mergeCell ref="H135:H144"/>
    <mergeCell ref="H150:H152"/>
    <mergeCell ref="G165:G174"/>
    <mergeCell ref="H163:H164"/>
    <mergeCell ref="H165:H174"/>
    <mergeCell ref="H200:H204"/>
    <mergeCell ref="G354:G357"/>
    <mergeCell ref="G195:G204"/>
    <mergeCell ref="H240:H246"/>
    <mergeCell ref="H195:H199"/>
    <mergeCell ref="H271:H273"/>
    <mergeCell ref="H274:H276"/>
    <mergeCell ref="G344:G348"/>
    <mergeCell ref="G235:G238"/>
    <mergeCell ref="C271:C276"/>
    <mergeCell ref="H359:H363"/>
    <mergeCell ref="H412:H413"/>
    <mergeCell ref="G416:G417"/>
    <mergeCell ref="C387:C395"/>
    <mergeCell ref="G420:G421"/>
    <mergeCell ref="H420:H421"/>
    <mergeCell ref="G422:G423"/>
    <mergeCell ref="H422:H423"/>
    <mergeCell ref="H416:H417"/>
    <mergeCell ref="G382:G385"/>
    <mergeCell ref="H382:H383"/>
    <mergeCell ref="H384:H385"/>
    <mergeCell ref="H418:H419"/>
    <mergeCell ref="G418:G419"/>
    <mergeCell ref="H406:H407"/>
    <mergeCell ref="C396:C397"/>
    <mergeCell ref="G396:G397"/>
    <mergeCell ref="H396:H397"/>
    <mergeCell ref="G398:G399"/>
    <mergeCell ref="H398:H399"/>
    <mergeCell ref="G400:G401"/>
    <mergeCell ref="H400:H401"/>
    <mergeCell ref="G402:G405"/>
    <mergeCell ref="G368:G376"/>
    <mergeCell ref="H434:H435"/>
    <mergeCell ref="G436:G437"/>
    <mergeCell ref="H436:H437"/>
    <mergeCell ref="C428:C437"/>
    <mergeCell ref="B415:B437"/>
    <mergeCell ref="G472:G473"/>
    <mergeCell ref="G466:G471"/>
    <mergeCell ref="G438:G439"/>
    <mergeCell ref="H438:H439"/>
    <mergeCell ref="G440:G441"/>
    <mergeCell ref="H440:H441"/>
    <mergeCell ref="G442:G449"/>
    <mergeCell ref="H442:H443"/>
    <mergeCell ref="H444:H445"/>
    <mergeCell ref="H446:H447"/>
    <mergeCell ref="H428:H429"/>
    <mergeCell ref="G462:G465"/>
    <mergeCell ref="C398:C414"/>
    <mergeCell ref="B396:B414"/>
    <mergeCell ref="G406:G414"/>
    <mergeCell ref="C415:C427"/>
    <mergeCell ref="G394:G395"/>
    <mergeCell ref="H394:H395"/>
    <mergeCell ref="G387:G393"/>
    <mergeCell ref="H387:H389"/>
    <mergeCell ref="H390:H392"/>
    <mergeCell ref="G424:G425"/>
    <mergeCell ref="H424:H425"/>
    <mergeCell ref="H402:H403"/>
    <mergeCell ref="H404:H405"/>
    <mergeCell ref="H480:H482"/>
    <mergeCell ref="G480:G482"/>
    <mergeCell ref="H483:H485"/>
    <mergeCell ref="G483:G488"/>
    <mergeCell ref="H486:H488"/>
    <mergeCell ref="H466:H467"/>
    <mergeCell ref="B474:B529"/>
    <mergeCell ref="G456:G457"/>
    <mergeCell ref="G458:G459"/>
    <mergeCell ref="H456:H457"/>
    <mergeCell ref="H458:H459"/>
    <mergeCell ref="G460:G461"/>
    <mergeCell ref="H460:H461"/>
    <mergeCell ref="G523:G527"/>
    <mergeCell ref="C523:C529"/>
    <mergeCell ref="B438:B473"/>
    <mergeCell ref="C474:C479"/>
    <mergeCell ref="C440:C465"/>
    <mergeCell ref="C466:C473"/>
    <mergeCell ref="C438:C439"/>
    <mergeCell ref="G474:G479"/>
    <mergeCell ref="H474:H476"/>
    <mergeCell ref="H477:H479"/>
    <mergeCell ref="H521:H522"/>
    <mergeCell ref="B619:B657"/>
    <mergeCell ref="B658:B714"/>
    <mergeCell ref="H766:H768"/>
    <mergeCell ref="H793:H798"/>
    <mergeCell ref="H799:H804"/>
    <mergeCell ref="H762:H763"/>
    <mergeCell ref="H787:H792"/>
    <mergeCell ref="G739:G741"/>
    <mergeCell ref="H760:H761"/>
    <mergeCell ref="H730:H733"/>
    <mergeCell ref="G730:G733"/>
    <mergeCell ref="H734:H735"/>
    <mergeCell ref="H736:H738"/>
    <mergeCell ref="G747:G750"/>
    <mergeCell ref="B765:B772"/>
    <mergeCell ref="G668:G683"/>
    <mergeCell ref="G753:G754"/>
    <mergeCell ref="C715:C764"/>
    <mergeCell ref="B715:B764"/>
    <mergeCell ref="G713:G714"/>
    <mergeCell ref="G715:G717"/>
    <mergeCell ref="H715:H717"/>
    <mergeCell ref="G648:G651"/>
    <mergeCell ref="G765:G768"/>
    <mergeCell ref="B271:B293"/>
    <mergeCell ref="C294:C357"/>
    <mergeCell ref="B294:B357"/>
    <mergeCell ref="C359:C385"/>
    <mergeCell ref="B359:B395"/>
    <mergeCell ref="B530:B590"/>
    <mergeCell ref="B591:B617"/>
    <mergeCell ref="H175:H184"/>
    <mergeCell ref="C22:C77"/>
    <mergeCell ref="B8:B77"/>
    <mergeCell ref="C78:C148"/>
    <mergeCell ref="B78:B148"/>
    <mergeCell ref="C149:C218"/>
    <mergeCell ref="B149:B218"/>
    <mergeCell ref="C220:C238"/>
    <mergeCell ref="B220:B270"/>
    <mergeCell ref="C239:C270"/>
    <mergeCell ref="G22:G31"/>
    <mergeCell ref="H22:H31"/>
    <mergeCell ref="H594:H596"/>
    <mergeCell ref="H605:H609"/>
    <mergeCell ref="H597:H598"/>
    <mergeCell ref="H599:H600"/>
    <mergeCell ref="H601:H602"/>
    <mergeCell ref="C546:C580"/>
    <mergeCell ref="G574:G580"/>
    <mergeCell ref="H574:H580"/>
    <mergeCell ref="H917:H918"/>
    <mergeCell ref="H634:H635"/>
    <mergeCell ref="H636:H637"/>
    <mergeCell ref="C614:C617"/>
    <mergeCell ref="G614:G617"/>
    <mergeCell ref="H614:H617"/>
    <mergeCell ref="H648:H649"/>
    <mergeCell ref="C625:C657"/>
    <mergeCell ref="G642:G647"/>
    <mergeCell ref="H642:H643"/>
    <mergeCell ref="H645:H646"/>
    <mergeCell ref="H639:H640"/>
    <mergeCell ref="H755:H756"/>
    <mergeCell ref="C658:C714"/>
    <mergeCell ref="G728:G729"/>
    <mergeCell ref="H757:H758"/>
    <mergeCell ref="C914:C918"/>
    <mergeCell ref="H672:H675"/>
    <mergeCell ref="H686:H687"/>
    <mergeCell ref="H688:H689"/>
    <mergeCell ref="H690:H691"/>
  </mergeCells>
  <phoneticPr fontId="1"/>
  <conditionalFormatting sqref="I40">
    <cfRule type="duplicateValues" dxfId="75" priority="19"/>
  </conditionalFormatting>
  <conditionalFormatting sqref="I50">
    <cfRule type="duplicateValues" dxfId="74" priority="18"/>
  </conditionalFormatting>
  <conditionalFormatting sqref="I267:I268">
    <cfRule type="duplicateValues" dxfId="73" priority="17"/>
  </conditionalFormatting>
  <conditionalFormatting sqref="I281">
    <cfRule type="duplicateValues" dxfId="72" priority="53"/>
  </conditionalFormatting>
  <conditionalFormatting sqref="I525">
    <cfRule type="duplicateValues" dxfId="71" priority="51"/>
  </conditionalFormatting>
  <conditionalFormatting sqref="I527">
    <cfRule type="duplicateValues" dxfId="70" priority="76"/>
  </conditionalFormatting>
  <conditionalFormatting sqref="I564:I565">
    <cfRule type="duplicateValues" dxfId="69" priority="50"/>
  </conditionalFormatting>
  <conditionalFormatting sqref="I578">
    <cfRule type="duplicateValues" dxfId="68" priority="10"/>
  </conditionalFormatting>
  <conditionalFormatting sqref="I579:I580">
    <cfRule type="duplicateValues" dxfId="67" priority="11"/>
  </conditionalFormatting>
  <conditionalFormatting sqref="I599">
    <cfRule type="duplicateValues" dxfId="66" priority="16"/>
  </conditionalFormatting>
  <conditionalFormatting sqref="I600">
    <cfRule type="duplicateValues" dxfId="65" priority="15"/>
  </conditionalFormatting>
  <conditionalFormatting sqref="I602">
    <cfRule type="duplicateValues" dxfId="64" priority="14"/>
  </conditionalFormatting>
  <conditionalFormatting sqref="I603">
    <cfRule type="duplicateValues" dxfId="63" priority="13"/>
  </conditionalFormatting>
  <conditionalFormatting sqref="I604">
    <cfRule type="duplicateValues" dxfId="62" priority="12"/>
  </conditionalFormatting>
  <conditionalFormatting sqref="I607">
    <cfRule type="duplicateValues" dxfId="61" priority="49"/>
  </conditionalFormatting>
  <conditionalFormatting sqref="I639">
    <cfRule type="duplicateValues" dxfId="60" priority="48"/>
  </conditionalFormatting>
  <conditionalFormatting sqref="I868">
    <cfRule type="duplicateValues" dxfId="59" priority="47"/>
  </conditionalFormatting>
  <conditionalFormatting sqref="I871">
    <cfRule type="duplicateValues" dxfId="58" priority="46"/>
  </conditionalFormatting>
  <conditionalFormatting sqref="I1092">
    <cfRule type="duplicateValues" dxfId="57" priority="1"/>
  </conditionalFormatting>
  <conditionalFormatting sqref="I1095">
    <cfRule type="duplicateValues" dxfId="56" priority="2"/>
  </conditionalFormatting>
  <conditionalFormatting sqref="I1503">
    <cfRule type="duplicateValues" dxfId="55" priority="45"/>
  </conditionalFormatting>
  <conditionalFormatting sqref="I1508">
    <cfRule type="duplicateValues" dxfId="54" priority="9"/>
  </conditionalFormatting>
  <conditionalFormatting sqref="I1509:I1510">
    <cfRule type="duplicateValues" dxfId="53" priority="8"/>
  </conditionalFormatting>
  <conditionalFormatting sqref="I1511">
    <cfRule type="duplicateValues" dxfId="52" priority="7"/>
  </conditionalFormatting>
  <conditionalFormatting sqref="I1512">
    <cfRule type="duplicateValues" dxfId="51" priority="6"/>
  </conditionalFormatting>
  <conditionalFormatting sqref="I1513">
    <cfRule type="duplicateValues" dxfId="50" priority="5"/>
  </conditionalFormatting>
  <conditionalFormatting sqref="I1514">
    <cfRule type="duplicateValues" dxfId="49" priority="4"/>
  </conditionalFormatting>
  <conditionalFormatting sqref="I1515:I1516">
    <cfRule type="duplicateValues" dxfId="48" priority="3"/>
  </conditionalFormatting>
  <conditionalFormatting sqref="I1586">
    <cfRule type="duplicateValues" dxfId="47" priority="35"/>
  </conditionalFormatting>
  <conditionalFormatting sqref="I1603">
    <cfRule type="duplicateValues" dxfId="46" priority="26"/>
  </conditionalFormatting>
  <conditionalFormatting sqref="I1609">
    <cfRule type="duplicateValues" dxfId="45" priority="31"/>
  </conditionalFormatting>
  <conditionalFormatting sqref="I1610">
    <cfRule type="duplicateValues" dxfId="44" priority="30"/>
  </conditionalFormatting>
  <conditionalFormatting sqref="I1612">
    <cfRule type="duplicateValues" dxfId="43" priority="29"/>
  </conditionalFormatting>
  <conditionalFormatting sqref="I1613">
    <cfRule type="duplicateValues" dxfId="42" priority="28"/>
  </conditionalFormatting>
  <conditionalFormatting sqref="I1614">
    <cfRule type="duplicateValues" dxfId="41" priority="27"/>
  </conditionalFormatting>
  <conditionalFormatting sqref="I1615">
    <cfRule type="duplicateValues" dxfId="40" priority="25"/>
  </conditionalFormatting>
  <conditionalFormatting sqref="I1618">
    <cfRule type="duplicateValues" dxfId="39" priority="21"/>
  </conditionalFormatting>
  <conditionalFormatting sqref="I1622">
    <cfRule type="duplicateValues" dxfId="38" priority="22"/>
  </conditionalFormatting>
  <conditionalFormatting sqref="I1623">
    <cfRule type="duplicateValues" dxfId="37" priority="24"/>
  </conditionalFormatting>
  <conditionalFormatting sqref="I1624">
    <cfRule type="duplicateValues" dxfId="36" priority="23"/>
  </conditionalFormatting>
  <conditionalFormatting sqref="I1646">
    <cfRule type="duplicateValues" dxfId="35" priority="42"/>
  </conditionalFormatting>
  <conditionalFormatting sqref="I1647">
    <cfRule type="duplicateValues" dxfId="34" priority="41"/>
  </conditionalFormatting>
  <conditionalFormatting sqref="I1648">
    <cfRule type="duplicateValues" dxfId="33" priority="40"/>
  </conditionalFormatting>
  <conditionalFormatting sqref="I1650">
    <cfRule type="duplicateValues" dxfId="32" priority="43"/>
  </conditionalFormatting>
  <conditionalFormatting sqref="I1651">
    <cfRule type="duplicateValues" dxfId="31" priority="39"/>
  </conditionalFormatting>
  <conditionalFormatting sqref="I1663">
    <cfRule type="duplicateValues" dxfId="30" priority="38"/>
  </conditionalFormatting>
  <conditionalFormatting sqref="I1776:I1778">
    <cfRule type="duplicateValues" dxfId="29" priority="32"/>
  </conditionalFormatting>
  <conditionalFormatting sqref="I1784">
    <cfRule type="duplicateValues" dxfId="28" priority="34"/>
  </conditionalFormatting>
  <conditionalFormatting sqref="I1785">
    <cfRule type="duplicateValues" dxfId="27" priority="33"/>
  </conditionalFormatting>
  <conditionalFormatting sqref="I1816">
    <cfRule type="duplicateValues" dxfId="26" priority="37"/>
  </conditionalFormatting>
  <conditionalFormatting sqref="I1817 I1644:I1645 I1652:I1662 I1649 I1822:I1823 I1779:I1783 I1786:I1815 I1664:I1775">
    <cfRule type="duplicateValues" dxfId="25" priority="197"/>
  </conditionalFormatting>
  <conditionalFormatting sqref="I1818:I1821">
    <cfRule type="duplicateValues" dxfId="24" priority="36"/>
  </conditionalFormatting>
  <conditionalFormatting sqref="I1824:I1837 I1488:I1502 I1118:I1222 I528:I563 I526 I619:I638 I974:I989 I1273:I1307 I1566:I1585 I1588:I1602 I991:I1016 I640:I912 I282:I524 I1018:I1091 I1224:I1271 I914:I972 I608:I617 I1504:I1507 I1611 I1616:I1617 I1604:I1608 I1625:I1642 I1619:I1621 I8:I39 I41:I49 I51:I266 I269:I280 I566:I577 I601 I605:I606 I581:I598 I1517:I1564 I1096:I1116 I1093:I1094 I1309:I1486">
    <cfRule type="duplicateValues" dxfId="23" priority="198"/>
  </conditionalFormatting>
  <dataValidations count="6">
    <dataValidation imeMode="on" allowBlank="1" showInputMessage="1" showErrorMessage="1" sqref="S1825:S1837 R778:R912 J778:N912 J991:N1016 R1273:R1307 J1566:N1586 R619:R776 J619:N776 J974:N989 R974:R989 G1195 G1192 J1118:N1222 R1118:R1222 J1488:N1553 J1224:N1271 J1273:N1307 R1309:R1486 J1018:N1116 R1566:R1586 J1560 K1558:N1560 J1557:N1557 K1554:N1556 R991:R1016 K1644:N1657 J1658:N1658 J1733:M1744 K1817:N1817 J1724:J1732 J1747:M1747 J8:N617 K1745:M1746 R1224:R1271 J1818:N1837 R1588:R1642 J1748:N1816 J1561:N1564 J1588:N1642 R1644:R1837 N1659:N1747 K1659:M1732 R914:R972 J914:N972 R8:R617 R1488:R1564 R1018:R1116 J1309:N1486" xr:uid="{00000000-0002-0000-0200-000000000000}"/>
    <dataValidation imeMode="off" allowBlank="1" showInputMessage="1" showErrorMessage="1" sqref="O1824:O1837 P778:Q912 P619:Q776 P1273:Q1307 P974:Q989 P1118:Q1222 P1224:Q1271 P1309:Q1486 P991:Q1016 P1566:Q1586 P1588:Q1642 P1644:Q1837 P914:Q972 P8:Q617 P1488:Q1564 P1018:Q1116 T7:T1831" xr:uid="{00000000-0002-0000-0200-000001000000}"/>
    <dataValidation type="list" imeMode="off" allowBlank="1" showInputMessage="1" showErrorMessage="1" sqref="O871 O1307 O1016 O868 O1657 O1791" xr:uid="{00000000-0002-0000-0200-000002000000}">
      <formula1>$U$7:$U$15</formula1>
    </dataValidation>
    <dataValidation type="list" imeMode="off" allowBlank="1" showInputMessage="1" showErrorMessage="1" sqref="O8:O21 O619:O776 O1792:O1817 O974:O989 O1118:O1222 O1488:O1564 O1273:O1306 O1018:O1116 O1566:O1586 O1588:O1642 O1644:O1656 O1224:O1271 O1822:O1823 O530:O617 O1658:O1790 O914:O972 O1309:O1486" xr:uid="{00000000-0002-0000-0200-000004000000}">
      <formula1>$X$7:$X$15</formula1>
    </dataValidation>
    <dataValidation type="list" allowBlank="1" showInputMessage="1" showErrorMessage="1" sqref="O1818:O1821 O872:O912 O869:O870 O778:O867 O991:O1015 O22:O529" xr:uid="{00000000-0002-0000-0200-000005000000}">
      <formula1>$X$7:$X$15</formula1>
    </dataValidation>
    <dataValidation type="list" imeMode="on" allowBlank="1" showInputMessage="1" showErrorMessage="1" sqref="S1273:S1307 S778:S912 S1566:S1586 S1488:S1564 S619:S776 S8:S617 S991:S1016 S974:S989 S1224:S1271 S1309:S1486 S1018:S1116 S1588:S1642 S1644:S1824 S914:S972 S1118:S1222" xr:uid="{00000000-0002-0000-0200-000003000000}">
      <formula1>$AC$8:$AC$74</formula1>
    </dataValidation>
  </dataValidations>
  <printOptions horizontalCentered="1"/>
  <pageMargins left="0.39370078740157483" right="0.39370078740157483" top="0.59055118110236227" bottom="0.59055118110236227" header="0.78740157480314965" footer="0.31496062992125984"/>
  <pageSetup paperSize="8" scale="90" orientation="landscape" r:id="rId1"/>
  <headerFooter>
    <oddHeader>&amp;R&amp;"HG丸ｺﾞｼｯｸM-PRO,標準"&amp;10【令和７年４月７日現在】</oddHeader>
    <oddFooter>&amp;C&amp;"HG丸ｺﾞｼｯｸM-PRO,標準"&amp;10広島県水道広域連合企業団三原事務所</oddFooter>
  </headerFooter>
  <rowBreaks count="21" manualBreakCount="21">
    <brk id="357" min="1" max="23" man="1"/>
    <brk id="414" min="1" max="23" man="1"/>
    <brk id="471" min="1" max="23" man="1"/>
    <brk id="528" min="1" max="23" man="1"/>
    <brk id="590" min="1" max="23" man="1"/>
    <brk id="657" min="1" max="23" man="1"/>
    <brk id="714" min="1" max="23" man="1"/>
    <brk id="771" min="1" max="23" man="1"/>
    <brk id="828" min="1" max="23" man="1"/>
    <brk id="885" min="1" max="23" man="1"/>
    <brk id="943" min="1" max="23" man="1"/>
    <brk id="1002" min="1" max="23" man="1"/>
    <brk id="1066" min="1" max="23" man="1"/>
    <brk id="1196" min="1" max="23" man="1"/>
    <brk id="1259" min="1" max="23" man="1"/>
    <brk id="1306" min="1" max="23" man="1"/>
    <brk id="1364" min="1" max="23" man="1"/>
    <brk id="1421" min="1" max="23" man="1"/>
    <brk id="1663" min="1" max="23" man="1"/>
    <brk id="1728" min="1" max="23" man="1"/>
    <brk id="1785" min="1" max="23" man="1"/>
  </rowBreaks>
  <ignoredErrors>
    <ignoredError sqref="T1023 T103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A226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68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68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991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99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600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600"/>
      <c r="P6" s="519"/>
      <c r="Q6" s="519"/>
    </row>
    <row r="7" spans="1:27" ht="15" customHeight="1">
      <c r="A7" s="87" t="str">
        <f t="shared" ref="A7:A74" si="0">IF(OR(B7="",C7="",D7=""),"",TEXT(Q7,"000")&amp;B7&amp;TEXT(C7,"00")&amp;TEXT(D7,"00"))</f>
        <v>038P0101</v>
      </c>
      <c r="B7" s="5" t="s">
        <v>992</v>
      </c>
      <c r="C7" s="21">
        <v>1</v>
      </c>
      <c r="D7" s="21">
        <v>1</v>
      </c>
      <c r="E7" s="6" t="s">
        <v>636</v>
      </c>
      <c r="F7" s="7" t="s">
        <v>3</v>
      </c>
      <c r="G7" s="6" t="s">
        <v>993</v>
      </c>
      <c r="H7" s="6" t="s">
        <v>994</v>
      </c>
      <c r="I7" s="6" t="s">
        <v>995</v>
      </c>
      <c r="J7" s="6"/>
      <c r="K7" s="6"/>
      <c r="L7" s="12" t="s">
        <v>6</v>
      </c>
      <c r="M7" s="13" t="s">
        <v>996</v>
      </c>
      <c r="N7" s="14">
        <v>144</v>
      </c>
      <c r="O7" s="7"/>
      <c r="P7" s="6" t="s">
        <v>997</v>
      </c>
      <c r="Q7" s="63">
        <f t="shared" ref="Q7:Q70" si="1">IF(P7="","",VLOOKUP(P7,$Z$7:$AA$68,2,FALSE))</f>
        <v>38</v>
      </c>
      <c r="R7" s="1" t="str">
        <f>A7</f>
        <v>038P0101</v>
      </c>
      <c r="S7" s="1" t="str">
        <f>""&amp;L7&amp;"  "&amp;M7&amp;"  "&amp;N7&amp;""</f>
        <v>JWWA  K  144</v>
      </c>
      <c r="T7" s="1" t="str">
        <f>S7</f>
        <v>JWWA  K  144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038P0102</v>
      </c>
      <c r="B8" s="5" t="s">
        <v>998</v>
      </c>
      <c r="C8" s="21">
        <v>1</v>
      </c>
      <c r="D8" s="21">
        <v>2</v>
      </c>
      <c r="E8" s="6" t="s">
        <v>636</v>
      </c>
      <c r="F8" s="7" t="s">
        <v>3</v>
      </c>
      <c r="G8" s="6" t="s">
        <v>999</v>
      </c>
      <c r="H8" s="6" t="s">
        <v>1000</v>
      </c>
      <c r="I8" s="6" t="s">
        <v>1001</v>
      </c>
      <c r="J8" s="6"/>
      <c r="K8" s="6"/>
      <c r="L8" s="12" t="s">
        <v>828</v>
      </c>
      <c r="M8" s="13" t="s">
        <v>996</v>
      </c>
      <c r="N8" s="70">
        <v>3</v>
      </c>
      <c r="O8" s="7"/>
      <c r="P8" s="6" t="s">
        <v>997</v>
      </c>
      <c r="Q8" s="63">
        <f t="shared" si="1"/>
        <v>38</v>
      </c>
      <c r="R8" s="1" t="str">
        <f t="shared" ref="R8:R56" si="2">A8</f>
        <v>038P0102</v>
      </c>
      <c r="S8" s="1" t="str">
        <f t="shared" ref="S8:S21" si="3">""&amp;L8&amp;"  "&amp;M8&amp;"  "&amp;N8&amp;""</f>
        <v>PTC  K  3</v>
      </c>
      <c r="T8" s="1" t="str">
        <f t="shared" ref="T8:T71" si="4">S8</f>
        <v>PTC  K  3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87" t="str">
        <f t="shared" si="0"/>
        <v>038P0103</v>
      </c>
      <c r="B9" s="5" t="s">
        <v>998</v>
      </c>
      <c r="C9" s="21">
        <v>1</v>
      </c>
      <c r="D9" s="21">
        <v>3</v>
      </c>
      <c r="E9" s="6" t="s">
        <v>636</v>
      </c>
      <c r="F9" s="7" t="s">
        <v>3</v>
      </c>
      <c r="G9" s="6" t="s">
        <v>999</v>
      </c>
      <c r="H9" s="6" t="s">
        <v>1000</v>
      </c>
      <c r="I9" s="6" t="s">
        <v>1002</v>
      </c>
      <c r="J9" s="6"/>
      <c r="K9" s="6"/>
      <c r="L9" s="12" t="s">
        <v>6</v>
      </c>
      <c r="M9" s="13" t="s">
        <v>996</v>
      </c>
      <c r="N9" s="14">
        <v>144</v>
      </c>
      <c r="O9" s="7"/>
      <c r="P9" s="6" t="s">
        <v>997</v>
      </c>
      <c r="Q9" s="63">
        <f t="shared" si="1"/>
        <v>38</v>
      </c>
      <c r="R9" s="1" t="str">
        <f t="shared" si="2"/>
        <v>038P0103</v>
      </c>
      <c r="S9" s="1" t="str">
        <f t="shared" si="3"/>
        <v>JWWA  K  144</v>
      </c>
      <c r="T9" s="1" t="str">
        <f t="shared" si="4"/>
        <v>JWWA  K  144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25" t="str">
        <f t="shared" si="0"/>
        <v/>
      </c>
      <c r="B10" s="5"/>
      <c r="C10" s="21"/>
      <c r="D10" s="21"/>
      <c r="E10" s="6"/>
      <c r="F10" s="7"/>
      <c r="G10" s="6"/>
      <c r="H10" s="6"/>
      <c r="I10" s="6"/>
      <c r="J10" s="6"/>
      <c r="K10" s="6"/>
      <c r="L10" s="12"/>
      <c r="M10" s="13"/>
      <c r="N10" s="14"/>
      <c r="O10" s="7"/>
      <c r="P10" s="6"/>
      <c r="Q10" s="63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038P0201</v>
      </c>
      <c r="B11" s="5" t="s">
        <v>998</v>
      </c>
      <c r="C11" s="21">
        <v>2</v>
      </c>
      <c r="D11" s="21">
        <v>1</v>
      </c>
      <c r="E11" s="6" t="s">
        <v>636</v>
      </c>
      <c r="F11" s="7" t="s">
        <v>19</v>
      </c>
      <c r="G11" s="6" t="s">
        <v>1003</v>
      </c>
      <c r="H11" s="6" t="s">
        <v>1004</v>
      </c>
      <c r="I11" s="6" t="s">
        <v>995</v>
      </c>
      <c r="J11" s="6"/>
      <c r="K11" s="6"/>
      <c r="L11" s="12" t="s">
        <v>6</v>
      </c>
      <c r="M11" s="13" t="s">
        <v>996</v>
      </c>
      <c r="N11" s="14">
        <v>145</v>
      </c>
      <c r="O11" s="7"/>
      <c r="P11" s="6" t="s">
        <v>997</v>
      </c>
      <c r="Q11" s="63">
        <f t="shared" si="1"/>
        <v>38</v>
      </c>
      <c r="R11" s="1" t="str">
        <f t="shared" si="2"/>
        <v>038P0201</v>
      </c>
      <c r="S11" s="1" t="str">
        <f t="shared" si="3"/>
        <v>JWWA  K  145</v>
      </c>
      <c r="T11" s="1" t="str">
        <f t="shared" si="4"/>
        <v>JWWA  K  145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87" t="str">
        <f t="shared" si="0"/>
        <v>038P0202</v>
      </c>
      <c r="B12" s="5" t="s">
        <v>998</v>
      </c>
      <c r="C12" s="21">
        <v>2</v>
      </c>
      <c r="D12" s="21">
        <v>2</v>
      </c>
      <c r="E12" s="6" t="s">
        <v>636</v>
      </c>
      <c r="F12" s="7" t="s">
        <v>19</v>
      </c>
      <c r="G12" s="6" t="s">
        <v>1005</v>
      </c>
      <c r="H12" s="6" t="s">
        <v>1006</v>
      </c>
      <c r="I12" s="6" t="s">
        <v>1007</v>
      </c>
      <c r="J12" s="6"/>
      <c r="K12" s="6"/>
      <c r="L12" s="12" t="s">
        <v>828</v>
      </c>
      <c r="M12" s="13" t="s">
        <v>996</v>
      </c>
      <c r="N12" s="70">
        <v>13</v>
      </c>
      <c r="O12" s="7"/>
      <c r="P12" s="6" t="s">
        <v>997</v>
      </c>
      <c r="Q12" s="63">
        <f t="shared" si="1"/>
        <v>38</v>
      </c>
      <c r="R12" s="1" t="str">
        <f t="shared" si="2"/>
        <v>038P0202</v>
      </c>
      <c r="S12" s="1" t="str">
        <f t="shared" si="3"/>
        <v>PTC  K  13</v>
      </c>
      <c r="T12" s="1" t="str">
        <f t="shared" si="4"/>
        <v>PTC  K  13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si="0"/>
        <v>038P0203</v>
      </c>
      <c r="B13" s="5" t="s">
        <v>998</v>
      </c>
      <c r="C13" s="21">
        <v>2</v>
      </c>
      <c r="D13" s="21">
        <v>3</v>
      </c>
      <c r="E13" s="6" t="s">
        <v>636</v>
      </c>
      <c r="F13" s="7" t="s">
        <v>19</v>
      </c>
      <c r="G13" s="6" t="s">
        <v>1005</v>
      </c>
      <c r="H13" s="6" t="s">
        <v>1006</v>
      </c>
      <c r="I13" s="6" t="s">
        <v>1008</v>
      </c>
      <c r="J13" s="6"/>
      <c r="K13" s="6"/>
      <c r="L13" s="12" t="s">
        <v>6</v>
      </c>
      <c r="M13" s="13" t="s">
        <v>996</v>
      </c>
      <c r="N13" s="14">
        <v>145</v>
      </c>
      <c r="O13" s="7"/>
      <c r="P13" s="6" t="s">
        <v>997</v>
      </c>
      <c r="Q13" s="63">
        <f t="shared" si="1"/>
        <v>38</v>
      </c>
      <c r="R13" s="1" t="str">
        <f t="shared" si="2"/>
        <v>038P0203</v>
      </c>
      <c r="S13" s="1" t="str">
        <f t="shared" si="3"/>
        <v>JWWA  K  145</v>
      </c>
      <c r="T13" s="1" t="str">
        <f t="shared" si="4"/>
        <v>JWWA  K  145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038P0204</v>
      </c>
      <c r="B14" s="5" t="s">
        <v>998</v>
      </c>
      <c r="C14" s="21">
        <v>2</v>
      </c>
      <c r="D14" s="21">
        <v>4</v>
      </c>
      <c r="E14" s="6" t="s">
        <v>636</v>
      </c>
      <c r="F14" s="7" t="s">
        <v>19</v>
      </c>
      <c r="G14" s="6" t="s">
        <v>1009</v>
      </c>
      <c r="H14" s="6" t="s">
        <v>1010</v>
      </c>
      <c r="I14" s="6" t="s">
        <v>1011</v>
      </c>
      <c r="J14" s="6"/>
      <c r="K14" s="6"/>
      <c r="L14" s="12" t="s">
        <v>6</v>
      </c>
      <c r="M14" s="13" t="s">
        <v>996</v>
      </c>
      <c r="N14" s="14">
        <v>145</v>
      </c>
      <c r="O14" s="7"/>
      <c r="P14" s="6" t="s">
        <v>997</v>
      </c>
      <c r="Q14" s="63">
        <f t="shared" si="1"/>
        <v>38</v>
      </c>
      <c r="R14" s="1" t="str">
        <f t="shared" si="2"/>
        <v>038P0204</v>
      </c>
      <c r="S14" s="1" t="str">
        <f t="shared" si="3"/>
        <v>JWWA  K  145</v>
      </c>
      <c r="T14" s="1" t="str">
        <f t="shared" si="4"/>
        <v>JWWA  K  145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87" t="str">
        <f t="shared" si="0"/>
        <v>038P0205</v>
      </c>
      <c r="B15" s="5" t="s">
        <v>998</v>
      </c>
      <c r="C15" s="21">
        <v>2</v>
      </c>
      <c r="D15" s="21">
        <v>5</v>
      </c>
      <c r="E15" s="6" t="s">
        <v>636</v>
      </c>
      <c r="F15" s="7" t="s">
        <v>19</v>
      </c>
      <c r="G15" s="6" t="s">
        <v>1012</v>
      </c>
      <c r="H15" s="6" t="s">
        <v>1013</v>
      </c>
      <c r="I15" s="6" t="s">
        <v>1007</v>
      </c>
      <c r="J15" s="6"/>
      <c r="K15" s="6"/>
      <c r="L15" s="12" t="s">
        <v>6</v>
      </c>
      <c r="M15" s="13" t="s">
        <v>996</v>
      </c>
      <c r="N15" s="14">
        <v>145</v>
      </c>
      <c r="O15" s="7"/>
      <c r="P15" s="6" t="s">
        <v>997</v>
      </c>
      <c r="Q15" s="63">
        <f t="shared" si="1"/>
        <v>38</v>
      </c>
      <c r="R15" s="1" t="str">
        <f t="shared" si="2"/>
        <v>038P0205</v>
      </c>
      <c r="S15" s="1" t="str">
        <f t="shared" si="3"/>
        <v>JWWA  K  145</v>
      </c>
      <c r="T15" s="1" t="str">
        <f t="shared" si="4"/>
        <v>JWWA  K  145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87" t="str">
        <f t="shared" si="0"/>
        <v>038P0206</v>
      </c>
      <c r="B16" s="5" t="s">
        <v>998</v>
      </c>
      <c r="C16" s="21">
        <v>2</v>
      </c>
      <c r="D16" s="21">
        <v>6</v>
      </c>
      <c r="E16" s="6" t="s">
        <v>636</v>
      </c>
      <c r="F16" s="7" t="s">
        <v>19</v>
      </c>
      <c r="G16" s="6" t="s">
        <v>1014</v>
      </c>
      <c r="H16" s="6" t="s">
        <v>1018</v>
      </c>
      <c r="I16" s="6" t="s">
        <v>1023</v>
      </c>
      <c r="J16" s="6" t="s">
        <v>1015</v>
      </c>
      <c r="K16" s="6" t="s">
        <v>1016</v>
      </c>
      <c r="L16" s="12" t="s">
        <v>6</v>
      </c>
      <c r="M16" s="13" t="s">
        <v>996</v>
      </c>
      <c r="N16" s="14">
        <v>145</v>
      </c>
      <c r="O16" s="7"/>
      <c r="P16" s="6" t="s">
        <v>997</v>
      </c>
      <c r="Q16" s="63">
        <f t="shared" si="1"/>
        <v>38</v>
      </c>
      <c r="R16" s="1" t="str">
        <f t="shared" si="2"/>
        <v>038P0206</v>
      </c>
      <c r="S16" s="1" t="str">
        <f t="shared" si="3"/>
        <v>JWWA  K  145</v>
      </c>
      <c r="T16" s="1" t="str">
        <f t="shared" si="4"/>
        <v>JWWA  K  145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038P0207</v>
      </c>
      <c r="B17" s="5" t="s">
        <v>998</v>
      </c>
      <c r="C17" s="21">
        <v>2</v>
      </c>
      <c r="D17" s="21">
        <v>7</v>
      </c>
      <c r="E17" s="6" t="s">
        <v>636</v>
      </c>
      <c r="F17" s="7" t="s">
        <v>19</v>
      </c>
      <c r="G17" s="6" t="s">
        <v>1014</v>
      </c>
      <c r="H17" s="6" t="s">
        <v>1018</v>
      </c>
      <c r="I17" s="6" t="s">
        <v>1023</v>
      </c>
      <c r="J17" s="6" t="s">
        <v>1015</v>
      </c>
      <c r="K17" s="6" t="s">
        <v>1017</v>
      </c>
      <c r="L17" s="12" t="s">
        <v>6</v>
      </c>
      <c r="M17" s="13" t="s">
        <v>996</v>
      </c>
      <c r="N17" s="14">
        <v>145</v>
      </c>
      <c r="O17" s="7"/>
      <c r="P17" s="6" t="s">
        <v>997</v>
      </c>
      <c r="Q17" s="63">
        <f t="shared" si="1"/>
        <v>38</v>
      </c>
      <c r="R17" s="1" t="str">
        <f t="shared" si="2"/>
        <v>038P0207</v>
      </c>
      <c r="S17" s="1" t="str">
        <f t="shared" si="3"/>
        <v>JWWA  K  145</v>
      </c>
      <c r="T17" s="1" t="str">
        <f t="shared" si="4"/>
        <v>JWWA  K  145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038P0208</v>
      </c>
      <c r="B18" s="5" t="s">
        <v>998</v>
      </c>
      <c r="C18" s="21">
        <v>2</v>
      </c>
      <c r="D18" s="21">
        <v>8</v>
      </c>
      <c r="E18" s="6" t="s">
        <v>636</v>
      </c>
      <c r="F18" s="7" t="s">
        <v>19</v>
      </c>
      <c r="G18" s="6" t="s">
        <v>1014</v>
      </c>
      <c r="H18" s="6" t="s">
        <v>1019</v>
      </c>
      <c r="I18" s="6" t="s">
        <v>1023</v>
      </c>
      <c r="J18" s="6" t="s">
        <v>1020</v>
      </c>
      <c r="K18" s="6" t="s">
        <v>1021</v>
      </c>
      <c r="L18" s="12" t="s">
        <v>6</v>
      </c>
      <c r="M18" s="13" t="s">
        <v>996</v>
      </c>
      <c r="N18" s="14">
        <v>145</v>
      </c>
      <c r="O18" s="7"/>
      <c r="P18" s="6" t="s">
        <v>997</v>
      </c>
      <c r="Q18" s="63">
        <f t="shared" si="1"/>
        <v>38</v>
      </c>
      <c r="R18" s="1" t="str">
        <f t="shared" si="2"/>
        <v>038P0208</v>
      </c>
      <c r="S18" s="1" t="str">
        <f t="shared" si="3"/>
        <v>JWWA  K  145</v>
      </c>
      <c r="T18" s="1" t="str">
        <f t="shared" si="4"/>
        <v>JWWA  K  145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038P0209</v>
      </c>
      <c r="B19" s="5" t="s">
        <v>998</v>
      </c>
      <c r="C19" s="21">
        <v>2</v>
      </c>
      <c r="D19" s="21">
        <v>9</v>
      </c>
      <c r="E19" s="6" t="s">
        <v>636</v>
      </c>
      <c r="F19" s="7" t="s">
        <v>19</v>
      </c>
      <c r="G19" s="6" t="s">
        <v>1014</v>
      </c>
      <c r="H19" s="6" t="s">
        <v>1019</v>
      </c>
      <c r="I19" s="6" t="s">
        <v>1023</v>
      </c>
      <c r="J19" s="6" t="s">
        <v>1020</v>
      </c>
      <c r="K19" s="6" t="s">
        <v>1022</v>
      </c>
      <c r="L19" s="12" t="s">
        <v>6</v>
      </c>
      <c r="M19" s="13" t="s">
        <v>996</v>
      </c>
      <c r="N19" s="14">
        <v>145</v>
      </c>
      <c r="O19" s="7"/>
      <c r="P19" s="6" t="s">
        <v>997</v>
      </c>
      <c r="Q19" s="63">
        <f t="shared" si="1"/>
        <v>38</v>
      </c>
      <c r="R19" s="1" t="str">
        <f t="shared" si="2"/>
        <v>038P0209</v>
      </c>
      <c r="S19" s="1" t="str">
        <f t="shared" si="3"/>
        <v>JWWA  K  145</v>
      </c>
      <c r="T19" s="1" t="str">
        <f t="shared" si="4"/>
        <v>JWWA  K  145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038P0210</v>
      </c>
      <c r="B20" s="5" t="s">
        <v>998</v>
      </c>
      <c r="C20" s="21">
        <v>2</v>
      </c>
      <c r="D20" s="21">
        <v>10</v>
      </c>
      <c r="E20" s="6" t="s">
        <v>636</v>
      </c>
      <c r="F20" s="7" t="s">
        <v>19</v>
      </c>
      <c r="G20" s="6" t="s">
        <v>1026</v>
      </c>
      <c r="H20" s="6" t="s">
        <v>1024</v>
      </c>
      <c r="I20" s="6" t="s">
        <v>1025</v>
      </c>
      <c r="J20" s="6" t="s">
        <v>1015</v>
      </c>
      <c r="K20" s="6" t="s">
        <v>1016</v>
      </c>
      <c r="L20" s="12" t="s">
        <v>6</v>
      </c>
      <c r="M20" s="13" t="s">
        <v>996</v>
      </c>
      <c r="N20" s="14">
        <v>145</v>
      </c>
      <c r="O20" s="7"/>
      <c r="P20" s="6" t="s">
        <v>997</v>
      </c>
      <c r="Q20" s="63">
        <f t="shared" si="1"/>
        <v>38</v>
      </c>
      <c r="R20" s="1" t="str">
        <f t="shared" si="2"/>
        <v>038P0210</v>
      </c>
      <c r="S20" s="1" t="str">
        <f t="shared" si="3"/>
        <v>JWWA  K  145</v>
      </c>
      <c r="T20" s="1" t="str">
        <f t="shared" si="4"/>
        <v>JWWA  K  145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038P0211</v>
      </c>
      <c r="B21" s="5" t="s">
        <v>998</v>
      </c>
      <c r="C21" s="21">
        <v>2</v>
      </c>
      <c r="D21" s="21">
        <v>11</v>
      </c>
      <c r="E21" s="6" t="s">
        <v>636</v>
      </c>
      <c r="F21" s="7" t="s">
        <v>19</v>
      </c>
      <c r="G21" s="6" t="s">
        <v>1026</v>
      </c>
      <c r="H21" s="6" t="s">
        <v>1024</v>
      </c>
      <c r="I21" s="6" t="s">
        <v>1025</v>
      </c>
      <c r="J21" s="6" t="s">
        <v>1015</v>
      </c>
      <c r="K21" s="6" t="s">
        <v>1017</v>
      </c>
      <c r="L21" s="12" t="s">
        <v>6</v>
      </c>
      <c r="M21" s="13" t="s">
        <v>996</v>
      </c>
      <c r="N21" s="14">
        <v>145</v>
      </c>
      <c r="O21" s="7"/>
      <c r="P21" s="6" t="s">
        <v>997</v>
      </c>
      <c r="Q21" s="63">
        <f t="shared" si="1"/>
        <v>38</v>
      </c>
      <c r="R21" s="1" t="str">
        <f t="shared" si="2"/>
        <v>038P0211</v>
      </c>
      <c r="S21" s="1" t="str">
        <f t="shared" si="3"/>
        <v>JWWA  K  145</v>
      </c>
      <c r="T21" s="1" t="str">
        <f t="shared" si="4"/>
        <v>JWWA  K  145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038P0212</v>
      </c>
      <c r="B22" s="5" t="s">
        <v>998</v>
      </c>
      <c r="C22" s="21">
        <v>2</v>
      </c>
      <c r="D22" s="21">
        <v>12</v>
      </c>
      <c r="E22" s="6" t="s">
        <v>636</v>
      </c>
      <c r="F22" s="7" t="s">
        <v>19</v>
      </c>
      <c r="G22" s="6" t="s">
        <v>1026</v>
      </c>
      <c r="H22" s="6" t="s">
        <v>1027</v>
      </c>
      <c r="I22" s="6" t="s">
        <v>1025</v>
      </c>
      <c r="J22" s="6" t="s">
        <v>1020</v>
      </c>
      <c r="K22" s="6" t="s">
        <v>1021</v>
      </c>
      <c r="L22" s="12" t="s">
        <v>6</v>
      </c>
      <c r="M22" s="13" t="s">
        <v>996</v>
      </c>
      <c r="N22" s="14">
        <v>145</v>
      </c>
      <c r="O22" s="7"/>
      <c r="P22" s="6" t="s">
        <v>997</v>
      </c>
      <c r="Q22" s="63">
        <f t="shared" si="1"/>
        <v>38</v>
      </c>
      <c r="R22" s="1" t="str">
        <f t="shared" si="2"/>
        <v>038P0212</v>
      </c>
      <c r="S22" s="1" t="str">
        <f>""&amp;L22&amp;"  "&amp;M22&amp;"  "&amp;N22&amp;""</f>
        <v>JWWA  K  145</v>
      </c>
      <c r="T22" s="1" t="str">
        <f t="shared" si="4"/>
        <v>JWWA  K  145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038P0213</v>
      </c>
      <c r="B23" s="5" t="s">
        <v>998</v>
      </c>
      <c r="C23" s="21">
        <v>2</v>
      </c>
      <c r="D23" s="21">
        <v>13</v>
      </c>
      <c r="E23" s="6" t="s">
        <v>636</v>
      </c>
      <c r="F23" s="7" t="s">
        <v>19</v>
      </c>
      <c r="G23" s="6" t="s">
        <v>1026</v>
      </c>
      <c r="H23" s="6" t="s">
        <v>1027</v>
      </c>
      <c r="I23" s="6" t="s">
        <v>1025</v>
      </c>
      <c r="J23" s="6" t="s">
        <v>1020</v>
      </c>
      <c r="K23" s="6" t="s">
        <v>1022</v>
      </c>
      <c r="L23" s="12" t="s">
        <v>6</v>
      </c>
      <c r="M23" s="13" t="s">
        <v>996</v>
      </c>
      <c r="N23" s="14">
        <v>145</v>
      </c>
      <c r="O23" s="7"/>
      <c r="P23" s="6" t="s">
        <v>997</v>
      </c>
      <c r="Q23" s="63">
        <f t="shared" si="1"/>
        <v>38</v>
      </c>
      <c r="R23" s="1" t="str">
        <f t="shared" si="2"/>
        <v>038P0213</v>
      </c>
      <c r="S23" s="1" t="str">
        <f>""&amp;L23&amp;"  "&amp;M23&amp;"  "&amp;N23&amp;""</f>
        <v>JWWA  K  145</v>
      </c>
      <c r="T23" s="1" t="str">
        <f t="shared" si="4"/>
        <v>JWWA  K  145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87" t="str">
        <f t="shared" si="0"/>
        <v>038P0214</v>
      </c>
      <c r="B24" s="5" t="s">
        <v>998</v>
      </c>
      <c r="C24" s="21">
        <v>2</v>
      </c>
      <c r="D24" s="21">
        <v>14</v>
      </c>
      <c r="E24" s="6" t="s">
        <v>636</v>
      </c>
      <c r="F24" s="7" t="s">
        <v>19</v>
      </c>
      <c r="G24" s="6" t="s">
        <v>1028</v>
      </c>
      <c r="H24" s="6" t="s">
        <v>1029</v>
      </c>
      <c r="I24" s="6" t="s">
        <v>1030</v>
      </c>
      <c r="J24" s="6"/>
      <c r="K24" s="6"/>
      <c r="L24" s="12" t="s">
        <v>6</v>
      </c>
      <c r="M24" s="13" t="s">
        <v>996</v>
      </c>
      <c r="N24" s="14">
        <v>145</v>
      </c>
      <c r="O24" s="7"/>
      <c r="P24" s="6" t="s">
        <v>997</v>
      </c>
      <c r="Q24" s="63">
        <f t="shared" si="1"/>
        <v>38</v>
      </c>
      <c r="R24" s="1" t="str">
        <f t="shared" si="2"/>
        <v>038P0214</v>
      </c>
      <c r="S24" s="1" t="str">
        <f>""&amp;L24&amp;"  "&amp;M24&amp;"  "&amp;N24&amp;""</f>
        <v>JWWA  K  145</v>
      </c>
      <c r="T24" s="1" t="str">
        <f t="shared" si="4"/>
        <v>JWWA  K  145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038P0215</v>
      </c>
      <c r="B25" s="5" t="s">
        <v>998</v>
      </c>
      <c r="C25" s="21">
        <v>2</v>
      </c>
      <c r="D25" s="21">
        <v>15</v>
      </c>
      <c r="E25" s="6" t="s">
        <v>636</v>
      </c>
      <c r="F25" s="7" t="s">
        <v>19</v>
      </c>
      <c r="G25" s="6" t="s">
        <v>1031</v>
      </c>
      <c r="H25" s="6" t="s">
        <v>1032</v>
      </c>
      <c r="I25" s="6" t="s">
        <v>1030</v>
      </c>
      <c r="J25" s="6"/>
      <c r="K25" s="6"/>
      <c r="L25" s="12" t="s">
        <v>6</v>
      </c>
      <c r="M25" s="13" t="s">
        <v>996</v>
      </c>
      <c r="N25" s="14">
        <v>145</v>
      </c>
      <c r="O25" s="7"/>
      <c r="P25" s="6" t="s">
        <v>997</v>
      </c>
      <c r="Q25" s="63">
        <f t="shared" si="1"/>
        <v>38</v>
      </c>
      <c r="R25" s="1" t="str">
        <f t="shared" si="2"/>
        <v>038P0215</v>
      </c>
      <c r="S25" s="1" t="str">
        <f>""&amp;L25&amp;"  "&amp;M25&amp;"  "&amp;N25&amp;""</f>
        <v>JWWA  K  145</v>
      </c>
      <c r="T25" s="1" t="str">
        <f t="shared" si="4"/>
        <v>JWWA  K  145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038P0216</v>
      </c>
      <c r="B26" s="5" t="s">
        <v>998</v>
      </c>
      <c r="C26" s="21">
        <v>2</v>
      </c>
      <c r="D26" s="21">
        <v>16</v>
      </c>
      <c r="E26" s="6" t="s">
        <v>636</v>
      </c>
      <c r="F26" s="7" t="s">
        <v>19</v>
      </c>
      <c r="G26" s="6" t="s">
        <v>1033</v>
      </c>
      <c r="H26" s="6" t="s">
        <v>1034</v>
      </c>
      <c r="I26" s="6" t="s">
        <v>1001</v>
      </c>
      <c r="J26" s="6"/>
      <c r="K26" s="6"/>
      <c r="L26" s="12" t="s">
        <v>828</v>
      </c>
      <c r="M26" s="13" t="s">
        <v>996</v>
      </c>
      <c r="N26" s="70">
        <v>13</v>
      </c>
      <c r="O26" s="7"/>
      <c r="P26" s="6" t="s">
        <v>997</v>
      </c>
      <c r="Q26" s="63">
        <f t="shared" si="1"/>
        <v>38</v>
      </c>
      <c r="R26" s="1" t="str">
        <f t="shared" si="2"/>
        <v>038P0216</v>
      </c>
      <c r="S26" s="1" t="str">
        <f t="shared" ref="S26:S44" si="5">""&amp;L26&amp;"  "&amp;M26&amp;"  "&amp;N26&amp;""</f>
        <v>PTC  K  13</v>
      </c>
      <c r="T26" s="1" t="str">
        <f t="shared" si="4"/>
        <v>PTC  K  13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87" t="str">
        <f t="shared" si="0"/>
        <v>038P0217</v>
      </c>
      <c r="B27" s="5" t="s">
        <v>998</v>
      </c>
      <c r="C27" s="21">
        <v>2</v>
      </c>
      <c r="D27" s="21">
        <v>17</v>
      </c>
      <c r="E27" s="6" t="s">
        <v>636</v>
      </c>
      <c r="F27" s="7" t="s">
        <v>19</v>
      </c>
      <c r="G27" s="6" t="s">
        <v>1033</v>
      </c>
      <c r="H27" s="6" t="s">
        <v>1034</v>
      </c>
      <c r="I27" s="6" t="s">
        <v>1002</v>
      </c>
      <c r="J27" s="11"/>
      <c r="K27" s="6"/>
      <c r="L27" s="12" t="s">
        <v>6</v>
      </c>
      <c r="M27" s="13" t="s">
        <v>996</v>
      </c>
      <c r="N27" s="14">
        <v>145</v>
      </c>
      <c r="O27" s="7"/>
      <c r="P27" s="6" t="s">
        <v>997</v>
      </c>
      <c r="Q27" s="63">
        <f t="shared" si="1"/>
        <v>38</v>
      </c>
      <c r="R27" s="1" t="str">
        <f t="shared" si="2"/>
        <v>038P0217</v>
      </c>
      <c r="S27" s="1" t="str">
        <f t="shared" si="5"/>
        <v>JWWA  K  145</v>
      </c>
      <c r="T27" s="1" t="str">
        <f t="shared" si="4"/>
        <v>JWWA  K  145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038P0218</v>
      </c>
      <c r="B28" s="5" t="s">
        <v>998</v>
      </c>
      <c r="C28" s="21">
        <v>2</v>
      </c>
      <c r="D28" s="21">
        <v>18</v>
      </c>
      <c r="E28" s="6" t="s">
        <v>636</v>
      </c>
      <c r="F28" s="7" t="s">
        <v>19</v>
      </c>
      <c r="G28" s="6" t="s">
        <v>1035</v>
      </c>
      <c r="H28" s="6" t="s">
        <v>1036</v>
      </c>
      <c r="I28" s="6" t="s">
        <v>1001</v>
      </c>
      <c r="J28" s="6"/>
      <c r="K28" s="6"/>
      <c r="L28" s="12" t="s">
        <v>828</v>
      </c>
      <c r="M28" s="13" t="s">
        <v>996</v>
      </c>
      <c r="N28" s="70">
        <v>13</v>
      </c>
      <c r="O28" s="7"/>
      <c r="P28" s="6" t="s">
        <v>997</v>
      </c>
      <c r="Q28" s="63">
        <f t="shared" si="1"/>
        <v>38</v>
      </c>
      <c r="R28" s="1" t="str">
        <f t="shared" si="2"/>
        <v>038P0218</v>
      </c>
      <c r="S28" s="1" t="str">
        <f t="shared" si="5"/>
        <v>PTC  K  13</v>
      </c>
      <c r="T28" s="1" t="str">
        <f t="shared" si="4"/>
        <v>PTC  K  13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038P0219</v>
      </c>
      <c r="B29" s="5" t="s">
        <v>998</v>
      </c>
      <c r="C29" s="21">
        <v>2</v>
      </c>
      <c r="D29" s="21">
        <v>19</v>
      </c>
      <c r="E29" s="6" t="s">
        <v>636</v>
      </c>
      <c r="F29" s="7" t="s">
        <v>19</v>
      </c>
      <c r="G29" s="6" t="s">
        <v>1035</v>
      </c>
      <c r="H29" s="6" t="s">
        <v>1036</v>
      </c>
      <c r="I29" s="6" t="s">
        <v>1002</v>
      </c>
      <c r="J29" s="11"/>
      <c r="K29" s="6"/>
      <c r="L29" s="12" t="s">
        <v>6</v>
      </c>
      <c r="M29" s="13" t="s">
        <v>996</v>
      </c>
      <c r="N29" s="14">
        <v>145</v>
      </c>
      <c r="O29" s="7"/>
      <c r="P29" s="6" t="s">
        <v>997</v>
      </c>
      <c r="Q29" s="63">
        <f t="shared" si="1"/>
        <v>38</v>
      </c>
      <c r="R29" s="1" t="str">
        <f t="shared" si="2"/>
        <v>038P0219</v>
      </c>
      <c r="S29" s="1" t="str">
        <f t="shared" si="5"/>
        <v>JWWA  K  145</v>
      </c>
      <c r="T29" s="1" t="str">
        <f t="shared" si="4"/>
        <v>JWWA  K  145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038P0220</v>
      </c>
      <c r="B30" s="5" t="s">
        <v>998</v>
      </c>
      <c r="C30" s="21">
        <v>2</v>
      </c>
      <c r="D30" s="21">
        <v>20</v>
      </c>
      <c r="E30" s="6" t="s">
        <v>636</v>
      </c>
      <c r="F30" s="7" t="s">
        <v>19</v>
      </c>
      <c r="G30" s="6" t="s">
        <v>1037</v>
      </c>
      <c r="H30" s="6" t="s">
        <v>1038</v>
      </c>
      <c r="I30" s="6" t="s">
        <v>1001</v>
      </c>
      <c r="J30" s="6"/>
      <c r="K30" s="6"/>
      <c r="L30" s="12" t="s">
        <v>828</v>
      </c>
      <c r="M30" s="13" t="s">
        <v>996</v>
      </c>
      <c r="N30" s="70">
        <v>13</v>
      </c>
      <c r="O30" s="7"/>
      <c r="P30" s="6" t="s">
        <v>997</v>
      </c>
      <c r="Q30" s="63">
        <f t="shared" si="1"/>
        <v>38</v>
      </c>
      <c r="R30" s="1" t="str">
        <f t="shared" si="2"/>
        <v>038P0220</v>
      </c>
      <c r="S30" s="1" t="str">
        <f t="shared" si="5"/>
        <v>PTC  K  13</v>
      </c>
      <c r="T30" s="1" t="str">
        <f t="shared" si="4"/>
        <v>PTC  K  13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038P0221</v>
      </c>
      <c r="B31" s="5" t="s">
        <v>998</v>
      </c>
      <c r="C31" s="21">
        <v>2</v>
      </c>
      <c r="D31" s="21">
        <v>21</v>
      </c>
      <c r="E31" s="6" t="s">
        <v>636</v>
      </c>
      <c r="F31" s="7" t="s">
        <v>19</v>
      </c>
      <c r="G31" s="6" t="s">
        <v>1037</v>
      </c>
      <c r="H31" s="6" t="s">
        <v>1038</v>
      </c>
      <c r="I31" s="6" t="s">
        <v>1002</v>
      </c>
      <c r="J31" s="11"/>
      <c r="K31" s="6"/>
      <c r="L31" s="12" t="s">
        <v>6</v>
      </c>
      <c r="M31" s="13" t="s">
        <v>996</v>
      </c>
      <c r="N31" s="14">
        <v>145</v>
      </c>
      <c r="O31" s="7"/>
      <c r="P31" s="6" t="s">
        <v>997</v>
      </c>
      <c r="Q31" s="63">
        <f t="shared" si="1"/>
        <v>38</v>
      </c>
      <c r="R31" s="1" t="str">
        <f t="shared" si="2"/>
        <v>038P0221</v>
      </c>
      <c r="S31" s="1" t="str">
        <f t="shared" si="5"/>
        <v>JWWA  K  145</v>
      </c>
      <c r="T31" s="1" t="str">
        <f t="shared" si="4"/>
        <v>JWWA  K  145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87" t="str">
        <f t="shared" si="0"/>
        <v>038P0222</v>
      </c>
      <c r="B32" s="5" t="s">
        <v>998</v>
      </c>
      <c r="C32" s="21">
        <v>2</v>
      </c>
      <c r="D32" s="21">
        <v>22</v>
      </c>
      <c r="E32" s="6" t="s">
        <v>636</v>
      </c>
      <c r="F32" s="7" t="s">
        <v>19</v>
      </c>
      <c r="G32" s="6" t="s">
        <v>1039</v>
      </c>
      <c r="H32" s="6" t="s">
        <v>1040</v>
      </c>
      <c r="I32" s="6" t="s">
        <v>1001</v>
      </c>
      <c r="J32" s="6"/>
      <c r="K32" s="6"/>
      <c r="L32" s="12" t="s">
        <v>828</v>
      </c>
      <c r="M32" s="13" t="s">
        <v>996</v>
      </c>
      <c r="N32" s="70">
        <v>13</v>
      </c>
      <c r="O32" s="7"/>
      <c r="P32" s="6" t="s">
        <v>997</v>
      </c>
      <c r="Q32" s="63">
        <f t="shared" si="1"/>
        <v>38</v>
      </c>
      <c r="R32" s="1" t="str">
        <f t="shared" si="2"/>
        <v>038P0222</v>
      </c>
      <c r="S32" s="1" t="str">
        <f t="shared" si="5"/>
        <v>PTC  K  13</v>
      </c>
      <c r="T32" s="1" t="str">
        <f t="shared" si="4"/>
        <v>PTC  K  13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87" t="str">
        <f t="shared" si="0"/>
        <v>038P0223</v>
      </c>
      <c r="B33" s="5" t="s">
        <v>998</v>
      </c>
      <c r="C33" s="21">
        <v>2</v>
      </c>
      <c r="D33" s="21">
        <v>23</v>
      </c>
      <c r="E33" s="6" t="s">
        <v>636</v>
      </c>
      <c r="F33" s="7" t="s">
        <v>19</v>
      </c>
      <c r="G33" s="6" t="s">
        <v>1039</v>
      </c>
      <c r="H33" s="6" t="s">
        <v>1040</v>
      </c>
      <c r="I33" s="6" t="s">
        <v>1002</v>
      </c>
      <c r="J33" s="11"/>
      <c r="K33" s="6"/>
      <c r="L33" s="12" t="s">
        <v>6</v>
      </c>
      <c r="M33" s="13" t="s">
        <v>996</v>
      </c>
      <c r="N33" s="14">
        <v>145</v>
      </c>
      <c r="O33" s="7"/>
      <c r="P33" s="6" t="s">
        <v>997</v>
      </c>
      <c r="Q33" s="63">
        <f t="shared" si="1"/>
        <v>38</v>
      </c>
      <c r="R33" s="1" t="str">
        <f t="shared" si="2"/>
        <v>038P0223</v>
      </c>
      <c r="S33" s="1" t="str">
        <f t="shared" si="5"/>
        <v>JWWA  K  145</v>
      </c>
      <c r="T33" s="1" t="str">
        <f t="shared" si="4"/>
        <v>JWWA  K  145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038P0224</v>
      </c>
      <c r="B34" s="5" t="s">
        <v>998</v>
      </c>
      <c r="C34" s="21">
        <v>2</v>
      </c>
      <c r="D34" s="21">
        <v>24</v>
      </c>
      <c r="E34" s="6" t="s">
        <v>636</v>
      </c>
      <c r="F34" s="7" t="s">
        <v>19</v>
      </c>
      <c r="G34" s="6" t="s">
        <v>1041</v>
      </c>
      <c r="H34" s="6" t="s">
        <v>1042</v>
      </c>
      <c r="I34" s="6" t="s">
        <v>1001</v>
      </c>
      <c r="J34" s="6"/>
      <c r="K34" s="6"/>
      <c r="L34" s="12" t="s">
        <v>828</v>
      </c>
      <c r="M34" s="13" t="s">
        <v>996</v>
      </c>
      <c r="N34" s="70">
        <v>13</v>
      </c>
      <c r="O34" s="7"/>
      <c r="P34" s="6" t="s">
        <v>997</v>
      </c>
      <c r="Q34" s="63">
        <f t="shared" si="1"/>
        <v>38</v>
      </c>
      <c r="R34" s="1" t="str">
        <f t="shared" si="2"/>
        <v>038P0224</v>
      </c>
      <c r="S34" s="1" t="str">
        <f t="shared" si="5"/>
        <v>PTC  K  13</v>
      </c>
      <c r="T34" s="1" t="str">
        <f t="shared" si="4"/>
        <v>PTC  K  13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87" t="str">
        <f t="shared" si="0"/>
        <v>038P0225</v>
      </c>
      <c r="B35" s="5" t="s">
        <v>998</v>
      </c>
      <c r="C35" s="21">
        <v>2</v>
      </c>
      <c r="D35" s="21">
        <v>25</v>
      </c>
      <c r="E35" s="6" t="s">
        <v>636</v>
      </c>
      <c r="F35" s="7" t="s">
        <v>19</v>
      </c>
      <c r="G35" s="6" t="s">
        <v>1041</v>
      </c>
      <c r="H35" s="6" t="s">
        <v>1042</v>
      </c>
      <c r="I35" s="6" t="s">
        <v>1002</v>
      </c>
      <c r="J35" s="11"/>
      <c r="K35" s="6"/>
      <c r="L35" s="12" t="s">
        <v>6</v>
      </c>
      <c r="M35" s="13" t="s">
        <v>996</v>
      </c>
      <c r="N35" s="14">
        <v>145</v>
      </c>
      <c r="O35" s="7"/>
      <c r="P35" s="6" t="s">
        <v>997</v>
      </c>
      <c r="Q35" s="63">
        <f t="shared" si="1"/>
        <v>38</v>
      </c>
      <c r="R35" s="1" t="str">
        <f t="shared" si="2"/>
        <v>038P0225</v>
      </c>
      <c r="S35" s="1" t="str">
        <f t="shared" si="5"/>
        <v>JWWA  K  145</v>
      </c>
      <c r="T35" s="1" t="str">
        <f t="shared" si="4"/>
        <v>JWWA  K  145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87" t="str">
        <f t="shared" si="0"/>
        <v>038P0226</v>
      </c>
      <c r="B36" s="5" t="s">
        <v>998</v>
      </c>
      <c r="C36" s="21">
        <v>2</v>
      </c>
      <c r="D36" s="21">
        <v>26</v>
      </c>
      <c r="E36" s="6" t="s">
        <v>636</v>
      </c>
      <c r="F36" s="7" t="s">
        <v>19</v>
      </c>
      <c r="G36" s="6" t="s">
        <v>1043</v>
      </c>
      <c r="H36" s="6" t="s">
        <v>1044</v>
      </c>
      <c r="I36" s="6" t="s">
        <v>1001</v>
      </c>
      <c r="J36" s="6"/>
      <c r="K36" s="6"/>
      <c r="L36" s="12" t="s">
        <v>828</v>
      </c>
      <c r="M36" s="13" t="s">
        <v>996</v>
      </c>
      <c r="N36" s="70">
        <v>13</v>
      </c>
      <c r="O36" s="7"/>
      <c r="P36" s="6" t="s">
        <v>997</v>
      </c>
      <c r="Q36" s="63">
        <f t="shared" si="1"/>
        <v>38</v>
      </c>
      <c r="R36" s="1" t="str">
        <f t="shared" si="2"/>
        <v>038P0226</v>
      </c>
      <c r="S36" s="1" t="str">
        <f t="shared" si="5"/>
        <v>PTC  K  13</v>
      </c>
      <c r="T36" s="1" t="str">
        <f t="shared" si="4"/>
        <v>PTC  K  13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si="0"/>
        <v>038P0227</v>
      </c>
      <c r="B37" s="5" t="s">
        <v>998</v>
      </c>
      <c r="C37" s="21">
        <v>2</v>
      </c>
      <c r="D37" s="21">
        <v>27</v>
      </c>
      <c r="E37" s="6" t="s">
        <v>636</v>
      </c>
      <c r="F37" s="7" t="s">
        <v>19</v>
      </c>
      <c r="G37" s="6" t="s">
        <v>1043</v>
      </c>
      <c r="H37" s="6" t="s">
        <v>1044</v>
      </c>
      <c r="I37" s="6" t="s">
        <v>1002</v>
      </c>
      <c r="J37" s="11"/>
      <c r="K37" s="6"/>
      <c r="L37" s="12" t="s">
        <v>6</v>
      </c>
      <c r="M37" s="13" t="s">
        <v>996</v>
      </c>
      <c r="N37" s="14">
        <v>145</v>
      </c>
      <c r="O37" s="7"/>
      <c r="P37" s="6" t="s">
        <v>997</v>
      </c>
      <c r="Q37" s="63">
        <f t="shared" si="1"/>
        <v>38</v>
      </c>
      <c r="R37" s="1" t="str">
        <f t="shared" si="2"/>
        <v>038P0227</v>
      </c>
      <c r="S37" s="1" t="str">
        <f t="shared" si="5"/>
        <v>JWWA  K  145</v>
      </c>
      <c r="T37" s="1" t="str">
        <f t="shared" si="4"/>
        <v>JWWA  K  145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0"/>
        <v>038P0228</v>
      </c>
      <c r="B38" s="5" t="s">
        <v>998</v>
      </c>
      <c r="C38" s="21">
        <v>2</v>
      </c>
      <c r="D38" s="21">
        <v>28</v>
      </c>
      <c r="E38" s="6" t="s">
        <v>636</v>
      </c>
      <c r="F38" s="7" t="s">
        <v>19</v>
      </c>
      <c r="G38" s="6" t="s">
        <v>1045</v>
      </c>
      <c r="H38" s="6" t="s">
        <v>1046</v>
      </c>
      <c r="I38" s="6" t="s">
        <v>1001</v>
      </c>
      <c r="J38" s="6"/>
      <c r="K38" s="6"/>
      <c r="L38" s="12" t="s">
        <v>828</v>
      </c>
      <c r="M38" s="13" t="s">
        <v>996</v>
      </c>
      <c r="N38" s="70">
        <v>13</v>
      </c>
      <c r="O38" s="7"/>
      <c r="P38" s="6" t="s">
        <v>997</v>
      </c>
      <c r="Q38" s="63">
        <f t="shared" si="1"/>
        <v>38</v>
      </c>
      <c r="R38" s="1" t="str">
        <f t="shared" si="2"/>
        <v>038P0228</v>
      </c>
      <c r="S38" s="1" t="str">
        <f t="shared" si="5"/>
        <v>PTC  K  13</v>
      </c>
      <c r="T38" s="1" t="str">
        <f t="shared" si="4"/>
        <v>PTC  K  13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87" t="str">
        <f t="shared" si="0"/>
        <v>038P0229</v>
      </c>
      <c r="B39" s="5" t="s">
        <v>998</v>
      </c>
      <c r="C39" s="21">
        <v>2</v>
      </c>
      <c r="D39" s="21">
        <v>29</v>
      </c>
      <c r="E39" s="6" t="s">
        <v>636</v>
      </c>
      <c r="F39" s="7" t="s">
        <v>19</v>
      </c>
      <c r="G39" s="6" t="s">
        <v>1045</v>
      </c>
      <c r="H39" s="6" t="s">
        <v>1046</v>
      </c>
      <c r="I39" s="6" t="s">
        <v>1002</v>
      </c>
      <c r="J39" s="11"/>
      <c r="K39" s="6"/>
      <c r="L39" s="12" t="s">
        <v>6</v>
      </c>
      <c r="M39" s="13" t="s">
        <v>996</v>
      </c>
      <c r="N39" s="14">
        <v>145</v>
      </c>
      <c r="O39" s="7"/>
      <c r="P39" s="6" t="s">
        <v>997</v>
      </c>
      <c r="Q39" s="63">
        <f t="shared" si="1"/>
        <v>38</v>
      </c>
      <c r="R39" s="1" t="str">
        <f t="shared" si="2"/>
        <v>038P0229</v>
      </c>
      <c r="S39" s="1" t="str">
        <f t="shared" si="5"/>
        <v>JWWA  K  145</v>
      </c>
      <c r="T39" s="1" t="str">
        <f t="shared" si="4"/>
        <v>JWWA  K  145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87" t="str">
        <f t="shared" si="0"/>
        <v>038P0230</v>
      </c>
      <c r="B40" s="5" t="s">
        <v>998</v>
      </c>
      <c r="C40" s="21">
        <v>2</v>
      </c>
      <c r="D40" s="21">
        <v>30</v>
      </c>
      <c r="E40" s="6" t="s">
        <v>636</v>
      </c>
      <c r="F40" s="7" t="s">
        <v>19</v>
      </c>
      <c r="G40" s="6" t="s">
        <v>1047</v>
      </c>
      <c r="H40" s="6" t="s">
        <v>1048</v>
      </c>
      <c r="I40" s="6" t="s">
        <v>1001</v>
      </c>
      <c r="J40" s="6"/>
      <c r="K40" s="6"/>
      <c r="L40" s="12" t="s">
        <v>828</v>
      </c>
      <c r="M40" s="13" t="s">
        <v>996</v>
      </c>
      <c r="N40" s="70">
        <v>13</v>
      </c>
      <c r="O40" s="7"/>
      <c r="P40" s="6" t="s">
        <v>997</v>
      </c>
      <c r="Q40" s="63">
        <f t="shared" si="1"/>
        <v>38</v>
      </c>
      <c r="R40" s="1" t="str">
        <f t="shared" si="2"/>
        <v>038P0230</v>
      </c>
      <c r="S40" s="1" t="str">
        <f t="shared" si="5"/>
        <v>PTC  K  13</v>
      </c>
      <c r="T40" s="1" t="str">
        <f t="shared" si="4"/>
        <v>PTC  K  13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038P0231</v>
      </c>
      <c r="B41" s="5" t="s">
        <v>998</v>
      </c>
      <c r="C41" s="21">
        <v>2</v>
      </c>
      <c r="D41" s="21">
        <v>31</v>
      </c>
      <c r="E41" s="6" t="s">
        <v>636</v>
      </c>
      <c r="F41" s="7" t="s">
        <v>19</v>
      </c>
      <c r="G41" s="6" t="s">
        <v>1047</v>
      </c>
      <c r="H41" s="6" t="s">
        <v>1048</v>
      </c>
      <c r="I41" s="6" t="s">
        <v>1002</v>
      </c>
      <c r="J41" s="11"/>
      <c r="K41" s="6"/>
      <c r="L41" s="12" t="s">
        <v>6</v>
      </c>
      <c r="M41" s="13" t="s">
        <v>996</v>
      </c>
      <c r="N41" s="14">
        <v>145</v>
      </c>
      <c r="O41" s="7"/>
      <c r="P41" s="6" t="s">
        <v>997</v>
      </c>
      <c r="Q41" s="63">
        <f t="shared" si="1"/>
        <v>38</v>
      </c>
      <c r="R41" s="1" t="str">
        <f t="shared" si="2"/>
        <v>038P0231</v>
      </c>
      <c r="S41" s="1" t="str">
        <f t="shared" si="5"/>
        <v>JWWA  K  145</v>
      </c>
      <c r="T41" s="1" t="str">
        <f t="shared" si="4"/>
        <v>JWWA  K  145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87" t="str">
        <f t="shared" si="0"/>
        <v>038P0232</v>
      </c>
      <c r="B42" s="5" t="s">
        <v>998</v>
      </c>
      <c r="C42" s="21">
        <v>2</v>
      </c>
      <c r="D42" s="21">
        <v>32</v>
      </c>
      <c r="E42" s="6" t="s">
        <v>636</v>
      </c>
      <c r="F42" s="7" t="s">
        <v>19</v>
      </c>
      <c r="G42" s="6" t="s">
        <v>1049</v>
      </c>
      <c r="H42" s="6" t="s">
        <v>1050</v>
      </c>
      <c r="I42" s="6" t="s">
        <v>995</v>
      </c>
      <c r="J42" s="6"/>
      <c r="K42" s="6"/>
      <c r="L42" s="12" t="s">
        <v>6</v>
      </c>
      <c r="M42" s="13" t="s">
        <v>996</v>
      </c>
      <c r="N42" s="14">
        <v>145</v>
      </c>
      <c r="O42" s="7"/>
      <c r="P42" s="6" t="s">
        <v>997</v>
      </c>
      <c r="Q42" s="63">
        <f t="shared" si="1"/>
        <v>38</v>
      </c>
      <c r="R42" s="1" t="str">
        <f t="shared" si="2"/>
        <v>038P0232</v>
      </c>
      <c r="S42" s="1" t="str">
        <f t="shared" si="5"/>
        <v>JWWA  K  145</v>
      </c>
      <c r="T42" s="1" t="str">
        <f t="shared" si="4"/>
        <v>JWWA  K  145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87" t="str">
        <f t="shared" si="0"/>
        <v>038P0233</v>
      </c>
      <c r="B43" s="5" t="s">
        <v>998</v>
      </c>
      <c r="C43" s="21">
        <v>2</v>
      </c>
      <c r="D43" s="21">
        <v>33</v>
      </c>
      <c r="E43" s="6" t="s">
        <v>636</v>
      </c>
      <c r="F43" s="7" t="s">
        <v>19</v>
      </c>
      <c r="G43" s="6" t="s">
        <v>1051</v>
      </c>
      <c r="H43" s="6" t="s">
        <v>1052</v>
      </c>
      <c r="I43" s="6" t="s">
        <v>995</v>
      </c>
      <c r="J43" s="6"/>
      <c r="K43" s="6"/>
      <c r="L43" s="12" t="s">
        <v>6</v>
      </c>
      <c r="M43" s="13" t="s">
        <v>996</v>
      </c>
      <c r="N43" s="14">
        <v>145</v>
      </c>
      <c r="O43" s="7"/>
      <c r="P43" s="6" t="s">
        <v>997</v>
      </c>
      <c r="Q43" s="63">
        <f t="shared" si="1"/>
        <v>38</v>
      </c>
      <c r="R43" s="1" t="str">
        <f t="shared" si="2"/>
        <v>038P0233</v>
      </c>
      <c r="S43" s="1" t="str">
        <f t="shared" si="5"/>
        <v>JWWA  K  145</v>
      </c>
      <c r="T43" s="1" t="str">
        <f t="shared" si="4"/>
        <v>JWWA  K  145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038P0234</v>
      </c>
      <c r="B44" s="5" t="s">
        <v>998</v>
      </c>
      <c r="C44" s="21">
        <v>2</v>
      </c>
      <c r="D44" s="21">
        <v>34</v>
      </c>
      <c r="E44" s="6" t="s">
        <v>636</v>
      </c>
      <c r="F44" s="7" t="s">
        <v>19</v>
      </c>
      <c r="G44" s="6" t="s">
        <v>1053</v>
      </c>
      <c r="H44" s="6" t="s">
        <v>1054</v>
      </c>
      <c r="I44" s="6" t="s">
        <v>995</v>
      </c>
      <c r="J44" s="6"/>
      <c r="K44" s="6"/>
      <c r="L44" s="12" t="s">
        <v>6</v>
      </c>
      <c r="M44" s="13" t="s">
        <v>996</v>
      </c>
      <c r="N44" s="14">
        <v>145</v>
      </c>
      <c r="O44" s="7"/>
      <c r="P44" s="6" t="s">
        <v>997</v>
      </c>
      <c r="Q44" s="63">
        <f t="shared" si="1"/>
        <v>38</v>
      </c>
      <c r="R44" s="1" t="str">
        <f t="shared" si="2"/>
        <v>038P0234</v>
      </c>
      <c r="S44" s="1" t="str">
        <f t="shared" si="5"/>
        <v>JWWA  K  145</v>
      </c>
      <c r="T44" s="1" t="str">
        <f t="shared" si="4"/>
        <v>JWWA  K  145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87" t="str">
        <f t="shared" si="0"/>
        <v>038P0235</v>
      </c>
      <c r="B45" s="5" t="s">
        <v>998</v>
      </c>
      <c r="C45" s="21">
        <v>2</v>
      </c>
      <c r="D45" s="21">
        <v>35</v>
      </c>
      <c r="E45" s="6" t="s">
        <v>636</v>
      </c>
      <c r="F45" s="7" t="s">
        <v>19</v>
      </c>
      <c r="G45" s="6" t="s">
        <v>1055</v>
      </c>
      <c r="H45" s="6" t="s">
        <v>1056</v>
      </c>
      <c r="I45" s="6" t="s">
        <v>995</v>
      </c>
      <c r="J45" s="6"/>
      <c r="K45" s="6"/>
      <c r="L45" s="12" t="s">
        <v>6</v>
      </c>
      <c r="M45" s="13" t="s">
        <v>996</v>
      </c>
      <c r="N45" s="14">
        <v>145</v>
      </c>
      <c r="O45" s="7"/>
      <c r="P45" s="6" t="s">
        <v>997</v>
      </c>
      <c r="Q45" s="63">
        <f t="shared" si="1"/>
        <v>38</v>
      </c>
      <c r="R45" s="1" t="str">
        <f t="shared" si="2"/>
        <v>038P0235</v>
      </c>
      <c r="S45" s="1" t="str">
        <f t="shared" ref="S45:S108" si="6">""&amp;L48&amp;"  "&amp;M48&amp;"  "&amp;N48&amp;""</f>
        <v>PTC  K  13</v>
      </c>
      <c r="T45" s="1" t="str">
        <f t="shared" si="4"/>
        <v>PTC  K  13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87" t="str">
        <f t="shared" si="0"/>
        <v>038P0236</v>
      </c>
      <c r="B46" s="5" t="s">
        <v>998</v>
      </c>
      <c r="C46" s="21">
        <v>2</v>
      </c>
      <c r="D46" s="21">
        <v>36</v>
      </c>
      <c r="E46" s="6" t="s">
        <v>636</v>
      </c>
      <c r="F46" s="7" t="s">
        <v>19</v>
      </c>
      <c r="G46" s="6" t="s">
        <v>1057</v>
      </c>
      <c r="H46" s="6" t="s">
        <v>1058</v>
      </c>
      <c r="I46" s="6" t="s">
        <v>1059</v>
      </c>
      <c r="J46" s="11"/>
      <c r="K46" s="6"/>
      <c r="L46" s="12" t="s">
        <v>828</v>
      </c>
      <c r="M46" s="13" t="s">
        <v>996</v>
      </c>
      <c r="N46" s="70">
        <v>13</v>
      </c>
      <c r="O46" s="7"/>
      <c r="P46" s="6" t="s">
        <v>997</v>
      </c>
      <c r="Q46" s="63">
        <f t="shared" si="1"/>
        <v>38</v>
      </c>
      <c r="R46" s="1" t="str">
        <f t="shared" si="2"/>
        <v>038P0236</v>
      </c>
      <c r="S46" s="1" t="str">
        <f t="shared" si="6"/>
        <v>JWWA  K  145</v>
      </c>
      <c r="T46" s="1" t="str">
        <f t="shared" si="4"/>
        <v>JWWA  K  145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87" t="str">
        <f t="shared" si="0"/>
        <v>038P0237</v>
      </c>
      <c r="B47" s="5" t="s">
        <v>998</v>
      </c>
      <c r="C47" s="21">
        <v>2</v>
      </c>
      <c r="D47" s="21">
        <v>37</v>
      </c>
      <c r="E47" s="6" t="s">
        <v>636</v>
      </c>
      <c r="F47" s="7" t="s">
        <v>19</v>
      </c>
      <c r="G47" s="6" t="s">
        <v>1057</v>
      </c>
      <c r="H47" s="6" t="s">
        <v>1058</v>
      </c>
      <c r="I47" s="6" t="s">
        <v>1060</v>
      </c>
      <c r="J47" s="6"/>
      <c r="K47" s="6"/>
      <c r="L47" s="12" t="s">
        <v>6</v>
      </c>
      <c r="M47" s="13" t="s">
        <v>996</v>
      </c>
      <c r="N47" s="14">
        <v>145</v>
      </c>
      <c r="O47" s="7"/>
      <c r="P47" s="6" t="s">
        <v>997</v>
      </c>
      <c r="Q47" s="63">
        <f t="shared" si="1"/>
        <v>38</v>
      </c>
      <c r="R47" s="1" t="str">
        <f t="shared" si="2"/>
        <v>038P0237</v>
      </c>
      <c r="S47" s="1" t="str">
        <f t="shared" si="6"/>
        <v>JWWA  K  145</v>
      </c>
      <c r="T47" s="1" t="str">
        <f t="shared" si="4"/>
        <v>JWWA  K  145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87" t="str">
        <f t="shared" si="0"/>
        <v>038P0238</v>
      </c>
      <c r="B48" s="5" t="s">
        <v>998</v>
      </c>
      <c r="C48" s="21">
        <v>2</v>
      </c>
      <c r="D48" s="21">
        <v>38</v>
      </c>
      <c r="E48" s="6" t="s">
        <v>636</v>
      </c>
      <c r="F48" s="7" t="s">
        <v>19</v>
      </c>
      <c r="G48" s="6" t="s">
        <v>1061</v>
      </c>
      <c r="H48" s="6" t="s">
        <v>1062</v>
      </c>
      <c r="I48" s="6" t="s">
        <v>1059</v>
      </c>
      <c r="J48" s="11"/>
      <c r="K48" s="6"/>
      <c r="L48" s="12" t="s">
        <v>828</v>
      </c>
      <c r="M48" s="13" t="s">
        <v>996</v>
      </c>
      <c r="N48" s="70">
        <v>13</v>
      </c>
      <c r="O48" s="7"/>
      <c r="P48" s="6" t="s">
        <v>997</v>
      </c>
      <c r="Q48" s="63">
        <f t="shared" si="1"/>
        <v>38</v>
      </c>
      <c r="R48" s="1" t="str">
        <f t="shared" si="2"/>
        <v>038P0238</v>
      </c>
      <c r="S48" s="1" t="str">
        <f t="shared" si="6"/>
        <v>PTC  K  13</v>
      </c>
      <c r="T48" s="1" t="str">
        <f t="shared" si="4"/>
        <v>PTC  K  13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038P0239</v>
      </c>
      <c r="B49" s="5" t="s">
        <v>998</v>
      </c>
      <c r="C49" s="21">
        <v>2</v>
      </c>
      <c r="D49" s="21">
        <v>39</v>
      </c>
      <c r="E49" s="6" t="s">
        <v>636</v>
      </c>
      <c r="F49" s="7" t="s">
        <v>19</v>
      </c>
      <c r="G49" s="6" t="s">
        <v>1061</v>
      </c>
      <c r="H49" s="6" t="s">
        <v>1062</v>
      </c>
      <c r="I49" s="6" t="s">
        <v>1060</v>
      </c>
      <c r="J49" s="6"/>
      <c r="K49" s="6"/>
      <c r="L49" s="12" t="s">
        <v>6</v>
      </c>
      <c r="M49" s="13" t="s">
        <v>996</v>
      </c>
      <c r="N49" s="14">
        <v>145</v>
      </c>
      <c r="O49" s="7"/>
      <c r="P49" s="6" t="s">
        <v>997</v>
      </c>
      <c r="Q49" s="63">
        <f t="shared" si="1"/>
        <v>38</v>
      </c>
      <c r="R49" s="1" t="str">
        <f t="shared" si="2"/>
        <v>038P0239</v>
      </c>
      <c r="S49" s="1" t="str">
        <f t="shared" si="6"/>
        <v>JWWA  K  145</v>
      </c>
      <c r="T49" s="1" t="str">
        <f t="shared" si="4"/>
        <v>JWWA  K  145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038P0240</v>
      </c>
      <c r="B50" s="5" t="s">
        <v>998</v>
      </c>
      <c r="C50" s="21">
        <v>2</v>
      </c>
      <c r="D50" s="21">
        <v>40</v>
      </c>
      <c r="E50" s="6" t="s">
        <v>636</v>
      </c>
      <c r="F50" s="7" t="s">
        <v>19</v>
      </c>
      <c r="G50" s="6" t="s">
        <v>1063</v>
      </c>
      <c r="H50" s="6" t="s">
        <v>1064</v>
      </c>
      <c r="I50" s="6" t="s">
        <v>1060</v>
      </c>
      <c r="J50" s="6"/>
      <c r="K50" s="6"/>
      <c r="L50" s="12" t="s">
        <v>6</v>
      </c>
      <c r="M50" s="13" t="s">
        <v>996</v>
      </c>
      <c r="N50" s="14">
        <v>145</v>
      </c>
      <c r="O50" s="7"/>
      <c r="P50" s="6" t="s">
        <v>997</v>
      </c>
      <c r="Q50" s="63">
        <f t="shared" si="1"/>
        <v>38</v>
      </c>
      <c r="R50" s="1" t="str">
        <f t="shared" si="2"/>
        <v>038P0240</v>
      </c>
      <c r="S50" s="1" t="str">
        <f t="shared" si="6"/>
        <v>PTC  K  13</v>
      </c>
      <c r="T50" s="1" t="str">
        <f t="shared" si="4"/>
        <v>PTC  K  13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038P0241</v>
      </c>
      <c r="B51" s="5" t="s">
        <v>998</v>
      </c>
      <c r="C51" s="21">
        <v>2</v>
      </c>
      <c r="D51" s="21">
        <v>41</v>
      </c>
      <c r="E51" s="6" t="s">
        <v>636</v>
      </c>
      <c r="F51" s="7" t="s">
        <v>19</v>
      </c>
      <c r="G51" s="6" t="s">
        <v>1065</v>
      </c>
      <c r="H51" s="6" t="s">
        <v>1066</v>
      </c>
      <c r="I51" s="6" t="s">
        <v>1001</v>
      </c>
      <c r="J51" s="6" t="s">
        <v>1015</v>
      </c>
      <c r="K51" s="6" t="s">
        <v>1016</v>
      </c>
      <c r="L51" s="12" t="s">
        <v>828</v>
      </c>
      <c r="M51" s="13" t="s">
        <v>996</v>
      </c>
      <c r="N51" s="70">
        <v>13</v>
      </c>
      <c r="O51" s="7"/>
      <c r="P51" s="6" t="s">
        <v>997</v>
      </c>
      <c r="Q51" s="63">
        <f t="shared" si="1"/>
        <v>38</v>
      </c>
      <c r="R51" s="1" t="str">
        <f t="shared" si="2"/>
        <v>038P0241</v>
      </c>
      <c r="S51" s="1" t="str">
        <f t="shared" si="6"/>
        <v>JWWA  K  145</v>
      </c>
      <c r="T51" s="1" t="str">
        <f t="shared" si="4"/>
        <v>JWWA  K  145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87" t="str">
        <f t="shared" si="0"/>
        <v>038P0242</v>
      </c>
      <c r="B52" s="5" t="s">
        <v>998</v>
      </c>
      <c r="C52" s="21">
        <v>2</v>
      </c>
      <c r="D52" s="21">
        <v>42</v>
      </c>
      <c r="E52" s="6" t="s">
        <v>636</v>
      </c>
      <c r="F52" s="7" t="s">
        <v>19</v>
      </c>
      <c r="G52" s="6" t="s">
        <v>1065</v>
      </c>
      <c r="H52" s="6" t="s">
        <v>1066</v>
      </c>
      <c r="I52" s="6" t="s">
        <v>1002</v>
      </c>
      <c r="J52" s="6" t="s">
        <v>1015</v>
      </c>
      <c r="K52" s="6" t="s">
        <v>1016</v>
      </c>
      <c r="L52" s="12" t="s">
        <v>6</v>
      </c>
      <c r="M52" s="13" t="s">
        <v>996</v>
      </c>
      <c r="N52" s="14">
        <v>145</v>
      </c>
      <c r="O52" s="7"/>
      <c r="P52" s="6" t="s">
        <v>997</v>
      </c>
      <c r="Q52" s="63">
        <f t="shared" si="1"/>
        <v>38</v>
      </c>
      <c r="R52" s="1" t="str">
        <f t="shared" si="2"/>
        <v>038P0242</v>
      </c>
      <c r="S52" s="1" t="str">
        <f t="shared" si="6"/>
        <v>PTC  K  13</v>
      </c>
      <c r="T52" s="1" t="str">
        <f t="shared" si="4"/>
        <v>PTC  K  13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038P0243</v>
      </c>
      <c r="B53" s="5" t="s">
        <v>998</v>
      </c>
      <c r="C53" s="21">
        <v>2</v>
      </c>
      <c r="D53" s="21">
        <v>43</v>
      </c>
      <c r="E53" s="6" t="s">
        <v>636</v>
      </c>
      <c r="F53" s="7" t="s">
        <v>19</v>
      </c>
      <c r="G53" s="6" t="s">
        <v>1065</v>
      </c>
      <c r="H53" s="6" t="s">
        <v>1066</v>
      </c>
      <c r="I53" s="6" t="s">
        <v>1001</v>
      </c>
      <c r="J53" s="6" t="s">
        <v>1015</v>
      </c>
      <c r="K53" s="6" t="s">
        <v>1017</v>
      </c>
      <c r="L53" s="12" t="s">
        <v>828</v>
      </c>
      <c r="M53" s="13" t="s">
        <v>996</v>
      </c>
      <c r="N53" s="70">
        <v>13</v>
      </c>
      <c r="O53" s="7"/>
      <c r="P53" s="6" t="s">
        <v>997</v>
      </c>
      <c r="Q53" s="63">
        <f t="shared" si="1"/>
        <v>38</v>
      </c>
      <c r="R53" s="1" t="str">
        <f t="shared" si="2"/>
        <v>038P0243</v>
      </c>
      <c r="S53" s="1" t="str">
        <f t="shared" si="6"/>
        <v>JWWA  K  145</v>
      </c>
      <c r="T53" s="1" t="str">
        <f t="shared" si="4"/>
        <v>JWWA  K  145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87" t="str">
        <f t="shared" si="0"/>
        <v>038P0244</v>
      </c>
      <c r="B54" s="5" t="s">
        <v>998</v>
      </c>
      <c r="C54" s="21">
        <v>2</v>
      </c>
      <c r="D54" s="21">
        <v>44</v>
      </c>
      <c r="E54" s="6" t="s">
        <v>636</v>
      </c>
      <c r="F54" s="7" t="s">
        <v>19</v>
      </c>
      <c r="G54" s="6" t="s">
        <v>1065</v>
      </c>
      <c r="H54" s="6" t="s">
        <v>1066</v>
      </c>
      <c r="I54" s="6" t="s">
        <v>1002</v>
      </c>
      <c r="J54" s="6" t="s">
        <v>1015</v>
      </c>
      <c r="K54" s="6" t="s">
        <v>1017</v>
      </c>
      <c r="L54" s="12" t="s">
        <v>6</v>
      </c>
      <c r="M54" s="13" t="s">
        <v>996</v>
      </c>
      <c r="N54" s="14">
        <v>145</v>
      </c>
      <c r="O54" s="7"/>
      <c r="P54" s="6" t="s">
        <v>997</v>
      </c>
      <c r="Q54" s="63">
        <f t="shared" si="1"/>
        <v>38</v>
      </c>
      <c r="R54" s="1" t="str">
        <f t="shared" si="2"/>
        <v>038P0244</v>
      </c>
      <c r="S54" s="1" t="str">
        <f t="shared" si="6"/>
        <v>PTC  K  13</v>
      </c>
      <c r="T54" s="1" t="str">
        <f t="shared" si="4"/>
        <v>PTC  K  13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87" t="str">
        <f t="shared" si="0"/>
        <v>038P0245</v>
      </c>
      <c r="B55" s="5" t="s">
        <v>998</v>
      </c>
      <c r="C55" s="21">
        <v>2</v>
      </c>
      <c r="D55" s="21">
        <v>45</v>
      </c>
      <c r="E55" s="6" t="s">
        <v>636</v>
      </c>
      <c r="F55" s="7" t="s">
        <v>19</v>
      </c>
      <c r="G55" s="6" t="s">
        <v>1065</v>
      </c>
      <c r="H55" s="6" t="s">
        <v>1067</v>
      </c>
      <c r="I55" s="6" t="s">
        <v>1001</v>
      </c>
      <c r="J55" s="6" t="s">
        <v>1020</v>
      </c>
      <c r="K55" s="6" t="s">
        <v>1021</v>
      </c>
      <c r="L55" s="12" t="s">
        <v>828</v>
      </c>
      <c r="M55" s="13" t="s">
        <v>996</v>
      </c>
      <c r="N55" s="70">
        <v>13</v>
      </c>
      <c r="O55" s="7"/>
      <c r="P55" s="6" t="s">
        <v>997</v>
      </c>
      <c r="Q55" s="63">
        <f t="shared" si="1"/>
        <v>38</v>
      </c>
      <c r="R55" s="1" t="str">
        <f t="shared" si="2"/>
        <v>038P0245</v>
      </c>
      <c r="S55" s="1" t="str">
        <f t="shared" si="6"/>
        <v>JWWA  K  145</v>
      </c>
      <c r="T55" s="1" t="str">
        <f t="shared" si="4"/>
        <v>JWWA  K  145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038P0246</v>
      </c>
      <c r="B56" s="5" t="s">
        <v>998</v>
      </c>
      <c r="C56" s="21">
        <v>2</v>
      </c>
      <c r="D56" s="21">
        <v>46</v>
      </c>
      <c r="E56" s="6" t="s">
        <v>636</v>
      </c>
      <c r="F56" s="7" t="s">
        <v>19</v>
      </c>
      <c r="G56" s="6" t="s">
        <v>1065</v>
      </c>
      <c r="H56" s="6" t="s">
        <v>1067</v>
      </c>
      <c r="I56" s="6" t="s">
        <v>1002</v>
      </c>
      <c r="J56" s="6" t="s">
        <v>1020</v>
      </c>
      <c r="K56" s="6" t="s">
        <v>1021</v>
      </c>
      <c r="L56" s="12" t="s">
        <v>6</v>
      </c>
      <c r="M56" s="13" t="s">
        <v>996</v>
      </c>
      <c r="N56" s="14">
        <v>145</v>
      </c>
      <c r="O56" s="7"/>
      <c r="P56" s="6" t="s">
        <v>997</v>
      </c>
      <c r="Q56" s="63">
        <f t="shared" si="1"/>
        <v>38</v>
      </c>
      <c r="R56" s="1" t="str">
        <f t="shared" si="2"/>
        <v>038P0246</v>
      </c>
      <c r="S56" s="1" t="str">
        <f t="shared" si="6"/>
        <v>JWWA  K  145</v>
      </c>
      <c r="T56" s="1" t="str">
        <f t="shared" si="4"/>
        <v>JWWA  K  145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038P0247</v>
      </c>
      <c r="B57" s="5" t="s">
        <v>998</v>
      </c>
      <c r="C57" s="21">
        <v>2</v>
      </c>
      <c r="D57" s="21">
        <v>47</v>
      </c>
      <c r="E57" s="6" t="s">
        <v>636</v>
      </c>
      <c r="F57" s="7" t="s">
        <v>19</v>
      </c>
      <c r="G57" s="6" t="s">
        <v>1065</v>
      </c>
      <c r="H57" s="6" t="s">
        <v>1067</v>
      </c>
      <c r="I57" s="6" t="s">
        <v>1001</v>
      </c>
      <c r="J57" s="6" t="s">
        <v>1020</v>
      </c>
      <c r="K57" s="6" t="s">
        <v>1022</v>
      </c>
      <c r="L57" s="12" t="s">
        <v>828</v>
      </c>
      <c r="M57" s="13" t="s">
        <v>996</v>
      </c>
      <c r="N57" s="70">
        <v>13</v>
      </c>
      <c r="O57" s="7"/>
      <c r="P57" s="6" t="s">
        <v>997</v>
      </c>
      <c r="Q57" s="63">
        <f t="shared" si="1"/>
        <v>38</v>
      </c>
      <c r="R57" s="1" t="str">
        <f t="shared" ref="R57:R120" si="7">A60</f>
        <v>038P0250</v>
      </c>
      <c r="S57" s="1" t="str">
        <f t="shared" si="6"/>
        <v>JWWA  K  145</v>
      </c>
      <c r="T57" s="1" t="str">
        <f t="shared" si="4"/>
        <v>JWWA  K  145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038P0248</v>
      </c>
      <c r="B58" s="5" t="s">
        <v>998</v>
      </c>
      <c r="C58" s="21">
        <v>2</v>
      </c>
      <c r="D58" s="21">
        <v>48</v>
      </c>
      <c r="E58" s="6" t="s">
        <v>636</v>
      </c>
      <c r="F58" s="7" t="s">
        <v>19</v>
      </c>
      <c r="G58" s="6" t="s">
        <v>1065</v>
      </c>
      <c r="H58" s="6" t="s">
        <v>1067</v>
      </c>
      <c r="I58" s="6" t="s">
        <v>1002</v>
      </c>
      <c r="J58" s="6" t="s">
        <v>1020</v>
      </c>
      <c r="K58" s="6" t="s">
        <v>1022</v>
      </c>
      <c r="L58" s="12" t="s">
        <v>6</v>
      </c>
      <c r="M58" s="13" t="s">
        <v>996</v>
      </c>
      <c r="N58" s="14">
        <v>145</v>
      </c>
      <c r="O58" s="7"/>
      <c r="P58" s="6" t="s">
        <v>997</v>
      </c>
      <c r="Q58" s="63">
        <f t="shared" si="1"/>
        <v>38</v>
      </c>
      <c r="R58" s="1" t="str">
        <f t="shared" si="7"/>
        <v>038P0251</v>
      </c>
      <c r="S58" s="1" t="str">
        <f t="shared" si="6"/>
        <v>JWWA  K  145</v>
      </c>
      <c r="T58" s="1" t="str">
        <f t="shared" si="4"/>
        <v>JWWA  K  145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87" t="str">
        <f t="shared" si="0"/>
        <v>038P0249</v>
      </c>
      <c r="B59" s="5" t="s">
        <v>998</v>
      </c>
      <c r="C59" s="21">
        <v>2</v>
      </c>
      <c r="D59" s="21">
        <v>49</v>
      </c>
      <c r="E59" s="6" t="s">
        <v>636</v>
      </c>
      <c r="F59" s="7" t="s">
        <v>19</v>
      </c>
      <c r="G59" s="6" t="s">
        <v>1068</v>
      </c>
      <c r="H59" s="6" t="s">
        <v>1069</v>
      </c>
      <c r="I59" s="6" t="s">
        <v>995</v>
      </c>
      <c r="J59" s="6" t="s">
        <v>1015</v>
      </c>
      <c r="K59" s="6" t="s">
        <v>1016</v>
      </c>
      <c r="L59" s="12" t="s">
        <v>6</v>
      </c>
      <c r="M59" s="13" t="s">
        <v>996</v>
      </c>
      <c r="N59" s="14">
        <v>145</v>
      </c>
      <c r="O59" s="7"/>
      <c r="P59" s="6" t="s">
        <v>997</v>
      </c>
      <c r="Q59" s="63">
        <f t="shared" si="1"/>
        <v>38</v>
      </c>
      <c r="R59" s="1" t="str">
        <f t="shared" si="7"/>
        <v>038P0252</v>
      </c>
      <c r="S59" s="1" t="str">
        <f t="shared" si="6"/>
        <v>JWWA  K  145</v>
      </c>
      <c r="T59" s="1" t="str">
        <f t="shared" si="4"/>
        <v>JWWA  K  145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87" t="str">
        <f t="shared" si="0"/>
        <v>038P0250</v>
      </c>
      <c r="B60" s="5" t="s">
        <v>998</v>
      </c>
      <c r="C60" s="21">
        <v>2</v>
      </c>
      <c r="D60" s="21">
        <v>50</v>
      </c>
      <c r="E60" s="6" t="s">
        <v>636</v>
      </c>
      <c r="F60" s="7" t="s">
        <v>19</v>
      </c>
      <c r="G60" s="6" t="s">
        <v>1068</v>
      </c>
      <c r="H60" s="6" t="s">
        <v>1069</v>
      </c>
      <c r="I60" s="6" t="s">
        <v>995</v>
      </c>
      <c r="J60" s="6" t="s">
        <v>1015</v>
      </c>
      <c r="K60" s="6" t="s">
        <v>1017</v>
      </c>
      <c r="L60" s="12" t="s">
        <v>6</v>
      </c>
      <c r="M60" s="13" t="s">
        <v>996</v>
      </c>
      <c r="N60" s="14">
        <v>145</v>
      </c>
      <c r="O60" s="7"/>
      <c r="P60" s="6" t="s">
        <v>997</v>
      </c>
      <c r="Q60" s="63">
        <f t="shared" si="1"/>
        <v>38</v>
      </c>
      <c r="R60" s="1" t="str">
        <f t="shared" si="7"/>
        <v>038P0253</v>
      </c>
      <c r="S60" s="1" t="str">
        <f t="shared" si="6"/>
        <v>PTC  K  13</v>
      </c>
      <c r="T60" s="1" t="str">
        <f t="shared" si="4"/>
        <v>PTC  K  13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87" t="str">
        <f t="shared" si="0"/>
        <v>038P0251</v>
      </c>
      <c r="B61" s="5" t="s">
        <v>998</v>
      </c>
      <c r="C61" s="21">
        <v>2</v>
      </c>
      <c r="D61" s="21">
        <v>51</v>
      </c>
      <c r="E61" s="6" t="s">
        <v>636</v>
      </c>
      <c r="F61" s="7" t="s">
        <v>19</v>
      </c>
      <c r="G61" s="6" t="s">
        <v>1068</v>
      </c>
      <c r="H61" s="6" t="s">
        <v>1070</v>
      </c>
      <c r="I61" s="6" t="s">
        <v>995</v>
      </c>
      <c r="J61" s="6" t="s">
        <v>1020</v>
      </c>
      <c r="K61" s="6" t="s">
        <v>1021</v>
      </c>
      <c r="L61" s="12" t="s">
        <v>6</v>
      </c>
      <c r="M61" s="13" t="s">
        <v>996</v>
      </c>
      <c r="N61" s="14">
        <v>145</v>
      </c>
      <c r="O61" s="7"/>
      <c r="P61" s="6" t="s">
        <v>997</v>
      </c>
      <c r="Q61" s="63">
        <f t="shared" si="1"/>
        <v>38</v>
      </c>
      <c r="R61" s="1" t="str">
        <f t="shared" si="7"/>
        <v>038P0254</v>
      </c>
      <c r="S61" s="1" t="str">
        <f t="shared" si="6"/>
        <v>JWWA  K  145</v>
      </c>
      <c r="T61" s="1" t="str">
        <f t="shared" si="4"/>
        <v>JWWA  K  145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87" t="str">
        <f t="shared" si="0"/>
        <v>038P0252</v>
      </c>
      <c r="B62" s="5" t="s">
        <v>998</v>
      </c>
      <c r="C62" s="21">
        <v>2</v>
      </c>
      <c r="D62" s="21">
        <v>52</v>
      </c>
      <c r="E62" s="6" t="s">
        <v>636</v>
      </c>
      <c r="F62" s="7" t="s">
        <v>19</v>
      </c>
      <c r="G62" s="6" t="s">
        <v>1068</v>
      </c>
      <c r="H62" s="6" t="s">
        <v>1070</v>
      </c>
      <c r="I62" s="6" t="s">
        <v>995</v>
      </c>
      <c r="J62" s="6" t="s">
        <v>1020</v>
      </c>
      <c r="K62" s="6" t="s">
        <v>1022</v>
      </c>
      <c r="L62" s="12" t="s">
        <v>6</v>
      </c>
      <c r="M62" s="13" t="s">
        <v>996</v>
      </c>
      <c r="N62" s="14">
        <v>145</v>
      </c>
      <c r="O62" s="7"/>
      <c r="P62" s="6" t="s">
        <v>997</v>
      </c>
      <c r="Q62" s="63">
        <f t="shared" si="1"/>
        <v>38</v>
      </c>
      <c r="R62" s="1" t="str">
        <f t="shared" si="7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87" t="str">
        <f t="shared" si="0"/>
        <v>038P0253</v>
      </c>
      <c r="B63" s="5" t="s">
        <v>998</v>
      </c>
      <c r="C63" s="21">
        <v>2</v>
      </c>
      <c r="D63" s="21">
        <v>53</v>
      </c>
      <c r="E63" s="6" t="s">
        <v>636</v>
      </c>
      <c r="F63" s="7" t="s">
        <v>19</v>
      </c>
      <c r="G63" s="6" t="s">
        <v>1071</v>
      </c>
      <c r="H63" s="6" t="s">
        <v>1072</v>
      </c>
      <c r="I63" s="11" t="s">
        <v>1001</v>
      </c>
      <c r="J63" s="11"/>
      <c r="K63" s="11"/>
      <c r="L63" s="12" t="s">
        <v>828</v>
      </c>
      <c r="M63" s="13" t="s">
        <v>996</v>
      </c>
      <c r="N63" s="70">
        <v>13</v>
      </c>
      <c r="O63" s="7"/>
      <c r="P63" s="6" t="s">
        <v>997</v>
      </c>
      <c r="Q63" s="63">
        <f t="shared" si="1"/>
        <v>38</v>
      </c>
      <c r="R63" s="1" t="str">
        <f t="shared" si="7"/>
        <v>038P0255</v>
      </c>
      <c r="S63" s="1" t="str">
        <f t="shared" si="6"/>
        <v>PTC  G  32</v>
      </c>
      <c r="T63" s="1" t="str">
        <f t="shared" si="4"/>
        <v>PTC  G  32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87" t="str">
        <f t="shared" si="0"/>
        <v>038P0254</v>
      </c>
      <c r="B64" s="5" t="s">
        <v>998</v>
      </c>
      <c r="C64" s="21">
        <v>2</v>
      </c>
      <c r="D64" s="21">
        <v>54</v>
      </c>
      <c r="E64" s="6" t="s">
        <v>636</v>
      </c>
      <c r="F64" s="7" t="s">
        <v>19</v>
      </c>
      <c r="G64" s="6" t="s">
        <v>1071</v>
      </c>
      <c r="H64" s="6" t="s">
        <v>1072</v>
      </c>
      <c r="I64" s="6" t="s">
        <v>1002</v>
      </c>
      <c r="J64" s="11"/>
      <c r="K64" s="11"/>
      <c r="L64" s="12" t="s">
        <v>6</v>
      </c>
      <c r="M64" s="13" t="s">
        <v>996</v>
      </c>
      <c r="N64" s="14">
        <v>145</v>
      </c>
      <c r="O64" s="7"/>
      <c r="P64" s="6" t="s">
        <v>997</v>
      </c>
      <c r="Q64" s="63">
        <f t="shared" si="1"/>
        <v>38</v>
      </c>
      <c r="R64" s="1" t="str">
        <f t="shared" si="7"/>
        <v>038P0256</v>
      </c>
      <c r="S64" s="1" t="str">
        <f t="shared" si="6"/>
        <v>PTC  G  32</v>
      </c>
      <c r="T64" s="1" t="str">
        <f t="shared" si="4"/>
        <v>PTC  G  32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8"/>
      <c r="G65" s="6"/>
      <c r="H65" s="6"/>
      <c r="I65" s="6"/>
      <c r="J65" s="6"/>
      <c r="K65" s="6"/>
      <c r="L65" s="5"/>
      <c r="M65" s="9"/>
      <c r="N65" s="10"/>
      <c r="O65" s="7"/>
      <c r="P65" s="6"/>
      <c r="Q65" s="63" t="str">
        <f t="shared" si="1"/>
        <v/>
      </c>
      <c r="R65" s="1" t="str">
        <f t="shared" si="7"/>
        <v>038P0257</v>
      </c>
      <c r="S65" s="1" t="str">
        <f t="shared" si="6"/>
        <v>PTC  G  32</v>
      </c>
      <c r="T65" s="1" t="str">
        <f t="shared" si="4"/>
        <v>PTC  G  32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87" t="str">
        <f t="shared" si="0"/>
        <v>038P0255</v>
      </c>
      <c r="B66" s="5" t="s">
        <v>1080</v>
      </c>
      <c r="C66" s="21">
        <v>2</v>
      </c>
      <c r="D66" s="21">
        <v>55</v>
      </c>
      <c r="E66" s="6" t="s">
        <v>636</v>
      </c>
      <c r="F66" s="7" t="s">
        <v>19</v>
      </c>
      <c r="G66" s="6" t="s">
        <v>1085</v>
      </c>
      <c r="H66" s="6" t="s">
        <v>1086</v>
      </c>
      <c r="I66" s="11" t="s">
        <v>1087</v>
      </c>
      <c r="J66" s="6" t="s">
        <v>596</v>
      </c>
      <c r="K66" s="6" t="s">
        <v>1016</v>
      </c>
      <c r="L66" s="12" t="s">
        <v>828</v>
      </c>
      <c r="M66" s="13" t="s">
        <v>1083</v>
      </c>
      <c r="N66" s="14">
        <v>32</v>
      </c>
      <c r="O66" s="7"/>
      <c r="P66" s="6" t="s">
        <v>997</v>
      </c>
      <c r="Q66" s="63">
        <f t="shared" si="1"/>
        <v>38</v>
      </c>
      <c r="R66" s="1" t="str">
        <f t="shared" si="7"/>
        <v>038P0258</v>
      </c>
      <c r="S66" s="1" t="str">
        <f t="shared" si="6"/>
        <v>PTC  G  32</v>
      </c>
      <c r="T66" s="1" t="str">
        <f t="shared" si="4"/>
        <v>PTC  G  32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87" t="str">
        <f t="shared" si="0"/>
        <v>038P0256</v>
      </c>
      <c r="B67" s="5" t="s">
        <v>1080</v>
      </c>
      <c r="C67" s="21">
        <v>2</v>
      </c>
      <c r="D67" s="21">
        <v>56</v>
      </c>
      <c r="E67" s="6" t="s">
        <v>636</v>
      </c>
      <c r="F67" s="7" t="s">
        <v>19</v>
      </c>
      <c r="G67" s="6" t="s">
        <v>1085</v>
      </c>
      <c r="H67" s="6" t="s">
        <v>1088</v>
      </c>
      <c r="I67" s="11" t="s">
        <v>1087</v>
      </c>
      <c r="J67" s="6" t="s">
        <v>596</v>
      </c>
      <c r="K67" s="6" t="s">
        <v>1021</v>
      </c>
      <c r="L67" s="12" t="s">
        <v>828</v>
      </c>
      <c r="M67" s="13" t="s">
        <v>1083</v>
      </c>
      <c r="N67" s="14">
        <v>32</v>
      </c>
      <c r="O67" s="7"/>
      <c r="P67" s="6" t="s">
        <v>997</v>
      </c>
      <c r="Q67" s="63">
        <f t="shared" si="1"/>
        <v>38</v>
      </c>
      <c r="R67" s="1" t="str">
        <f t="shared" si="7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87" t="str">
        <f t="shared" si="0"/>
        <v>038P0257</v>
      </c>
      <c r="B68" s="5" t="s">
        <v>1080</v>
      </c>
      <c r="C68" s="21">
        <v>2</v>
      </c>
      <c r="D68" s="21">
        <v>57</v>
      </c>
      <c r="E68" s="6" t="s">
        <v>636</v>
      </c>
      <c r="F68" s="7" t="s">
        <v>19</v>
      </c>
      <c r="G68" s="6" t="s">
        <v>1089</v>
      </c>
      <c r="H68" s="6" t="s">
        <v>1092</v>
      </c>
      <c r="I68" s="11" t="s">
        <v>1091</v>
      </c>
      <c r="J68" s="6" t="s">
        <v>596</v>
      </c>
      <c r="K68" s="6" t="s">
        <v>1016</v>
      </c>
      <c r="L68" s="12" t="s">
        <v>828</v>
      </c>
      <c r="M68" s="13" t="s">
        <v>1083</v>
      </c>
      <c r="N68" s="14">
        <v>32</v>
      </c>
      <c r="O68" s="7"/>
      <c r="P68" s="6" t="s">
        <v>997</v>
      </c>
      <c r="Q68" s="63">
        <f t="shared" si="1"/>
        <v>38</v>
      </c>
      <c r="R68" s="1" t="str">
        <f t="shared" si="7"/>
        <v>038P0301</v>
      </c>
      <c r="S68" s="1" t="str">
        <f t="shared" si="6"/>
        <v>PTC  G  32</v>
      </c>
      <c r="T68" s="1" t="str">
        <f t="shared" si="4"/>
        <v>PTC  G  32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87" t="str">
        <f t="shared" si="0"/>
        <v>038P0258</v>
      </c>
      <c r="B69" s="5" t="s">
        <v>1080</v>
      </c>
      <c r="C69" s="21">
        <v>2</v>
      </c>
      <c r="D69" s="21">
        <v>58</v>
      </c>
      <c r="E69" s="6" t="s">
        <v>636</v>
      </c>
      <c r="F69" s="7" t="s">
        <v>19</v>
      </c>
      <c r="G69" s="6" t="s">
        <v>1089</v>
      </c>
      <c r="H69" s="6" t="s">
        <v>1090</v>
      </c>
      <c r="I69" s="11" t="s">
        <v>1091</v>
      </c>
      <c r="J69" s="6" t="s">
        <v>596</v>
      </c>
      <c r="K69" s="6" t="s">
        <v>1021</v>
      </c>
      <c r="L69" s="12" t="s">
        <v>828</v>
      </c>
      <c r="M69" s="13" t="s">
        <v>1083</v>
      </c>
      <c r="N69" s="14">
        <v>32</v>
      </c>
      <c r="O69" s="7"/>
      <c r="P69" s="6" t="s">
        <v>997</v>
      </c>
      <c r="Q69" s="63">
        <f t="shared" si="1"/>
        <v>38</v>
      </c>
      <c r="R69" s="1" t="str">
        <f t="shared" si="7"/>
        <v>038P0302</v>
      </c>
      <c r="S69" s="1" t="str">
        <f t="shared" si="6"/>
        <v xml:space="preserve">指定承認    </v>
      </c>
      <c r="T69" s="1" t="str">
        <f t="shared" si="4"/>
        <v xml:space="preserve">指定承認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1"/>
        <v/>
      </c>
      <c r="R70" s="1" t="str">
        <f t="shared" si="7"/>
        <v>038P0303</v>
      </c>
      <c r="S70" s="1" t="str">
        <f t="shared" si="6"/>
        <v xml:space="preserve">指定承認    </v>
      </c>
      <c r="T70" s="1" t="str">
        <f t="shared" si="4"/>
        <v xml:space="preserve">指定承認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87" t="str">
        <f t="shared" si="0"/>
        <v>038P0301</v>
      </c>
      <c r="B71" s="5" t="s">
        <v>1080</v>
      </c>
      <c r="C71" s="21">
        <v>3</v>
      </c>
      <c r="D71" s="21">
        <v>1</v>
      </c>
      <c r="E71" s="6" t="s">
        <v>636</v>
      </c>
      <c r="F71" s="7" t="s">
        <v>19</v>
      </c>
      <c r="G71" s="6" t="s">
        <v>1081</v>
      </c>
      <c r="H71" s="6" t="s">
        <v>1082</v>
      </c>
      <c r="I71" s="11" t="s">
        <v>1084</v>
      </c>
      <c r="J71" s="6" t="s">
        <v>435</v>
      </c>
      <c r="K71" s="11"/>
      <c r="L71" s="12" t="s">
        <v>828</v>
      </c>
      <c r="M71" s="13" t="s">
        <v>1083</v>
      </c>
      <c r="N71" s="14">
        <v>32</v>
      </c>
      <c r="O71" s="7"/>
      <c r="P71" s="6" t="s">
        <v>997</v>
      </c>
      <c r="Q71" s="63">
        <f t="shared" ref="Q71:Q134" si="8">IF(P71="","",VLOOKUP(P71,$Z$7:$AA$68,2,FALSE))</f>
        <v>38</v>
      </c>
      <c r="R71" s="1" t="str">
        <f t="shared" si="7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87" t="str">
        <f t="shared" si="0"/>
        <v>038P0302</v>
      </c>
      <c r="B72" s="5" t="s">
        <v>1080</v>
      </c>
      <c r="C72" s="21">
        <v>3</v>
      </c>
      <c r="D72" s="21">
        <v>2</v>
      </c>
      <c r="E72" s="6" t="s">
        <v>636</v>
      </c>
      <c r="F72" s="7" t="s">
        <v>19</v>
      </c>
      <c r="G72" s="6" t="s">
        <v>1093</v>
      </c>
      <c r="H72" s="6" t="s">
        <v>1094</v>
      </c>
      <c r="I72" s="11" t="s">
        <v>1084</v>
      </c>
      <c r="J72" s="6" t="s">
        <v>435</v>
      </c>
      <c r="K72" s="11"/>
      <c r="L72" s="12" t="s">
        <v>57</v>
      </c>
      <c r="M72" s="13"/>
      <c r="N72" s="14"/>
      <c r="O72" s="7" t="s">
        <v>1095</v>
      </c>
      <c r="P72" s="6" t="s">
        <v>997</v>
      </c>
      <c r="Q72" s="63">
        <f t="shared" si="8"/>
        <v>38</v>
      </c>
      <c r="R72" s="1" t="str">
        <f t="shared" si="7"/>
        <v>038W0101</v>
      </c>
      <c r="S72" s="1" t="str">
        <f t="shared" si="6"/>
        <v>JIS  K  6742</v>
      </c>
      <c r="T72" s="1" t="str">
        <f t="shared" ref="T72:T226" si="9">S72</f>
        <v>JIS  K  6742</v>
      </c>
      <c r="V72" s="2"/>
    </row>
    <row r="73" spans="1:27" ht="15" customHeight="1">
      <c r="A73" s="87" t="str">
        <f t="shared" si="0"/>
        <v>038P0303</v>
      </c>
      <c r="B73" s="5" t="s">
        <v>1080</v>
      </c>
      <c r="C73" s="21">
        <v>3</v>
      </c>
      <c r="D73" s="21">
        <v>3</v>
      </c>
      <c r="E73" s="6" t="s">
        <v>636</v>
      </c>
      <c r="F73" s="7" t="s">
        <v>19</v>
      </c>
      <c r="G73" s="6" t="s">
        <v>1096</v>
      </c>
      <c r="H73" s="6" t="s">
        <v>1094</v>
      </c>
      <c r="I73" s="6" t="s">
        <v>1097</v>
      </c>
      <c r="J73" s="6" t="s">
        <v>435</v>
      </c>
      <c r="K73" s="11"/>
      <c r="L73" s="12" t="s">
        <v>57</v>
      </c>
      <c r="M73" s="13"/>
      <c r="N73" s="14"/>
      <c r="O73" s="7" t="s">
        <v>1095</v>
      </c>
      <c r="P73" s="6" t="s">
        <v>997</v>
      </c>
      <c r="Q73" s="63">
        <f t="shared" si="8"/>
        <v>38</v>
      </c>
      <c r="R73" s="1" t="str">
        <f t="shared" si="7"/>
        <v>038W0102</v>
      </c>
      <c r="S73" s="1" t="str">
        <f t="shared" si="6"/>
        <v>JIS  K  6742</v>
      </c>
      <c r="T73" s="1" t="str">
        <f t="shared" si="9"/>
        <v>JIS  K  6742</v>
      </c>
      <c r="V73" s="2"/>
    </row>
    <row r="74" spans="1:27" ht="15" customHeight="1">
      <c r="A74" s="25" t="str">
        <f t="shared" si="0"/>
        <v/>
      </c>
      <c r="B74" s="5"/>
      <c r="C74" s="21"/>
      <c r="D74" s="21"/>
      <c r="E74" s="6"/>
      <c r="F74" s="7"/>
      <c r="G74" s="6"/>
      <c r="H74" s="6"/>
      <c r="I74" s="6"/>
      <c r="J74" s="6"/>
      <c r="K74" s="11"/>
      <c r="L74" s="12"/>
      <c r="M74" s="13"/>
      <c r="N74" s="14"/>
      <c r="O74" s="7"/>
      <c r="P74" s="6"/>
      <c r="Q74" s="63" t="str">
        <f t="shared" si="8"/>
        <v/>
      </c>
      <c r="R74" s="1" t="str">
        <f t="shared" si="7"/>
        <v/>
      </c>
      <c r="S74" s="1" t="str">
        <f t="shared" si="6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87" t="str">
        <f t="shared" ref="A75:A138" si="10">IF(OR(B75="",C75="",D75=""),"",TEXT(Q75,"000")&amp;B75&amp;TEXT(C75,"00")&amp;TEXT(D75,"00"))</f>
        <v>038W0101</v>
      </c>
      <c r="B75" s="5" t="s">
        <v>1098</v>
      </c>
      <c r="C75" s="21">
        <v>1</v>
      </c>
      <c r="D75" s="21">
        <v>1</v>
      </c>
      <c r="E75" s="6" t="s">
        <v>1099</v>
      </c>
      <c r="F75" s="7" t="s">
        <v>3</v>
      </c>
      <c r="G75" s="6" t="s">
        <v>1100</v>
      </c>
      <c r="H75" s="6" t="s">
        <v>1105</v>
      </c>
      <c r="I75" s="6" t="s">
        <v>1102</v>
      </c>
      <c r="J75" s="11"/>
      <c r="K75" s="11"/>
      <c r="L75" s="12" t="s">
        <v>81</v>
      </c>
      <c r="M75" s="13" t="s">
        <v>1101</v>
      </c>
      <c r="N75" s="14">
        <v>6742</v>
      </c>
      <c r="O75" s="7"/>
      <c r="P75" s="6" t="s">
        <v>997</v>
      </c>
      <c r="Q75" s="63">
        <f t="shared" si="8"/>
        <v>38</v>
      </c>
      <c r="R75" s="1" t="str">
        <f t="shared" si="7"/>
        <v>038W0201</v>
      </c>
      <c r="S75" s="1" t="str">
        <f t="shared" si="6"/>
        <v>JIS  K  6743</v>
      </c>
      <c r="T75" s="1" t="str">
        <f t="shared" si="9"/>
        <v>JIS  K  6743</v>
      </c>
      <c r="V75" s="2"/>
    </row>
    <row r="76" spans="1:27" ht="15" customHeight="1">
      <c r="A76" s="87" t="str">
        <f t="shared" si="10"/>
        <v>038W0102</v>
      </c>
      <c r="B76" s="5" t="s">
        <v>1098</v>
      </c>
      <c r="C76" s="21">
        <v>1</v>
      </c>
      <c r="D76" s="21">
        <v>2</v>
      </c>
      <c r="E76" s="6" t="s">
        <v>1099</v>
      </c>
      <c r="F76" s="7" t="s">
        <v>3</v>
      </c>
      <c r="G76" s="6" t="s">
        <v>1103</v>
      </c>
      <c r="H76" s="6" t="s">
        <v>1104</v>
      </c>
      <c r="I76" s="6" t="s">
        <v>1102</v>
      </c>
      <c r="J76" s="11"/>
      <c r="K76" s="11"/>
      <c r="L76" s="12" t="s">
        <v>81</v>
      </c>
      <c r="M76" s="13" t="s">
        <v>1101</v>
      </c>
      <c r="N76" s="14">
        <v>6742</v>
      </c>
      <c r="O76" s="7"/>
      <c r="P76" s="6" t="s">
        <v>997</v>
      </c>
      <c r="Q76" s="63">
        <f t="shared" si="8"/>
        <v>38</v>
      </c>
      <c r="R76" s="1" t="str">
        <f t="shared" si="7"/>
        <v>038W0202</v>
      </c>
      <c r="S76" s="1" t="str">
        <f t="shared" si="6"/>
        <v>JIS  K  6743</v>
      </c>
      <c r="T76" s="1" t="str">
        <f t="shared" si="9"/>
        <v>JIS  K  6743</v>
      </c>
      <c r="V76" s="2"/>
    </row>
    <row r="77" spans="1:27" ht="15" customHeight="1">
      <c r="A77" s="25" t="str">
        <f t="shared" si="10"/>
        <v/>
      </c>
      <c r="B77" s="5"/>
      <c r="C77" s="21"/>
      <c r="D77" s="21"/>
      <c r="E77" s="6"/>
      <c r="F77" s="7"/>
      <c r="G77" s="6"/>
      <c r="H77" s="6"/>
      <c r="I77" s="6"/>
      <c r="J77" s="11"/>
      <c r="K77" s="11"/>
      <c r="L77" s="12"/>
      <c r="M77" s="13"/>
      <c r="N77" s="14"/>
      <c r="O77" s="7"/>
      <c r="P77" s="11"/>
      <c r="Q77" s="63" t="str">
        <f t="shared" si="8"/>
        <v/>
      </c>
      <c r="R77" s="1" t="str">
        <f t="shared" si="7"/>
        <v>038W0203</v>
      </c>
      <c r="S77" s="1" t="str">
        <f t="shared" si="6"/>
        <v>JIS  K  6743</v>
      </c>
      <c r="T77" s="1" t="str">
        <f t="shared" si="9"/>
        <v>JIS  K  6743</v>
      </c>
      <c r="V77" s="2"/>
    </row>
    <row r="78" spans="1:27" ht="15" customHeight="1">
      <c r="A78" s="25" t="str">
        <f t="shared" si="10"/>
        <v>038W0201</v>
      </c>
      <c r="B78" s="5" t="s">
        <v>1098</v>
      </c>
      <c r="C78" s="21">
        <v>2</v>
      </c>
      <c r="D78" s="21">
        <v>1</v>
      </c>
      <c r="E78" s="71" t="s">
        <v>1099</v>
      </c>
      <c r="F78" s="7" t="s">
        <v>1106</v>
      </c>
      <c r="G78" s="6" t="s">
        <v>1109</v>
      </c>
      <c r="H78" s="6" t="s">
        <v>1108</v>
      </c>
      <c r="I78" s="6" t="s">
        <v>1111</v>
      </c>
      <c r="J78" s="11"/>
      <c r="K78" s="11"/>
      <c r="L78" s="12" t="s">
        <v>81</v>
      </c>
      <c r="M78" s="13" t="s">
        <v>1101</v>
      </c>
      <c r="N78" s="14">
        <v>6743</v>
      </c>
      <c r="O78" s="7"/>
      <c r="P78" s="6" t="s">
        <v>997</v>
      </c>
      <c r="Q78" s="63">
        <f t="shared" si="8"/>
        <v>38</v>
      </c>
      <c r="R78" s="1" t="str">
        <f t="shared" si="7"/>
        <v>038W0204</v>
      </c>
      <c r="S78" s="1" t="str">
        <f t="shared" si="6"/>
        <v>JIS  K  6743</v>
      </c>
      <c r="T78" s="1" t="str">
        <f t="shared" si="9"/>
        <v>JIS  K  6743</v>
      </c>
    </row>
    <row r="79" spans="1:27" ht="15" customHeight="1">
      <c r="A79" s="25" t="str">
        <f t="shared" si="10"/>
        <v>038W0202</v>
      </c>
      <c r="B79" s="5" t="s">
        <v>1098</v>
      </c>
      <c r="C79" s="21">
        <v>2</v>
      </c>
      <c r="D79" s="21">
        <v>2</v>
      </c>
      <c r="E79" s="71" t="s">
        <v>1099</v>
      </c>
      <c r="F79" s="7" t="s">
        <v>1106</v>
      </c>
      <c r="G79" s="6" t="s">
        <v>1107</v>
      </c>
      <c r="H79" s="6" t="s">
        <v>1110</v>
      </c>
      <c r="I79" s="6" t="s">
        <v>1111</v>
      </c>
      <c r="J79" s="11"/>
      <c r="K79" s="11"/>
      <c r="L79" s="12" t="s">
        <v>81</v>
      </c>
      <c r="M79" s="13" t="s">
        <v>1101</v>
      </c>
      <c r="N79" s="14">
        <v>6743</v>
      </c>
      <c r="O79" s="7"/>
      <c r="P79" s="6" t="s">
        <v>997</v>
      </c>
      <c r="Q79" s="63">
        <f t="shared" si="8"/>
        <v>38</v>
      </c>
      <c r="R79" s="1" t="str">
        <f t="shared" si="7"/>
        <v>038W0205</v>
      </c>
      <c r="S79" s="1" t="str">
        <f t="shared" si="6"/>
        <v>JIS  K  6743</v>
      </c>
      <c r="T79" s="1" t="str">
        <f t="shared" si="9"/>
        <v>JIS  K  6743</v>
      </c>
    </row>
    <row r="80" spans="1:27" ht="15" customHeight="1">
      <c r="A80" s="25" t="str">
        <f t="shared" si="10"/>
        <v>038W0203</v>
      </c>
      <c r="B80" s="5" t="s">
        <v>1098</v>
      </c>
      <c r="C80" s="21">
        <v>2</v>
      </c>
      <c r="D80" s="21">
        <v>3</v>
      </c>
      <c r="E80" s="71" t="s">
        <v>1099</v>
      </c>
      <c r="F80" s="7" t="s">
        <v>1106</v>
      </c>
      <c r="G80" s="6" t="s">
        <v>1112</v>
      </c>
      <c r="H80" s="6" t="s">
        <v>1113</v>
      </c>
      <c r="I80" s="6" t="s">
        <v>1111</v>
      </c>
      <c r="J80" s="11"/>
      <c r="K80" s="11"/>
      <c r="L80" s="12" t="s">
        <v>81</v>
      </c>
      <c r="M80" s="13" t="s">
        <v>1101</v>
      </c>
      <c r="N80" s="14">
        <v>6743</v>
      </c>
      <c r="O80" s="7"/>
      <c r="P80" s="6" t="s">
        <v>997</v>
      </c>
      <c r="Q80" s="63">
        <f t="shared" si="8"/>
        <v>38</v>
      </c>
      <c r="R80" s="1" t="str">
        <f t="shared" si="7"/>
        <v>038W0206</v>
      </c>
      <c r="S80" s="1" t="str">
        <f t="shared" si="6"/>
        <v>JIS  K  6743</v>
      </c>
      <c r="T80" s="1" t="str">
        <f t="shared" si="9"/>
        <v>JIS  K  6743</v>
      </c>
    </row>
    <row r="81" spans="1:20" ht="15" customHeight="1">
      <c r="A81" s="25" t="str">
        <f t="shared" si="10"/>
        <v>038W0204</v>
      </c>
      <c r="B81" s="5" t="s">
        <v>1098</v>
      </c>
      <c r="C81" s="21">
        <v>2</v>
      </c>
      <c r="D81" s="21">
        <v>4</v>
      </c>
      <c r="E81" s="71" t="s">
        <v>1099</v>
      </c>
      <c r="F81" s="7" t="s">
        <v>1106</v>
      </c>
      <c r="G81" s="6" t="s">
        <v>1114</v>
      </c>
      <c r="H81" s="6" t="s">
        <v>1115</v>
      </c>
      <c r="I81" s="6" t="s">
        <v>1116</v>
      </c>
      <c r="J81" s="11"/>
      <c r="K81" s="11"/>
      <c r="L81" s="12" t="s">
        <v>81</v>
      </c>
      <c r="M81" s="13" t="s">
        <v>1101</v>
      </c>
      <c r="N81" s="14">
        <v>6743</v>
      </c>
      <c r="O81" s="7"/>
      <c r="P81" s="6" t="s">
        <v>997</v>
      </c>
      <c r="Q81" s="63">
        <f t="shared" si="8"/>
        <v>38</v>
      </c>
      <c r="R81" s="1" t="str">
        <f t="shared" si="7"/>
        <v>038W0207</v>
      </c>
      <c r="S81" s="1" t="str">
        <f t="shared" si="6"/>
        <v>JIS  K  6743</v>
      </c>
      <c r="T81" s="1" t="str">
        <f t="shared" si="9"/>
        <v>JIS  K  6743</v>
      </c>
    </row>
    <row r="82" spans="1:20" ht="15" customHeight="1">
      <c r="A82" s="25" t="str">
        <f t="shared" si="10"/>
        <v>038W0205</v>
      </c>
      <c r="B82" s="5" t="s">
        <v>1098</v>
      </c>
      <c r="C82" s="21">
        <v>2</v>
      </c>
      <c r="D82" s="21">
        <v>5</v>
      </c>
      <c r="E82" s="71" t="s">
        <v>1099</v>
      </c>
      <c r="F82" s="7" t="s">
        <v>1106</v>
      </c>
      <c r="G82" s="6" t="s">
        <v>1125</v>
      </c>
      <c r="H82" s="6" t="s">
        <v>1126</v>
      </c>
      <c r="I82" s="6" t="s">
        <v>1111</v>
      </c>
      <c r="J82" s="11"/>
      <c r="K82" s="11"/>
      <c r="L82" s="12" t="s">
        <v>81</v>
      </c>
      <c r="M82" s="13" t="s">
        <v>1101</v>
      </c>
      <c r="N82" s="14">
        <v>6743</v>
      </c>
      <c r="O82" s="7"/>
      <c r="P82" s="6" t="s">
        <v>997</v>
      </c>
      <c r="Q82" s="63">
        <f t="shared" si="8"/>
        <v>38</v>
      </c>
      <c r="R82" s="1" t="str">
        <f t="shared" si="7"/>
        <v>038W0208</v>
      </c>
      <c r="S82" s="1" t="str">
        <f t="shared" si="6"/>
        <v>JIS  K  6743</v>
      </c>
      <c r="T82" s="1" t="str">
        <f t="shared" si="9"/>
        <v>JIS  K  6743</v>
      </c>
    </row>
    <row r="83" spans="1:20" ht="15" customHeight="1">
      <c r="A83" s="25" t="str">
        <f t="shared" si="10"/>
        <v>038W0206</v>
      </c>
      <c r="B83" s="5" t="s">
        <v>1098</v>
      </c>
      <c r="C83" s="21">
        <v>2</v>
      </c>
      <c r="D83" s="21">
        <v>6</v>
      </c>
      <c r="E83" s="71" t="s">
        <v>1099</v>
      </c>
      <c r="F83" s="7" t="s">
        <v>1106</v>
      </c>
      <c r="G83" s="6" t="s">
        <v>1127</v>
      </c>
      <c r="H83" s="6" t="s">
        <v>1128</v>
      </c>
      <c r="I83" s="6" t="s">
        <v>1102</v>
      </c>
      <c r="J83" s="11"/>
      <c r="K83" s="11"/>
      <c r="L83" s="12" t="s">
        <v>81</v>
      </c>
      <c r="M83" s="13" t="s">
        <v>1101</v>
      </c>
      <c r="N83" s="14">
        <v>6743</v>
      </c>
      <c r="O83" s="7"/>
      <c r="P83" s="6" t="s">
        <v>997</v>
      </c>
      <c r="Q83" s="63">
        <f t="shared" si="8"/>
        <v>38</v>
      </c>
      <c r="R83" s="1" t="str">
        <f t="shared" si="7"/>
        <v>038W0209</v>
      </c>
      <c r="S83" s="1" t="str">
        <f t="shared" si="6"/>
        <v>JIS  K  6743</v>
      </c>
      <c r="T83" s="1" t="str">
        <f t="shared" si="9"/>
        <v>JIS  K  6743</v>
      </c>
    </row>
    <row r="84" spans="1:20" ht="15" customHeight="1">
      <c r="A84" s="25" t="str">
        <f t="shared" si="10"/>
        <v>038W0207</v>
      </c>
      <c r="B84" s="5" t="s">
        <v>1098</v>
      </c>
      <c r="C84" s="21">
        <v>2</v>
      </c>
      <c r="D84" s="21">
        <v>7</v>
      </c>
      <c r="E84" s="71" t="s">
        <v>1099</v>
      </c>
      <c r="F84" s="7" t="s">
        <v>1106</v>
      </c>
      <c r="G84" s="6" t="s">
        <v>1117</v>
      </c>
      <c r="H84" s="6" t="s">
        <v>1118</v>
      </c>
      <c r="I84" s="6" t="s">
        <v>1120</v>
      </c>
      <c r="J84" s="11"/>
      <c r="K84" s="11"/>
      <c r="L84" s="12" t="s">
        <v>81</v>
      </c>
      <c r="M84" s="13" t="s">
        <v>1101</v>
      </c>
      <c r="N84" s="14">
        <v>6743</v>
      </c>
      <c r="O84" s="7"/>
      <c r="P84" s="6" t="s">
        <v>997</v>
      </c>
      <c r="Q84" s="63">
        <f t="shared" si="8"/>
        <v>38</v>
      </c>
      <c r="R84" s="1" t="str">
        <f t="shared" si="7"/>
        <v>038W0210</v>
      </c>
      <c r="S84" s="1" t="str">
        <f t="shared" si="6"/>
        <v>JIS  K  6743</v>
      </c>
      <c r="T84" s="1" t="str">
        <f t="shared" si="9"/>
        <v>JIS  K  6743</v>
      </c>
    </row>
    <row r="85" spans="1:20" ht="15" customHeight="1">
      <c r="A85" s="25" t="str">
        <f t="shared" si="10"/>
        <v>038W0208</v>
      </c>
      <c r="B85" s="5" t="s">
        <v>1098</v>
      </c>
      <c r="C85" s="21">
        <v>2</v>
      </c>
      <c r="D85" s="21">
        <v>8</v>
      </c>
      <c r="E85" s="71" t="s">
        <v>1099</v>
      </c>
      <c r="F85" s="7" t="s">
        <v>1106</v>
      </c>
      <c r="G85" s="6" t="s">
        <v>1117</v>
      </c>
      <c r="H85" s="6" t="s">
        <v>1118</v>
      </c>
      <c r="I85" s="6" t="s">
        <v>1121</v>
      </c>
      <c r="J85" s="11"/>
      <c r="K85" s="11"/>
      <c r="L85" s="12" t="s">
        <v>81</v>
      </c>
      <c r="M85" s="13" t="s">
        <v>1101</v>
      </c>
      <c r="N85" s="14">
        <v>6743</v>
      </c>
      <c r="O85" s="7"/>
      <c r="P85" s="6" t="s">
        <v>997</v>
      </c>
      <c r="Q85" s="63">
        <f t="shared" si="8"/>
        <v>38</v>
      </c>
      <c r="R85" s="1" t="str">
        <f t="shared" si="7"/>
        <v/>
      </c>
      <c r="S85" s="1" t="str">
        <f t="shared" si="6"/>
        <v xml:space="preserve">    </v>
      </c>
      <c r="T85" s="1" t="str">
        <f t="shared" si="9"/>
        <v xml:space="preserve">    </v>
      </c>
    </row>
    <row r="86" spans="1:20" ht="15" customHeight="1">
      <c r="A86" s="25" t="str">
        <f t="shared" si="10"/>
        <v>038W0209</v>
      </c>
      <c r="B86" s="5" t="s">
        <v>1098</v>
      </c>
      <c r="C86" s="21">
        <v>2</v>
      </c>
      <c r="D86" s="21">
        <v>9</v>
      </c>
      <c r="E86" s="71" t="s">
        <v>1099</v>
      </c>
      <c r="F86" s="7" t="s">
        <v>1106</v>
      </c>
      <c r="G86" s="6" t="s">
        <v>1117</v>
      </c>
      <c r="H86" s="6" t="s">
        <v>1118</v>
      </c>
      <c r="I86" s="6" t="s">
        <v>1122</v>
      </c>
      <c r="J86" s="11"/>
      <c r="K86" s="11"/>
      <c r="L86" s="12" t="s">
        <v>81</v>
      </c>
      <c r="M86" s="13" t="s">
        <v>1101</v>
      </c>
      <c r="N86" s="14">
        <v>6743</v>
      </c>
      <c r="O86" s="7"/>
      <c r="P86" s="6" t="s">
        <v>997</v>
      </c>
      <c r="Q86" s="63">
        <f t="shared" si="8"/>
        <v>38</v>
      </c>
      <c r="R86" s="1" t="str">
        <f t="shared" si="7"/>
        <v>038W0211</v>
      </c>
      <c r="S86" s="1" t="str">
        <f t="shared" si="6"/>
        <v>JIS  K  6743</v>
      </c>
      <c r="T86" s="1" t="str">
        <f t="shared" si="9"/>
        <v>JIS  K  6743</v>
      </c>
    </row>
    <row r="87" spans="1:20" ht="15" customHeight="1">
      <c r="A87" s="25" t="str">
        <f t="shared" si="10"/>
        <v>038W0210</v>
      </c>
      <c r="B87" s="5" t="s">
        <v>1098</v>
      </c>
      <c r="C87" s="21">
        <v>2</v>
      </c>
      <c r="D87" s="21">
        <v>10</v>
      </c>
      <c r="E87" s="71" t="s">
        <v>1099</v>
      </c>
      <c r="F87" s="7" t="s">
        <v>1106</v>
      </c>
      <c r="G87" s="6" t="s">
        <v>1123</v>
      </c>
      <c r="H87" s="6" t="s">
        <v>1124</v>
      </c>
      <c r="I87" s="6" t="s">
        <v>1119</v>
      </c>
      <c r="J87" s="11"/>
      <c r="K87" s="11"/>
      <c r="L87" s="12" t="s">
        <v>81</v>
      </c>
      <c r="M87" s="13" t="s">
        <v>1101</v>
      </c>
      <c r="N87" s="14">
        <v>6743</v>
      </c>
      <c r="O87" s="7"/>
      <c r="P87" s="6" t="s">
        <v>997</v>
      </c>
      <c r="Q87" s="63">
        <f t="shared" si="8"/>
        <v>38</v>
      </c>
      <c r="R87" s="1" t="str">
        <f t="shared" si="7"/>
        <v>038W0212</v>
      </c>
      <c r="S87" s="1" t="str">
        <f t="shared" si="6"/>
        <v>JIS  K  6743</v>
      </c>
      <c r="T87" s="1" t="str">
        <f t="shared" si="9"/>
        <v>JIS  K  6743</v>
      </c>
    </row>
    <row r="88" spans="1:20" ht="15" customHeight="1">
      <c r="A88" s="25" t="str">
        <f t="shared" si="10"/>
        <v/>
      </c>
      <c r="B88" s="5"/>
      <c r="C88" s="21"/>
      <c r="D88" s="21"/>
      <c r="E88" s="71"/>
      <c r="F88" s="7"/>
      <c r="G88" s="6"/>
      <c r="H88" s="6"/>
      <c r="I88" s="6"/>
      <c r="J88" s="11"/>
      <c r="K88" s="11"/>
      <c r="L88" s="12"/>
      <c r="M88" s="13"/>
      <c r="N88" s="14"/>
      <c r="O88" s="7"/>
      <c r="P88" s="6"/>
      <c r="Q88" s="63" t="str">
        <f t="shared" si="8"/>
        <v/>
      </c>
      <c r="R88" s="1" t="str">
        <f t="shared" si="7"/>
        <v>038W0213</v>
      </c>
      <c r="S88" s="1" t="str">
        <f t="shared" si="6"/>
        <v>JIS  K  6743</v>
      </c>
      <c r="T88" s="1" t="str">
        <f t="shared" si="9"/>
        <v>JIS  K  6743</v>
      </c>
    </row>
    <row r="89" spans="1:20" ht="15" customHeight="1">
      <c r="A89" s="25" t="str">
        <f t="shared" si="10"/>
        <v>038W0211</v>
      </c>
      <c r="B89" s="5" t="s">
        <v>1098</v>
      </c>
      <c r="C89" s="21">
        <v>2</v>
      </c>
      <c r="D89" s="21">
        <v>11</v>
      </c>
      <c r="E89" s="71" t="s">
        <v>1099</v>
      </c>
      <c r="F89" s="7" t="s">
        <v>1106</v>
      </c>
      <c r="G89" s="6" t="s">
        <v>1129</v>
      </c>
      <c r="H89" s="6" t="s">
        <v>1130</v>
      </c>
      <c r="I89" s="6" t="s">
        <v>1111</v>
      </c>
      <c r="J89" s="11"/>
      <c r="K89" s="11"/>
      <c r="L89" s="12" t="s">
        <v>81</v>
      </c>
      <c r="M89" s="13" t="s">
        <v>1101</v>
      </c>
      <c r="N89" s="14">
        <v>6743</v>
      </c>
      <c r="O89" s="7"/>
      <c r="P89" s="6" t="s">
        <v>997</v>
      </c>
      <c r="Q89" s="63">
        <f t="shared" si="8"/>
        <v>38</v>
      </c>
      <c r="R89" s="1" t="str">
        <f t="shared" si="7"/>
        <v>038W0214</v>
      </c>
      <c r="S89" s="1" t="str">
        <f t="shared" si="6"/>
        <v>JIS  K  6743</v>
      </c>
      <c r="T89" s="1" t="str">
        <f t="shared" si="9"/>
        <v>JIS  K  6743</v>
      </c>
    </row>
    <row r="90" spans="1:20" ht="15" customHeight="1">
      <c r="A90" s="25" t="str">
        <f t="shared" si="10"/>
        <v>038W0212</v>
      </c>
      <c r="B90" s="5" t="s">
        <v>1098</v>
      </c>
      <c r="C90" s="21">
        <v>2</v>
      </c>
      <c r="D90" s="21">
        <v>12</v>
      </c>
      <c r="E90" s="71" t="s">
        <v>1099</v>
      </c>
      <c r="F90" s="7" t="s">
        <v>1106</v>
      </c>
      <c r="G90" s="6" t="s">
        <v>1131</v>
      </c>
      <c r="H90" s="6" t="s">
        <v>1132</v>
      </c>
      <c r="I90" s="6" t="s">
        <v>1111</v>
      </c>
      <c r="J90" s="11"/>
      <c r="K90" s="11"/>
      <c r="L90" s="12" t="s">
        <v>81</v>
      </c>
      <c r="M90" s="13" t="s">
        <v>1101</v>
      </c>
      <c r="N90" s="14">
        <v>6743</v>
      </c>
      <c r="O90" s="7"/>
      <c r="P90" s="6" t="s">
        <v>997</v>
      </c>
      <c r="Q90" s="63">
        <f t="shared" si="8"/>
        <v>38</v>
      </c>
      <c r="R90" s="1" t="str">
        <f t="shared" si="7"/>
        <v>038W0215</v>
      </c>
      <c r="S90" s="1" t="str">
        <f t="shared" si="6"/>
        <v>JIS  K  6743</v>
      </c>
      <c r="T90" s="1" t="str">
        <f t="shared" si="9"/>
        <v>JIS  K  6743</v>
      </c>
    </row>
    <row r="91" spans="1:20" ht="15" customHeight="1">
      <c r="A91" s="25" t="str">
        <f t="shared" si="10"/>
        <v>038W0213</v>
      </c>
      <c r="B91" s="5" t="s">
        <v>1098</v>
      </c>
      <c r="C91" s="21">
        <v>2</v>
      </c>
      <c r="D91" s="21">
        <v>13</v>
      </c>
      <c r="E91" s="71" t="s">
        <v>1099</v>
      </c>
      <c r="F91" s="7" t="s">
        <v>1106</v>
      </c>
      <c r="G91" s="6" t="s">
        <v>1133</v>
      </c>
      <c r="H91" s="6" t="s">
        <v>1134</v>
      </c>
      <c r="I91" s="6" t="s">
        <v>1111</v>
      </c>
      <c r="J91" s="11"/>
      <c r="K91" s="11"/>
      <c r="L91" s="12" t="s">
        <v>81</v>
      </c>
      <c r="M91" s="13" t="s">
        <v>1101</v>
      </c>
      <c r="N91" s="14">
        <v>6743</v>
      </c>
      <c r="O91" s="7"/>
      <c r="P91" s="6" t="s">
        <v>997</v>
      </c>
      <c r="Q91" s="63">
        <f t="shared" si="8"/>
        <v>38</v>
      </c>
      <c r="R91" s="1" t="str">
        <f t="shared" si="7"/>
        <v>038W0216</v>
      </c>
      <c r="S91" s="1" t="str">
        <f t="shared" si="6"/>
        <v>JIS  K  6743</v>
      </c>
      <c r="T91" s="1" t="str">
        <f t="shared" si="9"/>
        <v>JIS  K  6743</v>
      </c>
    </row>
    <row r="92" spans="1:20" ht="15" customHeight="1">
      <c r="A92" s="25" t="str">
        <f t="shared" si="10"/>
        <v>038W0214</v>
      </c>
      <c r="B92" s="5" t="s">
        <v>1098</v>
      </c>
      <c r="C92" s="21">
        <v>2</v>
      </c>
      <c r="D92" s="21">
        <v>14</v>
      </c>
      <c r="E92" s="71" t="s">
        <v>1099</v>
      </c>
      <c r="F92" s="7" t="s">
        <v>1106</v>
      </c>
      <c r="G92" s="6" t="s">
        <v>1135</v>
      </c>
      <c r="H92" s="6" t="s">
        <v>1136</v>
      </c>
      <c r="I92" s="6" t="s">
        <v>1116</v>
      </c>
      <c r="J92" s="11"/>
      <c r="K92" s="11"/>
      <c r="L92" s="12" t="s">
        <v>81</v>
      </c>
      <c r="M92" s="13" t="s">
        <v>1101</v>
      </c>
      <c r="N92" s="14">
        <v>6743</v>
      </c>
      <c r="O92" s="7"/>
      <c r="P92" s="6" t="s">
        <v>997</v>
      </c>
      <c r="Q92" s="63">
        <f t="shared" si="8"/>
        <v>38</v>
      </c>
      <c r="R92" s="1" t="str">
        <f t="shared" si="7"/>
        <v>038W0217</v>
      </c>
      <c r="S92" s="1" t="str">
        <f t="shared" si="6"/>
        <v>JIS  K  6743</v>
      </c>
      <c r="T92" s="1" t="str">
        <f t="shared" si="9"/>
        <v>JIS  K  6743</v>
      </c>
    </row>
    <row r="93" spans="1:20" ht="15" customHeight="1">
      <c r="A93" s="25" t="str">
        <f t="shared" si="10"/>
        <v>038W0215</v>
      </c>
      <c r="B93" s="5" t="s">
        <v>1098</v>
      </c>
      <c r="C93" s="21">
        <v>2</v>
      </c>
      <c r="D93" s="21">
        <v>15</v>
      </c>
      <c r="E93" s="71" t="s">
        <v>1099</v>
      </c>
      <c r="F93" s="7" t="s">
        <v>1106</v>
      </c>
      <c r="G93" s="6" t="s">
        <v>1137</v>
      </c>
      <c r="H93" s="6" t="s">
        <v>1138</v>
      </c>
      <c r="I93" s="6" t="s">
        <v>1111</v>
      </c>
      <c r="J93" s="11"/>
      <c r="K93" s="11"/>
      <c r="L93" s="12" t="s">
        <v>81</v>
      </c>
      <c r="M93" s="13" t="s">
        <v>1101</v>
      </c>
      <c r="N93" s="14">
        <v>6743</v>
      </c>
      <c r="O93" s="7"/>
      <c r="P93" s="6" t="s">
        <v>997</v>
      </c>
      <c r="Q93" s="63">
        <f t="shared" si="8"/>
        <v>38</v>
      </c>
      <c r="R93" s="1" t="str">
        <f t="shared" si="7"/>
        <v>038W0218</v>
      </c>
      <c r="S93" s="1" t="str">
        <f t="shared" si="6"/>
        <v>JIS  K  6743</v>
      </c>
      <c r="T93" s="1" t="str">
        <f t="shared" si="9"/>
        <v>JIS  K  6743</v>
      </c>
    </row>
    <row r="94" spans="1:20" ht="15" customHeight="1">
      <c r="A94" s="25" t="str">
        <f t="shared" si="10"/>
        <v>038W0216</v>
      </c>
      <c r="B94" s="5" t="s">
        <v>1098</v>
      </c>
      <c r="C94" s="21">
        <v>2</v>
      </c>
      <c r="D94" s="21">
        <v>16</v>
      </c>
      <c r="E94" s="71" t="s">
        <v>1099</v>
      </c>
      <c r="F94" s="7" t="s">
        <v>1106</v>
      </c>
      <c r="G94" s="6" t="s">
        <v>1139</v>
      </c>
      <c r="H94" s="6" t="s">
        <v>1140</v>
      </c>
      <c r="I94" s="6" t="s">
        <v>1102</v>
      </c>
      <c r="J94" s="11"/>
      <c r="K94" s="11"/>
      <c r="L94" s="12" t="s">
        <v>81</v>
      </c>
      <c r="M94" s="13" t="s">
        <v>1101</v>
      </c>
      <c r="N94" s="14">
        <v>6743</v>
      </c>
      <c r="O94" s="7"/>
      <c r="P94" s="6" t="s">
        <v>997</v>
      </c>
      <c r="Q94" s="63">
        <f t="shared" si="8"/>
        <v>38</v>
      </c>
      <c r="R94" s="1" t="str">
        <f t="shared" si="7"/>
        <v>038W0219</v>
      </c>
      <c r="S94" s="1" t="str">
        <f t="shared" si="6"/>
        <v>JIS  K  6743</v>
      </c>
      <c r="T94" s="1" t="str">
        <f t="shared" si="9"/>
        <v>JIS  K  6743</v>
      </c>
    </row>
    <row r="95" spans="1:20" ht="15" customHeight="1">
      <c r="A95" s="25" t="str">
        <f t="shared" si="10"/>
        <v>038W0217</v>
      </c>
      <c r="B95" s="5" t="s">
        <v>1141</v>
      </c>
      <c r="C95" s="21">
        <v>2</v>
      </c>
      <c r="D95" s="21">
        <v>17</v>
      </c>
      <c r="E95" s="71" t="s">
        <v>670</v>
      </c>
      <c r="F95" s="7" t="s">
        <v>27</v>
      </c>
      <c r="G95" s="6" t="s">
        <v>1142</v>
      </c>
      <c r="H95" s="6" t="s">
        <v>1143</v>
      </c>
      <c r="I95" s="6" t="s">
        <v>1120</v>
      </c>
      <c r="J95" s="11"/>
      <c r="K95" s="11"/>
      <c r="L95" s="12" t="s">
        <v>81</v>
      </c>
      <c r="M95" s="13" t="s">
        <v>194</v>
      </c>
      <c r="N95" s="14">
        <v>6743</v>
      </c>
      <c r="O95" s="7"/>
      <c r="P95" s="6" t="s">
        <v>997</v>
      </c>
      <c r="Q95" s="63">
        <f t="shared" si="8"/>
        <v>38</v>
      </c>
      <c r="R95" s="1" t="str">
        <f t="shared" si="7"/>
        <v>038W0220</v>
      </c>
      <c r="S95" s="1" t="str">
        <f t="shared" si="6"/>
        <v>JIS  K  6743</v>
      </c>
      <c r="T95" s="1" t="str">
        <f t="shared" si="9"/>
        <v>JIS  K  6743</v>
      </c>
    </row>
    <row r="96" spans="1:20" ht="15" customHeight="1">
      <c r="A96" s="25" t="str">
        <f t="shared" si="10"/>
        <v>038W0218</v>
      </c>
      <c r="B96" s="5" t="s">
        <v>1141</v>
      </c>
      <c r="C96" s="21">
        <v>2</v>
      </c>
      <c r="D96" s="21">
        <v>18</v>
      </c>
      <c r="E96" s="71" t="s">
        <v>670</v>
      </c>
      <c r="F96" s="7" t="s">
        <v>27</v>
      </c>
      <c r="G96" s="6" t="s">
        <v>1142</v>
      </c>
      <c r="H96" s="6" t="s">
        <v>1143</v>
      </c>
      <c r="I96" s="6" t="s">
        <v>974</v>
      </c>
      <c r="J96" s="11"/>
      <c r="K96" s="11"/>
      <c r="L96" s="12" t="s">
        <v>81</v>
      </c>
      <c r="M96" s="13" t="s">
        <v>194</v>
      </c>
      <c r="N96" s="14">
        <v>6743</v>
      </c>
      <c r="O96" s="7"/>
      <c r="P96" s="6" t="s">
        <v>997</v>
      </c>
      <c r="Q96" s="63">
        <f t="shared" si="8"/>
        <v>38</v>
      </c>
      <c r="R96" s="1" t="str">
        <f t="shared" si="7"/>
        <v/>
      </c>
      <c r="S96" s="1" t="str">
        <f t="shared" si="6"/>
        <v xml:space="preserve">    </v>
      </c>
      <c r="T96" s="1" t="str">
        <f t="shared" si="9"/>
        <v xml:space="preserve">    </v>
      </c>
    </row>
    <row r="97" spans="1:20" ht="15" customHeight="1">
      <c r="A97" s="25" t="str">
        <f t="shared" si="10"/>
        <v>038W0219</v>
      </c>
      <c r="B97" s="5" t="s">
        <v>1141</v>
      </c>
      <c r="C97" s="21">
        <v>2</v>
      </c>
      <c r="D97" s="21">
        <v>19</v>
      </c>
      <c r="E97" s="71" t="s">
        <v>670</v>
      </c>
      <c r="F97" s="7" t="s">
        <v>27</v>
      </c>
      <c r="G97" s="6" t="s">
        <v>1142</v>
      </c>
      <c r="H97" s="6" t="s">
        <v>1143</v>
      </c>
      <c r="I97" s="6" t="s">
        <v>1122</v>
      </c>
      <c r="J97" s="11"/>
      <c r="K97" s="11"/>
      <c r="L97" s="12" t="s">
        <v>81</v>
      </c>
      <c r="M97" s="13" t="s">
        <v>194</v>
      </c>
      <c r="N97" s="14">
        <v>6743</v>
      </c>
      <c r="O97" s="7"/>
      <c r="P97" s="6" t="s">
        <v>997</v>
      </c>
      <c r="Q97" s="63">
        <f t="shared" si="8"/>
        <v>38</v>
      </c>
      <c r="R97" s="1" t="str">
        <f t="shared" si="7"/>
        <v>038W0301</v>
      </c>
      <c r="S97" s="1" t="str">
        <f t="shared" si="6"/>
        <v xml:space="preserve">指定承認    </v>
      </c>
      <c r="T97" s="1" t="str">
        <f t="shared" si="9"/>
        <v xml:space="preserve">指定承認    </v>
      </c>
    </row>
    <row r="98" spans="1:20" ht="15" customHeight="1">
      <c r="A98" s="25" t="str">
        <f t="shared" si="10"/>
        <v>038W0220</v>
      </c>
      <c r="B98" s="5" t="s">
        <v>1141</v>
      </c>
      <c r="C98" s="21">
        <v>2</v>
      </c>
      <c r="D98" s="21">
        <v>20</v>
      </c>
      <c r="E98" s="71" t="s">
        <v>670</v>
      </c>
      <c r="F98" s="7" t="s">
        <v>27</v>
      </c>
      <c r="G98" s="6" t="s">
        <v>1144</v>
      </c>
      <c r="H98" s="6" t="s">
        <v>1145</v>
      </c>
      <c r="I98" s="6" t="s">
        <v>856</v>
      </c>
      <c r="J98" s="11"/>
      <c r="K98" s="11"/>
      <c r="L98" s="12" t="s">
        <v>81</v>
      </c>
      <c r="M98" s="13" t="s">
        <v>194</v>
      </c>
      <c r="N98" s="14">
        <v>6743</v>
      </c>
      <c r="O98" s="7"/>
      <c r="P98" s="6" t="s">
        <v>997</v>
      </c>
      <c r="Q98" s="63">
        <f t="shared" si="8"/>
        <v>38</v>
      </c>
      <c r="R98" s="1" t="str">
        <f t="shared" si="7"/>
        <v>038W0302</v>
      </c>
      <c r="S98" s="1" t="str">
        <f t="shared" si="6"/>
        <v xml:space="preserve">指定承認    </v>
      </c>
      <c r="T98" s="1" t="str">
        <f t="shared" si="9"/>
        <v xml:space="preserve">指定承認    </v>
      </c>
    </row>
    <row r="99" spans="1:20" ht="15" customHeight="1">
      <c r="A99" s="25" t="str">
        <f t="shared" si="10"/>
        <v/>
      </c>
      <c r="B99" s="5"/>
      <c r="C99" s="21"/>
      <c r="D99" s="21"/>
      <c r="E99" s="71"/>
      <c r="F99" s="7"/>
      <c r="G99" s="6"/>
      <c r="H99" s="6"/>
      <c r="I99" s="6"/>
      <c r="J99" s="11"/>
      <c r="K99" s="11"/>
      <c r="L99" s="12"/>
      <c r="M99" s="13"/>
      <c r="N99" s="14"/>
      <c r="O99" s="7"/>
      <c r="P99" s="11"/>
      <c r="Q99" s="63" t="str">
        <f t="shared" si="8"/>
        <v/>
      </c>
      <c r="R99" s="1" t="str">
        <f t="shared" si="7"/>
        <v>038W0303</v>
      </c>
      <c r="S99" s="1" t="str">
        <f t="shared" si="6"/>
        <v xml:space="preserve">指定承認    </v>
      </c>
      <c r="T99" s="1" t="str">
        <f t="shared" si="9"/>
        <v xml:space="preserve">指定承認    </v>
      </c>
    </row>
    <row r="100" spans="1:20" ht="15" customHeight="1">
      <c r="A100" s="25" t="str">
        <f t="shared" si="10"/>
        <v>038W0301</v>
      </c>
      <c r="B100" s="5" t="s">
        <v>1141</v>
      </c>
      <c r="C100" s="21">
        <v>3</v>
      </c>
      <c r="D100" s="21">
        <v>1</v>
      </c>
      <c r="E100" s="71" t="s">
        <v>670</v>
      </c>
      <c r="F100" s="7" t="s">
        <v>27</v>
      </c>
      <c r="G100" s="6" t="s">
        <v>1148</v>
      </c>
      <c r="H100" s="6" t="s">
        <v>1146</v>
      </c>
      <c r="I100" s="6" t="s">
        <v>727</v>
      </c>
      <c r="J100" s="11"/>
      <c r="K100" s="11"/>
      <c r="L100" s="12" t="s">
        <v>57</v>
      </c>
      <c r="M100" s="13"/>
      <c r="N100" s="14"/>
      <c r="O100" s="7" t="s">
        <v>1147</v>
      </c>
      <c r="P100" s="6" t="s">
        <v>997</v>
      </c>
      <c r="Q100" s="63">
        <f t="shared" si="8"/>
        <v>38</v>
      </c>
      <c r="R100" s="1" t="str">
        <f t="shared" si="7"/>
        <v>038W0304</v>
      </c>
      <c r="S100" s="1" t="str">
        <f t="shared" si="6"/>
        <v xml:space="preserve">指定承認    </v>
      </c>
      <c r="T100" s="1" t="str">
        <f t="shared" si="9"/>
        <v xml:space="preserve">指定承認    </v>
      </c>
    </row>
    <row r="101" spans="1:20" ht="15" customHeight="1">
      <c r="A101" s="25" t="str">
        <f t="shared" si="10"/>
        <v>038W0302</v>
      </c>
      <c r="B101" s="5" t="s">
        <v>1141</v>
      </c>
      <c r="C101" s="21">
        <v>3</v>
      </c>
      <c r="D101" s="21">
        <v>2</v>
      </c>
      <c r="E101" s="71" t="s">
        <v>670</v>
      </c>
      <c r="F101" s="7" t="s">
        <v>27</v>
      </c>
      <c r="G101" s="6" t="s">
        <v>1149</v>
      </c>
      <c r="H101" s="6" t="s">
        <v>1150</v>
      </c>
      <c r="I101" s="6" t="s">
        <v>727</v>
      </c>
      <c r="J101" s="11"/>
      <c r="K101" s="11"/>
      <c r="L101" s="12" t="s">
        <v>57</v>
      </c>
      <c r="M101" s="13"/>
      <c r="N101" s="14"/>
      <c r="O101" s="7" t="s">
        <v>1147</v>
      </c>
      <c r="P101" s="6" t="s">
        <v>997</v>
      </c>
      <c r="Q101" s="63">
        <f t="shared" si="8"/>
        <v>38</v>
      </c>
      <c r="R101" s="1" t="str">
        <f t="shared" si="7"/>
        <v>038W0305</v>
      </c>
      <c r="S101" s="1" t="str">
        <f t="shared" si="6"/>
        <v xml:space="preserve">指定承認    </v>
      </c>
      <c r="T101" s="1" t="str">
        <f t="shared" si="9"/>
        <v xml:space="preserve">指定承認    </v>
      </c>
    </row>
    <row r="102" spans="1:20" ht="15" customHeight="1">
      <c r="A102" s="25" t="str">
        <f t="shared" si="10"/>
        <v>038W0303</v>
      </c>
      <c r="B102" s="5" t="s">
        <v>1141</v>
      </c>
      <c r="C102" s="21">
        <v>3</v>
      </c>
      <c r="D102" s="21">
        <v>3</v>
      </c>
      <c r="E102" s="71" t="s">
        <v>670</v>
      </c>
      <c r="F102" s="7" t="s">
        <v>27</v>
      </c>
      <c r="G102" s="6" t="s">
        <v>1151</v>
      </c>
      <c r="H102" s="6" t="s">
        <v>1152</v>
      </c>
      <c r="I102" s="6" t="s">
        <v>727</v>
      </c>
      <c r="J102" s="11"/>
      <c r="K102" s="11"/>
      <c r="L102" s="12" t="s">
        <v>57</v>
      </c>
      <c r="M102" s="13"/>
      <c r="N102" s="14"/>
      <c r="O102" s="7" t="s">
        <v>1147</v>
      </c>
      <c r="P102" s="6" t="s">
        <v>997</v>
      </c>
      <c r="Q102" s="63">
        <f t="shared" si="8"/>
        <v>38</v>
      </c>
      <c r="R102" s="1" t="str">
        <f t="shared" si="7"/>
        <v>038W0306</v>
      </c>
      <c r="S102" s="1" t="str">
        <f t="shared" si="6"/>
        <v xml:space="preserve">指定承認    </v>
      </c>
      <c r="T102" s="1" t="str">
        <f t="shared" si="9"/>
        <v xml:space="preserve">指定承認    </v>
      </c>
    </row>
    <row r="103" spans="1:20" ht="15" customHeight="1">
      <c r="A103" s="25" t="str">
        <f t="shared" si="10"/>
        <v>038W0304</v>
      </c>
      <c r="B103" s="5" t="s">
        <v>1141</v>
      </c>
      <c r="C103" s="21">
        <v>3</v>
      </c>
      <c r="D103" s="21">
        <v>4</v>
      </c>
      <c r="E103" s="71" t="s">
        <v>670</v>
      </c>
      <c r="F103" s="7" t="s">
        <v>27</v>
      </c>
      <c r="G103" s="6" t="s">
        <v>1153</v>
      </c>
      <c r="H103" s="6" t="s">
        <v>1154</v>
      </c>
      <c r="I103" s="6" t="s">
        <v>1116</v>
      </c>
      <c r="J103" s="11"/>
      <c r="K103" s="11"/>
      <c r="L103" s="12" t="s">
        <v>57</v>
      </c>
      <c r="M103" s="13"/>
      <c r="N103" s="14"/>
      <c r="O103" s="7" t="s">
        <v>1147</v>
      </c>
      <c r="P103" s="6" t="s">
        <v>997</v>
      </c>
      <c r="Q103" s="63">
        <f t="shared" si="8"/>
        <v>38</v>
      </c>
      <c r="R103" s="1" t="str">
        <f t="shared" si="7"/>
        <v>038W0307</v>
      </c>
      <c r="S103" s="1" t="str">
        <f t="shared" si="6"/>
        <v xml:space="preserve">指定承認    </v>
      </c>
      <c r="T103" s="1" t="str">
        <f t="shared" si="9"/>
        <v xml:space="preserve">指定承認    </v>
      </c>
    </row>
    <row r="104" spans="1:20" ht="15" customHeight="1">
      <c r="A104" s="25" t="str">
        <f t="shared" si="10"/>
        <v>038W0305</v>
      </c>
      <c r="B104" s="5" t="s">
        <v>1141</v>
      </c>
      <c r="C104" s="21">
        <v>3</v>
      </c>
      <c r="D104" s="21">
        <v>5</v>
      </c>
      <c r="E104" s="71" t="s">
        <v>670</v>
      </c>
      <c r="F104" s="7" t="s">
        <v>27</v>
      </c>
      <c r="G104" s="6" t="s">
        <v>1155</v>
      </c>
      <c r="H104" s="6" t="s">
        <v>1156</v>
      </c>
      <c r="I104" s="6" t="s">
        <v>727</v>
      </c>
      <c r="J104" s="11"/>
      <c r="K104" s="11"/>
      <c r="L104" s="12" t="s">
        <v>57</v>
      </c>
      <c r="M104" s="13"/>
      <c r="N104" s="14"/>
      <c r="O104" s="7" t="s">
        <v>1147</v>
      </c>
      <c r="P104" s="6" t="s">
        <v>997</v>
      </c>
      <c r="Q104" s="63">
        <f t="shared" si="8"/>
        <v>38</v>
      </c>
      <c r="R104" s="1" t="str">
        <f t="shared" si="7"/>
        <v>038W0308</v>
      </c>
      <c r="S104" s="1" t="str">
        <f t="shared" si="6"/>
        <v xml:space="preserve">指定承認    </v>
      </c>
      <c r="T104" s="1" t="str">
        <f t="shared" si="9"/>
        <v xml:space="preserve">指定承認    </v>
      </c>
    </row>
    <row r="105" spans="1:20" ht="15" customHeight="1">
      <c r="A105" s="25" t="str">
        <f t="shared" si="10"/>
        <v>038W0306</v>
      </c>
      <c r="B105" s="5" t="s">
        <v>1141</v>
      </c>
      <c r="C105" s="21">
        <v>3</v>
      </c>
      <c r="D105" s="21">
        <v>6</v>
      </c>
      <c r="E105" s="71" t="s">
        <v>670</v>
      </c>
      <c r="F105" s="7" t="s">
        <v>27</v>
      </c>
      <c r="G105" s="6" t="s">
        <v>1157</v>
      </c>
      <c r="H105" s="6" t="s">
        <v>1158</v>
      </c>
      <c r="I105" s="6" t="s">
        <v>727</v>
      </c>
      <c r="J105" s="11"/>
      <c r="K105" s="11"/>
      <c r="L105" s="12" t="s">
        <v>57</v>
      </c>
      <c r="M105" s="13"/>
      <c r="N105" s="14"/>
      <c r="O105" s="7" t="s">
        <v>1147</v>
      </c>
      <c r="P105" s="6" t="s">
        <v>997</v>
      </c>
      <c r="Q105" s="63">
        <f t="shared" si="8"/>
        <v>38</v>
      </c>
      <c r="R105" s="1" t="str">
        <f t="shared" si="7"/>
        <v/>
      </c>
      <c r="S105" s="1" t="str">
        <f t="shared" si="6"/>
        <v xml:space="preserve">    </v>
      </c>
      <c r="T105" s="1" t="str">
        <f t="shared" si="9"/>
        <v xml:space="preserve">    </v>
      </c>
    </row>
    <row r="106" spans="1:20" ht="15" customHeight="1">
      <c r="A106" s="25" t="str">
        <f t="shared" si="10"/>
        <v>038W0307</v>
      </c>
      <c r="B106" s="5" t="s">
        <v>1141</v>
      </c>
      <c r="C106" s="21">
        <v>3</v>
      </c>
      <c r="D106" s="21">
        <v>7</v>
      </c>
      <c r="E106" s="71" t="s">
        <v>670</v>
      </c>
      <c r="F106" s="7" t="s">
        <v>27</v>
      </c>
      <c r="G106" s="6" t="s">
        <v>1159</v>
      </c>
      <c r="H106" s="6" t="s">
        <v>1160</v>
      </c>
      <c r="I106" s="6" t="s">
        <v>1161</v>
      </c>
      <c r="J106" s="11"/>
      <c r="K106" s="11"/>
      <c r="L106" s="12" t="s">
        <v>57</v>
      </c>
      <c r="M106" s="13"/>
      <c r="N106" s="14"/>
      <c r="O106" s="7" t="s">
        <v>1147</v>
      </c>
      <c r="P106" s="6" t="s">
        <v>997</v>
      </c>
      <c r="Q106" s="63">
        <f t="shared" si="8"/>
        <v>38</v>
      </c>
      <c r="R106" s="1" t="str">
        <f t="shared" si="7"/>
        <v>038S0101</v>
      </c>
      <c r="S106" s="1" t="str">
        <f t="shared" si="6"/>
        <v>JWWA  K  116</v>
      </c>
      <c r="T106" s="1" t="str">
        <f t="shared" si="9"/>
        <v>JWWA  K  116</v>
      </c>
    </row>
    <row r="107" spans="1:20" ht="15" customHeight="1">
      <c r="A107" s="25" t="str">
        <f t="shared" si="10"/>
        <v>038W0308</v>
      </c>
      <c r="B107" s="5" t="s">
        <v>1141</v>
      </c>
      <c r="C107" s="21">
        <v>3</v>
      </c>
      <c r="D107" s="21">
        <v>8</v>
      </c>
      <c r="E107" s="71" t="s">
        <v>670</v>
      </c>
      <c r="F107" s="7" t="s">
        <v>27</v>
      </c>
      <c r="G107" s="6" t="s">
        <v>1162</v>
      </c>
      <c r="H107" s="6" t="s">
        <v>1163</v>
      </c>
      <c r="I107" s="6" t="s">
        <v>1161</v>
      </c>
      <c r="J107" s="11"/>
      <c r="K107" s="11"/>
      <c r="L107" s="12" t="s">
        <v>57</v>
      </c>
      <c r="M107" s="13"/>
      <c r="N107" s="14"/>
      <c r="O107" s="7" t="s">
        <v>1147</v>
      </c>
      <c r="P107" s="6" t="s">
        <v>997</v>
      </c>
      <c r="Q107" s="63">
        <f t="shared" si="8"/>
        <v>38</v>
      </c>
      <c r="R107" s="1" t="str">
        <f t="shared" si="7"/>
        <v>038S0102</v>
      </c>
      <c r="S107" s="1" t="str">
        <f t="shared" si="6"/>
        <v>JWWA  K  116</v>
      </c>
      <c r="T107" s="1" t="str">
        <f t="shared" si="9"/>
        <v>JWWA  K  116</v>
      </c>
    </row>
    <row r="108" spans="1:20" ht="15" customHeight="1">
      <c r="A108" s="25" t="str">
        <f t="shared" si="10"/>
        <v/>
      </c>
      <c r="B108" s="5"/>
      <c r="C108" s="21"/>
      <c r="D108" s="21"/>
      <c r="E108" s="6"/>
      <c r="F108" s="7"/>
      <c r="G108" s="6"/>
      <c r="H108" s="6"/>
      <c r="I108" s="6"/>
      <c r="J108" s="11"/>
      <c r="K108" s="11"/>
      <c r="L108" s="12"/>
      <c r="M108" s="13"/>
      <c r="N108" s="14"/>
      <c r="O108" s="7"/>
      <c r="P108" s="11"/>
      <c r="Q108" s="63" t="str">
        <f t="shared" si="8"/>
        <v/>
      </c>
      <c r="R108" s="1" t="str">
        <f t="shared" si="7"/>
        <v/>
      </c>
      <c r="S108" s="1" t="str">
        <f t="shared" si="6"/>
        <v xml:space="preserve">    </v>
      </c>
      <c r="T108" s="1" t="str">
        <f t="shared" si="9"/>
        <v xml:space="preserve">    </v>
      </c>
    </row>
    <row r="109" spans="1:20" ht="15" customHeight="1">
      <c r="A109" s="87" t="str">
        <f t="shared" si="10"/>
        <v>038S0101</v>
      </c>
      <c r="B109" s="5" t="s">
        <v>1164</v>
      </c>
      <c r="C109" s="21">
        <v>1</v>
      </c>
      <c r="D109" s="21">
        <v>1</v>
      </c>
      <c r="E109" s="6" t="s">
        <v>1165</v>
      </c>
      <c r="F109" s="7" t="s">
        <v>3</v>
      </c>
      <c r="G109" s="6" t="s">
        <v>1166</v>
      </c>
      <c r="H109" s="6" t="s">
        <v>1167</v>
      </c>
      <c r="I109" s="6" t="s">
        <v>1168</v>
      </c>
      <c r="J109" s="6" t="s">
        <v>930</v>
      </c>
      <c r="K109" s="11" t="s">
        <v>931</v>
      </c>
      <c r="L109" s="12" t="s">
        <v>6</v>
      </c>
      <c r="M109" s="13" t="s">
        <v>1169</v>
      </c>
      <c r="N109" s="14">
        <v>116</v>
      </c>
      <c r="O109" s="7"/>
      <c r="P109" s="6" t="s">
        <v>997</v>
      </c>
      <c r="Q109" s="63">
        <f t="shared" si="8"/>
        <v>38</v>
      </c>
      <c r="R109" s="1" t="str">
        <f t="shared" si="7"/>
        <v>038S0201</v>
      </c>
      <c r="S109" s="1" t="str">
        <f t="shared" ref="S109:S223" si="11">""&amp;L112&amp;"  "&amp;M112&amp;"  "&amp;N112&amp;""</f>
        <v xml:space="preserve">指定承認    </v>
      </c>
      <c r="T109" s="1" t="str">
        <f t="shared" si="9"/>
        <v xml:space="preserve">指定承認    </v>
      </c>
    </row>
    <row r="110" spans="1:20" ht="15" customHeight="1">
      <c r="A110" s="87" t="str">
        <f t="shared" si="10"/>
        <v>038S0102</v>
      </c>
      <c r="B110" s="5" t="s">
        <v>1164</v>
      </c>
      <c r="C110" s="21">
        <v>1</v>
      </c>
      <c r="D110" s="21">
        <v>2</v>
      </c>
      <c r="E110" s="6" t="s">
        <v>1165</v>
      </c>
      <c r="F110" s="7" t="s">
        <v>3</v>
      </c>
      <c r="G110" s="6" t="s">
        <v>1170</v>
      </c>
      <c r="H110" s="6" t="s">
        <v>1171</v>
      </c>
      <c r="I110" s="6" t="s">
        <v>1168</v>
      </c>
      <c r="J110" s="11" t="s">
        <v>2547</v>
      </c>
      <c r="K110" s="11" t="s">
        <v>931</v>
      </c>
      <c r="L110" s="12" t="s">
        <v>6</v>
      </c>
      <c r="M110" s="13" t="s">
        <v>1169</v>
      </c>
      <c r="N110" s="14">
        <v>116</v>
      </c>
      <c r="O110" s="7"/>
      <c r="P110" s="6" t="s">
        <v>997</v>
      </c>
      <c r="Q110" s="63">
        <f t="shared" si="8"/>
        <v>38</v>
      </c>
      <c r="R110" s="1" t="str">
        <f t="shared" si="7"/>
        <v>038S0202</v>
      </c>
      <c r="S110" s="1" t="str">
        <f t="shared" si="11"/>
        <v xml:space="preserve">指定承認    </v>
      </c>
      <c r="T110" s="1" t="str">
        <f t="shared" si="9"/>
        <v xml:space="preserve">指定承認    </v>
      </c>
    </row>
    <row r="111" spans="1:20" ht="15" customHeight="1">
      <c r="A111" s="25" t="str">
        <f t="shared" si="10"/>
        <v/>
      </c>
      <c r="B111" s="5"/>
      <c r="C111" s="21"/>
      <c r="D111" s="21"/>
      <c r="E111" s="6"/>
      <c r="F111" s="7"/>
      <c r="G111" s="6"/>
      <c r="H111" s="6"/>
      <c r="I111" s="6"/>
      <c r="J111" s="11"/>
      <c r="K111" s="11"/>
      <c r="L111" s="12"/>
      <c r="M111" s="13"/>
      <c r="N111" s="14"/>
      <c r="O111" s="7"/>
      <c r="P111" s="11"/>
      <c r="Q111" s="63" t="str">
        <f t="shared" si="8"/>
        <v/>
      </c>
      <c r="R111" s="1" t="str">
        <f t="shared" si="7"/>
        <v>038S0203</v>
      </c>
      <c r="S111" s="1" t="str">
        <f t="shared" si="11"/>
        <v xml:space="preserve">指定承認    </v>
      </c>
      <c r="T111" s="1" t="str">
        <f t="shared" si="9"/>
        <v xml:space="preserve">指定承認    </v>
      </c>
    </row>
    <row r="112" spans="1:20" ht="15" customHeight="1">
      <c r="A112" s="87" t="str">
        <f t="shared" si="10"/>
        <v>038S0201</v>
      </c>
      <c r="B112" s="5" t="s">
        <v>1164</v>
      </c>
      <c r="C112" s="21">
        <v>2</v>
      </c>
      <c r="D112" s="21">
        <v>1</v>
      </c>
      <c r="E112" s="6" t="s">
        <v>1165</v>
      </c>
      <c r="F112" s="7" t="s">
        <v>27</v>
      </c>
      <c r="G112" s="6" t="s">
        <v>1179</v>
      </c>
      <c r="H112" s="6" t="s">
        <v>1180</v>
      </c>
      <c r="I112" s="6" t="s">
        <v>1175</v>
      </c>
      <c r="J112" s="11"/>
      <c r="K112" s="11"/>
      <c r="L112" s="12" t="s">
        <v>57</v>
      </c>
      <c r="M112" s="13"/>
      <c r="N112" s="14"/>
      <c r="O112" s="7" t="s">
        <v>1173</v>
      </c>
      <c r="P112" s="6" t="s">
        <v>997</v>
      </c>
      <c r="Q112" s="63">
        <f t="shared" si="8"/>
        <v>38</v>
      </c>
      <c r="R112" s="1" t="str">
        <f t="shared" si="7"/>
        <v>038S0204</v>
      </c>
      <c r="S112" s="1" t="str">
        <f t="shared" si="11"/>
        <v xml:space="preserve">指定承認    </v>
      </c>
      <c r="T112" s="1" t="str">
        <f t="shared" si="9"/>
        <v xml:space="preserve">指定承認    </v>
      </c>
    </row>
    <row r="113" spans="1:20" ht="15" customHeight="1">
      <c r="A113" s="87" t="str">
        <f t="shared" si="10"/>
        <v>038S0202</v>
      </c>
      <c r="B113" s="5" t="s">
        <v>1176</v>
      </c>
      <c r="C113" s="21">
        <v>2</v>
      </c>
      <c r="D113" s="21">
        <v>2</v>
      </c>
      <c r="E113" s="6" t="s">
        <v>13</v>
      </c>
      <c r="F113" s="7" t="s">
        <v>27</v>
      </c>
      <c r="G113" s="6" t="s">
        <v>1172</v>
      </c>
      <c r="H113" s="6" t="s">
        <v>1174</v>
      </c>
      <c r="I113" s="6" t="s">
        <v>1175</v>
      </c>
      <c r="J113" s="11"/>
      <c r="K113" s="11"/>
      <c r="L113" s="12" t="s">
        <v>57</v>
      </c>
      <c r="M113" s="13"/>
      <c r="N113" s="14"/>
      <c r="O113" s="7" t="s">
        <v>1173</v>
      </c>
      <c r="P113" s="6" t="s">
        <v>997</v>
      </c>
      <c r="Q113" s="63">
        <f t="shared" si="8"/>
        <v>38</v>
      </c>
      <c r="R113" s="1" t="str">
        <f t="shared" si="7"/>
        <v>038S0205</v>
      </c>
      <c r="S113" s="1" t="str">
        <f t="shared" si="11"/>
        <v xml:space="preserve">指定承認    </v>
      </c>
      <c r="T113" s="1" t="str">
        <f t="shared" si="9"/>
        <v xml:space="preserve">指定承認    </v>
      </c>
    </row>
    <row r="114" spans="1:20" ht="15" customHeight="1">
      <c r="A114" s="87" t="str">
        <f t="shared" si="10"/>
        <v>038S0203</v>
      </c>
      <c r="B114" s="5" t="s">
        <v>1176</v>
      </c>
      <c r="C114" s="21">
        <v>2</v>
      </c>
      <c r="D114" s="21">
        <v>3</v>
      </c>
      <c r="E114" s="6" t="s">
        <v>13</v>
      </c>
      <c r="F114" s="7" t="s">
        <v>27</v>
      </c>
      <c r="G114" s="6" t="s">
        <v>1177</v>
      </c>
      <c r="H114" s="6" t="s">
        <v>1178</v>
      </c>
      <c r="I114" s="6" t="s">
        <v>1175</v>
      </c>
      <c r="J114" s="11"/>
      <c r="K114" s="11"/>
      <c r="L114" s="12" t="s">
        <v>57</v>
      </c>
      <c r="M114" s="13"/>
      <c r="N114" s="14"/>
      <c r="O114" s="7" t="s">
        <v>1173</v>
      </c>
      <c r="P114" s="6" t="s">
        <v>997</v>
      </c>
      <c r="Q114" s="63">
        <f t="shared" si="8"/>
        <v>38</v>
      </c>
      <c r="R114" s="1" t="str">
        <f t="shared" si="7"/>
        <v>038S0206</v>
      </c>
      <c r="S114" s="1" t="str">
        <f t="shared" si="11"/>
        <v xml:space="preserve">指定承認    </v>
      </c>
      <c r="T114" s="1" t="str">
        <f t="shared" si="9"/>
        <v xml:space="preserve">指定承認    </v>
      </c>
    </row>
    <row r="115" spans="1:20" ht="15" customHeight="1">
      <c r="A115" s="87" t="str">
        <f t="shared" si="10"/>
        <v>038S0204</v>
      </c>
      <c r="B115" s="5" t="s">
        <v>1176</v>
      </c>
      <c r="C115" s="21">
        <v>2</v>
      </c>
      <c r="D115" s="21">
        <v>4</v>
      </c>
      <c r="E115" s="6" t="s">
        <v>13</v>
      </c>
      <c r="F115" s="7" t="s">
        <v>27</v>
      </c>
      <c r="G115" s="6" t="s">
        <v>1181</v>
      </c>
      <c r="H115" s="6" t="s">
        <v>1182</v>
      </c>
      <c r="I115" s="6" t="s">
        <v>1183</v>
      </c>
      <c r="J115" s="11"/>
      <c r="K115" s="11"/>
      <c r="L115" s="12" t="s">
        <v>57</v>
      </c>
      <c r="M115" s="13"/>
      <c r="N115" s="14"/>
      <c r="O115" s="7" t="s">
        <v>1173</v>
      </c>
      <c r="P115" s="6" t="s">
        <v>997</v>
      </c>
      <c r="Q115" s="63">
        <f t="shared" si="8"/>
        <v>38</v>
      </c>
      <c r="R115" s="1" t="str">
        <f t="shared" si="7"/>
        <v>038S0207</v>
      </c>
      <c r="S115" s="1" t="str">
        <f t="shared" si="11"/>
        <v xml:space="preserve">指定承認    </v>
      </c>
      <c r="T115" s="1" t="str">
        <f t="shared" si="9"/>
        <v xml:space="preserve">指定承認    </v>
      </c>
    </row>
    <row r="116" spans="1:20" ht="15" customHeight="1">
      <c r="A116" s="87" t="str">
        <f t="shared" si="10"/>
        <v>038S0205</v>
      </c>
      <c r="B116" s="5" t="s">
        <v>1176</v>
      </c>
      <c r="C116" s="21">
        <v>2</v>
      </c>
      <c r="D116" s="21">
        <v>5</v>
      </c>
      <c r="E116" s="6" t="s">
        <v>13</v>
      </c>
      <c r="F116" s="7" t="s">
        <v>27</v>
      </c>
      <c r="G116" s="6" t="s">
        <v>1184</v>
      </c>
      <c r="H116" s="6" t="s">
        <v>1185</v>
      </c>
      <c r="I116" s="6" t="s">
        <v>2552</v>
      </c>
      <c r="J116" s="11"/>
      <c r="K116" s="11"/>
      <c r="L116" s="12" t="s">
        <v>57</v>
      </c>
      <c r="M116" s="13"/>
      <c r="N116" s="14"/>
      <c r="O116" s="7" t="s">
        <v>1173</v>
      </c>
      <c r="P116" s="6" t="s">
        <v>997</v>
      </c>
      <c r="Q116" s="63">
        <f t="shared" si="8"/>
        <v>38</v>
      </c>
      <c r="R116" s="1" t="str">
        <f t="shared" si="7"/>
        <v>038S0208</v>
      </c>
      <c r="S116" s="1" t="str">
        <f t="shared" si="11"/>
        <v xml:space="preserve">指定承認    </v>
      </c>
      <c r="T116" s="1" t="str">
        <f t="shared" si="9"/>
        <v xml:space="preserve">指定承認    </v>
      </c>
    </row>
    <row r="117" spans="1:20" ht="15" customHeight="1">
      <c r="A117" s="87" t="str">
        <f t="shared" si="10"/>
        <v>038S0206</v>
      </c>
      <c r="B117" s="5" t="s">
        <v>1176</v>
      </c>
      <c r="C117" s="21">
        <v>2</v>
      </c>
      <c r="D117" s="21">
        <v>6</v>
      </c>
      <c r="E117" s="6" t="s">
        <v>13</v>
      </c>
      <c r="F117" s="7" t="s">
        <v>27</v>
      </c>
      <c r="G117" s="6" t="s">
        <v>1186</v>
      </c>
      <c r="H117" s="6" t="s">
        <v>1187</v>
      </c>
      <c r="I117" s="6" t="s">
        <v>1175</v>
      </c>
      <c r="J117" s="11"/>
      <c r="K117" s="11"/>
      <c r="L117" s="12" t="s">
        <v>57</v>
      </c>
      <c r="M117" s="13"/>
      <c r="N117" s="14"/>
      <c r="O117" s="7" t="s">
        <v>1173</v>
      </c>
      <c r="P117" s="6" t="s">
        <v>997</v>
      </c>
      <c r="Q117" s="63">
        <f t="shared" si="8"/>
        <v>38</v>
      </c>
      <c r="R117" s="1" t="str">
        <f t="shared" si="7"/>
        <v>038S0209</v>
      </c>
      <c r="S117" s="1" t="str">
        <f t="shared" si="11"/>
        <v xml:space="preserve">指定承認    </v>
      </c>
      <c r="T117" s="1" t="str">
        <f t="shared" si="9"/>
        <v xml:space="preserve">指定承認    </v>
      </c>
    </row>
    <row r="118" spans="1:20" ht="15" customHeight="1">
      <c r="A118" s="87" t="str">
        <f t="shared" si="10"/>
        <v>038S0207</v>
      </c>
      <c r="B118" s="5" t="s">
        <v>1176</v>
      </c>
      <c r="C118" s="21">
        <v>2</v>
      </c>
      <c r="D118" s="21">
        <v>7</v>
      </c>
      <c r="E118" s="6" t="s">
        <v>13</v>
      </c>
      <c r="F118" s="7" t="s">
        <v>27</v>
      </c>
      <c r="G118" s="6" t="s">
        <v>1188</v>
      </c>
      <c r="H118" s="6" t="s">
        <v>1189</v>
      </c>
      <c r="I118" s="6" t="s">
        <v>1190</v>
      </c>
      <c r="J118" s="11"/>
      <c r="K118" s="11"/>
      <c r="L118" s="12" t="s">
        <v>57</v>
      </c>
      <c r="M118" s="13"/>
      <c r="N118" s="14"/>
      <c r="O118" s="7" t="s">
        <v>1173</v>
      </c>
      <c r="P118" s="6" t="s">
        <v>997</v>
      </c>
      <c r="Q118" s="63">
        <f t="shared" si="8"/>
        <v>38</v>
      </c>
      <c r="R118" s="1" t="str">
        <f t="shared" si="7"/>
        <v/>
      </c>
      <c r="S118" s="1" t="str">
        <f t="shared" si="11"/>
        <v xml:space="preserve">    </v>
      </c>
      <c r="T118" s="1" t="str">
        <f t="shared" si="9"/>
        <v xml:space="preserve">    </v>
      </c>
    </row>
    <row r="119" spans="1:20" ht="15" customHeight="1">
      <c r="A119" s="87" t="str">
        <f t="shared" si="10"/>
        <v>038S0208</v>
      </c>
      <c r="B119" s="5" t="s">
        <v>1176</v>
      </c>
      <c r="C119" s="21">
        <v>2</v>
      </c>
      <c r="D119" s="21">
        <v>8</v>
      </c>
      <c r="E119" s="6" t="s">
        <v>13</v>
      </c>
      <c r="F119" s="7" t="s">
        <v>27</v>
      </c>
      <c r="G119" s="6" t="s">
        <v>1191</v>
      </c>
      <c r="H119" s="6" t="s">
        <v>1192</v>
      </c>
      <c r="I119" s="6" t="s">
        <v>1190</v>
      </c>
      <c r="J119" s="11"/>
      <c r="K119" s="11"/>
      <c r="L119" s="12" t="s">
        <v>57</v>
      </c>
      <c r="M119" s="13"/>
      <c r="N119" s="14"/>
      <c r="O119" s="7" t="s">
        <v>1173</v>
      </c>
      <c r="P119" s="6" t="s">
        <v>997</v>
      </c>
      <c r="Q119" s="63">
        <f t="shared" si="8"/>
        <v>38</v>
      </c>
      <c r="R119" s="1" t="str">
        <f t="shared" si="7"/>
        <v>038E0301</v>
      </c>
      <c r="S119" s="1" t="str">
        <f t="shared" si="11"/>
        <v>JIS  A  9511</v>
      </c>
      <c r="T119" s="1" t="str">
        <f t="shared" si="9"/>
        <v>JIS  A  9511</v>
      </c>
    </row>
    <row r="120" spans="1:20" ht="15" customHeight="1">
      <c r="A120" s="87" t="str">
        <f t="shared" si="10"/>
        <v>038S0209</v>
      </c>
      <c r="B120" s="5" t="s">
        <v>1176</v>
      </c>
      <c r="C120" s="21">
        <v>2</v>
      </c>
      <c r="D120" s="21">
        <v>9</v>
      </c>
      <c r="E120" s="6" t="s">
        <v>13</v>
      </c>
      <c r="F120" s="7" t="s">
        <v>27</v>
      </c>
      <c r="G120" s="6" t="s">
        <v>1193</v>
      </c>
      <c r="H120" s="6" t="s">
        <v>1194</v>
      </c>
      <c r="I120" s="6" t="s">
        <v>1190</v>
      </c>
      <c r="J120" s="11"/>
      <c r="K120" s="11"/>
      <c r="L120" s="12" t="s">
        <v>57</v>
      </c>
      <c r="M120" s="13"/>
      <c r="N120" s="14"/>
      <c r="O120" s="7" t="s">
        <v>1173</v>
      </c>
      <c r="P120" s="6" t="s">
        <v>997</v>
      </c>
      <c r="Q120" s="63">
        <f t="shared" si="8"/>
        <v>38</v>
      </c>
      <c r="R120" s="1" t="str">
        <f t="shared" si="7"/>
        <v/>
      </c>
      <c r="S120" s="1" t="str">
        <f t="shared" si="11"/>
        <v xml:space="preserve">    </v>
      </c>
      <c r="T120" s="1" t="str">
        <f t="shared" si="9"/>
        <v xml:space="preserve">    </v>
      </c>
    </row>
    <row r="121" spans="1:20" ht="15" customHeight="1">
      <c r="A121" s="25" t="str">
        <f t="shared" si="10"/>
        <v/>
      </c>
      <c r="B121" s="5"/>
      <c r="C121" s="21"/>
      <c r="D121" s="21"/>
      <c r="E121" s="6"/>
      <c r="F121" s="7"/>
      <c r="G121" s="6"/>
      <c r="H121" s="6"/>
      <c r="I121" s="6"/>
      <c r="J121" s="11"/>
      <c r="K121" s="11"/>
      <c r="L121" s="12"/>
      <c r="M121" s="13"/>
      <c r="N121" s="14"/>
      <c r="O121" s="7"/>
      <c r="P121" s="11"/>
      <c r="Q121" s="63" t="str">
        <f t="shared" si="8"/>
        <v/>
      </c>
      <c r="R121" s="1" t="str">
        <f t="shared" ref="R121:R223" si="12">A124</f>
        <v>038E0401</v>
      </c>
      <c r="S121" s="1" t="str">
        <f t="shared" si="11"/>
        <v xml:space="preserve">指定承認    </v>
      </c>
      <c r="T121" s="1" t="str">
        <f t="shared" si="9"/>
        <v xml:space="preserve">指定承認    </v>
      </c>
    </row>
    <row r="122" spans="1:20" ht="15" customHeight="1">
      <c r="A122" s="87" t="str">
        <f t="shared" si="10"/>
        <v>038E0301</v>
      </c>
      <c r="B122" s="5" t="s">
        <v>192</v>
      </c>
      <c r="C122" s="21">
        <v>3</v>
      </c>
      <c r="D122" s="21">
        <v>1</v>
      </c>
      <c r="E122" s="6" t="s">
        <v>17</v>
      </c>
      <c r="F122" s="7" t="s">
        <v>40</v>
      </c>
      <c r="G122" s="6" t="s">
        <v>308</v>
      </c>
      <c r="H122" s="6" t="s">
        <v>1195</v>
      </c>
      <c r="I122" s="11" t="s">
        <v>305</v>
      </c>
      <c r="J122" s="6" t="s">
        <v>382</v>
      </c>
      <c r="K122" s="11" t="s">
        <v>310</v>
      </c>
      <c r="L122" s="12" t="s">
        <v>82</v>
      </c>
      <c r="M122" s="13" t="s">
        <v>178</v>
      </c>
      <c r="N122" s="14">
        <v>9511</v>
      </c>
      <c r="O122" s="7"/>
      <c r="P122" s="6" t="s">
        <v>997</v>
      </c>
      <c r="Q122" s="63">
        <f t="shared" si="8"/>
        <v>38</v>
      </c>
      <c r="R122" s="1" t="str">
        <f t="shared" si="12"/>
        <v/>
      </c>
      <c r="S122" s="1" t="str">
        <f t="shared" si="11"/>
        <v xml:space="preserve">    </v>
      </c>
      <c r="T122" s="1" t="str">
        <f t="shared" si="9"/>
        <v xml:space="preserve">    </v>
      </c>
    </row>
    <row r="123" spans="1:20" ht="15" customHeight="1">
      <c r="A123" s="25" t="str">
        <f t="shared" si="10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8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9"/>
        <v xml:space="preserve">    </v>
      </c>
    </row>
    <row r="124" spans="1:20" ht="15" customHeight="1">
      <c r="A124" s="87" t="str">
        <f t="shared" si="10"/>
        <v>038E0401</v>
      </c>
      <c r="B124" s="5" t="s">
        <v>1196</v>
      </c>
      <c r="C124" s="21">
        <v>4</v>
      </c>
      <c r="D124" s="21">
        <v>1</v>
      </c>
      <c r="E124" s="6" t="s">
        <v>17</v>
      </c>
      <c r="F124" s="7" t="s">
        <v>40</v>
      </c>
      <c r="G124" s="6" t="s">
        <v>1197</v>
      </c>
      <c r="H124" s="6" t="s">
        <v>1198</v>
      </c>
      <c r="I124" s="11"/>
      <c r="J124" s="11"/>
      <c r="K124" s="11"/>
      <c r="L124" s="12" t="s">
        <v>57</v>
      </c>
      <c r="M124" s="13"/>
      <c r="N124" s="14"/>
      <c r="O124" s="7" t="s">
        <v>1199</v>
      </c>
      <c r="P124" s="6" t="s">
        <v>997</v>
      </c>
      <c r="Q124" s="63">
        <f t="shared" si="8"/>
        <v>38</v>
      </c>
      <c r="R124" s="1" t="str">
        <f t="shared" si="12"/>
        <v/>
      </c>
      <c r="S124" s="1" t="str">
        <f t="shared" si="11"/>
        <v xml:space="preserve">    </v>
      </c>
      <c r="T124" s="1" t="str">
        <f t="shared" si="9"/>
        <v xml:space="preserve">    </v>
      </c>
    </row>
    <row r="125" spans="1:20" ht="15" customHeight="1">
      <c r="A125" s="25" t="str">
        <f t="shared" si="10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8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9"/>
        <v xml:space="preserve">    </v>
      </c>
    </row>
    <row r="126" spans="1:20" ht="15" customHeight="1">
      <c r="A126" s="25" t="str">
        <f t="shared" si="10"/>
        <v/>
      </c>
      <c r="B126" s="16"/>
      <c r="C126" s="22"/>
      <c r="D126" s="22"/>
      <c r="E126" s="6"/>
      <c r="F126" s="7"/>
      <c r="G126" s="17"/>
      <c r="H126" s="17"/>
      <c r="I126" s="15"/>
      <c r="J126" s="15"/>
      <c r="K126" s="15"/>
      <c r="L126" s="12"/>
      <c r="M126" s="18"/>
      <c r="N126" s="19"/>
      <c r="O126" s="20"/>
      <c r="P126" s="15"/>
      <c r="Q126" s="63" t="str">
        <f t="shared" si="8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9"/>
        <v xml:space="preserve">    </v>
      </c>
    </row>
    <row r="127" spans="1:20" ht="15" customHeight="1">
      <c r="A127" s="25" t="str">
        <f t="shared" si="10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8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9"/>
        <v xml:space="preserve">    </v>
      </c>
    </row>
    <row r="128" spans="1:20" ht="15" customHeight="1">
      <c r="A128" s="25" t="str">
        <f t="shared" si="10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8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9"/>
        <v xml:space="preserve">    </v>
      </c>
    </row>
    <row r="129" spans="1:20" ht="15" customHeight="1">
      <c r="A129" s="25" t="str">
        <f t="shared" si="10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8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9"/>
        <v xml:space="preserve">    </v>
      </c>
    </row>
    <row r="130" spans="1:20" ht="15" customHeight="1">
      <c r="A130" s="25" t="str">
        <f t="shared" si="10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8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9"/>
        <v xml:space="preserve">    </v>
      </c>
    </row>
    <row r="131" spans="1:20" ht="15" customHeight="1">
      <c r="A131" s="25" t="str">
        <f t="shared" si="10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8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9"/>
        <v xml:space="preserve">    </v>
      </c>
    </row>
    <row r="132" spans="1:20" ht="15" customHeight="1">
      <c r="A132" s="25" t="str">
        <f t="shared" si="10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8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9"/>
        <v xml:space="preserve">    </v>
      </c>
    </row>
    <row r="133" spans="1:20" ht="15" customHeight="1">
      <c r="A133" s="25" t="str">
        <f t="shared" si="10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8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9"/>
        <v xml:space="preserve">    </v>
      </c>
    </row>
    <row r="134" spans="1:20" ht="15" customHeight="1">
      <c r="A134" s="25" t="str">
        <f t="shared" si="10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8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9"/>
        <v xml:space="preserve">    </v>
      </c>
    </row>
    <row r="135" spans="1:20" ht="15" customHeight="1">
      <c r="A135" s="25" t="str">
        <f t="shared" si="10"/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9"/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9"/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9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9"/>
        <v xml:space="preserve">    </v>
      </c>
    </row>
    <row r="139" spans="1:20" ht="15" customHeight="1">
      <c r="A139" s="25" t="str">
        <f t="shared" ref="A139:A226" si="14">IF(OR(B139="",C139="",D139=""),"",TEXT(Q139,"000")&amp;B139&amp;TEXT(C139,"00")&amp;TEXT(D139,"00"))</f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9"/>
        <v xml:space="preserve">    </v>
      </c>
    </row>
    <row r="140" spans="1:20" ht="15" customHeight="1">
      <c r="A140" s="25" t="str">
        <f t="shared" si="14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9"/>
        <v xml:space="preserve">    </v>
      </c>
    </row>
    <row r="141" spans="1:20" ht="15" customHeight="1">
      <c r="A141" s="25" t="str">
        <f t="shared" si="14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9"/>
        <v xml:space="preserve">    </v>
      </c>
    </row>
    <row r="142" spans="1:20" ht="15" customHeight="1">
      <c r="A142" s="25" t="str">
        <f t="shared" si="14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9"/>
        <v xml:space="preserve">    </v>
      </c>
    </row>
    <row r="143" spans="1:20" ht="15" customHeight="1">
      <c r="A143" s="25" t="str">
        <f t="shared" si="14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9"/>
        <v xml:space="preserve">    </v>
      </c>
    </row>
    <row r="144" spans="1:20" ht="15" customHeight="1">
      <c r="A144" s="25" t="str">
        <f t="shared" si="14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9"/>
        <v xml:space="preserve">    </v>
      </c>
    </row>
    <row r="145" spans="1:20" ht="15" customHeight="1">
      <c r="A145" s="25" t="str">
        <f t="shared" si="14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9"/>
        <v xml:space="preserve">    </v>
      </c>
    </row>
    <row r="146" spans="1:20" ht="15" customHeight="1">
      <c r="A146" s="25" t="str">
        <f t="shared" si="14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9"/>
        <v xml:space="preserve">    </v>
      </c>
    </row>
    <row r="147" spans="1:20" ht="15" customHeight="1">
      <c r="A147" s="25" t="str">
        <f t="shared" si="14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9"/>
        <v xml:space="preserve">    </v>
      </c>
    </row>
    <row r="148" spans="1:20" ht="15" customHeight="1">
      <c r="A148" s="25" t="str">
        <f t="shared" si="14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9"/>
        <v xml:space="preserve">    </v>
      </c>
    </row>
    <row r="149" spans="1:20" ht="15" customHeight="1">
      <c r="A149" s="25" t="str">
        <f t="shared" si="14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9"/>
        <v xml:space="preserve">    </v>
      </c>
    </row>
    <row r="150" spans="1:20" ht="15" customHeight="1">
      <c r="A150" s="25" t="str">
        <f t="shared" si="14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9"/>
        <v xml:space="preserve">    </v>
      </c>
    </row>
    <row r="151" spans="1:20" ht="15" customHeight="1">
      <c r="A151" s="25" t="str">
        <f t="shared" si="14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9"/>
        <v xml:space="preserve">    </v>
      </c>
    </row>
    <row r="152" spans="1:20" ht="15" customHeight="1">
      <c r="A152" s="25" t="str">
        <f t="shared" si="14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9"/>
        <v xml:space="preserve">    </v>
      </c>
    </row>
    <row r="153" spans="1:20" ht="15" customHeight="1">
      <c r="A153" s="25" t="str">
        <f t="shared" si="14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9"/>
        <v xml:space="preserve">    </v>
      </c>
    </row>
    <row r="154" spans="1:20" ht="15" customHeight="1">
      <c r="A154" s="25" t="str">
        <f t="shared" si="14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9"/>
        <v xml:space="preserve">    </v>
      </c>
    </row>
    <row r="155" spans="1:20" ht="15" customHeight="1">
      <c r="A155" s="25" t="str">
        <f t="shared" si="14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9"/>
        <v xml:space="preserve">    </v>
      </c>
    </row>
    <row r="156" spans="1:20" ht="15" customHeight="1">
      <c r="A156" s="25" t="str">
        <f t="shared" si="14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9"/>
        <v xml:space="preserve">    </v>
      </c>
    </row>
    <row r="157" spans="1:20" ht="15" customHeight="1">
      <c r="A157" s="25" t="str">
        <f t="shared" si="14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9"/>
        <v xml:space="preserve">    </v>
      </c>
    </row>
    <row r="158" spans="1:20" ht="15" customHeight="1">
      <c r="A158" s="25" t="str">
        <f t="shared" si="14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9"/>
        <v xml:space="preserve">    </v>
      </c>
    </row>
    <row r="159" spans="1:20" ht="15" customHeight="1">
      <c r="A159" s="25" t="str">
        <f t="shared" si="14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9"/>
        <v xml:space="preserve">    </v>
      </c>
    </row>
    <row r="160" spans="1:20" ht="15" customHeight="1">
      <c r="A160" s="25" t="str">
        <f t="shared" si="14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9"/>
        <v xml:space="preserve">    </v>
      </c>
    </row>
    <row r="161" spans="1:20" ht="15" customHeight="1">
      <c r="A161" s="25" t="str">
        <f t="shared" si="14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9"/>
        <v xml:space="preserve">    </v>
      </c>
    </row>
    <row r="162" spans="1:20" ht="15" customHeight="1">
      <c r="A162" s="25" t="str">
        <f t="shared" si="14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9"/>
        <v xml:space="preserve">    </v>
      </c>
    </row>
    <row r="163" spans="1:20" ht="15" customHeight="1">
      <c r="A163" s="25" t="str">
        <f t="shared" si="14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9"/>
        <v xml:space="preserve">    </v>
      </c>
    </row>
    <row r="164" spans="1:20" ht="15" customHeight="1">
      <c r="A164" s="25" t="str">
        <f t="shared" si="14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9"/>
        <v xml:space="preserve">    </v>
      </c>
    </row>
    <row r="165" spans="1:20" ht="15" customHeight="1">
      <c r="A165" s="25" t="str">
        <f t="shared" si="14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9"/>
        <v xml:space="preserve">    </v>
      </c>
    </row>
    <row r="166" spans="1:20" ht="15" customHeight="1">
      <c r="A166" s="25" t="str">
        <f t="shared" si="14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9"/>
        <v xml:space="preserve">    </v>
      </c>
    </row>
    <row r="167" spans="1:20" ht="15" customHeight="1">
      <c r="A167" s="25" t="str">
        <f t="shared" si="14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9"/>
        <v xml:space="preserve">    </v>
      </c>
    </row>
    <row r="168" spans="1:20" ht="15" customHeight="1">
      <c r="A168" s="25" t="str">
        <f t="shared" si="14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9"/>
        <v xml:space="preserve">    </v>
      </c>
    </row>
    <row r="169" spans="1:20" ht="15" customHeight="1">
      <c r="A169" s="25" t="str">
        <f t="shared" si="14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9"/>
        <v xml:space="preserve">    </v>
      </c>
    </row>
    <row r="170" spans="1:20" ht="15" customHeight="1">
      <c r="A170" s="25" t="str">
        <f t="shared" si="14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9"/>
        <v xml:space="preserve">    </v>
      </c>
    </row>
    <row r="171" spans="1:20" ht="15" customHeight="1">
      <c r="A171" s="25" t="str">
        <f t="shared" si="14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9"/>
        <v xml:space="preserve">    </v>
      </c>
    </row>
    <row r="172" spans="1:20" ht="15" customHeight="1">
      <c r="A172" s="25" t="str">
        <f t="shared" si="14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9"/>
        <v xml:space="preserve">    </v>
      </c>
    </row>
    <row r="173" spans="1:20" ht="15" customHeight="1">
      <c r="A173" s="25" t="str">
        <f t="shared" si="14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9"/>
        <v xml:space="preserve">    </v>
      </c>
    </row>
    <row r="174" spans="1:20" ht="15" customHeight="1">
      <c r="A174" s="25" t="str">
        <f t="shared" si="14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9"/>
        <v xml:space="preserve">    </v>
      </c>
    </row>
    <row r="175" spans="1:20" ht="15" customHeight="1">
      <c r="A175" s="25" t="str">
        <f t="shared" si="14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9"/>
        <v xml:space="preserve">    </v>
      </c>
    </row>
    <row r="176" spans="1:20" ht="15" customHeight="1">
      <c r="A176" s="25" t="str">
        <f t="shared" si="14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9"/>
        <v xml:space="preserve">    </v>
      </c>
    </row>
    <row r="177" spans="1:20" ht="15" customHeight="1">
      <c r="A177" s="25" t="str">
        <f t="shared" si="14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9"/>
        <v xml:space="preserve">    </v>
      </c>
    </row>
    <row r="178" spans="1:20" ht="15" customHeight="1">
      <c r="A178" s="25" t="str">
        <f t="shared" si="14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9"/>
        <v xml:space="preserve">    </v>
      </c>
    </row>
    <row r="179" spans="1:20" ht="15" customHeight="1">
      <c r="A179" s="25" t="str">
        <f t="shared" si="14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9"/>
        <v xml:space="preserve">    </v>
      </c>
    </row>
    <row r="180" spans="1:20" ht="15" customHeight="1">
      <c r="A180" s="25" t="str">
        <f t="shared" si="14"/>
        <v/>
      </c>
      <c r="B180" s="16"/>
      <c r="C180" s="22"/>
      <c r="D180" s="22"/>
      <c r="E180" s="6"/>
      <c r="F180" s="7"/>
      <c r="G180" s="17"/>
      <c r="H180" s="17"/>
      <c r="I180" s="15"/>
      <c r="J180" s="15"/>
      <c r="K180" s="15"/>
      <c r="L180" s="12"/>
      <c r="M180" s="18"/>
      <c r="N180" s="19"/>
      <c r="O180" s="20"/>
      <c r="P180" s="15"/>
      <c r="Q180" s="63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9"/>
        <v xml:space="preserve">    </v>
      </c>
    </row>
    <row r="181" spans="1:20" ht="15" customHeight="1">
      <c r="A181" s="25" t="str">
        <f t="shared" si="14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9"/>
        <v xml:space="preserve">    </v>
      </c>
    </row>
    <row r="182" spans="1:20" ht="15" customHeight="1">
      <c r="A182" s="25" t="str">
        <f t="shared" si="14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9"/>
        <v xml:space="preserve">    </v>
      </c>
    </row>
    <row r="183" spans="1:20" ht="15" customHeight="1">
      <c r="A183" s="25" t="str">
        <f t="shared" si="14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9"/>
        <v xml:space="preserve">    </v>
      </c>
    </row>
    <row r="184" spans="1:20" ht="15" customHeight="1">
      <c r="A184" s="25" t="str">
        <f t="shared" si="14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9"/>
        <v xml:space="preserve">    </v>
      </c>
    </row>
    <row r="185" spans="1:20" ht="15" customHeight="1">
      <c r="A185" s="25" t="str">
        <f t="shared" si="14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9"/>
        <v xml:space="preserve">    </v>
      </c>
    </row>
    <row r="186" spans="1:20" ht="15" customHeight="1">
      <c r="A186" s="25" t="str">
        <f t="shared" si="14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9"/>
        <v xml:space="preserve">    </v>
      </c>
    </row>
    <row r="187" spans="1:20" ht="15" customHeight="1">
      <c r="A187" s="25" t="str">
        <f t="shared" si="14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9"/>
        <v xml:space="preserve">    </v>
      </c>
    </row>
    <row r="188" spans="1:20" ht="15" customHeight="1">
      <c r="A188" s="25" t="str">
        <f t="shared" si="14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9"/>
        <v xml:space="preserve">    </v>
      </c>
    </row>
    <row r="189" spans="1:20" ht="15" customHeight="1">
      <c r="A189" s="25" t="str">
        <f t="shared" si="14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9"/>
        <v xml:space="preserve">    </v>
      </c>
    </row>
    <row r="190" spans="1:20" ht="15" customHeight="1">
      <c r="A190" s="25" t="str">
        <f t="shared" si="14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9"/>
        <v xml:space="preserve">    </v>
      </c>
    </row>
    <row r="191" spans="1:20" ht="15" customHeight="1">
      <c r="A191" s="25" t="str">
        <f t="shared" si="14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9"/>
        <v xml:space="preserve">    </v>
      </c>
    </row>
    <row r="192" spans="1:20" ht="15" customHeight="1">
      <c r="A192" s="25" t="str">
        <f t="shared" si="14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9"/>
        <v xml:space="preserve">    </v>
      </c>
    </row>
    <row r="193" spans="1:20" ht="15" customHeight="1">
      <c r="A193" s="25" t="str">
        <f t="shared" si="14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9"/>
        <v xml:space="preserve">    </v>
      </c>
    </row>
    <row r="194" spans="1:20" ht="15" customHeight="1">
      <c r="A194" s="25" t="str">
        <f t="shared" si="14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9"/>
        <v xml:space="preserve">    </v>
      </c>
    </row>
    <row r="195" spans="1:20" ht="15" customHeight="1">
      <c r="A195" s="25" t="str">
        <f t="shared" si="14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9"/>
        <v xml:space="preserve">    </v>
      </c>
    </row>
    <row r="196" spans="1:20" ht="15" customHeight="1">
      <c r="A196" s="25" t="str">
        <f t="shared" si="14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9"/>
        <v xml:space="preserve">    </v>
      </c>
    </row>
    <row r="197" spans="1:20" ht="15" customHeight="1">
      <c r="A197" s="25" t="str">
        <f t="shared" si="14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9"/>
        <v xml:space="preserve">    </v>
      </c>
    </row>
    <row r="198" spans="1:20" ht="15" customHeight="1">
      <c r="A198" s="25" t="str">
        <f t="shared" si="14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9"/>
        <v xml:space="preserve">    </v>
      </c>
    </row>
    <row r="199" spans="1:20" ht="15" customHeight="1">
      <c r="A199" s="25" t="str">
        <f t="shared" si="14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26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9"/>
        <v xml:space="preserve">    </v>
      </c>
    </row>
    <row r="200" spans="1:20" ht="15" customHeight="1">
      <c r="A200" s="25" t="str">
        <f t="shared" si="14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9"/>
        <v xml:space="preserve">    </v>
      </c>
    </row>
    <row r="201" spans="1:20" ht="15" customHeight="1">
      <c r="A201" s="25" t="str">
        <f t="shared" si="14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9"/>
        <v xml:space="preserve">    </v>
      </c>
    </row>
    <row r="202" spans="1:20" ht="15" customHeight="1">
      <c r="A202" s="25" t="str">
        <f t="shared" si="14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9"/>
        <v xml:space="preserve">    </v>
      </c>
    </row>
    <row r="203" spans="1:20" ht="15" customHeight="1">
      <c r="A203" s="25" t="str">
        <f t="shared" si="14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9"/>
        <v xml:space="preserve">    </v>
      </c>
    </row>
    <row r="204" spans="1:20" ht="15" customHeight="1">
      <c r="A204" s="25" t="str">
        <f t="shared" si="14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9"/>
        <v xml:space="preserve">    </v>
      </c>
    </row>
    <row r="205" spans="1:20" ht="15" customHeight="1">
      <c r="A205" s="25" t="str">
        <f t="shared" si="14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9"/>
        <v xml:space="preserve">    </v>
      </c>
    </row>
    <row r="206" spans="1:20" ht="15" customHeight="1">
      <c r="A206" s="25" t="str">
        <f t="shared" si="14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9"/>
        <v xml:space="preserve">    </v>
      </c>
    </row>
    <row r="207" spans="1:20" ht="15" customHeight="1">
      <c r="A207" s="25" t="str">
        <f t="shared" si="14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9"/>
        <v xml:space="preserve">    </v>
      </c>
    </row>
    <row r="208" spans="1:20" ht="15" customHeight="1">
      <c r="A208" s="25" t="str">
        <f t="shared" si="14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9"/>
        <v xml:space="preserve">    </v>
      </c>
    </row>
    <row r="209" spans="1:20" ht="15" customHeight="1">
      <c r="A209" s="25" t="str">
        <f t="shared" si="14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9"/>
        <v xml:space="preserve">    </v>
      </c>
    </row>
    <row r="210" spans="1:20" ht="15" customHeight="1">
      <c r="A210" s="25" t="str">
        <f t="shared" si="14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9"/>
        <v xml:space="preserve">    </v>
      </c>
    </row>
    <row r="211" spans="1:20" ht="15" customHeight="1">
      <c r="A211" s="25" t="str">
        <f t="shared" si="14"/>
        <v/>
      </c>
      <c r="B211" s="16"/>
      <c r="C211" s="22"/>
      <c r="D211" s="22"/>
      <c r="E211" s="6"/>
      <c r="F211" s="7"/>
      <c r="G211" s="17"/>
      <c r="H211" s="17"/>
      <c r="I211" s="15"/>
      <c r="J211" s="15"/>
      <c r="K211" s="15"/>
      <c r="L211" s="12"/>
      <c r="M211" s="18"/>
      <c r="N211" s="19"/>
      <c r="O211" s="20"/>
      <c r="P211" s="15"/>
      <c r="Q211" s="63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9"/>
        <v xml:space="preserve">    </v>
      </c>
    </row>
    <row r="212" spans="1:20" ht="15" customHeight="1">
      <c r="A212" s="25" t="str">
        <f t="shared" si="14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9"/>
        <v xml:space="preserve">    </v>
      </c>
    </row>
    <row r="213" spans="1:20" ht="15" customHeight="1">
      <c r="A213" s="25" t="str">
        <f t="shared" si="14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9"/>
        <v xml:space="preserve">    </v>
      </c>
    </row>
    <row r="214" spans="1:20" ht="15" customHeight="1">
      <c r="A214" s="25" t="str">
        <f t="shared" si="14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9"/>
        <v xml:space="preserve">    </v>
      </c>
    </row>
    <row r="215" spans="1:20" ht="15" customHeight="1">
      <c r="A215" s="25" t="str">
        <f t="shared" si="14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9"/>
        <v xml:space="preserve">    </v>
      </c>
    </row>
    <row r="216" spans="1:20" ht="15" customHeight="1">
      <c r="A216" s="25" t="str">
        <f t="shared" si="14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9"/>
        <v xml:space="preserve">    </v>
      </c>
    </row>
    <row r="217" spans="1:20" ht="15" customHeight="1">
      <c r="A217" s="25" t="str">
        <f t="shared" si="14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9"/>
        <v xml:space="preserve">    </v>
      </c>
    </row>
    <row r="218" spans="1:20" ht="15" customHeight="1">
      <c r="A218" s="25" t="str">
        <f t="shared" si="14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9"/>
        <v xml:space="preserve">    </v>
      </c>
    </row>
    <row r="219" spans="1:20" ht="15" customHeight="1">
      <c r="A219" s="25" t="str">
        <f t="shared" si="14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9"/>
        <v xml:space="preserve">    </v>
      </c>
    </row>
    <row r="220" spans="1:20" ht="15" customHeight="1">
      <c r="A220" s="25" t="str">
        <f t="shared" si="14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9"/>
        <v xml:space="preserve">    </v>
      </c>
    </row>
    <row r="221" spans="1:20" ht="15" customHeight="1">
      <c r="A221" s="25" t="str">
        <f t="shared" si="14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9"/>
        <v xml:space="preserve">    </v>
      </c>
    </row>
    <row r="222" spans="1:20" ht="15" customHeight="1">
      <c r="A222" s="25" t="str">
        <f t="shared" si="14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9"/>
        <v xml:space="preserve">    </v>
      </c>
    </row>
    <row r="223" spans="1:20" ht="15" customHeight="1">
      <c r="A223" s="25" t="str">
        <f t="shared" si="14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9"/>
        <v xml:space="preserve">    </v>
      </c>
    </row>
    <row r="224" spans="1:20" ht="15" customHeight="1">
      <c r="A224" s="25" t="str">
        <f t="shared" si="14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5"/>
        <v/>
      </c>
      <c r="R224" s="1" t="e">
        <f>#REF!</f>
        <v>#REF!</v>
      </c>
      <c r="S224" s="1" t="e">
        <f>""&amp;#REF!&amp;"  "&amp;#REF!&amp;"  "&amp;#REF!&amp;""</f>
        <v>#REF!</v>
      </c>
      <c r="T224" s="1" t="e">
        <f t="shared" si="9"/>
        <v>#REF!</v>
      </c>
    </row>
    <row r="225" spans="1:20" ht="15" customHeight="1">
      <c r="A225" s="25" t="str">
        <f t="shared" si="14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5"/>
        <v/>
      </c>
      <c r="R225" s="1" t="e">
        <f>#REF!</f>
        <v>#REF!</v>
      </c>
      <c r="S225" s="1" t="e">
        <f>""&amp;#REF!&amp;"  "&amp;#REF!&amp;"  "&amp;#REF!&amp;""</f>
        <v>#REF!</v>
      </c>
      <c r="T225" s="1" t="e">
        <f t="shared" si="9"/>
        <v>#REF!</v>
      </c>
    </row>
    <row r="226" spans="1:20" ht="15" customHeight="1">
      <c r="A226" s="25" t="str">
        <f t="shared" si="14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5"/>
        <v/>
      </c>
      <c r="R226" s="1" t="e">
        <f>#REF!</f>
        <v>#REF!</v>
      </c>
      <c r="S226" s="1" t="e">
        <f>""&amp;#REF!&amp;"  "&amp;#REF!&amp;"  "&amp;#REF!&amp;""</f>
        <v>#REF!</v>
      </c>
      <c r="T226" s="1" t="e">
        <f t="shared" si="9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226">
    <cfRule type="duplicateValues" dxfId="22" priority="3"/>
  </conditionalFormatting>
  <dataValidations count="4">
    <dataValidation type="list" imeMode="on" allowBlank="1" showInputMessage="1" showErrorMessage="1" sqref="P7:P64 P66:P69 P71:P76 P78:P98 P100:P107 P109:P110 P112:P120 P122 P124" xr:uid="{00000000-0002-0000-0300-000000000000}">
      <formula1>$Z$7:$Z$69</formula1>
    </dataValidation>
    <dataValidation type="list" imeMode="off" allowBlank="1" showInputMessage="1" showErrorMessage="1" sqref="L7:L64 L66:L69 L71:L121 L123:L126" xr:uid="{00000000-0002-0000-0300-000001000000}">
      <formula1>$U$7:$U$15</formula1>
    </dataValidation>
    <dataValidation imeMode="on" allowBlank="1" showInputMessage="1" showErrorMessage="1" sqref="P65 P70 P77 P99 P108 P111 P125:P226 O7:O226 P121 P123 G7:K226" xr:uid="{00000000-0002-0000-0300-000002000000}"/>
    <dataValidation imeMode="off" allowBlank="1" showInputMessage="1" showErrorMessage="1" sqref="Q7:Q226 L65 L70 L127:L226 M7:N121 M123:N226 L122:N122" xr:uid="{00000000-0002-0000-03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769"/>
  <sheetViews>
    <sheetView zoomScale="90" zoomScaleNormal="90" workbookViewId="0">
      <pane ySplit="4" topLeftCell="A668" activePane="bottomLeft" state="frozen"/>
      <selection pane="bottomLeft" activeCell="A674" sqref="A674"/>
    </sheetView>
  </sheetViews>
  <sheetFormatPr defaultColWidth="9.28515625" defaultRowHeight="9.6"/>
  <cols>
    <col min="1" max="1" width="25.7109375" style="129" customWidth="1"/>
    <col min="2" max="2" width="10.85546875" style="129" customWidth="1"/>
    <col min="3" max="3" width="25.85546875" style="218" customWidth="1"/>
    <col min="4" max="4" width="15.85546875" style="130" customWidth="1"/>
    <col min="5" max="6" width="25.85546875" style="130" customWidth="1"/>
    <col min="7" max="7" width="35.85546875" style="130" customWidth="1"/>
    <col min="8" max="8" width="35.85546875" style="129" customWidth="1"/>
    <col min="9" max="9" width="25.85546875" style="129" customWidth="1"/>
    <col min="10" max="16384" width="9.28515625" style="129"/>
  </cols>
  <sheetData>
    <row r="1" spans="1:9" s="127" customFormat="1" ht="24.9" customHeight="1">
      <c r="A1" s="127" t="s">
        <v>3259</v>
      </c>
      <c r="C1" s="217"/>
      <c r="D1" s="128"/>
      <c r="E1" s="128"/>
      <c r="F1" s="128"/>
      <c r="G1" s="128"/>
    </row>
    <row r="2" spans="1:9" ht="9.9" customHeight="1"/>
    <row r="3" spans="1:9" s="1" customFormat="1" ht="20.100000000000001" customHeight="1">
      <c r="A3" s="601" t="s">
        <v>3060</v>
      </c>
      <c r="B3" s="601" t="s">
        <v>3061</v>
      </c>
      <c r="C3" s="603" t="s">
        <v>3127</v>
      </c>
      <c r="D3" s="603"/>
      <c r="E3" s="603"/>
      <c r="F3" s="603"/>
      <c r="G3" s="603"/>
      <c r="H3" s="603"/>
      <c r="I3" s="604"/>
    </row>
    <row r="4" spans="1:9" s="1" customFormat="1" ht="19.5" customHeight="1" thickBot="1">
      <c r="A4" s="602"/>
      <c r="B4" s="602"/>
      <c r="C4" s="131" t="s">
        <v>3069</v>
      </c>
      <c r="D4" s="132" t="s">
        <v>3068</v>
      </c>
      <c r="E4" s="132" t="s">
        <v>52</v>
      </c>
      <c r="F4" s="132" t="s">
        <v>53</v>
      </c>
      <c r="G4" s="132" t="s">
        <v>3062</v>
      </c>
      <c r="H4" s="131" t="s">
        <v>3063</v>
      </c>
      <c r="I4" s="131" t="s">
        <v>3074</v>
      </c>
    </row>
    <row r="5" spans="1:9" s="2" customFormat="1" ht="20.100000000000001" customHeight="1" thickTop="1">
      <c r="A5" s="225">
        <v>43040</v>
      </c>
      <c r="B5" s="226" t="s">
        <v>3065</v>
      </c>
      <c r="C5" s="227" t="s">
        <v>3066</v>
      </c>
      <c r="D5" s="228" t="s">
        <v>3070</v>
      </c>
      <c r="E5" s="96" t="s">
        <v>946</v>
      </c>
      <c r="F5" s="96" t="s">
        <v>878</v>
      </c>
      <c r="G5" s="229" t="s">
        <v>3072</v>
      </c>
      <c r="H5" s="229" t="s">
        <v>4042</v>
      </c>
      <c r="I5" s="107" t="s">
        <v>876</v>
      </c>
    </row>
    <row r="6" spans="1:9" s="2" customFormat="1" ht="20.100000000000001" customHeight="1">
      <c r="A6" s="230"/>
      <c r="B6" s="231" t="s">
        <v>3065</v>
      </c>
      <c r="C6" s="232" t="s">
        <v>2426</v>
      </c>
      <c r="D6" s="233" t="s">
        <v>3071</v>
      </c>
      <c r="E6" s="219" t="s">
        <v>239</v>
      </c>
      <c r="F6" s="219" t="s">
        <v>880</v>
      </c>
      <c r="G6" s="234" t="s">
        <v>3073</v>
      </c>
      <c r="H6" s="234" t="s">
        <v>4043</v>
      </c>
      <c r="I6" s="219" t="s">
        <v>876</v>
      </c>
    </row>
    <row r="7" spans="1:9" s="2" customFormat="1" ht="20.100000000000001" customHeight="1">
      <c r="A7" s="230"/>
      <c r="B7" s="235" t="s">
        <v>3076</v>
      </c>
      <c r="C7" s="106" t="s">
        <v>1273</v>
      </c>
      <c r="D7" s="138" t="s">
        <v>3075</v>
      </c>
      <c r="E7" s="106" t="s">
        <v>1273</v>
      </c>
      <c r="F7" s="106" t="s">
        <v>3059</v>
      </c>
      <c r="G7" s="236" t="s">
        <v>3078</v>
      </c>
      <c r="H7" s="105" t="s">
        <v>3077</v>
      </c>
      <c r="I7" s="106" t="s">
        <v>876</v>
      </c>
    </row>
    <row r="8" spans="1:9" s="2" customFormat="1" ht="20.100000000000001" customHeight="1">
      <c r="A8" s="230"/>
      <c r="B8" s="237" t="s">
        <v>3076</v>
      </c>
      <c r="C8" s="238" t="s">
        <v>3084</v>
      </c>
      <c r="D8" s="239" t="s">
        <v>3085</v>
      </c>
      <c r="E8" s="240" t="s">
        <v>1197</v>
      </c>
      <c r="F8" s="240" t="s">
        <v>3087</v>
      </c>
      <c r="G8" s="241" t="s">
        <v>3078</v>
      </c>
      <c r="H8" s="241" t="s">
        <v>3078</v>
      </c>
      <c r="I8" s="240" t="s">
        <v>1229</v>
      </c>
    </row>
    <row r="9" spans="1:9" s="2" customFormat="1" ht="20.100000000000001" customHeight="1">
      <c r="A9" s="230"/>
      <c r="B9" s="231" t="s">
        <v>3076</v>
      </c>
      <c r="C9" s="232" t="s">
        <v>3084</v>
      </c>
      <c r="D9" s="233" t="s">
        <v>3086</v>
      </c>
      <c r="E9" s="219" t="s">
        <v>1197</v>
      </c>
      <c r="F9" s="101" t="s">
        <v>3088</v>
      </c>
      <c r="G9" s="242" t="s">
        <v>3078</v>
      </c>
      <c r="H9" s="242" t="s">
        <v>3078</v>
      </c>
      <c r="I9" s="219" t="s">
        <v>1229</v>
      </c>
    </row>
    <row r="10" spans="1:9" s="2" customFormat="1" ht="20.100000000000001" customHeight="1">
      <c r="A10" s="230"/>
      <c r="B10" s="237" t="s">
        <v>3064</v>
      </c>
      <c r="C10" s="238" t="s">
        <v>3015</v>
      </c>
      <c r="D10" s="239" t="s">
        <v>3079</v>
      </c>
      <c r="E10" s="240" t="s">
        <v>3067</v>
      </c>
      <c r="F10" s="240" t="s">
        <v>1286</v>
      </c>
      <c r="G10" s="243" t="s">
        <v>3081</v>
      </c>
      <c r="H10" s="243" t="s">
        <v>4044</v>
      </c>
      <c r="I10" s="240" t="s">
        <v>1279</v>
      </c>
    </row>
    <row r="11" spans="1:9" s="2" customFormat="1" ht="20.100000000000001" customHeight="1">
      <c r="A11" s="230"/>
      <c r="B11" s="231" t="s">
        <v>3064</v>
      </c>
      <c r="C11" s="232" t="s">
        <v>3015</v>
      </c>
      <c r="D11" s="233" t="s">
        <v>3080</v>
      </c>
      <c r="E11" s="219" t="s">
        <v>3067</v>
      </c>
      <c r="F11" s="219" t="s">
        <v>1286</v>
      </c>
      <c r="G11" s="234" t="s">
        <v>3081</v>
      </c>
      <c r="H11" s="234" t="s">
        <v>4044</v>
      </c>
      <c r="I11" s="219" t="s">
        <v>1279</v>
      </c>
    </row>
    <row r="12" spans="1:9" s="2" customFormat="1" ht="20.100000000000001" customHeight="1">
      <c r="A12" s="230"/>
      <c r="B12" s="237" t="s">
        <v>3076</v>
      </c>
      <c r="C12" s="238" t="s">
        <v>3113</v>
      </c>
      <c r="D12" s="239" t="s">
        <v>3114</v>
      </c>
      <c r="E12" s="240" t="s">
        <v>1179</v>
      </c>
      <c r="F12" s="240" t="s">
        <v>3091</v>
      </c>
      <c r="G12" s="241" t="s">
        <v>3078</v>
      </c>
      <c r="H12" s="243" t="s">
        <v>3115</v>
      </c>
      <c r="I12" s="238" t="s">
        <v>3116</v>
      </c>
    </row>
    <row r="13" spans="1:9" s="2" customFormat="1" ht="20.100000000000001" customHeight="1">
      <c r="A13" s="230"/>
      <c r="B13" s="244" t="s">
        <v>3076</v>
      </c>
      <c r="C13" s="232" t="s">
        <v>3113</v>
      </c>
      <c r="D13" s="233" t="s">
        <v>3117</v>
      </c>
      <c r="E13" s="245" t="s">
        <v>1172</v>
      </c>
      <c r="F13" s="245" t="s">
        <v>3096</v>
      </c>
      <c r="G13" s="242" t="s">
        <v>3078</v>
      </c>
      <c r="H13" s="246" t="s">
        <v>3115</v>
      </c>
      <c r="I13" s="232" t="s">
        <v>3116</v>
      </c>
    </row>
    <row r="14" spans="1:9" s="2" customFormat="1" ht="20.100000000000001" customHeight="1">
      <c r="A14" s="230"/>
      <c r="B14" s="244" t="s">
        <v>3076</v>
      </c>
      <c r="C14" s="232" t="s">
        <v>3113</v>
      </c>
      <c r="D14" s="233" t="s">
        <v>3118</v>
      </c>
      <c r="E14" s="245" t="s">
        <v>1177</v>
      </c>
      <c r="F14" s="245" t="s">
        <v>3099</v>
      </c>
      <c r="G14" s="242" t="s">
        <v>3078</v>
      </c>
      <c r="H14" s="246" t="s">
        <v>3115</v>
      </c>
      <c r="I14" s="232" t="s">
        <v>3116</v>
      </c>
    </row>
    <row r="15" spans="1:9" s="2" customFormat="1" ht="20.100000000000001" customHeight="1">
      <c r="A15" s="230"/>
      <c r="B15" s="244" t="s">
        <v>3076</v>
      </c>
      <c r="C15" s="232" t="s">
        <v>3113</v>
      </c>
      <c r="D15" s="233" t="s">
        <v>3119</v>
      </c>
      <c r="E15" s="245" t="s">
        <v>1181</v>
      </c>
      <c r="F15" s="245" t="s">
        <v>3101</v>
      </c>
      <c r="G15" s="242" t="s">
        <v>3078</v>
      </c>
      <c r="H15" s="246" t="s">
        <v>3121</v>
      </c>
      <c r="I15" s="232" t="s">
        <v>3116</v>
      </c>
    </row>
    <row r="16" spans="1:9" s="2" customFormat="1" ht="20.100000000000001" customHeight="1">
      <c r="A16" s="230"/>
      <c r="B16" s="244" t="s">
        <v>3076</v>
      </c>
      <c r="C16" s="232" t="s">
        <v>3113</v>
      </c>
      <c r="D16" s="233" t="s">
        <v>3120</v>
      </c>
      <c r="E16" s="245" t="s">
        <v>1184</v>
      </c>
      <c r="F16" s="245" t="s">
        <v>3104</v>
      </c>
      <c r="G16" s="242" t="s">
        <v>3078</v>
      </c>
      <c r="H16" s="246" t="s">
        <v>3115</v>
      </c>
      <c r="I16" s="232" t="s">
        <v>3116</v>
      </c>
    </row>
    <row r="17" spans="1:9" s="2" customFormat="1" ht="20.100000000000001" customHeight="1">
      <c r="A17" s="230"/>
      <c r="B17" s="244" t="s">
        <v>3076</v>
      </c>
      <c r="C17" s="232" t="s">
        <v>3113</v>
      </c>
      <c r="D17" s="233" t="s">
        <v>3122</v>
      </c>
      <c r="E17" s="245" t="s">
        <v>1186</v>
      </c>
      <c r="F17" s="245" t="s">
        <v>3106</v>
      </c>
      <c r="G17" s="242" t="s">
        <v>3078</v>
      </c>
      <c r="H17" s="246" t="s">
        <v>3115</v>
      </c>
      <c r="I17" s="232" t="s">
        <v>3116</v>
      </c>
    </row>
    <row r="18" spans="1:9" s="2" customFormat="1" ht="20.100000000000001" customHeight="1">
      <c r="A18" s="230"/>
      <c r="B18" s="244" t="s">
        <v>3076</v>
      </c>
      <c r="C18" s="232" t="s">
        <v>3113</v>
      </c>
      <c r="D18" s="233" t="s">
        <v>3123</v>
      </c>
      <c r="E18" s="245" t="s">
        <v>1188</v>
      </c>
      <c r="F18" s="245" t="s">
        <v>3108</v>
      </c>
      <c r="G18" s="242" t="s">
        <v>3078</v>
      </c>
      <c r="H18" s="246" t="s">
        <v>3124</v>
      </c>
      <c r="I18" s="232" t="s">
        <v>3116</v>
      </c>
    </row>
    <row r="19" spans="1:9" s="2" customFormat="1" ht="20.100000000000001" customHeight="1">
      <c r="A19" s="230"/>
      <c r="B19" s="244" t="s">
        <v>3076</v>
      </c>
      <c r="C19" s="232" t="s">
        <v>3113</v>
      </c>
      <c r="D19" s="233" t="s">
        <v>3125</v>
      </c>
      <c r="E19" s="245" t="s">
        <v>1191</v>
      </c>
      <c r="F19" s="245" t="s">
        <v>3110</v>
      </c>
      <c r="G19" s="242" t="s">
        <v>3078</v>
      </c>
      <c r="H19" s="246" t="s">
        <v>3124</v>
      </c>
      <c r="I19" s="232" t="s">
        <v>3116</v>
      </c>
    </row>
    <row r="20" spans="1:9" s="2" customFormat="1" ht="20.100000000000001" customHeight="1">
      <c r="A20" s="230"/>
      <c r="B20" s="231" t="s">
        <v>3076</v>
      </c>
      <c r="C20" s="232" t="s">
        <v>3113</v>
      </c>
      <c r="D20" s="233" t="s">
        <v>3126</v>
      </c>
      <c r="E20" s="219" t="s">
        <v>1188</v>
      </c>
      <c r="F20" s="219" t="s">
        <v>3111</v>
      </c>
      <c r="G20" s="242" t="s">
        <v>3078</v>
      </c>
      <c r="H20" s="234" t="s">
        <v>3124</v>
      </c>
      <c r="I20" s="232" t="s">
        <v>3116</v>
      </c>
    </row>
    <row r="21" spans="1:9" s="2" customFormat="1" ht="20.100000000000001" customHeight="1">
      <c r="A21" s="230"/>
      <c r="B21" s="247" t="s">
        <v>3136</v>
      </c>
      <c r="C21" s="248" t="s">
        <v>3137</v>
      </c>
      <c r="D21" s="249" t="s">
        <v>3138</v>
      </c>
      <c r="E21" s="240" t="s">
        <v>844</v>
      </c>
      <c r="F21" s="240" t="s">
        <v>3129</v>
      </c>
      <c r="G21" s="250" t="s">
        <v>3078</v>
      </c>
      <c r="H21" s="251" t="s">
        <v>3140</v>
      </c>
      <c r="I21" s="251" t="s">
        <v>3142</v>
      </c>
    </row>
    <row r="22" spans="1:9" s="2" customFormat="1" ht="20.100000000000001" customHeight="1">
      <c r="A22" s="230"/>
      <c r="B22" s="252" t="s">
        <v>3136</v>
      </c>
      <c r="C22" s="253" t="s">
        <v>3137</v>
      </c>
      <c r="D22" s="254" t="s">
        <v>3139</v>
      </c>
      <c r="E22" s="219" t="s">
        <v>853</v>
      </c>
      <c r="F22" s="219" t="s">
        <v>3131</v>
      </c>
      <c r="G22" s="242" t="s">
        <v>3078</v>
      </c>
      <c r="H22" s="184" t="s">
        <v>3141</v>
      </c>
      <c r="I22" s="184" t="s">
        <v>3142</v>
      </c>
    </row>
    <row r="23" spans="1:9" s="2" customFormat="1" ht="20.100000000000001" customHeight="1">
      <c r="A23" s="230"/>
      <c r="B23" s="247" t="s">
        <v>3143</v>
      </c>
      <c r="C23" s="248" t="s">
        <v>3144</v>
      </c>
      <c r="D23" s="249" t="s">
        <v>3145</v>
      </c>
      <c r="E23" s="248" t="s">
        <v>3146</v>
      </c>
      <c r="F23" s="248" t="s">
        <v>3150</v>
      </c>
      <c r="G23" s="255" t="s">
        <v>3147</v>
      </c>
      <c r="H23" s="243" t="s">
        <v>4045</v>
      </c>
      <c r="I23" s="240" t="s">
        <v>297</v>
      </c>
    </row>
    <row r="24" spans="1:9" s="2" customFormat="1" ht="20.100000000000001" customHeight="1">
      <c r="A24" s="230"/>
      <c r="B24" s="252" t="s">
        <v>3143</v>
      </c>
      <c r="C24" s="256" t="s">
        <v>3144</v>
      </c>
      <c r="D24" s="254" t="s">
        <v>3148</v>
      </c>
      <c r="E24" s="257" t="s">
        <v>3146</v>
      </c>
      <c r="F24" s="257" t="s">
        <v>3150</v>
      </c>
      <c r="G24" s="258" t="s">
        <v>3147</v>
      </c>
      <c r="H24" s="234" t="s">
        <v>4045</v>
      </c>
      <c r="I24" s="245" t="s">
        <v>2012</v>
      </c>
    </row>
    <row r="25" spans="1:9" s="2" customFormat="1" ht="20.100000000000001" customHeight="1">
      <c r="A25" s="230"/>
      <c r="B25" s="252" t="s">
        <v>3143</v>
      </c>
      <c r="C25" s="256" t="s">
        <v>3144</v>
      </c>
      <c r="D25" s="254" t="s">
        <v>3149</v>
      </c>
      <c r="E25" s="259" t="s">
        <v>3146</v>
      </c>
      <c r="F25" s="259" t="s">
        <v>3151</v>
      </c>
      <c r="G25" s="258" t="s">
        <v>3147</v>
      </c>
      <c r="H25" s="234" t="s">
        <v>4045</v>
      </c>
      <c r="I25" s="245" t="s">
        <v>566</v>
      </c>
    </row>
    <row r="26" spans="1:9" s="2" customFormat="1" ht="20.100000000000001" customHeight="1">
      <c r="A26" s="230"/>
      <c r="B26" s="252" t="s">
        <v>3143</v>
      </c>
      <c r="C26" s="256" t="s">
        <v>3144</v>
      </c>
      <c r="D26" s="254" t="s">
        <v>3152</v>
      </c>
      <c r="E26" s="259" t="s">
        <v>3146</v>
      </c>
      <c r="F26" s="259" t="s">
        <v>3150</v>
      </c>
      <c r="G26" s="258" t="s">
        <v>3147</v>
      </c>
      <c r="H26" s="234" t="s">
        <v>4045</v>
      </c>
      <c r="I26" s="245" t="s">
        <v>297</v>
      </c>
    </row>
    <row r="27" spans="1:9" s="2" customFormat="1" ht="20.100000000000001" customHeight="1">
      <c r="A27" s="230"/>
      <c r="B27" s="252" t="s">
        <v>3143</v>
      </c>
      <c r="C27" s="256" t="s">
        <v>3144</v>
      </c>
      <c r="D27" s="254" t="s">
        <v>3153</v>
      </c>
      <c r="E27" s="257" t="s">
        <v>3146</v>
      </c>
      <c r="F27" s="257" t="s">
        <v>3150</v>
      </c>
      <c r="G27" s="258" t="s">
        <v>3147</v>
      </c>
      <c r="H27" s="234" t="s">
        <v>4045</v>
      </c>
      <c r="I27" s="245" t="s">
        <v>2012</v>
      </c>
    </row>
    <row r="28" spans="1:9" s="2" customFormat="1" ht="20.100000000000001" customHeight="1">
      <c r="A28" s="230"/>
      <c r="B28" s="252" t="s">
        <v>3143</v>
      </c>
      <c r="C28" s="256" t="s">
        <v>3144</v>
      </c>
      <c r="D28" s="254" t="s">
        <v>3154</v>
      </c>
      <c r="E28" s="259" t="s">
        <v>3146</v>
      </c>
      <c r="F28" s="259" t="s">
        <v>3151</v>
      </c>
      <c r="G28" s="258" t="s">
        <v>3147</v>
      </c>
      <c r="H28" s="234" t="s">
        <v>4045</v>
      </c>
      <c r="I28" s="219" t="s">
        <v>566</v>
      </c>
    </row>
    <row r="29" spans="1:9" s="2" customFormat="1" ht="20.100000000000001" customHeight="1">
      <c r="A29" s="230"/>
      <c r="B29" s="247" t="s">
        <v>3143</v>
      </c>
      <c r="C29" s="248" t="s">
        <v>3155</v>
      </c>
      <c r="D29" s="249" t="s">
        <v>3156</v>
      </c>
      <c r="E29" s="251" t="s">
        <v>432</v>
      </c>
      <c r="F29" s="251" t="s">
        <v>433</v>
      </c>
      <c r="G29" s="255" t="s">
        <v>3147</v>
      </c>
      <c r="H29" s="243" t="s">
        <v>4046</v>
      </c>
      <c r="I29" s="240" t="s">
        <v>430</v>
      </c>
    </row>
    <row r="30" spans="1:9" s="2" customFormat="1" ht="20.100000000000001" customHeight="1">
      <c r="A30" s="230"/>
      <c r="B30" s="252" t="s">
        <v>3143</v>
      </c>
      <c r="C30" s="256" t="s">
        <v>3155</v>
      </c>
      <c r="D30" s="254" t="s">
        <v>3157</v>
      </c>
      <c r="E30" s="114" t="s">
        <v>432</v>
      </c>
      <c r="F30" s="114" t="s">
        <v>432</v>
      </c>
      <c r="G30" s="258" t="s">
        <v>3147</v>
      </c>
      <c r="H30" s="234" t="s">
        <v>4046</v>
      </c>
      <c r="I30" s="245" t="s">
        <v>297</v>
      </c>
    </row>
    <row r="31" spans="1:9" s="2" customFormat="1" ht="20.100000000000001" customHeight="1">
      <c r="A31" s="230"/>
      <c r="B31" s="252" t="s">
        <v>3143</v>
      </c>
      <c r="C31" s="256" t="s">
        <v>3155</v>
      </c>
      <c r="D31" s="254" t="s">
        <v>3158</v>
      </c>
      <c r="E31" s="114" t="s">
        <v>432</v>
      </c>
      <c r="F31" s="114" t="s">
        <v>432</v>
      </c>
      <c r="G31" s="258" t="s">
        <v>3147</v>
      </c>
      <c r="H31" s="234" t="s">
        <v>4046</v>
      </c>
      <c r="I31" s="245" t="s">
        <v>2012</v>
      </c>
    </row>
    <row r="32" spans="1:9" s="2" customFormat="1" ht="20.100000000000001" customHeight="1">
      <c r="A32" s="230"/>
      <c r="B32" s="252" t="s">
        <v>3143</v>
      </c>
      <c r="C32" s="256" t="s">
        <v>3155</v>
      </c>
      <c r="D32" s="254" t="s">
        <v>3159</v>
      </c>
      <c r="E32" s="184" t="s">
        <v>432</v>
      </c>
      <c r="F32" s="184" t="s">
        <v>432</v>
      </c>
      <c r="G32" s="258" t="s">
        <v>3147</v>
      </c>
      <c r="H32" s="234" t="s">
        <v>4046</v>
      </c>
      <c r="I32" s="219" t="s">
        <v>566</v>
      </c>
    </row>
    <row r="33" spans="1:9" s="2" customFormat="1" ht="20.100000000000001" customHeight="1">
      <c r="A33" s="230"/>
      <c r="B33" s="247" t="s">
        <v>3143</v>
      </c>
      <c r="C33" s="248" t="s">
        <v>3160</v>
      </c>
      <c r="D33" s="249" t="s">
        <v>3161</v>
      </c>
      <c r="E33" s="251" t="s">
        <v>436</v>
      </c>
      <c r="F33" s="251" t="s">
        <v>437</v>
      </c>
      <c r="G33" s="255" t="s">
        <v>3147</v>
      </c>
      <c r="H33" s="243" t="s">
        <v>4046</v>
      </c>
      <c r="I33" s="240" t="s">
        <v>430</v>
      </c>
    </row>
    <row r="34" spans="1:9" s="2" customFormat="1" ht="20.100000000000001" customHeight="1">
      <c r="A34" s="230"/>
      <c r="B34" s="252" t="s">
        <v>3143</v>
      </c>
      <c r="C34" s="256" t="s">
        <v>3160</v>
      </c>
      <c r="D34" s="254" t="s">
        <v>3162</v>
      </c>
      <c r="E34" s="114" t="s">
        <v>436</v>
      </c>
      <c r="F34" s="114" t="s">
        <v>436</v>
      </c>
      <c r="G34" s="258" t="s">
        <v>3147</v>
      </c>
      <c r="H34" s="234" t="s">
        <v>4046</v>
      </c>
      <c r="I34" s="245" t="s">
        <v>297</v>
      </c>
    </row>
    <row r="35" spans="1:9" s="2" customFormat="1" ht="20.100000000000001" customHeight="1">
      <c r="A35" s="230"/>
      <c r="B35" s="252" t="s">
        <v>3143</v>
      </c>
      <c r="C35" s="256" t="s">
        <v>3160</v>
      </c>
      <c r="D35" s="254" t="s">
        <v>3163</v>
      </c>
      <c r="E35" s="114" t="s">
        <v>436</v>
      </c>
      <c r="F35" s="114" t="s">
        <v>436</v>
      </c>
      <c r="G35" s="258" t="s">
        <v>3147</v>
      </c>
      <c r="H35" s="234" t="s">
        <v>4046</v>
      </c>
      <c r="I35" s="245" t="s">
        <v>2012</v>
      </c>
    </row>
    <row r="36" spans="1:9" s="2" customFormat="1" ht="20.100000000000001" customHeight="1">
      <c r="A36" s="230"/>
      <c r="B36" s="252" t="s">
        <v>3143</v>
      </c>
      <c r="C36" s="256" t="s">
        <v>3160</v>
      </c>
      <c r="D36" s="254" t="s">
        <v>3164</v>
      </c>
      <c r="E36" s="184" t="s">
        <v>436</v>
      </c>
      <c r="F36" s="184" t="s">
        <v>436</v>
      </c>
      <c r="G36" s="258" t="s">
        <v>3147</v>
      </c>
      <c r="H36" s="234" t="s">
        <v>4046</v>
      </c>
      <c r="I36" s="219" t="s">
        <v>566</v>
      </c>
    </row>
    <row r="37" spans="1:9" s="2" customFormat="1" ht="20.100000000000001" customHeight="1">
      <c r="A37" s="230"/>
      <c r="B37" s="247" t="s">
        <v>3143</v>
      </c>
      <c r="C37" s="248" t="s">
        <v>3160</v>
      </c>
      <c r="D37" s="249" t="s">
        <v>3165</v>
      </c>
      <c r="E37" s="251" t="s">
        <v>439</v>
      </c>
      <c r="F37" s="251" t="s">
        <v>440</v>
      </c>
      <c r="G37" s="255" t="s">
        <v>3147</v>
      </c>
      <c r="H37" s="243" t="s">
        <v>4046</v>
      </c>
      <c r="I37" s="240" t="s">
        <v>430</v>
      </c>
    </row>
    <row r="38" spans="1:9" s="2" customFormat="1" ht="20.100000000000001" customHeight="1">
      <c r="A38" s="230"/>
      <c r="B38" s="252" t="s">
        <v>3143</v>
      </c>
      <c r="C38" s="256" t="s">
        <v>3160</v>
      </c>
      <c r="D38" s="254" t="s">
        <v>3166</v>
      </c>
      <c r="E38" s="114" t="s">
        <v>439</v>
      </c>
      <c r="F38" s="114" t="s">
        <v>439</v>
      </c>
      <c r="G38" s="258" t="s">
        <v>3147</v>
      </c>
      <c r="H38" s="234" t="s">
        <v>4046</v>
      </c>
      <c r="I38" s="245" t="s">
        <v>297</v>
      </c>
    </row>
    <row r="39" spans="1:9" s="2" customFormat="1" ht="20.100000000000001" customHeight="1">
      <c r="A39" s="230"/>
      <c r="B39" s="252" t="s">
        <v>3143</v>
      </c>
      <c r="C39" s="256" t="s">
        <v>3160</v>
      </c>
      <c r="D39" s="254" t="s">
        <v>3167</v>
      </c>
      <c r="E39" s="114" t="s">
        <v>439</v>
      </c>
      <c r="F39" s="114" t="s">
        <v>439</v>
      </c>
      <c r="G39" s="258" t="s">
        <v>3147</v>
      </c>
      <c r="H39" s="234" t="s">
        <v>4046</v>
      </c>
      <c r="I39" s="245" t="s">
        <v>2012</v>
      </c>
    </row>
    <row r="40" spans="1:9" s="2" customFormat="1" ht="20.100000000000001" customHeight="1">
      <c r="A40" s="230"/>
      <c r="B40" s="252" t="s">
        <v>3143</v>
      </c>
      <c r="C40" s="256" t="s">
        <v>3160</v>
      </c>
      <c r="D40" s="254" t="s">
        <v>3168</v>
      </c>
      <c r="E40" s="184" t="s">
        <v>439</v>
      </c>
      <c r="F40" s="184" t="s">
        <v>439</v>
      </c>
      <c r="G40" s="258" t="s">
        <v>3147</v>
      </c>
      <c r="H40" s="234" t="s">
        <v>4046</v>
      </c>
      <c r="I40" s="219" t="s">
        <v>566</v>
      </c>
    </row>
    <row r="41" spans="1:9" s="2" customFormat="1" ht="20.100000000000001" customHeight="1">
      <c r="A41" s="230"/>
      <c r="B41" s="247" t="s">
        <v>3143</v>
      </c>
      <c r="C41" s="248" t="s">
        <v>3173</v>
      </c>
      <c r="D41" s="249" t="s">
        <v>3169</v>
      </c>
      <c r="E41" s="251" t="s">
        <v>441</v>
      </c>
      <c r="F41" s="251" t="s">
        <v>442</v>
      </c>
      <c r="G41" s="255" t="s">
        <v>3147</v>
      </c>
      <c r="H41" s="243" t="s">
        <v>4046</v>
      </c>
      <c r="I41" s="240" t="s">
        <v>430</v>
      </c>
    </row>
    <row r="42" spans="1:9" s="2" customFormat="1" ht="20.100000000000001" customHeight="1">
      <c r="A42" s="230"/>
      <c r="B42" s="252" t="s">
        <v>3143</v>
      </c>
      <c r="C42" s="256" t="s">
        <v>3173</v>
      </c>
      <c r="D42" s="254" t="s">
        <v>3170</v>
      </c>
      <c r="E42" s="114" t="s">
        <v>441</v>
      </c>
      <c r="F42" s="114" t="s">
        <v>569</v>
      </c>
      <c r="G42" s="258" t="s">
        <v>3147</v>
      </c>
      <c r="H42" s="234" t="s">
        <v>4046</v>
      </c>
      <c r="I42" s="245" t="s">
        <v>297</v>
      </c>
    </row>
    <row r="43" spans="1:9" s="2" customFormat="1" ht="20.100000000000001" customHeight="1">
      <c r="A43" s="230"/>
      <c r="B43" s="252" t="s">
        <v>3143</v>
      </c>
      <c r="C43" s="256" t="s">
        <v>3173</v>
      </c>
      <c r="D43" s="254" t="s">
        <v>3171</v>
      </c>
      <c r="E43" s="114" t="s">
        <v>441</v>
      </c>
      <c r="F43" s="114" t="s">
        <v>569</v>
      </c>
      <c r="G43" s="258" t="s">
        <v>3147</v>
      </c>
      <c r="H43" s="234" t="s">
        <v>4046</v>
      </c>
      <c r="I43" s="245" t="s">
        <v>2012</v>
      </c>
    </row>
    <row r="44" spans="1:9" s="2" customFormat="1" ht="20.100000000000001" customHeight="1">
      <c r="A44" s="230"/>
      <c r="B44" s="252" t="s">
        <v>3143</v>
      </c>
      <c r="C44" s="256" t="s">
        <v>3173</v>
      </c>
      <c r="D44" s="254" t="s">
        <v>3172</v>
      </c>
      <c r="E44" s="184" t="s">
        <v>441</v>
      </c>
      <c r="F44" s="184" t="s">
        <v>569</v>
      </c>
      <c r="G44" s="258" t="s">
        <v>3147</v>
      </c>
      <c r="H44" s="234" t="s">
        <v>4046</v>
      </c>
      <c r="I44" s="219" t="s">
        <v>566</v>
      </c>
    </row>
    <row r="45" spans="1:9" s="2" customFormat="1" ht="20.100000000000001" customHeight="1">
      <c r="A45" s="230"/>
      <c r="B45" s="247" t="s">
        <v>3143</v>
      </c>
      <c r="C45" s="248" t="s">
        <v>3173</v>
      </c>
      <c r="D45" s="249" t="s">
        <v>3174</v>
      </c>
      <c r="E45" s="251" t="s">
        <v>443</v>
      </c>
      <c r="F45" s="251" t="s">
        <v>444</v>
      </c>
      <c r="G45" s="255" t="s">
        <v>3147</v>
      </c>
      <c r="H45" s="243" t="s">
        <v>4046</v>
      </c>
      <c r="I45" s="240" t="s">
        <v>430</v>
      </c>
    </row>
    <row r="46" spans="1:9" s="2" customFormat="1" ht="20.100000000000001" customHeight="1">
      <c r="A46" s="230"/>
      <c r="B46" s="252" t="s">
        <v>3143</v>
      </c>
      <c r="C46" s="256" t="s">
        <v>3173</v>
      </c>
      <c r="D46" s="254" t="s">
        <v>3175</v>
      </c>
      <c r="E46" s="114" t="s">
        <v>443</v>
      </c>
      <c r="F46" s="114" t="s">
        <v>570</v>
      </c>
      <c r="G46" s="258" t="s">
        <v>3147</v>
      </c>
      <c r="H46" s="234" t="s">
        <v>4046</v>
      </c>
      <c r="I46" s="245" t="s">
        <v>297</v>
      </c>
    </row>
    <row r="47" spans="1:9" s="2" customFormat="1" ht="20.100000000000001" customHeight="1">
      <c r="A47" s="230"/>
      <c r="B47" s="252" t="s">
        <v>3143</v>
      </c>
      <c r="C47" s="256" t="s">
        <v>3173</v>
      </c>
      <c r="D47" s="254" t="s">
        <v>3176</v>
      </c>
      <c r="E47" s="114" t="s">
        <v>443</v>
      </c>
      <c r="F47" s="114" t="s">
        <v>570</v>
      </c>
      <c r="G47" s="258" t="s">
        <v>3147</v>
      </c>
      <c r="H47" s="234" t="s">
        <v>4046</v>
      </c>
      <c r="I47" s="245" t="s">
        <v>2012</v>
      </c>
    </row>
    <row r="48" spans="1:9" s="2" customFormat="1" ht="20.100000000000001" customHeight="1">
      <c r="A48" s="230"/>
      <c r="B48" s="252" t="s">
        <v>3143</v>
      </c>
      <c r="C48" s="256" t="s">
        <v>3173</v>
      </c>
      <c r="D48" s="254" t="s">
        <v>3177</v>
      </c>
      <c r="E48" s="184" t="s">
        <v>443</v>
      </c>
      <c r="F48" s="184" t="s">
        <v>570</v>
      </c>
      <c r="G48" s="258" t="s">
        <v>3147</v>
      </c>
      <c r="H48" s="234" t="s">
        <v>4046</v>
      </c>
      <c r="I48" s="219" t="s">
        <v>566</v>
      </c>
    </row>
    <row r="49" spans="1:9" s="2" customFormat="1" ht="20.100000000000001" customHeight="1">
      <c r="A49" s="230"/>
      <c r="B49" s="247" t="s">
        <v>3143</v>
      </c>
      <c r="C49" s="248" t="s">
        <v>3178</v>
      </c>
      <c r="D49" s="249" t="s">
        <v>3179</v>
      </c>
      <c r="E49" s="251" t="s">
        <v>445</v>
      </c>
      <c r="F49" s="251" t="s">
        <v>446</v>
      </c>
      <c r="G49" s="255" t="s">
        <v>3147</v>
      </c>
      <c r="H49" s="243" t="s">
        <v>4046</v>
      </c>
      <c r="I49" s="240" t="s">
        <v>430</v>
      </c>
    </row>
    <row r="50" spans="1:9" s="2" customFormat="1" ht="20.100000000000001" customHeight="1">
      <c r="A50" s="230"/>
      <c r="B50" s="252" t="s">
        <v>3143</v>
      </c>
      <c r="C50" s="256" t="s">
        <v>3178</v>
      </c>
      <c r="D50" s="254" t="s">
        <v>3180</v>
      </c>
      <c r="E50" s="114" t="s">
        <v>445</v>
      </c>
      <c r="F50" s="114" t="s">
        <v>571</v>
      </c>
      <c r="G50" s="258" t="s">
        <v>3147</v>
      </c>
      <c r="H50" s="234" t="s">
        <v>4046</v>
      </c>
      <c r="I50" s="245" t="s">
        <v>297</v>
      </c>
    </row>
    <row r="51" spans="1:9" s="2" customFormat="1" ht="20.100000000000001" customHeight="1">
      <c r="A51" s="230"/>
      <c r="B51" s="252" t="s">
        <v>3143</v>
      </c>
      <c r="C51" s="256" t="s">
        <v>3178</v>
      </c>
      <c r="D51" s="254" t="s">
        <v>3181</v>
      </c>
      <c r="E51" s="114" t="s">
        <v>445</v>
      </c>
      <c r="F51" s="114" t="s">
        <v>2015</v>
      </c>
      <c r="G51" s="258" t="s">
        <v>3147</v>
      </c>
      <c r="H51" s="234" t="s">
        <v>4046</v>
      </c>
      <c r="I51" s="245" t="s">
        <v>2012</v>
      </c>
    </row>
    <row r="52" spans="1:9" s="2" customFormat="1" ht="20.100000000000001" customHeight="1">
      <c r="A52" s="230"/>
      <c r="B52" s="252" t="s">
        <v>3143</v>
      </c>
      <c r="C52" s="256" t="s">
        <v>3178</v>
      </c>
      <c r="D52" s="254" t="s">
        <v>3182</v>
      </c>
      <c r="E52" s="184" t="s">
        <v>445</v>
      </c>
      <c r="F52" s="184" t="s">
        <v>571</v>
      </c>
      <c r="G52" s="258" t="s">
        <v>3147</v>
      </c>
      <c r="H52" s="234" t="s">
        <v>4046</v>
      </c>
      <c r="I52" s="219" t="s">
        <v>566</v>
      </c>
    </row>
    <row r="53" spans="1:9" s="2" customFormat="1" ht="20.100000000000001" customHeight="1">
      <c r="A53" s="230"/>
      <c r="B53" s="247" t="s">
        <v>3143</v>
      </c>
      <c r="C53" s="248" t="s">
        <v>3178</v>
      </c>
      <c r="D53" s="249" t="s">
        <v>3183</v>
      </c>
      <c r="E53" s="251" t="s">
        <v>572</v>
      </c>
      <c r="F53" s="251" t="s">
        <v>573</v>
      </c>
      <c r="G53" s="255" t="s">
        <v>3147</v>
      </c>
      <c r="H53" s="243" t="s">
        <v>4046</v>
      </c>
      <c r="I53" s="240" t="s">
        <v>430</v>
      </c>
    </row>
    <row r="54" spans="1:9" s="2" customFormat="1" ht="20.100000000000001" customHeight="1">
      <c r="A54" s="230"/>
      <c r="B54" s="252" t="s">
        <v>3143</v>
      </c>
      <c r="C54" s="256" t="s">
        <v>3178</v>
      </c>
      <c r="D54" s="254" t="s">
        <v>3184</v>
      </c>
      <c r="E54" s="114" t="s">
        <v>572</v>
      </c>
      <c r="F54" s="114" t="s">
        <v>576</v>
      </c>
      <c r="G54" s="258" t="s">
        <v>3147</v>
      </c>
      <c r="H54" s="234" t="s">
        <v>4046</v>
      </c>
      <c r="I54" s="245" t="s">
        <v>297</v>
      </c>
    </row>
    <row r="55" spans="1:9" s="2" customFormat="1" ht="20.100000000000001" customHeight="1">
      <c r="A55" s="230"/>
      <c r="B55" s="252" t="s">
        <v>3143</v>
      </c>
      <c r="C55" s="256" t="s">
        <v>3178</v>
      </c>
      <c r="D55" s="254" t="s">
        <v>3185</v>
      </c>
      <c r="E55" s="114" t="s">
        <v>572</v>
      </c>
      <c r="F55" s="114" t="s">
        <v>2016</v>
      </c>
      <c r="G55" s="258" t="s">
        <v>3147</v>
      </c>
      <c r="H55" s="234" t="s">
        <v>4046</v>
      </c>
      <c r="I55" s="245" t="s">
        <v>2012</v>
      </c>
    </row>
    <row r="56" spans="1:9" s="2" customFormat="1" ht="20.100000000000001" customHeight="1">
      <c r="A56" s="230"/>
      <c r="B56" s="252" t="s">
        <v>3143</v>
      </c>
      <c r="C56" s="256" t="s">
        <v>3178</v>
      </c>
      <c r="D56" s="254" t="s">
        <v>3186</v>
      </c>
      <c r="E56" s="184" t="s">
        <v>572</v>
      </c>
      <c r="F56" s="184" t="s">
        <v>576</v>
      </c>
      <c r="G56" s="258" t="s">
        <v>3147</v>
      </c>
      <c r="H56" s="234" t="s">
        <v>4046</v>
      </c>
      <c r="I56" s="219" t="s">
        <v>566</v>
      </c>
    </row>
    <row r="57" spans="1:9" s="2" customFormat="1" ht="20.100000000000001" customHeight="1">
      <c r="A57" s="230"/>
      <c r="B57" s="247" t="s">
        <v>3143</v>
      </c>
      <c r="C57" s="248" t="s">
        <v>3178</v>
      </c>
      <c r="D57" s="249" t="s">
        <v>3187</v>
      </c>
      <c r="E57" s="251" t="s">
        <v>450</v>
      </c>
      <c r="F57" s="251" t="s">
        <v>451</v>
      </c>
      <c r="G57" s="255" t="s">
        <v>3147</v>
      </c>
      <c r="H57" s="243" t="s">
        <v>4046</v>
      </c>
      <c r="I57" s="240" t="s">
        <v>430</v>
      </c>
    </row>
    <row r="58" spans="1:9" s="2" customFormat="1" ht="20.100000000000001" customHeight="1">
      <c r="A58" s="230"/>
      <c r="B58" s="252" t="s">
        <v>3143</v>
      </c>
      <c r="C58" s="256" t="s">
        <v>3178</v>
      </c>
      <c r="D58" s="254" t="s">
        <v>3188</v>
      </c>
      <c r="E58" s="114" t="s">
        <v>450</v>
      </c>
      <c r="F58" s="114" t="s">
        <v>577</v>
      </c>
      <c r="G58" s="258" t="s">
        <v>3147</v>
      </c>
      <c r="H58" s="234" t="s">
        <v>4046</v>
      </c>
      <c r="I58" s="245" t="s">
        <v>297</v>
      </c>
    </row>
    <row r="59" spans="1:9" s="2" customFormat="1" ht="20.100000000000001" customHeight="1">
      <c r="A59" s="230"/>
      <c r="B59" s="252" t="s">
        <v>3143</v>
      </c>
      <c r="C59" s="256" t="s">
        <v>3178</v>
      </c>
      <c r="D59" s="254" t="s">
        <v>3189</v>
      </c>
      <c r="E59" s="114" t="s">
        <v>450</v>
      </c>
      <c r="F59" s="114" t="s">
        <v>2017</v>
      </c>
      <c r="G59" s="258" t="s">
        <v>3147</v>
      </c>
      <c r="H59" s="234" t="s">
        <v>4046</v>
      </c>
      <c r="I59" s="245" t="s">
        <v>2012</v>
      </c>
    </row>
    <row r="60" spans="1:9" s="2" customFormat="1" ht="20.100000000000001" customHeight="1">
      <c r="A60" s="230"/>
      <c r="B60" s="252" t="s">
        <v>3143</v>
      </c>
      <c r="C60" s="256" t="s">
        <v>3178</v>
      </c>
      <c r="D60" s="254" t="s">
        <v>3190</v>
      </c>
      <c r="E60" s="184" t="s">
        <v>450</v>
      </c>
      <c r="F60" s="184" t="s">
        <v>577</v>
      </c>
      <c r="G60" s="258" t="s">
        <v>3147</v>
      </c>
      <c r="H60" s="234" t="s">
        <v>4046</v>
      </c>
      <c r="I60" s="219" t="s">
        <v>566</v>
      </c>
    </row>
    <row r="61" spans="1:9" s="2" customFormat="1" ht="20.100000000000001" customHeight="1">
      <c r="A61" s="230"/>
      <c r="B61" s="247" t="s">
        <v>3143</v>
      </c>
      <c r="C61" s="248" t="s">
        <v>3178</v>
      </c>
      <c r="D61" s="249" t="s">
        <v>3191</v>
      </c>
      <c r="E61" s="251" t="s">
        <v>452</v>
      </c>
      <c r="F61" s="251" t="s">
        <v>453</v>
      </c>
      <c r="G61" s="255" t="s">
        <v>3147</v>
      </c>
      <c r="H61" s="243" t="s">
        <v>4046</v>
      </c>
      <c r="I61" s="240" t="s">
        <v>430</v>
      </c>
    </row>
    <row r="62" spans="1:9" s="2" customFormat="1" ht="20.100000000000001" customHeight="1">
      <c r="A62" s="230"/>
      <c r="B62" s="252" t="s">
        <v>3143</v>
      </c>
      <c r="C62" s="256" t="s">
        <v>3178</v>
      </c>
      <c r="D62" s="254" t="s">
        <v>3192</v>
      </c>
      <c r="E62" s="114" t="s">
        <v>452</v>
      </c>
      <c r="F62" s="114" t="s">
        <v>578</v>
      </c>
      <c r="G62" s="258" t="s">
        <v>3147</v>
      </c>
      <c r="H62" s="234" t="s">
        <v>4046</v>
      </c>
      <c r="I62" s="245" t="s">
        <v>297</v>
      </c>
    </row>
    <row r="63" spans="1:9" s="2" customFormat="1" ht="20.100000000000001" customHeight="1">
      <c r="A63" s="230"/>
      <c r="B63" s="252" t="s">
        <v>3143</v>
      </c>
      <c r="C63" s="256" t="s">
        <v>3178</v>
      </c>
      <c r="D63" s="254" t="s">
        <v>3193</v>
      </c>
      <c r="E63" s="114" t="s">
        <v>452</v>
      </c>
      <c r="F63" s="114" t="s">
        <v>2018</v>
      </c>
      <c r="G63" s="258" t="s">
        <v>3147</v>
      </c>
      <c r="H63" s="234" t="s">
        <v>4046</v>
      </c>
      <c r="I63" s="245" t="s">
        <v>2012</v>
      </c>
    </row>
    <row r="64" spans="1:9" s="2" customFormat="1" ht="20.100000000000001" customHeight="1">
      <c r="A64" s="230"/>
      <c r="B64" s="252" t="s">
        <v>3143</v>
      </c>
      <c r="C64" s="256" t="s">
        <v>3178</v>
      </c>
      <c r="D64" s="254" t="s">
        <v>3194</v>
      </c>
      <c r="E64" s="184" t="s">
        <v>452</v>
      </c>
      <c r="F64" s="184" t="s">
        <v>578</v>
      </c>
      <c r="G64" s="258" t="s">
        <v>3147</v>
      </c>
      <c r="H64" s="234" t="s">
        <v>4046</v>
      </c>
      <c r="I64" s="219" t="s">
        <v>566</v>
      </c>
    </row>
    <row r="65" spans="1:9" s="2" customFormat="1" ht="20.100000000000001" customHeight="1">
      <c r="A65" s="230"/>
      <c r="B65" s="247" t="s">
        <v>3143</v>
      </c>
      <c r="C65" s="248" t="s">
        <v>3178</v>
      </c>
      <c r="D65" s="249" t="s">
        <v>3195</v>
      </c>
      <c r="E65" s="251" t="s">
        <v>454</v>
      </c>
      <c r="F65" s="251" t="s">
        <v>455</v>
      </c>
      <c r="G65" s="255" t="s">
        <v>3147</v>
      </c>
      <c r="H65" s="243" t="s">
        <v>4046</v>
      </c>
      <c r="I65" s="240" t="s">
        <v>430</v>
      </c>
    </row>
    <row r="66" spans="1:9" s="2" customFormat="1" ht="20.100000000000001" customHeight="1">
      <c r="A66" s="230"/>
      <c r="B66" s="252" t="s">
        <v>3143</v>
      </c>
      <c r="C66" s="256" t="s">
        <v>3178</v>
      </c>
      <c r="D66" s="254" t="s">
        <v>3196</v>
      </c>
      <c r="E66" s="114" t="s">
        <v>454</v>
      </c>
      <c r="F66" s="114" t="s">
        <v>579</v>
      </c>
      <c r="G66" s="258" t="s">
        <v>3147</v>
      </c>
      <c r="H66" s="234" t="s">
        <v>4046</v>
      </c>
      <c r="I66" s="245" t="s">
        <v>297</v>
      </c>
    </row>
    <row r="67" spans="1:9" s="2" customFormat="1" ht="20.100000000000001" customHeight="1">
      <c r="A67" s="230"/>
      <c r="B67" s="252" t="s">
        <v>3143</v>
      </c>
      <c r="C67" s="256" t="s">
        <v>3178</v>
      </c>
      <c r="D67" s="254" t="s">
        <v>3197</v>
      </c>
      <c r="E67" s="114" t="s">
        <v>454</v>
      </c>
      <c r="F67" s="114" t="s">
        <v>2019</v>
      </c>
      <c r="G67" s="258" t="s">
        <v>3147</v>
      </c>
      <c r="H67" s="234" t="s">
        <v>4046</v>
      </c>
      <c r="I67" s="245" t="s">
        <v>2012</v>
      </c>
    </row>
    <row r="68" spans="1:9" s="2" customFormat="1" ht="20.100000000000001" customHeight="1">
      <c r="A68" s="230"/>
      <c r="B68" s="252" t="s">
        <v>3143</v>
      </c>
      <c r="C68" s="256" t="s">
        <v>3178</v>
      </c>
      <c r="D68" s="254" t="s">
        <v>3198</v>
      </c>
      <c r="E68" s="184" t="s">
        <v>454</v>
      </c>
      <c r="F68" s="184" t="s">
        <v>579</v>
      </c>
      <c r="G68" s="258" t="s">
        <v>3147</v>
      </c>
      <c r="H68" s="234" t="s">
        <v>4046</v>
      </c>
      <c r="I68" s="219" t="s">
        <v>566</v>
      </c>
    </row>
    <row r="69" spans="1:9" s="2" customFormat="1" ht="20.100000000000001" customHeight="1">
      <c r="A69" s="230"/>
      <c r="B69" s="247" t="s">
        <v>3143</v>
      </c>
      <c r="C69" s="248" t="s">
        <v>3199</v>
      </c>
      <c r="D69" s="249" t="s">
        <v>3200</v>
      </c>
      <c r="E69" s="251" t="s">
        <v>775</v>
      </c>
      <c r="F69" s="251" t="s">
        <v>457</v>
      </c>
      <c r="G69" s="255" t="s">
        <v>3147</v>
      </c>
      <c r="H69" s="243" t="s">
        <v>4046</v>
      </c>
      <c r="I69" s="240" t="s">
        <v>430</v>
      </c>
    </row>
    <row r="70" spans="1:9" s="2" customFormat="1" ht="20.100000000000001" customHeight="1">
      <c r="A70" s="230"/>
      <c r="B70" s="252" t="s">
        <v>3143</v>
      </c>
      <c r="C70" s="256" t="s">
        <v>3199</v>
      </c>
      <c r="D70" s="254" t="s">
        <v>3201</v>
      </c>
      <c r="E70" s="114" t="s">
        <v>775</v>
      </c>
      <c r="F70" s="114" t="s">
        <v>456</v>
      </c>
      <c r="G70" s="258" t="s">
        <v>3147</v>
      </c>
      <c r="H70" s="234" t="s">
        <v>4046</v>
      </c>
      <c r="I70" s="245" t="s">
        <v>297</v>
      </c>
    </row>
    <row r="71" spans="1:9" s="2" customFormat="1" ht="20.100000000000001" customHeight="1">
      <c r="A71" s="230"/>
      <c r="B71" s="252" t="s">
        <v>3143</v>
      </c>
      <c r="C71" s="256" t="s">
        <v>3199</v>
      </c>
      <c r="D71" s="254" t="s">
        <v>3202</v>
      </c>
      <c r="E71" s="114" t="s">
        <v>775</v>
      </c>
      <c r="F71" s="114" t="s">
        <v>456</v>
      </c>
      <c r="G71" s="258" t="s">
        <v>3147</v>
      </c>
      <c r="H71" s="234" t="s">
        <v>4046</v>
      </c>
      <c r="I71" s="245" t="s">
        <v>2012</v>
      </c>
    </row>
    <row r="72" spans="1:9" s="2" customFormat="1" ht="20.100000000000001" customHeight="1">
      <c r="A72" s="230"/>
      <c r="B72" s="252" t="s">
        <v>3143</v>
      </c>
      <c r="C72" s="256" t="s">
        <v>3199</v>
      </c>
      <c r="D72" s="254" t="s">
        <v>3203</v>
      </c>
      <c r="E72" s="184" t="s">
        <v>775</v>
      </c>
      <c r="F72" s="184" t="s">
        <v>456</v>
      </c>
      <c r="G72" s="258" t="s">
        <v>3147</v>
      </c>
      <c r="H72" s="234" t="s">
        <v>4046</v>
      </c>
      <c r="I72" s="219" t="s">
        <v>566</v>
      </c>
    </row>
    <row r="73" spans="1:9" s="2" customFormat="1" ht="20.100000000000001" customHeight="1">
      <c r="A73" s="230"/>
      <c r="B73" s="247" t="s">
        <v>3143</v>
      </c>
      <c r="C73" s="248" t="s">
        <v>3199</v>
      </c>
      <c r="D73" s="249" t="s">
        <v>3204</v>
      </c>
      <c r="E73" s="251" t="s">
        <v>775</v>
      </c>
      <c r="F73" s="251" t="s">
        <v>457</v>
      </c>
      <c r="G73" s="255" t="s">
        <v>3147</v>
      </c>
      <c r="H73" s="243" t="s">
        <v>4046</v>
      </c>
      <c r="I73" s="240" t="s">
        <v>430</v>
      </c>
    </row>
    <row r="74" spans="1:9" s="2" customFormat="1" ht="20.100000000000001" customHeight="1">
      <c r="A74" s="230"/>
      <c r="B74" s="252" t="s">
        <v>3143</v>
      </c>
      <c r="C74" s="256" t="s">
        <v>3199</v>
      </c>
      <c r="D74" s="254" t="s">
        <v>3205</v>
      </c>
      <c r="E74" s="114" t="s">
        <v>775</v>
      </c>
      <c r="F74" s="114" t="s">
        <v>456</v>
      </c>
      <c r="G74" s="258" t="s">
        <v>3147</v>
      </c>
      <c r="H74" s="234" t="s">
        <v>4046</v>
      </c>
      <c r="I74" s="245" t="s">
        <v>297</v>
      </c>
    </row>
    <row r="75" spans="1:9" s="2" customFormat="1" ht="20.100000000000001" customHeight="1">
      <c r="A75" s="230"/>
      <c r="B75" s="252" t="s">
        <v>3143</v>
      </c>
      <c r="C75" s="256" t="s">
        <v>3199</v>
      </c>
      <c r="D75" s="254" t="s">
        <v>3206</v>
      </c>
      <c r="E75" s="114" t="s">
        <v>775</v>
      </c>
      <c r="F75" s="114" t="s">
        <v>456</v>
      </c>
      <c r="G75" s="258" t="s">
        <v>3147</v>
      </c>
      <c r="H75" s="234" t="s">
        <v>4046</v>
      </c>
      <c r="I75" s="245" t="s">
        <v>2012</v>
      </c>
    </row>
    <row r="76" spans="1:9" s="2" customFormat="1" ht="20.100000000000001" customHeight="1">
      <c r="A76" s="230"/>
      <c r="B76" s="252" t="s">
        <v>3143</v>
      </c>
      <c r="C76" s="256" t="s">
        <v>3199</v>
      </c>
      <c r="D76" s="254" t="s">
        <v>3207</v>
      </c>
      <c r="E76" s="184" t="s">
        <v>775</v>
      </c>
      <c r="F76" s="184" t="s">
        <v>456</v>
      </c>
      <c r="G76" s="258" t="s">
        <v>3147</v>
      </c>
      <c r="H76" s="234" t="s">
        <v>4046</v>
      </c>
      <c r="I76" s="219" t="s">
        <v>566</v>
      </c>
    </row>
    <row r="77" spans="1:9" s="2" customFormat="1" ht="20.100000000000001" customHeight="1">
      <c r="A77" s="230"/>
      <c r="B77" s="247" t="s">
        <v>3143</v>
      </c>
      <c r="C77" s="248" t="s">
        <v>3212</v>
      </c>
      <c r="D77" s="249" t="s">
        <v>3208</v>
      </c>
      <c r="E77" s="251" t="s">
        <v>777</v>
      </c>
      <c r="F77" s="251" t="s">
        <v>467</v>
      </c>
      <c r="G77" s="255" t="s">
        <v>3147</v>
      </c>
      <c r="H77" s="243" t="s">
        <v>4046</v>
      </c>
      <c r="I77" s="240" t="s">
        <v>430</v>
      </c>
    </row>
    <row r="78" spans="1:9" s="2" customFormat="1" ht="20.100000000000001" customHeight="1">
      <c r="A78" s="230"/>
      <c r="B78" s="252" t="s">
        <v>3143</v>
      </c>
      <c r="C78" s="256" t="s">
        <v>3212</v>
      </c>
      <c r="D78" s="254" t="s">
        <v>3209</v>
      </c>
      <c r="E78" s="114" t="s">
        <v>777</v>
      </c>
      <c r="F78" s="114" t="s">
        <v>466</v>
      </c>
      <c r="G78" s="258" t="s">
        <v>3147</v>
      </c>
      <c r="H78" s="234" t="s">
        <v>4046</v>
      </c>
      <c r="I78" s="245" t="s">
        <v>297</v>
      </c>
    </row>
    <row r="79" spans="1:9" s="2" customFormat="1" ht="20.100000000000001" customHeight="1">
      <c r="A79" s="230"/>
      <c r="B79" s="252" t="s">
        <v>3143</v>
      </c>
      <c r="C79" s="256" t="s">
        <v>3212</v>
      </c>
      <c r="D79" s="254" t="s">
        <v>3210</v>
      </c>
      <c r="E79" s="114" t="s">
        <v>777</v>
      </c>
      <c r="F79" s="114" t="s">
        <v>2013</v>
      </c>
      <c r="G79" s="258" t="s">
        <v>3147</v>
      </c>
      <c r="H79" s="234" t="s">
        <v>4046</v>
      </c>
      <c r="I79" s="245" t="s">
        <v>2012</v>
      </c>
    </row>
    <row r="80" spans="1:9" s="2" customFormat="1" ht="20.100000000000001" customHeight="1">
      <c r="A80" s="230"/>
      <c r="B80" s="252" t="s">
        <v>3143</v>
      </c>
      <c r="C80" s="256" t="s">
        <v>3212</v>
      </c>
      <c r="D80" s="254" t="s">
        <v>3211</v>
      </c>
      <c r="E80" s="184" t="s">
        <v>777</v>
      </c>
      <c r="F80" s="184" t="s">
        <v>466</v>
      </c>
      <c r="G80" s="258" t="s">
        <v>3147</v>
      </c>
      <c r="H80" s="234" t="s">
        <v>4046</v>
      </c>
      <c r="I80" s="219" t="s">
        <v>566</v>
      </c>
    </row>
    <row r="81" spans="1:9" s="2" customFormat="1" ht="20.100000000000001" customHeight="1">
      <c r="A81" s="230"/>
      <c r="B81" s="247" t="s">
        <v>3143</v>
      </c>
      <c r="C81" s="248" t="s">
        <v>3217</v>
      </c>
      <c r="D81" s="249" t="s">
        <v>3213</v>
      </c>
      <c r="E81" s="251" t="s">
        <v>782</v>
      </c>
      <c r="F81" s="251" t="s">
        <v>470</v>
      </c>
      <c r="G81" s="255" t="s">
        <v>3147</v>
      </c>
      <c r="H81" s="243" t="s">
        <v>4046</v>
      </c>
      <c r="I81" s="240" t="s">
        <v>430</v>
      </c>
    </row>
    <row r="82" spans="1:9" s="2" customFormat="1" ht="20.100000000000001" customHeight="1">
      <c r="A82" s="230"/>
      <c r="B82" s="252" t="s">
        <v>3143</v>
      </c>
      <c r="C82" s="256" t="s">
        <v>3217</v>
      </c>
      <c r="D82" s="254" t="s">
        <v>3215</v>
      </c>
      <c r="E82" s="114" t="s">
        <v>782</v>
      </c>
      <c r="F82" s="114" t="s">
        <v>469</v>
      </c>
      <c r="G82" s="258" t="s">
        <v>3147</v>
      </c>
      <c r="H82" s="234" t="s">
        <v>4046</v>
      </c>
      <c r="I82" s="245" t="s">
        <v>297</v>
      </c>
    </row>
    <row r="83" spans="1:9" s="2" customFormat="1" ht="20.100000000000001" customHeight="1">
      <c r="A83" s="230"/>
      <c r="B83" s="252" t="s">
        <v>3143</v>
      </c>
      <c r="C83" s="256" t="s">
        <v>3217</v>
      </c>
      <c r="D83" s="254" t="s">
        <v>3214</v>
      </c>
      <c r="E83" s="114" t="s">
        <v>782</v>
      </c>
      <c r="F83" s="114" t="s">
        <v>469</v>
      </c>
      <c r="G83" s="258" t="s">
        <v>3147</v>
      </c>
      <c r="H83" s="234" t="s">
        <v>4046</v>
      </c>
      <c r="I83" s="245" t="s">
        <v>2012</v>
      </c>
    </row>
    <row r="84" spans="1:9" s="2" customFormat="1" ht="20.100000000000001" customHeight="1">
      <c r="A84" s="230"/>
      <c r="B84" s="252" t="s">
        <v>3143</v>
      </c>
      <c r="C84" s="256" t="s">
        <v>3217</v>
      </c>
      <c r="D84" s="254" t="s">
        <v>3216</v>
      </c>
      <c r="E84" s="184" t="s">
        <v>782</v>
      </c>
      <c r="F84" s="184" t="s">
        <v>469</v>
      </c>
      <c r="G84" s="258" t="s">
        <v>3147</v>
      </c>
      <c r="H84" s="234" t="s">
        <v>4046</v>
      </c>
      <c r="I84" s="219" t="s">
        <v>566</v>
      </c>
    </row>
    <row r="85" spans="1:9" s="2" customFormat="1" ht="20.100000000000001" customHeight="1">
      <c r="A85" s="230"/>
      <c r="B85" s="247" t="s">
        <v>3143</v>
      </c>
      <c r="C85" s="248" t="s">
        <v>3218</v>
      </c>
      <c r="D85" s="249" t="s">
        <v>3219</v>
      </c>
      <c r="E85" s="251" t="s">
        <v>471</v>
      </c>
      <c r="F85" s="251" t="s">
        <v>472</v>
      </c>
      <c r="G85" s="255" t="s">
        <v>3147</v>
      </c>
      <c r="H85" s="243" t="s">
        <v>4046</v>
      </c>
      <c r="I85" s="240" t="s">
        <v>430</v>
      </c>
    </row>
    <row r="86" spans="1:9" s="2" customFormat="1" ht="20.100000000000001" customHeight="1">
      <c r="A86" s="230"/>
      <c r="B86" s="252" t="s">
        <v>3143</v>
      </c>
      <c r="C86" s="256" t="s">
        <v>3218</v>
      </c>
      <c r="D86" s="254" t="s">
        <v>3220</v>
      </c>
      <c r="E86" s="114" t="s">
        <v>471</v>
      </c>
      <c r="F86" s="114" t="s">
        <v>471</v>
      </c>
      <c r="G86" s="258" t="s">
        <v>3147</v>
      </c>
      <c r="H86" s="234" t="s">
        <v>4046</v>
      </c>
      <c r="I86" s="245" t="s">
        <v>297</v>
      </c>
    </row>
    <row r="87" spans="1:9" s="2" customFormat="1" ht="20.100000000000001" customHeight="1">
      <c r="A87" s="230"/>
      <c r="B87" s="252" t="s">
        <v>3143</v>
      </c>
      <c r="C87" s="256" t="s">
        <v>3218</v>
      </c>
      <c r="D87" s="254" t="s">
        <v>3221</v>
      </c>
      <c r="E87" s="114" t="s">
        <v>471</v>
      </c>
      <c r="F87" s="114" t="s">
        <v>471</v>
      </c>
      <c r="G87" s="258" t="s">
        <v>3147</v>
      </c>
      <c r="H87" s="234" t="s">
        <v>4046</v>
      </c>
      <c r="I87" s="245" t="s">
        <v>2012</v>
      </c>
    </row>
    <row r="88" spans="1:9" s="2" customFormat="1" ht="20.100000000000001" customHeight="1">
      <c r="A88" s="230"/>
      <c r="B88" s="252" t="s">
        <v>3143</v>
      </c>
      <c r="C88" s="256" t="s">
        <v>3218</v>
      </c>
      <c r="D88" s="254" t="s">
        <v>3222</v>
      </c>
      <c r="E88" s="184" t="s">
        <v>471</v>
      </c>
      <c r="F88" s="184" t="s">
        <v>471</v>
      </c>
      <c r="G88" s="258" t="s">
        <v>3147</v>
      </c>
      <c r="H88" s="234" t="s">
        <v>4046</v>
      </c>
      <c r="I88" s="219" t="s">
        <v>566</v>
      </c>
    </row>
    <row r="89" spans="1:9" s="2" customFormat="1" ht="20.100000000000001" customHeight="1">
      <c r="A89" s="230"/>
      <c r="B89" s="247" t="s">
        <v>3143</v>
      </c>
      <c r="C89" s="248" t="s">
        <v>3223</v>
      </c>
      <c r="D89" s="249" t="s">
        <v>3224</v>
      </c>
      <c r="E89" s="251" t="s">
        <v>477</v>
      </c>
      <c r="F89" s="251" t="s">
        <v>478</v>
      </c>
      <c r="G89" s="255" t="s">
        <v>3147</v>
      </c>
      <c r="H89" s="243" t="s">
        <v>4046</v>
      </c>
      <c r="I89" s="240" t="s">
        <v>430</v>
      </c>
    </row>
    <row r="90" spans="1:9" s="2" customFormat="1" ht="20.100000000000001" customHeight="1">
      <c r="A90" s="230"/>
      <c r="B90" s="252" t="s">
        <v>3143</v>
      </c>
      <c r="C90" s="256" t="s">
        <v>3223</v>
      </c>
      <c r="D90" s="254" t="s">
        <v>3225</v>
      </c>
      <c r="E90" s="114" t="s">
        <v>477</v>
      </c>
      <c r="F90" s="114" t="s">
        <v>477</v>
      </c>
      <c r="G90" s="258" t="s">
        <v>3147</v>
      </c>
      <c r="H90" s="234" t="s">
        <v>4046</v>
      </c>
      <c r="I90" s="245" t="s">
        <v>297</v>
      </c>
    </row>
    <row r="91" spans="1:9" s="2" customFormat="1" ht="20.100000000000001" customHeight="1">
      <c r="A91" s="230"/>
      <c r="B91" s="252" t="s">
        <v>3143</v>
      </c>
      <c r="C91" s="256" t="s">
        <v>3223</v>
      </c>
      <c r="D91" s="254" t="s">
        <v>3226</v>
      </c>
      <c r="E91" s="114" t="s">
        <v>477</v>
      </c>
      <c r="F91" s="114" t="s">
        <v>2014</v>
      </c>
      <c r="G91" s="258" t="s">
        <v>3147</v>
      </c>
      <c r="H91" s="234" t="s">
        <v>4046</v>
      </c>
      <c r="I91" s="245" t="s">
        <v>2012</v>
      </c>
    </row>
    <row r="92" spans="1:9" s="2" customFormat="1" ht="20.100000000000001" customHeight="1">
      <c r="A92" s="230"/>
      <c r="B92" s="252" t="s">
        <v>3143</v>
      </c>
      <c r="C92" s="256" t="s">
        <v>3223</v>
      </c>
      <c r="D92" s="254" t="s">
        <v>3227</v>
      </c>
      <c r="E92" s="184" t="s">
        <v>477</v>
      </c>
      <c r="F92" s="184" t="s">
        <v>477</v>
      </c>
      <c r="G92" s="258" t="s">
        <v>3147</v>
      </c>
      <c r="H92" s="234" t="s">
        <v>4046</v>
      </c>
      <c r="I92" s="219" t="s">
        <v>566</v>
      </c>
    </row>
    <row r="93" spans="1:9" s="2" customFormat="1" ht="20.100000000000001" customHeight="1">
      <c r="A93" s="230"/>
      <c r="B93" s="247" t="s">
        <v>3143</v>
      </c>
      <c r="C93" s="248" t="s">
        <v>3223</v>
      </c>
      <c r="D93" s="249" t="s">
        <v>3228</v>
      </c>
      <c r="E93" s="251" t="s">
        <v>477</v>
      </c>
      <c r="F93" s="251" t="s">
        <v>478</v>
      </c>
      <c r="G93" s="255" t="s">
        <v>3147</v>
      </c>
      <c r="H93" s="243" t="s">
        <v>4046</v>
      </c>
      <c r="I93" s="240" t="s">
        <v>430</v>
      </c>
    </row>
    <row r="94" spans="1:9" s="2" customFormat="1" ht="20.100000000000001" customHeight="1">
      <c r="A94" s="230"/>
      <c r="B94" s="252" t="s">
        <v>3143</v>
      </c>
      <c r="C94" s="256" t="s">
        <v>3223</v>
      </c>
      <c r="D94" s="254" t="s">
        <v>3229</v>
      </c>
      <c r="E94" s="114" t="s">
        <v>477</v>
      </c>
      <c r="F94" s="114" t="s">
        <v>477</v>
      </c>
      <c r="G94" s="258" t="s">
        <v>3147</v>
      </c>
      <c r="H94" s="234" t="s">
        <v>4046</v>
      </c>
      <c r="I94" s="245" t="s">
        <v>297</v>
      </c>
    </row>
    <row r="95" spans="1:9" s="2" customFormat="1" ht="20.100000000000001" customHeight="1">
      <c r="A95" s="230"/>
      <c r="B95" s="252" t="s">
        <v>3143</v>
      </c>
      <c r="C95" s="256" t="s">
        <v>3223</v>
      </c>
      <c r="D95" s="254" t="s">
        <v>3230</v>
      </c>
      <c r="E95" s="114" t="s">
        <v>477</v>
      </c>
      <c r="F95" s="114" t="s">
        <v>2014</v>
      </c>
      <c r="G95" s="258" t="s">
        <v>3147</v>
      </c>
      <c r="H95" s="234" t="s">
        <v>4046</v>
      </c>
      <c r="I95" s="245" t="s">
        <v>2012</v>
      </c>
    </row>
    <row r="96" spans="1:9" s="2" customFormat="1" ht="20.100000000000001" customHeight="1">
      <c r="A96" s="230"/>
      <c r="B96" s="252" t="s">
        <v>3143</v>
      </c>
      <c r="C96" s="256" t="s">
        <v>3223</v>
      </c>
      <c r="D96" s="254" t="s">
        <v>3231</v>
      </c>
      <c r="E96" s="184" t="s">
        <v>477</v>
      </c>
      <c r="F96" s="184" t="s">
        <v>477</v>
      </c>
      <c r="G96" s="258" t="s">
        <v>3147</v>
      </c>
      <c r="H96" s="234" t="s">
        <v>4046</v>
      </c>
      <c r="I96" s="219" t="s">
        <v>566</v>
      </c>
    </row>
    <row r="97" spans="1:9" s="2" customFormat="1" ht="20.100000000000001" customHeight="1">
      <c r="A97" s="230"/>
      <c r="B97" s="247" t="s">
        <v>3143</v>
      </c>
      <c r="C97" s="248" t="s">
        <v>3232</v>
      </c>
      <c r="D97" s="249" t="s">
        <v>3233</v>
      </c>
      <c r="E97" s="251" t="s">
        <v>483</v>
      </c>
      <c r="F97" s="251" t="s">
        <v>484</v>
      </c>
      <c r="G97" s="255" t="s">
        <v>3147</v>
      </c>
      <c r="H97" s="243" t="s">
        <v>4046</v>
      </c>
      <c r="I97" s="240" t="s">
        <v>430</v>
      </c>
    </row>
    <row r="98" spans="1:9" s="2" customFormat="1" ht="20.100000000000001" customHeight="1">
      <c r="A98" s="230"/>
      <c r="B98" s="252" t="s">
        <v>3143</v>
      </c>
      <c r="C98" s="256" t="s">
        <v>3232</v>
      </c>
      <c r="D98" s="254" t="s">
        <v>3234</v>
      </c>
      <c r="E98" s="114" t="s">
        <v>483</v>
      </c>
      <c r="F98" s="114" t="s">
        <v>483</v>
      </c>
      <c r="G98" s="258" t="s">
        <v>3147</v>
      </c>
      <c r="H98" s="234" t="s">
        <v>4046</v>
      </c>
      <c r="I98" s="245" t="s">
        <v>297</v>
      </c>
    </row>
    <row r="99" spans="1:9" s="2" customFormat="1" ht="20.100000000000001" customHeight="1">
      <c r="A99" s="230"/>
      <c r="B99" s="252" t="s">
        <v>3143</v>
      </c>
      <c r="C99" s="256" t="s">
        <v>3232</v>
      </c>
      <c r="D99" s="254" t="s">
        <v>3235</v>
      </c>
      <c r="E99" s="114" t="s">
        <v>483</v>
      </c>
      <c r="F99" s="114" t="s">
        <v>483</v>
      </c>
      <c r="G99" s="258" t="s">
        <v>3147</v>
      </c>
      <c r="H99" s="234" t="s">
        <v>4046</v>
      </c>
      <c r="I99" s="245" t="s">
        <v>2012</v>
      </c>
    </row>
    <row r="100" spans="1:9" s="2" customFormat="1" ht="20.100000000000001" customHeight="1">
      <c r="A100" s="230"/>
      <c r="B100" s="252" t="s">
        <v>3143</v>
      </c>
      <c r="C100" s="256" t="s">
        <v>3232</v>
      </c>
      <c r="D100" s="254" t="s">
        <v>3236</v>
      </c>
      <c r="E100" s="184" t="s">
        <v>483</v>
      </c>
      <c r="F100" s="184" t="s">
        <v>483</v>
      </c>
      <c r="G100" s="258" t="s">
        <v>3147</v>
      </c>
      <c r="H100" s="234" t="s">
        <v>4046</v>
      </c>
      <c r="I100" s="219" t="s">
        <v>566</v>
      </c>
    </row>
    <row r="101" spans="1:9" s="2" customFormat="1" ht="20.100000000000001" customHeight="1">
      <c r="A101" s="230"/>
      <c r="B101" s="247" t="s">
        <v>3143</v>
      </c>
      <c r="C101" s="248" t="s">
        <v>3241</v>
      </c>
      <c r="D101" s="249" t="s">
        <v>3237</v>
      </c>
      <c r="E101" s="251" t="s">
        <v>131</v>
      </c>
      <c r="F101" s="251" t="s">
        <v>787</v>
      </c>
      <c r="G101" s="255" t="s">
        <v>3147</v>
      </c>
      <c r="H101" s="243" t="s">
        <v>4046</v>
      </c>
      <c r="I101" s="240" t="s">
        <v>430</v>
      </c>
    </row>
    <row r="102" spans="1:9" s="2" customFormat="1" ht="20.100000000000001" customHeight="1">
      <c r="A102" s="230"/>
      <c r="B102" s="252" t="s">
        <v>3143</v>
      </c>
      <c r="C102" s="256" t="s">
        <v>3241</v>
      </c>
      <c r="D102" s="254" t="s">
        <v>3238</v>
      </c>
      <c r="E102" s="114" t="s">
        <v>131</v>
      </c>
      <c r="F102" s="114" t="s">
        <v>787</v>
      </c>
      <c r="G102" s="258" t="s">
        <v>3147</v>
      </c>
      <c r="H102" s="234" t="s">
        <v>4046</v>
      </c>
      <c r="I102" s="245" t="s">
        <v>297</v>
      </c>
    </row>
    <row r="103" spans="1:9" s="2" customFormat="1" ht="20.100000000000001" customHeight="1">
      <c r="A103" s="230"/>
      <c r="B103" s="252" t="s">
        <v>3143</v>
      </c>
      <c r="C103" s="256" t="s">
        <v>3241</v>
      </c>
      <c r="D103" s="254" t="s">
        <v>3239</v>
      </c>
      <c r="E103" s="114" t="s">
        <v>131</v>
      </c>
      <c r="F103" s="114" t="s">
        <v>787</v>
      </c>
      <c r="G103" s="258" t="s">
        <v>3147</v>
      </c>
      <c r="H103" s="234" t="s">
        <v>4046</v>
      </c>
      <c r="I103" s="245" t="s">
        <v>2012</v>
      </c>
    </row>
    <row r="104" spans="1:9" s="2" customFormat="1" ht="20.100000000000001" customHeight="1">
      <c r="A104" s="230"/>
      <c r="B104" s="252" t="s">
        <v>3143</v>
      </c>
      <c r="C104" s="256" t="s">
        <v>3241</v>
      </c>
      <c r="D104" s="254" t="s">
        <v>3240</v>
      </c>
      <c r="E104" s="184" t="s">
        <v>131</v>
      </c>
      <c r="F104" s="184" t="s">
        <v>787</v>
      </c>
      <c r="G104" s="258" t="s">
        <v>3147</v>
      </c>
      <c r="H104" s="234" t="s">
        <v>4046</v>
      </c>
      <c r="I104" s="219" t="s">
        <v>566</v>
      </c>
    </row>
    <row r="105" spans="1:9" s="2" customFormat="1" ht="20.100000000000001" customHeight="1">
      <c r="A105" s="230"/>
      <c r="B105" s="247" t="s">
        <v>3143</v>
      </c>
      <c r="C105" s="248" t="s">
        <v>3241</v>
      </c>
      <c r="D105" s="249" t="s">
        <v>3242</v>
      </c>
      <c r="E105" s="251" t="s">
        <v>788</v>
      </c>
      <c r="F105" s="251" t="s">
        <v>592</v>
      </c>
      <c r="G105" s="255" t="s">
        <v>3147</v>
      </c>
      <c r="H105" s="243" t="s">
        <v>4046</v>
      </c>
      <c r="I105" s="240" t="s">
        <v>297</v>
      </c>
    </row>
    <row r="106" spans="1:9" s="2" customFormat="1" ht="20.100000000000001" customHeight="1">
      <c r="A106" s="230"/>
      <c r="B106" s="252" t="s">
        <v>3143</v>
      </c>
      <c r="C106" s="256" t="s">
        <v>3241</v>
      </c>
      <c r="D106" s="254" t="s">
        <v>3243</v>
      </c>
      <c r="E106" s="114" t="s">
        <v>788</v>
      </c>
      <c r="F106" s="114" t="s">
        <v>2035</v>
      </c>
      <c r="G106" s="258" t="s">
        <v>3147</v>
      </c>
      <c r="H106" s="234" t="s">
        <v>4046</v>
      </c>
      <c r="I106" s="245" t="s">
        <v>2012</v>
      </c>
    </row>
    <row r="107" spans="1:9" s="2" customFormat="1" ht="20.100000000000001" customHeight="1">
      <c r="A107" s="230"/>
      <c r="B107" s="252" t="s">
        <v>3143</v>
      </c>
      <c r="C107" s="256" t="s">
        <v>3241</v>
      </c>
      <c r="D107" s="254" t="s">
        <v>3244</v>
      </c>
      <c r="E107" s="184" t="s">
        <v>788</v>
      </c>
      <c r="F107" s="184" t="s">
        <v>592</v>
      </c>
      <c r="G107" s="258" t="s">
        <v>3147</v>
      </c>
      <c r="H107" s="234" t="s">
        <v>4046</v>
      </c>
      <c r="I107" s="219" t="s">
        <v>566</v>
      </c>
    </row>
    <row r="108" spans="1:9" s="2" customFormat="1" ht="20.100000000000001" customHeight="1">
      <c r="A108" s="230"/>
      <c r="B108" s="247" t="s">
        <v>3143</v>
      </c>
      <c r="C108" s="248" t="s">
        <v>3241</v>
      </c>
      <c r="D108" s="249" t="s">
        <v>3245</v>
      </c>
      <c r="E108" s="251" t="s">
        <v>789</v>
      </c>
      <c r="F108" s="251" t="s">
        <v>593</v>
      </c>
      <c r="G108" s="255" t="s">
        <v>3147</v>
      </c>
      <c r="H108" s="243" t="s">
        <v>4046</v>
      </c>
      <c r="I108" s="240" t="s">
        <v>297</v>
      </c>
    </row>
    <row r="109" spans="1:9" s="2" customFormat="1" ht="20.100000000000001" customHeight="1">
      <c r="A109" s="230"/>
      <c r="B109" s="252" t="s">
        <v>3143</v>
      </c>
      <c r="C109" s="256" t="s">
        <v>3241</v>
      </c>
      <c r="D109" s="254" t="s">
        <v>3246</v>
      </c>
      <c r="E109" s="114" t="s">
        <v>789</v>
      </c>
      <c r="F109" s="114" t="s">
        <v>2036</v>
      </c>
      <c r="G109" s="258" t="s">
        <v>3147</v>
      </c>
      <c r="H109" s="234" t="s">
        <v>4046</v>
      </c>
      <c r="I109" s="245" t="s">
        <v>2012</v>
      </c>
    </row>
    <row r="110" spans="1:9" s="2" customFormat="1" ht="20.100000000000001" customHeight="1">
      <c r="A110" s="230"/>
      <c r="B110" s="252" t="s">
        <v>3143</v>
      </c>
      <c r="C110" s="256" t="s">
        <v>3241</v>
      </c>
      <c r="D110" s="254" t="s">
        <v>3247</v>
      </c>
      <c r="E110" s="184" t="s">
        <v>789</v>
      </c>
      <c r="F110" s="184" t="s">
        <v>593</v>
      </c>
      <c r="G110" s="258" t="s">
        <v>3147</v>
      </c>
      <c r="H110" s="234" t="s">
        <v>4046</v>
      </c>
      <c r="I110" s="219" t="s">
        <v>566</v>
      </c>
    </row>
    <row r="111" spans="1:9" s="2" customFormat="1" ht="20.100000000000001" customHeight="1">
      <c r="A111" s="230"/>
      <c r="B111" s="247" t="s">
        <v>3143</v>
      </c>
      <c r="C111" s="248" t="s">
        <v>3241</v>
      </c>
      <c r="D111" s="249" t="s">
        <v>3248</v>
      </c>
      <c r="E111" s="251" t="s">
        <v>594</v>
      </c>
      <c r="F111" s="251" t="s">
        <v>595</v>
      </c>
      <c r="G111" s="255" t="s">
        <v>3147</v>
      </c>
      <c r="H111" s="243" t="s">
        <v>4046</v>
      </c>
      <c r="I111" s="240" t="s">
        <v>297</v>
      </c>
    </row>
    <row r="112" spans="1:9" s="2" customFormat="1" ht="20.100000000000001" customHeight="1">
      <c r="A112" s="230"/>
      <c r="B112" s="252" t="s">
        <v>3143</v>
      </c>
      <c r="C112" s="256" t="s">
        <v>3241</v>
      </c>
      <c r="D112" s="254" t="s">
        <v>3249</v>
      </c>
      <c r="E112" s="114" t="s">
        <v>594</v>
      </c>
      <c r="F112" s="114" t="s">
        <v>2037</v>
      </c>
      <c r="G112" s="258" t="s">
        <v>3147</v>
      </c>
      <c r="H112" s="234" t="s">
        <v>4046</v>
      </c>
      <c r="I112" s="245" t="s">
        <v>2012</v>
      </c>
    </row>
    <row r="113" spans="1:9" s="2" customFormat="1" ht="20.100000000000001" customHeight="1">
      <c r="A113" s="230"/>
      <c r="B113" s="252" t="s">
        <v>3143</v>
      </c>
      <c r="C113" s="256" t="s">
        <v>3241</v>
      </c>
      <c r="D113" s="254" t="s">
        <v>3250</v>
      </c>
      <c r="E113" s="184" t="s">
        <v>594</v>
      </c>
      <c r="F113" s="184" t="s">
        <v>595</v>
      </c>
      <c r="G113" s="258" t="s">
        <v>3147</v>
      </c>
      <c r="H113" s="234" t="s">
        <v>4046</v>
      </c>
      <c r="I113" s="219" t="s">
        <v>566</v>
      </c>
    </row>
    <row r="114" spans="1:9" s="2" customFormat="1" ht="20.100000000000001" customHeight="1">
      <c r="A114" s="230"/>
      <c r="B114" s="247" t="s">
        <v>3143</v>
      </c>
      <c r="C114" s="248" t="s">
        <v>3258</v>
      </c>
      <c r="D114" s="249" t="s">
        <v>3251</v>
      </c>
      <c r="E114" s="251" t="s">
        <v>392</v>
      </c>
      <c r="F114" s="251" t="s">
        <v>396</v>
      </c>
      <c r="G114" s="255" t="s">
        <v>3147</v>
      </c>
      <c r="H114" s="243" t="s">
        <v>4047</v>
      </c>
      <c r="I114" s="240" t="s">
        <v>383</v>
      </c>
    </row>
    <row r="115" spans="1:9" s="2" customFormat="1" ht="20.100000000000001" customHeight="1">
      <c r="A115" s="230"/>
      <c r="B115" s="252" t="s">
        <v>3143</v>
      </c>
      <c r="C115" s="256" t="s">
        <v>3258</v>
      </c>
      <c r="D115" s="254" t="s">
        <v>3252</v>
      </c>
      <c r="E115" s="114" t="s">
        <v>392</v>
      </c>
      <c r="F115" s="114" t="s">
        <v>823</v>
      </c>
      <c r="G115" s="258" t="s">
        <v>3147</v>
      </c>
      <c r="H115" s="234" t="s">
        <v>4047</v>
      </c>
      <c r="I115" s="245" t="s">
        <v>819</v>
      </c>
    </row>
    <row r="116" spans="1:9" s="2" customFormat="1" ht="20.100000000000001" customHeight="1">
      <c r="A116" s="230"/>
      <c r="B116" s="252" t="s">
        <v>3143</v>
      </c>
      <c r="C116" s="256" t="s">
        <v>3258</v>
      </c>
      <c r="D116" s="254" t="s">
        <v>3254</v>
      </c>
      <c r="E116" s="114" t="s">
        <v>392</v>
      </c>
      <c r="F116" s="114" t="s">
        <v>891</v>
      </c>
      <c r="G116" s="258" t="s">
        <v>3147</v>
      </c>
      <c r="H116" s="234" t="s">
        <v>4047</v>
      </c>
      <c r="I116" s="245" t="s">
        <v>876</v>
      </c>
    </row>
    <row r="117" spans="1:9" s="2" customFormat="1" ht="20.100000000000001" customHeight="1">
      <c r="A117" s="230"/>
      <c r="B117" s="252" t="s">
        <v>3143</v>
      </c>
      <c r="C117" s="256" t="s">
        <v>3258</v>
      </c>
      <c r="D117" s="254" t="s">
        <v>3255</v>
      </c>
      <c r="E117" s="114" t="s">
        <v>392</v>
      </c>
      <c r="F117" s="114" t="s">
        <v>1780</v>
      </c>
      <c r="G117" s="258" t="s">
        <v>3147</v>
      </c>
      <c r="H117" s="234" t="s">
        <v>4047</v>
      </c>
      <c r="I117" s="245" t="s">
        <v>1733</v>
      </c>
    </row>
    <row r="118" spans="1:9" s="2" customFormat="1" ht="20.100000000000001" customHeight="1">
      <c r="A118" s="230"/>
      <c r="B118" s="252" t="s">
        <v>3143</v>
      </c>
      <c r="C118" s="256" t="s">
        <v>3258</v>
      </c>
      <c r="D118" s="254" t="s">
        <v>3256</v>
      </c>
      <c r="E118" s="114" t="s">
        <v>392</v>
      </c>
      <c r="F118" s="114" t="s">
        <v>2120</v>
      </c>
      <c r="G118" s="258" t="s">
        <v>3147</v>
      </c>
      <c r="H118" s="234" t="s">
        <v>4047</v>
      </c>
      <c r="I118" s="245" t="s">
        <v>2118</v>
      </c>
    </row>
    <row r="119" spans="1:9" s="2" customFormat="1" ht="20.100000000000001" customHeight="1">
      <c r="A119" s="230"/>
      <c r="B119" s="252" t="s">
        <v>3143</v>
      </c>
      <c r="C119" s="256" t="s">
        <v>3258</v>
      </c>
      <c r="D119" s="254" t="s">
        <v>3257</v>
      </c>
      <c r="E119" s="114" t="s">
        <v>392</v>
      </c>
      <c r="F119" s="114" t="s">
        <v>1666</v>
      </c>
      <c r="G119" s="258" t="s">
        <v>3147</v>
      </c>
      <c r="H119" s="234" t="s">
        <v>4047</v>
      </c>
      <c r="I119" s="245" t="s">
        <v>922</v>
      </c>
    </row>
    <row r="120" spans="1:9" s="2" customFormat="1" ht="20.100000000000001" customHeight="1">
      <c r="A120" s="230"/>
      <c r="B120" s="252" t="s">
        <v>3143</v>
      </c>
      <c r="C120" s="256" t="s">
        <v>3258</v>
      </c>
      <c r="D120" s="254" t="s">
        <v>3253</v>
      </c>
      <c r="E120" s="184" t="s">
        <v>392</v>
      </c>
      <c r="F120" s="184" t="s">
        <v>1666</v>
      </c>
      <c r="G120" s="258" t="s">
        <v>3147</v>
      </c>
      <c r="H120" s="234" t="s">
        <v>4047</v>
      </c>
      <c r="I120" s="219" t="s">
        <v>2012</v>
      </c>
    </row>
    <row r="121" spans="1:9" s="2" customFormat="1" ht="20.100000000000001" customHeight="1">
      <c r="A121" s="260">
        <v>43101</v>
      </c>
      <c r="B121" s="261" t="s">
        <v>3076</v>
      </c>
      <c r="C121" s="262" t="s">
        <v>3137</v>
      </c>
      <c r="D121" s="263" t="s">
        <v>3271</v>
      </c>
      <c r="E121" s="185" t="s">
        <v>2586</v>
      </c>
      <c r="F121" s="185" t="s">
        <v>3269</v>
      </c>
      <c r="G121" s="241" t="s">
        <v>3078</v>
      </c>
      <c r="H121" s="241" t="s">
        <v>3078</v>
      </c>
      <c r="I121" s="251" t="s">
        <v>3142</v>
      </c>
    </row>
    <row r="122" spans="1:9" s="2" customFormat="1" ht="20.100000000000001" customHeight="1">
      <c r="A122" s="230"/>
      <c r="B122" s="252" t="s">
        <v>3076</v>
      </c>
      <c r="C122" s="253" t="s">
        <v>3137</v>
      </c>
      <c r="D122" s="254" t="s">
        <v>3271</v>
      </c>
      <c r="E122" s="136" t="s">
        <v>2585</v>
      </c>
      <c r="F122" s="136" t="s">
        <v>3267</v>
      </c>
      <c r="G122" s="242" t="s">
        <v>3078</v>
      </c>
      <c r="H122" s="242" t="s">
        <v>3078</v>
      </c>
      <c r="I122" s="184" t="s">
        <v>3142</v>
      </c>
    </row>
    <row r="123" spans="1:9" s="2" customFormat="1" ht="20.100000000000001" customHeight="1">
      <c r="A123" s="260">
        <v>43241</v>
      </c>
      <c r="B123" s="261" t="s">
        <v>3143</v>
      </c>
      <c r="C123" s="264" t="s">
        <v>3298</v>
      </c>
      <c r="D123" s="263" t="s">
        <v>3288</v>
      </c>
      <c r="E123" s="93" t="s">
        <v>999</v>
      </c>
      <c r="F123" s="93" t="s">
        <v>1231</v>
      </c>
      <c r="G123" s="265" t="s">
        <v>3289</v>
      </c>
      <c r="H123" s="265" t="s">
        <v>4048</v>
      </c>
      <c r="I123" s="95" t="s">
        <v>3290</v>
      </c>
    </row>
    <row r="124" spans="1:9" s="2" customFormat="1" ht="20.100000000000001" customHeight="1">
      <c r="A124" s="230"/>
      <c r="B124" s="266" t="s">
        <v>3143</v>
      </c>
      <c r="C124" s="257" t="s">
        <v>3298</v>
      </c>
      <c r="D124" s="267" t="s">
        <v>3291</v>
      </c>
      <c r="E124" s="114" t="s">
        <v>999</v>
      </c>
      <c r="F124" s="114" t="s">
        <v>1000</v>
      </c>
      <c r="G124" s="268" t="s">
        <v>3289</v>
      </c>
      <c r="H124" s="268" t="s">
        <v>4048</v>
      </c>
      <c r="I124" s="246" t="s">
        <v>3292</v>
      </c>
    </row>
    <row r="125" spans="1:9" s="2" customFormat="1" ht="20.100000000000001" customHeight="1">
      <c r="A125" s="230"/>
      <c r="B125" s="266" t="s">
        <v>3143</v>
      </c>
      <c r="C125" s="257" t="s">
        <v>3299</v>
      </c>
      <c r="D125" s="267" t="s">
        <v>3293</v>
      </c>
      <c r="E125" s="114" t="s">
        <v>1005</v>
      </c>
      <c r="F125" s="114" t="s">
        <v>1233</v>
      </c>
      <c r="G125" s="268" t="s">
        <v>3295</v>
      </c>
      <c r="H125" s="268" t="s">
        <v>4049</v>
      </c>
      <c r="I125" s="246" t="s">
        <v>3290</v>
      </c>
    </row>
    <row r="126" spans="1:9" s="2" customFormat="1" ht="20.100000000000001" customHeight="1">
      <c r="A126" s="230"/>
      <c r="B126" s="266" t="s">
        <v>3143</v>
      </c>
      <c r="C126" s="257" t="s">
        <v>3299</v>
      </c>
      <c r="D126" s="267" t="s">
        <v>3294</v>
      </c>
      <c r="E126" s="114" t="s">
        <v>1005</v>
      </c>
      <c r="F126" s="114" t="s">
        <v>1006</v>
      </c>
      <c r="G126" s="268" t="s">
        <v>3295</v>
      </c>
      <c r="H126" s="268" t="s">
        <v>4049</v>
      </c>
      <c r="I126" s="246" t="s">
        <v>3292</v>
      </c>
    </row>
    <row r="127" spans="1:9" s="2" customFormat="1" ht="20.100000000000001" customHeight="1">
      <c r="A127" s="230"/>
      <c r="B127" s="266" t="s">
        <v>3143</v>
      </c>
      <c r="C127" s="257" t="s">
        <v>3299</v>
      </c>
      <c r="D127" s="267" t="s">
        <v>3296</v>
      </c>
      <c r="E127" s="114" t="s">
        <v>1009</v>
      </c>
      <c r="F127" s="114" t="s">
        <v>1251</v>
      </c>
      <c r="G127" s="268" t="s">
        <v>3295</v>
      </c>
      <c r="H127" s="268" t="s">
        <v>4049</v>
      </c>
      <c r="I127" s="246" t="s">
        <v>3290</v>
      </c>
    </row>
    <row r="128" spans="1:9" s="2" customFormat="1" ht="20.100000000000001" customHeight="1">
      <c r="A128" s="230"/>
      <c r="B128" s="266" t="s">
        <v>3143</v>
      </c>
      <c r="C128" s="257" t="s">
        <v>3301</v>
      </c>
      <c r="D128" s="267" t="s">
        <v>3302</v>
      </c>
      <c r="E128" s="114" t="s">
        <v>1033</v>
      </c>
      <c r="F128" s="114" t="s">
        <v>1234</v>
      </c>
      <c r="G128" s="268" t="s">
        <v>3295</v>
      </c>
      <c r="H128" s="268" t="s">
        <v>4049</v>
      </c>
      <c r="I128" s="246" t="s">
        <v>3290</v>
      </c>
    </row>
    <row r="129" spans="1:9" s="2" customFormat="1" ht="20.100000000000001" customHeight="1">
      <c r="A129" s="230"/>
      <c r="B129" s="266" t="s">
        <v>3143</v>
      </c>
      <c r="C129" s="257" t="s">
        <v>3301</v>
      </c>
      <c r="D129" s="267" t="s">
        <v>3303</v>
      </c>
      <c r="E129" s="114" t="s">
        <v>1033</v>
      </c>
      <c r="F129" s="114" t="s">
        <v>1034</v>
      </c>
      <c r="G129" s="268" t="s">
        <v>3295</v>
      </c>
      <c r="H129" s="268" t="s">
        <v>4049</v>
      </c>
      <c r="I129" s="246" t="s">
        <v>3292</v>
      </c>
    </row>
    <row r="130" spans="1:9" s="2" customFormat="1" ht="20.100000000000001" customHeight="1">
      <c r="A130" s="230"/>
      <c r="B130" s="266" t="s">
        <v>3143</v>
      </c>
      <c r="C130" s="257" t="s">
        <v>3301</v>
      </c>
      <c r="D130" s="267" t="s">
        <v>3304</v>
      </c>
      <c r="E130" s="114" t="s">
        <v>1035</v>
      </c>
      <c r="F130" s="114" t="s">
        <v>1235</v>
      </c>
      <c r="G130" s="268" t="s">
        <v>3295</v>
      </c>
      <c r="H130" s="268" t="s">
        <v>4049</v>
      </c>
      <c r="I130" s="246" t="s">
        <v>3290</v>
      </c>
    </row>
    <row r="131" spans="1:9" s="2" customFormat="1" ht="20.100000000000001" customHeight="1">
      <c r="A131" s="230"/>
      <c r="B131" s="266" t="s">
        <v>3143</v>
      </c>
      <c r="C131" s="257" t="s">
        <v>3301</v>
      </c>
      <c r="D131" s="267" t="s">
        <v>3305</v>
      </c>
      <c r="E131" s="114" t="s">
        <v>1035</v>
      </c>
      <c r="F131" s="114" t="s">
        <v>1036</v>
      </c>
      <c r="G131" s="268" t="s">
        <v>3295</v>
      </c>
      <c r="H131" s="268" t="s">
        <v>4049</v>
      </c>
      <c r="I131" s="246" t="s">
        <v>3292</v>
      </c>
    </row>
    <row r="132" spans="1:9" s="2" customFormat="1" ht="20.100000000000001" customHeight="1">
      <c r="A132" s="230"/>
      <c r="B132" s="266" t="s">
        <v>3143</v>
      </c>
      <c r="C132" s="257" t="s">
        <v>3301</v>
      </c>
      <c r="D132" s="267" t="s">
        <v>3306</v>
      </c>
      <c r="E132" s="114" t="s">
        <v>1037</v>
      </c>
      <c r="F132" s="114" t="s">
        <v>1236</v>
      </c>
      <c r="G132" s="268" t="s">
        <v>3295</v>
      </c>
      <c r="H132" s="268" t="s">
        <v>4049</v>
      </c>
      <c r="I132" s="246" t="s">
        <v>3290</v>
      </c>
    </row>
    <row r="133" spans="1:9" s="2" customFormat="1" ht="20.100000000000001" customHeight="1">
      <c r="A133" s="230"/>
      <c r="B133" s="266" t="s">
        <v>3143</v>
      </c>
      <c r="C133" s="257" t="s">
        <v>3301</v>
      </c>
      <c r="D133" s="267" t="s">
        <v>3307</v>
      </c>
      <c r="E133" s="114" t="s">
        <v>1037</v>
      </c>
      <c r="F133" s="114" t="s">
        <v>1038</v>
      </c>
      <c r="G133" s="268" t="s">
        <v>3295</v>
      </c>
      <c r="H133" s="268" t="s">
        <v>4049</v>
      </c>
      <c r="I133" s="246" t="s">
        <v>3292</v>
      </c>
    </row>
    <row r="134" spans="1:9" s="2" customFormat="1" ht="20.100000000000001" customHeight="1">
      <c r="A134" s="230"/>
      <c r="B134" s="266" t="s">
        <v>3143</v>
      </c>
      <c r="C134" s="257" t="s">
        <v>3301</v>
      </c>
      <c r="D134" s="267" t="s">
        <v>3308</v>
      </c>
      <c r="E134" s="114" t="s">
        <v>1039</v>
      </c>
      <c r="F134" s="114" t="s">
        <v>1237</v>
      </c>
      <c r="G134" s="268" t="s">
        <v>3295</v>
      </c>
      <c r="H134" s="268" t="s">
        <v>4049</v>
      </c>
      <c r="I134" s="246" t="s">
        <v>3290</v>
      </c>
    </row>
    <row r="135" spans="1:9" s="2" customFormat="1" ht="20.100000000000001" customHeight="1">
      <c r="A135" s="230"/>
      <c r="B135" s="266" t="s">
        <v>3143</v>
      </c>
      <c r="C135" s="257" t="s">
        <v>3301</v>
      </c>
      <c r="D135" s="267" t="s">
        <v>3309</v>
      </c>
      <c r="E135" s="114" t="s">
        <v>1039</v>
      </c>
      <c r="F135" s="114" t="s">
        <v>1040</v>
      </c>
      <c r="G135" s="268" t="s">
        <v>3295</v>
      </c>
      <c r="H135" s="268" t="s">
        <v>4049</v>
      </c>
      <c r="I135" s="246" t="s">
        <v>3292</v>
      </c>
    </row>
    <row r="136" spans="1:9" s="2" customFormat="1" ht="20.100000000000001" customHeight="1">
      <c r="A136" s="230"/>
      <c r="B136" s="266" t="s">
        <v>3143</v>
      </c>
      <c r="C136" s="257" t="s">
        <v>3311</v>
      </c>
      <c r="D136" s="267" t="s">
        <v>3310</v>
      </c>
      <c r="E136" s="114" t="s">
        <v>1041</v>
      </c>
      <c r="F136" s="114" t="s">
        <v>1238</v>
      </c>
      <c r="G136" s="268" t="s">
        <v>3295</v>
      </c>
      <c r="H136" s="268" t="s">
        <v>4049</v>
      </c>
      <c r="I136" s="246" t="s">
        <v>3290</v>
      </c>
    </row>
    <row r="137" spans="1:9" s="2" customFormat="1" ht="20.100000000000001" customHeight="1">
      <c r="A137" s="230"/>
      <c r="B137" s="266" t="s">
        <v>3143</v>
      </c>
      <c r="C137" s="257" t="s">
        <v>3311</v>
      </c>
      <c r="D137" s="267" t="s">
        <v>3312</v>
      </c>
      <c r="E137" s="114" t="s">
        <v>1041</v>
      </c>
      <c r="F137" s="114" t="s">
        <v>1042</v>
      </c>
      <c r="G137" s="268" t="s">
        <v>3295</v>
      </c>
      <c r="H137" s="268" t="s">
        <v>4049</v>
      </c>
      <c r="I137" s="246" t="s">
        <v>3292</v>
      </c>
    </row>
    <row r="138" spans="1:9" s="2" customFormat="1" ht="20.100000000000001" customHeight="1">
      <c r="A138" s="230"/>
      <c r="B138" s="266" t="s">
        <v>3143</v>
      </c>
      <c r="C138" s="257" t="s">
        <v>3311</v>
      </c>
      <c r="D138" s="267" t="s">
        <v>3313</v>
      </c>
      <c r="E138" s="114" t="s">
        <v>1043</v>
      </c>
      <c r="F138" s="114" t="s">
        <v>1239</v>
      </c>
      <c r="G138" s="268" t="s">
        <v>3295</v>
      </c>
      <c r="H138" s="268" t="s">
        <v>4049</v>
      </c>
      <c r="I138" s="246" t="s">
        <v>3290</v>
      </c>
    </row>
    <row r="139" spans="1:9" s="2" customFormat="1" ht="20.100000000000001" customHeight="1">
      <c r="A139" s="230"/>
      <c r="B139" s="266" t="s">
        <v>3143</v>
      </c>
      <c r="C139" s="257" t="s">
        <v>3311</v>
      </c>
      <c r="D139" s="267" t="s">
        <v>3314</v>
      </c>
      <c r="E139" s="114" t="s">
        <v>1043</v>
      </c>
      <c r="F139" s="114" t="s">
        <v>1044</v>
      </c>
      <c r="G139" s="268" t="s">
        <v>3295</v>
      </c>
      <c r="H139" s="268" t="s">
        <v>4049</v>
      </c>
      <c r="I139" s="246" t="s">
        <v>3292</v>
      </c>
    </row>
    <row r="140" spans="1:9" s="2" customFormat="1" ht="20.100000000000001" customHeight="1">
      <c r="A140" s="230"/>
      <c r="B140" s="266" t="s">
        <v>3143</v>
      </c>
      <c r="C140" s="257" t="s">
        <v>3311</v>
      </c>
      <c r="D140" s="267" t="s">
        <v>3315</v>
      </c>
      <c r="E140" s="114" t="s">
        <v>1045</v>
      </c>
      <c r="F140" s="114" t="s">
        <v>1240</v>
      </c>
      <c r="G140" s="268" t="s">
        <v>3295</v>
      </c>
      <c r="H140" s="268" t="s">
        <v>4049</v>
      </c>
      <c r="I140" s="246" t="s">
        <v>3290</v>
      </c>
    </row>
    <row r="141" spans="1:9" s="2" customFormat="1" ht="20.100000000000001" customHeight="1">
      <c r="A141" s="230"/>
      <c r="B141" s="266" t="s">
        <v>3143</v>
      </c>
      <c r="C141" s="257" t="s">
        <v>3311</v>
      </c>
      <c r="D141" s="267" t="s">
        <v>3316</v>
      </c>
      <c r="E141" s="114" t="s">
        <v>1045</v>
      </c>
      <c r="F141" s="114" t="s">
        <v>1046</v>
      </c>
      <c r="G141" s="268" t="s">
        <v>3295</v>
      </c>
      <c r="H141" s="268" t="s">
        <v>4049</v>
      </c>
      <c r="I141" s="246" t="s">
        <v>3292</v>
      </c>
    </row>
    <row r="142" spans="1:9" s="2" customFormat="1" ht="20.100000000000001" customHeight="1">
      <c r="A142" s="230"/>
      <c r="B142" s="266" t="s">
        <v>3143</v>
      </c>
      <c r="C142" s="257" t="s">
        <v>3311</v>
      </c>
      <c r="D142" s="267" t="s">
        <v>3317</v>
      </c>
      <c r="E142" s="114" t="s">
        <v>1047</v>
      </c>
      <c r="F142" s="114" t="s">
        <v>1241</v>
      </c>
      <c r="G142" s="268" t="s">
        <v>3295</v>
      </c>
      <c r="H142" s="268" t="s">
        <v>4049</v>
      </c>
      <c r="I142" s="246" t="s">
        <v>3290</v>
      </c>
    </row>
    <row r="143" spans="1:9" s="2" customFormat="1" ht="20.100000000000001" customHeight="1">
      <c r="A143" s="230"/>
      <c r="B143" s="266" t="s">
        <v>3143</v>
      </c>
      <c r="C143" s="257" t="s">
        <v>3311</v>
      </c>
      <c r="D143" s="267" t="s">
        <v>3318</v>
      </c>
      <c r="E143" s="114" t="s">
        <v>1047</v>
      </c>
      <c r="F143" s="114" t="s">
        <v>1048</v>
      </c>
      <c r="G143" s="268" t="s">
        <v>3295</v>
      </c>
      <c r="H143" s="268" t="s">
        <v>4049</v>
      </c>
      <c r="I143" s="246" t="s">
        <v>3292</v>
      </c>
    </row>
    <row r="144" spans="1:9" s="2" customFormat="1" ht="20.100000000000001" customHeight="1">
      <c r="A144" s="230"/>
      <c r="B144" s="266" t="s">
        <v>3143</v>
      </c>
      <c r="C144" s="257" t="s">
        <v>3320</v>
      </c>
      <c r="D144" s="267" t="s">
        <v>3319</v>
      </c>
      <c r="E144" s="114" t="s">
        <v>1057</v>
      </c>
      <c r="F144" s="114" t="s">
        <v>1242</v>
      </c>
      <c r="G144" s="268" t="s">
        <v>3295</v>
      </c>
      <c r="H144" s="268" t="s">
        <v>4049</v>
      </c>
      <c r="I144" s="246" t="s">
        <v>3290</v>
      </c>
    </row>
    <row r="145" spans="1:9" s="2" customFormat="1" ht="20.100000000000001" customHeight="1">
      <c r="A145" s="230"/>
      <c r="B145" s="266" t="s">
        <v>3143</v>
      </c>
      <c r="C145" s="257" t="s">
        <v>3320</v>
      </c>
      <c r="D145" s="267" t="s">
        <v>3321</v>
      </c>
      <c r="E145" s="114" t="s">
        <v>1057</v>
      </c>
      <c r="F145" s="114" t="s">
        <v>1058</v>
      </c>
      <c r="G145" s="268" t="s">
        <v>3295</v>
      </c>
      <c r="H145" s="268" t="s">
        <v>4049</v>
      </c>
      <c r="I145" s="246" t="s">
        <v>3292</v>
      </c>
    </row>
    <row r="146" spans="1:9" s="2" customFormat="1" ht="20.100000000000001" customHeight="1">
      <c r="A146" s="230"/>
      <c r="B146" s="266" t="s">
        <v>3143</v>
      </c>
      <c r="C146" s="257" t="s">
        <v>3323</v>
      </c>
      <c r="D146" s="267" t="s">
        <v>3322</v>
      </c>
      <c r="E146" s="114" t="s">
        <v>1061</v>
      </c>
      <c r="F146" s="114" t="s">
        <v>1243</v>
      </c>
      <c r="G146" s="268" t="s">
        <v>3295</v>
      </c>
      <c r="H146" s="268" t="s">
        <v>4049</v>
      </c>
      <c r="I146" s="246" t="s">
        <v>3290</v>
      </c>
    </row>
    <row r="147" spans="1:9" s="2" customFormat="1" ht="20.100000000000001" customHeight="1">
      <c r="A147" s="230"/>
      <c r="B147" s="266" t="s">
        <v>3143</v>
      </c>
      <c r="C147" s="257" t="s">
        <v>3323</v>
      </c>
      <c r="D147" s="267" t="s">
        <v>3324</v>
      </c>
      <c r="E147" s="114" t="s">
        <v>1061</v>
      </c>
      <c r="F147" s="114" t="s">
        <v>1062</v>
      </c>
      <c r="G147" s="268" t="s">
        <v>3295</v>
      </c>
      <c r="H147" s="268" t="s">
        <v>4049</v>
      </c>
      <c r="I147" s="246" t="s">
        <v>3292</v>
      </c>
    </row>
    <row r="148" spans="1:9" s="2" customFormat="1" ht="20.100000000000001" customHeight="1">
      <c r="A148" s="230"/>
      <c r="B148" s="266" t="s">
        <v>3143</v>
      </c>
      <c r="C148" s="257" t="s">
        <v>3326</v>
      </c>
      <c r="D148" s="267" t="s">
        <v>3325</v>
      </c>
      <c r="E148" s="114" t="s">
        <v>1065</v>
      </c>
      <c r="F148" s="114" t="s">
        <v>1066</v>
      </c>
      <c r="G148" s="268" t="s">
        <v>3295</v>
      </c>
      <c r="H148" s="268" t="s">
        <v>4049</v>
      </c>
      <c r="I148" s="246" t="s">
        <v>3292</v>
      </c>
    </row>
    <row r="149" spans="1:9" s="2" customFormat="1" ht="20.100000000000001" customHeight="1">
      <c r="A149" s="230"/>
      <c r="B149" s="266" t="s">
        <v>3143</v>
      </c>
      <c r="C149" s="257" t="s">
        <v>3326</v>
      </c>
      <c r="D149" s="267" t="s">
        <v>3327</v>
      </c>
      <c r="E149" s="114" t="s">
        <v>1065</v>
      </c>
      <c r="F149" s="114" t="s">
        <v>1066</v>
      </c>
      <c r="G149" s="268" t="s">
        <v>3295</v>
      </c>
      <c r="H149" s="268" t="s">
        <v>4049</v>
      </c>
      <c r="I149" s="246" t="s">
        <v>3292</v>
      </c>
    </row>
    <row r="150" spans="1:9" s="2" customFormat="1" ht="20.100000000000001" customHeight="1">
      <c r="A150" s="230"/>
      <c r="B150" s="266" t="s">
        <v>3143</v>
      </c>
      <c r="C150" s="257" t="s">
        <v>3326</v>
      </c>
      <c r="D150" s="267" t="s">
        <v>3328</v>
      </c>
      <c r="E150" s="114" t="s">
        <v>1065</v>
      </c>
      <c r="F150" s="114" t="s">
        <v>1067</v>
      </c>
      <c r="G150" s="268" t="s">
        <v>3295</v>
      </c>
      <c r="H150" s="268" t="s">
        <v>4049</v>
      </c>
      <c r="I150" s="246" t="s">
        <v>3292</v>
      </c>
    </row>
    <row r="151" spans="1:9" s="2" customFormat="1" ht="20.100000000000001" customHeight="1">
      <c r="A151" s="230"/>
      <c r="B151" s="266" t="s">
        <v>3143</v>
      </c>
      <c r="C151" s="257" t="s">
        <v>3326</v>
      </c>
      <c r="D151" s="267" t="s">
        <v>3329</v>
      </c>
      <c r="E151" s="114" t="s">
        <v>1065</v>
      </c>
      <c r="F151" s="114" t="s">
        <v>1067</v>
      </c>
      <c r="G151" s="268" t="s">
        <v>3295</v>
      </c>
      <c r="H151" s="268" t="s">
        <v>4049</v>
      </c>
      <c r="I151" s="246" t="s">
        <v>3292</v>
      </c>
    </row>
    <row r="152" spans="1:9" s="2" customFormat="1" ht="20.100000000000001" customHeight="1">
      <c r="A152" s="230"/>
      <c r="B152" s="266" t="s">
        <v>3143</v>
      </c>
      <c r="C152" s="257" t="s">
        <v>3331</v>
      </c>
      <c r="D152" s="267" t="s">
        <v>3330</v>
      </c>
      <c r="E152" s="114" t="s">
        <v>1071</v>
      </c>
      <c r="F152" s="114" t="s">
        <v>1245</v>
      </c>
      <c r="G152" s="268" t="s">
        <v>3295</v>
      </c>
      <c r="H152" s="268" t="s">
        <v>4049</v>
      </c>
      <c r="I152" s="246" t="s">
        <v>3290</v>
      </c>
    </row>
    <row r="153" spans="1:9" s="2" customFormat="1" ht="20.100000000000001" customHeight="1">
      <c r="A153" s="230"/>
      <c r="B153" s="269" t="s">
        <v>3143</v>
      </c>
      <c r="C153" s="270" t="s">
        <v>3331</v>
      </c>
      <c r="D153" s="271" t="s">
        <v>3333</v>
      </c>
      <c r="E153" s="98" t="s">
        <v>1071</v>
      </c>
      <c r="F153" s="98" t="s">
        <v>1072</v>
      </c>
      <c r="G153" s="272" t="s">
        <v>3295</v>
      </c>
      <c r="H153" s="272" t="s">
        <v>4049</v>
      </c>
      <c r="I153" s="273" t="s">
        <v>3292</v>
      </c>
    </row>
    <row r="154" spans="1:9" s="2" customFormat="1" ht="20.100000000000001" customHeight="1">
      <c r="A154" s="260">
        <v>43244</v>
      </c>
      <c r="B154" s="247" t="s">
        <v>3143</v>
      </c>
      <c r="C154" s="274" t="s">
        <v>3277</v>
      </c>
      <c r="D154" s="263" t="s">
        <v>3273</v>
      </c>
      <c r="E154" s="185" t="s">
        <v>1483</v>
      </c>
      <c r="F154" s="275" t="s">
        <v>1475</v>
      </c>
      <c r="G154" s="276" t="s">
        <v>3274</v>
      </c>
      <c r="H154" s="276" t="s">
        <v>4050</v>
      </c>
      <c r="I154" s="208" t="s">
        <v>3275</v>
      </c>
    </row>
    <row r="155" spans="1:9" s="2" customFormat="1" ht="20.100000000000001" customHeight="1">
      <c r="A155" s="230"/>
      <c r="B155" s="252" t="s">
        <v>3143</v>
      </c>
      <c r="C155" s="256" t="s">
        <v>3277</v>
      </c>
      <c r="D155" s="254" t="s">
        <v>3276</v>
      </c>
      <c r="E155" s="135" t="s">
        <v>1483</v>
      </c>
      <c r="F155" s="113" t="s">
        <v>1475</v>
      </c>
      <c r="G155" s="258" t="s">
        <v>3278</v>
      </c>
      <c r="H155" s="258" t="s">
        <v>4051</v>
      </c>
      <c r="I155" s="232" t="s">
        <v>3275</v>
      </c>
    </row>
    <row r="156" spans="1:9" s="2" customFormat="1" ht="20.100000000000001" customHeight="1">
      <c r="A156" s="230"/>
      <c r="B156" s="252" t="s">
        <v>3143</v>
      </c>
      <c r="C156" s="256" t="s">
        <v>3277</v>
      </c>
      <c r="D156" s="254" t="s">
        <v>3279</v>
      </c>
      <c r="E156" s="135" t="s">
        <v>1483</v>
      </c>
      <c r="F156" s="113" t="s">
        <v>1475</v>
      </c>
      <c r="G156" s="258" t="s">
        <v>3282</v>
      </c>
      <c r="H156" s="258" t="s">
        <v>4052</v>
      </c>
      <c r="I156" s="232" t="s">
        <v>3275</v>
      </c>
    </row>
    <row r="157" spans="1:9" s="2" customFormat="1" ht="20.100000000000001" customHeight="1">
      <c r="A157" s="230"/>
      <c r="B157" s="252" t="s">
        <v>3143</v>
      </c>
      <c r="C157" s="256" t="s">
        <v>3277</v>
      </c>
      <c r="D157" s="254" t="s">
        <v>3283</v>
      </c>
      <c r="E157" s="135" t="s">
        <v>1483</v>
      </c>
      <c r="F157" s="113" t="s">
        <v>1475</v>
      </c>
      <c r="G157" s="258" t="s">
        <v>3285</v>
      </c>
      <c r="H157" s="258" t="s">
        <v>4053</v>
      </c>
      <c r="I157" s="232" t="s">
        <v>3275</v>
      </c>
    </row>
    <row r="158" spans="1:9" s="2" customFormat="1" ht="20.100000000000001" customHeight="1">
      <c r="A158" s="230"/>
      <c r="B158" s="252" t="s">
        <v>3076</v>
      </c>
      <c r="C158" s="256" t="s">
        <v>3277</v>
      </c>
      <c r="D158" s="254" t="s">
        <v>3287</v>
      </c>
      <c r="E158" s="136" t="s">
        <v>1483</v>
      </c>
      <c r="F158" s="113" t="s">
        <v>1475</v>
      </c>
      <c r="G158" s="242" t="s">
        <v>3078</v>
      </c>
      <c r="H158" s="242" t="s">
        <v>3078</v>
      </c>
      <c r="I158" s="232" t="s">
        <v>3275</v>
      </c>
    </row>
    <row r="159" spans="1:9" s="2" customFormat="1" ht="20.100000000000001" customHeight="1">
      <c r="A159" s="230"/>
      <c r="B159" s="252" t="s">
        <v>3143</v>
      </c>
      <c r="C159" s="219" t="s">
        <v>3009</v>
      </c>
      <c r="D159" s="254" t="s">
        <v>3335</v>
      </c>
      <c r="E159" s="136" t="s">
        <v>1543</v>
      </c>
      <c r="F159" s="136" t="s">
        <v>1546</v>
      </c>
      <c r="G159" s="136" t="s">
        <v>3336</v>
      </c>
      <c r="H159" s="136" t="s">
        <v>3337</v>
      </c>
      <c r="I159" s="232" t="s">
        <v>3275</v>
      </c>
    </row>
    <row r="160" spans="1:9" s="2" customFormat="1" ht="20.100000000000001" customHeight="1">
      <c r="A160" s="260">
        <v>43245</v>
      </c>
      <c r="B160" s="261" t="s">
        <v>3076</v>
      </c>
      <c r="C160" s="262" t="s">
        <v>3464</v>
      </c>
      <c r="D160" s="263"/>
      <c r="E160" s="262" t="s">
        <v>3465</v>
      </c>
      <c r="F160" s="262"/>
      <c r="G160" s="277" t="s">
        <v>3466</v>
      </c>
      <c r="H160" s="278" t="s">
        <v>3467</v>
      </c>
      <c r="I160" s="208" t="s">
        <v>3468</v>
      </c>
    </row>
    <row r="161" spans="1:9" s="2" customFormat="1" ht="20.100000000000001" customHeight="1">
      <c r="A161" s="260">
        <v>43404</v>
      </c>
      <c r="B161" s="247" t="s">
        <v>3473</v>
      </c>
      <c r="C161" s="262" t="s">
        <v>3474</v>
      </c>
      <c r="D161" s="279" t="s">
        <v>3475</v>
      </c>
      <c r="E161" s="93" t="s">
        <v>1662</v>
      </c>
      <c r="F161" s="93" t="s">
        <v>1664</v>
      </c>
      <c r="G161" s="263" t="s">
        <v>3476</v>
      </c>
      <c r="H161" s="278" t="s">
        <v>3477</v>
      </c>
      <c r="I161" s="208" t="s">
        <v>3478</v>
      </c>
    </row>
    <row r="162" spans="1:9" s="2" customFormat="1" ht="20.100000000000001" customHeight="1">
      <c r="A162" s="230"/>
      <c r="B162" s="266" t="s">
        <v>3076</v>
      </c>
      <c r="C162" s="256" t="s">
        <v>3474</v>
      </c>
      <c r="D162" s="280" t="s">
        <v>3479</v>
      </c>
      <c r="E162" s="114" t="s">
        <v>3470</v>
      </c>
      <c r="F162" s="114" t="s">
        <v>3471</v>
      </c>
      <c r="G162" s="254" t="s">
        <v>3476</v>
      </c>
      <c r="H162" s="233" t="s">
        <v>3476</v>
      </c>
      <c r="I162" s="232" t="s">
        <v>3480</v>
      </c>
    </row>
    <row r="163" spans="1:9" s="2" customFormat="1" ht="20.100000000000001" customHeight="1">
      <c r="A163" s="230"/>
      <c r="B163" s="266" t="s">
        <v>3076</v>
      </c>
      <c r="C163" s="256" t="s">
        <v>3474</v>
      </c>
      <c r="D163" s="280" t="s">
        <v>3481</v>
      </c>
      <c r="E163" s="114" t="s">
        <v>1660</v>
      </c>
      <c r="F163" s="114" t="s">
        <v>1665</v>
      </c>
      <c r="G163" s="254" t="s">
        <v>3476</v>
      </c>
      <c r="H163" s="233" t="s">
        <v>3476</v>
      </c>
      <c r="I163" s="245" t="s">
        <v>3478</v>
      </c>
    </row>
    <row r="164" spans="1:9" s="2" customFormat="1" ht="20.100000000000001" customHeight="1">
      <c r="A164" s="230"/>
      <c r="B164" s="266" t="s">
        <v>3076</v>
      </c>
      <c r="C164" s="256" t="s">
        <v>3474</v>
      </c>
      <c r="D164" s="280" t="s">
        <v>3482</v>
      </c>
      <c r="E164" s="184" t="s">
        <v>1660</v>
      </c>
      <c r="F164" s="184" t="s">
        <v>3472</v>
      </c>
      <c r="G164" s="254" t="s">
        <v>3476</v>
      </c>
      <c r="H164" s="233" t="s">
        <v>3476</v>
      </c>
      <c r="I164" s="232" t="s">
        <v>3480</v>
      </c>
    </row>
    <row r="165" spans="1:9" s="2" customFormat="1" ht="20.100000000000001" customHeight="1">
      <c r="A165" s="230"/>
      <c r="B165" s="266" t="s">
        <v>3065</v>
      </c>
      <c r="C165" s="256" t="s">
        <v>3066</v>
      </c>
      <c r="D165" s="280" t="s">
        <v>3483</v>
      </c>
      <c r="E165" s="114" t="s">
        <v>946</v>
      </c>
      <c r="F165" s="114" t="s">
        <v>878</v>
      </c>
      <c r="G165" s="114" t="s">
        <v>3484</v>
      </c>
      <c r="H165" s="114" t="s">
        <v>3488</v>
      </c>
      <c r="I165" s="232" t="s">
        <v>3485</v>
      </c>
    </row>
    <row r="166" spans="1:9" s="2" customFormat="1" ht="20.100000000000001" customHeight="1">
      <c r="A166" s="230"/>
      <c r="B166" s="252" t="s">
        <v>3065</v>
      </c>
      <c r="C166" s="256" t="s">
        <v>3486</v>
      </c>
      <c r="D166" s="280" t="s">
        <v>3487</v>
      </c>
      <c r="E166" s="102" t="s">
        <v>239</v>
      </c>
      <c r="F166" s="102" t="s">
        <v>880</v>
      </c>
      <c r="G166" s="102" t="s">
        <v>3058</v>
      </c>
      <c r="H166" s="102" t="s">
        <v>3489</v>
      </c>
      <c r="I166" s="232" t="s">
        <v>3485</v>
      </c>
    </row>
    <row r="167" spans="1:9" s="2" customFormat="1" ht="20.100000000000001" customHeight="1">
      <c r="A167" s="230"/>
      <c r="B167" s="266" t="s">
        <v>3076</v>
      </c>
      <c r="C167" s="281" t="s">
        <v>3492</v>
      </c>
      <c r="D167" s="267" t="s">
        <v>3497</v>
      </c>
      <c r="E167" s="114" t="s">
        <v>3492</v>
      </c>
      <c r="F167" s="114" t="s">
        <v>3494</v>
      </c>
      <c r="G167" s="254" t="s">
        <v>3476</v>
      </c>
      <c r="H167" s="233" t="s">
        <v>3476</v>
      </c>
      <c r="I167" s="232" t="s">
        <v>3275</v>
      </c>
    </row>
    <row r="168" spans="1:9" s="2" customFormat="1" ht="20.100000000000001" hidden="1" customHeight="1">
      <c r="A168" s="260"/>
      <c r="B168" s="282"/>
      <c r="C168" s="262"/>
      <c r="D168" s="263"/>
      <c r="E168" s="262"/>
      <c r="F168" s="262"/>
      <c r="G168" s="276"/>
      <c r="H168" s="95"/>
      <c r="I168" s="95"/>
    </row>
    <row r="169" spans="1:9" s="2" customFormat="1" ht="20.100000000000001" hidden="1" customHeight="1">
      <c r="A169" s="260"/>
      <c r="B169" s="282"/>
      <c r="C169" s="262"/>
      <c r="D169" s="263"/>
      <c r="E169" s="262"/>
      <c r="F169" s="262"/>
      <c r="G169" s="276"/>
      <c r="H169" s="93"/>
      <c r="I169" s="93"/>
    </row>
    <row r="170" spans="1:9" s="2" customFormat="1" ht="20.100000000000001" hidden="1" customHeight="1">
      <c r="A170" s="283"/>
      <c r="B170" s="284"/>
      <c r="C170" s="285"/>
      <c r="D170" s="286"/>
      <c r="E170" s="285"/>
      <c r="F170" s="285"/>
      <c r="G170" s="287"/>
      <c r="H170" s="288"/>
      <c r="I170" s="288"/>
    </row>
    <row r="171" spans="1:9" s="2" customFormat="1" ht="20.100000000000001" hidden="1" customHeight="1">
      <c r="A171" s="260"/>
      <c r="B171" s="282"/>
      <c r="C171" s="262"/>
      <c r="D171" s="263"/>
      <c r="E171" s="262"/>
      <c r="F171" s="262"/>
      <c r="G171" s="276"/>
      <c r="H171" s="93"/>
      <c r="I171" s="93"/>
    </row>
    <row r="172" spans="1:9" s="2" customFormat="1" ht="20.100000000000001" hidden="1" customHeight="1">
      <c r="A172" s="230"/>
      <c r="B172" s="252"/>
      <c r="C172" s="256"/>
      <c r="D172" s="254"/>
      <c r="E172" s="256"/>
      <c r="F172" s="256"/>
      <c r="G172" s="258"/>
      <c r="H172" s="234"/>
      <c r="I172" s="234"/>
    </row>
    <row r="173" spans="1:9" s="2" customFormat="1" ht="20.100000000000001" hidden="1" customHeight="1">
      <c r="A173" s="230"/>
      <c r="B173" s="252"/>
      <c r="C173" s="256"/>
      <c r="D173" s="254"/>
      <c r="E173" s="256"/>
      <c r="F173" s="256"/>
      <c r="G173" s="258"/>
      <c r="H173" s="234"/>
      <c r="I173" s="234"/>
    </row>
    <row r="174" spans="1:9" s="2" customFormat="1" ht="20.100000000000001" hidden="1" customHeight="1">
      <c r="A174" s="260"/>
      <c r="B174" s="282"/>
      <c r="C174" s="262"/>
      <c r="D174" s="276"/>
      <c r="E174" s="262"/>
      <c r="F174" s="262"/>
      <c r="G174" s="276"/>
      <c r="H174" s="289"/>
      <c r="I174" s="289"/>
    </row>
    <row r="175" spans="1:9" s="2" customFormat="1" ht="20.100000000000001" hidden="1" customHeight="1">
      <c r="A175" s="230"/>
      <c r="B175" s="266"/>
      <c r="C175" s="281"/>
      <c r="D175" s="290"/>
      <c r="E175" s="281"/>
      <c r="F175" s="281"/>
      <c r="G175" s="290"/>
      <c r="H175" s="291"/>
      <c r="I175" s="291"/>
    </row>
    <row r="176" spans="1:9" s="2" customFormat="1" ht="20.100000000000001" hidden="1" customHeight="1">
      <c r="A176" s="230"/>
      <c r="B176" s="266"/>
      <c r="C176" s="259"/>
      <c r="D176" s="271"/>
      <c r="E176" s="259"/>
      <c r="F176" s="259"/>
      <c r="G176" s="292"/>
      <c r="H176" s="293"/>
      <c r="I176" s="293"/>
    </row>
    <row r="177" spans="1:9" s="2" customFormat="1" ht="20.100000000000001" hidden="1" customHeight="1">
      <c r="A177" s="91"/>
      <c r="B177" s="266"/>
      <c r="C177" s="294"/>
      <c r="D177" s="295"/>
      <c r="E177" s="295"/>
      <c r="F177" s="295"/>
      <c r="G177" s="296"/>
      <c r="H177" s="291"/>
      <c r="I177" s="291"/>
    </row>
    <row r="178" spans="1:9" s="2" customFormat="1" ht="20.100000000000001" hidden="1" customHeight="1">
      <c r="A178" s="89"/>
      <c r="B178" s="100"/>
      <c r="C178" s="297"/>
      <c r="D178" s="137"/>
      <c r="E178" s="137"/>
      <c r="F178" s="137"/>
      <c r="G178" s="298"/>
      <c r="H178" s="299"/>
      <c r="I178" s="299"/>
    </row>
    <row r="179" spans="1:9" s="2" customFormat="1" ht="20.100000000000001" hidden="1" customHeight="1">
      <c r="A179" s="260"/>
      <c r="B179" s="300"/>
      <c r="C179" s="96"/>
      <c r="D179" s="94"/>
      <c r="E179" s="94"/>
      <c r="F179" s="94"/>
      <c r="G179" s="93"/>
      <c r="H179" s="289"/>
      <c r="I179" s="289"/>
    </row>
    <row r="180" spans="1:9" s="2" customFormat="1" ht="20.100000000000001" hidden="1" customHeight="1">
      <c r="A180" s="91"/>
      <c r="B180" s="231"/>
      <c r="C180" s="219"/>
      <c r="D180" s="301"/>
      <c r="E180" s="301"/>
      <c r="F180" s="301"/>
      <c r="G180" s="184"/>
      <c r="H180" s="302"/>
      <c r="I180" s="302"/>
    </row>
    <row r="181" spans="1:9" s="2" customFormat="1" ht="20.100000000000001" hidden="1" customHeight="1">
      <c r="A181" s="91"/>
      <c r="B181" s="231"/>
      <c r="C181" s="219"/>
      <c r="D181" s="301"/>
      <c r="E181" s="301"/>
      <c r="F181" s="301"/>
      <c r="G181" s="184"/>
      <c r="H181" s="302"/>
      <c r="I181" s="302"/>
    </row>
    <row r="182" spans="1:9" s="2" customFormat="1" ht="20.100000000000001" hidden="1" customHeight="1">
      <c r="A182" s="91"/>
      <c r="B182" s="231"/>
      <c r="C182" s="219"/>
      <c r="D182" s="301"/>
      <c r="E182" s="303"/>
      <c r="F182" s="301"/>
      <c r="G182" s="184"/>
      <c r="H182" s="302"/>
      <c r="I182" s="302"/>
    </row>
    <row r="183" spans="1:9" s="2" customFormat="1" ht="20.100000000000001" hidden="1" customHeight="1">
      <c r="A183" s="91"/>
      <c r="B183" s="231"/>
      <c r="C183" s="219"/>
      <c r="D183" s="103"/>
      <c r="E183" s="103"/>
      <c r="F183" s="103"/>
      <c r="G183" s="184"/>
      <c r="H183" s="302"/>
      <c r="I183" s="302"/>
    </row>
    <row r="184" spans="1:9" s="2" customFormat="1" ht="20.100000000000001" hidden="1" customHeight="1">
      <c r="A184" s="260"/>
      <c r="B184" s="300"/>
      <c r="C184" s="96"/>
      <c r="D184" s="94"/>
      <c r="E184" s="94"/>
      <c r="F184" s="94"/>
      <c r="G184" s="93"/>
      <c r="H184" s="289"/>
      <c r="I184" s="289"/>
    </row>
    <row r="185" spans="1:9" s="2" customFormat="1" ht="20.100000000000001" hidden="1" customHeight="1">
      <c r="A185" s="91"/>
      <c r="B185" s="231"/>
      <c r="C185" s="219"/>
      <c r="D185" s="301"/>
      <c r="E185" s="301"/>
      <c r="F185" s="301"/>
      <c r="G185" s="184"/>
      <c r="H185" s="302"/>
      <c r="I185" s="302"/>
    </row>
    <row r="186" spans="1:9" s="2" customFormat="1" ht="20.100000000000001" hidden="1" customHeight="1">
      <c r="A186" s="260"/>
      <c r="B186" s="300"/>
      <c r="C186" s="96"/>
      <c r="D186" s="93"/>
      <c r="E186" s="94"/>
      <c r="F186" s="94"/>
      <c r="G186" s="93"/>
      <c r="H186" s="289"/>
      <c r="I186" s="289"/>
    </row>
    <row r="187" spans="1:9" s="2" customFormat="1" ht="20.100000000000001" hidden="1" customHeight="1">
      <c r="A187" s="283"/>
      <c r="B187" s="304"/>
      <c r="C187" s="305"/>
      <c r="D187" s="306"/>
      <c r="E187" s="307"/>
      <c r="F187" s="307"/>
      <c r="G187" s="306"/>
      <c r="H187" s="308"/>
      <c r="I187" s="308"/>
    </row>
    <row r="188" spans="1:9" s="2" customFormat="1" ht="20.100000000000001" hidden="1" customHeight="1">
      <c r="A188" s="260"/>
      <c r="B188" s="300"/>
      <c r="C188" s="309"/>
      <c r="D188" s="94"/>
      <c r="E188" s="94"/>
      <c r="F188" s="94"/>
      <c r="G188" s="93"/>
      <c r="H188" s="289"/>
      <c r="I188" s="289"/>
    </row>
    <row r="189" spans="1:9" s="2" customFormat="1" ht="20.100000000000001" hidden="1" customHeight="1">
      <c r="A189" s="91"/>
      <c r="B189" s="304"/>
      <c r="C189" s="310"/>
      <c r="D189" s="307"/>
      <c r="E189" s="307"/>
      <c r="F189" s="307"/>
      <c r="G189" s="306"/>
      <c r="H189" s="308"/>
      <c r="I189" s="308"/>
    </row>
    <row r="190" spans="1:9" s="2" customFormat="1" ht="20.100000000000001" hidden="1" customHeight="1">
      <c r="A190" s="260"/>
      <c r="B190" s="300"/>
      <c r="C190" s="96"/>
      <c r="D190" s="94"/>
      <c r="E190" s="94"/>
      <c r="F190" s="94"/>
      <c r="G190" s="93"/>
      <c r="H190" s="289"/>
      <c r="I190" s="289"/>
    </row>
    <row r="191" spans="1:9" s="2" customFormat="1" ht="20.100000000000001" hidden="1" customHeight="1">
      <c r="A191" s="260"/>
      <c r="B191" s="247"/>
      <c r="C191" s="264"/>
      <c r="D191" s="263"/>
      <c r="E191" s="263"/>
      <c r="F191" s="263"/>
      <c r="G191" s="255"/>
      <c r="H191" s="311"/>
      <c r="I191" s="311"/>
    </row>
    <row r="192" spans="1:9" s="2" customFormat="1" ht="20.100000000000001" hidden="1" customHeight="1">
      <c r="A192" s="91"/>
      <c r="B192" s="266"/>
      <c r="C192" s="253"/>
      <c r="D192" s="254"/>
      <c r="E192" s="254"/>
      <c r="F192" s="254"/>
      <c r="G192" s="290"/>
      <c r="H192" s="291"/>
      <c r="I192" s="291"/>
    </row>
    <row r="193" spans="1:9" s="2" customFormat="1" ht="20.100000000000001" hidden="1" customHeight="1">
      <c r="A193" s="91"/>
      <c r="B193" s="266"/>
      <c r="C193" s="253"/>
      <c r="D193" s="254"/>
      <c r="E193" s="254"/>
      <c r="F193" s="254"/>
      <c r="G193" s="290"/>
      <c r="H193" s="291"/>
      <c r="I193" s="291"/>
    </row>
    <row r="194" spans="1:9" s="2" customFormat="1" ht="20.100000000000001" hidden="1" customHeight="1">
      <c r="A194" s="91"/>
      <c r="B194" s="266"/>
      <c r="C194" s="257"/>
      <c r="D194" s="267"/>
      <c r="E194" s="267"/>
      <c r="F194" s="267"/>
      <c r="G194" s="290"/>
      <c r="H194" s="291"/>
      <c r="I194" s="291"/>
    </row>
    <row r="195" spans="1:9" s="2" customFormat="1" ht="20.100000000000001" hidden="1" customHeight="1">
      <c r="A195" s="91"/>
      <c r="B195" s="252"/>
      <c r="C195" s="253"/>
      <c r="D195" s="254"/>
      <c r="E195" s="254"/>
      <c r="F195" s="254"/>
      <c r="G195" s="258"/>
      <c r="H195" s="302"/>
      <c r="I195" s="302"/>
    </row>
    <row r="196" spans="1:9" s="2" customFormat="1" ht="20.100000000000001" hidden="1" customHeight="1">
      <c r="A196" s="260"/>
      <c r="B196" s="300"/>
      <c r="C196" s="208"/>
      <c r="D196" s="111"/>
      <c r="E196" s="111"/>
      <c r="F196" s="111"/>
      <c r="G196" s="95"/>
      <c r="H196" s="93"/>
      <c r="I196" s="93"/>
    </row>
    <row r="197" spans="1:9" s="2" customFormat="1" ht="20.100000000000001" hidden="1" customHeight="1">
      <c r="A197" s="91"/>
      <c r="B197" s="231"/>
      <c r="C197" s="232"/>
      <c r="D197" s="233"/>
      <c r="E197" s="233"/>
      <c r="F197" s="233"/>
      <c r="G197" s="234"/>
      <c r="H197" s="234"/>
      <c r="I197" s="234"/>
    </row>
    <row r="198" spans="1:9" s="2" customFormat="1" ht="20.100000000000001" hidden="1" customHeight="1">
      <c r="A198" s="260"/>
      <c r="B198" s="261"/>
      <c r="C198" s="262"/>
      <c r="D198" s="276"/>
      <c r="E198" s="263"/>
      <c r="F198" s="263"/>
      <c r="G198" s="93"/>
      <c r="H198" s="88"/>
      <c r="I198" s="88"/>
    </row>
    <row r="199" spans="1:9" s="2" customFormat="1" ht="20.100000000000001" hidden="1" customHeight="1">
      <c r="A199" s="91"/>
      <c r="B199" s="266"/>
      <c r="C199" s="256"/>
      <c r="D199" s="258"/>
      <c r="E199" s="254"/>
      <c r="F199" s="254"/>
      <c r="G199" s="184"/>
      <c r="H199" s="221"/>
      <c r="I199" s="221"/>
    </row>
    <row r="200" spans="1:9" s="2" customFormat="1" ht="20.100000000000001" hidden="1" customHeight="1">
      <c r="A200" s="91"/>
      <c r="B200" s="266"/>
      <c r="C200" s="256"/>
      <c r="D200" s="258"/>
      <c r="E200" s="254"/>
      <c r="F200" s="254"/>
      <c r="G200" s="184"/>
      <c r="H200" s="221"/>
      <c r="I200" s="221"/>
    </row>
    <row r="201" spans="1:9" s="2" customFormat="1" ht="20.100000000000001" hidden="1" customHeight="1">
      <c r="A201" s="91"/>
      <c r="B201" s="266"/>
      <c r="C201" s="257"/>
      <c r="D201" s="296"/>
      <c r="E201" s="303"/>
      <c r="F201" s="303"/>
      <c r="G201" s="114"/>
      <c r="H201" s="221"/>
      <c r="I201" s="221"/>
    </row>
    <row r="202" spans="1:9" s="2" customFormat="1" ht="20.100000000000001" hidden="1" customHeight="1">
      <c r="A202" s="91"/>
      <c r="B202" s="266"/>
      <c r="C202" s="312"/>
      <c r="D202" s="114"/>
      <c r="E202" s="303"/>
      <c r="F202" s="303"/>
      <c r="G202" s="114"/>
      <c r="H202" s="221"/>
      <c r="I202" s="221"/>
    </row>
    <row r="203" spans="1:9" s="2" customFormat="1" ht="20.100000000000001" hidden="1" customHeight="1">
      <c r="A203" s="89"/>
      <c r="B203" s="284"/>
      <c r="C203" s="313"/>
      <c r="D203" s="98"/>
      <c r="E203" s="99"/>
      <c r="F203" s="99"/>
      <c r="G203" s="98"/>
      <c r="H203" s="314"/>
      <c r="I203" s="314"/>
    </row>
    <row r="204" spans="1:9" s="2" customFormat="1" ht="20.100000000000001" hidden="1" customHeight="1">
      <c r="A204" s="260"/>
      <c r="B204" s="261"/>
      <c r="C204" s="315"/>
      <c r="D204" s="251"/>
      <c r="E204" s="316"/>
      <c r="F204" s="316"/>
      <c r="G204" s="251"/>
      <c r="H204" s="317"/>
      <c r="I204" s="317"/>
    </row>
    <row r="205" spans="1:9" s="2" customFormat="1" ht="20.100000000000001" hidden="1" customHeight="1">
      <c r="A205" s="91"/>
      <c r="B205" s="266"/>
      <c r="C205" s="312"/>
      <c r="D205" s="104"/>
      <c r="E205" s="271"/>
      <c r="F205" s="271"/>
      <c r="G205" s="102"/>
      <c r="H205" s="91"/>
      <c r="I205" s="91"/>
    </row>
    <row r="206" spans="1:9" s="2" customFormat="1" ht="20.100000000000001" hidden="1" customHeight="1">
      <c r="A206" s="91"/>
      <c r="B206" s="252"/>
      <c r="C206" s="256"/>
      <c r="D206" s="258"/>
      <c r="E206" s="254"/>
      <c r="F206" s="254"/>
      <c r="G206" s="184"/>
      <c r="H206" s="221"/>
      <c r="I206" s="221"/>
    </row>
    <row r="207" spans="1:9" s="2" customFormat="1" ht="20.100000000000001" customHeight="1">
      <c r="A207" s="260">
        <v>43556</v>
      </c>
      <c r="B207" s="261" t="s">
        <v>3076</v>
      </c>
      <c r="C207" s="223" t="s">
        <v>3585</v>
      </c>
      <c r="D207" s="94" t="s">
        <v>3586</v>
      </c>
      <c r="E207" s="185" t="s">
        <v>3498</v>
      </c>
      <c r="F207" s="185" t="s">
        <v>3499</v>
      </c>
      <c r="G207" s="263" t="s">
        <v>3476</v>
      </c>
      <c r="H207" s="95" t="s">
        <v>3591</v>
      </c>
      <c r="I207" s="289" t="s">
        <v>1733</v>
      </c>
    </row>
    <row r="208" spans="1:9" s="2" customFormat="1" ht="20.100000000000001" customHeight="1">
      <c r="A208" s="91"/>
      <c r="B208" s="266" t="s">
        <v>3076</v>
      </c>
      <c r="C208" s="318" t="s">
        <v>3585</v>
      </c>
      <c r="D208" s="303" t="s">
        <v>3587</v>
      </c>
      <c r="E208" s="114" t="s">
        <v>3498</v>
      </c>
      <c r="F208" s="114" t="s">
        <v>3499</v>
      </c>
      <c r="G208" s="267" t="s">
        <v>3476</v>
      </c>
      <c r="H208" s="246" t="s">
        <v>3591</v>
      </c>
      <c r="I208" s="291" t="s">
        <v>2012</v>
      </c>
    </row>
    <row r="209" spans="1:9" s="2" customFormat="1" ht="20.100000000000001" customHeight="1">
      <c r="A209" s="91"/>
      <c r="B209" s="266" t="s">
        <v>3076</v>
      </c>
      <c r="C209" s="318" t="s">
        <v>3588</v>
      </c>
      <c r="D209" s="303" t="s">
        <v>3589</v>
      </c>
      <c r="E209" s="114" t="s">
        <v>3506</v>
      </c>
      <c r="F209" s="114" t="s">
        <v>3507</v>
      </c>
      <c r="G209" s="267" t="s">
        <v>3476</v>
      </c>
      <c r="H209" s="246" t="s">
        <v>3591</v>
      </c>
      <c r="I209" s="291" t="s">
        <v>1733</v>
      </c>
    </row>
    <row r="210" spans="1:9" s="2" customFormat="1" ht="20.100000000000001" customHeight="1">
      <c r="A210" s="91"/>
      <c r="B210" s="266" t="s">
        <v>3076</v>
      </c>
      <c r="C210" s="318" t="s">
        <v>3588</v>
      </c>
      <c r="D210" s="303" t="s">
        <v>3590</v>
      </c>
      <c r="E210" s="114" t="s">
        <v>3506</v>
      </c>
      <c r="F210" s="114" t="s">
        <v>3507</v>
      </c>
      <c r="G210" s="267" t="s">
        <v>3476</v>
      </c>
      <c r="H210" s="246" t="s">
        <v>3591</v>
      </c>
      <c r="I210" s="291" t="s">
        <v>2012</v>
      </c>
    </row>
    <row r="211" spans="1:9" s="2" customFormat="1" ht="20.100000000000001" customHeight="1">
      <c r="A211" s="91"/>
      <c r="B211" s="266" t="s">
        <v>3076</v>
      </c>
      <c r="C211" s="318" t="s">
        <v>2340</v>
      </c>
      <c r="D211" s="303" t="s">
        <v>3592</v>
      </c>
      <c r="E211" s="114" t="s">
        <v>3511</v>
      </c>
      <c r="F211" s="114" t="s">
        <v>3512</v>
      </c>
      <c r="G211" s="267" t="s">
        <v>3476</v>
      </c>
      <c r="H211" s="114" t="s">
        <v>3594</v>
      </c>
      <c r="I211" s="291" t="s">
        <v>1733</v>
      </c>
    </row>
    <row r="212" spans="1:9" s="2" customFormat="1" ht="20.100000000000001" customHeight="1">
      <c r="A212" s="91"/>
      <c r="B212" s="266" t="s">
        <v>3076</v>
      </c>
      <c r="C212" s="318" t="s">
        <v>2340</v>
      </c>
      <c r="D212" s="303" t="s">
        <v>3593</v>
      </c>
      <c r="E212" s="114" t="s">
        <v>3511</v>
      </c>
      <c r="F212" s="114" t="s">
        <v>3512</v>
      </c>
      <c r="G212" s="267" t="s">
        <v>3476</v>
      </c>
      <c r="H212" s="114" t="s">
        <v>3594</v>
      </c>
      <c r="I212" s="291" t="s">
        <v>2012</v>
      </c>
    </row>
    <row r="213" spans="1:9" s="2" customFormat="1" ht="20.100000000000001" customHeight="1">
      <c r="A213" s="91"/>
      <c r="B213" s="266" t="s">
        <v>3076</v>
      </c>
      <c r="C213" s="318" t="s">
        <v>3595</v>
      </c>
      <c r="D213" s="303" t="s">
        <v>3596</v>
      </c>
      <c r="E213" s="114" t="s">
        <v>3515</v>
      </c>
      <c r="F213" s="114" t="s">
        <v>3516</v>
      </c>
      <c r="G213" s="267" t="s">
        <v>3476</v>
      </c>
      <c r="H213" s="246" t="s">
        <v>3591</v>
      </c>
      <c r="I213" s="291" t="s">
        <v>1733</v>
      </c>
    </row>
    <row r="214" spans="1:9" s="2" customFormat="1" ht="20.100000000000001" customHeight="1">
      <c r="A214" s="91"/>
      <c r="B214" s="266" t="s">
        <v>3076</v>
      </c>
      <c r="C214" s="318" t="s">
        <v>3595</v>
      </c>
      <c r="D214" s="303" t="s">
        <v>3597</v>
      </c>
      <c r="E214" s="114" t="s">
        <v>3515</v>
      </c>
      <c r="F214" s="114" t="s">
        <v>3516</v>
      </c>
      <c r="G214" s="267" t="s">
        <v>3476</v>
      </c>
      <c r="H214" s="246" t="s">
        <v>3591</v>
      </c>
      <c r="I214" s="291" t="s">
        <v>2012</v>
      </c>
    </row>
    <row r="215" spans="1:9" s="2" customFormat="1" ht="20.100000000000001" customHeight="1">
      <c r="A215" s="91"/>
      <c r="B215" s="266" t="s">
        <v>3076</v>
      </c>
      <c r="C215" s="318" t="s">
        <v>3595</v>
      </c>
      <c r="D215" s="303" t="s">
        <v>3598</v>
      </c>
      <c r="E215" s="114" t="s">
        <v>3518</v>
      </c>
      <c r="F215" s="114" t="s">
        <v>3519</v>
      </c>
      <c r="G215" s="267" t="s">
        <v>3476</v>
      </c>
      <c r="H215" s="246" t="s">
        <v>3591</v>
      </c>
      <c r="I215" s="291" t="s">
        <v>1733</v>
      </c>
    </row>
    <row r="216" spans="1:9" s="2" customFormat="1" ht="20.100000000000001" customHeight="1">
      <c r="A216" s="91"/>
      <c r="B216" s="266" t="s">
        <v>3076</v>
      </c>
      <c r="C216" s="318" t="s">
        <v>3595</v>
      </c>
      <c r="D216" s="303" t="s">
        <v>3599</v>
      </c>
      <c r="E216" s="114" t="s">
        <v>3518</v>
      </c>
      <c r="F216" s="114" t="s">
        <v>3519</v>
      </c>
      <c r="G216" s="267" t="s">
        <v>3476</v>
      </c>
      <c r="H216" s="246" t="s">
        <v>3591</v>
      </c>
      <c r="I216" s="291" t="s">
        <v>2012</v>
      </c>
    </row>
    <row r="217" spans="1:9" s="2" customFormat="1" ht="20.100000000000001" customHeight="1">
      <c r="A217" s="91"/>
      <c r="B217" s="266" t="s">
        <v>3076</v>
      </c>
      <c r="C217" s="318" t="s">
        <v>3600</v>
      </c>
      <c r="D217" s="303" t="s">
        <v>3601</v>
      </c>
      <c r="E217" s="114" t="s">
        <v>3520</v>
      </c>
      <c r="F217" s="114" t="s">
        <v>2020</v>
      </c>
      <c r="G217" s="267" t="s">
        <v>3476</v>
      </c>
      <c r="H217" s="246" t="s">
        <v>3591</v>
      </c>
      <c r="I217" s="291" t="s">
        <v>1733</v>
      </c>
    </row>
    <row r="218" spans="1:9" s="2" customFormat="1" ht="20.100000000000001" customHeight="1">
      <c r="A218" s="91"/>
      <c r="B218" s="266" t="s">
        <v>3076</v>
      </c>
      <c r="C218" s="318" t="s">
        <v>3600</v>
      </c>
      <c r="D218" s="303" t="s">
        <v>3602</v>
      </c>
      <c r="E218" s="114" t="s">
        <v>3520</v>
      </c>
      <c r="F218" s="114" t="s">
        <v>2020</v>
      </c>
      <c r="G218" s="267" t="s">
        <v>3476</v>
      </c>
      <c r="H218" s="246" t="s">
        <v>3591</v>
      </c>
      <c r="I218" s="291" t="s">
        <v>2012</v>
      </c>
    </row>
    <row r="219" spans="1:9" s="2" customFormat="1" ht="20.100000000000001" customHeight="1">
      <c r="A219" s="91"/>
      <c r="B219" s="266" t="s">
        <v>3076</v>
      </c>
      <c r="C219" s="318" t="s">
        <v>3600</v>
      </c>
      <c r="D219" s="303" t="s">
        <v>3603</v>
      </c>
      <c r="E219" s="114" t="s">
        <v>3522</v>
      </c>
      <c r="F219" s="114" t="s">
        <v>2021</v>
      </c>
      <c r="G219" s="267" t="s">
        <v>3476</v>
      </c>
      <c r="H219" s="246" t="s">
        <v>3591</v>
      </c>
      <c r="I219" s="291" t="s">
        <v>1733</v>
      </c>
    </row>
    <row r="220" spans="1:9" s="2" customFormat="1" ht="20.100000000000001" customHeight="1">
      <c r="A220" s="91"/>
      <c r="B220" s="266" t="s">
        <v>3076</v>
      </c>
      <c r="C220" s="318" t="s">
        <v>3600</v>
      </c>
      <c r="D220" s="303" t="s">
        <v>3604</v>
      </c>
      <c r="E220" s="114" t="s">
        <v>3522</v>
      </c>
      <c r="F220" s="114" t="s">
        <v>2021</v>
      </c>
      <c r="G220" s="267" t="s">
        <v>3476</v>
      </c>
      <c r="H220" s="246" t="s">
        <v>3591</v>
      </c>
      <c r="I220" s="291" t="s">
        <v>2012</v>
      </c>
    </row>
    <row r="221" spans="1:9" s="2" customFormat="1" ht="20.100000000000001" customHeight="1">
      <c r="A221" s="91"/>
      <c r="B221" s="266" t="s">
        <v>3076</v>
      </c>
      <c r="C221" s="318" t="s">
        <v>3600</v>
      </c>
      <c r="D221" s="303" t="s">
        <v>3605</v>
      </c>
      <c r="E221" s="114" t="s">
        <v>3524</v>
      </c>
      <c r="F221" s="114" t="s">
        <v>3525</v>
      </c>
      <c r="G221" s="267" t="s">
        <v>3476</v>
      </c>
      <c r="H221" s="246" t="s">
        <v>3591</v>
      </c>
      <c r="I221" s="291" t="s">
        <v>1733</v>
      </c>
    </row>
    <row r="222" spans="1:9" s="2" customFormat="1" ht="20.100000000000001" customHeight="1">
      <c r="A222" s="91"/>
      <c r="B222" s="266" t="s">
        <v>3076</v>
      </c>
      <c r="C222" s="318" t="s">
        <v>3600</v>
      </c>
      <c r="D222" s="303" t="s">
        <v>3606</v>
      </c>
      <c r="E222" s="114" t="s">
        <v>3524</v>
      </c>
      <c r="F222" s="114" t="s">
        <v>3525</v>
      </c>
      <c r="G222" s="267" t="s">
        <v>3476</v>
      </c>
      <c r="H222" s="246" t="s">
        <v>3591</v>
      </c>
      <c r="I222" s="291" t="s">
        <v>2012</v>
      </c>
    </row>
    <row r="223" spans="1:9" s="2" customFormat="1" ht="20.100000000000001" customHeight="1">
      <c r="A223" s="91"/>
      <c r="B223" s="266" t="s">
        <v>3076</v>
      </c>
      <c r="C223" s="318" t="s">
        <v>3600</v>
      </c>
      <c r="D223" s="303" t="s">
        <v>3607</v>
      </c>
      <c r="E223" s="114" t="s">
        <v>3527</v>
      </c>
      <c r="F223" s="114" t="s">
        <v>3528</v>
      </c>
      <c r="G223" s="267" t="s">
        <v>3476</v>
      </c>
      <c r="H223" s="246" t="s">
        <v>3591</v>
      </c>
      <c r="I223" s="291" t="s">
        <v>1733</v>
      </c>
    </row>
    <row r="224" spans="1:9" s="2" customFormat="1" ht="20.100000000000001" customHeight="1">
      <c r="A224" s="91"/>
      <c r="B224" s="266" t="s">
        <v>3076</v>
      </c>
      <c r="C224" s="318" t="s">
        <v>3600</v>
      </c>
      <c r="D224" s="303" t="s">
        <v>3608</v>
      </c>
      <c r="E224" s="114" t="s">
        <v>3527</v>
      </c>
      <c r="F224" s="114" t="s">
        <v>3528</v>
      </c>
      <c r="G224" s="267" t="s">
        <v>3476</v>
      </c>
      <c r="H224" s="246" t="s">
        <v>3591</v>
      </c>
      <c r="I224" s="291" t="s">
        <v>2012</v>
      </c>
    </row>
    <row r="225" spans="1:9" s="2" customFormat="1" ht="20.100000000000001" customHeight="1">
      <c r="A225" s="91"/>
      <c r="B225" s="266" t="s">
        <v>3076</v>
      </c>
      <c r="C225" s="318" t="s">
        <v>3600</v>
      </c>
      <c r="D225" s="303" t="s">
        <v>3609</v>
      </c>
      <c r="E225" s="114" t="s">
        <v>3530</v>
      </c>
      <c r="F225" s="114" t="s">
        <v>3531</v>
      </c>
      <c r="G225" s="267" t="s">
        <v>3476</v>
      </c>
      <c r="H225" s="246" t="s">
        <v>3591</v>
      </c>
      <c r="I225" s="291" t="s">
        <v>1733</v>
      </c>
    </row>
    <row r="226" spans="1:9" s="2" customFormat="1" ht="20.100000000000001" customHeight="1">
      <c r="A226" s="91"/>
      <c r="B226" s="266" t="s">
        <v>3076</v>
      </c>
      <c r="C226" s="318" t="s">
        <v>3600</v>
      </c>
      <c r="D226" s="303" t="s">
        <v>3610</v>
      </c>
      <c r="E226" s="114" t="s">
        <v>3530</v>
      </c>
      <c r="F226" s="114" t="s">
        <v>3531</v>
      </c>
      <c r="G226" s="267" t="s">
        <v>3476</v>
      </c>
      <c r="H226" s="234" t="s">
        <v>3591</v>
      </c>
      <c r="I226" s="291" t="s">
        <v>2012</v>
      </c>
    </row>
    <row r="227" spans="1:9" s="2" customFormat="1" ht="20.100000000000001" customHeight="1">
      <c r="A227" s="91"/>
      <c r="B227" s="266" t="s">
        <v>3076</v>
      </c>
      <c r="C227" s="319" t="s">
        <v>3611</v>
      </c>
      <c r="D227" s="301" t="s">
        <v>3612</v>
      </c>
      <c r="E227" s="184" t="s">
        <v>3532</v>
      </c>
      <c r="F227" s="184" t="s">
        <v>3533</v>
      </c>
      <c r="G227" s="267" t="s">
        <v>3476</v>
      </c>
      <c r="H227" s="135" t="s">
        <v>3615</v>
      </c>
      <c r="I227" s="291" t="s">
        <v>1733</v>
      </c>
    </row>
    <row r="228" spans="1:9" s="2" customFormat="1" ht="20.100000000000001" customHeight="1">
      <c r="A228" s="91"/>
      <c r="B228" s="266" t="s">
        <v>3076</v>
      </c>
      <c r="C228" s="320" t="s">
        <v>3611</v>
      </c>
      <c r="D228" s="303" t="s">
        <v>3613</v>
      </c>
      <c r="E228" s="114" t="s">
        <v>3532</v>
      </c>
      <c r="F228" s="114" t="s">
        <v>3533</v>
      </c>
      <c r="G228" s="267" t="s">
        <v>3476</v>
      </c>
      <c r="H228" s="216" t="s">
        <v>3615</v>
      </c>
      <c r="I228" s="291" t="s">
        <v>2012</v>
      </c>
    </row>
    <row r="229" spans="1:9" s="2" customFormat="1" ht="20.100000000000001" customHeight="1">
      <c r="A229" s="91"/>
      <c r="B229" s="266" t="s">
        <v>3076</v>
      </c>
      <c r="C229" s="321" t="s">
        <v>3614</v>
      </c>
      <c r="D229" s="303" t="s">
        <v>3616</v>
      </c>
      <c r="E229" s="114" t="s">
        <v>3537</v>
      </c>
      <c r="F229" s="114" t="s">
        <v>3538</v>
      </c>
      <c r="G229" s="267" t="s">
        <v>3476</v>
      </c>
      <c r="H229" s="246" t="s">
        <v>3591</v>
      </c>
      <c r="I229" s="291" t="s">
        <v>1733</v>
      </c>
    </row>
    <row r="230" spans="1:9" s="2" customFormat="1" ht="20.100000000000001" customHeight="1">
      <c r="A230" s="91"/>
      <c r="B230" s="266" t="s">
        <v>3076</v>
      </c>
      <c r="C230" s="321" t="s">
        <v>3614</v>
      </c>
      <c r="D230" s="303" t="s">
        <v>3617</v>
      </c>
      <c r="E230" s="114" t="s">
        <v>3537</v>
      </c>
      <c r="F230" s="114" t="s">
        <v>3538</v>
      </c>
      <c r="G230" s="267" t="s">
        <v>3476</v>
      </c>
      <c r="H230" s="246" t="s">
        <v>3591</v>
      </c>
      <c r="I230" s="291" t="s">
        <v>2012</v>
      </c>
    </row>
    <row r="231" spans="1:9" s="2" customFormat="1" ht="20.100000000000001" customHeight="1">
      <c r="A231" s="91"/>
      <c r="B231" s="266" t="s">
        <v>3076</v>
      </c>
      <c r="C231" s="224" t="s">
        <v>3619</v>
      </c>
      <c r="D231" s="103" t="s">
        <v>3620</v>
      </c>
      <c r="E231" s="102" t="s">
        <v>3540</v>
      </c>
      <c r="F231" s="102" t="s">
        <v>3541</v>
      </c>
      <c r="G231" s="254" t="s">
        <v>3476</v>
      </c>
      <c r="H231" s="234" t="s">
        <v>3591</v>
      </c>
      <c r="I231" s="291" t="s">
        <v>1733</v>
      </c>
    </row>
    <row r="232" spans="1:9" s="2" customFormat="1" ht="20.100000000000001" customHeight="1">
      <c r="A232" s="91"/>
      <c r="B232" s="266" t="s">
        <v>3076</v>
      </c>
      <c r="C232" s="321" t="s">
        <v>3619</v>
      </c>
      <c r="D232" s="303" t="s">
        <v>3621</v>
      </c>
      <c r="E232" s="114" t="s">
        <v>3540</v>
      </c>
      <c r="F232" s="114" t="s">
        <v>3541</v>
      </c>
      <c r="G232" s="267" t="s">
        <v>3476</v>
      </c>
      <c r="H232" s="246" t="s">
        <v>3591</v>
      </c>
      <c r="I232" s="291" t="s">
        <v>2012</v>
      </c>
    </row>
    <row r="233" spans="1:9" s="2" customFormat="1" ht="20.100000000000001" customHeight="1">
      <c r="A233" s="91"/>
      <c r="B233" s="266" t="s">
        <v>3076</v>
      </c>
      <c r="C233" s="321" t="s">
        <v>3623</v>
      </c>
      <c r="D233" s="303" t="s">
        <v>3624</v>
      </c>
      <c r="E233" s="114" t="s">
        <v>3545</v>
      </c>
      <c r="F233" s="114" t="s">
        <v>3546</v>
      </c>
      <c r="G233" s="267" t="s">
        <v>3476</v>
      </c>
      <c r="H233" s="246" t="s">
        <v>3591</v>
      </c>
      <c r="I233" s="291" t="s">
        <v>1733</v>
      </c>
    </row>
    <row r="234" spans="1:9" s="2" customFormat="1" ht="20.100000000000001" customHeight="1">
      <c r="A234" s="91"/>
      <c r="B234" s="266" t="s">
        <v>3076</v>
      </c>
      <c r="C234" s="321" t="s">
        <v>3623</v>
      </c>
      <c r="D234" s="303" t="s">
        <v>3625</v>
      </c>
      <c r="E234" s="114" t="s">
        <v>3545</v>
      </c>
      <c r="F234" s="114" t="s">
        <v>3546</v>
      </c>
      <c r="G234" s="267" t="s">
        <v>3476</v>
      </c>
      <c r="H234" s="246" t="s">
        <v>3591</v>
      </c>
      <c r="I234" s="291" t="s">
        <v>2012</v>
      </c>
    </row>
    <row r="235" spans="1:9" s="2" customFormat="1" ht="20.100000000000001" customHeight="1">
      <c r="A235" s="91"/>
      <c r="B235" s="266" t="s">
        <v>3076</v>
      </c>
      <c r="C235" s="321" t="s">
        <v>3627</v>
      </c>
      <c r="D235" s="303" t="s">
        <v>3628</v>
      </c>
      <c r="E235" s="114" t="s">
        <v>3547</v>
      </c>
      <c r="F235" s="114" t="s">
        <v>3548</v>
      </c>
      <c r="G235" s="267" t="s">
        <v>3476</v>
      </c>
      <c r="H235" s="246" t="s">
        <v>3591</v>
      </c>
      <c r="I235" s="291" t="s">
        <v>1733</v>
      </c>
    </row>
    <row r="236" spans="1:9" s="2" customFormat="1" ht="20.100000000000001" customHeight="1">
      <c r="A236" s="91"/>
      <c r="B236" s="266" t="s">
        <v>3076</v>
      </c>
      <c r="C236" s="321" t="s">
        <v>3627</v>
      </c>
      <c r="D236" s="303" t="s">
        <v>3629</v>
      </c>
      <c r="E236" s="114" t="s">
        <v>3547</v>
      </c>
      <c r="F236" s="114" t="s">
        <v>3548</v>
      </c>
      <c r="G236" s="267" t="s">
        <v>3476</v>
      </c>
      <c r="H236" s="246" t="s">
        <v>3591</v>
      </c>
      <c r="I236" s="291" t="s">
        <v>2012</v>
      </c>
    </row>
    <row r="237" spans="1:9" s="2" customFormat="1" ht="20.100000000000001" customHeight="1">
      <c r="A237" s="91"/>
      <c r="B237" s="266" t="s">
        <v>3076</v>
      </c>
      <c r="C237" s="321" t="s">
        <v>3631</v>
      </c>
      <c r="D237" s="303" t="s">
        <v>3632</v>
      </c>
      <c r="E237" s="114" t="s">
        <v>3550</v>
      </c>
      <c r="F237" s="114" t="s">
        <v>3551</v>
      </c>
      <c r="G237" s="267" t="s">
        <v>3476</v>
      </c>
      <c r="H237" s="246" t="s">
        <v>3591</v>
      </c>
      <c r="I237" s="291" t="s">
        <v>1733</v>
      </c>
    </row>
    <row r="238" spans="1:9" s="2" customFormat="1" ht="20.100000000000001" customHeight="1">
      <c r="A238" s="91"/>
      <c r="B238" s="266" t="s">
        <v>3076</v>
      </c>
      <c r="C238" s="321" t="s">
        <v>3631</v>
      </c>
      <c r="D238" s="303" t="s">
        <v>3633</v>
      </c>
      <c r="E238" s="114" t="s">
        <v>3550</v>
      </c>
      <c r="F238" s="114" t="s">
        <v>3551</v>
      </c>
      <c r="G238" s="267" t="s">
        <v>3476</v>
      </c>
      <c r="H238" s="246" t="s">
        <v>3591</v>
      </c>
      <c r="I238" s="291" t="s">
        <v>2012</v>
      </c>
    </row>
    <row r="239" spans="1:9" s="2" customFormat="1" ht="20.100000000000001" customHeight="1">
      <c r="A239" s="91"/>
      <c r="B239" s="266" t="s">
        <v>3076</v>
      </c>
      <c r="C239" s="321" t="s">
        <v>3635</v>
      </c>
      <c r="D239" s="303" t="s">
        <v>3637</v>
      </c>
      <c r="E239" s="114" t="s">
        <v>3553</v>
      </c>
      <c r="F239" s="114" t="s">
        <v>3554</v>
      </c>
      <c r="G239" s="267" t="s">
        <v>3476</v>
      </c>
      <c r="H239" s="246" t="s">
        <v>3591</v>
      </c>
      <c r="I239" s="291" t="s">
        <v>1733</v>
      </c>
    </row>
    <row r="240" spans="1:9" s="2" customFormat="1" ht="20.100000000000001" customHeight="1">
      <c r="A240" s="91"/>
      <c r="B240" s="266" t="s">
        <v>3076</v>
      </c>
      <c r="C240" s="321" t="s">
        <v>3635</v>
      </c>
      <c r="D240" s="303" t="s">
        <v>3638</v>
      </c>
      <c r="E240" s="114" t="s">
        <v>3553</v>
      </c>
      <c r="F240" s="114" t="s">
        <v>3554</v>
      </c>
      <c r="G240" s="267" t="s">
        <v>3476</v>
      </c>
      <c r="H240" s="246" t="s">
        <v>3591</v>
      </c>
      <c r="I240" s="291" t="s">
        <v>2012</v>
      </c>
    </row>
    <row r="241" spans="1:9" s="2" customFormat="1" ht="20.100000000000001" customHeight="1">
      <c r="A241" s="91"/>
      <c r="B241" s="266" t="s">
        <v>3076</v>
      </c>
      <c r="C241" s="321" t="s">
        <v>3635</v>
      </c>
      <c r="D241" s="303" t="s">
        <v>3639</v>
      </c>
      <c r="E241" s="114" t="s">
        <v>3555</v>
      </c>
      <c r="F241" s="114" t="s">
        <v>3556</v>
      </c>
      <c r="G241" s="267" t="s">
        <v>3476</v>
      </c>
      <c r="H241" s="246" t="s">
        <v>3591</v>
      </c>
      <c r="I241" s="291" t="s">
        <v>1733</v>
      </c>
    </row>
    <row r="242" spans="1:9" s="2" customFormat="1" ht="20.100000000000001" customHeight="1">
      <c r="A242" s="91"/>
      <c r="B242" s="266" t="s">
        <v>3076</v>
      </c>
      <c r="C242" s="321" t="s">
        <v>3635</v>
      </c>
      <c r="D242" s="303" t="s">
        <v>3640</v>
      </c>
      <c r="E242" s="114" t="s">
        <v>3555</v>
      </c>
      <c r="F242" s="114" t="s">
        <v>3556</v>
      </c>
      <c r="G242" s="267" t="s">
        <v>3476</v>
      </c>
      <c r="H242" s="246" t="s">
        <v>3591</v>
      </c>
      <c r="I242" s="291" t="s">
        <v>2012</v>
      </c>
    </row>
    <row r="243" spans="1:9" s="2" customFormat="1" ht="20.100000000000001" customHeight="1">
      <c r="A243" s="91"/>
      <c r="B243" s="266" t="s">
        <v>3076</v>
      </c>
      <c r="C243" s="321" t="s">
        <v>3635</v>
      </c>
      <c r="D243" s="303" t="s">
        <v>3641</v>
      </c>
      <c r="E243" s="114" t="s">
        <v>3559</v>
      </c>
      <c r="F243" s="114" t="s">
        <v>3560</v>
      </c>
      <c r="G243" s="267" t="s">
        <v>3476</v>
      </c>
      <c r="H243" s="246" t="s">
        <v>3591</v>
      </c>
      <c r="I243" s="291" t="s">
        <v>1733</v>
      </c>
    </row>
    <row r="244" spans="1:9" s="2" customFormat="1" ht="20.100000000000001" customHeight="1">
      <c r="A244" s="91"/>
      <c r="B244" s="266" t="s">
        <v>3076</v>
      </c>
      <c r="C244" s="321" t="s">
        <v>3635</v>
      </c>
      <c r="D244" s="303" t="s">
        <v>3642</v>
      </c>
      <c r="E244" s="114" t="s">
        <v>3559</v>
      </c>
      <c r="F244" s="114" t="s">
        <v>3636</v>
      </c>
      <c r="G244" s="267" t="s">
        <v>3476</v>
      </c>
      <c r="H244" s="246" t="s">
        <v>3591</v>
      </c>
      <c r="I244" s="291" t="s">
        <v>2012</v>
      </c>
    </row>
    <row r="245" spans="1:9" s="2" customFormat="1" ht="20.100000000000001" customHeight="1">
      <c r="A245" s="91"/>
      <c r="B245" s="266" t="s">
        <v>3076</v>
      </c>
      <c r="C245" s="321" t="s">
        <v>3635</v>
      </c>
      <c r="D245" s="303" t="s">
        <v>3643</v>
      </c>
      <c r="E245" s="114" t="s">
        <v>3563</v>
      </c>
      <c r="F245" s="114" t="s">
        <v>3564</v>
      </c>
      <c r="G245" s="267" t="s">
        <v>3476</v>
      </c>
      <c r="H245" s="246" t="s">
        <v>3591</v>
      </c>
      <c r="I245" s="291" t="s">
        <v>1733</v>
      </c>
    </row>
    <row r="246" spans="1:9" s="2" customFormat="1" ht="20.100000000000001" customHeight="1">
      <c r="A246" s="91"/>
      <c r="B246" s="266" t="s">
        <v>3076</v>
      </c>
      <c r="C246" s="321" t="s">
        <v>3635</v>
      </c>
      <c r="D246" s="303" t="s">
        <v>3644</v>
      </c>
      <c r="E246" s="114" t="s">
        <v>3563</v>
      </c>
      <c r="F246" s="114" t="s">
        <v>3564</v>
      </c>
      <c r="G246" s="267" t="s">
        <v>3476</v>
      </c>
      <c r="H246" s="246" t="s">
        <v>3591</v>
      </c>
      <c r="I246" s="291" t="s">
        <v>2012</v>
      </c>
    </row>
    <row r="247" spans="1:9" s="2" customFormat="1" ht="20.100000000000001" customHeight="1">
      <c r="A247" s="91"/>
      <c r="B247" s="266" t="s">
        <v>3076</v>
      </c>
      <c r="C247" s="321" t="s">
        <v>3645</v>
      </c>
      <c r="D247" s="303" t="s">
        <v>3646</v>
      </c>
      <c r="E247" s="114" t="s">
        <v>3567</v>
      </c>
      <c r="F247" s="114" t="s">
        <v>3568</v>
      </c>
      <c r="G247" s="267" t="s">
        <v>3476</v>
      </c>
      <c r="H247" s="246" t="s">
        <v>3591</v>
      </c>
      <c r="I247" s="291" t="s">
        <v>1733</v>
      </c>
    </row>
    <row r="248" spans="1:9" s="2" customFormat="1" ht="20.100000000000001" customHeight="1">
      <c r="A248" s="91"/>
      <c r="B248" s="266" t="s">
        <v>3076</v>
      </c>
      <c r="C248" s="321" t="s">
        <v>3645</v>
      </c>
      <c r="D248" s="303" t="s">
        <v>3647</v>
      </c>
      <c r="E248" s="114" t="s">
        <v>3567</v>
      </c>
      <c r="F248" s="114" t="s">
        <v>3569</v>
      </c>
      <c r="G248" s="267" t="s">
        <v>3476</v>
      </c>
      <c r="H248" s="246" t="s">
        <v>3591</v>
      </c>
      <c r="I248" s="291" t="s">
        <v>2012</v>
      </c>
    </row>
    <row r="249" spans="1:9" s="2" customFormat="1" ht="20.100000000000001" customHeight="1">
      <c r="A249" s="91"/>
      <c r="B249" s="266" t="s">
        <v>3076</v>
      </c>
      <c r="C249" s="321" t="s">
        <v>3648</v>
      </c>
      <c r="D249" s="303" t="s">
        <v>3649</v>
      </c>
      <c r="E249" s="114" t="s">
        <v>3574</v>
      </c>
      <c r="F249" s="114" t="s">
        <v>3575</v>
      </c>
      <c r="G249" s="267" t="s">
        <v>3476</v>
      </c>
      <c r="H249" s="246" t="s">
        <v>3591</v>
      </c>
      <c r="I249" s="291" t="s">
        <v>1733</v>
      </c>
    </row>
    <row r="250" spans="1:9" s="2" customFormat="1" ht="20.100000000000001" customHeight="1">
      <c r="A250" s="91"/>
      <c r="B250" s="266" t="s">
        <v>3076</v>
      </c>
      <c r="C250" s="321" t="s">
        <v>3648</v>
      </c>
      <c r="D250" s="303" t="s">
        <v>3650</v>
      </c>
      <c r="E250" s="114" t="s">
        <v>3574</v>
      </c>
      <c r="F250" s="114" t="s">
        <v>3575</v>
      </c>
      <c r="G250" s="267" t="s">
        <v>3476</v>
      </c>
      <c r="H250" s="246" t="s">
        <v>3591</v>
      </c>
      <c r="I250" s="291" t="s">
        <v>2012</v>
      </c>
    </row>
    <row r="251" spans="1:9" s="2" customFormat="1" ht="20.100000000000001" customHeight="1">
      <c r="A251" s="91"/>
      <c r="B251" s="266" t="s">
        <v>3076</v>
      </c>
      <c r="C251" s="321" t="s">
        <v>3648</v>
      </c>
      <c r="D251" s="303" t="s">
        <v>3651</v>
      </c>
      <c r="E251" s="114" t="s">
        <v>3577</v>
      </c>
      <c r="F251" s="114" t="s">
        <v>3578</v>
      </c>
      <c r="G251" s="267" t="s">
        <v>3476</v>
      </c>
      <c r="H251" s="246" t="s">
        <v>3591</v>
      </c>
      <c r="I251" s="291" t="s">
        <v>1733</v>
      </c>
    </row>
    <row r="252" spans="1:9" s="2" customFormat="1" ht="20.100000000000001" customHeight="1">
      <c r="A252" s="91"/>
      <c r="B252" s="266" t="s">
        <v>3076</v>
      </c>
      <c r="C252" s="321" t="s">
        <v>3648</v>
      </c>
      <c r="D252" s="303" t="s">
        <v>3652</v>
      </c>
      <c r="E252" s="114" t="s">
        <v>3577</v>
      </c>
      <c r="F252" s="114" t="s">
        <v>3578</v>
      </c>
      <c r="G252" s="267" t="s">
        <v>3476</v>
      </c>
      <c r="H252" s="246" t="s">
        <v>3591</v>
      </c>
      <c r="I252" s="291" t="s">
        <v>2012</v>
      </c>
    </row>
    <row r="253" spans="1:9" s="2" customFormat="1" ht="20.100000000000001" customHeight="1">
      <c r="A253" s="91"/>
      <c r="B253" s="266" t="s">
        <v>3076</v>
      </c>
      <c r="C253" s="321" t="s">
        <v>3653</v>
      </c>
      <c r="D253" s="303" t="s">
        <v>3654</v>
      </c>
      <c r="E253" s="114" t="s">
        <v>3580</v>
      </c>
      <c r="F253" s="114" t="s">
        <v>3581</v>
      </c>
      <c r="G253" s="267" t="s">
        <v>3476</v>
      </c>
      <c r="H253" s="222" t="s">
        <v>3655</v>
      </c>
      <c r="I253" s="232" t="s">
        <v>3485</v>
      </c>
    </row>
    <row r="254" spans="1:9" s="2" customFormat="1" ht="20.100000000000001" customHeight="1">
      <c r="A254" s="91"/>
      <c r="B254" s="252" t="s">
        <v>3076</v>
      </c>
      <c r="C254" s="224" t="s">
        <v>3656</v>
      </c>
      <c r="D254" s="99" t="s">
        <v>3657</v>
      </c>
      <c r="E254" s="98" t="s">
        <v>3583</v>
      </c>
      <c r="F254" s="98" t="s">
        <v>3584</v>
      </c>
      <c r="G254" s="271" t="s">
        <v>3476</v>
      </c>
      <c r="H254" s="89" t="s">
        <v>3655</v>
      </c>
      <c r="I254" s="232" t="s">
        <v>3485</v>
      </c>
    </row>
    <row r="255" spans="1:9" s="2" customFormat="1" ht="20.100000000000001" customHeight="1">
      <c r="A255" s="322" t="s">
        <v>3770</v>
      </c>
      <c r="B255" s="109" t="s">
        <v>3659</v>
      </c>
      <c r="C255" s="309" t="s">
        <v>3660</v>
      </c>
      <c r="D255" s="94" t="s">
        <v>3661</v>
      </c>
      <c r="E255" s="93" t="s">
        <v>3662</v>
      </c>
      <c r="F255" s="93" t="s">
        <v>3663</v>
      </c>
      <c r="G255" s="323" t="s">
        <v>3664</v>
      </c>
      <c r="H255" s="323" t="s">
        <v>3663</v>
      </c>
      <c r="I255" s="289" t="s">
        <v>3665</v>
      </c>
    </row>
    <row r="256" spans="1:9" s="2" customFormat="1" ht="20.100000000000001" customHeight="1">
      <c r="A256" s="91"/>
      <c r="B256" s="244" t="s">
        <v>3666</v>
      </c>
      <c r="C256" s="257" t="s">
        <v>2324</v>
      </c>
      <c r="D256" s="267" t="s">
        <v>3704</v>
      </c>
      <c r="E256" s="114" t="s">
        <v>432</v>
      </c>
      <c r="F256" s="114" t="s">
        <v>432</v>
      </c>
      <c r="G256" s="267" t="s">
        <v>3476</v>
      </c>
      <c r="H256" s="246" t="s">
        <v>3705</v>
      </c>
      <c r="I256" s="291" t="s">
        <v>3706</v>
      </c>
    </row>
    <row r="257" spans="1:9" s="2" customFormat="1" ht="20.100000000000001" customHeight="1">
      <c r="A257" s="91"/>
      <c r="B257" s="244" t="s">
        <v>3666</v>
      </c>
      <c r="C257" s="324" t="s">
        <v>3160</v>
      </c>
      <c r="D257" s="267" t="s">
        <v>3707</v>
      </c>
      <c r="E257" s="135" t="s">
        <v>436</v>
      </c>
      <c r="F257" s="135" t="s">
        <v>436</v>
      </c>
      <c r="G257" s="267" t="s">
        <v>3476</v>
      </c>
      <c r="H257" s="222" t="s">
        <v>3709</v>
      </c>
      <c r="I257" s="291" t="s">
        <v>3706</v>
      </c>
    </row>
    <row r="258" spans="1:9" s="2" customFormat="1" ht="20.100000000000001" customHeight="1">
      <c r="A258" s="91"/>
      <c r="B258" s="244" t="s">
        <v>3666</v>
      </c>
      <c r="C258" s="324" t="s">
        <v>3160</v>
      </c>
      <c r="D258" s="267" t="s">
        <v>3708</v>
      </c>
      <c r="E258" s="135" t="s">
        <v>439</v>
      </c>
      <c r="F258" s="135" t="s">
        <v>439</v>
      </c>
      <c r="G258" s="267" t="s">
        <v>3476</v>
      </c>
      <c r="H258" s="222" t="s">
        <v>3709</v>
      </c>
      <c r="I258" s="291" t="s">
        <v>3706</v>
      </c>
    </row>
    <row r="259" spans="1:9" s="2" customFormat="1" ht="20.100000000000001" customHeight="1">
      <c r="A259" s="91"/>
      <c r="B259" s="244" t="s">
        <v>3666</v>
      </c>
      <c r="C259" s="257" t="s">
        <v>3595</v>
      </c>
      <c r="D259" s="267" t="s">
        <v>3710</v>
      </c>
      <c r="E259" s="135" t="s">
        <v>441</v>
      </c>
      <c r="F259" s="135" t="s">
        <v>569</v>
      </c>
      <c r="G259" s="267" t="s">
        <v>3476</v>
      </c>
      <c r="H259" s="222" t="s">
        <v>3715</v>
      </c>
      <c r="I259" s="291" t="s">
        <v>3706</v>
      </c>
    </row>
    <row r="260" spans="1:9" s="2" customFormat="1" ht="20.100000000000001" customHeight="1">
      <c r="A260" s="91"/>
      <c r="B260" s="244" t="s">
        <v>3666</v>
      </c>
      <c r="C260" s="257" t="s">
        <v>3595</v>
      </c>
      <c r="D260" s="267" t="s">
        <v>3711</v>
      </c>
      <c r="E260" s="135" t="s">
        <v>443</v>
      </c>
      <c r="F260" s="135" t="s">
        <v>570</v>
      </c>
      <c r="G260" s="267" t="s">
        <v>3476</v>
      </c>
      <c r="H260" s="222" t="s">
        <v>3715</v>
      </c>
      <c r="I260" s="291" t="s">
        <v>3706</v>
      </c>
    </row>
    <row r="261" spans="1:9" s="2" customFormat="1" ht="20.100000000000001" customHeight="1">
      <c r="A261" s="91"/>
      <c r="B261" s="244" t="s">
        <v>3666</v>
      </c>
      <c r="C261" s="257" t="s">
        <v>3714</v>
      </c>
      <c r="D261" s="267" t="s">
        <v>3712</v>
      </c>
      <c r="E261" s="135" t="s">
        <v>445</v>
      </c>
      <c r="F261" s="135" t="s">
        <v>571</v>
      </c>
      <c r="G261" s="267" t="s">
        <v>3476</v>
      </c>
      <c r="H261" s="222" t="s">
        <v>3715</v>
      </c>
      <c r="I261" s="291" t="s">
        <v>3706</v>
      </c>
    </row>
    <row r="262" spans="1:9" s="2" customFormat="1" ht="20.100000000000001" customHeight="1">
      <c r="A262" s="91"/>
      <c r="B262" s="244" t="s">
        <v>3666</v>
      </c>
      <c r="C262" s="257" t="s">
        <v>3714</v>
      </c>
      <c r="D262" s="267" t="s">
        <v>3713</v>
      </c>
      <c r="E262" s="135" t="s">
        <v>572</v>
      </c>
      <c r="F262" s="135" t="s">
        <v>576</v>
      </c>
      <c r="G262" s="267" t="s">
        <v>3476</v>
      </c>
      <c r="H262" s="222" t="s">
        <v>3715</v>
      </c>
      <c r="I262" s="291" t="s">
        <v>3706</v>
      </c>
    </row>
    <row r="263" spans="1:9" ht="20.100000000000001" customHeight="1">
      <c r="A263" s="91"/>
      <c r="B263" s="244" t="s">
        <v>3666</v>
      </c>
      <c r="C263" s="257" t="s">
        <v>3714</v>
      </c>
      <c r="D263" s="267" t="s">
        <v>3716</v>
      </c>
      <c r="E263" s="135" t="s">
        <v>450</v>
      </c>
      <c r="F263" s="135" t="s">
        <v>577</v>
      </c>
      <c r="G263" s="267" t="s">
        <v>3476</v>
      </c>
      <c r="H263" s="222" t="s">
        <v>3715</v>
      </c>
      <c r="I263" s="291" t="s">
        <v>3706</v>
      </c>
    </row>
    <row r="264" spans="1:9" ht="20.100000000000001" customHeight="1">
      <c r="A264" s="91"/>
      <c r="B264" s="244" t="s">
        <v>3666</v>
      </c>
      <c r="C264" s="257" t="s">
        <v>3714</v>
      </c>
      <c r="D264" s="267" t="s">
        <v>3717</v>
      </c>
      <c r="E264" s="135" t="s">
        <v>452</v>
      </c>
      <c r="F264" s="135" t="s">
        <v>578</v>
      </c>
      <c r="G264" s="267" t="s">
        <v>3476</v>
      </c>
      <c r="H264" s="222" t="s">
        <v>3715</v>
      </c>
      <c r="I264" s="291" t="s">
        <v>3706</v>
      </c>
    </row>
    <row r="265" spans="1:9" ht="20.100000000000001" customHeight="1">
      <c r="A265" s="91"/>
      <c r="B265" s="244" t="s">
        <v>3666</v>
      </c>
      <c r="C265" s="257" t="s">
        <v>3714</v>
      </c>
      <c r="D265" s="267" t="s">
        <v>3718</v>
      </c>
      <c r="E265" s="135" t="s">
        <v>454</v>
      </c>
      <c r="F265" s="135" t="s">
        <v>579</v>
      </c>
      <c r="G265" s="267" t="s">
        <v>3476</v>
      </c>
      <c r="H265" s="222" t="s">
        <v>3715</v>
      </c>
      <c r="I265" s="291" t="s">
        <v>3706</v>
      </c>
    </row>
    <row r="266" spans="1:9" ht="20.100000000000001" customHeight="1">
      <c r="A266" s="91"/>
      <c r="B266" s="244" t="s">
        <v>3666</v>
      </c>
      <c r="C266" s="257" t="s">
        <v>3722</v>
      </c>
      <c r="D266" s="267" t="s">
        <v>3719</v>
      </c>
      <c r="E266" s="135" t="s">
        <v>775</v>
      </c>
      <c r="F266" s="135" t="s">
        <v>456</v>
      </c>
      <c r="G266" s="267" t="s">
        <v>3476</v>
      </c>
      <c r="H266" s="135" t="s">
        <v>3724</v>
      </c>
      <c r="I266" s="291" t="s">
        <v>3706</v>
      </c>
    </row>
    <row r="267" spans="1:9" ht="20.100000000000001" customHeight="1">
      <c r="A267" s="91"/>
      <c r="B267" s="244" t="s">
        <v>3666</v>
      </c>
      <c r="C267" s="257" t="s">
        <v>3722</v>
      </c>
      <c r="D267" s="267" t="s">
        <v>3720</v>
      </c>
      <c r="E267" s="135" t="s">
        <v>775</v>
      </c>
      <c r="F267" s="135" t="s">
        <v>456</v>
      </c>
      <c r="G267" s="267" t="s">
        <v>3476</v>
      </c>
      <c r="H267" s="135" t="s">
        <v>3724</v>
      </c>
      <c r="I267" s="291" t="s">
        <v>3706</v>
      </c>
    </row>
    <row r="268" spans="1:9" ht="20.100000000000001" customHeight="1">
      <c r="A268" s="91"/>
      <c r="B268" s="244" t="s">
        <v>3666</v>
      </c>
      <c r="C268" s="257" t="s">
        <v>3723</v>
      </c>
      <c r="D268" s="267" t="s">
        <v>3721</v>
      </c>
      <c r="E268" s="135" t="s">
        <v>777</v>
      </c>
      <c r="F268" s="135" t="s">
        <v>466</v>
      </c>
      <c r="G268" s="267" t="s">
        <v>3476</v>
      </c>
      <c r="H268" s="135" t="s">
        <v>3724</v>
      </c>
      <c r="I268" s="291" t="s">
        <v>3706</v>
      </c>
    </row>
    <row r="269" spans="1:9" ht="20.100000000000001" customHeight="1">
      <c r="A269" s="91"/>
      <c r="B269" s="244" t="s">
        <v>3666</v>
      </c>
      <c r="C269" s="312" t="s">
        <v>3725</v>
      </c>
      <c r="D269" s="267" t="s">
        <v>3729</v>
      </c>
      <c r="E269" s="135" t="s">
        <v>782</v>
      </c>
      <c r="F269" s="135" t="s">
        <v>469</v>
      </c>
      <c r="G269" s="267" t="s">
        <v>3476</v>
      </c>
      <c r="H269" s="222" t="s">
        <v>3715</v>
      </c>
      <c r="I269" s="291" t="s">
        <v>3706</v>
      </c>
    </row>
    <row r="270" spans="1:9" ht="20.100000000000001" customHeight="1">
      <c r="A270" s="91"/>
      <c r="B270" s="244" t="s">
        <v>3666</v>
      </c>
      <c r="C270" s="312" t="s">
        <v>3726</v>
      </c>
      <c r="D270" s="267" t="s">
        <v>3730</v>
      </c>
      <c r="E270" s="135" t="s">
        <v>471</v>
      </c>
      <c r="F270" s="135" t="s">
        <v>471</v>
      </c>
      <c r="G270" s="267" t="s">
        <v>3476</v>
      </c>
      <c r="H270" s="222" t="s">
        <v>3715</v>
      </c>
      <c r="I270" s="291" t="s">
        <v>3706</v>
      </c>
    </row>
    <row r="271" spans="1:9" ht="20.100000000000001" customHeight="1">
      <c r="A271" s="91"/>
      <c r="B271" s="244" t="s">
        <v>3733</v>
      </c>
      <c r="C271" s="312" t="s">
        <v>3727</v>
      </c>
      <c r="D271" s="267" t="s">
        <v>3731</v>
      </c>
      <c r="E271" s="135" t="s">
        <v>473</v>
      </c>
      <c r="F271" s="135" t="s">
        <v>473</v>
      </c>
      <c r="G271" s="209" t="s">
        <v>4054</v>
      </c>
      <c r="H271" s="114" t="s">
        <v>4055</v>
      </c>
      <c r="I271" s="291" t="s">
        <v>3706</v>
      </c>
    </row>
    <row r="272" spans="1:9" ht="20.100000000000001" customHeight="1">
      <c r="A272" s="91"/>
      <c r="B272" s="244" t="s">
        <v>3733</v>
      </c>
      <c r="C272" s="312" t="s">
        <v>3727</v>
      </c>
      <c r="D272" s="267" t="s">
        <v>3732</v>
      </c>
      <c r="E272" s="135" t="s">
        <v>473</v>
      </c>
      <c r="F272" s="135" t="s">
        <v>473</v>
      </c>
      <c r="G272" s="209" t="s">
        <v>4054</v>
      </c>
      <c r="H272" s="114" t="s">
        <v>4055</v>
      </c>
      <c r="I272" s="291" t="s">
        <v>3706</v>
      </c>
    </row>
    <row r="273" spans="1:9" ht="20.100000000000001" customHeight="1">
      <c r="A273" s="91"/>
      <c r="B273" s="244" t="s">
        <v>3666</v>
      </c>
      <c r="C273" s="312" t="s">
        <v>3728</v>
      </c>
      <c r="D273" s="267" t="s">
        <v>3734</v>
      </c>
      <c r="E273" s="135" t="s">
        <v>475</v>
      </c>
      <c r="F273" s="135" t="s">
        <v>475</v>
      </c>
      <c r="G273" s="209" t="s">
        <v>4054</v>
      </c>
      <c r="H273" s="114" t="s">
        <v>4055</v>
      </c>
      <c r="I273" s="291" t="s">
        <v>3706</v>
      </c>
    </row>
    <row r="274" spans="1:9" ht="20.100000000000001" customHeight="1">
      <c r="A274" s="91"/>
      <c r="B274" s="244" t="s">
        <v>3666</v>
      </c>
      <c r="C274" s="312" t="s">
        <v>3728</v>
      </c>
      <c r="D274" s="267" t="s">
        <v>3735</v>
      </c>
      <c r="E274" s="135" t="s">
        <v>475</v>
      </c>
      <c r="F274" s="135" t="s">
        <v>475</v>
      </c>
      <c r="G274" s="209" t="s">
        <v>4054</v>
      </c>
      <c r="H274" s="114" t="s">
        <v>4055</v>
      </c>
      <c r="I274" s="291" t="s">
        <v>3706</v>
      </c>
    </row>
    <row r="275" spans="1:9" ht="20.100000000000001" customHeight="1">
      <c r="A275" s="91"/>
      <c r="B275" s="244" t="s">
        <v>3666</v>
      </c>
      <c r="C275" s="312" t="s">
        <v>3739</v>
      </c>
      <c r="D275" s="267" t="s">
        <v>3736</v>
      </c>
      <c r="E275" s="135" t="s">
        <v>477</v>
      </c>
      <c r="F275" s="135" t="s">
        <v>477</v>
      </c>
      <c r="G275" s="267" t="s">
        <v>3476</v>
      </c>
      <c r="H275" s="222" t="s">
        <v>3741</v>
      </c>
      <c r="I275" s="291" t="s">
        <v>3706</v>
      </c>
    </row>
    <row r="276" spans="1:9" ht="20.100000000000001" customHeight="1">
      <c r="A276" s="91"/>
      <c r="B276" s="244" t="s">
        <v>3666</v>
      </c>
      <c r="C276" s="312" t="s">
        <v>3739</v>
      </c>
      <c r="D276" s="267" t="s">
        <v>3737</v>
      </c>
      <c r="E276" s="135" t="s">
        <v>477</v>
      </c>
      <c r="F276" s="135" t="s">
        <v>477</v>
      </c>
      <c r="G276" s="267" t="s">
        <v>3476</v>
      </c>
      <c r="H276" s="222" t="s">
        <v>3742</v>
      </c>
      <c r="I276" s="291" t="s">
        <v>3706</v>
      </c>
    </row>
    <row r="277" spans="1:9" ht="20.100000000000001" customHeight="1">
      <c r="A277" s="91"/>
      <c r="B277" s="244" t="s">
        <v>3666</v>
      </c>
      <c r="C277" s="312" t="s">
        <v>3740</v>
      </c>
      <c r="D277" s="267" t="s">
        <v>3738</v>
      </c>
      <c r="E277" s="135" t="s">
        <v>483</v>
      </c>
      <c r="F277" s="135" t="s">
        <v>483</v>
      </c>
      <c r="G277" s="267" t="s">
        <v>3476</v>
      </c>
      <c r="H277" s="222" t="s">
        <v>3715</v>
      </c>
      <c r="I277" s="291" t="s">
        <v>3706</v>
      </c>
    </row>
    <row r="278" spans="1:9" ht="20.100000000000001" customHeight="1">
      <c r="A278" s="91"/>
      <c r="B278" s="244" t="s">
        <v>3666</v>
      </c>
      <c r="C278" s="312" t="s">
        <v>3743</v>
      </c>
      <c r="D278" s="267" t="str">
        <f>承認一覧表!I1776</f>
        <v>021Q0642</v>
      </c>
      <c r="E278" s="135" t="str">
        <f>承認一覧表!J1776</f>
        <v>FCD止水栓用ﾊｯﾄ式円形鉄蓋</v>
      </c>
      <c r="F278" s="135" t="str">
        <f>承認一覧表!K1776</f>
        <v>CVA-19G-15L</v>
      </c>
      <c r="G278" s="267" t="s">
        <v>3476</v>
      </c>
      <c r="H278" s="222" t="str">
        <f>承認一覧表!L1776</f>
        <v>円形特殊（φ170）</v>
      </c>
      <c r="I278" s="291" t="str">
        <f>承認一覧表!S1776</f>
        <v>日之出水道機器（株）</v>
      </c>
    </row>
    <row r="279" spans="1:9" ht="20.100000000000001" customHeight="1">
      <c r="A279" s="91"/>
      <c r="B279" s="244" t="s">
        <v>3666</v>
      </c>
      <c r="C279" s="312" t="s">
        <v>3743</v>
      </c>
      <c r="D279" s="267" t="str">
        <f>承認一覧表!I1777</f>
        <v>041Q0604</v>
      </c>
      <c r="E279" s="135" t="str">
        <f>承認一覧表!J1777</f>
        <v>FCD止水栓ﾎﾞｯｸｽ</v>
      </c>
      <c r="F279" s="135" t="str">
        <f>承認一覧表!K1777</f>
        <v>VKYG</v>
      </c>
      <c r="G279" s="267" t="s">
        <v>3476</v>
      </c>
      <c r="H279" s="222" t="str">
        <f>承認一覧表!L1777</f>
        <v>円形特殊（φ170）</v>
      </c>
      <c r="I279" s="291" t="str">
        <f>承認一覧表!S1777</f>
        <v>（株）ダイモン</v>
      </c>
    </row>
    <row r="280" spans="1:9" ht="20.100000000000001" customHeight="1">
      <c r="A280" s="91"/>
      <c r="B280" s="244" t="s">
        <v>3666</v>
      </c>
      <c r="C280" s="312" t="s">
        <v>3743</v>
      </c>
      <c r="D280" s="267" t="str">
        <f>承認一覧表!I1778</f>
        <v>041Q0605</v>
      </c>
      <c r="E280" s="135" t="str">
        <f>承認一覧表!J1778</f>
        <v>FCD止水栓用ﾊｯﾄ式円形鉄蓋</v>
      </c>
      <c r="F280" s="135" t="str">
        <f>承認一覧表!K1778</f>
        <v>V7A</v>
      </c>
      <c r="G280" s="267" t="s">
        <v>3476</v>
      </c>
      <c r="H280" s="222" t="str">
        <f>承認一覧表!L1778</f>
        <v>円形特殊（φ170）</v>
      </c>
      <c r="I280" s="291" t="str">
        <f>承認一覧表!S1778</f>
        <v>（株）ダイモン</v>
      </c>
    </row>
    <row r="281" spans="1:9" ht="20.100000000000001" customHeight="1">
      <c r="A281" s="91"/>
      <c r="B281" s="244" t="s">
        <v>3666</v>
      </c>
      <c r="C281" s="312" t="s">
        <v>3744</v>
      </c>
      <c r="D281" s="267" t="str">
        <f>承認一覧表!I1784</f>
        <v>021Q0643</v>
      </c>
      <c r="E281" s="135" t="str">
        <f>承認一覧表!J1784</f>
        <v>私設排泥弁用ﾊｯﾄ式円形鉄蓋</v>
      </c>
      <c r="F281" s="135" t="str">
        <f>承認一覧表!K1784</f>
        <v>VAS-19G-15L</v>
      </c>
      <c r="G281" s="267" t="s">
        <v>3476</v>
      </c>
      <c r="H281" s="222" t="str">
        <f>承認一覧表!L1784</f>
        <v>円形特殊（φ170）</v>
      </c>
      <c r="I281" s="291" t="str">
        <f>承認一覧表!S1784</f>
        <v>日之出水道機器（株）</v>
      </c>
    </row>
    <row r="282" spans="1:9" ht="20.100000000000001" customHeight="1">
      <c r="A282" s="91"/>
      <c r="B282" s="244" t="s">
        <v>3666</v>
      </c>
      <c r="C282" s="312" t="s">
        <v>3744</v>
      </c>
      <c r="D282" s="267" t="str">
        <f>承認一覧表!I1785</f>
        <v>041Q0606</v>
      </c>
      <c r="E282" s="135" t="str">
        <f>承認一覧表!J1785</f>
        <v>私設排泥弁用ﾊｯﾄ式円形鉄蓋</v>
      </c>
      <c r="F282" s="135" t="str">
        <f>承認一覧表!K1785</f>
        <v>V7AC</v>
      </c>
      <c r="G282" s="267" t="s">
        <v>3476</v>
      </c>
      <c r="H282" s="222" t="str">
        <f>承認一覧表!L1785</f>
        <v>円形特殊（φ170）</v>
      </c>
      <c r="I282" s="291" t="str">
        <f>承認一覧表!S1785</f>
        <v>（株）ダイモン</v>
      </c>
    </row>
    <row r="283" spans="1:9" ht="20.100000000000001" customHeight="1">
      <c r="A283" s="91"/>
      <c r="B283" s="244" t="s">
        <v>3666</v>
      </c>
      <c r="C283" s="312" t="s">
        <v>3745</v>
      </c>
      <c r="D283" s="267" t="str">
        <f>承認一覧表!I1792</f>
        <v>021B0464</v>
      </c>
      <c r="E283" s="135" t="str">
        <f>承認一覧表!J1792</f>
        <v>止水栓用再生ﾌﾟﾗｽﾁｯｸ製調整ﾘﾝｸﾞ</v>
      </c>
      <c r="F283" s="135" t="str">
        <f>承認一覧表!K1792</f>
        <v>REP NHVO-20-10K</v>
      </c>
      <c r="G283" s="267" t="s">
        <v>3476</v>
      </c>
      <c r="H283" s="222" t="str">
        <f>承認一覧表!L1792</f>
        <v>円形特殊（φ200）</v>
      </c>
      <c r="I283" s="291" t="str">
        <f>承認一覧表!S1792</f>
        <v>日之出水道機器（株）</v>
      </c>
    </row>
    <row r="284" spans="1:9" ht="20.100000000000001" customHeight="1">
      <c r="A284" s="91"/>
      <c r="B284" s="244" t="s">
        <v>3666</v>
      </c>
      <c r="C284" s="312" t="s">
        <v>3745</v>
      </c>
      <c r="D284" s="267" t="str">
        <f>承認一覧表!I1793</f>
        <v>021B0465</v>
      </c>
      <c r="E284" s="135" t="str">
        <f>承認一覧表!J1793</f>
        <v>止水栓用再生ﾌﾟﾗｽﾁｯｸ製調整ﾘﾝｸﾞ</v>
      </c>
      <c r="F284" s="135" t="str">
        <f>承認一覧表!K1793</f>
        <v>REP NHVO-20-30K</v>
      </c>
      <c r="G284" s="267" t="s">
        <v>3476</v>
      </c>
      <c r="H284" s="222" t="str">
        <f>承認一覧表!L1793</f>
        <v>円形特殊（φ200）</v>
      </c>
      <c r="I284" s="291" t="str">
        <f>承認一覧表!S1793</f>
        <v>日之出水道機器（株）</v>
      </c>
    </row>
    <row r="285" spans="1:9" ht="20.100000000000001" customHeight="1">
      <c r="A285" s="91"/>
      <c r="B285" s="244" t="s">
        <v>3666</v>
      </c>
      <c r="C285" s="312" t="s">
        <v>3745</v>
      </c>
      <c r="D285" s="267" t="str">
        <f>承認一覧表!I1794</f>
        <v>021B0466</v>
      </c>
      <c r="E285" s="135" t="str">
        <f>承認一覧表!J1794</f>
        <v>止水栓用再生ﾌﾟﾗｽﾁｯｸ製調整ﾘﾝｸﾞ</v>
      </c>
      <c r="F285" s="135" t="str">
        <f>承認一覧表!K1794</f>
        <v>REP NHVO-20-50K</v>
      </c>
      <c r="G285" s="267" t="s">
        <v>3476</v>
      </c>
      <c r="H285" s="222" t="str">
        <f>承認一覧表!L1794</f>
        <v>円形特殊（φ200）</v>
      </c>
      <c r="I285" s="291" t="str">
        <f>承認一覧表!S1794</f>
        <v>日之出水道機器（株）</v>
      </c>
    </row>
    <row r="286" spans="1:9" ht="20.100000000000001" customHeight="1">
      <c r="A286" s="91"/>
      <c r="B286" s="244" t="s">
        <v>3666</v>
      </c>
      <c r="C286" s="312" t="s">
        <v>3745</v>
      </c>
      <c r="D286" s="267" t="str">
        <f>承認一覧表!I1795</f>
        <v>021B0467</v>
      </c>
      <c r="E286" s="135" t="str">
        <f>承認一覧表!J1795</f>
        <v>止水栓用再生ﾌﾟﾗｽﾁｯｸ製傾斜付調整ﾘﾝｸﾞ</v>
      </c>
      <c r="F286" s="135" t="str">
        <f>承認一覧表!K1795</f>
        <v>REP NHVO-20-30K（P3）</v>
      </c>
      <c r="G286" s="267" t="s">
        <v>3476</v>
      </c>
      <c r="H286" s="222" t="str">
        <f>承認一覧表!L1795</f>
        <v>円形特殊（φ200）</v>
      </c>
      <c r="I286" s="291" t="str">
        <f>承認一覧表!S1795</f>
        <v>日之出水道機器（株）</v>
      </c>
    </row>
    <row r="287" spans="1:9" ht="20.100000000000001" customHeight="1">
      <c r="A287" s="91"/>
      <c r="B287" s="244" t="s">
        <v>3666</v>
      </c>
      <c r="C287" s="312" t="s">
        <v>3745</v>
      </c>
      <c r="D287" s="267" t="str">
        <f>承認一覧表!I1796</f>
        <v>021B0468</v>
      </c>
      <c r="E287" s="135" t="str">
        <f>承認一覧表!J1796</f>
        <v>止水栓用再生ﾌﾟﾗｽﾁｯｸ製傾斜付調整ﾘﾝｸﾞ</v>
      </c>
      <c r="F287" s="135" t="str">
        <f>承認一覧表!K1796</f>
        <v>REP NHVO-20-30K（P5）</v>
      </c>
      <c r="G287" s="267" t="s">
        <v>3476</v>
      </c>
      <c r="H287" s="222" t="str">
        <f>承認一覧表!L1796</f>
        <v>円形特殊（φ200）</v>
      </c>
      <c r="I287" s="291" t="str">
        <f>承認一覧表!S1796</f>
        <v>日之出水道機器（株）</v>
      </c>
    </row>
    <row r="288" spans="1:9" ht="20.100000000000001" customHeight="1">
      <c r="A288" s="91"/>
      <c r="B288" s="244" t="s">
        <v>3076</v>
      </c>
      <c r="C288" s="312" t="s">
        <v>3745</v>
      </c>
      <c r="D288" s="267" t="str">
        <f>承認一覧表!I1797</f>
        <v>041B0471</v>
      </c>
      <c r="E288" s="135" t="str">
        <f>承認一覧表!J1797</f>
        <v>止水栓用ﾀﾞｸﾀｲﾙﾙ鋳鉄製調整ﾘﾝｸﾞ</v>
      </c>
      <c r="F288" s="135" t="str">
        <f>承認一覧表!K1797</f>
        <v>FB20K-1</v>
      </c>
      <c r="G288" s="267" t="s">
        <v>3476</v>
      </c>
      <c r="H288" s="222" t="str">
        <f>承認一覧表!L1797</f>
        <v>円形特殊（φ200）</v>
      </c>
      <c r="I288" s="291" t="str">
        <f>承認一覧表!S1797</f>
        <v>（株）ダイモン</v>
      </c>
    </row>
    <row r="289" spans="1:9" ht="20.100000000000001" customHeight="1">
      <c r="A289" s="91"/>
      <c r="B289" s="244" t="s">
        <v>3076</v>
      </c>
      <c r="C289" s="312" t="s">
        <v>3745</v>
      </c>
      <c r="D289" s="267" t="str">
        <f>承認一覧表!I1798</f>
        <v>041B0472</v>
      </c>
      <c r="E289" s="135" t="str">
        <f>承認一覧表!J1798</f>
        <v>止水栓用ﾀﾞｸﾀｲﾙﾙ鋳鉄製調整ﾘﾝｸﾞ</v>
      </c>
      <c r="F289" s="135" t="str">
        <f>承認一覧表!K1798</f>
        <v>FB20K-3</v>
      </c>
      <c r="G289" s="267" t="s">
        <v>3476</v>
      </c>
      <c r="H289" s="222" t="str">
        <f>承認一覧表!L1798</f>
        <v>円形特殊（φ200）</v>
      </c>
      <c r="I289" s="291" t="str">
        <f>承認一覧表!S1798</f>
        <v>（株）ダイモン</v>
      </c>
    </row>
    <row r="290" spans="1:9" ht="20.100000000000001" customHeight="1">
      <c r="A290" s="91"/>
      <c r="B290" s="244" t="s">
        <v>3076</v>
      </c>
      <c r="C290" s="312" t="s">
        <v>3745</v>
      </c>
      <c r="D290" s="267" t="str">
        <f>承認一覧表!I1799</f>
        <v>041B0473</v>
      </c>
      <c r="E290" s="135" t="str">
        <f>承認一覧表!J1799</f>
        <v>止水栓用ﾀﾞｸﾀｲﾙﾙ鋳鉄製調整ﾘﾝｸﾞ</v>
      </c>
      <c r="F290" s="135" t="str">
        <f>承認一覧表!K1799</f>
        <v>FB20K-5</v>
      </c>
      <c r="G290" s="267" t="s">
        <v>3476</v>
      </c>
      <c r="H290" s="222" t="str">
        <f>承認一覧表!L1799</f>
        <v>円形特殊（φ200）</v>
      </c>
      <c r="I290" s="291" t="str">
        <f>承認一覧表!S1799</f>
        <v>（株）ダイモン</v>
      </c>
    </row>
    <row r="291" spans="1:9" ht="20.100000000000001" customHeight="1">
      <c r="A291" s="91"/>
      <c r="B291" s="244" t="s">
        <v>3076</v>
      </c>
      <c r="C291" s="312" t="s">
        <v>3745</v>
      </c>
      <c r="D291" s="267" t="str">
        <f>承認一覧表!I1800</f>
        <v>041B0474</v>
      </c>
      <c r="E291" s="135" t="str">
        <f>承認一覧表!J1800</f>
        <v>止水栓用ﾀﾞｸﾀｲﾙ鋳鉄製傾斜付調整ﾘﾝｸﾞ</v>
      </c>
      <c r="F291" s="135" t="str">
        <f>承認一覧表!K1800</f>
        <v>FB20K-3-3%</v>
      </c>
      <c r="G291" s="267" t="s">
        <v>3476</v>
      </c>
      <c r="H291" s="222" t="str">
        <f>承認一覧表!L1800</f>
        <v>円形特殊（φ200）</v>
      </c>
      <c r="I291" s="291" t="str">
        <f>承認一覧表!S1800</f>
        <v>（株）ダイモン</v>
      </c>
    </row>
    <row r="292" spans="1:9" ht="20.100000000000001" customHeight="1">
      <c r="A292" s="91"/>
      <c r="B292" s="244" t="s">
        <v>3076</v>
      </c>
      <c r="C292" s="312" t="s">
        <v>3745</v>
      </c>
      <c r="D292" s="267" t="str">
        <f>承認一覧表!I1801</f>
        <v>041B0475</v>
      </c>
      <c r="E292" s="135" t="str">
        <f>承認一覧表!J1801</f>
        <v>止水栓用ﾀﾞｸﾀｲﾙ鋳鉄製傾斜付調整ﾘﾝｸﾞ</v>
      </c>
      <c r="F292" s="135" t="str">
        <f>承認一覧表!K1801</f>
        <v>FB20K-3-5%</v>
      </c>
      <c r="G292" s="267" t="s">
        <v>3476</v>
      </c>
      <c r="H292" s="222" t="str">
        <f>承認一覧表!L1801</f>
        <v>円形特殊（φ200）</v>
      </c>
      <c r="I292" s="291" t="str">
        <f>承認一覧表!S1801</f>
        <v>（株）ダイモン</v>
      </c>
    </row>
    <row r="293" spans="1:9" ht="20.100000000000001" customHeight="1">
      <c r="A293" s="91"/>
      <c r="B293" s="244" t="s">
        <v>3076</v>
      </c>
      <c r="C293" s="312" t="s">
        <v>3745</v>
      </c>
      <c r="D293" s="267" t="str">
        <f>承認一覧表!I1802</f>
        <v>021B0459</v>
      </c>
      <c r="E293" s="135" t="str">
        <f>承認一覧表!J1802</f>
        <v>止水栓用ﾚｼﾞﾝｺﾝｸﾘｰﾄ製ﾎﾞｯｸｽ</v>
      </c>
      <c r="F293" s="135" t="str">
        <f>承認一覧表!K1802</f>
        <v>NHVO-20-150A</v>
      </c>
      <c r="G293" s="267" t="s">
        <v>3476</v>
      </c>
      <c r="H293" s="222" t="str">
        <f>承認一覧表!L1802</f>
        <v>円形特殊（φ200）</v>
      </c>
      <c r="I293" s="291" t="str">
        <f>承認一覧表!S1802</f>
        <v>日之出水道機器（株）</v>
      </c>
    </row>
    <row r="294" spans="1:9" ht="20.100000000000001" customHeight="1">
      <c r="A294" s="91"/>
      <c r="B294" s="244" t="s">
        <v>3076</v>
      </c>
      <c r="C294" s="312" t="s">
        <v>3745</v>
      </c>
      <c r="D294" s="267" t="str">
        <f>承認一覧表!I1803</f>
        <v>041B0466</v>
      </c>
      <c r="E294" s="135" t="str">
        <f>承認一覧表!J1803</f>
        <v>止水栓用ﾚｼﾞﾝｺﾝｸﾘｰﾄ製ﾎﾞｯｸｽ</v>
      </c>
      <c r="F294" s="135" t="str">
        <f>承認一覧表!K1803</f>
        <v>V-A15</v>
      </c>
      <c r="G294" s="267" t="s">
        <v>3476</v>
      </c>
      <c r="H294" s="222" t="str">
        <f>承認一覧表!L1803</f>
        <v>円形特殊（φ200）</v>
      </c>
      <c r="I294" s="291" t="str">
        <f>承認一覧表!S1803</f>
        <v>（株）ダイモン</v>
      </c>
    </row>
    <row r="295" spans="1:9" ht="20.100000000000001" customHeight="1">
      <c r="A295" s="91"/>
      <c r="B295" s="244" t="s">
        <v>3076</v>
      </c>
      <c r="C295" s="312" t="s">
        <v>3745</v>
      </c>
      <c r="D295" s="267" t="str">
        <f>承認一覧表!I1804</f>
        <v>021B0460</v>
      </c>
      <c r="E295" s="135" t="str">
        <f>承認一覧表!J1804</f>
        <v>止水栓用ﾚｼﾞﾝｺﾝｸﾘｰﾄ製ﾎﾞｯｸｽ</v>
      </c>
      <c r="F295" s="135" t="str">
        <f>承認一覧表!K1804</f>
        <v>NHVO-20-100B</v>
      </c>
      <c r="G295" s="267" t="s">
        <v>3476</v>
      </c>
      <c r="H295" s="222" t="str">
        <f>承認一覧表!L1804</f>
        <v>円形特殊（φ200）</v>
      </c>
      <c r="I295" s="291" t="str">
        <f>承認一覧表!S1804</f>
        <v>日之出水道機器（株）</v>
      </c>
    </row>
    <row r="296" spans="1:9" ht="20.100000000000001" customHeight="1">
      <c r="A296" s="91"/>
      <c r="B296" s="244" t="s">
        <v>3076</v>
      </c>
      <c r="C296" s="312" t="s">
        <v>3745</v>
      </c>
      <c r="D296" s="267" t="str">
        <f>承認一覧表!I1805</f>
        <v>041B0467</v>
      </c>
      <c r="E296" s="135" t="str">
        <f>承認一覧表!J1805</f>
        <v>止水栓用ﾚｼﾞﾝｺﾝｸﾘｰﾄ製ﾎﾞｯｸｽ</v>
      </c>
      <c r="F296" s="135" t="str">
        <f>承認一覧表!K1805</f>
        <v>V-B10</v>
      </c>
      <c r="G296" s="267" t="s">
        <v>3476</v>
      </c>
      <c r="H296" s="222" t="str">
        <f>承認一覧表!L1805</f>
        <v>円形特殊（φ200）</v>
      </c>
      <c r="I296" s="291" t="str">
        <f>承認一覧表!S1805</f>
        <v>（株）ダイモン</v>
      </c>
    </row>
    <row r="297" spans="1:9" ht="20.100000000000001" customHeight="1">
      <c r="A297" s="91"/>
      <c r="B297" s="244" t="s">
        <v>3076</v>
      </c>
      <c r="C297" s="312" t="s">
        <v>3745</v>
      </c>
      <c r="D297" s="267" t="str">
        <f>承認一覧表!I1806</f>
        <v>021B0461</v>
      </c>
      <c r="E297" s="135" t="str">
        <f>承認一覧表!J1806</f>
        <v>止水栓用ﾚｼﾞﾝｺﾝｸﾘｰﾄ製ﾎﾞｯｸｽ</v>
      </c>
      <c r="F297" s="135" t="str">
        <f>承認一覧表!K1806</f>
        <v>NHVO-20-200B</v>
      </c>
      <c r="G297" s="267" t="s">
        <v>3476</v>
      </c>
      <c r="H297" s="222" t="str">
        <f>承認一覧表!L1806</f>
        <v>円形特殊（φ200）</v>
      </c>
      <c r="I297" s="291" t="str">
        <f>承認一覧表!S1806</f>
        <v>日之出水道機器（株）</v>
      </c>
    </row>
    <row r="298" spans="1:9" ht="20.100000000000001" customHeight="1">
      <c r="A298" s="91"/>
      <c r="B298" s="244" t="s">
        <v>3076</v>
      </c>
      <c r="C298" s="312" t="s">
        <v>3745</v>
      </c>
      <c r="D298" s="267" t="str">
        <f>承認一覧表!I1807</f>
        <v>041B0468</v>
      </c>
      <c r="E298" s="135" t="str">
        <f>承認一覧表!J1807</f>
        <v>止水栓用ﾚｼﾞﾝｺﾝｸﾘｰﾄ製ﾎﾞｯｸｽ</v>
      </c>
      <c r="F298" s="135" t="str">
        <f>承認一覧表!K1807</f>
        <v>V-B20</v>
      </c>
      <c r="G298" s="267" t="s">
        <v>3476</v>
      </c>
      <c r="H298" s="222" t="str">
        <f>承認一覧表!L1807</f>
        <v>円形特殊（φ200）</v>
      </c>
      <c r="I298" s="291" t="str">
        <f>承認一覧表!S1807</f>
        <v>（株）ダイモン</v>
      </c>
    </row>
    <row r="299" spans="1:9" ht="20.100000000000001" customHeight="1">
      <c r="A299" s="91"/>
      <c r="B299" s="244" t="s">
        <v>3076</v>
      </c>
      <c r="C299" s="312" t="s">
        <v>3745</v>
      </c>
      <c r="D299" s="267" t="str">
        <f>承認一覧表!I1808</f>
        <v>021B0462</v>
      </c>
      <c r="E299" s="135" t="str">
        <f>承認一覧表!J1808</f>
        <v>止水栓用ﾚｼﾞﾝｺﾝｸﾘｰﾄ製ﾎﾞｯｸｽ</v>
      </c>
      <c r="F299" s="135" t="str">
        <f>承認一覧表!K1808</f>
        <v>NHVO-20-300B</v>
      </c>
      <c r="G299" s="267" t="s">
        <v>3476</v>
      </c>
      <c r="H299" s="222" t="str">
        <f>承認一覧表!L1808</f>
        <v>円形特殊（φ200）</v>
      </c>
      <c r="I299" s="291" t="str">
        <f>承認一覧表!S1808</f>
        <v>日之出水道機器（株）</v>
      </c>
    </row>
    <row r="300" spans="1:9" ht="20.100000000000001" customHeight="1">
      <c r="A300" s="91"/>
      <c r="B300" s="244" t="s">
        <v>3076</v>
      </c>
      <c r="C300" s="312" t="s">
        <v>3745</v>
      </c>
      <c r="D300" s="267" t="str">
        <f>承認一覧表!I1809</f>
        <v>041B0469</v>
      </c>
      <c r="E300" s="135" t="str">
        <f>承認一覧表!J1809</f>
        <v>止水栓用ﾚｼﾞﾝｺﾝｸﾘｰﾄ製ﾎﾞｯｸｽ</v>
      </c>
      <c r="F300" s="135" t="str">
        <f>承認一覧表!K1809</f>
        <v>V-B30</v>
      </c>
      <c r="G300" s="267" t="s">
        <v>3476</v>
      </c>
      <c r="H300" s="222" t="str">
        <f>承認一覧表!L1809</f>
        <v>円形特殊（φ200）</v>
      </c>
      <c r="I300" s="291" t="str">
        <f>承認一覧表!S1809</f>
        <v>（株）ダイモン</v>
      </c>
    </row>
    <row r="301" spans="1:9" ht="20.100000000000001" customHeight="1">
      <c r="A301" s="91"/>
      <c r="B301" s="244" t="s">
        <v>3076</v>
      </c>
      <c r="C301" s="312" t="s">
        <v>3745</v>
      </c>
      <c r="D301" s="267" t="str">
        <f>承認一覧表!I1810</f>
        <v>021B0463</v>
      </c>
      <c r="E301" s="135" t="str">
        <f>承認一覧表!J1810</f>
        <v>止水栓用ﾚｼﾞﾝｺﾝｸﾘｰﾄ製ﾎﾞｯｸｽ</v>
      </c>
      <c r="F301" s="135" t="str">
        <f>承認一覧表!K1810</f>
        <v>NHVO-20-40SS</v>
      </c>
      <c r="G301" s="267" t="s">
        <v>3476</v>
      </c>
      <c r="H301" s="222" t="str">
        <f>承認一覧表!L1810</f>
        <v>円形特殊（φ200）</v>
      </c>
      <c r="I301" s="291" t="str">
        <f>承認一覧表!S1810</f>
        <v>日之出水道機器（株）</v>
      </c>
    </row>
    <row r="302" spans="1:9" ht="20.100000000000001" customHeight="1">
      <c r="A302" s="91"/>
      <c r="B302" s="231" t="s">
        <v>3076</v>
      </c>
      <c r="C302" s="325" t="s">
        <v>3745</v>
      </c>
      <c r="D302" s="254" t="str">
        <f>承認一覧表!I1811</f>
        <v>041B0470</v>
      </c>
      <c r="E302" s="136" t="str">
        <f>承認一覧表!J1811</f>
        <v>止水栓用ﾚｼﾞﾝｺﾝｸﾘｰﾄ製ﾎﾞｯｸｽ</v>
      </c>
      <c r="F302" s="136" t="str">
        <f>承認一覧表!K1811</f>
        <v>V-S</v>
      </c>
      <c r="G302" s="254" t="s">
        <v>3476</v>
      </c>
      <c r="H302" s="221" t="str">
        <f>承認一覧表!L1811</f>
        <v>円形特殊（φ200）</v>
      </c>
      <c r="I302" s="302" t="str">
        <f>承認一覧表!S1811</f>
        <v>（株）ダイモン</v>
      </c>
    </row>
    <row r="303" spans="1:9" ht="20.100000000000001" customHeight="1">
      <c r="A303" s="91"/>
      <c r="B303" s="244" t="s">
        <v>3752</v>
      </c>
      <c r="C303" s="312" t="s">
        <v>3753</v>
      </c>
      <c r="D303" s="326" t="str">
        <f>承認一覧表!I585</f>
        <v>039D0401</v>
      </c>
      <c r="E303" s="135" t="str">
        <f>承認一覧表!J585</f>
        <v>ﾌﾗﾝｼﾞ接合用合金六角ﾎﾞﾙﾄﾅｯﾄ</v>
      </c>
      <c r="F303" s="135" t="str">
        <f>承認一覧表!K585</f>
        <v>SA耐食合金ﾎﾞﾙﾄﾅｯﾄ</v>
      </c>
      <c r="G303" s="296" t="str">
        <f>承認一覧表!L585</f>
        <v>φ50～φ400</v>
      </c>
      <c r="H303" s="326" t="s">
        <v>3476</v>
      </c>
      <c r="I303" s="222" t="str">
        <f>承認一覧表!S585</f>
        <v>クロダイト工業（株）</v>
      </c>
    </row>
    <row r="304" spans="1:9" s="2" customFormat="1" ht="20.100000000000001" customHeight="1">
      <c r="A304" s="91"/>
      <c r="B304" s="244" t="s">
        <v>3752</v>
      </c>
      <c r="C304" s="312" t="s">
        <v>3753</v>
      </c>
      <c r="D304" s="303" t="str">
        <f>承認一覧表!I587</f>
        <v>039M0501</v>
      </c>
      <c r="E304" s="114" t="str">
        <f>承認一覧表!J587</f>
        <v>T頭ﾎﾞﾙﾄﾅｯﾄ</v>
      </c>
      <c r="F304" s="114" t="str">
        <f>承認一覧表!K587</f>
        <v>SA耐食合金ﾎﾞﾙﾄﾅｯﾄ</v>
      </c>
      <c r="G304" s="114" t="str">
        <f>承認一覧表!L587</f>
        <v>φ75～φ150</v>
      </c>
      <c r="H304" s="326" t="s">
        <v>3476</v>
      </c>
      <c r="I304" s="222" t="str">
        <f>承認一覧表!S587</f>
        <v>クロダイト工業（株）</v>
      </c>
    </row>
    <row r="305" spans="1:9" s="2" customFormat="1" ht="20.100000000000001" customHeight="1">
      <c r="A305" s="91"/>
      <c r="B305" s="244" t="s">
        <v>3752</v>
      </c>
      <c r="C305" s="312" t="str">
        <f>承認一覧表!G594</f>
        <v>離脱防止金具</v>
      </c>
      <c r="D305" s="303" t="str">
        <f>承認一覧表!I596</f>
        <v>039M0303</v>
      </c>
      <c r="E305" s="114" t="str">
        <f>承認一覧表!J596</f>
        <v>T形用離脱防止金具</v>
      </c>
      <c r="F305" s="114" t="str">
        <f>承認一覧表!K596</f>
        <v>ﾀｲｶﾐｯｸ40</v>
      </c>
      <c r="G305" s="114" t="str">
        <f>承認一覧表!L596</f>
        <v>φ75～φ150</v>
      </c>
      <c r="H305" s="326" t="s">
        <v>3476</v>
      </c>
      <c r="I305" s="222" t="str">
        <f>承認一覧表!S596</f>
        <v>クロダイト工業（株）</v>
      </c>
    </row>
    <row r="306" spans="1:9" s="2" customFormat="1" ht="20.100000000000001" customHeight="1">
      <c r="A306" s="91"/>
      <c r="B306" s="244" t="s">
        <v>3752</v>
      </c>
      <c r="C306" s="312" t="str">
        <f>承認一覧表!G974</f>
        <v>ﾎﾟﾘ塩化ﾋﾞﾆﾙ管</v>
      </c>
      <c r="D306" s="303" t="str">
        <f>承認一覧表!I978</f>
        <v>045W0101</v>
      </c>
      <c r="E306" s="114" t="str">
        <f>承認一覧表!J978</f>
        <v>水道用硬質ﾎﾟﾘ塩化ﾋﾞﾆﾙ管</v>
      </c>
      <c r="F306" s="114" t="str">
        <f>承認一覧表!K978</f>
        <v>水道用硬質ﾎﾟﾘ塩化ﾋﾞﾆﾙ管</v>
      </c>
      <c r="G306" s="114" t="str">
        <f>承認一覧表!L978</f>
        <v>φ13～φ150</v>
      </c>
      <c r="H306" s="326" t="s">
        <v>3476</v>
      </c>
      <c r="I306" s="222" t="str">
        <f>承認一覧表!S978</f>
        <v>信越ポリマー（株）</v>
      </c>
    </row>
    <row r="307" spans="1:9" s="2" customFormat="1" ht="20.100000000000001" customHeight="1">
      <c r="A307" s="91"/>
      <c r="B307" s="244" t="s">
        <v>3752</v>
      </c>
      <c r="C307" s="312" t="str">
        <f>承認一覧表!G979</f>
        <v>耐衝撃性ﾎﾟﾘ塩化ﾋﾞﾆﾙ管</v>
      </c>
      <c r="D307" s="303" t="str">
        <f>承認一覧表!I983</f>
        <v>045W0102</v>
      </c>
      <c r="E307" s="114" t="str">
        <f>承認一覧表!J983</f>
        <v>水道用耐衝撃性硬質ﾎﾟﾘ塩化ﾋﾞﾆﾙ管</v>
      </c>
      <c r="F307" s="114" t="str">
        <f>承認一覧表!K983</f>
        <v>水道用耐衝撃性硬質ﾎﾟﾘ塩化ﾋﾞﾆﾙ管</v>
      </c>
      <c r="G307" s="114" t="str">
        <f>承認一覧表!L983</f>
        <v>φ13～φ150</v>
      </c>
      <c r="H307" s="326" t="s">
        <v>3476</v>
      </c>
      <c r="I307" s="222" t="str">
        <f>承認一覧表!S983</f>
        <v>信越ポリマー（株）</v>
      </c>
    </row>
    <row r="308" spans="1:9" s="2" customFormat="1" ht="20.100000000000001" customHeight="1">
      <c r="A308" s="91"/>
      <c r="B308" s="244" t="s">
        <v>3752</v>
      </c>
      <c r="C308" s="312" t="str">
        <f>承認一覧表!G1018</f>
        <v>ｿﾌﾄｼｰﾙ仕切弁</v>
      </c>
      <c r="D308" s="303" t="str">
        <f>承認一覧表!I1023</f>
        <v>022V0101</v>
      </c>
      <c r="E308" s="114" t="str">
        <f>承認一覧表!J1023</f>
        <v>水道用ｿﾌﾄｼｰﾙ仕切弁</v>
      </c>
      <c r="F308" s="114" t="str">
        <f>承認一覧表!K1023</f>
        <v>水道用ｿﾌﾄｼｰﾙ仕切弁 ﾌﾗﾝｼﾞ形</v>
      </c>
      <c r="G308" s="114" t="str">
        <f>承認一覧表!L1023</f>
        <v>φ50～φ300</v>
      </c>
      <c r="H308" s="326" t="s">
        <v>3476</v>
      </c>
      <c r="I308" s="222" t="str">
        <f>承認一覧表!S1023</f>
        <v>角田鉄工（株）</v>
      </c>
    </row>
    <row r="309" spans="1:9" s="2" customFormat="1" ht="20.100000000000001" customHeight="1">
      <c r="A309" s="91"/>
      <c r="B309" s="244" t="s">
        <v>3752</v>
      </c>
      <c r="C309" s="312" t="str">
        <f>承認一覧表!G1018</f>
        <v>ｿﾌﾄｼｰﾙ仕切弁</v>
      </c>
      <c r="D309" s="303" t="str">
        <f>承認一覧表!I1031</f>
        <v>022V0102</v>
      </c>
      <c r="E309" s="114" t="str">
        <f>承認一覧表!J1031</f>
        <v>水道用ｿﾌﾄｼｰﾙ仕切弁</v>
      </c>
      <c r="F309" s="114" t="str">
        <f>承認一覧表!K1031</f>
        <v>水道用ｿﾌﾄｼｰﾙ仕切弁 ﾌﾗﾝｼﾞ形</v>
      </c>
      <c r="G309" s="114" t="str">
        <f>承認一覧表!L1031</f>
        <v>φ50～φ300</v>
      </c>
      <c r="H309" s="326" t="s">
        <v>3476</v>
      </c>
      <c r="I309" s="222" t="str">
        <f>承認一覧表!S1031</f>
        <v>角田鉄工（株）</v>
      </c>
    </row>
    <row r="310" spans="1:9" s="2" customFormat="1" ht="20.100000000000001" customHeight="1">
      <c r="A310" s="91"/>
      <c r="B310" s="244" t="s">
        <v>3752</v>
      </c>
      <c r="C310" s="312" t="str">
        <f>承認一覧表!G1033</f>
        <v>GX形ｿﾌﾄｼｰﾙ仕切弁</v>
      </c>
      <c r="D310" s="244" t="str">
        <f>承認一覧表!I1037</f>
        <v>022V0201</v>
      </c>
      <c r="E310" s="222" t="str">
        <f>承認一覧表!J1037</f>
        <v>GX形両受ｿﾌﾄｼｰﾙ仕切弁</v>
      </c>
      <c r="F310" s="222" t="str">
        <f>承認一覧表!K1037</f>
        <v>水道用ｿﾌﾄｼｰﾙ仕切弁 GX形両受け式</v>
      </c>
      <c r="G310" s="222" t="str">
        <f>承認一覧表!L1037</f>
        <v>φ75～φ250</v>
      </c>
      <c r="H310" s="326" t="s">
        <v>3476</v>
      </c>
      <c r="I310" s="222" t="str">
        <f>承認一覧表!S1037</f>
        <v>角田鉄工（株）</v>
      </c>
    </row>
    <row r="311" spans="1:9" s="2" customFormat="1" ht="20.100000000000001" customHeight="1">
      <c r="A311" s="91"/>
      <c r="B311" s="244" t="s">
        <v>3752</v>
      </c>
      <c r="C311" s="312" t="str">
        <f>承認一覧表!G1033</f>
        <v>GX形ｿﾌﾄｼｰﾙ仕切弁</v>
      </c>
      <c r="D311" s="303" t="str">
        <f>承認一覧表!I1044</f>
        <v>022V0202</v>
      </c>
      <c r="E311" s="114" t="str">
        <f>承認一覧表!J1044</f>
        <v>GX形両受ｿﾌﾄｼｰﾙ仕切弁</v>
      </c>
      <c r="F311" s="114" t="str">
        <f>承認一覧表!K1044</f>
        <v>水道用ｿﾌﾄｼｰﾙ仕切弁 GX形両受け式</v>
      </c>
      <c r="G311" s="114" t="str">
        <f>承認一覧表!L1044</f>
        <v>φ300</v>
      </c>
      <c r="H311" s="326" t="s">
        <v>3476</v>
      </c>
      <c r="I311" s="222" t="str">
        <f>承認一覧表!S1044</f>
        <v>角田鉄工（株）</v>
      </c>
    </row>
    <row r="312" spans="1:9" s="2" customFormat="1" ht="20.100000000000001" customHeight="1">
      <c r="A312" s="91"/>
      <c r="B312" s="244" t="s">
        <v>3752</v>
      </c>
      <c r="C312" s="312" t="str">
        <f>承認一覧表!G1033</f>
        <v>GX形ｿﾌﾄｼｰﾙ仕切弁</v>
      </c>
      <c r="D312" s="303" t="str">
        <f>承認一覧表!I1051</f>
        <v>022V0301</v>
      </c>
      <c r="E312" s="114" t="str">
        <f>承認一覧表!J1051</f>
        <v>GX形受挿しｿﾌﾄｼｰﾙ仕切弁</v>
      </c>
      <c r="F312" s="114" t="str">
        <f>承認一覧表!K1051</f>
        <v>水道用ｿﾌﾄｼｰﾙ仕切弁 GX形受挿し式</v>
      </c>
      <c r="G312" s="114" t="str">
        <f>承認一覧表!L1051</f>
        <v>φ75～φ250</v>
      </c>
      <c r="H312" s="326" t="s">
        <v>3476</v>
      </c>
      <c r="I312" s="222" t="str">
        <f>承認一覧表!S1051</f>
        <v>角田鉄工（株）</v>
      </c>
    </row>
    <row r="313" spans="1:9" s="2" customFormat="1" ht="20.100000000000001" customHeight="1">
      <c r="A313" s="91"/>
      <c r="B313" s="244" t="s">
        <v>3752</v>
      </c>
      <c r="C313" s="312" t="str">
        <f>承認一覧表!G1054</f>
        <v>NS形ｿﾌﾄｼｰﾙ仕切弁</v>
      </c>
      <c r="D313" s="303" t="str">
        <f>承認一覧表!I1058</f>
        <v>022V0203</v>
      </c>
      <c r="E313" s="114" t="str">
        <f>承認一覧表!J1058</f>
        <v>NS形両受ｿﾌﾄｼｰﾙ仕切弁</v>
      </c>
      <c r="F313" s="114" t="str">
        <f>承認一覧表!K1058</f>
        <v>水道用ｿﾌﾄｼｰﾙ仕切弁 NS形両受け式</v>
      </c>
      <c r="G313" s="114" t="str">
        <f>承認一覧表!L1058</f>
        <v>φ75～φ250</v>
      </c>
      <c r="H313" s="326" t="s">
        <v>3476</v>
      </c>
      <c r="I313" s="222" t="str">
        <f>承認一覧表!S1058</f>
        <v>角田鉄工（株）</v>
      </c>
    </row>
    <row r="314" spans="1:9" s="2" customFormat="1" ht="20.100000000000001" customHeight="1">
      <c r="A314" s="91"/>
      <c r="B314" s="244" t="s">
        <v>3752</v>
      </c>
      <c r="C314" s="312" t="str">
        <f>承認一覧表!G1054</f>
        <v>NS形ｿﾌﾄｼｰﾙ仕切弁</v>
      </c>
      <c r="D314" s="303" t="str">
        <f>承認一覧表!I1065</f>
        <v>022V0204</v>
      </c>
      <c r="E314" s="114" t="str">
        <f>承認一覧表!J1065</f>
        <v>NS形両受ｿﾌﾄｼｰﾙ仕切弁</v>
      </c>
      <c r="F314" s="114" t="str">
        <f>承認一覧表!K1065</f>
        <v>水道用ｿﾌﾄｼｰﾙ仕切弁 中口径NS形両受け式</v>
      </c>
      <c r="G314" s="114" t="str">
        <f>承認一覧表!L1065</f>
        <v>φ300～φ400</v>
      </c>
      <c r="H314" s="326" t="s">
        <v>3476</v>
      </c>
      <c r="I314" s="222" t="str">
        <f>承認一覧表!S1065</f>
        <v>角田鉄工（株）</v>
      </c>
    </row>
    <row r="315" spans="1:9" s="2" customFormat="1" ht="20.100000000000001" customHeight="1">
      <c r="A315" s="91"/>
      <c r="B315" s="244" t="s">
        <v>3752</v>
      </c>
      <c r="C315" s="312" t="str">
        <f>承認一覧表!G1054</f>
        <v>NS形ｿﾌﾄｼｰﾙ仕切弁</v>
      </c>
      <c r="D315" s="303" t="str">
        <f>承認一覧表!I1071</f>
        <v>022V0302</v>
      </c>
      <c r="E315" s="114" t="str">
        <f>承認一覧表!J1071</f>
        <v>NS形受挿しｿﾌﾄｼｰﾙ仕切弁</v>
      </c>
      <c r="F315" s="114" t="str">
        <f>承認一覧表!K1071</f>
        <v>水道用ｿﾌﾄｼｰﾙ仕切弁 NS形受挿し式</v>
      </c>
      <c r="G315" s="114" t="str">
        <f>承認一覧表!L1071</f>
        <v>φ75～φ300</v>
      </c>
      <c r="H315" s="326" t="s">
        <v>3476</v>
      </c>
      <c r="I315" s="222" t="str">
        <f>承認一覧表!S1071</f>
        <v>角田鉄工（株）</v>
      </c>
    </row>
    <row r="316" spans="1:9" s="2" customFormat="1" ht="20.100000000000001" customHeight="1">
      <c r="A316" s="91"/>
      <c r="B316" s="244" t="s">
        <v>3752</v>
      </c>
      <c r="C316" s="312" t="str">
        <f>承認一覧表!G1081</f>
        <v>K形ｿﾌﾄｼｰﾙ仕切弁</v>
      </c>
      <c r="D316" s="303" t="str">
        <f>承認一覧表!I1085</f>
        <v>022V0303</v>
      </c>
      <c r="E316" s="114" t="str">
        <f>承認一覧表!J1085</f>
        <v>K形受挿しｿﾌﾄｼｰﾙ仕切弁</v>
      </c>
      <c r="F316" s="114" t="str">
        <f>承認一覧表!K1085</f>
        <v>水道用ｿﾌﾄｼｰﾙ仕切弁 K形受挿し式</v>
      </c>
      <c r="G316" s="114" t="str">
        <f>承認一覧表!L1085</f>
        <v>φ75～φ150</v>
      </c>
      <c r="H316" s="326" t="s">
        <v>3476</v>
      </c>
      <c r="I316" s="222" t="str">
        <f>承認一覧表!S1085</f>
        <v>角田鉄工（株）</v>
      </c>
    </row>
    <row r="317" spans="1:9" s="2" customFormat="1" ht="20.100000000000001" customHeight="1">
      <c r="A317" s="91"/>
      <c r="B317" s="244" t="s">
        <v>3752</v>
      </c>
      <c r="C317" s="312" t="str">
        <f>承認一覧表!G1100</f>
        <v>立型仕切弁</v>
      </c>
      <c r="D317" s="303" t="str">
        <f>承認一覧表!I1103</f>
        <v>022V0103</v>
      </c>
      <c r="E317" s="114" t="str">
        <f>承認一覧表!J1103</f>
        <v>ﾀﾞｸﾀｲﾙ鋳鉄立型仕切弁</v>
      </c>
      <c r="F317" s="114" t="str">
        <f>承認一覧表!K1103</f>
        <v>水道用ﾀﾞｸﾀｲﾙ鋳鉄仕切弁</v>
      </c>
      <c r="G317" s="114" t="str">
        <f>承認一覧表!L1103</f>
        <v>φ50～φ150</v>
      </c>
      <c r="H317" s="326" t="s">
        <v>3476</v>
      </c>
      <c r="I317" s="222" t="str">
        <f>承認一覧表!S1103</f>
        <v>角田鉄工（株）</v>
      </c>
    </row>
    <row r="318" spans="1:9" s="2" customFormat="1" ht="20.100000000000001" customHeight="1">
      <c r="A318" s="91"/>
      <c r="B318" s="244" t="s">
        <v>3752</v>
      </c>
      <c r="C318" s="312" t="str">
        <f>承認一覧表!G1100</f>
        <v>立型仕切弁</v>
      </c>
      <c r="D318" s="303" t="str">
        <f>承認一覧表!I1108</f>
        <v>022V0104</v>
      </c>
      <c r="E318" s="114" t="str">
        <f>承認一覧表!J1108</f>
        <v>ﾀﾞｸﾀｲﾙ鋳鉄立型仕切弁</v>
      </c>
      <c r="F318" s="114" t="str">
        <f>承認一覧表!K1108</f>
        <v>水道用ﾀﾞｸﾀｲﾙ鋳鉄仕切弁</v>
      </c>
      <c r="G318" s="114" t="str">
        <f>承認一覧表!L1108</f>
        <v>φ50～φ150</v>
      </c>
      <c r="H318" s="326" t="s">
        <v>3476</v>
      </c>
      <c r="I318" s="222" t="str">
        <f>承認一覧表!S1108</f>
        <v>角田鉄工（株）</v>
      </c>
    </row>
    <row r="319" spans="1:9" s="2" customFormat="1" ht="20.100000000000001" customHeight="1">
      <c r="A319" s="91"/>
      <c r="B319" s="244" t="s">
        <v>3752</v>
      </c>
      <c r="C319" s="245" t="str">
        <f>承認一覧表!G1118</f>
        <v>浅層埋設形
急速空気弁</v>
      </c>
      <c r="D319" s="303" t="str">
        <f>承認一覧表!I1121</f>
        <v>022A0101</v>
      </c>
      <c r="E319" s="114" t="str">
        <f>承認一覧表!J1121</f>
        <v>浅層埋設形急速空気弁</v>
      </c>
      <c r="F319" s="114" t="str">
        <f>承認一覧表!K1121</f>
        <v>ｽｰﾊﾟｰｴｱｰ(DF-25型)</v>
      </c>
      <c r="G319" s="114" t="str">
        <f>承認一覧表!L1121</f>
        <v>φ20</v>
      </c>
      <c r="H319" s="326" t="s">
        <v>3476</v>
      </c>
      <c r="I319" s="222" t="str">
        <f>承認一覧表!S1121</f>
        <v>角田鉄工（株）</v>
      </c>
    </row>
    <row r="320" spans="1:9" s="2" customFormat="1" ht="20.100000000000001" customHeight="1">
      <c r="A320" s="91"/>
      <c r="B320" s="244" t="s">
        <v>3752</v>
      </c>
      <c r="C320" s="245" t="str">
        <f>承認一覧表!G1118</f>
        <v>浅層埋設形
急速空気弁</v>
      </c>
      <c r="D320" s="303" t="str">
        <f>承認一覧表!I1126</f>
        <v>022A0102</v>
      </c>
      <c r="E320" s="114" t="str">
        <f>承認一覧表!J1126</f>
        <v>浅層埋設形急速空気弁</v>
      </c>
      <c r="F320" s="114" t="str">
        <f>承認一覧表!K1126</f>
        <v>ｽｰﾊﾟｰｴｱｰ(DF-25型)</v>
      </c>
      <c r="G320" s="114" t="str">
        <f>承認一覧表!L1126</f>
        <v>φ25</v>
      </c>
      <c r="H320" s="326" t="s">
        <v>3476</v>
      </c>
      <c r="I320" s="222" t="str">
        <f>承認一覧表!S1126</f>
        <v>角田鉄工（株）</v>
      </c>
    </row>
    <row r="321" spans="1:9" s="2" customFormat="1" ht="20.100000000000001" customHeight="1">
      <c r="A321" s="91"/>
      <c r="B321" s="244" t="s">
        <v>3752</v>
      </c>
      <c r="C321" s="245" t="str">
        <f>承認一覧表!G1118</f>
        <v>浅層埋設形
急速空気弁</v>
      </c>
      <c r="D321" s="303" t="str">
        <f>承認一覧表!I1131</f>
        <v>022A0103</v>
      </c>
      <c r="E321" s="114" t="str">
        <f>承認一覧表!J1131</f>
        <v>浅層埋設形急速空気弁</v>
      </c>
      <c r="F321" s="114" t="str">
        <f>承認一覧表!K1131</f>
        <v>ｽｰﾊﾟｰｴｱｰ(DF-25型)</v>
      </c>
      <c r="G321" s="114" t="str">
        <f>承認一覧表!L1131</f>
        <v>φ20</v>
      </c>
      <c r="H321" s="326" t="s">
        <v>3476</v>
      </c>
      <c r="I321" s="222" t="str">
        <f>承認一覧表!S1131</f>
        <v>角田鉄工（株）</v>
      </c>
    </row>
    <row r="322" spans="1:9" s="2" customFormat="1" ht="20.100000000000001" customHeight="1">
      <c r="A322" s="91"/>
      <c r="B322" s="244" t="s">
        <v>3752</v>
      </c>
      <c r="C322" s="245" t="str">
        <f>承認一覧表!$G$1118</f>
        <v>浅層埋設形
急速空気弁</v>
      </c>
      <c r="D322" s="303" t="str">
        <f>承認一覧表!I1136</f>
        <v>022A0104</v>
      </c>
      <c r="E322" s="114" t="str">
        <f>承認一覧表!J1136</f>
        <v>浅層埋設形急速空気弁</v>
      </c>
      <c r="F322" s="114" t="str">
        <f>承認一覧表!K1136</f>
        <v>ｽｰﾊﾟｰｴｱｰ(DF-25型)</v>
      </c>
      <c r="G322" s="114" t="str">
        <f>承認一覧表!L1136</f>
        <v>φ25</v>
      </c>
      <c r="H322" s="326" t="s">
        <v>3476</v>
      </c>
      <c r="I322" s="222" t="str">
        <f>承認一覧表!S1136</f>
        <v>角田鉄工（株）</v>
      </c>
    </row>
    <row r="323" spans="1:9" s="2" customFormat="1" ht="20.100000000000001" customHeight="1">
      <c r="A323" s="91"/>
      <c r="B323" s="244" t="s">
        <v>3752</v>
      </c>
      <c r="C323" s="245" t="str">
        <f>承認一覧表!$G$1118</f>
        <v>浅層埋設形
急速空気弁</v>
      </c>
      <c r="D323" s="303" t="str">
        <f>承認一覧表!I1141</f>
        <v>022A0105</v>
      </c>
      <c r="E323" s="114" t="str">
        <f>承認一覧表!J1141</f>
        <v>浅層埋設形急速空気弁</v>
      </c>
      <c r="F323" s="114" t="str">
        <f>承認一覧表!K1141</f>
        <v>ｽｰﾊﾟｰｴｱｰ(DF-25型)</v>
      </c>
      <c r="G323" s="114" t="str">
        <f>承認一覧表!L1141</f>
        <v>φ20</v>
      </c>
      <c r="H323" s="326" t="s">
        <v>3476</v>
      </c>
      <c r="I323" s="222" t="str">
        <f>承認一覧表!S1141</f>
        <v>角田鉄工（株）</v>
      </c>
    </row>
    <row r="324" spans="1:9" s="2" customFormat="1" ht="20.100000000000001" customHeight="1">
      <c r="A324" s="91"/>
      <c r="B324" s="244" t="s">
        <v>3752</v>
      </c>
      <c r="C324" s="245" t="str">
        <f>承認一覧表!$G$1118</f>
        <v>浅層埋設形
急速空気弁</v>
      </c>
      <c r="D324" s="303" t="str">
        <f>承認一覧表!I1146</f>
        <v>022A0106</v>
      </c>
      <c r="E324" s="114" t="str">
        <f>承認一覧表!J1146</f>
        <v>浅層埋設形急速空気弁</v>
      </c>
      <c r="F324" s="114" t="str">
        <f>承認一覧表!K1146</f>
        <v>ｽｰﾊﾟｰｴｱｰ(DF-25型)</v>
      </c>
      <c r="G324" s="114" t="str">
        <f>承認一覧表!L1146</f>
        <v>φ25</v>
      </c>
      <c r="H324" s="326" t="s">
        <v>3476</v>
      </c>
      <c r="I324" s="222" t="str">
        <f>承認一覧表!S1146</f>
        <v>角田鉄工（株）</v>
      </c>
    </row>
    <row r="325" spans="1:9" s="2" customFormat="1" ht="20.100000000000001" customHeight="1">
      <c r="A325" s="91"/>
      <c r="B325" s="244" t="s">
        <v>3752</v>
      </c>
      <c r="C325" s="245" t="str">
        <f>承認一覧表!$G$1118</f>
        <v>浅層埋設形
急速空気弁</v>
      </c>
      <c r="D325" s="303" t="str">
        <f>承認一覧表!I1152</f>
        <v>022A0109</v>
      </c>
      <c r="E325" s="114" t="str">
        <f>承認一覧表!J1152</f>
        <v>浅層埋設形急速空気弁</v>
      </c>
      <c r="F325" s="114" t="str">
        <f>承認一覧表!K1152</f>
        <v>ｽｰﾊﾟｰｴｱｰ(DF-75型)</v>
      </c>
      <c r="G325" s="114" t="str">
        <f>承認一覧表!L1152</f>
        <v>φ75</v>
      </c>
      <c r="H325" s="326" t="s">
        <v>3476</v>
      </c>
      <c r="I325" s="222" t="str">
        <f>承認一覧表!S1152</f>
        <v>角田鉄工（株）</v>
      </c>
    </row>
    <row r="326" spans="1:9" s="2" customFormat="1" ht="20.100000000000001" customHeight="1">
      <c r="A326" s="91"/>
      <c r="B326" s="244" t="s">
        <v>3752</v>
      </c>
      <c r="C326" s="245" t="str">
        <f>承認一覧表!$G$1118</f>
        <v>浅層埋設形
急速空気弁</v>
      </c>
      <c r="D326" s="303" t="str">
        <f>承認一覧表!I1159</f>
        <v>022A0107</v>
      </c>
      <c r="E326" s="114" t="str">
        <f>承認一覧表!J1159</f>
        <v>浅層埋設形急速空気弁</v>
      </c>
      <c r="F326" s="114" t="str">
        <f>承認一覧表!K1159</f>
        <v>ｽｰﾊﾟｰｴｱｰ(DF-25型)</v>
      </c>
      <c r="G326" s="114" t="str">
        <f>承認一覧表!L1159</f>
        <v>φ20</v>
      </c>
      <c r="H326" s="326" t="s">
        <v>3476</v>
      </c>
      <c r="I326" s="222" t="str">
        <f>承認一覧表!S1159</f>
        <v>角田鉄工（株）</v>
      </c>
    </row>
    <row r="327" spans="1:9" s="2" customFormat="1" ht="20.100000000000001" customHeight="1">
      <c r="A327" s="91"/>
      <c r="B327" s="244" t="s">
        <v>3752</v>
      </c>
      <c r="C327" s="245" t="str">
        <f>承認一覧表!$G$1118</f>
        <v>浅層埋設形
急速空気弁</v>
      </c>
      <c r="D327" s="303" t="str">
        <f>承認一覧表!I1164</f>
        <v>022A0108</v>
      </c>
      <c r="E327" s="114" t="str">
        <f>承認一覧表!J1164</f>
        <v>浅層埋設形急速空気弁</v>
      </c>
      <c r="F327" s="114" t="str">
        <f>承認一覧表!K1164</f>
        <v>ｽｰﾊﾟｰｴｱｰ(DF-25型)</v>
      </c>
      <c r="G327" s="114" t="str">
        <f>承認一覧表!L1164</f>
        <v>φ25</v>
      </c>
      <c r="H327" s="326" t="s">
        <v>3476</v>
      </c>
      <c r="I327" s="222" t="str">
        <f>承認一覧表!S1164</f>
        <v>角田鉄工（株）</v>
      </c>
    </row>
    <row r="328" spans="1:9" s="2" customFormat="1" ht="20.100000000000001" customHeight="1">
      <c r="A328" s="91"/>
      <c r="B328" s="244" t="s">
        <v>3752</v>
      </c>
      <c r="C328" s="245" t="str">
        <f>承認一覧表!$G$1118</f>
        <v>浅層埋設形
急速空気弁</v>
      </c>
      <c r="D328" s="303" t="str">
        <f>承認一覧表!I1169</f>
        <v>022A0110</v>
      </c>
      <c r="E328" s="114" t="str">
        <f>承認一覧表!J1169</f>
        <v>浅層埋設形急速空気弁</v>
      </c>
      <c r="F328" s="114" t="str">
        <f>承認一覧表!K1169</f>
        <v>ｽｰﾊﾟｰｴｱｰ(DF-75型)</v>
      </c>
      <c r="G328" s="114" t="str">
        <f>承認一覧表!L1169</f>
        <v>φ75</v>
      </c>
      <c r="H328" s="326" t="s">
        <v>3476</v>
      </c>
      <c r="I328" s="222" t="str">
        <f>承認一覧表!S1169</f>
        <v>角田鉄工（株）</v>
      </c>
    </row>
    <row r="329" spans="1:9" s="2" customFormat="1" ht="20.100000000000001" customHeight="1">
      <c r="A329" s="91"/>
      <c r="B329" s="244" t="s">
        <v>3752</v>
      </c>
      <c r="C329" s="245" t="str">
        <f>承認一覧表!G1196</f>
        <v>ｽﾃﾝﾚｽ製不凍結形急速空気弁</v>
      </c>
      <c r="D329" s="303" t="str">
        <f>承認一覧表!I1199</f>
        <v>022A0201</v>
      </c>
      <c r="E329" s="114" t="str">
        <f>承認一覧表!J1199</f>
        <v>ｽﾃﾝﾚｽ製不凍結形急速空気弁</v>
      </c>
      <c r="F329" s="114" t="str">
        <f>承認一覧表!K1199</f>
        <v>ｴｱﾃｯｸ(DF-25AT型)</v>
      </c>
      <c r="G329" s="114" t="str">
        <f>承認一覧表!L1199</f>
        <v>φ25</v>
      </c>
      <c r="H329" s="326" t="s">
        <v>3476</v>
      </c>
      <c r="I329" s="222" t="str">
        <f>承認一覧表!S1199</f>
        <v>角田鉄工（株）</v>
      </c>
    </row>
    <row r="330" spans="1:9" s="2" customFormat="1" ht="20.100000000000001" customHeight="1">
      <c r="A330" s="91"/>
      <c r="B330" s="244" t="s">
        <v>3752</v>
      </c>
      <c r="C330" s="312" t="str">
        <f>承認一覧表!G1216</f>
        <v>ｽﾃﾝﾚｽ製防寒ｶﾊﾞｰ</v>
      </c>
      <c r="D330" s="303" t="str">
        <f>承認一覧表!I1220</f>
        <v>022A0401</v>
      </c>
      <c r="E330" s="114" t="str">
        <f>承認一覧表!J1220</f>
        <v>ｽﾃﾝﾚｽ製空気弁用保護ｶﾊﾞｰ</v>
      </c>
      <c r="F330" s="114" t="str">
        <f>承認一覧表!K1220</f>
        <v>水道用急速空気弁用凍結防止ｹｰｽ</v>
      </c>
      <c r="G330" s="114" t="str">
        <f>承認一覧表!L1220</f>
        <v>φ20用～φ75用</v>
      </c>
      <c r="H330" s="326" t="s">
        <v>3476</v>
      </c>
      <c r="I330" s="222" t="str">
        <f>承認一覧表!S1220</f>
        <v>角田鉄工（株）</v>
      </c>
    </row>
    <row r="331" spans="1:9" s="2" customFormat="1" ht="20.100000000000001" customHeight="1">
      <c r="A331" s="91"/>
      <c r="B331" s="244" t="s">
        <v>3752</v>
      </c>
      <c r="C331" s="312" t="str">
        <f>承認一覧表!G1224</f>
        <v>ﾚﾊﾞｰ式補修弁</v>
      </c>
      <c r="D331" s="303" t="str">
        <f>承認一覧表!I1228</f>
        <v>022A0501</v>
      </c>
      <c r="E331" s="114" t="str">
        <f>承認一覧表!J1228</f>
        <v>FCDﾚﾊﾞｰ式ﾎﾞｰﾙ形補修弁</v>
      </c>
      <c r="F331" s="114" t="str">
        <f>承認一覧表!K1228</f>
        <v>水道用補修弁ﾚﾊﾞｰ式ﾎﾞｰﾙ弁</v>
      </c>
      <c r="G331" s="114" t="str">
        <f>承認一覧表!L1228</f>
        <v>φ75×H100・H150</v>
      </c>
      <c r="H331" s="326" t="s">
        <v>3476</v>
      </c>
      <c r="I331" s="222" t="str">
        <f>承認一覧表!S1228</f>
        <v>角田鉄工（株）</v>
      </c>
    </row>
    <row r="332" spans="1:9" s="2" customFormat="1" ht="20.100000000000001" customHeight="1">
      <c r="A332" s="91"/>
      <c r="B332" s="244" t="s">
        <v>3752</v>
      </c>
      <c r="C332" s="312" t="str">
        <f>承認一覧表!G1224</f>
        <v>ﾚﾊﾞｰ式補修弁</v>
      </c>
      <c r="D332" s="303" t="str">
        <f>承認一覧表!I1236</f>
        <v>022A0502</v>
      </c>
      <c r="E332" s="114" t="str">
        <f>承認一覧表!J1236</f>
        <v>FCDﾚﾊﾞｰ式ﾎﾞｰﾙ形補修弁</v>
      </c>
      <c r="F332" s="114" t="str">
        <f>承認一覧表!K1236</f>
        <v>水道用補修弁ﾚﾊﾞｰ式ﾎﾞｰﾙ弁</v>
      </c>
      <c r="G332" s="114" t="str">
        <f>承認一覧表!L1236</f>
        <v>φ75×H100・H150</v>
      </c>
      <c r="H332" s="326" t="s">
        <v>3476</v>
      </c>
      <c r="I332" s="222" t="str">
        <f>I331</f>
        <v>角田鉄工（株）</v>
      </c>
    </row>
    <row r="333" spans="1:9" s="2" customFormat="1" ht="20.100000000000001" customHeight="1">
      <c r="A333" s="91"/>
      <c r="B333" s="244" t="s">
        <v>3752</v>
      </c>
      <c r="C333" s="312" t="str">
        <f>C332</f>
        <v>ﾚﾊﾞｰ式補修弁</v>
      </c>
      <c r="D333" s="303" t="str">
        <f>承認一覧表!I1246</f>
        <v>022A0503</v>
      </c>
      <c r="E333" s="114" t="str">
        <f>承認一覧表!J1246</f>
        <v>FCDﾚﾊﾞｰ式ﾎﾞｰﾙ形補修弁</v>
      </c>
      <c r="F333" s="114" t="str">
        <f>承認一覧表!K1246</f>
        <v>水道用補修弁ﾚﾊﾞｰ式ﾎﾞｰﾙ弁</v>
      </c>
      <c r="G333" s="114" t="str">
        <f>承認一覧表!L1246</f>
        <v>φ75×H100・H150</v>
      </c>
      <c r="H333" s="326" t="s">
        <v>3476</v>
      </c>
      <c r="I333" s="222" t="str">
        <f>I332</f>
        <v>角田鉄工（株）</v>
      </c>
    </row>
    <row r="334" spans="1:9" s="2" customFormat="1" ht="20.100000000000001" customHeight="1">
      <c r="A334" s="91"/>
      <c r="B334" s="244" t="s">
        <v>3752</v>
      </c>
      <c r="C334" s="312" t="str">
        <f>承認一覧表!G1250</f>
        <v>ｷｬｯﾌﾟ式補修弁</v>
      </c>
      <c r="D334" s="303" t="str">
        <f>承認一覧表!I1253</f>
        <v>022A0504</v>
      </c>
      <c r="E334" s="114" t="str">
        <f>承認一覧表!J1253</f>
        <v>FCDｷｬｯﾌﾟ式ﾎﾞｰﾙ形補修弁</v>
      </c>
      <c r="F334" s="114" t="str">
        <f>承認一覧表!K1253</f>
        <v>ｷｬｯﾌﾟ式水道用補修弁</v>
      </c>
      <c r="G334" s="114" t="str">
        <f>承認一覧表!L1253</f>
        <v>φ75×H100・H150</v>
      </c>
      <c r="H334" s="326" t="s">
        <v>3476</v>
      </c>
      <c r="I334" s="222" t="str">
        <f>I333</f>
        <v>角田鉄工（株）</v>
      </c>
    </row>
    <row r="335" spans="1:9" s="2" customFormat="1" ht="20.100000000000001" customHeight="1">
      <c r="A335" s="91"/>
      <c r="B335" s="244" t="s">
        <v>3752</v>
      </c>
      <c r="C335" s="312" t="str">
        <f>C334</f>
        <v>ｷｬｯﾌﾟ式補修弁</v>
      </c>
      <c r="D335" s="303" t="str">
        <f>承認一覧表!I1260</f>
        <v>022A0505</v>
      </c>
      <c r="E335" s="114" t="str">
        <f>承認一覧表!J1260</f>
        <v>FCDｷｬｯﾌﾟ式ﾎﾞｰﾙ形補修弁</v>
      </c>
      <c r="F335" s="114" t="str">
        <f>承認一覧表!K1260</f>
        <v>ｷｬｯﾌﾟ式水道用補修弁</v>
      </c>
      <c r="G335" s="114" t="str">
        <f>承認一覧表!L1260</f>
        <v>φ75×H100・H150</v>
      </c>
      <c r="H335" s="326" t="s">
        <v>3476</v>
      </c>
      <c r="I335" s="222" t="str">
        <f t="shared" ref="I335:I336" si="0">I334</f>
        <v>角田鉄工（株）</v>
      </c>
    </row>
    <row r="336" spans="1:9" s="2" customFormat="1" ht="20.100000000000001" customHeight="1">
      <c r="A336" s="91"/>
      <c r="B336" s="244" t="s">
        <v>3752</v>
      </c>
      <c r="C336" s="312" t="str">
        <f>C335</f>
        <v>ｷｬｯﾌﾟ式補修弁</v>
      </c>
      <c r="D336" s="303" t="str">
        <f>承認一覧表!I1268</f>
        <v>022A0506</v>
      </c>
      <c r="E336" s="114" t="str">
        <f>承認一覧表!J1268</f>
        <v>FCDｷｬｯﾌﾟ式ﾎﾞｰﾙ形補修弁</v>
      </c>
      <c r="F336" s="114" t="str">
        <f>承認一覧表!K1268</f>
        <v>ｷｬｯﾌﾟ式水道用補修弁</v>
      </c>
      <c r="G336" s="114" t="str">
        <f>承認一覧表!L1268</f>
        <v>φ75×H100・H150</v>
      </c>
      <c r="H336" s="326" t="s">
        <v>3476</v>
      </c>
      <c r="I336" s="222" t="str">
        <f t="shared" si="0"/>
        <v>角田鉄工（株）</v>
      </c>
    </row>
    <row r="337" spans="1:9" s="2" customFormat="1" ht="20.100000000000001" customHeight="1">
      <c r="A337" s="91"/>
      <c r="B337" s="244" t="s">
        <v>3752</v>
      </c>
      <c r="C337" s="312" t="str">
        <f>承認一覧表!G1273</f>
        <v>地下式消火栓</v>
      </c>
      <c r="D337" s="303" t="str">
        <f>承認一覧表!I1276</f>
        <v>022F0101</v>
      </c>
      <c r="E337" s="114" t="str">
        <f>承認一覧表!J1276</f>
        <v>FCD地下式単口消火栓</v>
      </c>
      <c r="F337" s="114" t="str">
        <f>承認一覧表!K1276</f>
        <v>水道用地下式消火栓 単口</v>
      </c>
      <c r="G337" s="114" t="str">
        <f>承認一覧表!L1276</f>
        <v>φ75</v>
      </c>
      <c r="H337" s="326" t="s">
        <v>3476</v>
      </c>
      <c r="I337" s="222" t="str">
        <f t="shared" ref="I337:I340" si="1">I336</f>
        <v>角田鉄工（株）</v>
      </c>
    </row>
    <row r="338" spans="1:9" s="2" customFormat="1" ht="20.100000000000001" customHeight="1">
      <c r="A338" s="91"/>
      <c r="B338" s="244" t="s">
        <v>3752</v>
      </c>
      <c r="C338" s="312" t="str">
        <f>承認一覧表!G1280</f>
        <v>浅層埋設型
地下式消火栓</v>
      </c>
      <c r="D338" s="303" t="str">
        <f>承認一覧表!I1283</f>
        <v>022F0102</v>
      </c>
      <c r="E338" s="114" t="str">
        <f>承認一覧表!J1283</f>
        <v>浅層埋設形FCD地下式単口消火栓</v>
      </c>
      <c r="F338" s="114" t="str">
        <f>承認一覧表!K1283</f>
        <v>ﾆｭｰｴｰｽ型水道用地下式単口消火栓</v>
      </c>
      <c r="G338" s="114" t="str">
        <f>承認一覧表!L1283</f>
        <v>φ75</v>
      </c>
      <c r="H338" s="326" t="s">
        <v>3476</v>
      </c>
      <c r="I338" s="222" t="str">
        <f t="shared" si="1"/>
        <v>角田鉄工（株）</v>
      </c>
    </row>
    <row r="339" spans="1:9" s="2" customFormat="1" ht="20.100000000000001" customHeight="1">
      <c r="A339" s="91"/>
      <c r="B339" s="244" t="s">
        <v>3752</v>
      </c>
      <c r="C339" s="312" t="str">
        <f>承認一覧表!G1292</f>
        <v>急速空気弁付
地下式消火栓</v>
      </c>
      <c r="D339" s="303" t="str">
        <f>承認一覧表!I1295</f>
        <v>022F0201</v>
      </c>
      <c r="E339" s="114" t="str">
        <f>承認一覧表!J1295</f>
        <v>急速空気弁付FCD地下式単口消火栓</v>
      </c>
      <c r="F339" s="114" t="str">
        <f>承認一覧表!K1295</f>
        <v>FL-2型急速空気弁付消火栓</v>
      </c>
      <c r="G339" s="114" t="str">
        <f>承認一覧表!L1295</f>
        <v>φ75×φ25</v>
      </c>
      <c r="H339" s="326" t="s">
        <v>3476</v>
      </c>
      <c r="I339" s="222" t="str">
        <f t="shared" si="1"/>
        <v>角田鉄工（株）</v>
      </c>
    </row>
    <row r="340" spans="1:9" s="2" customFormat="1" ht="20.100000000000001" customHeight="1">
      <c r="A340" s="91"/>
      <c r="B340" s="327" t="s">
        <v>3752</v>
      </c>
      <c r="C340" s="328" t="str">
        <f>承認一覧表!G1300</f>
        <v>排気弁付地下式消火栓</v>
      </c>
      <c r="D340" s="103" t="str">
        <f>承認一覧表!I1304</f>
        <v>022F0202</v>
      </c>
      <c r="E340" s="102" t="str">
        <f>承認一覧表!J1304</f>
        <v>排気弁付FCD地下式単口消火栓</v>
      </c>
      <c r="F340" s="102" t="str">
        <f>承認一覧表!K1304</f>
        <v>FL-ﾈｵ型排気弁付地下式消火栓</v>
      </c>
      <c r="G340" s="102" t="str">
        <f>承認一覧表!L1304</f>
        <v>φ75×φ25</v>
      </c>
      <c r="H340" s="329" t="s">
        <v>3476</v>
      </c>
      <c r="I340" s="91" t="str">
        <f t="shared" si="1"/>
        <v>角田鉄工（株）</v>
      </c>
    </row>
    <row r="341" spans="1:9" s="2" customFormat="1" ht="20.100000000000001" customHeight="1">
      <c r="A341" s="322" t="s">
        <v>3775</v>
      </c>
      <c r="B341" s="109" t="s">
        <v>3143</v>
      </c>
      <c r="C341" s="309" t="s">
        <v>3776</v>
      </c>
      <c r="D341" s="94" t="s">
        <v>3779</v>
      </c>
      <c r="E341" s="93" t="s">
        <v>3777</v>
      </c>
      <c r="F341" s="93" t="s">
        <v>1815</v>
      </c>
      <c r="G341" s="93" t="s">
        <v>4056</v>
      </c>
      <c r="H341" s="323" t="s">
        <v>4057</v>
      </c>
      <c r="I341" s="289" t="s">
        <v>3665</v>
      </c>
    </row>
    <row r="342" spans="1:9" s="2" customFormat="1" ht="20.100000000000001" customHeight="1">
      <c r="A342" s="91"/>
      <c r="B342" s="231" t="s">
        <v>3143</v>
      </c>
      <c r="C342" s="253" t="s">
        <v>3776</v>
      </c>
      <c r="D342" s="254" t="s">
        <v>3778</v>
      </c>
      <c r="E342" s="184" t="s">
        <v>3780</v>
      </c>
      <c r="F342" s="184" t="s">
        <v>1910</v>
      </c>
      <c r="G342" s="184" t="s">
        <v>3782</v>
      </c>
      <c r="H342" s="184" t="s">
        <v>4058</v>
      </c>
      <c r="I342" s="302" t="s">
        <v>3781</v>
      </c>
    </row>
    <row r="343" spans="1:9" s="2" customFormat="1" ht="20.100000000000001" customHeight="1">
      <c r="A343" s="91"/>
      <c r="B343" s="330" t="s">
        <v>3143</v>
      </c>
      <c r="C343" s="312" t="s">
        <v>3660</v>
      </c>
      <c r="D343" s="303" t="s">
        <v>3661</v>
      </c>
      <c r="E343" s="114" t="s">
        <v>3662</v>
      </c>
      <c r="F343" s="114" t="s">
        <v>3663</v>
      </c>
      <c r="G343" s="114" t="s">
        <v>3783</v>
      </c>
      <c r="H343" s="114" t="s">
        <v>4059</v>
      </c>
      <c r="I343" s="291" t="s">
        <v>3665</v>
      </c>
    </row>
    <row r="344" spans="1:9" s="2" customFormat="1" ht="20.100000000000001" customHeight="1">
      <c r="A344" s="91"/>
      <c r="B344" s="110" t="s">
        <v>3143</v>
      </c>
      <c r="C344" s="331" t="s">
        <v>3660</v>
      </c>
      <c r="D344" s="254" t="s">
        <v>3784</v>
      </c>
      <c r="E344" s="112" t="s">
        <v>3662</v>
      </c>
      <c r="F344" s="136" t="s">
        <v>1915</v>
      </c>
      <c r="G344" s="136" t="s">
        <v>1915</v>
      </c>
      <c r="H344" s="136" t="s">
        <v>4060</v>
      </c>
      <c r="I344" s="302" t="s">
        <v>3781</v>
      </c>
    </row>
    <row r="345" spans="1:9" s="2" customFormat="1" ht="20.100000000000001" customHeight="1">
      <c r="A345" s="322" t="s">
        <v>3838</v>
      </c>
      <c r="B345" s="300" t="s">
        <v>3076</v>
      </c>
      <c r="C345" s="223" t="s">
        <v>3789</v>
      </c>
      <c r="D345" s="94" t="s">
        <v>3790</v>
      </c>
      <c r="E345" s="108" t="s">
        <v>3791</v>
      </c>
      <c r="F345" s="93" t="s">
        <v>3792</v>
      </c>
      <c r="G345" s="249" t="s">
        <v>3476</v>
      </c>
      <c r="H345" s="317" t="s">
        <v>3793</v>
      </c>
      <c r="I345" s="88" t="s">
        <v>3794</v>
      </c>
    </row>
    <row r="346" spans="1:9" s="2" customFormat="1" ht="20.100000000000001" customHeight="1">
      <c r="A346" s="91"/>
      <c r="B346" s="244" t="s">
        <v>3076</v>
      </c>
      <c r="C346" s="332" t="s">
        <v>3789</v>
      </c>
      <c r="D346" s="301" t="s">
        <v>3795</v>
      </c>
      <c r="E346" s="333" t="s">
        <v>3791</v>
      </c>
      <c r="F346" s="114" t="s">
        <v>3796</v>
      </c>
      <c r="G346" s="254" t="s">
        <v>3476</v>
      </c>
      <c r="H346" s="221" t="s">
        <v>3797</v>
      </c>
      <c r="I346" s="221" t="s">
        <v>3794</v>
      </c>
    </row>
    <row r="347" spans="1:9" s="2" customFormat="1" ht="20.100000000000001" customHeight="1">
      <c r="A347" s="91"/>
      <c r="B347" s="244" t="s">
        <v>3076</v>
      </c>
      <c r="C347" s="321" t="s">
        <v>3808</v>
      </c>
      <c r="D347" s="334" t="s">
        <v>3809</v>
      </c>
      <c r="E347" s="209" t="s">
        <v>3804</v>
      </c>
      <c r="F347" s="114" t="s">
        <v>3805</v>
      </c>
      <c r="G347" s="267" t="s">
        <v>3476</v>
      </c>
      <c r="H347" s="114" t="s">
        <v>3806</v>
      </c>
      <c r="I347" s="222" t="s">
        <v>3810</v>
      </c>
    </row>
    <row r="348" spans="1:9" s="2" customFormat="1" ht="20.100000000000001" customHeight="1">
      <c r="A348" s="91"/>
      <c r="B348" s="244" t="s">
        <v>3076</v>
      </c>
      <c r="C348" s="321" t="s">
        <v>3808</v>
      </c>
      <c r="D348" s="334" t="s">
        <v>3813</v>
      </c>
      <c r="E348" s="209" t="s">
        <v>3804</v>
      </c>
      <c r="F348" s="114" t="s">
        <v>3805</v>
      </c>
      <c r="G348" s="267" t="s">
        <v>3476</v>
      </c>
      <c r="H348" s="114" t="s">
        <v>3815</v>
      </c>
      <c r="I348" s="222" t="s">
        <v>3816</v>
      </c>
    </row>
    <row r="349" spans="1:9" ht="20.100000000000001" customHeight="1">
      <c r="A349" s="91"/>
      <c r="B349" s="244" t="s">
        <v>3076</v>
      </c>
      <c r="C349" s="321" t="s">
        <v>3808</v>
      </c>
      <c r="D349" s="334" t="s">
        <v>3812</v>
      </c>
      <c r="E349" s="209" t="s">
        <v>3804</v>
      </c>
      <c r="F349" s="114" t="s">
        <v>3805</v>
      </c>
      <c r="G349" s="267" t="s">
        <v>3476</v>
      </c>
      <c r="H349" s="114" t="s">
        <v>3807</v>
      </c>
      <c r="I349" s="222" t="s">
        <v>3810</v>
      </c>
    </row>
    <row r="350" spans="1:9" ht="20.100000000000001" customHeight="1">
      <c r="A350" s="91"/>
      <c r="B350" s="244" t="s">
        <v>3076</v>
      </c>
      <c r="C350" s="321" t="s">
        <v>3808</v>
      </c>
      <c r="D350" s="334" t="s">
        <v>3814</v>
      </c>
      <c r="E350" s="209" t="s">
        <v>3804</v>
      </c>
      <c r="F350" s="114" t="s">
        <v>3805</v>
      </c>
      <c r="G350" s="267" t="s">
        <v>3476</v>
      </c>
      <c r="H350" s="114" t="s">
        <v>3807</v>
      </c>
      <c r="I350" s="222" t="s">
        <v>3816</v>
      </c>
    </row>
    <row r="351" spans="1:9" ht="20.100000000000001" customHeight="1">
      <c r="A351" s="91"/>
      <c r="B351" s="231" t="s">
        <v>3818</v>
      </c>
      <c r="C351" s="224" t="s">
        <v>3819</v>
      </c>
      <c r="D351" s="301" t="s">
        <v>3820</v>
      </c>
      <c r="E351" s="184" t="s">
        <v>3822</v>
      </c>
      <c r="F351" s="184" t="s">
        <v>3821</v>
      </c>
      <c r="G351" s="259" t="s">
        <v>1533</v>
      </c>
      <c r="H351" s="335" t="s">
        <v>3476</v>
      </c>
      <c r="I351" s="221" t="s">
        <v>3823</v>
      </c>
    </row>
    <row r="352" spans="1:9" ht="20.100000000000001" customHeight="1">
      <c r="A352" s="91"/>
      <c r="B352" s="244" t="s">
        <v>3818</v>
      </c>
      <c r="C352" s="318" t="s">
        <v>3819</v>
      </c>
      <c r="D352" s="303" t="s">
        <v>3824</v>
      </c>
      <c r="E352" s="114" t="s">
        <v>3825</v>
      </c>
      <c r="F352" s="114" t="s">
        <v>3826</v>
      </c>
      <c r="G352" s="209" t="s">
        <v>3827</v>
      </c>
      <c r="H352" s="336" t="s">
        <v>3476</v>
      </c>
      <c r="I352" s="222" t="s">
        <v>3828</v>
      </c>
    </row>
    <row r="353" spans="1:9" ht="20.100000000000001" customHeight="1">
      <c r="A353" s="91"/>
      <c r="B353" s="244" t="s">
        <v>3076</v>
      </c>
      <c r="C353" s="318" t="s">
        <v>3819</v>
      </c>
      <c r="D353" s="303" t="s">
        <v>3829</v>
      </c>
      <c r="E353" s="114" t="s">
        <v>3830</v>
      </c>
      <c r="F353" s="114" t="s">
        <v>3831</v>
      </c>
      <c r="G353" s="267" t="s">
        <v>3476</v>
      </c>
      <c r="H353" s="337" t="s">
        <v>3832</v>
      </c>
      <c r="I353" s="222" t="s">
        <v>3823</v>
      </c>
    </row>
    <row r="354" spans="1:9" ht="20.100000000000001" customHeight="1">
      <c r="A354" s="89"/>
      <c r="B354" s="327" t="s">
        <v>3076</v>
      </c>
      <c r="C354" s="224" t="s">
        <v>3819</v>
      </c>
      <c r="D354" s="103" t="s">
        <v>3824</v>
      </c>
      <c r="E354" s="102" t="s">
        <v>3830</v>
      </c>
      <c r="F354" s="102" t="s">
        <v>3833</v>
      </c>
      <c r="G354" s="271" t="s">
        <v>3476</v>
      </c>
      <c r="H354" s="1" t="s">
        <v>3832</v>
      </c>
      <c r="I354" s="91" t="s">
        <v>3828</v>
      </c>
    </row>
    <row r="355" spans="1:9" ht="20.100000000000001" customHeight="1">
      <c r="A355" s="322" t="s">
        <v>3927</v>
      </c>
      <c r="B355" s="237" t="s">
        <v>3901</v>
      </c>
      <c r="C355" s="338" t="s">
        <v>3549</v>
      </c>
      <c r="D355" s="316" t="s">
        <v>3902</v>
      </c>
      <c r="E355" s="339" t="s">
        <v>3903</v>
      </c>
      <c r="F355" s="251" t="s">
        <v>3904</v>
      </c>
      <c r="G355" s="255" t="s">
        <v>4061</v>
      </c>
      <c r="H355" s="340" t="s">
        <v>4062</v>
      </c>
      <c r="I355" s="317" t="s">
        <v>3828</v>
      </c>
    </row>
    <row r="356" spans="1:9" ht="20.100000000000001" customHeight="1">
      <c r="A356" s="341"/>
      <c r="B356" s="327" t="s">
        <v>3847</v>
      </c>
      <c r="C356" s="328" t="s">
        <v>3848</v>
      </c>
      <c r="D356" s="103" t="s">
        <v>3849</v>
      </c>
      <c r="E356" s="68" t="s">
        <v>3822</v>
      </c>
      <c r="F356" s="214" t="s">
        <v>3842</v>
      </c>
      <c r="G356" s="342" t="s">
        <v>3476</v>
      </c>
      <c r="H356" s="214" t="s">
        <v>727</v>
      </c>
      <c r="I356" s="91" t="s">
        <v>3856</v>
      </c>
    </row>
    <row r="357" spans="1:9" ht="20.100000000000001" customHeight="1">
      <c r="A357" s="91"/>
      <c r="B357" s="244" t="s">
        <v>3847</v>
      </c>
      <c r="C357" s="312" t="s">
        <v>3848</v>
      </c>
      <c r="D357" s="303" t="s">
        <v>3850</v>
      </c>
      <c r="E357" s="209" t="s">
        <v>3822</v>
      </c>
      <c r="F357" s="211" t="s">
        <v>2601</v>
      </c>
      <c r="G357" s="267" t="s">
        <v>3476</v>
      </c>
      <c r="H357" s="211" t="s">
        <v>727</v>
      </c>
      <c r="I357" s="222" t="s">
        <v>3857</v>
      </c>
    </row>
    <row r="358" spans="1:9" ht="20.100000000000001" customHeight="1">
      <c r="A358" s="91"/>
      <c r="B358" s="244" t="s">
        <v>3847</v>
      </c>
      <c r="C358" s="312" t="s">
        <v>3848</v>
      </c>
      <c r="D358" s="303" t="s">
        <v>3851</v>
      </c>
      <c r="E358" s="209" t="s">
        <v>3822</v>
      </c>
      <c r="F358" s="211" t="s">
        <v>1676</v>
      </c>
      <c r="G358" s="267" t="s">
        <v>3476</v>
      </c>
      <c r="H358" s="211" t="s">
        <v>727</v>
      </c>
      <c r="I358" s="222" t="s">
        <v>3858</v>
      </c>
    </row>
    <row r="359" spans="1:9" ht="20.100000000000001" customHeight="1">
      <c r="A359" s="91"/>
      <c r="B359" s="244" t="s">
        <v>3847</v>
      </c>
      <c r="C359" s="312" t="s">
        <v>3848</v>
      </c>
      <c r="D359" s="303" t="s">
        <v>3852</v>
      </c>
      <c r="E359" s="209" t="s">
        <v>3822</v>
      </c>
      <c r="F359" s="211" t="s">
        <v>3839</v>
      </c>
      <c r="G359" s="267" t="s">
        <v>3476</v>
      </c>
      <c r="H359" s="211" t="s">
        <v>305</v>
      </c>
      <c r="I359" s="222" t="s">
        <v>3859</v>
      </c>
    </row>
    <row r="360" spans="1:9" ht="20.100000000000001" customHeight="1">
      <c r="A360" s="91"/>
      <c r="B360" s="244" t="s">
        <v>3847</v>
      </c>
      <c r="C360" s="312" t="s">
        <v>3848</v>
      </c>
      <c r="D360" s="303" t="s">
        <v>3853</v>
      </c>
      <c r="E360" s="209" t="s">
        <v>3822</v>
      </c>
      <c r="F360" s="211" t="s">
        <v>2907</v>
      </c>
      <c r="G360" s="267" t="s">
        <v>3476</v>
      </c>
      <c r="H360" s="211" t="s">
        <v>727</v>
      </c>
      <c r="I360" s="222" t="s">
        <v>3860</v>
      </c>
    </row>
    <row r="361" spans="1:9" ht="20.100000000000001" customHeight="1">
      <c r="A361" s="91"/>
      <c r="B361" s="244" t="s">
        <v>3847</v>
      </c>
      <c r="C361" s="312" t="s">
        <v>3848</v>
      </c>
      <c r="D361" s="303" t="s">
        <v>3854</v>
      </c>
      <c r="E361" s="209" t="s">
        <v>3822</v>
      </c>
      <c r="F361" s="211" t="s">
        <v>3844</v>
      </c>
      <c r="G361" s="267" t="s">
        <v>3476</v>
      </c>
      <c r="H361" s="211" t="s">
        <v>727</v>
      </c>
      <c r="I361" s="222" t="s">
        <v>3861</v>
      </c>
    </row>
    <row r="362" spans="1:9" ht="20.100000000000001" customHeight="1">
      <c r="A362" s="91"/>
      <c r="B362" s="231" t="s">
        <v>3847</v>
      </c>
      <c r="C362" s="325" t="s">
        <v>3848</v>
      </c>
      <c r="D362" s="301" t="s">
        <v>3855</v>
      </c>
      <c r="E362" s="333" t="s">
        <v>3825</v>
      </c>
      <c r="F362" s="213" t="s">
        <v>3846</v>
      </c>
      <c r="G362" s="254" t="s">
        <v>3476</v>
      </c>
      <c r="H362" s="213" t="s">
        <v>305</v>
      </c>
      <c r="I362" s="221" t="s">
        <v>3861</v>
      </c>
    </row>
    <row r="363" spans="1:9" ht="20.100000000000001" customHeight="1">
      <c r="A363" s="1"/>
      <c r="B363" s="244" t="s">
        <v>3847</v>
      </c>
      <c r="C363" s="318" t="s">
        <v>3862</v>
      </c>
      <c r="D363" s="303" t="s">
        <v>3889</v>
      </c>
      <c r="E363" s="209" t="s">
        <v>3863</v>
      </c>
      <c r="F363" s="135" t="s">
        <v>3873</v>
      </c>
      <c r="G363" s="267" t="s">
        <v>3476</v>
      </c>
      <c r="H363" s="135" t="s">
        <v>1289</v>
      </c>
      <c r="I363" s="222" t="s">
        <v>3900</v>
      </c>
    </row>
    <row r="364" spans="1:9" ht="20.100000000000001" customHeight="1">
      <c r="A364" s="1"/>
      <c r="B364" s="244" t="s">
        <v>3847</v>
      </c>
      <c r="C364" s="321" t="s">
        <v>3862</v>
      </c>
      <c r="D364" s="303" t="s">
        <v>3890</v>
      </c>
      <c r="E364" s="212" t="s">
        <v>3864</v>
      </c>
      <c r="F364" s="135" t="s">
        <v>3874</v>
      </c>
      <c r="G364" s="267" t="s">
        <v>3476</v>
      </c>
      <c r="H364" s="135" t="s">
        <v>1289</v>
      </c>
      <c r="I364" s="222" t="s">
        <v>3900</v>
      </c>
    </row>
    <row r="365" spans="1:9" ht="20.100000000000001" customHeight="1">
      <c r="A365" s="1"/>
      <c r="B365" s="244" t="s">
        <v>3847</v>
      </c>
      <c r="C365" s="321" t="s">
        <v>3862</v>
      </c>
      <c r="D365" s="303" t="s">
        <v>3891</v>
      </c>
      <c r="E365" s="212" t="s">
        <v>3865</v>
      </c>
      <c r="F365" s="135" t="s">
        <v>3873</v>
      </c>
      <c r="G365" s="267" t="s">
        <v>3476</v>
      </c>
      <c r="H365" s="135" t="s">
        <v>1289</v>
      </c>
      <c r="I365" s="222" t="s">
        <v>3900</v>
      </c>
    </row>
    <row r="366" spans="1:9" ht="20.100000000000001" customHeight="1">
      <c r="A366" s="1"/>
      <c r="B366" s="244" t="s">
        <v>3847</v>
      </c>
      <c r="C366" s="321" t="s">
        <v>3862</v>
      </c>
      <c r="D366" s="303" t="s">
        <v>3892</v>
      </c>
      <c r="E366" s="212" t="s">
        <v>3866</v>
      </c>
      <c r="F366" s="135" t="s">
        <v>3875</v>
      </c>
      <c r="G366" s="267" t="s">
        <v>3476</v>
      </c>
      <c r="H366" s="135" t="s">
        <v>1289</v>
      </c>
      <c r="I366" s="222" t="s">
        <v>3900</v>
      </c>
    </row>
    <row r="367" spans="1:9" ht="20.100000000000001" customHeight="1">
      <c r="A367" s="1"/>
      <c r="B367" s="244" t="s">
        <v>3847</v>
      </c>
      <c r="C367" s="321" t="s">
        <v>3862</v>
      </c>
      <c r="D367" s="303" t="s">
        <v>3893</v>
      </c>
      <c r="E367" s="212" t="s">
        <v>3867</v>
      </c>
      <c r="F367" s="135" t="s">
        <v>3876</v>
      </c>
      <c r="G367" s="267" t="s">
        <v>3476</v>
      </c>
      <c r="H367" s="135" t="s">
        <v>3882</v>
      </c>
      <c r="I367" s="222" t="s">
        <v>3900</v>
      </c>
    </row>
    <row r="368" spans="1:9" ht="20.100000000000001" customHeight="1">
      <c r="A368" s="1"/>
      <c r="B368" s="244" t="s">
        <v>3847</v>
      </c>
      <c r="C368" s="321" t="s">
        <v>3862</v>
      </c>
      <c r="D368" s="303" t="s">
        <v>3894</v>
      </c>
      <c r="E368" s="212" t="s">
        <v>3887</v>
      </c>
      <c r="F368" s="135" t="s">
        <v>3888</v>
      </c>
      <c r="G368" s="267" t="s">
        <v>3476</v>
      </c>
      <c r="H368" s="135" t="s">
        <v>1289</v>
      </c>
      <c r="I368" s="222" t="s">
        <v>3900</v>
      </c>
    </row>
    <row r="369" spans="1:9" ht="20.100000000000001" customHeight="1">
      <c r="A369" s="1"/>
      <c r="B369" s="244" t="s">
        <v>3847</v>
      </c>
      <c r="C369" s="321" t="s">
        <v>3862</v>
      </c>
      <c r="D369" s="303" t="s">
        <v>3895</v>
      </c>
      <c r="E369" s="212" t="s">
        <v>3868</v>
      </c>
      <c r="F369" s="135" t="s">
        <v>3877</v>
      </c>
      <c r="G369" s="267" t="s">
        <v>3476</v>
      </c>
      <c r="H369" s="135" t="s">
        <v>3883</v>
      </c>
      <c r="I369" s="222" t="s">
        <v>3900</v>
      </c>
    </row>
    <row r="370" spans="1:9" ht="20.100000000000001" customHeight="1">
      <c r="A370" s="1"/>
      <c r="B370" s="244" t="s">
        <v>3847</v>
      </c>
      <c r="C370" s="321" t="s">
        <v>3862</v>
      </c>
      <c r="D370" s="303" t="s">
        <v>3896</v>
      </c>
      <c r="E370" s="212" t="s">
        <v>3869</v>
      </c>
      <c r="F370" s="135" t="s">
        <v>3878</v>
      </c>
      <c r="G370" s="267" t="s">
        <v>3476</v>
      </c>
      <c r="H370" s="135" t="s">
        <v>3884</v>
      </c>
      <c r="I370" s="222" t="s">
        <v>3900</v>
      </c>
    </row>
    <row r="371" spans="1:9" ht="20.100000000000001" customHeight="1">
      <c r="A371" s="1"/>
      <c r="B371" s="244" t="s">
        <v>3847</v>
      </c>
      <c r="C371" s="321" t="s">
        <v>3862</v>
      </c>
      <c r="D371" s="303" t="s">
        <v>3897</v>
      </c>
      <c r="E371" s="212" t="s">
        <v>3870</v>
      </c>
      <c r="F371" s="135" t="s">
        <v>3879</v>
      </c>
      <c r="G371" s="267" t="s">
        <v>3476</v>
      </c>
      <c r="H371" s="135" t="s">
        <v>3885</v>
      </c>
      <c r="I371" s="222" t="s">
        <v>3900</v>
      </c>
    </row>
    <row r="372" spans="1:9" ht="20.100000000000001" customHeight="1">
      <c r="A372" s="1"/>
      <c r="B372" s="244" t="s">
        <v>3847</v>
      </c>
      <c r="C372" s="321" t="s">
        <v>3862</v>
      </c>
      <c r="D372" s="303" t="s">
        <v>3898</v>
      </c>
      <c r="E372" s="212" t="s">
        <v>3871</v>
      </c>
      <c r="F372" s="135" t="s">
        <v>3880</v>
      </c>
      <c r="G372" s="267" t="s">
        <v>3476</v>
      </c>
      <c r="H372" s="135" t="s">
        <v>3921</v>
      </c>
      <c r="I372" s="222" t="s">
        <v>3900</v>
      </c>
    </row>
    <row r="373" spans="1:9" ht="20.100000000000001" customHeight="1">
      <c r="A373" s="1"/>
      <c r="B373" s="231" t="s">
        <v>3847</v>
      </c>
      <c r="C373" s="224" t="s">
        <v>3862</v>
      </c>
      <c r="D373" s="103" t="s">
        <v>3899</v>
      </c>
      <c r="E373" s="215" t="s">
        <v>3872</v>
      </c>
      <c r="F373" s="216" t="s">
        <v>3881</v>
      </c>
      <c r="G373" s="271" t="s">
        <v>3476</v>
      </c>
      <c r="H373" s="216" t="s">
        <v>3921</v>
      </c>
      <c r="I373" s="91" t="s">
        <v>3900</v>
      </c>
    </row>
    <row r="374" spans="1:9" s="2" customFormat="1" ht="20.100000000000001" customHeight="1">
      <c r="A374" s="230"/>
      <c r="B374" s="266" t="s">
        <v>3143</v>
      </c>
      <c r="C374" s="257" t="s">
        <v>3928</v>
      </c>
      <c r="D374" s="267" t="s">
        <v>3929</v>
      </c>
      <c r="E374" s="114" t="s">
        <v>3930</v>
      </c>
      <c r="F374" s="114" t="s">
        <v>3931</v>
      </c>
      <c r="G374" s="268" t="s">
        <v>3931</v>
      </c>
      <c r="H374" s="268" t="s">
        <v>4063</v>
      </c>
      <c r="I374" s="246" t="s">
        <v>3665</v>
      </c>
    </row>
    <row r="375" spans="1:9" ht="20.100000000000001" customHeight="1">
      <c r="A375" s="1"/>
      <c r="B375" s="266" t="s">
        <v>3143</v>
      </c>
      <c r="C375" s="325" t="s">
        <v>3928</v>
      </c>
      <c r="D375" s="254" t="s">
        <v>3933</v>
      </c>
      <c r="E375" s="184" t="s">
        <v>3930</v>
      </c>
      <c r="F375" s="68" t="s">
        <v>3934</v>
      </c>
      <c r="G375" s="184" t="s">
        <v>3934</v>
      </c>
      <c r="H375" s="221" t="s">
        <v>3935</v>
      </c>
      <c r="I375" s="246" t="s">
        <v>3665</v>
      </c>
    </row>
    <row r="376" spans="1:9" ht="20.100000000000001" customHeight="1">
      <c r="A376" s="1"/>
      <c r="B376" s="266" t="s">
        <v>3143</v>
      </c>
      <c r="C376" s="312" t="s">
        <v>3941</v>
      </c>
      <c r="D376" s="267" t="s">
        <v>3936</v>
      </c>
      <c r="E376" s="114" t="s">
        <v>3930</v>
      </c>
      <c r="F376" s="209" t="s">
        <v>3937</v>
      </c>
      <c r="G376" s="114" t="s">
        <v>3937</v>
      </c>
      <c r="H376" s="114" t="s">
        <v>3938</v>
      </c>
      <c r="I376" s="246" t="s">
        <v>3665</v>
      </c>
    </row>
    <row r="377" spans="1:9" ht="20.100000000000001" customHeight="1">
      <c r="A377" s="1"/>
      <c r="B377" s="266" t="s">
        <v>3143</v>
      </c>
      <c r="C377" s="312" t="s">
        <v>3928</v>
      </c>
      <c r="D377" s="267" t="s">
        <v>3942</v>
      </c>
      <c r="E377" s="114" t="s">
        <v>3930</v>
      </c>
      <c r="F377" s="209" t="s">
        <v>3944</v>
      </c>
      <c r="G377" s="114" t="s">
        <v>3944</v>
      </c>
      <c r="H377" s="222" t="s">
        <v>3948</v>
      </c>
      <c r="I377" s="246" t="s">
        <v>3665</v>
      </c>
    </row>
    <row r="378" spans="1:9" ht="20.100000000000001" customHeight="1">
      <c r="A378" s="1"/>
      <c r="B378" s="266" t="s">
        <v>3143</v>
      </c>
      <c r="C378" s="328" t="s">
        <v>3941</v>
      </c>
      <c r="D378" s="342" t="s">
        <v>3943</v>
      </c>
      <c r="E378" s="220" t="s">
        <v>3930</v>
      </c>
      <c r="F378" s="68" t="s">
        <v>3947</v>
      </c>
      <c r="G378" s="102" t="s">
        <v>3946</v>
      </c>
      <c r="H378" s="91" t="s">
        <v>3949</v>
      </c>
      <c r="I378" s="246" t="s">
        <v>3665</v>
      </c>
    </row>
    <row r="379" spans="1:9" ht="20.100000000000001" customHeight="1">
      <c r="A379" s="1"/>
      <c r="B379" s="266" t="s">
        <v>3143</v>
      </c>
      <c r="C379" s="312" t="s">
        <v>3144</v>
      </c>
      <c r="D379" s="103" t="s">
        <v>3951</v>
      </c>
      <c r="E379" s="102" t="s">
        <v>3952</v>
      </c>
      <c r="F379" s="102" t="s">
        <v>3499</v>
      </c>
      <c r="G379" s="102" t="s">
        <v>4064</v>
      </c>
      <c r="H379" s="91" t="s">
        <v>4065</v>
      </c>
      <c r="I379" s="91" t="s">
        <v>3954</v>
      </c>
    </row>
    <row r="380" spans="1:9" ht="20.100000000000001" customHeight="1">
      <c r="A380" s="343"/>
      <c r="B380" s="284" t="s">
        <v>3143</v>
      </c>
      <c r="C380" s="344" t="s">
        <v>3144</v>
      </c>
      <c r="D380" s="307" t="s">
        <v>3953</v>
      </c>
      <c r="E380" s="306" t="s">
        <v>3952</v>
      </c>
      <c r="F380" s="306" t="s">
        <v>3499</v>
      </c>
      <c r="G380" s="306" t="s">
        <v>4064</v>
      </c>
      <c r="H380" s="314" t="s">
        <v>4065</v>
      </c>
      <c r="I380" s="314" t="s">
        <v>3955</v>
      </c>
    </row>
    <row r="381" spans="1:9" ht="20.100000000000001" customHeight="1">
      <c r="A381" s="322" t="s">
        <v>3958</v>
      </c>
      <c r="B381" s="252" t="s">
        <v>3143</v>
      </c>
      <c r="C381" s="224" t="s">
        <v>3848</v>
      </c>
      <c r="D381" s="301" t="s">
        <v>3849</v>
      </c>
      <c r="E381" s="184" t="s">
        <v>3952</v>
      </c>
      <c r="F381" s="184" t="s">
        <v>3499</v>
      </c>
      <c r="G381" s="184" t="s">
        <v>4064</v>
      </c>
      <c r="H381" s="221" t="s">
        <v>4065</v>
      </c>
      <c r="I381" s="222" t="s">
        <v>3966</v>
      </c>
    </row>
    <row r="382" spans="1:9" s="2" customFormat="1" ht="20.100000000000001" customHeight="1">
      <c r="A382" s="91"/>
      <c r="B382" s="266" t="s">
        <v>3143</v>
      </c>
      <c r="C382" s="318" t="s">
        <v>3848</v>
      </c>
      <c r="D382" s="303" t="s">
        <v>3959</v>
      </c>
      <c r="E382" s="114" t="s">
        <v>3964</v>
      </c>
      <c r="F382" s="345" t="s">
        <v>3965</v>
      </c>
      <c r="G382" s="114" t="s">
        <v>4066</v>
      </c>
      <c r="H382" s="222" t="s">
        <v>4067</v>
      </c>
      <c r="I382" s="222" t="s">
        <v>3967</v>
      </c>
    </row>
    <row r="383" spans="1:9" s="2" customFormat="1" ht="20.100000000000001" customHeight="1">
      <c r="A383" s="91"/>
      <c r="B383" s="266" t="s">
        <v>3143</v>
      </c>
      <c r="C383" s="318" t="s">
        <v>3848</v>
      </c>
      <c r="D383" s="303" t="s">
        <v>3960</v>
      </c>
      <c r="E383" s="114" t="s">
        <v>3964</v>
      </c>
      <c r="F383" s="345" t="s">
        <v>3965</v>
      </c>
      <c r="G383" s="114" t="s">
        <v>4066</v>
      </c>
      <c r="H383" s="222" t="s">
        <v>4067</v>
      </c>
      <c r="I383" s="222" t="s">
        <v>3858</v>
      </c>
    </row>
    <row r="384" spans="1:9" s="2" customFormat="1" ht="20.100000000000001" customHeight="1">
      <c r="A384" s="91"/>
      <c r="B384" s="266" t="s">
        <v>3143</v>
      </c>
      <c r="C384" s="318" t="s">
        <v>3848</v>
      </c>
      <c r="D384" s="303" t="s">
        <v>3961</v>
      </c>
      <c r="E384" s="114" t="s">
        <v>3964</v>
      </c>
      <c r="F384" s="345" t="s">
        <v>3965</v>
      </c>
      <c r="G384" s="114" t="s">
        <v>4066</v>
      </c>
      <c r="H384" s="222" t="s">
        <v>4067</v>
      </c>
      <c r="I384" s="222" t="s">
        <v>3859</v>
      </c>
    </row>
    <row r="385" spans="1:9" s="2" customFormat="1" ht="20.100000000000001" customHeight="1">
      <c r="A385" s="91"/>
      <c r="B385" s="266" t="s">
        <v>3143</v>
      </c>
      <c r="C385" s="318" t="s">
        <v>3848</v>
      </c>
      <c r="D385" s="303" t="s">
        <v>3962</v>
      </c>
      <c r="E385" s="114" t="s">
        <v>3964</v>
      </c>
      <c r="F385" s="345" t="s">
        <v>3965</v>
      </c>
      <c r="G385" s="114" t="s">
        <v>4066</v>
      </c>
      <c r="H385" s="222" t="s">
        <v>4067</v>
      </c>
      <c r="I385" s="222" t="s">
        <v>3860</v>
      </c>
    </row>
    <row r="386" spans="1:9" s="2" customFormat="1" ht="20.100000000000001" customHeight="1">
      <c r="A386" s="89"/>
      <c r="B386" s="346" t="s">
        <v>3143</v>
      </c>
      <c r="C386" s="344" t="s">
        <v>3848</v>
      </c>
      <c r="D386" s="307" t="s">
        <v>3963</v>
      </c>
      <c r="E386" s="306" t="s">
        <v>3964</v>
      </c>
      <c r="F386" s="347" t="s">
        <v>3965</v>
      </c>
      <c r="G386" s="306" t="s">
        <v>4066</v>
      </c>
      <c r="H386" s="314" t="s">
        <v>4067</v>
      </c>
      <c r="I386" s="314" t="s">
        <v>3861</v>
      </c>
    </row>
    <row r="387" spans="1:9" s="2" customFormat="1" ht="20.100000000000001" customHeight="1">
      <c r="A387" s="322" t="s">
        <v>3971</v>
      </c>
      <c r="B387" s="252" t="s">
        <v>3752</v>
      </c>
      <c r="C387" s="92" t="s">
        <v>2544</v>
      </c>
      <c r="D387" s="301" t="s">
        <v>3973</v>
      </c>
      <c r="E387" s="92" t="s">
        <v>3972</v>
      </c>
      <c r="F387" s="184" t="s">
        <v>1171</v>
      </c>
      <c r="G387" s="184"/>
      <c r="H387" s="221" t="s">
        <v>3974</v>
      </c>
      <c r="I387" s="221" t="s">
        <v>3292</v>
      </c>
    </row>
    <row r="388" spans="1:9" s="2" customFormat="1" ht="20.100000000000001" customHeight="1">
      <c r="A388" s="91"/>
      <c r="B388" s="348" t="s">
        <v>3976</v>
      </c>
      <c r="C388" s="349" t="s">
        <v>3977</v>
      </c>
      <c r="D388" s="350" t="s">
        <v>3978</v>
      </c>
      <c r="E388" s="351" t="s">
        <v>3979</v>
      </c>
      <c r="F388" s="351" t="s">
        <v>1915</v>
      </c>
      <c r="G388" s="351" t="s">
        <v>4068</v>
      </c>
      <c r="H388" s="352" t="s">
        <v>4069</v>
      </c>
      <c r="I388" s="353" t="s">
        <v>3980</v>
      </c>
    </row>
    <row r="389" spans="1:9" s="2" customFormat="1" ht="20.100000000000001" customHeight="1">
      <c r="A389" s="91"/>
      <c r="B389" s="348" t="s">
        <v>3981</v>
      </c>
      <c r="C389" s="349" t="s">
        <v>3982</v>
      </c>
      <c r="D389" s="350" t="s">
        <v>3983</v>
      </c>
      <c r="E389" s="351" t="s">
        <v>3984</v>
      </c>
      <c r="F389" s="351" t="s">
        <v>3984</v>
      </c>
      <c r="G389" s="354" t="s">
        <v>3988</v>
      </c>
      <c r="H389" s="355" t="s">
        <v>3476</v>
      </c>
      <c r="I389" s="353" t="s">
        <v>3985</v>
      </c>
    </row>
    <row r="390" spans="1:9" s="2" customFormat="1" ht="20.100000000000001" customHeight="1">
      <c r="A390" s="91"/>
      <c r="B390" s="327" t="s">
        <v>3981</v>
      </c>
      <c r="C390" s="328" t="s">
        <v>3982</v>
      </c>
      <c r="D390" s="103" t="s">
        <v>3986</v>
      </c>
      <c r="E390" s="102" t="s">
        <v>3987</v>
      </c>
      <c r="F390" s="102" t="s">
        <v>3987</v>
      </c>
      <c r="G390" s="356" t="s">
        <v>3988</v>
      </c>
      <c r="H390" s="357" t="s">
        <v>3476</v>
      </c>
      <c r="I390" s="91" t="s">
        <v>3985</v>
      </c>
    </row>
    <row r="391" spans="1:9" s="2" customFormat="1" ht="20.100000000000001" customHeight="1">
      <c r="A391" s="91"/>
      <c r="B391" s="244" t="s">
        <v>3752</v>
      </c>
      <c r="C391" s="312" t="s">
        <v>3989</v>
      </c>
      <c r="D391" s="303" t="s">
        <v>3990</v>
      </c>
      <c r="E391" s="114" t="s">
        <v>3991</v>
      </c>
      <c r="F391" s="114" t="s">
        <v>3992</v>
      </c>
      <c r="G391" s="358" t="s">
        <v>3993</v>
      </c>
      <c r="H391" s="326" t="s">
        <v>3476</v>
      </c>
      <c r="I391" s="222" t="s">
        <v>3994</v>
      </c>
    </row>
    <row r="392" spans="1:9" ht="20.100000000000001" customHeight="1">
      <c r="A392" s="91"/>
      <c r="B392" s="244" t="s">
        <v>3995</v>
      </c>
      <c r="C392" s="312" t="s">
        <v>3996</v>
      </c>
      <c r="D392" s="303" t="s">
        <v>3997</v>
      </c>
      <c r="E392" s="114" t="s">
        <v>3998</v>
      </c>
      <c r="F392" s="114" t="s">
        <v>3999</v>
      </c>
      <c r="G392" s="114" t="s">
        <v>4070</v>
      </c>
      <c r="H392" s="114" t="s">
        <v>4071</v>
      </c>
      <c r="I392" s="222" t="s">
        <v>3994</v>
      </c>
    </row>
    <row r="393" spans="1:9" ht="20.100000000000001" customHeight="1">
      <c r="A393" s="91"/>
      <c r="B393" s="244" t="s">
        <v>3995</v>
      </c>
      <c r="C393" s="312" t="s">
        <v>3996</v>
      </c>
      <c r="D393" s="303" t="s">
        <v>4000</v>
      </c>
      <c r="E393" s="114" t="s">
        <v>3998</v>
      </c>
      <c r="F393" s="114" t="s">
        <v>3999</v>
      </c>
      <c r="G393" s="114" t="s">
        <v>4070</v>
      </c>
      <c r="H393" s="114" t="s">
        <v>4071</v>
      </c>
      <c r="I393" s="222" t="s">
        <v>3994</v>
      </c>
    </row>
    <row r="394" spans="1:9" ht="20.100000000000001" customHeight="1">
      <c r="A394" s="91"/>
      <c r="B394" s="244" t="s">
        <v>3995</v>
      </c>
      <c r="C394" s="312" t="s">
        <v>3996</v>
      </c>
      <c r="D394" s="303" t="s">
        <v>4001</v>
      </c>
      <c r="E394" s="114" t="s">
        <v>3998</v>
      </c>
      <c r="F394" s="114" t="s">
        <v>3999</v>
      </c>
      <c r="G394" s="114" t="s">
        <v>4070</v>
      </c>
      <c r="H394" s="114" t="s">
        <v>4071</v>
      </c>
      <c r="I394" s="222" t="s">
        <v>3994</v>
      </c>
    </row>
    <row r="395" spans="1:9" ht="20.100000000000001" customHeight="1">
      <c r="A395" s="91"/>
      <c r="B395" s="244" t="s">
        <v>3995</v>
      </c>
      <c r="C395" s="312" t="s">
        <v>3996</v>
      </c>
      <c r="D395" s="303" t="s">
        <v>4002</v>
      </c>
      <c r="E395" s="114" t="s">
        <v>4003</v>
      </c>
      <c r="F395" s="114" t="s">
        <v>3999</v>
      </c>
      <c r="G395" s="114" t="s">
        <v>4072</v>
      </c>
      <c r="H395" s="114" t="s">
        <v>4073</v>
      </c>
      <c r="I395" s="222" t="s">
        <v>3994</v>
      </c>
    </row>
    <row r="396" spans="1:9" ht="20.100000000000001" customHeight="1">
      <c r="A396" s="91"/>
      <c r="B396" s="244" t="s">
        <v>3995</v>
      </c>
      <c r="C396" s="312" t="s">
        <v>3996</v>
      </c>
      <c r="D396" s="303" t="s">
        <v>4004</v>
      </c>
      <c r="E396" s="114" t="s">
        <v>4003</v>
      </c>
      <c r="F396" s="114" t="s">
        <v>3999</v>
      </c>
      <c r="G396" s="114" t="s">
        <v>4072</v>
      </c>
      <c r="H396" s="114" t="s">
        <v>4073</v>
      </c>
      <c r="I396" s="222" t="s">
        <v>3994</v>
      </c>
    </row>
    <row r="397" spans="1:9" ht="20.100000000000001" customHeight="1">
      <c r="A397" s="91"/>
      <c r="B397" s="244" t="s">
        <v>3995</v>
      </c>
      <c r="C397" s="312" t="s">
        <v>3996</v>
      </c>
      <c r="D397" s="303" t="s">
        <v>4005</v>
      </c>
      <c r="E397" s="114" t="s">
        <v>4003</v>
      </c>
      <c r="F397" s="114" t="s">
        <v>3999</v>
      </c>
      <c r="G397" s="114" t="s">
        <v>4072</v>
      </c>
      <c r="H397" s="114" t="s">
        <v>4073</v>
      </c>
      <c r="I397" s="222" t="s">
        <v>3994</v>
      </c>
    </row>
    <row r="398" spans="1:9" ht="20.100000000000001" customHeight="1">
      <c r="A398" s="91"/>
      <c r="B398" s="244" t="s">
        <v>3752</v>
      </c>
      <c r="C398" s="312" t="s">
        <v>4009</v>
      </c>
      <c r="D398" s="303" t="s">
        <v>4013</v>
      </c>
      <c r="E398" s="114" t="s">
        <v>4011</v>
      </c>
      <c r="F398" s="114" t="s">
        <v>4011</v>
      </c>
      <c r="G398" s="358" t="s">
        <v>4012</v>
      </c>
      <c r="H398" s="326" t="s">
        <v>3476</v>
      </c>
      <c r="I398" s="222" t="s">
        <v>4014</v>
      </c>
    </row>
    <row r="399" spans="1:9" ht="20.100000000000001" customHeight="1">
      <c r="A399" s="91"/>
      <c r="B399" s="327" t="s">
        <v>3752</v>
      </c>
      <c r="C399" s="328" t="s">
        <v>4009</v>
      </c>
      <c r="D399" s="103" t="s">
        <v>4010</v>
      </c>
      <c r="E399" s="102" t="s">
        <v>4011</v>
      </c>
      <c r="F399" s="102" t="s">
        <v>4011</v>
      </c>
      <c r="G399" s="359" t="s">
        <v>515</v>
      </c>
      <c r="H399" s="329" t="s">
        <v>3476</v>
      </c>
      <c r="I399" s="91" t="s">
        <v>3706</v>
      </c>
    </row>
    <row r="400" spans="1:9" s="2" customFormat="1" ht="20.100000000000001" customHeight="1">
      <c r="A400" s="91"/>
      <c r="B400" s="244" t="s">
        <v>3752</v>
      </c>
      <c r="C400" s="312" t="s">
        <v>4041</v>
      </c>
      <c r="D400" s="114" t="s">
        <v>4075</v>
      </c>
      <c r="E400" s="312" t="s">
        <v>4041</v>
      </c>
      <c r="F400" s="246" t="s">
        <v>2322</v>
      </c>
      <c r="G400" s="358" t="s">
        <v>74</v>
      </c>
      <c r="H400" s="326" t="s">
        <v>3476</v>
      </c>
      <c r="I400" s="222" t="s">
        <v>4074</v>
      </c>
    </row>
    <row r="401" spans="1:9" s="2" customFormat="1" ht="20.100000000000001" customHeight="1">
      <c r="A401" s="91"/>
      <c r="B401" s="244" t="s">
        <v>3752</v>
      </c>
      <c r="C401" s="312" t="s">
        <v>4041</v>
      </c>
      <c r="D401" s="114" t="s">
        <v>4076</v>
      </c>
      <c r="E401" s="312" t="s">
        <v>4041</v>
      </c>
      <c r="F401" s="246" t="s">
        <v>2322</v>
      </c>
      <c r="G401" s="358" t="s">
        <v>398</v>
      </c>
      <c r="H401" s="326" t="s">
        <v>3476</v>
      </c>
      <c r="I401" s="222" t="s">
        <v>4074</v>
      </c>
    </row>
    <row r="402" spans="1:9" s="2" customFormat="1" ht="20.100000000000001" customHeight="1">
      <c r="A402" s="91"/>
      <c r="B402" s="244" t="s">
        <v>3752</v>
      </c>
      <c r="C402" s="312" t="s">
        <v>4041</v>
      </c>
      <c r="D402" s="114" t="s">
        <v>4077</v>
      </c>
      <c r="E402" s="312" t="s">
        <v>4041</v>
      </c>
      <c r="F402" s="246" t="s">
        <v>2322</v>
      </c>
      <c r="G402" s="358" t="s">
        <v>74</v>
      </c>
      <c r="H402" s="326" t="s">
        <v>3476</v>
      </c>
      <c r="I402" s="222" t="s">
        <v>4074</v>
      </c>
    </row>
    <row r="403" spans="1:9" s="2" customFormat="1" ht="20.100000000000001" customHeight="1">
      <c r="A403" s="91"/>
      <c r="B403" s="244" t="s">
        <v>3752</v>
      </c>
      <c r="C403" s="312" t="s">
        <v>4041</v>
      </c>
      <c r="D403" s="114" t="s">
        <v>4078</v>
      </c>
      <c r="E403" s="312" t="s">
        <v>4041</v>
      </c>
      <c r="F403" s="246" t="s">
        <v>2322</v>
      </c>
      <c r="G403" s="358" t="s">
        <v>398</v>
      </c>
      <c r="H403" s="326" t="s">
        <v>3476</v>
      </c>
      <c r="I403" s="222" t="s">
        <v>4074</v>
      </c>
    </row>
    <row r="404" spans="1:9" s="2" customFormat="1" ht="20.100000000000001" customHeight="1">
      <c r="A404" s="91"/>
      <c r="B404" s="244" t="s">
        <v>3752</v>
      </c>
      <c r="C404" s="312" t="s">
        <v>4041</v>
      </c>
      <c r="D404" s="114" t="s">
        <v>4079</v>
      </c>
      <c r="E404" s="312" t="s">
        <v>432</v>
      </c>
      <c r="F404" s="318" t="s">
        <v>432</v>
      </c>
      <c r="G404" s="358" t="s">
        <v>434</v>
      </c>
      <c r="H404" s="326" t="s">
        <v>3476</v>
      </c>
      <c r="I404" s="222" t="s">
        <v>4074</v>
      </c>
    </row>
    <row r="405" spans="1:9" s="2" customFormat="1" ht="20.100000000000001" customHeight="1">
      <c r="A405" s="91"/>
      <c r="B405" s="244" t="s">
        <v>3752</v>
      </c>
      <c r="C405" s="312" t="s">
        <v>4041</v>
      </c>
      <c r="D405" s="114" t="s">
        <v>4080</v>
      </c>
      <c r="E405" s="312" t="s">
        <v>432</v>
      </c>
      <c r="F405" s="318" t="s">
        <v>432</v>
      </c>
      <c r="G405" s="358" t="s">
        <v>447</v>
      </c>
      <c r="H405" s="326" t="s">
        <v>3476</v>
      </c>
      <c r="I405" s="222" t="s">
        <v>4074</v>
      </c>
    </row>
    <row r="406" spans="1:9" s="2" customFormat="1" ht="20.100000000000001" customHeight="1">
      <c r="A406" s="91"/>
      <c r="B406" s="244" t="s">
        <v>3752</v>
      </c>
      <c r="C406" s="312" t="s">
        <v>4041</v>
      </c>
      <c r="D406" s="114" t="s">
        <v>4081</v>
      </c>
      <c r="E406" s="114" t="s">
        <v>436</v>
      </c>
      <c r="F406" s="246" t="s">
        <v>436</v>
      </c>
      <c r="G406" s="358" t="s">
        <v>438</v>
      </c>
      <c r="H406" s="326" t="s">
        <v>3476</v>
      </c>
      <c r="I406" s="222" t="s">
        <v>4074</v>
      </c>
    </row>
    <row r="407" spans="1:9" s="2" customFormat="1" ht="20.100000000000001" customHeight="1">
      <c r="A407" s="91"/>
      <c r="B407" s="244" t="s">
        <v>3752</v>
      </c>
      <c r="C407" s="312" t="s">
        <v>4041</v>
      </c>
      <c r="D407" s="114" t="s">
        <v>4082</v>
      </c>
      <c r="E407" s="114" t="s">
        <v>436</v>
      </c>
      <c r="F407" s="246" t="s">
        <v>436</v>
      </c>
      <c r="G407" s="358" t="s">
        <v>448</v>
      </c>
      <c r="H407" s="326" t="s">
        <v>3476</v>
      </c>
      <c r="I407" s="222" t="s">
        <v>4074</v>
      </c>
    </row>
    <row r="408" spans="1:9" s="2" customFormat="1" ht="20.100000000000001" customHeight="1">
      <c r="A408" s="91"/>
      <c r="B408" s="244" t="s">
        <v>3752</v>
      </c>
      <c r="C408" s="312" t="s">
        <v>4041</v>
      </c>
      <c r="D408" s="114" t="s">
        <v>4083</v>
      </c>
      <c r="E408" s="114" t="s">
        <v>439</v>
      </c>
      <c r="F408" s="246" t="s">
        <v>439</v>
      </c>
      <c r="G408" s="358" t="s">
        <v>438</v>
      </c>
      <c r="H408" s="326" t="s">
        <v>3476</v>
      </c>
      <c r="I408" s="222" t="s">
        <v>4074</v>
      </c>
    </row>
    <row r="409" spans="1:9" s="2" customFormat="1" ht="20.100000000000001" customHeight="1">
      <c r="A409" s="91"/>
      <c r="B409" s="244" t="s">
        <v>3752</v>
      </c>
      <c r="C409" s="312" t="s">
        <v>4041</v>
      </c>
      <c r="D409" s="114" t="s">
        <v>4084</v>
      </c>
      <c r="E409" s="114" t="s">
        <v>439</v>
      </c>
      <c r="F409" s="246" t="s">
        <v>439</v>
      </c>
      <c r="G409" s="358" t="s">
        <v>448</v>
      </c>
      <c r="H409" s="326" t="s">
        <v>3476</v>
      </c>
      <c r="I409" s="222" t="s">
        <v>4074</v>
      </c>
    </row>
    <row r="410" spans="1:9" s="2" customFormat="1" ht="20.100000000000001" customHeight="1">
      <c r="A410" s="91"/>
      <c r="B410" s="244" t="s">
        <v>3752</v>
      </c>
      <c r="C410" s="312" t="s">
        <v>4041</v>
      </c>
      <c r="D410" s="114" t="s">
        <v>4085</v>
      </c>
      <c r="E410" s="114" t="s">
        <v>441</v>
      </c>
      <c r="F410" s="246" t="s">
        <v>569</v>
      </c>
      <c r="G410" s="358" t="s">
        <v>74</v>
      </c>
      <c r="H410" s="326" t="s">
        <v>3476</v>
      </c>
      <c r="I410" s="222" t="s">
        <v>4074</v>
      </c>
    </row>
    <row r="411" spans="1:9" s="2" customFormat="1" ht="20.100000000000001" customHeight="1">
      <c r="A411" s="91"/>
      <c r="B411" s="244" t="s">
        <v>3752</v>
      </c>
      <c r="C411" s="312" t="s">
        <v>4041</v>
      </c>
      <c r="D411" s="114" t="s">
        <v>4086</v>
      </c>
      <c r="E411" s="114" t="s">
        <v>441</v>
      </c>
      <c r="F411" s="246" t="s">
        <v>569</v>
      </c>
      <c r="G411" s="358" t="s">
        <v>398</v>
      </c>
      <c r="H411" s="326" t="s">
        <v>3476</v>
      </c>
      <c r="I411" s="222" t="s">
        <v>4074</v>
      </c>
    </row>
    <row r="412" spans="1:9" s="2" customFormat="1" ht="20.100000000000001" customHeight="1">
      <c r="A412" s="91"/>
      <c r="B412" s="244" t="s">
        <v>3752</v>
      </c>
      <c r="C412" s="312" t="s">
        <v>4041</v>
      </c>
      <c r="D412" s="114" t="s">
        <v>4087</v>
      </c>
      <c r="E412" s="114" t="s">
        <v>443</v>
      </c>
      <c r="F412" s="246" t="s">
        <v>570</v>
      </c>
      <c r="G412" s="358" t="s">
        <v>74</v>
      </c>
      <c r="H412" s="326" t="s">
        <v>3476</v>
      </c>
      <c r="I412" s="222" t="s">
        <v>4074</v>
      </c>
    </row>
    <row r="413" spans="1:9" s="2" customFormat="1" ht="20.100000000000001" customHeight="1">
      <c r="A413" s="91"/>
      <c r="B413" s="244" t="s">
        <v>3752</v>
      </c>
      <c r="C413" s="312" t="s">
        <v>4041</v>
      </c>
      <c r="D413" s="114" t="s">
        <v>4088</v>
      </c>
      <c r="E413" s="114" t="s">
        <v>443</v>
      </c>
      <c r="F413" s="246" t="s">
        <v>570</v>
      </c>
      <c r="G413" s="358" t="s">
        <v>398</v>
      </c>
      <c r="H413" s="326" t="s">
        <v>3476</v>
      </c>
      <c r="I413" s="222" t="s">
        <v>4074</v>
      </c>
    </row>
    <row r="414" spans="1:9" s="2" customFormat="1" ht="20.100000000000001" customHeight="1">
      <c r="A414" s="91"/>
      <c r="B414" s="244" t="s">
        <v>3752</v>
      </c>
      <c r="C414" s="312" t="s">
        <v>4041</v>
      </c>
      <c r="D414" s="114" t="s">
        <v>4089</v>
      </c>
      <c r="E414" s="114" t="s">
        <v>445</v>
      </c>
      <c r="F414" s="246" t="s">
        <v>571</v>
      </c>
      <c r="G414" s="358" t="s">
        <v>74</v>
      </c>
      <c r="H414" s="326" t="s">
        <v>3476</v>
      </c>
      <c r="I414" s="222" t="s">
        <v>4074</v>
      </c>
    </row>
    <row r="415" spans="1:9" s="2" customFormat="1" ht="20.100000000000001" customHeight="1">
      <c r="A415" s="133"/>
      <c r="B415" s="244" t="s">
        <v>3752</v>
      </c>
      <c r="C415" s="312" t="s">
        <v>4041</v>
      </c>
      <c r="D415" s="114" t="s">
        <v>4090</v>
      </c>
      <c r="E415" s="114" t="s">
        <v>445</v>
      </c>
      <c r="F415" s="246" t="s">
        <v>571</v>
      </c>
      <c r="G415" s="358" t="s">
        <v>398</v>
      </c>
      <c r="H415" s="326" t="s">
        <v>3476</v>
      </c>
      <c r="I415" s="222" t="s">
        <v>4074</v>
      </c>
    </row>
    <row r="416" spans="1:9" s="2" customFormat="1" ht="20.100000000000001" customHeight="1">
      <c r="A416" s="133"/>
      <c r="B416" s="244" t="s">
        <v>3752</v>
      </c>
      <c r="C416" s="312" t="s">
        <v>4041</v>
      </c>
      <c r="D416" s="114" t="s">
        <v>4091</v>
      </c>
      <c r="E416" s="114" t="s">
        <v>572</v>
      </c>
      <c r="F416" s="246" t="s">
        <v>576</v>
      </c>
      <c r="G416" s="358" t="s">
        <v>74</v>
      </c>
      <c r="H416" s="326" t="s">
        <v>3476</v>
      </c>
      <c r="I416" s="222" t="s">
        <v>4074</v>
      </c>
    </row>
    <row r="417" spans="1:9" s="2" customFormat="1" ht="20.100000000000001" customHeight="1">
      <c r="A417" s="133"/>
      <c r="B417" s="244" t="s">
        <v>3752</v>
      </c>
      <c r="C417" s="312" t="s">
        <v>4041</v>
      </c>
      <c r="D417" s="114" t="s">
        <v>4092</v>
      </c>
      <c r="E417" s="114" t="s">
        <v>572</v>
      </c>
      <c r="F417" s="246" t="s">
        <v>576</v>
      </c>
      <c r="G417" s="358" t="s">
        <v>398</v>
      </c>
      <c r="H417" s="326" t="s">
        <v>3476</v>
      </c>
      <c r="I417" s="222" t="s">
        <v>4074</v>
      </c>
    </row>
    <row r="418" spans="1:9" s="2" customFormat="1" ht="20.100000000000001" customHeight="1">
      <c r="A418" s="133"/>
      <c r="B418" s="244" t="s">
        <v>3752</v>
      </c>
      <c r="C418" s="312" t="s">
        <v>4041</v>
      </c>
      <c r="D418" s="114" t="s">
        <v>4093</v>
      </c>
      <c r="E418" s="114" t="s">
        <v>450</v>
      </c>
      <c r="F418" s="246" t="s">
        <v>577</v>
      </c>
      <c r="G418" s="358" t="s">
        <v>74</v>
      </c>
      <c r="H418" s="326" t="s">
        <v>3476</v>
      </c>
      <c r="I418" s="222" t="s">
        <v>4074</v>
      </c>
    </row>
    <row r="419" spans="1:9" ht="20.100000000000001" customHeight="1">
      <c r="A419" s="196"/>
      <c r="B419" s="244" t="s">
        <v>3752</v>
      </c>
      <c r="C419" s="312" t="s">
        <v>4041</v>
      </c>
      <c r="D419" s="114" t="s">
        <v>4094</v>
      </c>
      <c r="E419" s="114" t="s">
        <v>450</v>
      </c>
      <c r="F419" s="246" t="s">
        <v>577</v>
      </c>
      <c r="G419" s="358" t="s">
        <v>398</v>
      </c>
      <c r="H419" s="326" t="s">
        <v>3476</v>
      </c>
      <c r="I419" s="222" t="s">
        <v>4074</v>
      </c>
    </row>
    <row r="420" spans="1:9" ht="20.100000000000001" customHeight="1">
      <c r="A420" s="196"/>
      <c r="B420" s="244" t="s">
        <v>3752</v>
      </c>
      <c r="C420" s="312" t="s">
        <v>4041</v>
      </c>
      <c r="D420" s="114" t="s">
        <v>4095</v>
      </c>
      <c r="E420" s="114" t="s">
        <v>452</v>
      </c>
      <c r="F420" s="246" t="s">
        <v>578</v>
      </c>
      <c r="G420" s="358" t="s">
        <v>74</v>
      </c>
      <c r="H420" s="326" t="s">
        <v>3476</v>
      </c>
      <c r="I420" s="222" t="s">
        <v>4074</v>
      </c>
    </row>
    <row r="421" spans="1:9" ht="20.100000000000001" customHeight="1">
      <c r="A421" s="196"/>
      <c r="B421" s="244" t="s">
        <v>3752</v>
      </c>
      <c r="C421" s="312" t="s">
        <v>4041</v>
      </c>
      <c r="D421" s="114" t="s">
        <v>4096</v>
      </c>
      <c r="E421" s="114" t="s">
        <v>452</v>
      </c>
      <c r="F421" s="246" t="s">
        <v>578</v>
      </c>
      <c r="G421" s="358" t="s">
        <v>398</v>
      </c>
      <c r="H421" s="326" t="s">
        <v>3476</v>
      </c>
      <c r="I421" s="222" t="s">
        <v>4074</v>
      </c>
    </row>
    <row r="422" spans="1:9" ht="20.100000000000001" customHeight="1">
      <c r="A422" s="196"/>
      <c r="B422" s="244" t="s">
        <v>3752</v>
      </c>
      <c r="C422" s="312" t="s">
        <v>4041</v>
      </c>
      <c r="D422" s="114" t="s">
        <v>4097</v>
      </c>
      <c r="E422" s="114" t="s">
        <v>454</v>
      </c>
      <c r="F422" s="246" t="s">
        <v>579</v>
      </c>
      <c r="G422" s="358" t="s">
        <v>74</v>
      </c>
      <c r="H422" s="326" t="s">
        <v>3476</v>
      </c>
      <c r="I422" s="222" t="s">
        <v>4074</v>
      </c>
    </row>
    <row r="423" spans="1:9" ht="20.100000000000001" customHeight="1">
      <c r="A423" s="196"/>
      <c r="B423" s="244" t="s">
        <v>3752</v>
      </c>
      <c r="C423" s="312" t="s">
        <v>4041</v>
      </c>
      <c r="D423" s="114" t="s">
        <v>4098</v>
      </c>
      <c r="E423" s="114" t="s">
        <v>454</v>
      </c>
      <c r="F423" s="246" t="s">
        <v>579</v>
      </c>
      <c r="G423" s="358" t="s">
        <v>398</v>
      </c>
      <c r="H423" s="326" t="s">
        <v>3476</v>
      </c>
      <c r="I423" s="222" t="s">
        <v>4074</v>
      </c>
    </row>
    <row r="424" spans="1:9" ht="20.100000000000001" customHeight="1">
      <c r="A424" s="196"/>
      <c r="B424" s="244" t="s">
        <v>3752</v>
      </c>
      <c r="C424" s="312" t="s">
        <v>4041</v>
      </c>
      <c r="D424" s="114" t="s">
        <v>4099</v>
      </c>
      <c r="E424" s="114" t="s">
        <v>775</v>
      </c>
      <c r="F424" s="246" t="s">
        <v>456</v>
      </c>
      <c r="G424" s="358" t="s">
        <v>458</v>
      </c>
      <c r="H424" s="326" t="s">
        <v>3476</v>
      </c>
      <c r="I424" s="222" t="s">
        <v>4074</v>
      </c>
    </row>
    <row r="425" spans="1:9" ht="20.100000000000001" customHeight="1">
      <c r="A425" s="196"/>
      <c r="B425" s="244" t="s">
        <v>3752</v>
      </c>
      <c r="C425" s="312" t="s">
        <v>4041</v>
      </c>
      <c r="D425" s="114" t="s">
        <v>4100</v>
      </c>
      <c r="E425" s="114" t="s">
        <v>775</v>
      </c>
      <c r="F425" s="246" t="s">
        <v>456</v>
      </c>
      <c r="G425" s="358" t="s">
        <v>459</v>
      </c>
      <c r="H425" s="326" t="s">
        <v>3476</v>
      </c>
      <c r="I425" s="222" t="s">
        <v>4074</v>
      </c>
    </row>
    <row r="426" spans="1:9" ht="20.100000000000001" customHeight="1">
      <c r="A426" s="196"/>
      <c r="B426" s="244" t="s">
        <v>3752</v>
      </c>
      <c r="C426" s="312" t="s">
        <v>4041</v>
      </c>
      <c r="D426" s="114" t="s">
        <v>4101</v>
      </c>
      <c r="E426" s="114" t="s">
        <v>775</v>
      </c>
      <c r="F426" s="246" t="s">
        <v>456</v>
      </c>
      <c r="G426" s="358" t="s">
        <v>458</v>
      </c>
      <c r="H426" s="326" t="s">
        <v>3476</v>
      </c>
      <c r="I426" s="222" t="s">
        <v>4074</v>
      </c>
    </row>
    <row r="427" spans="1:9" ht="20.100000000000001" customHeight="1">
      <c r="A427" s="196"/>
      <c r="B427" s="244" t="s">
        <v>3752</v>
      </c>
      <c r="C427" s="312" t="s">
        <v>4041</v>
      </c>
      <c r="D427" s="114" t="s">
        <v>4102</v>
      </c>
      <c r="E427" s="114" t="s">
        <v>775</v>
      </c>
      <c r="F427" s="246" t="s">
        <v>456</v>
      </c>
      <c r="G427" s="358" t="s">
        <v>459</v>
      </c>
      <c r="H427" s="326" t="s">
        <v>3476</v>
      </c>
      <c r="I427" s="222" t="s">
        <v>4074</v>
      </c>
    </row>
    <row r="428" spans="1:9" ht="20.100000000000001" customHeight="1">
      <c r="A428" s="196"/>
      <c r="B428" s="244" t="s">
        <v>3752</v>
      </c>
      <c r="C428" s="312" t="s">
        <v>4041</v>
      </c>
      <c r="D428" s="114" t="s">
        <v>4103</v>
      </c>
      <c r="E428" s="114" t="s">
        <v>776</v>
      </c>
      <c r="F428" s="246" t="s">
        <v>460</v>
      </c>
      <c r="G428" s="358" t="s">
        <v>458</v>
      </c>
      <c r="H428" s="326" t="s">
        <v>3476</v>
      </c>
      <c r="I428" s="222" t="s">
        <v>4074</v>
      </c>
    </row>
    <row r="429" spans="1:9" ht="20.100000000000001" customHeight="1">
      <c r="A429" s="196"/>
      <c r="B429" s="244" t="s">
        <v>3752</v>
      </c>
      <c r="C429" s="312" t="s">
        <v>4041</v>
      </c>
      <c r="D429" s="114" t="s">
        <v>4104</v>
      </c>
      <c r="E429" s="114" t="s">
        <v>777</v>
      </c>
      <c r="F429" s="246" t="s">
        <v>466</v>
      </c>
      <c r="G429" s="358" t="s">
        <v>458</v>
      </c>
      <c r="H429" s="326" t="s">
        <v>3476</v>
      </c>
      <c r="I429" s="222" t="s">
        <v>4074</v>
      </c>
    </row>
    <row r="430" spans="1:9" ht="20.100000000000001" customHeight="1">
      <c r="A430" s="196"/>
      <c r="B430" s="244" t="s">
        <v>3752</v>
      </c>
      <c r="C430" s="312" t="s">
        <v>4041</v>
      </c>
      <c r="D430" s="114" t="s">
        <v>4105</v>
      </c>
      <c r="E430" s="114" t="s">
        <v>777</v>
      </c>
      <c r="F430" s="246" t="s">
        <v>466</v>
      </c>
      <c r="G430" s="358" t="s">
        <v>459</v>
      </c>
      <c r="H430" s="326" t="s">
        <v>3476</v>
      </c>
      <c r="I430" s="222" t="s">
        <v>4074</v>
      </c>
    </row>
    <row r="431" spans="1:9" ht="20.100000000000001" customHeight="1">
      <c r="A431" s="196"/>
      <c r="B431" s="244" t="s">
        <v>3752</v>
      </c>
      <c r="C431" s="312" t="s">
        <v>4041</v>
      </c>
      <c r="D431" s="114" t="s">
        <v>4106</v>
      </c>
      <c r="E431" s="114" t="s">
        <v>782</v>
      </c>
      <c r="F431" s="246" t="s">
        <v>469</v>
      </c>
      <c r="G431" s="358" t="s">
        <v>74</v>
      </c>
      <c r="H431" s="326" t="s">
        <v>3476</v>
      </c>
      <c r="I431" s="222" t="s">
        <v>4074</v>
      </c>
    </row>
    <row r="432" spans="1:9" ht="20.100000000000001" customHeight="1">
      <c r="A432" s="196"/>
      <c r="B432" s="244" t="s">
        <v>3752</v>
      </c>
      <c r="C432" s="312" t="s">
        <v>4041</v>
      </c>
      <c r="D432" s="114" t="s">
        <v>4107</v>
      </c>
      <c r="E432" s="114" t="s">
        <v>782</v>
      </c>
      <c r="F432" s="246" t="s">
        <v>469</v>
      </c>
      <c r="G432" s="358" t="s">
        <v>398</v>
      </c>
      <c r="H432" s="326" t="s">
        <v>3476</v>
      </c>
      <c r="I432" s="222" t="s">
        <v>4074</v>
      </c>
    </row>
    <row r="433" spans="1:9" ht="20.100000000000001" customHeight="1">
      <c r="A433" s="196"/>
      <c r="B433" s="244" t="s">
        <v>3752</v>
      </c>
      <c r="C433" s="312" t="s">
        <v>4041</v>
      </c>
      <c r="D433" s="114" t="s">
        <v>4108</v>
      </c>
      <c r="E433" s="114" t="s">
        <v>471</v>
      </c>
      <c r="F433" s="246" t="s">
        <v>471</v>
      </c>
      <c r="G433" s="358" t="s">
        <v>74</v>
      </c>
      <c r="H433" s="326" t="s">
        <v>3476</v>
      </c>
      <c r="I433" s="222" t="s">
        <v>4074</v>
      </c>
    </row>
    <row r="434" spans="1:9" ht="20.100000000000001" customHeight="1">
      <c r="A434" s="196"/>
      <c r="B434" s="244" t="s">
        <v>3752</v>
      </c>
      <c r="C434" s="312" t="s">
        <v>4041</v>
      </c>
      <c r="D434" s="114" t="s">
        <v>4109</v>
      </c>
      <c r="E434" s="114" t="s">
        <v>471</v>
      </c>
      <c r="F434" s="246" t="s">
        <v>471</v>
      </c>
      <c r="G434" s="358" t="s">
        <v>398</v>
      </c>
      <c r="H434" s="326" t="s">
        <v>3476</v>
      </c>
      <c r="I434" s="222" t="s">
        <v>4074</v>
      </c>
    </row>
    <row r="435" spans="1:9" ht="20.100000000000001" customHeight="1">
      <c r="A435" s="196"/>
      <c r="B435" s="244" t="s">
        <v>3752</v>
      </c>
      <c r="C435" s="312" t="s">
        <v>4041</v>
      </c>
      <c r="D435" s="114" t="s">
        <v>4110</v>
      </c>
      <c r="E435" s="114" t="s">
        <v>473</v>
      </c>
      <c r="F435" s="246" t="s">
        <v>473</v>
      </c>
      <c r="G435" s="358" t="s">
        <v>94</v>
      </c>
      <c r="H435" s="326" t="s">
        <v>3476</v>
      </c>
      <c r="I435" s="222" t="s">
        <v>4074</v>
      </c>
    </row>
    <row r="436" spans="1:9" ht="20.100000000000001" customHeight="1">
      <c r="A436" s="196"/>
      <c r="B436" s="244" t="s">
        <v>3752</v>
      </c>
      <c r="C436" s="312" t="s">
        <v>4041</v>
      </c>
      <c r="D436" s="114" t="s">
        <v>4111</v>
      </c>
      <c r="E436" s="114" t="s">
        <v>473</v>
      </c>
      <c r="F436" s="246" t="s">
        <v>473</v>
      </c>
      <c r="G436" s="358" t="s">
        <v>94</v>
      </c>
      <c r="H436" s="326" t="s">
        <v>3476</v>
      </c>
      <c r="I436" s="222" t="s">
        <v>4074</v>
      </c>
    </row>
    <row r="437" spans="1:9" ht="20.100000000000001" customHeight="1">
      <c r="A437" s="196"/>
      <c r="B437" s="244" t="s">
        <v>3752</v>
      </c>
      <c r="C437" s="312" t="s">
        <v>4041</v>
      </c>
      <c r="D437" s="114" t="s">
        <v>4112</v>
      </c>
      <c r="E437" s="114" t="s">
        <v>475</v>
      </c>
      <c r="F437" s="246" t="s">
        <v>475</v>
      </c>
      <c r="G437" s="358" t="s">
        <v>94</v>
      </c>
      <c r="H437" s="326" t="s">
        <v>3476</v>
      </c>
      <c r="I437" s="222" t="s">
        <v>4074</v>
      </c>
    </row>
    <row r="438" spans="1:9" ht="20.100000000000001" customHeight="1">
      <c r="A438" s="196"/>
      <c r="B438" s="244" t="s">
        <v>3752</v>
      </c>
      <c r="C438" s="312" t="s">
        <v>4041</v>
      </c>
      <c r="D438" s="114" t="s">
        <v>4113</v>
      </c>
      <c r="E438" s="114" t="s">
        <v>475</v>
      </c>
      <c r="F438" s="246" t="s">
        <v>475</v>
      </c>
      <c r="G438" s="358" t="s">
        <v>94</v>
      </c>
      <c r="H438" s="326" t="s">
        <v>3476</v>
      </c>
      <c r="I438" s="222" t="s">
        <v>4074</v>
      </c>
    </row>
    <row r="439" spans="1:9" ht="20.100000000000001" customHeight="1">
      <c r="A439" s="196"/>
      <c r="B439" s="244" t="s">
        <v>3752</v>
      </c>
      <c r="C439" s="312" t="s">
        <v>4041</v>
      </c>
      <c r="D439" s="114" t="s">
        <v>4114</v>
      </c>
      <c r="E439" s="114" t="s">
        <v>477</v>
      </c>
      <c r="F439" s="246" t="s">
        <v>477</v>
      </c>
      <c r="G439" s="358" t="s">
        <v>479</v>
      </c>
      <c r="H439" s="326" t="s">
        <v>3476</v>
      </c>
      <c r="I439" s="222" t="s">
        <v>4074</v>
      </c>
    </row>
    <row r="440" spans="1:9" ht="20.100000000000001" customHeight="1">
      <c r="A440" s="196"/>
      <c r="B440" s="244" t="s">
        <v>3752</v>
      </c>
      <c r="C440" s="312" t="s">
        <v>4041</v>
      </c>
      <c r="D440" s="114" t="s">
        <v>4115</v>
      </c>
      <c r="E440" s="114" t="s">
        <v>477</v>
      </c>
      <c r="F440" s="246" t="s">
        <v>477</v>
      </c>
      <c r="G440" s="358" t="s">
        <v>481</v>
      </c>
      <c r="H440" s="326" t="s">
        <v>3476</v>
      </c>
      <c r="I440" s="222" t="s">
        <v>4074</v>
      </c>
    </row>
    <row r="441" spans="1:9" ht="20.100000000000001" customHeight="1">
      <c r="A441" s="196"/>
      <c r="B441" s="244" t="s">
        <v>3752</v>
      </c>
      <c r="C441" s="312" t="s">
        <v>4041</v>
      </c>
      <c r="D441" s="114" t="s">
        <v>4116</v>
      </c>
      <c r="E441" s="114" t="s">
        <v>477</v>
      </c>
      <c r="F441" s="246" t="s">
        <v>477</v>
      </c>
      <c r="G441" s="358" t="s">
        <v>480</v>
      </c>
      <c r="H441" s="326" t="s">
        <v>3476</v>
      </c>
      <c r="I441" s="222" t="s">
        <v>4074</v>
      </c>
    </row>
    <row r="442" spans="1:9" ht="20.100000000000001" customHeight="1">
      <c r="A442" s="196"/>
      <c r="B442" s="244" t="s">
        <v>3752</v>
      </c>
      <c r="C442" s="312" t="s">
        <v>4041</v>
      </c>
      <c r="D442" s="114" t="s">
        <v>4117</v>
      </c>
      <c r="E442" s="114" t="s">
        <v>477</v>
      </c>
      <c r="F442" s="246" t="s">
        <v>477</v>
      </c>
      <c r="G442" s="358" t="s">
        <v>482</v>
      </c>
      <c r="H442" s="326" t="s">
        <v>3476</v>
      </c>
      <c r="I442" s="222" t="s">
        <v>4074</v>
      </c>
    </row>
    <row r="443" spans="1:9" ht="20.100000000000001" customHeight="1">
      <c r="A443" s="196"/>
      <c r="B443" s="244" t="s">
        <v>3752</v>
      </c>
      <c r="C443" s="312" t="s">
        <v>4041</v>
      </c>
      <c r="D443" s="114" t="s">
        <v>4118</v>
      </c>
      <c r="E443" s="114" t="s">
        <v>483</v>
      </c>
      <c r="F443" s="246" t="s">
        <v>483</v>
      </c>
      <c r="G443" s="358" t="s">
        <v>74</v>
      </c>
      <c r="H443" s="326" t="s">
        <v>3476</v>
      </c>
      <c r="I443" s="222" t="s">
        <v>4074</v>
      </c>
    </row>
    <row r="444" spans="1:9" ht="20.100000000000001" customHeight="1">
      <c r="A444" s="196"/>
      <c r="B444" s="244" t="s">
        <v>3752</v>
      </c>
      <c r="C444" s="312" t="s">
        <v>4041</v>
      </c>
      <c r="D444" s="114" t="s">
        <v>4119</v>
      </c>
      <c r="E444" s="114" t="s">
        <v>483</v>
      </c>
      <c r="F444" s="246" t="s">
        <v>483</v>
      </c>
      <c r="G444" s="358" t="s">
        <v>398</v>
      </c>
      <c r="H444" s="326" t="s">
        <v>3476</v>
      </c>
      <c r="I444" s="222" t="s">
        <v>4074</v>
      </c>
    </row>
    <row r="445" spans="1:9" ht="20.100000000000001" customHeight="1">
      <c r="A445" s="196"/>
      <c r="B445" s="244" t="s">
        <v>3752</v>
      </c>
      <c r="C445" s="312" t="s">
        <v>4041</v>
      </c>
      <c r="D445" s="114" t="s">
        <v>4120</v>
      </c>
      <c r="E445" s="114" t="s">
        <v>131</v>
      </c>
      <c r="F445" s="246" t="s">
        <v>787</v>
      </c>
      <c r="G445" s="358" t="s">
        <v>74</v>
      </c>
      <c r="H445" s="326" t="s">
        <v>3476</v>
      </c>
      <c r="I445" s="222" t="s">
        <v>4074</v>
      </c>
    </row>
    <row r="446" spans="1:9" ht="20.100000000000001" customHeight="1">
      <c r="A446" s="196"/>
      <c r="B446" s="244" t="s">
        <v>3752</v>
      </c>
      <c r="C446" s="312" t="s">
        <v>4041</v>
      </c>
      <c r="D446" s="114" t="s">
        <v>4121</v>
      </c>
      <c r="E446" s="114" t="s">
        <v>131</v>
      </c>
      <c r="F446" s="246" t="s">
        <v>787</v>
      </c>
      <c r="G446" s="358" t="s">
        <v>398</v>
      </c>
      <c r="H446" s="326" t="s">
        <v>3476</v>
      </c>
      <c r="I446" s="222" t="s">
        <v>4074</v>
      </c>
    </row>
    <row r="447" spans="1:9" ht="20.100000000000001" customHeight="1">
      <c r="A447" s="196"/>
      <c r="B447" s="244" t="s">
        <v>3752</v>
      </c>
      <c r="C447" s="312" t="s">
        <v>4041</v>
      </c>
      <c r="D447" s="114" t="s">
        <v>4122</v>
      </c>
      <c r="E447" s="114" t="s">
        <v>788</v>
      </c>
      <c r="F447" s="246" t="s">
        <v>592</v>
      </c>
      <c r="G447" s="358" t="s">
        <v>74</v>
      </c>
      <c r="H447" s="326" t="s">
        <v>3476</v>
      </c>
      <c r="I447" s="222" t="s">
        <v>4074</v>
      </c>
    </row>
    <row r="448" spans="1:9" ht="20.100000000000001" customHeight="1">
      <c r="A448" s="196"/>
      <c r="B448" s="244" t="s">
        <v>3752</v>
      </c>
      <c r="C448" s="312" t="s">
        <v>4041</v>
      </c>
      <c r="D448" s="114" t="s">
        <v>4123</v>
      </c>
      <c r="E448" s="114" t="s">
        <v>788</v>
      </c>
      <c r="F448" s="246" t="s">
        <v>592</v>
      </c>
      <c r="G448" s="358" t="s">
        <v>398</v>
      </c>
      <c r="H448" s="326" t="s">
        <v>3476</v>
      </c>
      <c r="I448" s="222" t="s">
        <v>4074</v>
      </c>
    </row>
    <row r="449" spans="1:10" ht="20.100000000000001" customHeight="1">
      <c r="A449" s="196"/>
      <c r="B449" s="244" t="s">
        <v>3752</v>
      </c>
      <c r="C449" s="312" t="s">
        <v>4041</v>
      </c>
      <c r="D449" s="114" t="s">
        <v>4124</v>
      </c>
      <c r="E449" s="114" t="s">
        <v>789</v>
      </c>
      <c r="F449" s="246" t="s">
        <v>593</v>
      </c>
      <c r="G449" s="358" t="s">
        <v>74</v>
      </c>
      <c r="H449" s="326" t="s">
        <v>3476</v>
      </c>
      <c r="I449" s="222" t="s">
        <v>4074</v>
      </c>
    </row>
    <row r="450" spans="1:10" ht="20.100000000000001" customHeight="1">
      <c r="A450" s="196"/>
      <c r="B450" s="244" t="s">
        <v>3752</v>
      </c>
      <c r="C450" s="312" t="s">
        <v>4041</v>
      </c>
      <c r="D450" s="114" t="s">
        <v>4125</v>
      </c>
      <c r="E450" s="114" t="s">
        <v>789</v>
      </c>
      <c r="F450" s="246" t="s">
        <v>593</v>
      </c>
      <c r="G450" s="358" t="s">
        <v>398</v>
      </c>
      <c r="H450" s="326" t="s">
        <v>3476</v>
      </c>
      <c r="I450" s="222" t="s">
        <v>4074</v>
      </c>
    </row>
    <row r="451" spans="1:10" ht="20.100000000000001" customHeight="1">
      <c r="A451" s="196"/>
      <c r="B451" s="244" t="s">
        <v>3752</v>
      </c>
      <c r="C451" s="312" t="s">
        <v>4041</v>
      </c>
      <c r="D451" s="114" t="s">
        <v>4126</v>
      </c>
      <c r="E451" s="114" t="s">
        <v>594</v>
      </c>
      <c r="F451" s="246" t="s">
        <v>595</v>
      </c>
      <c r="G451" s="358" t="s">
        <v>74</v>
      </c>
      <c r="H451" s="326" t="s">
        <v>3476</v>
      </c>
      <c r="I451" s="222" t="s">
        <v>4074</v>
      </c>
    </row>
    <row r="452" spans="1:10" ht="20.100000000000001" customHeight="1">
      <c r="A452" s="91"/>
      <c r="B452" s="244" t="s">
        <v>3752</v>
      </c>
      <c r="C452" s="312" t="s">
        <v>4041</v>
      </c>
      <c r="D452" s="114" t="s">
        <v>4127</v>
      </c>
      <c r="E452" s="114" t="s">
        <v>594</v>
      </c>
      <c r="F452" s="246" t="s">
        <v>595</v>
      </c>
      <c r="G452" s="358" t="s">
        <v>398</v>
      </c>
      <c r="H452" s="326" t="s">
        <v>3476</v>
      </c>
      <c r="I452" s="222" t="s">
        <v>4074</v>
      </c>
      <c r="J452" s="1"/>
    </row>
    <row r="453" spans="1:10" ht="20.100000000000001" customHeight="1">
      <c r="A453" s="91"/>
      <c r="B453" s="244" t="s">
        <v>3752</v>
      </c>
      <c r="C453" s="312" t="s">
        <v>4128</v>
      </c>
      <c r="D453" s="114" t="s">
        <v>4129</v>
      </c>
      <c r="E453" s="114" t="s">
        <v>72</v>
      </c>
      <c r="F453" s="246" t="s">
        <v>72</v>
      </c>
      <c r="G453" s="358" t="s">
        <v>73</v>
      </c>
      <c r="H453" s="326" t="s">
        <v>3476</v>
      </c>
      <c r="I453" s="222" t="s">
        <v>4074</v>
      </c>
      <c r="J453" s="1"/>
    </row>
    <row r="454" spans="1:10" ht="20.100000000000001" customHeight="1">
      <c r="A454" s="91"/>
      <c r="B454" s="244" t="s">
        <v>3752</v>
      </c>
      <c r="C454" s="312" t="s">
        <v>4128</v>
      </c>
      <c r="D454" s="114" t="s">
        <v>4130</v>
      </c>
      <c r="E454" s="114" t="s">
        <v>72</v>
      </c>
      <c r="F454" s="246" t="s">
        <v>72</v>
      </c>
      <c r="G454" s="358" t="s">
        <v>73</v>
      </c>
      <c r="H454" s="326" t="s">
        <v>3476</v>
      </c>
      <c r="I454" s="222" t="s">
        <v>4074</v>
      </c>
      <c r="J454" s="1"/>
    </row>
    <row r="455" spans="1:10" ht="20.100000000000001" customHeight="1">
      <c r="A455" s="91"/>
      <c r="B455" s="244" t="s">
        <v>3752</v>
      </c>
      <c r="C455" s="312" t="s">
        <v>4128</v>
      </c>
      <c r="D455" s="114" t="s">
        <v>4226</v>
      </c>
      <c r="E455" s="97" t="s">
        <v>485</v>
      </c>
      <c r="F455" s="97" t="s">
        <v>485</v>
      </c>
      <c r="G455" s="364" t="s">
        <v>1210</v>
      </c>
      <c r="H455" s="326" t="s">
        <v>3476</v>
      </c>
      <c r="I455" s="222" t="s">
        <v>4227</v>
      </c>
      <c r="J455" s="1"/>
    </row>
    <row r="456" spans="1:10" ht="20.100000000000001" customHeight="1">
      <c r="A456" s="91"/>
      <c r="B456" s="244" t="s">
        <v>3752</v>
      </c>
      <c r="C456" s="312" t="s">
        <v>4128</v>
      </c>
      <c r="D456" s="114" t="s">
        <v>4131</v>
      </c>
      <c r="E456" s="114" t="s">
        <v>485</v>
      </c>
      <c r="F456" s="246" t="s">
        <v>485</v>
      </c>
      <c r="G456" s="358" t="s">
        <v>1207</v>
      </c>
      <c r="H456" s="326" t="s">
        <v>3476</v>
      </c>
      <c r="I456" s="222" t="s">
        <v>4074</v>
      </c>
      <c r="J456" s="1"/>
    </row>
    <row r="457" spans="1:10" ht="20.100000000000001" customHeight="1">
      <c r="A457" s="91"/>
      <c r="B457" s="244" t="s">
        <v>3752</v>
      </c>
      <c r="C457" s="312" t="s">
        <v>4128</v>
      </c>
      <c r="D457" s="114" t="s">
        <v>4228</v>
      </c>
      <c r="E457" s="97" t="s">
        <v>486</v>
      </c>
      <c r="F457" s="97" t="s">
        <v>486</v>
      </c>
      <c r="G457" s="364" t="s">
        <v>1210</v>
      </c>
      <c r="H457" s="326" t="s">
        <v>3476</v>
      </c>
      <c r="I457" s="222" t="s">
        <v>4227</v>
      </c>
      <c r="J457" s="1"/>
    </row>
    <row r="458" spans="1:10" ht="20.100000000000001" customHeight="1">
      <c r="A458" s="91"/>
      <c r="B458" s="244" t="s">
        <v>3752</v>
      </c>
      <c r="C458" s="312" t="s">
        <v>4128</v>
      </c>
      <c r="D458" s="114" t="s">
        <v>4132</v>
      </c>
      <c r="E458" s="114" t="s">
        <v>486</v>
      </c>
      <c r="F458" s="246" t="s">
        <v>486</v>
      </c>
      <c r="G458" s="358" t="s">
        <v>1208</v>
      </c>
      <c r="H458" s="326" t="s">
        <v>3476</v>
      </c>
      <c r="I458" s="222" t="s">
        <v>4074</v>
      </c>
      <c r="J458" s="1"/>
    </row>
    <row r="459" spans="1:10" ht="20.100000000000001" customHeight="1">
      <c r="A459" s="91"/>
      <c r="B459" s="244" t="s">
        <v>3752</v>
      </c>
      <c r="C459" s="312" t="s">
        <v>4128</v>
      </c>
      <c r="D459" s="114" t="s">
        <v>4229</v>
      </c>
      <c r="E459" s="97" t="s">
        <v>487</v>
      </c>
      <c r="F459" s="97" t="s">
        <v>487</v>
      </c>
      <c r="G459" s="364" t="s">
        <v>1205</v>
      </c>
      <c r="H459" s="326" t="s">
        <v>3476</v>
      </c>
      <c r="I459" s="222" t="s">
        <v>4227</v>
      </c>
      <c r="J459" s="1"/>
    </row>
    <row r="460" spans="1:10" ht="20.100000000000001" customHeight="1">
      <c r="A460" s="91"/>
      <c r="B460" s="244" t="s">
        <v>3752</v>
      </c>
      <c r="C460" s="312" t="s">
        <v>4128</v>
      </c>
      <c r="D460" s="114" t="s">
        <v>4133</v>
      </c>
      <c r="E460" s="114" t="s">
        <v>487</v>
      </c>
      <c r="F460" s="246" t="s">
        <v>487</v>
      </c>
      <c r="G460" s="358" t="s">
        <v>1209</v>
      </c>
      <c r="H460" s="326" t="s">
        <v>3476</v>
      </c>
      <c r="I460" s="222" t="s">
        <v>4074</v>
      </c>
      <c r="J460" s="1"/>
    </row>
    <row r="461" spans="1:10" ht="20.100000000000001" customHeight="1">
      <c r="A461" s="91"/>
      <c r="B461" s="244" t="s">
        <v>3752</v>
      </c>
      <c r="C461" s="312" t="s">
        <v>4128</v>
      </c>
      <c r="D461" s="114" t="s">
        <v>4230</v>
      </c>
      <c r="E461" s="97" t="s">
        <v>488</v>
      </c>
      <c r="F461" s="97" t="s">
        <v>488</v>
      </c>
      <c r="G461" s="364" t="s">
        <v>1205</v>
      </c>
      <c r="H461" s="326" t="s">
        <v>3476</v>
      </c>
      <c r="I461" s="222" t="s">
        <v>4227</v>
      </c>
      <c r="J461" s="1"/>
    </row>
    <row r="462" spans="1:10" ht="20.100000000000001" customHeight="1">
      <c r="A462" s="91"/>
      <c r="B462" s="244" t="s">
        <v>3752</v>
      </c>
      <c r="C462" s="312" t="s">
        <v>4128</v>
      </c>
      <c r="D462" s="114" t="s">
        <v>4134</v>
      </c>
      <c r="E462" s="114" t="s">
        <v>488</v>
      </c>
      <c r="F462" s="246" t="s">
        <v>488</v>
      </c>
      <c r="G462" s="358" t="s">
        <v>1209</v>
      </c>
      <c r="H462" s="326" t="s">
        <v>3476</v>
      </c>
      <c r="I462" s="222" t="s">
        <v>4074</v>
      </c>
      <c r="J462" s="1"/>
    </row>
    <row r="463" spans="1:10" ht="20.100000000000001" customHeight="1">
      <c r="A463" s="91"/>
      <c r="B463" s="244" t="s">
        <v>3752</v>
      </c>
      <c r="C463" s="312" t="s">
        <v>4128</v>
      </c>
      <c r="D463" s="114" t="s">
        <v>4231</v>
      </c>
      <c r="E463" s="97" t="s">
        <v>489</v>
      </c>
      <c r="F463" s="97" t="s">
        <v>580</v>
      </c>
      <c r="G463" s="364" t="s">
        <v>73</v>
      </c>
      <c r="H463" s="326" t="s">
        <v>3476</v>
      </c>
      <c r="I463" s="222" t="s">
        <v>4227</v>
      </c>
      <c r="J463" s="1"/>
    </row>
    <row r="464" spans="1:10" ht="20.100000000000001" customHeight="1">
      <c r="A464" s="91"/>
      <c r="B464" s="244" t="s">
        <v>3752</v>
      </c>
      <c r="C464" s="312" t="s">
        <v>4128</v>
      </c>
      <c r="D464" s="114" t="s">
        <v>4135</v>
      </c>
      <c r="E464" s="114" t="s">
        <v>489</v>
      </c>
      <c r="F464" s="246" t="s">
        <v>580</v>
      </c>
      <c r="G464" s="358" t="s">
        <v>175</v>
      </c>
      <c r="H464" s="326" t="s">
        <v>3476</v>
      </c>
      <c r="I464" s="222" t="s">
        <v>4074</v>
      </c>
      <c r="J464" s="1"/>
    </row>
    <row r="465" spans="1:10" ht="20.100000000000001" customHeight="1">
      <c r="A465" s="91"/>
      <c r="B465" s="244" t="s">
        <v>3752</v>
      </c>
      <c r="C465" s="312" t="s">
        <v>4128</v>
      </c>
      <c r="D465" s="114" t="s">
        <v>4232</v>
      </c>
      <c r="E465" s="97" t="s">
        <v>490</v>
      </c>
      <c r="F465" s="97" t="s">
        <v>582</v>
      </c>
      <c r="G465" s="364" t="s">
        <v>73</v>
      </c>
      <c r="H465" s="326" t="s">
        <v>3476</v>
      </c>
      <c r="I465" s="222" t="s">
        <v>4227</v>
      </c>
      <c r="J465" s="1"/>
    </row>
    <row r="466" spans="1:10" ht="20.100000000000001" customHeight="1">
      <c r="A466" s="91"/>
      <c r="B466" s="244" t="s">
        <v>3752</v>
      </c>
      <c r="C466" s="312" t="s">
        <v>4128</v>
      </c>
      <c r="D466" s="114" t="s">
        <v>4136</v>
      </c>
      <c r="E466" s="114" t="s">
        <v>490</v>
      </c>
      <c r="F466" s="246" t="s">
        <v>582</v>
      </c>
      <c r="G466" s="358" t="s">
        <v>175</v>
      </c>
      <c r="H466" s="326" t="s">
        <v>3476</v>
      </c>
      <c r="I466" s="222" t="s">
        <v>4074</v>
      </c>
      <c r="J466" s="1"/>
    </row>
    <row r="467" spans="1:10" ht="20.100000000000001" customHeight="1">
      <c r="A467" s="91"/>
      <c r="B467" s="244" t="s">
        <v>3752</v>
      </c>
      <c r="C467" s="312" t="s">
        <v>4128</v>
      </c>
      <c r="D467" s="114" t="s">
        <v>4233</v>
      </c>
      <c r="E467" s="97" t="s">
        <v>492</v>
      </c>
      <c r="F467" s="97" t="s">
        <v>583</v>
      </c>
      <c r="G467" s="364" t="s">
        <v>73</v>
      </c>
      <c r="H467" s="326" t="s">
        <v>3476</v>
      </c>
      <c r="I467" s="222" t="s">
        <v>4227</v>
      </c>
      <c r="J467" s="1"/>
    </row>
    <row r="468" spans="1:10" ht="20.100000000000001" customHeight="1">
      <c r="A468" s="91"/>
      <c r="B468" s="244" t="s">
        <v>3752</v>
      </c>
      <c r="C468" s="312" t="s">
        <v>4128</v>
      </c>
      <c r="D468" s="114" t="s">
        <v>4137</v>
      </c>
      <c r="E468" s="114" t="s">
        <v>492</v>
      </c>
      <c r="F468" s="246" t="s">
        <v>583</v>
      </c>
      <c r="G468" s="358" t="s">
        <v>175</v>
      </c>
      <c r="H468" s="326" t="s">
        <v>3476</v>
      </c>
      <c r="I468" s="222" t="s">
        <v>4074</v>
      </c>
      <c r="J468" s="1"/>
    </row>
    <row r="469" spans="1:10" ht="20.100000000000001" customHeight="1">
      <c r="A469" s="91"/>
      <c r="B469" s="244" t="s">
        <v>3752</v>
      </c>
      <c r="C469" s="312" t="s">
        <v>4128</v>
      </c>
      <c r="D469" s="114" t="s">
        <v>4234</v>
      </c>
      <c r="E469" s="97" t="s">
        <v>574</v>
      </c>
      <c r="F469" s="97" t="s">
        <v>584</v>
      </c>
      <c r="G469" s="364" t="s">
        <v>73</v>
      </c>
      <c r="H469" s="326" t="s">
        <v>3476</v>
      </c>
      <c r="I469" s="222" t="s">
        <v>4227</v>
      </c>
      <c r="J469" s="1"/>
    </row>
    <row r="470" spans="1:10" ht="20.100000000000001" customHeight="1">
      <c r="A470" s="91"/>
      <c r="B470" s="244" t="s">
        <v>3752</v>
      </c>
      <c r="C470" s="312" t="s">
        <v>4128</v>
      </c>
      <c r="D470" s="114" t="s">
        <v>4138</v>
      </c>
      <c r="E470" s="114" t="s">
        <v>574</v>
      </c>
      <c r="F470" s="246" t="s">
        <v>584</v>
      </c>
      <c r="G470" s="358" t="s">
        <v>175</v>
      </c>
      <c r="H470" s="326" t="s">
        <v>3476</v>
      </c>
      <c r="I470" s="222" t="s">
        <v>4074</v>
      </c>
      <c r="J470" s="1"/>
    </row>
    <row r="471" spans="1:10" ht="20.100000000000001" customHeight="1">
      <c r="A471" s="91"/>
      <c r="B471" s="244" t="s">
        <v>3752</v>
      </c>
      <c r="C471" s="312" t="s">
        <v>4128</v>
      </c>
      <c r="D471" s="114" t="s">
        <v>4235</v>
      </c>
      <c r="E471" s="97" t="s">
        <v>493</v>
      </c>
      <c r="F471" s="97" t="s">
        <v>493</v>
      </c>
      <c r="G471" s="364" t="s">
        <v>73</v>
      </c>
      <c r="H471" s="326" t="s">
        <v>3476</v>
      </c>
      <c r="I471" s="222" t="s">
        <v>4227</v>
      </c>
      <c r="J471" s="1"/>
    </row>
    <row r="472" spans="1:10" ht="20.100000000000001" customHeight="1">
      <c r="A472" s="91"/>
      <c r="B472" s="244" t="s">
        <v>3752</v>
      </c>
      <c r="C472" s="312" t="s">
        <v>4128</v>
      </c>
      <c r="D472" s="114" t="s">
        <v>4139</v>
      </c>
      <c r="E472" s="114" t="s">
        <v>493</v>
      </c>
      <c r="F472" s="246" t="s">
        <v>493</v>
      </c>
      <c r="G472" s="358" t="s">
        <v>175</v>
      </c>
      <c r="H472" s="326" t="s">
        <v>3476</v>
      </c>
      <c r="I472" s="222" t="s">
        <v>4074</v>
      </c>
      <c r="J472" s="1"/>
    </row>
    <row r="473" spans="1:10" ht="20.100000000000001" customHeight="1">
      <c r="A473" s="91"/>
      <c r="B473" s="244" t="s">
        <v>3752</v>
      </c>
      <c r="C473" s="312" t="s">
        <v>4128</v>
      </c>
      <c r="D473" s="114" t="s">
        <v>4236</v>
      </c>
      <c r="E473" s="97" t="s">
        <v>494</v>
      </c>
      <c r="F473" s="97" t="s">
        <v>494</v>
      </c>
      <c r="G473" s="364" t="s">
        <v>73</v>
      </c>
      <c r="H473" s="326" t="s">
        <v>3476</v>
      </c>
      <c r="I473" s="222" t="s">
        <v>4227</v>
      </c>
      <c r="J473" s="1"/>
    </row>
    <row r="474" spans="1:10" ht="20.100000000000001" customHeight="1">
      <c r="A474" s="91"/>
      <c r="B474" s="244" t="s">
        <v>3752</v>
      </c>
      <c r="C474" s="312" t="s">
        <v>4128</v>
      </c>
      <c r="D474" s="114" t="s">
        <v>4140</v>
      </c>
      <c r="E474" s="114" t="s">
        <v>494</v>
      </c>
      <c r="F474" s="246" t="s">
        <v>494</v>
      </c>
      <c r="G474" s="358" t="s">
        <v>175</v>
      </c>
      <c r="H474" s="326" t="s">
        <v>3476</v>
      </c>
      <c r="I474" s="222" t="s">
        <v>4074</v>
      </c>
      <c r="J474" s="1"/>
    </row>
    <row r="475" spans="1:10" ht="20.100000000000001" customHeight="1">
      <c r="A475" s="91"/>
      <c r="B475" s="244" t="s">
        <v>3752</v>
      </c>
      <c r="C475" s="312" t="s">
        <v>4128</v>
      </c>
      <c r="D475" s="114" t="s">
        <v>4237</v>
      </c>
      <c r="E475" s="97" t="s">
        <v>495</v>
      </c>
      <c r="F475" s="97" t="s">
        <v>585</v>
      </c>
      <c r="G475" s="364" t="s">
        <v>73</v>
      </c>
      <c r="H475" s="326" t="s">
        <v>3476</v>
      </c>
      <c r="I475" s="222" t="s">
        <v>4227</v>
      </c>
      <c r="J475" s="1"/>
    </row>
    <row r="476" spans="1:10" ht="20.100000000000001" customHeight="1">
      <c r="A476" s="91"/>
      <c r="B476" s="244" t="s">
        <v>3752</v>
      </c>
      <c r="C476" s="312" t="s">
        <v>4128</v>
      </c>
      <c r="D476" s="114" t="s">
        <v>4141</v>
      </c>
      <c r="E476" s="114" t="s">
        <v>495</v>
      </c>
      <c r="F476" s="246" t="s">
        <v>585</v>
      </c>
      <c r="G476" s="358" t="s">
        <v>175</v>
      </c>
      <c r="H476" s="326" t="s">
        <v>3476</v>
      </c>
      <c r="I476" s="222" t="s">
        <v>4074</v>
      </c>
      <c r="J476" s="1"/>
    </row>
    <row r="477" spans="1:10" ht="20.100000000000001" customHeight="1">
      <c r="A477" s="91"/>
      <c r="B477" s="244" t="s">
        <v>3752</v>
      </c>
      <c r="C477" s="312" t="s">
        <v>4128</v>
      </c>
      <c r="D477" s="114" t="s">
        <v>4238</v>
      </c>
      <c r="E477" s="97" t="s">
        <v>781</v>
      </c>
      <c r="F477" s="97" t="s">
        <v>496</v>
      </c>
      <c r="G477" s="364" t="s">
        <v>497</v>
      </c>
      <c r="H477" s="326" t="s">
        <v>3476</v>
      </c>
      <c r="I477" s="222" t="s">
        <v>4227</v>
      </c>
      <c r="J477" s="1"/>
    </row>
    <row r="478" spans="1:10" ht="20.100000000000001" customHeight="1">
      <c r="A478" s="91"/>
      <c r="B478" s="244" t="s">
        <v>3752</v>
      </c>
      <c r="C478" s="312" t="s">
        <v>4128</v>
      </c>
      <c r="D478" s="114" t="s">
        <v>4142</v>
      </c>
      <c r="E478" s="114" t="s">
        <v>781</v>
      </c>
      <c r="F478" s="246" t="s">
        <v>496</v>
      </c>
      <c r="G478" s="358" t="s">
        <v>586</v>
      </c>
      <c r="H478" s="326" t="s">
        <v>3476</v>
      </c>
      <c r="I478" s="222" t="s">
        <v>4074</v>
      </c>
      <c r="J478" s="1"/>
    </row>
    <row r="479" spans="1:10" ht="20.100000000000001" customHeight="1">
      <c r="A479" s="91"/>
      <c r="B479" s="244" t="s">
        <v>3752</v>
      </c>
      <c r="C479" s="312" t="s">
        <v>4128</v>
      </c>
      <c r="D479" s="114" t="s">
        <v>4239</v>
      </c>
      <c r="E479" s="102" t="s">
        <v>781</v>
      </c>
      <c r="F479" s="102" t="s">
        <v>496</v>
      </c>
      <c r="G479" s="359" t="s">
        <v>497</v>
      </c>
      <c r="H479" s="326" t="s">
        <v>3476</v>
      </c>
      <c r="I479" s="222" t="s">
        <v>4227</v>
      </c>
      <c r="J479" s="1"/>
    </row>
    <row r="480" spans="1:10" ht="20.100000000000001" customHeight="1">
      <c r="A480" s="91"/>
      <c r="B480" s="244" t="s">
        <v>3752</v>
      </c>
      <c r="C480" s="312" t="s">
        <v>4128</v>
      </c>
      <c r="D480" s="114" t="s">
        <v>4143</v>
      </c>
      <c r="E480" s="114" t="s">
        <v>781</v>
      </c>
      <c r="F480" s="246" t="s">
        <v>496</v>
      </c>
      <c r="G480" s="358" t="s">
        <v>586</v>
      </c>
      <c r="H480" s="326" t="s">
        <v>3476</v>
      </c>
      <c r="I480" s="222" t="s">
        <v>4074</v>
      </c>
      <c r="J480" s="1"/>
    </row>
    <row r="481" spans="1:10" ht="20.100000000000001" customHeight="1">
      <c r="A481" s="91"/>
      <c r="B481" s="244" t="s">
        <v>3752</v>
      </c>
      <c r="C481" s="312" t="s">
        <v>4128</v>
      </c>
      <c r="D481" s="114" t="s">
        <v>4240</v>
      </c>
      <c r="E481" s="97" t="s">
        <v>778</v>
      </c>
      <c r="F481" s="97" t="s">
        <v>498</v>
      </c>
      <c r="G481" s="364" t="s">
        <v>458</v>
      </c>
      <c r="H481" s="326" t="s">
        <v>3476</v>
      </c>
      <c r="I481" s="222" t="s">
        <v>4227</v>
      </c>
      <c r="J481" s="1"/>
    </row>
    <row r="482" spans="1:10" ht="20.100000000000001" customHeight="1">
      <c r="A482" s="91"/>
      <c r="B482" s="244" t="s">
        <v>3752</v>
      </c>
      <c r="C482" s="312" t="s">
        <v>4128</v>
      </c>
      <c r="D482" s="114" t="s">
        <v>4241</v>
      </c>
      <c r="E482" s="97" t="s">
        <v>779</v>
      </c>
      <c r="F482" s="97" t="s">
        <v>587</v>
      </c>
      <c r="G482" s="364" t="s">
        <v>500</v>
      </c>
      <c r="H482" s="326" t="s">
        <v>3476</v>
      </c>
      <c r="I482" s="222" t="s">
        <v>4227</v>
      </c>
      <c r="J482" s="1"/>
    </row>
    <row r="483" spans="1:10" ht="20.100000000000001" customHeight="1">
      <c r="A483" s="91"/>
      <c r="B483" s="244" t="s">
        <v>3752</v>
      </c>
      <c r="C483" s="312" t="s">
        <v>4128</v>
      </c>
      <c r="D483" s="114" t="s">
        <v>4144</v>
      </c>
      <c r="E483" s="114" t="s">
        <v>779</v>
      </c>
      <c r="F483" s="246" t="s">
        <v>587</v>
      </c>
      <c r="G483" s="358" t="s">
        <v>1748</v>
      </c>
      <c r="H483" s="326" t="s">
        <v>3476</v>
      </c>
      <c r="I483" s="222" t="s">
        <v>4074</v>
      </c>
      <c r="J483" s="1"/>
    </row>
    <row r="484" spans="1:10" ht="20.100000000000001" customHeight="1">
      <c r="A484" s="91"/>
      <c r="B484" s="244" t="s">
        <v>3752</v>
      </c>
      <c r="C484" s="312" t="s">
        <v>4128</v>
      </c>
      <c r="D484" s="114" t="s">
        <v>4242</v>
      </c>
      <c r="E484" s="97" t="s">
        <v>501</v>
      </c>
      <c r="F484" s="97" t="s">
        <v>501</v>
      </c>
      <c r="G484" s="364" t="s">
        <v>502</v>
      </c>
      <c r="H484" s="326" t="s">
        <v>3476</v>
      </c>
      <c r="I484" s="222" t="s">
        <v>4227</v>
      </c>
      <c r="J484" s="1"/>
    </row>
    <row r="485" spans="1:10" ht="20.100000000000001" customHeight="1">
      <c r="A485" s="91"/>
      <c r="B485" s="244" t="s">
        <v>3752</v>
      </c>
      <c r="C485" s="312" t="s">
        <v>4128</v>
      </c>
      <c r="D485" s="114" t="s">
        <v>4145</v>
      </c>
      <c r="E485" s="114" t="s">
        <v>501</v>
      </c>
      <c r="F485" s="246" t="s">
        <v>501</v>
      </c>
      <c r="G485" s="358" t="s">
        <v>588</v>
      </c>
      <c r="H485" s="326" t="s">
        <v>3476</v>
      </c>
      <c r="I485" s="222" t="s">
        <v>4074</v>
      </c>
      <c r="J485" s="1"/>
    </row>
    <row r="486" spans="1:10" ht="20.100000000000001" customHeight="1">
      <c r="A486" s="91"/>
      <c r="B486" s="244" t="s">
        <v>3752</v>
      </c>
      <c r="C486" s="312" t="s">
        <v>4128</v>
      </c>
      <c r="D486" s="114" t="s">
        <v>4243</v>
      </c>
      <c r="E486" s="97" t="s">
        <v>783</v>
      </c>
      <c r="F486" s="97" t="s">
        <v>503</v>
      </c>
      <c r="G486" s="364" t="s">
        <v>73</v>
      </c>
      <c r="H486" s="326" t="s">
        <v>3476</v>
      </c>
      <c r="I486" s="222" t="s">
        <v>4227</v>
      </c>
      <c r="J486" s="1"/>
    </row>
    <row r="487" spans="1:10" ht="20.100000000000001" customHeight="1">
      <c r="A487" s="91"/>
      <c r="B487" s="244" t="s">
        <v>3752</v>
      </c>
      <c r="C487" s="312" t="s">
        <v>4128</v>
      </c>
      <c r="D487" s="114" t="s">
        <v>4146</v>
      </c>
      <c r="E487" s="114" t="s">
        <v>783</v>
      </c>
      <c r="F487" s="246" t="s">
        <v>503</v>
      </c>
      <c r="G487" s="358" t="s">
        <v>175</v>
      </c>
      <c r="H487" s="326" t="s">
        <v>3476</v>
      </c>
      <c r="I487" s="222" t="s">
        <v>4074</v>
      </c>
      <c r="J487" s="1"/>
    </row>
    <row r="488" spans="1:10" ht="20.100000000000001" customHeight="1">
      <c r="A488" s="91"/>
      <c r="B488" s="244" t="s">
        <v>3752</v>
      </c>
      <c r="C488" s="312" t="s">
        <v>4128</v>
      </c>
      <c r="D488" s="114" t="s">
        <v>4244</v>
      </c>
      <c r="E488" s="97" t="s">
        <v>504</v>
      </c>
      <c r="F488" s="97" t="s">
        <v>504</v>
      </c>
      <c r="G488" s="364" t="s">
        <v>73</v>
      </c>
      <c r="H488" s="326" t="s">
        <v>3476</v>
      </c>
      <c r="I488" s="222" t="s">
        <v>4227</v>
      </c>
      <c r="J488" s="1"/>
    </row>
    <row r="489" spans="1:10" ht="20.100000000000001" customHeight="1">
      <c r="A489" s="91"/>
      <c r="B489" s="244" t="s">
        <v>3752</v>
      </c>
      <c r="C489" s="312" t="s">
        <v>4128</v>
      </c>
      <c r="D489" s="114" t="s">
        <v>4147</v>
      </c>
      <c r="E489" s="114" t="s">
        <v>504</v>
      </c>
      <c r="F489" s="246" t="s">
        <v>504</v>
      </c>
      <c r="G489" s="358" t="s">
        <v>175</v>
      </c>
      <c r="H489" s="326" t="s">
        <v>3476</v>
      </c>
      <c r="I489" s="222" t="s">
        <v>4074</v>
      </c>
      <c r="J489" s="1"/>
    </row>
    <row r="490" spans="1:10" ht="20.100000000000001" customHeight="1">
      <c r="A490" s="91"/>
      <c r="B490" s="244" t="s">
        <v>3752</v>
      </c>
      <c r="C490" s="312" t="s">
        <v>4128</v>
      </c>
      <c r="D490" s="114" t="s">
        <v>4245</v>
      </c>
      <c r="E490" s="102" t="s">
        <v>504</v>
      </c>
      <c r="F490" s="102" t="s">
        <v>504</v>
      </c>
      <c r="G490" s="359" t="s">
        <v>73</v>
      </c>
      <c r="H490" s="326" t="s">
        <v>3476</v>
      </c>
      <c r="I490" s="222" t="s">
        <v>4227</v>
      </c>
      <c r="J490" s="1"/>
    </row>
    <row r="491" spans="1:10" ht="20.100000000000001" customHeight="1">
      <c r="A491" s="91"/>
      <c r="B491" s="244" t="s">
        <v>3752</v>
      </c>
      <c r="C491" s="312" t="s">
        <v>4128</v>
      </c>
      <c r="D491" s="114" t="s">
        <v>4148</v>
      </c>
      <c r="E491" s="114" t="s">
        <v>504</v>
      </c>
      <c r="F491" s="246" t="s">
        <v>504</v>
      </c>
      <c r="G491" s="358" t="s">
        <v>175</v>
      </c>
      <c r="H491" s="326" t="s">
        <v>3476</v>
      </c>
      <c r="I491" s="222" t="s">
        <v>4074</v>
      </c>
      <c r="J491" s="1"/>
    </row>
    <row r="492" spans="1:10" ht="20.100000000000001" customHeight="1">
      <c r="A492" s="91"/>
      <c r="B492" s="244" t="s">
        <v>3752</v>
      </c>
      <c r="C492" s="312" t="s">
        <v>4128</v>
      </c>
      <c r="D492" s="114" t="s">
        <v>4246</v>
      </c>
      <c r="E492" s="97" t="s">
        <v>505</v>
      </c>
      <c r="F492" s="97" t="s">
        <v>505</v>
      </c>
      <c r="G492" s="364" t="s">
        <v>73</v>
      </c>
      <c r="H492" s="326" t="s">
        <v>3476</v>
      </c>
      <c r="I492" s="222" t="s">
        <v>4227</v>
      </c>
      <c r="J492" s="1"/>
    </row>
    <row r="493" spans="1:10" ht="20.100000000000001" customHeight="1">
      <c r="A493" s="91"/>
      <c r="B493" s="244" t="s">
        <v>3752</v>
      </c>
      <c r="C493" s="312" t="s">
        <v>4128</v>
      </c>
      <c r="D493" s="114" t="s">
        <v>4149</v>
      </c>
      <c r="E493" s="114" t="s">
        <v>505</v>
      </c>
      <c r="F493" s="246" t="s">
        <v>505</v>
      </c>
      <c r="G493" s="358" t="s">
        <v>175</v>
      </c>
      <c r="H493" s="326" t="s">
        <v>3476</v>
      </c>
      <c r="I493" s="222" t="s">
        <v>4074</v>
      </c>
      <c r="J493" s="1"/>
    </row>
    <row r="494" spans="1:10" ht="20.100000000000001" customHeight="1">
      <c r="A494" s="91"/>
      <c r="B494" s="244" t="s">
        <v>3752</v>
      </c>
      <c r="C494" s="312" t="s">
        <v>4128</v>
      </c>
      <c r="D494" s="114" t="s">
        <v>4247</v>
      </c>
      <c r="E494" s="97" t="s">
        <v>505</v>
      </c>
      <c r="F494" s="97" t="s">
        <v>505</v>
      </c>
      <c r="G494" s="364" t="s">
        <v>73</v>
      </c>
      <c r="H494" s="326" t="s">
        <v>3476</v>
      </c>
      <c r="I494" s="222" t="s">
        <v>4227</v>
      </c>
      <c r="J494" s="1"/>
    </row>
    <row r="495" spans="1:10" ht="20.100000000000001" customHeight="1">
      <c r="A495" s="196"/>
      <c r="B495" s="244" t="s">
        <v>3752</v>
      </c>
      <c r="C495" s="312" t="s">
        <v>4128</v>
      </c>
      <c r="D495" s="114" t="s">
        <v>4150</v>
      </c>
      <c r="E495" s="114" t="s">
        <v>505</v>
      </c>
      <c r="F495" s="246" t="s">
        <v>505</v>
      </c>
      <c r="G495" s="358" t="s">
        <v>175</v>
      </c>
      <c r="H495" s="326" t="s">
        <v>3476</v>
      </c>
      <c r="I495" s="222" t="s">
        <v>4074</v>
      </c>
    </row>
    <row r="496" spans="1:10" ht="20.100000000000001" customHeight="1">
      <c r="A496" s="196"/>
      <c r="B496" s="244" t="s">
        <v>3752</v>
      </c>
      <c r="C496" s="312" t="s">
        <v>4128</v>
      </c>
      <c r="D496" s="114" t="s">
        <v>4248</v>
      </c>
      <c r="E496" s="97" t="s">
        <v>506</v>
      </c>
      <c r="F496" s="97" t="s">
        <v>506</v>
      </c>
      <c r="G496" s="364" t="s">
        <v>73</v>
      </c>
      <c r="H496" s="326" t="s">
        <v>3476</v>
      </c>
      <c r="I496" s="222" t="s">
        <v>4227</v>
      </c>
    </row>
    <row r="497" spans="1:10" ht="20.100000000000001" customHeight="1">
      <c r="A497" s="196"/>
      <c r="B497" s="244" t="s">
        <v>3752</v>
      </c>
      <c r="C497" s="312" t="s">
        <v>4128</v>
      </c>
      <c r="D497" s="114" t="s">
        <v>4151</v>
      </c>
      <c r="E497" s="114" t="s">
        <v>506</v>
      </c>
      <c r="F497" s="246" t="s">
        <v>506</v>
      </c>
      <c r="G497" s="358" t="s">
        <v>175</v>
      </c>
      <c r="H497" s="326" t="s">
        <v>3476</v>
      </c>
      <c r="I497" s="222" t="s">
        <v>4074</v>
      </c>
    </row>
    <row r="498" spans="1:10" ht="20.100000000000001" customHeight="1">
      <c r="A498" s="196"/>
      <c r="B498" s="244" t="s">
        <v>3752</v>
      </c>
      <c r="C498" s="312" t="s">
        <v>4128</v>
      </c>
      <c r="D498" s="114" t="s">
        <v>4152</v>
      </c>
      <c r="E498" s="114" t="s">
        <v>590</v>
      </c>
      <c r="F498" s="246" t="s">
        <v>589</v>
      </c>
      <c r="G498" s="358" t="s">
        <v>591</v>
      </c>
      <c r="H498" s="326" t="s">
        <v>3476</v>
      </c>
      <c r="I498" s="222" t="s">
        <v>4074</v>
      </c>
    </row>
    <row r="499" spans="1:10" ht="20.100000000000001" customHeight="1">
      <c r="A499" s="196"/>
      <c r="B499" s="244" t="s">
        <v>3752</v>
      </c>
      <c r="C499" s="312" t="s">
        <v>4128</v>
      </c>
      <c r="D499" s="114" t="s">
        <v>4153</v>
      </c>
      <c r="E499" s="114" t="s">
        <v>597</v>
      </c>
      <c r="F499" s="246" t="s">
        <v>599</v>
      </c>
      <c r="G499" s="358" t="s">
        <v>175</v>
      </c>
      <c r="H499" s="326" t="s">
        <v>3476</v>
      </c>
      <c r="I499" s="222" t="s">
        <v>4074</v>
      </c>
    </row>
    <row r="500" spans="1:10" ht="20.100000000000001" customHeight="1">
      <c r="A500" s="196"/>
      <c r="B500" s="244" t="s">
        <v>3752</v>
      </c>
      <c r="C500" s="312" t="s">
        <v>4128</v>
      </c>
      <c r="D500" s="114" t="s">
        <v>4154</v>
      </c>
      <c r="E500" s="114" t="s">
        <v>791</v>
      </c>
      <c r="F500" s="246" t="s">
        <v>600</v>
      </c>
      <c r="G500" s="358" t="s">
        <v>73</v>
      </c>
      <c r="H500" s="326" t="s">
        <v>3476</v>
      </c>
      <c r="I500" s="222" t="s">
        <v>4074</v>
      </c>
    </row>
    <row r="501" spans="1:10" ht="20.100000000000001" customHeight="1">
      <c r="A501" s="196"/>
      <c r="B501" s="244" t="s">
        <v>3752</v>
      </c>
      <c r="C501" s="312" t="s">
        <v>4155</v>
      </c>
      <c r="D501" s="114" t="s">
        <v>4156</v>
      </c>
      <c r="E501" s="114" t="s">
        <v>79</v>
      </c>
      <c r="F501" s="246" t="s">
        <v>79</v>
      </c>
      <c r="G501" s="358" t="s">
        <v>515</v>
      </c>
      <c r="H501" s="326" t="s">
        <v>3476</v>
      </c>
      <c r="I501" s="222" t="s">
        <v>4074</v>
      </c>
    </row>
    <row r="502" spans="1:10" ht="20.100000000000001" customHeight="1">
      <c r="A502" s="196"/>
      <c r="B502" s="244" t="s">
        <v>3752</v>
      </c>
      <c r="C502" s="312" t="s">
        <v>4155</v>
      </c>
      <c r="D502" s="114" t="s">
        <v>4157</v>
      </c>
      <c r="E502" s="114" t="s">
        <v>79</v>
      </c>
      <c r="F502" s="246" t="s">
        <v>79</v>
      </c>
      <c r="G502" s="358" t="s">
        <v>515</v>
      </c>
      <c r="H502" s="326" t="s">
        <v>3476</v>
      </c>
      <c r="I502" s="222" t="s">
        <v>4074</v>
      </c>
    </row>
    <row r="503" spans="1:10" ht="20.100000000000001" customHeight="1">
      <c r="A503" s="196"/>
      <c r="B503" s="244" t="s">
        <v>3752</v>
      </c>
      <c r="C503" s="312" t="s">
        <v>4155</v>
      </c>
      <c r="D503" s="114" t="s">
        <v>4169</v>
      </c>
      <c r="E503" s="114" t="s">
        <v>2413</v>
      </c>
      <c r="F503" s="246" t="s">
        <v>556</v>
      </c>
      <c r="G503" s="358" t="s">
        <v>94</v>
      </c>
      <c r="H503" s="326" t="s">
        <v>3476</v>
      </c>
      <c r="I503" s="222" t="s">
        <v>4170</v>
      </c>
    </row>
    <row r="504" spans="1:10" ht="20.100000000000001" customHeight="1">
      <c r="A504" s="196"/>
      <c r="B504" s="244" t="s">
        <v>3752</v>
      </c>
      <c r="C504" s="312" t="s">
        <v>4155</v>
      </c>
      <c r="D504" s="114" t="s">
        <v>4224</v>
      </c>
      <c r="E504" s="102" t="s">
        <v>609</v>
      </c>
      <c r="F504" s="102" t="s">
        <v>615</v>
      </c>
      <c r="G504" s="359" t="s">
        <v>616</v>
      </c>
      <c r="H504" s="326" t="s">
        <v>3476</v>
      </c>
      <c r="I504" s="222" t="s">
        <v>4225</v>
      </c>
    </row>
    <row r="505" spans="1:10" ht="20.100000000000001" customHeight="1">
      <c r="A505" s="91"/>
      <c r="B505" s="244" t="s">
        <v>3752</v>
      </c>
      <c r="C505" s="312" t="s">
        <v>4161</v>
      </c>
      <c r="D505" s="114" t="s">
        <v>4158</v>
      </c>
      <c r="E505" s="114" t="s">
        <v>800</v>
      </c>
      <c r="F505" s="246" t="s">
        <v>535</v>
      </c>
      <c r="G505" s="358" t="s">
        <v>515</v>
      </c>
      <c r="H505" s="326" t="s">
        <v>3476</v>
      </c>
      <c r="I505" s="222" t="s">
        <v>4159</v>
      </c>
      <c r="J505" s="1"/>
    </row>
    <row r="506" spans="1:10" ht="20.100000000000001" customHeight="1">
      <c r="A506" s="91"/>
      <c r="B506" s="244" t="s">
        <v>3752</v>
      </c>
      <c r="C506" s="312" t="s">
        <v>4161</v>
      </c>
      <c r="D506" s="114" t="s">
        <v>4160</v>
      </c>
      <c r="E506" s="114" t="s">
        <v>800</v>
      </c>
      <c r="F506" s="246" t="s">
        <v>537</v>
      </c>
      <c r="G506" s="358" t="s">
        <v>94</v>
      </c>
      <c r="H506" s="326" t="s">
        <v>3476</v>
      </c>
      <c r="I506" s="222" t="s">
        <v>4159</v>
      </c>
      <c r="J506" s="1"/>
    </row>
    <row r="507" spans="1:10" ht="20.100000000000001" customHeight="1">
      <c r="A507" s="91"/>
      <c r="B507" s="244" t="s">
        <v>3752</v>
      </c>
      <c r="C507" s="312" t="s">
        <v>4161</v>
      </c>
      <c r="D507" s="114" t="s">
        <v>4162</v>
      </c>
      <c r="E507" s="114" t="s">
        <v>800</v>
      </c>
      <c r="F507" s="246" t="s">
        <v>535</v>
      </c>
      <c r="G507" s="358" t="s">
        <v>515</v>
      </c>
      <c r="H507" s="326" t="s">
        <v>3476</v>
      </c>
      <c r="I507" s="222" t="s">
        <v>4159</v>
      </c>
      <c r="J507" s="1"/>
    </row>
    <row r="508" spans="1:10" ht="20.100000000000001" customHeight="1">
      <c r="A508" s="91"/>
      <c r="B508" s="244" t="s">
        <v>3752</v>
      </c>
      <c r="C508" s="312" t="s">
        <v>4161</v>
      </c>
      <c r="D508" s="114" t="s">
        <v>4163</v>
      </c>
      <c r="E508" s="114" t="s">
        <v>800</v>
      </c>
      <c r="F508" s="246" t="s">
        <v>537</v>
      </c>
      <c r="G508" s="358" t="s">
        <v>94</v>
      </c>
      <c r="H508" s="326" t="s">
        <v>3476</v>
      </c>
      <c r="I508" s="222" t="s">
        <v>4159</v>
      </c>
      <c r="J508" s="1"/>
    </row>
    <row r="509" spans="1:10" ht="20.100000000000001" customHeight="1">
      <c r="A509" s="91"/>
      <c r="B509" s="244" t="s">
        <v>3752</v>
      </c>
      <c r="C509" s="312" t="s">
        <v>4161</v>
      </c>
      <c r="D509" s="114" t="s">
        <v>4165</v>
      </c>
      <c r="E509" s="114" t="s">
        <v>800</v>
      </c>
      <c r="F509" s="246" t="s">
        <v>540</v>
      </c>
      <c r="G509" s="358" t="s">
        <v>87</v>
      </c>
      <c r="H509" s="326" t="s">
        <v>3476</v>
      </c>
      <c r="I509" s="222" t="s">
        <v>4159</v>
      </c>
      <c r="J509" s="1"/>
    </row>
    <row r="510" spans="1:10" ht="20.100000000000001" customHeight="1">
      <c r="A510" s="91"/>
      <c r="B510" s="244" t="s">
        <v>3752</v>
      </c>
      <c r="C510" s="312" t="s">
        <v>4161</v>
      </c>
      <c r="D510" s="114" t="s">
        <v>4164</v>
      </c>
      <c r="E510" s="114" t="s">
        <v>800</v>
      </c>
      <c r="F510" s="246" t="s">
        <v>540</v>
      </c>
      <c r="G510" s="358" t="s">
        <v>87</v>
      </c>
      <c r="H510" s="326" t="s">
        <v>3476</v>
      </c>
      <c r="I510" s="222" t="s">
        <v>4159</v>
      </c>
      <c r="J510" s="1"/>
    </row>
    <row r="511" spans="1:10" ht="20.100000000000001" customHeight="1">
      <c r="A511" s="91"/>
      <c r="B511" s="244" t="s">
        <v>3752</v>
      </c>
      <c r="C511" s="312" t="s">
        <v>4161</v>
      </c>
      <c r="D511" s="114" t="s">
        <v>4167</v>
      </c>
      <c r="E511" s="114" t="s">
        <v>800</v>
      </c>
      <c r="F511" s="246" t="s">
        <v>538</v>
      </c>
      <c r="G511" s="358" t="s">
        <v>515</v>
      </c>
      <c r="H511" s="326" t="s">
        <v>3476</v>
      </c>
      <c r="I511" s="222" t="s">
        <v>4159</v>
      </c>
      <c r="J511" s="1"/>
    </row>
    <row r="512" spans="1:10" ht="20.100000000000001" customHeight="1">
      <c r="A512" s="91"/>
      <c r="B512" s="244" t="s">
        <v>3752</v>
      </c>
      <c r="C512" s="312" t="s">
        <v>4161</v>
      </c>
      <c r="D512" s="114" t="s">
        <v>4168</v>
      </c>
      <c r="E512" s="114" t="s">
        <v>800</v>
      </c>
      <c r="F512" s="246" t="s">
        <v>538</v>
      </c>
      <c r="G512" s="358" t="s">
        <v>515</v>
      </c>
      <c r="H512" s="326" t="s">
        <v>3476</v>
      </c>
      <c r="I512" s="222" t="s">
        <v>4159</v>
      </c>
      <c r="J512" s="1"/>
    </row>
    <row r="513" spans="1:10" ht="20.100000000000001" customHeight="1">
      <c r="A513" s="91"/>
      <c r="B513" s="244" t="s">
        <v>3752</v>
      </c>
      <c r="C513" s="312" t="s">
        <v>4171</v>
      </c>
      <c r="D513" s="114" t="s">
        <v>4173</v>
      </c>
      <c r="E513" s="114" t="s">
        <v>1695</v>
      </c>
      <c r="F513" s="246" t="s">
        <v>315</v>
      </c>
      <c r="G513" s="360" t="s">
        <v>739</v>
      </c>
      <c r="H513" s="326" t="s">
        <v>3476</v>
      </c>
      <c r="I513" s="246" t="s">
        <v>4172</v>
      </c>
      <c r="J513" s="1"/>
    </row>
    <row r="514" spans="1:10" ht="20.100000000000001" customHeight="1">
      <c r="A514" s="91"/>
      <c r="B514" s="244" t="s">
        <v>3752</v>
      </c>
      <c r="C514" s="312" t="s">
        <v>4171</v>
      </c>
      <c r="D514" s="114" t="s">
        <v>4174</v>
      </c>
      <c r="E514" s="114" t="s">
        <v>1695</v>
      </c>
      <c r="F514" s="246" t="s">
        <v>317</v>
      </c>
      <c r="G514" s="360" t="s">
        <v>740</v>
      </c>
      <c r="H514" s="326" t="s">
        <v>3476</v>
      </c>
      <c r="I514" s="246" t="s">
        <v>4172</v>
      </c>
      <c r="J514" s="1"/>
    </row>
    <row r="515" spans="1:10" ht="20.100000000000001" customHeight="1">
      <c r="A515" s="91"/>
      <c r="B515" s="244" t="s">
        <v>3752</v>
      </c>
      <c r="C515" s="245" t="s">
        <v>4175</v>
      </c>
      <c r="D515" s="114" t="s">
        <v>4176</v>
      </c>
      <c r="E515" s="114" t="s">
        <v>736</v>
      </c>
      <c r="F515" s="246" t="s">
        <v>318</v>
      </c>
      <c r="G515" s="360" t="s">
        <v>739</v>
      </c>
      <c r="H515" s="326" t="s">
        <v>3476</v>
      </c>
      <c r="I515" s="246" t="s">
        <v>4172</v>
      </c>
      <c r="J515" s="1"/>
    </row>
    <row r="516" spans="1:10" ht="20.100000000000001" customHeight="1">
      <c r="A516" s="91"/>
      <c r="B516" s="244" t="s">
        <v>3752</v>
      </c>
      <c r="C516" s="245" t="s">
        <v>4175</v>
      </c>
      <c r="D516" s="114" t="s">
        <v>4177</v>
      </c>
      <c r="E516" s="114" t="s">
        <v>736</v>
      </c>
      <c r="F516" s="246" t="s">
        <v>320</v>
      </c>
      <c r="G516" s="360" t="s">
        <v>739</v>
      </c>
      <c r="H516" s="326" t="s">
        <v>3476</v>
      </c>
      <c r="I516" s="246" t="s">
        <v>4172</v>
      </c>
      <c r="J516" s="1"/>
    </row>
    <row r="517" spans="1:10" ht="20.100000000000001" customHeight="1">
      <c r="A517" s="91"/>
      <c r="B517" s="244" t="s">
        <v>3752</v>
      </c>
      <c r="C517" s="245" t="s">
        <v>4175</v>
      </c>
      <c r="D517" s="114" t="s">
        <v>4178</v>
      </c>
      <c r="E517" s="114" t="s">
        <v>737</v>
      </c>
      <c r="F517" s="246" t="s">
        <v>324</v>
      </c>
      <c r="G517" s="360" t="s">
        <v>739</v>
      </c>
      <c r="H517" s="326" t="s">
        <v>3476</v>
      </c>
      <c r="I517" s="246" t="s">
        <v>4172</v>
      </c>
      <c r="J517" s="1"/>
    </row>
    <row r="518" spans="1:10" ht="20.100000000000001" customHeight="1">
      <c r="A518" s="91"/>
      <c r="B518" s="244" t="s">
        <v>3752</v>
      </c>
      <c r="C518" s="245" t="s">
        <v>4175</v>
      </c>
      <c r="D518" s="114" t="s">
        <v>4179</v>
      </c>
      <c r="E518" s="114" t="s">
        <v>737</v>
      </c>
      <c r="F518" s="246" t="s">
        <v>325</v>
      </c>
      <c r="G518" s="360" t="s">
        <v>739</v>
      </c>
      <c r="H518" s="326" t="s">
        <v>3476</v>
      </c>
      <c r="I518" s="246" t="s">
        <v>4172</v>
      </c>
      <c r="J518" s="1"/>
    </row>
    <row r="519" spans="1:10" ht="20.100000000000001" customHeight="1">
      <c r="A519" s="91"/>
      <c r="B519" s="244" t="s">
        <v>3752</v>
      </c>
      <c r="C519" s="245" t="s">
        <v>4175</v>
      </c>
      <c r="D519" s="114" t="s">
        <v>4180</v>
      </c>
      <c r="E519" s="114" t="s">
        <v>737</v>
      </c>
      <c r="F519" s="246" t="s">
        <v>323</v>
      </c>
      <c r="G519" s="360" t="s">
        <v>739</v>
      </c>
      <c r="H519" s="326" t="s">
        <v>3476</v>
      </c>
      <c r="I519" s="246" t="s">
        <v>4172</v>
      </c>
      <c r="J519" s="1"/>
    </row>
    <row r="520" spans="1:10" ht="20.100000000000001" customHeight="1">
      <c r="A520" s="91"/>
      <c r="B520" s="244" t="s">
        <v>3752</v>
      </c>
      <c r="C520" s="245" t="s">
        <v>4175</v>
      </c>
      <c r="D520" s="114" t="s">
        <v>4181</v>
      </c>
      <c r="E520" s="114" t="s">
        <v>738</v>
      </c>
      <c r="F520" s="246" t="s">
        <v>328</v>
      </c>
      <c r="G520" s="360" t="s">
        <v>739</v>
      </c>
      <c r="H520" s="326" t="s">
        <v>3476</v>
      </c>
      <c r="I520" s="246" t="s">
        <v>4172</v>
      </c>
      <c r="J520" s="1"/>
    </row>
    <row r="521" spans="1:10" ht="20.100000000000001" customHeight="1">
      <c r="A521" s="91"/>
      <c r="B521" s="244" t="s">
        <v>3752</v>
      </c>
      <c r="C521" s="245" t="s">
        <v>4175</v>
      </c>
      <c r="D521" s="114" t="s">
        <v>4182</v>
      </c>
      <c r="E521" s="114" t="s">
        <v>738</v>
      </c>
      <c r="F521" s="246" t="s">
        <v>329</v>
      </c>
      <c r="G521" s="360" t="s">
        <v>739</v>
      </c>
      <c r="H521" s="326" t="s">
        <v>3476</v>
      </c>
      <c r="I521" s="246" t="s">
        <v>4172</v>
      </c>
      <c r="J521" s="1"/>
    </row>
    <row r="522" spans="1:10" ht="20.100000000000001" customHeight="1">
      <c r="A522" s="91"/>
      <c r="B522" s="244" t="s">
        <v>3752</v>
      </c>
      <c r="C522" s="245" t="s">
        <v>4175</v>
      </c>
      <c r="D522" s="114" t="s">
        <v>4183</v>
      </c>
      <c r="E522" s="114" t="s">
        <v>735</v>
      </c>
      <c r="F522" s="246" t="s">
        <v>346</v>
      </c>
      <c r="G522" s="360" t="s">
        <v>739</v>
      </c>
      <c r="H522" s="326" t="s">
        <v>3476</v>
      </c>
      <c r="I522" s="246" t="s">
        <v>4172</v>
      </c>
      <c r="J522" s="1"/>
    </row>
    <row r="523" spans="1:10" ht="20.100000000000001" customHeight="1">
      <c r="A523" s="91"/>
      <c r="B523" s="244" t="s">
        <v>3752</v>
      </c>
      <c r="C523" s="245" t="s">
        <v>4175</v>
      </c>
      <c r="D523" s="114" t="s">
        <v>4184</v>
      </c>
      <c r="E523" s="114" t="s">
        <v>735</v>
      </c>
      <c r="F523" s="246" t="s">
        <v>351</v>
      </c>
      <c r="G523" s="360" t="s">
        <v>739</v>
      </c>
      <c r="H523" s="326" t="s">
        <v>3476</v>
      </c>
      <c r="I523" s="246" t="s">
        <v>4172</v>
      </c>
      <c r="J523" s="1"/>
    </row>
    <row r="524" spans="1:10" ht="20.100000000000001" customHeight="1">
      <c r="A524" s="91"/>
      <c r="B524" s="244" t="s">
        <v>3752</v>
      </c>
      <c r="C524" s="245" t="s">
        <v>4175</v>
      </c>
      <c r="D524" s="114" t="s">
        <v>4185</v>
      </c>
      <c r="E524" s="114" t="s">
        <v>735</v>
      </c>
      <c r="F524" s="246" t="s">
        <v>349</v>
      </c>
      <c r="G524" s="360" t="s">
        <v>739</v>
      </c>
      <c r="H524" s="326" t="s">
        <v>3476</v>
      </c>
      <c r="I524" s="246" t="s">
        <v>4172</v>
      </c>
      <c r="J524" s="1"/>
    </row>
    <row r="525" spans="1:10" ht="20.100000000000001" customHeight="1">
      <c r="A525" s="91"/>
      <c r="B525" s="244" t="s">
        <v>3752</v>
      </c>
      <c r="C525" s="245" t="s">
        <v>4175</v>
      </c>
      <c r="D525" s="114" t="s">
        <v>4186</v>
      </c>
      <c r="E525" s="114" t="s">
        <v>735</v>
      </c>
      <c r="F525" s="246" t="s">
        <v>353</v>
      </c>
      <c r="G525" s="360" t="s">
        <v>739</v>
      </c>
      <c r="H525" s="326" t="s">
        <v>3476</v>
      </c>
      <c r="I525" s="246" t="s">
        <v>4172</v>
      </c>
      <c r="J525" s="1"/>
    </row>
    <row r="526" spans="1:10" ht="20.100000000000001" customHeight="1">
      <c r="A526" s="91"/>
      <c r="B526" s="244" t="s">
        <v>3752</v>
      </c>
      <c r="C526" s="245" t="s">
        <v>4175</v>
      </c>
      <c r="D526" s="114" t="s">
        <v>4187</v>
      </c>
      <c r="E526" s="114" t="s">
        <v>735</v>
      </c>
      <c r="F526" s="246" t="s">
        <v>354</v>
      </c>
      <c r="G526" s="360" t="s">
        <v>739</v>
      </c>
      <c r="H526" s="326" t="s">
        <v>3476</v>
      </c>
      <c r="I526" s="246" t="s">
        <v>4172</v>
      </c>
      <c r="J526" s="1"/>
    </row>
    <row r="527" spans="1:10" ht="20.100000000000001" customHeight="1">
      <c r="A527" s="196"/>
      <c r="B527" s="244" t="s">
        <v>3752</v>
      </c>
      <c r="C527" s="245" t="s">
        <v>4175</v>
      </c>
      <c r="D527" s="114" t="s">
        <v>4188</v>
      </c>
      <c r="E527" s="114" t="s">
        <v>735</v>
      </c>
      <c r="F527" s="246" t="s">
        <v>355</v>
      </c>
      <c r="G527" s="360" t="s">
        <v>739</v>
      </c>
      <c r="H527" s="326" t="s">
        <v>3476</v>
      </c>
      <c r="I527" s="246" t="s">
        <v>4172</v>
      </c>
    </row>
    <row r="528" spans="1:10" ht="20.100000000000001" customHeight="1">
      <c r="A528" s="196"/>
      <c r="B528" s="244" t="s">
        <v>3752</v>
      </c>
      <c r="C528" s="245" t="s">
        <v>4175</v>
      </c>
      <c r="D528" s="114" t="s">
        <v>4189</v>
      </c>
      <c r="E528" s="114" t="s">
        <v>735</v>
      </c>
      <c r="F528" s="246" t="s">
        <v>358</v>
      </c>
      <c r="G528" s="360" t="s">
        <v>739</v>
      </c>
      <c r="H528" s="326" t="s">
        <v>3476</v>
      </c>
      <c r="I528" s="246" t="s">
        <v>4172</v>
      </c>
    </row>
    <row r="529" spans="1:9" ht="20.100000000000001" customHeight="1">
      <c r="A529" s="196"/>
      <c r="B529" s="244" t="s">
        <v>3752</v>
      </c>
      <c r="C529" s="245" t="s">
        <v>4175</v>
      </c>
      <c r="D529" s="114" t="s">
        <v>4190</v>
      </c>
      <c r="E529" s="114" t="s">
        <v>735</v>
      </c>
      <c r="F529" s="246" t="s">
        <v>360</v>
      </c>
      <c r="G529" s="360" t="s">
        <v>739</v>
      </c>
      <c r="H529" s="326" t="s">
        <v>3476</v>
      </c>
      <c r="I529" s="246" t="s">
        <v>4172</v>
      </c>
    </row>
    <row r="530" spans="1:9" ht="20.100000000000001" customHeight="1">
      <c r="A530" s="196"/>
      <c r="B530" s="244" t="s">
        <v>3752</v>
      </c>
      <c r="C530" s="245" t="s">
        <v>4175</v>
      </c>
      <c r="D530" s="114" t="s">
        <v>4192</v>
      </c>
      <c r="E530" s="114" t="s">
        <v>736</v>
      </c>
      <c r="F530" s="246" t="s">
        <v>322</v>
      </c>
      <c r="G530" s="360" t="s">
        <v>740</v>
      </c>
      <c r="H530" s="326" t="s">
        <v>3476</v>
      </c>
      <c r="I530" s="246" t="s">
        <v>4172</v>
      </c>
    </row>
    <row r="531" spans="1:9" s="1" customFormat="1" ht="20.100000000000001" customHeight="1">
      <c r="A531" s="91"/>
      <c r="B531" s="244" t="s">
        <v>3752</v>
      </c>
      <c r="C531" s="245" t="s">
        <v>4175</v>
      </c>
      <c r="D531" s="114" t="s">
        <v>4193</v>
      </c>
      <c r="E531" s="114" t="s">
        <v>737</v>
      </c>
      <c r="F531" s="246" t="s">
        <v>332</v>
      </c>
      <c r="G531" s="360" t="s">
        <v>740</v>
      </c>
      <c r="H531" s="326" t="s">
        <v>3476</v>
      </c>
      <c r="I531" s="246" t="s">
        <v>4172</v>
      </c>
    </row>
    <row r="532" spans="1:9" s="1" customFormat="1" ht="20.100000000000001" customHeight="1">
      <c r="A532" s="91"/>
      <c r="B532" s="244" t="s">
        <v>3752</v>
      </c>
      <c r="C532" s="245" t="s">
        <v>4175</v>
      </c>
      <c r="D532" s="114" t="s">
        <v>4194</v>
      </c>
      <c r="E532" s="114" t="s">
        <v>737</v>
      </c>
      <c r="F532" s="246" t="s">
        <v>333</v>
      </c>
      <c r="G532" s="360" t="s">
        <v>740</v>
      </c>
      <c r="H532" s="326" t="s">
        <v>3476</v>
      </c>
      <c r="I532" s="246" t="s">
        <v>4172</v>
      </c>
    </row>
    <row r="533" spans="1:9" s="1" customFormat="1" ht="20.100000000000001" customHeight="1">
      <c r="A533" s="91"/>
      <c r="B533" s="244" t="s">
        <v>3752</v>
      </c>
      <c r="C533" s="245" t="s">
        <v>4175</v>
      </c>
      <c r="D533" s="114" t="s">
        <v>4195</v>
      </c>
      <c r="E533" s="114" t="s">
        <v>737</v>
      </c>
      <c r="F533" s="246" t="s">
        <v>334</v>
      </c>
      <c r="G533" s="360" t="s">
        <v>740</v>
      </c>
      <c r="H533" s="326" t="s">
        <v>3476</v>
      </c>
      <c r="I533" s="246" t="s">
        <v>4172</v>
      </c>
    </row>
    <row r="534" spans="1:9" s="1" customFormat="1" ht="20.100000000000001" customHeight="1">
      <c r="A534" s="91"/>
      <c r="B534" s="244" t="s">
        <v>3752</v>
      </c>
      <c r="C534" s="245" t="s">
        <v>4175</v>
      </c>
      <c r="D534" s="114" t="s">
        <v>4196</v>
      </c>
      <c r="E534" s="114" t="s">
        <v>738</v>
      </c>
      <c r="F534" s="246" t="s">
        <v>335</v>
      </c>
      <c r="G534" s="360" t="s">
        <v>740</v>
      </c>
      <c r="H534" s="326" t="s">
        <v>3476</v>
      </c>
      <c r="I534" s="246" t="s">
        <v>4172</v>
      </c>
    </row>
    <row r="535" spans="1:9" s="1" customFormat="1" ht="20.100000000000001" customHeight="1">
      <c r="A535" s="91"/>
      <c r="B535" s="244" t="s">
        <v>3752</v>
      </c>
      <c r="C535" s="245" t="s">
        <v>4175</v>
      </c>
      <c r="D535" s="114" t="s">
        <v>4197</v>
      </c>
      <c r="E535" s="114" t="s">
        <v>738</v>
      </c>
      <c r="F535" s="246" t="s">
        <v>336</v>
      </c>
      <c r="G535" s="360" t="s">
        <v>740</v>
      </c>
      <c r="H535" s="326" t="s">
        <v>3476</v>
      </c>
      <c r="I535" s="246" t="s">
        <v>4172</v>
      </c>
    </row>
    <row r="536" spans="1:9" s="1" customFormat="1" ht="20.100000000000001" customHeight="1">
      <c r="A536" s="91"/>
      <c r="B536" s="244" t="s">
        <v>3752</v>
      </c>
      <c r="C536" s="245" t="s">
        <v>4175</v>
      </c>
      <c r="D536" s="114" t="s">
        <v>4198</v>
      </c>
      <c r="E536" s="114" t="s">
        <v>735</v>
      </c>
      <c r="F536" s="246" t="s">
        <v>362</v>
      </c>
      <c r="G536" s="360" t="s">
        <v>740</v>
      </c>
      <c r="H536" s="326" t="s">
        <v>3476</v>
      </c>
      <c r="I536" s="246" t="s">
        <v>4172</v>
      </c>
    </row>
    <row r="537" spans="1:9" s="1" customFormat="1" ht="20.100000000000001" customHeight="1">
      <c r="A537" s="91"/>
      <c r="B537" s="244" t="s">
        <v>3752</v>
      </c>
      <c r="C537" s="245" t="s">
        <v>4175</v>
      </c>
      <c r="D537" s="114" t="s">
        <v>4199</v>
      </c>
      <c r="E537" s="114" t="s">
        <v>735</v>
      </c>
      <c r="F537" s="246" t="s">
        <v>363</v>
      </c>
      <c r="G537" s="360" t="s">
        <v>740</v>
      </c>
      <c r="H537" s="326" t="s">
        <v>3476</v>
      </c>
      <c r="I537" s="246" t="s">
        <v>4172</v>
      </c>
    </row>
    <row r="538" spans="1:9" s="1" customFormat="1" ht="20.100000000000001" customHeight="1">
      <c r="A538" s="91"/>
      <c r="B538" s="244" t="s">
        <v>3752</v>
      </c>
      <c r="C538" s="245" t="s">
        <v>4175</v>
      </c>
      <c r="D538" s="114" t="s">
        <v>4200</v>
      </c>
      <c r="E538" s="114" t="s">
        <v>735</v>
      </c>
      <c r="F538" s="246" t="s">
        <v>364</v>
      </c>
      <c r="G538" s="360" t="s">
        <v>740</v>
      </c>
      <c r="H538" s="326" t="s">
        <v>3476</v>
      </c>
      <c r="I538" s="246" t="s">
        <v>4172</v>
      </c>
    </row>
    <row r="539" spans="1:9" s="1" customFormat="1" ht="20.100000000000001" customHeight="1">
      <c r="A539" s="91"/>
      <c r="B539" s="244" t="s">
        <v>3752</v>
      </c>
      <c r="C539" s="245" t="s">
        <v>4175</v>
      </c>
      <c r="D539" s="114" t="s">
        <v>4201</v>
      </c>
      <c r="E539" s="114" t="s">
        <v>735</v>
      </c>
      <c r="F539" s="246" t="s">
        <v>365</v>
      </c>
      <c r="G539" s="360" t="s">
        <v>740</v>
      </c>
      <c r="H539" s="326" t="s">
        <v>3476</v>
      </c>
      <c r="I539" s="246" t="s">
        <v>4172</v>
      </c>
    </row>
    <row r="540" spans="1:9" s="1" customFormat="1" ht="20.100000000000001" customHeight="1">
      <c r="A540" s="91"/>
      <c r="B540" s="244" t="s">
        <v>3752</v>
      </c>
      <c r="C540" s="245" t="s">
        <v>4175</v>
      </c>
      <c r="D540" s="114" t="s">
        <v>4202</v>
      </c>
      <c r="E540" s="114" t="s">
        <v>735</v>
      </c>
      <c r="F540" s="246" t="s">
        <v>366</v>
      </c>
      <c r="G540" s="360" t="s">
        <v>740</v>
      </c>
      <c r="H540" s="326" t="s">
        <v>3476</v>
      </c>
      <c r="I540" s="246" t="s">
        <v>4172</v>
      </c>
    </row>
    <row r="541" spans="1:9" s="1" customFormat="1" ht="20.100000000000001" customHeight="1">
      <c r="A541" s="91"/>
      <c r="B541" s="244" t="s">
        <v>3752</v>
      </c>
      <c r="C541" s="245" t="s">
        <v>4175</v>
      </c>
      <c r="D541" s="114" t="s">
        <v>4203</v>
      </c>
      <c r="E541" s="114" t="s">
        <v>735</v>
      </c>
      <c r="F541" s="246" t="s">
        <v>367</v>
      </c>
      <c r="G541" s="360" t="s">
        <v>740</v>
      </c>
      <c r="H541" s="326" t="s">
        <v>3476</v>
      </c>
      <c r="I541" s="246" t="s">
        <v>4172</v>
      </c>
    </row>
    <row r="542" spans="1:9" s="1" customFormat="1" ht="20.100000000000001" customHeight="1">
      <c r="A542" s="91"/>
      <c r="B542" s="244" t="s">
        <v>3752</v>
      </c>
      <c r="C542" s="245" t="s">
        <v>4175</v>
      </c>
      <c r="D542" s="114" t="s">
        <v>4204</v>
      </c>
      <c r="E542" s="114" t="s">
        <v>735</v>
      </c>
      <c r="F542" s="246" t="s">
        <v>368</v>
      </c>
      <c r="G542" s="360" t="s">
        <v>740</v>
      </c>
      <c r="H542" s="326" t="s">
        <v>3476</v>
      </c>
      <c r="I542" s="246" t="s">
        <v>4172</v>
      </c>
    </row>
    <row r="543" spans="1:9" s="1" customFormat="1" ht="20.100000000000001" customHeight="1">
      <c r="A543" s="91"/>
      <c r="B543" s="244" t="s">
        <v>3752</v>
      </c>
      <c r="C543" s="245" t="s">
        <v>4175</v>
      </c>
      <c r="D543" s="114" t="s">
        <v>4205</v>
      </c>
      <c r="E543" s="114" t="s">
        <v>737</v>
      </c>
      <c r="F543" s="246" t="s">
        <v>339</v>
      </c>
      <c r="G543" s="360" t="s">
        <v>741</v>
      </c>
      <c r="H543" s="326" t="s">
        <v>3476</v>
      </c>
      <c r="I543" s="246" t="s">
        <v>4172</v>
      </c>
    </row>
    <row r="544" spans="1:9" s="1" customFormat="1" ht="20.100000000000001" customHeight="1">
      <c r="A544" s="91"/>
      <c r="B544" s="244" t="s">
        <v>3752</v>
      </c>
      <c r="C544" s="245" t="s">
        <v>4175</v>
      </c>
      <c r="D544" s="114" t="s">
        <v>4206</v>
      </c>
      <c r="E544" s="114" t="s">
        <v>737</v>
      </c>
      <c r="F544" s="246" t="s">
        <v>340</v>
      </c>
      <c r="G544" s="360" t="s">
        <v>741</v>
      </c>
      <c r="H544" s="326" t="s">
        <v>3476</v>
      </c>
      <c r="I544" s="246" t="s">
        <v>4172</v>
      </c>
    </row>
    <row r="545" spans="1:9" s="1" customFormat="1" ht="20.100000000000001" customHeight="1">
      <c r="A545" s="91"/>
      <c r="B545" s="244" t="s">
        <v>3752</v>
      </c>
      <c r="C545" s="245" t="s">
        <v>4175</v>
      </c>
      <c r="D545" s="114" t="s">
        <v>4207</v>
      </c>
      <c r="E545" s="114" t="s">
        <v>737</v>
      </c>
      <c r="F545" s="246" t="s">
        <v>341</v>
      </c>
      <c r="G545" s="360" t="s">
        <v>741</v>
      </c>
      <c r="H545" s="326" t="s">
        <v>3476</v>
      </c>
      <c r="I545" s="246" t="s">
        <v>4172</v>
      </c>
    </row>
    <row r="546" spans="1:9" s="1" customFormat="1" ht="20.100000000000001" customHeight="1">
      <c r="A546" s="91"/>
      <c r="B546" s="244" t="s">
        <v>3752</v>
      </c>
      <c r="C546" s="245" t="s">
        <v>4175</v>
      </c>
      <c r="D546" s="114" t="s">
        <v>4208</v>
      </c>
      <c r="E546" s="114" t="s">
        <v>738</v>
      </c>
      <c r="F546" s="246" t="s">
        <v>342</v>
      </c>
      <c r="G546" s="360" t="s">
        <v>741</v>
      </c>
      <c r="H546" s="326" t="s">
        <v>3476</v>
      </c>
      <c r="I546" s="246" t="s">
        <v>4172</v>
      </c>
    </row>
    <row r="547" spans="1:9" s="1" customFormat="1" ht="20.100000000000001" customHeight="1">
      <c r="A547" s="91"/>
      <c r="B547" s="244" t="s">
        <v>3752</v>
      </c>
      <c r="C547" s="245" t="s">
        <v>4175</v>
      </c>
      <c r="D547" s="114" t="s">
        <v>4209</v>
      </c>
      <c r="E547" s="114" t="s">
        <v>738</v>
      </c>
      <c r="F547" s="246" t="s">
        <v>343</v>
      </c>
      <c r="G547" s="360" t="s">
        <v>741</v>
      </c>
      <c r="H547" s="326" t="s">
        <v>3476</v>
      </c>
      <c r="I547" s="246" t="s">
        <v>4172</v>
      </c>
    </row>
    <row r="548" spans="1:9" s="1" customFormat="1" ht="20.100000000000001" customHeight="1">
      <c r="A548" s="91"/>
      <c r="B548" s="244" t="s">
        <v>3752</v>
      </c>
      <c r="C548" s="245" t="s">
        <v>4175</v>
      </c>
      <c r="D548" s="114" t="s">
        <v>4210</v>
      </c>
      <c r="E548" s="114" t="s">
        <v>735</v>
      </c>
      <c r="F548" s="246" t="s">
        <v>369</v>
      </c>
      <c r="G548" s="360" t="s">
        <v>741</v>
      </c>
      <c r="H548" s="326" t="s">
        <v>3476</v>
      </c>
      <c r="I548" s="246" t="s">
        <v>4172</v>
      </c>
    </row>
    <row r="549" spans="1:9" s="1" customFormat="1" ht="20.100000000000001" customHeight="1">
      <c r="A549" s="91"/>
      <c r="B549" s="244" t="s">
        <v>3752</v>
      </c>
      <c r="C549" s="245" t="s">
        <v>4175</v>
      </c>
      <c r="D549" s="114" t="s">
        <v>4211</v>
      </c>
      <c r="E549" s="114" t="s">
        <v>735</v>
      </c>
      <c r="F549" s="246" t="s">
        <v>370</v>
      </c>
      <c r="G549" s="360" t="s">
        <v>741</v>
      </c>
      <c r="H549" s="326" t="s">
        <v>3476</v>
      </c>
      <c r="I549" s="246" t="s">
        <v>4172</v>
      </c>
    </row>
    <row r="550" spans="1:9" s="1" customFormat="1" ht="20.100000000000001" customHeight="1">
      <c r="A550" s="91"/>
      <c r="B550" s="244" t="s">
        <v>3752</v>
      </c>
      <c r="C550" s="245" t="s">
        <v>4175</v>
      </c>
      <c r="D550" s="114" t="s">
        <v>4212</v>
      </c>
      <c r="E550" s="114" t="s">
        <v>735</v>
      </c>
      <c r="F550" s="246" t="s">
        <v>371</v>
      </c>
      <c r="G550" s="360" t="s">
        <v>741</v>
      </c>
      <c r="H550" s="326" t="s">
        <v>3476</v>
      </c>
      <c r="I550" s="246" t="s">
        <v>4172</v>
      </c>
    </row>
    <row r="551" spans="1:9" s="1" customFormat="1" ht="20.100000000000001" customHeight="1">
      <c r="A551" s="91"/>
      <c r="B551" s="244" t="s">
        <v>3752</v>
      </c>
      <c r="C551" s="245" t="s">
        <v>4175</v>
      </c>
      <c r="D551" s="114" t="s">
        <v>4213</v>
      </c>
      <c r="E551" s="114" t="s">
        <v>735</v>
      </c>
      <c r="F551" s="246" t="s">
        <v>372</v>
      </c>
      <c r="G551" s="360" t="s">
        <v>741</v>
      </c>
      <c r="H551" s="326" t="s">
        <v>3476</v>
      </c>
      <c r="I551" s="246" t="s">
        <v>4172</v>
      </c>
    </row>
    <row r="552" spans="1:9" s="1" customFormat="1" ht="20.100000000000001" customHeight="1">
      <c r="A552" s="91"/>
      <c r="B552" s="244" t="s">
        <v>3752</v>
      </c>
      <c r="C552" s="245" t="s">
        <v>4175</v>
      </c>
      <c r="D552" s="114" t="s">
        <v>4214</v>
      </c>
      <c r="E552" s="114" t="s">
        <v>735</v>
      </c>
      <c r="F552" s="246" t="s">
        <v>374</v>
      </c>
      <c r="G552" s="360" t="s">
        <v>741</v>
      </c>
      <c r="H552" s="326" t="s">
        <v>3476</v>
      </c>
      <c r="I552" s="246" t="s">
        <v>4172</v>
      </c>
    </row>
    <row r="553" spans="1:9" s="1" customFormat="1" ht="20.100000000000001" customHeight="1">
      <c r="A553" s="91"/>
      <c r="B553" s="244" t="s">
        <v>3752</v>
      </c>
      <c r="C553" s="245" t="s">
        <v>4175</v>
      </c>
      <c r="D553" s="114" t="s">
        <v>4215</v>
      </c>
      <c r="E553" s="114" t="s">
        <v>735</v>
      </c>
      <c r="F553" s="246" t="s">
        <v>373</v>
      </c>
      <c r="G553" s="360" t="s">
        <v>741</v>
      </c>
      <c r="H553" s="326" t="s">
        <v>3476</v>
      </c>
      <c r="I553" s="246" t="s">
        <v>4172</v>
      </c>
    </row>
    <row r="554" spans="1:9" s="1" customFormat="1" ht="20.100000000000001" customHeight="1">
      <c r="A554" s="91"/>
      <c r="B554" s="244" t="s">
        <v>3752</v>
      </c>
      <c r="C554" s="245" t="s">
        <v>4175</v>
      </c>
      <c r="D554" s="114" t="s">
        <v>4216</v>
      </c>
      <c r="E554" s="114" t="s">
        <v>735</v>
      </c>
      <c r="F554" s="246" t="s">
        <v>376</v>
      </c>
      <c r="G554" s="360" t="s">
        <v>741</v>
      </c>
      <c r="H554" s="326" t="s">
        <v>3476</v>
      </c>
      <c r="I554" s="246" t="s">
        <v>4172</v>
      </c>
    </row>
    <row r="555" spans="1:9" s="1" customFormat="1" ht="20.100000000000001" customHeight="1">
      <c r="A555" s="91"/>
      <c r="B555" s="244" t="s">
        <v>3752</v>
      </c>
      <c r="C555" s="245" t="s">
        <v>4175</v>
      </c>
      <c r="D555" s="114" t="s">
        <v>4217</v>
      </c>
      <c r="E555" s="114" t="s">
        <v>735</v>
      </c>
      <c r="F555" s="246" t="s">
        <v>375</v>
      </c>
      <c r="G555" s="360" t="s">
        <v>741</v>
      </c>
      <c r="H555" s="326" t="s">
        <v>3476</v>
      </c>
      <c r="I555" s="246" t="s">
        <v>4172</v>
      </c>
    </row>
    <row r="556" spans="1:9" s="1" customFormat="1" ht="20.100000000000001" customHeight="1">
      <c r="A556" s="91"/>
      <c r="B556" s="244" t="s">
        <v>3752</v>
      </c>
      <c r="C556" s="245" t="s">
        <v>4175</v>
      </c>
      <c r="D556" s="114" t="s">
        <v>4218</v>
      </c>
      <c r="E556" s="114" t="s">
        <v>735</v>
      </c>
      <c r="F556" s="246" t="s">
        <v>378</v>
      </c>
      <c r="G556" s="360" t="s">
        <v>741</v>
      </c>
      <c r="H556" s="326" t="s">
        <v>3476</v>
      </c>
      <c r="I556" s="246" t="s">
        <v>4172</v>
      </c>
    </row>
    <row r="557" spans="1:9" s="1" customFormat="1" ht="20.100000000000001" customHeight="1">
      <c r="A557" s="91"/>
      <c r="B557" s="244" t="s">
        <v>3752</v>
      </c>
      <c r="C557" s="245" t="s">
        <v>4175</v>
      </c>
      <c r="D557" s="114" t="s">
        <v>4219</v>
      </c>
      <c r="E557" s="114" t="s">
        <v>735</v>
      </c>
      <c r="F557" s="246" t="s">
        <v>379</v>
      </c>
      <c r="G557" s="360" t="s">
        <v>741</v>
      </c>
      <c r="H557" s="326" t="s">
        <v>3476</v>
      </c>
      <c r="I557" s="246" t="s">
        <v>4172</v>
      </c>
    </row>
    <row r="558" spans="1:9" s="1" customFormat="1" ht="20.100000000000001" customHeight="1">
      <c r="A558" s="91"/>
      <c r="B558" s="231" t="s">
        <v>3752</v>
      </c>
      <c r="C558" s="219" t="s">
        <v>4220</v>
      </c>
      <c r="D558" s="68" t="s">
        <v>4221</v>
      </c>
      <c r="E558" s="112" t="s">
        <v>924</v>
      </c>
      <c r="F558" s="112" t="s">
        <v>925</v>
      </c>
      <c r="G558" s="361" t="s">
        <v>926</v>
      </c>
      <c r="H558" s="357" t="s">
        <v>3476</v>
      </c>
      <c r="I558" s="234" t="s">
        <v>4222</v>
      </c>
    </row>
    <row r="559" spans="1:9" s="1" customFormat="1" ht="20.100000000000001" customHeight="1">
      <c r="A559" s="89"/>
      <c r="B559" s="304" t="s">
        <v>3752</v>
      </c>
      <c r="C559" s="305" t="s">
        <v>4220</v>
      </c>
      <c r="D559" s="362" t="s">
        <v>4223</v>
      </c>
      <c r="E559" s="306" t="s">
        <v>928</v>
      </c>
      <c r="F559" s="306" t="s">
        <v>929</v>
      </c>
      <c r="G559" s="370" t="s">
        <v>932</v>
      </c>
      <c r="H559" s="363" t="s">
        <v>3476</v>
      </c>
      <c r="I559" s="288" t="s">
        <v>4222</v>
      </c>
    </row>
    <row r="560" spans="1:9" s="1" customFormat="1" ht="20.100000000000001" customHeight="1">
      <c r="A560" s="365" t="s">
        <v>4254</v>
      </c>
      <c r="B560" s="235" t="s">
        <v>4251</v>
      </c>
      <c r="C560" s="366" t="s">
        <v>4252</v>
      </c>
      <c r="D560" s="366" t="s">
        <v>4252</v>
      </c>
      <c r="E560" s="366" t="s">
        <v>4252</v>
      </c>
      <c r="F560" s="366" t="s">
        <v>4252</v>
      </c>
      <c r="G560" s="367" t="s">
        <v>4253</v>
      </c>
      <c r="H560" s="368" t="s">
        <v>4255</v>
      </c>
      <c r="I560" s="369" t="s">
        <v>4256</v>
      </c>
    </row>
    <row r="561" spans="1:9" s="1" customFormat="1" ht="20.100000000000001" customHeight="1">
      <c r="A561" s="378" t="s">
        <v>4260</v>
      </c>
      <c r="B561" s="300" t="s">
        <v>4261</v>
      </c>
      <c r="C561" s="309" t="s">
        <v>4041</v>
      </c>
      <c r="D561" s="93" t="s">
        <v>4262</v>
      </c>
      <c r="E561" s="309" t="s">
        <v>4041</v>
      </c>
      <c r="F561" s="93" t="s">
        <v>4263</v>
      </c>
      <c r="G561" s="323" t="s">
        <v>4264</v>
      </c>
      <c r="H561" s="379" t="s">
        <v>4265</v>
      </c>
      <c r="I561" s="88" t="s">
        <v>4266</v>
      </c>
    </row>
    <row r="562" spans="1:9" s="1" customFormat="1" ht="20.100000000000001" customHeight="1">
      <c r="B562" s="244" t="s">
        <v>3143</v>
      </c>
      <c r="C562" s="312" t="s">
        <v>4041</v>
      </c>
      <c r="D562" s="114" t="s">
        <v>4267</v>
      </c>
      <c r="E562" s="312" t="s">
        <v>4041</v>
      </c>
      <c r="F562" s="114" t="s">
        <v>4263</v>
      </c>
      <c r="G562" s="358" t="s">
        <v>4264</v>
      </c>
      <c r="H562" s="360" t="s">
        <v>4265</v>
      </c>
      <c r="I562" s="222" t="s">
        <v>4268</v>
      </c>
    </row>
    <row r="563" spans="1:9" s="1" customFormat="1" ht="20.100000000000001" customHeight="1">
      <c r="B563" s="244" t="s">
        <v>4274</v>
      </c>
      <c r="C563" s="312" t="s">
        <v>4041</v>
      </c>
      <c r="D563" s="114" t="s">
        <v>4272</v>
      </c>
      <c r="E563" s="312" t="s">
        <v>4041</v>
      </c>
      <c r="F563" s="114" t="s">
        <v>4263</v>
      </c>
      <c r="G563" s="345" t="s">
        <v>4275</v>
      </c>
      <c r="H563" s="360" t="s">
        <v>4276</v>
      </c>
      <c r="I563" s="222" t="s">
        <v>4266</v>
      </c>
    </row>
    <row r="564" spans="1:9" s="1" customFormat="1" ht="20.100000000000001" customHeight="1">
      <c r="B564" s="244" t="s">
        <v>4274</v>
      </c>
      <c r="C564" s="312" t="s">
        <v>4041</v>
      </c>
      <c r="D564" s="114" t="s">
        <v>4273</v>
      </c>
      <c r="E564" s="312" t="s">
        <v>4041</v>
      </c>
      <c r="F564" s="114" t="s">
        <v>4263</v>
      </c>
      <c r="G564" s="345" t="s">
        <v>4275</v>
      </c>
      <c r="H564" s="360" t="s">
        <v>4276</v>
      </c>
      <c r="I564" s="222" t="s">
        <v>4268</v>
      </c>
    </row>
    <row r="565" spans="1:9" s="1" customFormat="1" ht="20.100000000000001" customHeight="1">
      <c r="B565" s="244" t="s">
        <v>4274</v>
      </c>
      <c r="C565" s="312" t="s">
        <v>4041</v>
      </c>
      <c r="D565" s="114" t="s">
        <v>4279</v>
      </c>
      <c r="E565" s="114" t="s">
        <v>432</v>
      </c>
      <c r="F565" s="114" t="s">
        <v>433</v>
      </c>
      <c r="G565" s="345" t="s">
        <v>4275</v>
      </c>
      <c r="H565" s="358" t="s">
        <v>4278</v>
      </c>
      <c r="I565" s="222" t="s">
        <v>4280</v>
      </c>
    </row>
    <row r="566" spans="1:9" s="1" customFormat="1" ht="20.100000000000001" customHeight="1">
      <c r="B566" s="244" t="s">
        <v>3143</v>
      </c>
      <c r="C566" s="312" t="s">
        <v>4041</v>
      </c>
      <c r="D566" s="114" t="s">
        <v>4282</v>
      </c>
      <c r="E566" s="114" t="s">
        <v>432</v>
      </c>
      <c r="F566" s="114" t="s">
        <v>432</v>
      </c>
      <c r="G566" s="114" t="s">
        <v>4281</v>
      </c>
      <c r="H566" s="114" t="s">
        <v>4284</v>
      </c>
      <c r="I566" s="222" t="s">
        <v>4266</v>
      </c>
    </row>
    <row r="567" spans="1:9" s="1" customFormat="1" ht="20.100000000000001" customHeight="1">
      <c r="B567" s="244" t="s">
        <v>3143</v>
      </c>
      <c r="C567" s="312" t="s">
        <v>4041</v>
      </c>
      <c r="D567" s="114" t="s">
        <v>4283</v>
      </c>
      <c r="E567" s="114" t="s">
        <v>432</v>
      </c>
      <c r="F567" s="114" t="s">
        <v>432</v>
      </c>
      <c r="G567" s="114" t="s">
        <v>4281</v>
      </c>
      <c r="H567" s="114" t="s">
        <v>4284</v>
      </c>
      <c r="I567" s="222" t="s">
        <v>4268</v>
      </c>
    </row>
    <row r="568" spans="1:9" s="1" customFormat="1" ht="20.100000000000001" customHeight="1">
      <c r="B568" s="244" t="s">
        <v>4274</v>
      </c>
      <c r="C568" s="312" t="s">
        <v>4041</v>
      </c>
      <c r="D568" s="114" t="s">
        <v>4286</v>
      </c>
      <c r="E568" s="211" t="s">
        <v>436</v>
      </c>
      <c r="F568" s="211" t="s">
        <v>437</v>
      </c>
      <c r="G568" s="345" t="s">
        <v>4275</v>
      </c>
      <c r="H568" s="360" t="s">
        <v>4287</v>
      </c>
      <c r="I568" s="222" t="s">
        <v>4280</v>
      </c>
    </row>
    <row r="569" spans="1:9" s="1" customFormat="1" ht="20.100000000000001" customHeight="1">
      <c r="B569" s="244" t="s">
        <v>3143</v>
      </c>
      <c r="C569" s="312" t="s">
        <v>4041</v>
      </c>
      <c r="D569" s="114" t="s">
        <v>4288</v>
      </c>
      <c r="E569" s="211" t="s">
        <v>436</v>
      </c>
      <c r="F569" s="211" t="s">
        <v>436</v>
      </c>
      <c r="G569" s="114" t="s">
        <v>4290</v>
      </c>
      <c r="H569" s="114" t="s">
        <v>4289</v>
      </c>
      <c r="I569" s="222" t="s">
        <v>4266</v>
      </c>
    </row>
    <row r="570" spans="1:9" s="1" customFormat="1" ht="20.100000000000001" customHeight="1">
      <c r="B570" s="244" t="s">
        <v>3143</v>
      </c>
      <c r="C570" s="312" t="s">
        <v>4041</v>
      </c>
      <c r="D570" s="114" t="s">
        <v>4292</v>
      </c>
      <c r="E570" s="211" t="s">
        <v>436</v>
      </c>
      <c r="F570" s="211" t="s">
        <v>436</v>
      </c>
      <c r="G570" s="114" t="s">
        <v>4290</v>
      </c>
      <c r="H570" s="114" t="s">
        <v>4289</v>
      </c>
      <c r="I570" s="222" t="s">
        <v>4268</v>
      </c>
    </row>
    <row r="571" spans="1:9" s="1" customFormat="1" ht="20.100000000000001" customHeight="1">
      <c r="B571" s="244" t="s">
        <v>4274</v>
      </c>
      <c r="C571" s="312" t="s">
        <v>4041</v>
      </c>
      <c r="D571" s="114" t="s">
        <v>4295</v>
      </c>
      <c r="E571" s="211" t="s">
        <v>4293</v>
      </c>
      <c r="F571" s="211" t="s">
        <v>4294</v>
      </c>
      <c r="G571" s="345" t="s">
        <v>4275</v>
      </c>
      <c r="H571" s="360" t="s">
        <v>4287</v>
      </c>
      <c r="I571" s="222" t="s">
        <v>4280</v>
      </c>
    </row>
    <row r="572" spans="1:9" s="1" customFormat="1" ht="20.100000000000001" customHeight="1">
      <c r="B572" s="244" t="s">
        <v>3143</v>
      </c>
      <c r="C572" s="312" t="s">
        <v>4041</v>
      </c>
      <c r="D572" s="114" t="s">
        <v>4296</v>
      </c>
      <c r="E572" s="211" t="s">
        <v>4293</v>
      </c>
      <c r="F572" s="211" t="s">
        <v>4293</v>
      </c>
      <c r="G572" s="114" t="s">
        <v>4290</v>
      </c>
      <c r="H572" s="114" t="s">
        <v>4289</v>
      </c>
      <c r="I572" s="222" t="s">
        <v>4266</v>
      </c>
    </row>
    <row r="573" spans="1:9" s="1" customFormat="1" ht="20.100000000000001" customHeight="1">
      <c r="B573" s="244" t="s">
        <v>3143</v>
      </c>
      <c r="C573" s="312" t="s">
        <v>4041</v>
      </c>
      <c r="D573" s="114" t="s">
        <v>4297</v>
      </c>
      <c r="E573" s="211" t="s">
        <v>4293</v>
      </c>
      <c r="F573" s="211" t="s">
        <v>4293</v>
      </c>
      <c r="G573" s="114" t="s">
        <v>4290</v>
      </c>
      <c r="H573" s="114" t="s">
        <v>4289</v>
      </c>
      <c r="I573" s="222" t="s">
        <v>4268</v>
      </c>
    </row>
    <row r="574" spans="1:9" s="1" customFormat="1" ht="20.100000000000001" customHeight="1">
      <c r="B574" s="244" t="s">
        <v>3143</v>
      </c>
      <c r="C574" s="312" t="s">
        <v>4041</v>
      </c>
      <c r="D574" s="114" t="s">
        <v>4298</v>
      </c>
      <c r="E574" s="114" t="s">
        <v>441</v>
      </c>
      <c r="F574" s="114" t="s">
        <v>442</v>
      </c>
      <c r="G574" s="358" t="s">
        <v>398</v>
      </c>
      <c r="H574" s="114" t="s">
        <v>4299</v>
      </c>
      <c r="I574" s="222" t="s">
        <v>4280</v>
      </c>
    </row>
    <row r="575" spans="1:9" s="1" customFormat="1" ht="20.100000000000001" customHeight="1">
      <c r="B575" s="244" t="s">
        <v>3143</v>
      </c>
      <c r="C575" s="312" t="s">
        <v>4041</v>
      </c>
      <c r="D575" s="114" t="s">
        <v>4300</v>
      </c>
      <c r="E575" s="114" t="s">
        <v>441</v>
      </c>
      <c r="F575" s="114" t="s">
        <v>569</v>
      </c>
      <c r="G575" s="358" t="s">
        <v>398</v>
      </c>
      <c r="H575" s="222" t="s">
        <v>4302</v>
      </c>
      <c r="I575" s="222" t="s">
        <v>4266</v>
      </c>
    </row>
    <row r="576" spans="1:9" s="1" customFormat="1" ht="20.100000000000001" customHeight="1">
      <c r="B576" s="244" t="s">
        <v>3143</v>
      </c>
      <c r="C576" s="312" t="s">
        <v>4041</v>
      </c>
      <c r="D576" s="114" t="s">
        <v>4301</v>
      </c>
      <c r="E576" s="114" t="s">
        <v>441</v>
      </c>
      <c r="F576" s="114" t="s">
        <v>569</v>
      </c>
      <c r="G576" s="358" t="s">
        <v>398</v>
      </c>
      <c r="H576" s="222" t="s">
        <v>4302</v>
      </c>
      <c r="I576" s="222" t="s">
        <v>4268</v>
      </c>
    </row>
    <row r="577" spans="2:9" s="1" customFormat="1" ht="20.100000000000001" customHeight="1">
      <c r="B577" s="244" t="s">
        <v>3143</v>
      </c>
      <c r="C577" s="312" t="s">
        <v>4041</v>
      </c>
      <c r="D577" s="114" t="s">
        <v>4303</v>
      </c>
      <c r="E577" s="114" t="s">
        <v>443</v>
      </c>
      <c r="F577" s="114" t="s">
        <v>444</v>
      </c>
      <c r="G577" s="358" t="s">
        <v>398</v>
      </c>
      <c r="H577" s="114" t="s">
        <v>4299</v>
      </c>
      <c r="I577" s="222" t="s">
        <v>4280</v>
      </c>
    </row>
    <row r="578" spans="2:9" s="1" customFormat="1" ht="20.100000000000001" customHeight="1">
      <c r="B578" s="244" t="s">
        <v>3143</v>
      </c>
      <c r="C578" s="312" t="s">
        <v>4041</v>
      </c>
      <c r="D578" s="114" t="s">
        <v>4304</v>
      </c>
      <c r="E578" s="114" t="s">
        <v>443</v>
      </c>
      <c r="F578" s="114" t="s">
        <v>570</v>
      </c>
      <c r="G578" s="358" t="s">
        <v>398</v>
      </c>
      <c r="H578" s="222" t="s">
        <v>4302</v>
      </c>
      <c r="I578" s="222" t="s">
        <v>4266</v>
      </c>
    </row>
    <row r="579" spans="2:9" s="1" customFormat="1" ht="20.100000000000001" customHeight="1">
      <c r="B579" s="244" t="s">
        <v>3143</v>
      </c>
      <c r="C579" s="312" t="s">
        <v>4041</v>
      </c>
      <c r="D579" s="114" t="s">
        <v>4305</v>
      </c>
      <c r="E579" s="114" t="s">
        <v>443</v>
      </c>
      <c r="F579" s="114" t="s">
        <v>570</v>
      </c>
      <c r="G579" s="358" t="s">
        <v>398</v>
      </c>
      <c r="H579" s="222" t="s">
        <v>4302</v>
      </c>
      <c r="I579" s="222" t="s">
        <v>4268</v>
      </c>
    </row>
    <row r="580" spans="2:9" s="1" customFormat="1" ht="20.100000000000001" customHeight="1">
      <c r="B580" s="244" t="s">
        <v>3143</v>
      </c>
      <c r="C580" s="312" t="s">
        <v>4041</v>
      </c>
      <c r="D580" s="114" t="s">
        <v>4306</v>
      </c>
      <c r="E580" s="114" t="s">
        <v>445</v>
      </c>
      <c r="F580" s="114" t="s">
        <v>446</v>
      </c>
      <c r="G580" s="358" t="s">
        <v>398</v>
      </c>
      <c r="H580" s="114" t="s">
        <v>4299</v>
      </c>
      <c r="I580" s="222" t="s">
        <v>4280</v>
      </c>
    </row>
    <row r="581" spans="2:9" s="1" customFormat="1" ht="20.100000000000001" customHeight="1">
      <c r="B581" s="244" t="s">
        <v>3143</v>
      </c>
      <c r="C581" s="312" t="s">
        <v>4041</v>
      </c>
      <c r="D581" s="114" t="s">
        <v>4307</v>
      </c>
      <c r="E581" s="114" t="s">
        <v>445</v>
      </c>
      <c r="F581" s="114" t="s">
        <v>571</v>
      </c>
      <c r="G581" s="358" t="s">
        <v>398</v>
      </c>
      <c r="H581" s="222" t="s">
        <v>4302</v>
      </c>
      <c r="I581" s="222" t="s">
        <v>4266</v>
      </c>
    </row>
    <row r="582" spans="2:9" s="1" customFormat="1" ht="20.100000000000001" customHeight="1">
      <c r="B582" s="244" t="s">
        <v>3143</v>
      </c>
      <c r="C582" s="312" t="s">
        <v>4041</v>
      </c>
      <c r="D582" s="114" t="s">
        <v>4308</v>
      </c>
      <c r="E582" s="114" t="s">
        <v>445</v>
      </c>
      <c r="F582" s="114" t="s">
        <v>2015</v>
      </c>
      <c r="G582" s="358" t="s">
        <v>398</v>
      </c>
      <c r="H582" s="222" t="s">
        <v>4302</v>
      </c>
      <c r="I582" s="222" t="s">
        <v>4268</v>
      </c>
    </row>
    <row r="583" spans="2:9" s="1" customFormat="1" ht="20.100000000000001" customHeight="1">
      <c r="B583" s="244" t="s">
        <v>3143</v>
      </c>
      <c r="C583" s="312" t="s">
        <v>4041</v>
      </c>
      <c r="D583" s="114" t="s">
        <v>4309</v>
      </c>
      <c r="E583" s="114" t="s">
        <v>572</v>
      </c>
      <c r="F583" s="114" t="s">
        <v>573</v>
      </c>
      <c r="G583" s="358" t="s">
        <v>398</v>
      </c>
      <c r="H583" s="114" t="s">
        <v>4299</v>
      </c>
      <c r="I583" s="222" t="s">
        <v>4280</v>
      </c>
    </row>
    <row r="584" spans="2:9" s="1" customFormat="1" ht="20.100000000000001" customHeight="1">
      <c r="B584" s="244" t="s">
        <v>3143</v>
      </c>
      <c r="C584" s="312" t="s">
        <v>4041</v>
      </c>
      <c r="D584" s="114" t="s">
        <v>4310</v>
      </c>
      <c r="E584" s="114" t="s">
        <v>572</v>
      </c>
      <c r="F584" s="114" t="s">
        <v>576</v>
      </c>
      <c r="G584" s="358" t="s">
        <v>398</v>
      </c>
      <c r="H584" s="222" t="s">
        <v>4302</v>
      </c>
      <c r="I584" s="222" t="s">
        <v>4266</v>
      </c>
    </row>
    <row r="585" spans="2:9" s="1" customFormat="1" ht="20.100000000000001" customHeight="1">
      <c r="B585" s="244" t="s">
        <v>3143</v>
      </c>
      <c r="C585" s="312" t="s">
        <v>4041</v>
      </c>
      <c r="D585" s="114" t="s">
        <v>4311</v>
      </c>
      <c r="E585" s="114" t="s">
        <v>572</v>
      </c>
      <c r="F585" s="114" t="s">
        <v>2016</v>
      </c>
      <c r="G585" s="358" t="s">
        <v>398</v>
      </c>
      <c r="H585" s="222" t="s">
        <v>4302</v>
      </c>
      <c r="I585" s="222" t="s">
        <v>4268</v>
      </c>
    </row>
    <row r="586" spans="2:9" s="1" customFormat="1" ht="20.100000000000001" customHeight="1">
      <c r="B586" s="244" t="s">
        <v>3143</v>
      </c>
      <c r="C586" s="312" t="s">
        <v>4041</v>
      </c>
      <c r="D586" s="114" t="s">
        <v>4312</v>
      </c>
      <c r="E586" s="114" t="s">
        <v>450</v>
      </c>
      <c r="F586" s="114" t="s">
        <v>451</v>
      </c>
      <c r="G586" s="358" t="s">
        <v>398</v>
      </c>
      <c r="H586" s="114" t="s">
        <v>4299</v>
      </c>
      <c r="I586" s="222" t="s">
        <v>4280</v>
      </c>
    </row>
    <row r="587" spans="2:9" s="1" customFormat="1" ht="20.100000000000001" customHeight="1">
      <c r="B587" s="244" t="s">
        <v>3143</v>
      </c>
      <c r="C587" s="312" t="s">
        <v>4041</v>
      </c>
      <c r="D587" s="114" t="s">
        <v>4313</v>
      </c>
      <c r="E587" s="114" t="s">
        <v>450</v>
      </c>
      <c r="F587" s="114" t="s">
        <v>577</v>
      </c>
      <c r="G587" s="358" t="s">
        <v>398</v>
      </c>
      <c r="H587" s="222" t="s">
        <v>4302</v>
      </c>
      <c r="I587" s="222" t="s">
        <v>4266</v>
      </c>
    </row>
    <row r="588" spans="2:9" s="1" customFormat="1" ht="20.100000000000001" customHeight="1">
      <c r="B588" s="244" t="s">
        <v>3143</v>
      </c>
      <c r="C588" s="312" t="s">
        <v>4041</v>
      </c>
      <c r="D588" s="114" t="s">
        <v>4314</v>
      </c>
      <c r="E588" s="114" t="s">
        <v>450</v>
      </c>
      <c r="F588" s="114" t="s">
        <v>2017</v>
      </c>
      <c r="G588" s="358" t="s">
        <v>398</v>
      </c>
      <c r="H588" s="222" t="s">
        <v>4302</v>
      </c>
      <c r="I588" s="222" t="s">
        <v>4268</v>
      </c>
    </row>
    <row r="589" spans="2:9" s="1" customFormat="1" ht="20.100000000000001" customHeight="1">
      <c r="B589" s="244" t="s">
        <v>3143</v>
      </c>
      <c r="C589" s="312" t="s">
        <v>4041</v>
      </c>
      <c r="D589" s="114" t="s">
        <v>4315</v>
      </c>
      <c r="E589" s="114" t="s">
        <v>452</v>
      </c>
      <c r="F589" s="114" t="s">
        <v>453</v>
      </c>
      <c r="G589" s="358" t="s">
        <v>398</v>
      </c>
      <c r="H589" s="114" t="s">
        <v>4299</v>
      </c>
      <c r="I589" s="222" t="s">
        <v>4280</v>
      </c>
    </row>
    <row r="590" spans="2:9" s="1" customFormat="1" ht="20.100000000000001" customHeight="1">
      <c r="B590" s="244" t="s">
        <v>3143</v>
      </c>
      <c r="C590" s="312" t="s">
        <v>4041</v>
      </c>
      <c r="D590" s="114" t="s">
        <v>4316</v>
      </c>
      <c r="E590" s="114" t="s">
        <v>452</v>
      </c>
      <c r="F590" s="114" t="s">
        <v>578</v>
      </c>
      <c r="G590" s="358" t="s">
        <v>398</v>
      </c>
      <c r="H590" s="222" t="s">
        <v>4302</v>
      </c>
      <c r="I590" s="222" t="s">
        <v>4266</v>
      </c>
    </row>
    <row r="591" spans="2:9" s="1" customFormat="1" ht="20.100000000000001" customHeight="1">
      <c r="B591" s="244" t="s">
        <v>3143</v>
      </c>
      <c r="C591" s="312" t="s">
        <v>4041</v>
      </c>
      <c r="D591" s="114" t="s">
        <v>4317</v>
      </c>
      <c r="E591" s="114" t="s">
        <v>452</v>
      </c>
      <c r="F591" s="114" t="s">
        <v>2018</v>
      </c>
      <c r="G591" s="358" t="s">
        <v>398</v>
      </c>
      <c r="H591" s="222" t="s">
        <v>4302</v>
      </c>
      <c r="I591" s="222" t="s">
        <v>4268</v>
      </c>
    </row>
    <row r="592" spans="2:9" s="1" customFormat="1" ht="20.100000000000001" customHeight="1">
      <c r="B592" s="244" t="s">
        <v>3143</v>
      </c>
      <c r="C592" s="312" t="s">
        <v>4041</v>
      </c>
      <c r="D592" s="114" t="s">
        <v>4318</v>
      </c>
      <c r="E592" s="114" t="s">
        <v>454</v>
      </c>
      <c r="F592" s="114" t="s">
        <v>455</v>
      </c>
      <c r="G592" s="358" t="s">
        <v>398</v>
      </c>
      <c r="H592" s="114" t="s">
        <v>4299</v>
      </c>
      <c r="I592" s="222" t="s">
        <v>4280</v>
      </c>
    </row>
    <row r="593" spans="2:9" s="1" customFormat="1" ht="20.100000000000001" customHeight="1">
      <c r="B593" s="244" t="s">
        <v>3143</v>
      </c>
      <c r="C593" s="312" t="s">
        <v>4041</v>
      </c>
      <c r="D593" s="114" t="s">
        <v>4319</v>
      </c>
      <c r="E593" s="114" t="s">
        <v>454</v>
      </c>
      <c r="F593" s="114" t="s">
        <v>579</v>
      </c>
      <c r="G593" s="358" t="s">
        <v>398</v>
      </c>
      <c r="H593" s="222" t="s">
        <v>4302</v>
      </c>
      <c r="I593" s="222" t="s">
        <v>4266</v>
      </c>
    </row>
    <row r="594" spans="2:9" s="1" customFormat="1" ht="20.100000000000001" customHeight="1">
      <c r="B594" s="244" t="s">
        <v>3143</v>
      </c>
      <c r="C594" s="312" t="s">
        <v>4041</v>
      </c>
      <c r="D594" s="114" t="s">
        <v>4320</v>
      </c>
      <c r="E594" s="114" t="s">
        <v>454</v>
      </c>
      <c r="F594" s="114" t="s">
        <v>2019</v>
      </c>
      <c r="G594" s="358" t="s">
        <v>398</v>
      </c>
      <c r="H594" s="222" t="s">
        <v>4302</v>
      </c>
      <c r="I594" s="222" t="s">
        <v>4268</v>
      </c>
    </row>
    <row r="595" spans="2:9" s="1" customFormat="1" ht="20.100000000000001" customHeight="1">
      <c r="B595" s="244" t="s">
        <v>3143</v>
      </c>
      <c r="C595" s="312" t="s">
        <v>4041</v>
      </c>
      <c r="D595" s="114" t="s">
        <v>4321</v>
      </c>
      <c r="E595" s="114" t="s">
        <v>775</v>
      </c>
      <c r="F595" s="114" t="s">
        <v>457</v>
      </c>
      <c r="G595" s="114" t="s">
        <v>4325</v>
      </c>
      <c r="H595" s="114" t="s">
        <v>4326</v>
      </c>
      <c r="I595" s="222" t="s">
        <v>4280</v>
      </c>
    </row>
    <row r="596" spans="2:9" s="1" customFormat="1" ht="20.100000000000001" customHeight="1">
      <c r="B596" s="244" t="s">
        <v>3143</v>
      </c>
      <c r="C596" s="312" t="s">
        <v>4041</v>
      </c>
      <c r="D596" s="114" t="s">
        <v>4322</v>
      </c>
      <c r="E596" s="114" t="s">
        <v>775</v>
      </c>
      <c r="F596" s="114" t="s">
        <v>456</v>
      </c>
      <c r="G596" s="114" t="s">
        <v>4325</v>
      </c>
      <c r="H596" s="114" t="s">
        <v>4327</v>
      </c>
      <c r="I596" s="222" t="s">
        <v>4266</v>
      </c>
    </row>
    <row r="597" spans="2:9" s="1" customFormat="1" ht="20.100000000000001" customHeight="1">
      <c r="B597" s="244" t="s">
        <v>3143</v>
      </c>
      <c r="C597" s="312" t="s">
        <v>4041</v>
      </c>
      <c r="D597" s="114" t="s">
        <v>4323</v>
      </c>
      <c r="E597" s="114" t="s">
        <v>775</v>
      </c>
      <c r="F597" s="114" t="s">
        <v>456</v>
      </c>
      <c r="G597" s="114" t="s">
        <v>4325</v>
      </c>
      <c r="H597" s="114" t="s">
        <v>4327</v>
      </c>
      <c r="I597" s="222" t="s">
        <v>4268</v>
      </c>
    </row>
    <row r="598" spans="2:9" s="1" customFormat="1" ht="20.100000000000001" customHeight="1">
      <c r="B598" s="244" t="s">
        <v>3143</v>
      </c>
      <c r="C598" s="312" t="s">
        <v>4041</v>
      </c>
      <c r="D598" s="114" t="s">
        <v>4328</v>
      </c>
      <c r="E598" s="114" t="s">
        <v>775</v>
      </c>
      <c r="F598" s="114" t="s">
        <v>457</v>
      </c>
      <c r="G598" s="114" t="s">
        <v>4325</v>
      </c>
      <c r="H598" s="114" t="s">
        <v>4326</v>
      </c>
      <c r="I598" s="222" t="s">
        <v>4280</v>
      </c>
    </row>
    <row r="599" spans="2:9" s="1" customFormat="1" ht="20.100000000000001" customHeight="1">
      <c r="B599" s="244" t="s">
        <v>3143</v>
      </c>
      <c r="C599" s="312" t="s">
        <v>4041</v>
      </c>
      <c r="D599" s="114" t="s">
        <v>4329</v>
      </c>
      <c r="E599" s="114" t="s">
        <v>775</v>
      </c>
      <c r="F599" s="114" t="s">
        <v>456</v>
      </c>
      <c r="G599" s="114" t="s">
        <v>4325</v>
      </c>
      <c r="H599" s="114" t="s">
        <v>4327</v>
      </c>
      <c r="I599" s="222" t="s">
        <v>4266</v>
      </c>
    </row>
    <row r="600" spans="2:9" s="1" customFormat="1" ht="20.100000000000001" customHeight="1">
      <c r="B600" s="244" t="s">
        <v>3143</v>
      </c>
      <c r="C600" s="312" t="s">
        <v>4041</v>
      </c>
      <c r="D600" s="114" t="s">
        <v>4330</v>
      </c>
      <c r="E600" s="114" t="s">
        <v>775</v>
      </c>
      <c r="F600" s="114" t="s">
        <v>456</v>
      </c>
      <c r="G600" s="114" t="s">
        <v>4325</v>
      </c>
      <c r="H600" s="114" t="s">
        <v>4327</v>
      </c>
      <c r="I600" s="222" t="s">
        <v>4268</v>
      </c>
    </row>
    <row r="601" spans="2:9" s="1" customFormat="1" ht="20.100000000000001" customHeight="1">
      <c r="B601" s="244" t="s">
        <v>3143</v>
      </c>
      <c r="C601" s="312" t="s">
        <v>4041</v>
      </c>
      <c r="D601" s="114" t="s">
        <v>4331</v>
      </c>
      <c r="E601" s="114" t="s">
        <v>777</v>
      </c>
      <c r="F601" s="114" t="s">
        <v>466</v>
      </c>
      <c r="G601" s="114" t="s">
        <v>4335</v>
      </c>
      <c r="H601" s="114" t="s">
        <v>4334</v>
      </c>
      <c r="I601" s="222" t="s">
        <v>4266</v>
      </c>
    </row>
    <row r="602" spans="2:9" s="1" customFormat="1" ht="20.100000000000001" customHeight="1">
      <c r="B602" s="244" t="s">
        <v>3143</v>
      </c>
      <c r="C602" s="312" t="s">
        <v>4041</v>
      </c>
      <c r="D602" s="114" t="s">
        <v>4332</v>
      </c>
      <c r="E602" s="114" t="s">
        <v>777</v>
      </c>
      <c r="F602" s="114" t="s">
        <v>2013</v>
      </c>
      <c r="G602" s="114" t="s">
        <v>4335</v>
      </c>
      <c r="H602" s="114" t="s">
        <v>4334</v>
      </c>
      <c r="I602" s="222" t="s">
        <v>4268</v>
      </c>
    </row>
    <row r="603" spans="2:9" s="1" customFormat="1" ht="20.100000000000001" customHeight="1">
      <c r="B603" s="244" t="s">
        <v>3143</v>
      </c>
      <c r="C603" s="312" t="s">
        <v>4041</v>
      </c>
      <c r="D603" s="114" t="s">
        <v>4336</v>
      </c>
      <c r="E603" s="114" t="s">
        <v>782</v>
      </c>
      <c r="F603" s="114" t="s">
        <v>470</v>
      </c>
      <c r="G603" s="114" t="s">
        <v>4264</v>
      </c>
      <c r="H603" s="114" t="s">
        <v>4337</v>
      </c>
      <c r="I603" s="222" t="s">
        <v>4280</v>
      </c>
    </row>
    <row r="604" spans="2:9" s="1" customFormat="1" ht="20.100000000000001" customHeight="1">
      <c r="B604" s="244" t="s">
        <v>3143</v>
      </c>
      <c r="C604" s="312" t="s">
        <v>4041</v>
      </c>
      <c r="D604" s="114" t="s">
        <v>4338</v>
      </c>
      <c r="E604" s="114" t="s">
        <v>782</v>
      </c>
      <c r="F604" s="114" t="s">
        <v>469</v>
      </c>
      <c r="G604" s="114" t="s">
        <v>4264</v>
      </c>
      <c r="H604" s="114" t="s">
        <v>4302</v>
      </c>
      <c r="I604" s="222" t="s">
        <v>4266</v>
      </c>
    </row>
    <row r="605" spans="2:9" s="1" customFormat="1" ht="20.100000000000001" customHeight="1">
      <c r="B605" s="244" t="s">
        <v>3143</v>
      </c>
      <c r="C605" s="312" t="s">
        <v>4041</v>
      </c>
      <c r="D605" s="114" t="s">
        <v>4339</v>
      </c>
      <c r="E605" s="114" t="s">
        <v>782</v>
      </c>
      <c r="F605" s="114" t="s">
        <v>469</v>
      </c>
      <c r="G605" s="114" t="s">
        <v>4264</v>
      </c>
      <c r="H605" s="114" t="s">
        <v>4302</v>
      </c>
      <c r="I605" s="222" t="s">
        <v>4268</v>
      </c>
    </row>
    <row r="606" spans="2:9" s="1" customFormat="1" ht="20.100000000000001" customHeight="1">
      <c r="B606" s="244" t="s">
        <v>3143</v>
      </c>
      <c r="C606" s="312" t="s">
        <v>4041</v>
      </c>
      <c r="D606" s="114" t="s">
        <v>4340</v>
      </c>
      <c r="E606" s="114" t="s">
        <v>471</v>
      </c>
      <c r="F606" s="114" t="s">
        <v>472</v>
      </c>
      <c r="G606" s="114" t="s">
        <v>4264</v>
      </c>
      <c r="H606" s="114" t="s">
        <v>4337</v>
      </c>
      <c r="I606" s="222" t="s">
        <v>4280</v>
      </c>
    </row>
    <row r="607" spans="2:9" s="1" customFormat="1" ht="20.100000000000001" customHeight="1">
      <c r="B607" s="244" t="s">
        <v>3143</v>
      </c>
      <c r="C607" s="312" t="s">
        <v>4041</v>
      </c>
      <c r="D607" s="114" t="s">
        <v>4341</v>
      </c>
      <c r="E607" s="114" t="s">
        <v>471</v>
      </c>
      <c r="F607" s="114" t="s">
        <v>471</v>
      </c>
      <c r="G607" s="114" t="s">
        <v>4264</v>
      </c>
      <c r="H607" s="114" t="s">
        <v>4302</v>
      </c>
      <c r="I607" s="222" t="s">
        <v>4266</v>
      </c>
    </row>
    <row r="608" spans="2:9" s="1" customFormat="1" ht="20.100000000000001" customHeight="1">
      <c r="B608" s="244" t="s">
        <v>3143</v>
      </c>
      <c r="C608" s="312" t="s">
        <v>4041</v>
      </c>
      <c r="D608" s="114" t="s">
        <v>4342</v>
      </c>
      <c r="E608" s="114" t="s">
        <v>471</v>
      </c>
      <c r="F608" s="114" t="s">
        <v>471</v>
      </c>
      <c r="G608" s="114" t="s">
        <v>4264</v>
      </c>
      <c r="H608" s="114" t="s">
        <v>4302</v>
      </c>
      <c r="I608" s="222" t="s">
        <v>4268</v>
      </c>
    </row>
    <row r="609" spans="1:12" s="1" customFormat="1" ht="20.100000000000001" customHeight="1">
      <c r="B609" s="244" t="s">
        <v>3143</v>
      </c>
      <c r="C609" s="312" t="s">
        <v>4041</v>
      </c>
      <c r="D609" s="114" t="s">
        <v>4347</v>
      </c>
      <c r="E609" s="114" t="s">
        <v>473</v>
      </c>
      <c r="F609" s="114" t="s">
        <v>474</v>
      </c>
      <c r="G609" s="222" t="s">
        <v>94</v>
      </c>
      <c r="H609" s="222" t="s">
        <v>4344</v>
      </c>
      <c r="I609" s="222" t="s">
        <v>4280</v>
      </c>
    </row>
    <row r="610" spans="1:12" s="1" customFormat="1" ht="20.100000000000001" customHeight="1">
      <c r="B610" s="244" t="s">
        <v>3143</v>
      </c>
      <c r="C610" s="312" t="s">
        <v>4041</v>
      </c>
      <c r="D610" s="114" t="s">
        <v>4348</v>
      </c>
      <c r="E610" s="114" t="s">
        <v>473</v>
      </c>
      <c r="F610" s="114" t="s">
        <v>473</v>
      </c>
      <c r="G610" s="222" t="s">
        <v>4345</v>
      </c>
      <c r="H610" s="222" t="s">
        <v>4346</v>
      </c>
      <c r="I610" s="222" t="s">
        <v>4266</v>
      </c>
    </row>
    <row r="611" spans="1:12" s="1" customFormat="1" ht="20.100000000000001" customHeight="1">
      <c r="B611" s="244" t="s">
        <v>3143</v>
      </c>
      <c r="C611" s="312" t="s">
        <v>4041</v>
      </c>
      <c r="D611" s="114" t="s">
        <v>4349</v>
      </c>
      <c r="E611" s="114" t="s">
        <v>473</v>
      </c>
      <c r="F611" s="114" t="s">
        <v>473</v>
      </c>
      <c r="G611" s="222" t="s">
        <v>4345</v>
      </c>
      <c r="H611" s="222" t="s">
        <v>4346</v>
      </c>
      <c r="I611" s="222" t="s">
        <v>4268</v>
      </c>
    </row>
    <row r="612" spans="1:12" s="1" customFormat="1" ht="20.100000000000001" customHeight="1">
      <c r="B612" s="244" t="s">
        <v>3143</v>
      </c>
      <c r="C612" s="312" t="s">
        <v>4041</v>
      </c>
      <c r="D612" s="114" t="s">
        <v>4350</v>
      </c>
      <c r="E612" s="114" t="s">
        <v>473</v>
      </c>
      <c r="F612" s="114" t="s">
        <v>474</v>
      </c>
      <c r="G612" s="222" t="s">
        <v>94</v>
      </c>
      <c r="H612" s="222" t="s">
        <v>4344</v>
      </c>
      <c r="I612" s="222" t="s">
        <v>4280</v>
      </c>
    </row>
    <row r="613" spans="1:12" s="1" customFormat="1" ht="20.100000000000001" customHeight="1">
      <c r="B613" s="244" t="s">
        <v>3143</v>
      </c>
      <c r="C613" s="312" t="s">
        <v>4041</v>
      </c>
      <c r="D613" s="114" t="s">
        <v>4351</v>
      </c>
      <c r="E613" s="114" t="s">
        <v>473</v>
      </c>
      <c r="F613" s="114" t="s">
        <v>473</v>
      </c>
      <c r="G613" s="222" t="s">
        <v>4345</v>
      </c>
      <c r="H613" s="222" t="s">
        <v>4346</v>
      </c>
      <c r="I613" s="222" t="s">
        <v>4266</v>
      </c>
    </row>
    <row r="614" spans="1:12" s="1" customFormat="1" ht="20.100000000000001" customHeight="1">
      <c r="B614" s="244" t="s">
        <v>3143</v>
      </c>
      <c r="C614" s="312" t="s">
        <v>4041</v>
      </c>
      <c r="D614" s="114" t="s">
        <v>4352</v>
      </c>
      <c r="E614" s="114" t="s">
        <v>473</v>
      </c>
      <c r="F614" s="114" t="s">
        <v>473</v>
      </c>
      <c r="G614" s="222" t="s">
        <v>4345</v>
      </c>
      <c r="H614" s="222" t="s">
        <v>4346</v>
      </c>
      <c r="I614" s="222" t="s">
        <v>4268</v>
      </c>
    </row>
    <row r="615" spans="1:12" s="1" customFormat="1" ht="20.100000000000001" customHeight="1">
      <c r="B615" s="244" t="s">
        <v>3143</v>
      </c>
      <c r="C615" s="312" t="s">
        <v>4041</v>
      </c>
      <c r="D615" s="114" t="s">
        <v>4353</v>
      </c>
      <c r="E615" s="114" t="s">
        <v>475</v>
      </c>
      <c r="F615" s="114" t="s">
        <v>476</v>
      </c>
      <c r="G615" s="222" t="s">
        <v>94</v>
      </c>
      <c r="H615" s="222" t="s">
        <v>4344</v>
      </c>
      <c r="I615" s="222" t="s">
        <v>4280</v>
      </c>
    </row>
    <row r="616" spans="1:12" s="1" customFormat="1" ht="20.100000000000001" customHeight="1">
      <c r="B616" s="244" t="s">
        <v>3143</v>
      </c>
      <c r="C616" s="312" t="s">
        <v>4041</v>
      </c>
      <c r="D616" s="114" t="s">
        <v>4354</v>
      </c>
      <c r="E616" s="114" t="s">
        <v>475</v>
      </c>
      <c r="F616" s="114" t="s">
        <v>475</v>
      </c>
      <c r="G616" s="222" t="s">
        <v>4345</v>
      </c>
      <c r="H616" s="222" t="s">
        <v>4346</v>
      </c>
      <c r="I616" s="222" t="s">
        <v>4266</v>
      </c>
    </row>
    <row r="617" spans="1:12" s="1" customFormat="1" ht="20.100000000000001" customHeight="1">
      <c r="B617" s="244" t="s">
        <v>3143</v>
      </c>
      <c r="C617" s="312" t="s">
        <v>4041</v>
      </c>
      <c r="D617" s="114" t="s">
        <v>4355</v>
      </c>
      <c r="E617" s="114" t="s">
        <v>475</v>
      </c>
      <c r="F617" s="114" t="s">
        <v>475</v>
      </c>
      <c r="G617" s="222" t="s">
        <v>4345</v>
      </c>
      <c r="H617" s="222" t="s">
        <v>4346</v>
      </c>
      <c r="I617" s="222" t="s">
        <v>4268</v>
      </c>
    </row>
    <row r="618" spans="1:12" s="1" customFormat="1" ht="20.100000000000001" customHeight="1">
      <c r="B618" s="244" t="s">
        <v>3143</v>
      </c>
      <c r="C618" s="312" t="s">
        <v>4041</v>
      </c>
      <c r="D618" s="114" t="s">
        <v>4356</v>
      </c>
      <c r="E618" s="114" t="s">
        <v>475</v>
      </c>
      <c r="F618" s="114" t="s">
        <v>476</v>
      </c>
      <c r="G618" s="222" t="s">
        <v>94</v>
      </c>
      <c r="H618" s="222" t="s">
        <v>4344</v>
      </c>
      <c r="I618" s="222" t="s">
        <v>4280</v>
      </c>
    </row>
    <row r="619" spans="1:12" s="1" customFormat="1" ht="20.100000000000001" customHeight="1">
      <c r="B619" s="244" t="s">
        <v>3143</v>
      </c>
      <c r="C619" s="312" t="s">
        <v>4041</v>
      </c>
      <c r="D619" s="114" t="s">
        <v>4357</v>
      </c>
      <c r="E619" s="114" t="s">
        <v>475</v>
      </c>
      <c r="F619" s="114" t="s">
        <v>475</v>
      </c>
      <c r="G619" s="222" t="s">
        <v>4345</v>
      </c>
      <c r="H619" s="222" t="s">
        <v>4346</v>
      </c>
      <c r="I619" s="222" t="s">
        <v>4266</v>
      </c>
    </row>
    <row r="620" spans="1:12" s="1" customFormat="1" ht="20.100000000000001" customHeight="1">
      <c r="B620" s="244" t="s">
        <v>3143</v>
      </c>
      <c r="C620" s="312" t="s">
        <v>4041</v>
      </c>
      <c r="D620" s="114" t="s">
        <v>4358</v>
      </c>
      <c r="E620" s="114" t="s">
        <v>475</v>
      </c>
      <c r="F620" s="114" t="s">
        <v>475</v>
      </c>
      <c r="G620" s="222" t="s">
        <v>4345</v>
      </c>
      <c r="H620" s="222" t="s">
        <v>4346</v>
      </c>
      <c r="I620" s="222" t="s">
        <v>4268</v>
      </c>
    </row>
    <row r="621" spans="1:12" s="1" customFormat="1" ht="20.100000000000001" customHeight="1">
      <c r="B621" s="244" t="s">
        <v>3143</v>
      </c>
      <c r="C621" s="312" t="s">
        <v>4041</v>
      </c>
      <c r="D621" s="114" t="s">
        <v>4360</v>
      </c>
      <c r="E621" s="114" t="s">
        <v>483</v>
      </c>
      <c r="F621" s="114" t="s">
        <v>484</v>
      </c>
      <c r="G621" s="114" t="s">
        <v>398</v>
      </c>
      <c r="H621" s="114" t="s">
        <v>4337</v>
      </c>
      <c r="I621" s="222" t="s">
        <v>4280</v>
      </c>
    </row>
    <row r="622" spans="1:12" s="1" customFormat="1" ht="20.100000000000001" customHeight="1">
      <c r="B622" s="244" t="s">
        <v>3143</v>
      </c>
      <c r="C622" s="312" t="s">
        <v>4041</v>
      </c>
      <c r="D622" s="114" t="s">
        <v>4361</v>
      </c>
      <c r="E622" s="114" t="s">
        <v>483</v>
      </c>
      <c r="F622" s="114" t="s">
        <v>483</v>
      </c>
      <c r="G622" s="114" t="s">
        <v>398</v>
      </c>
      <c r="H622" s="114" t="s">
        <v>4302</v>
      </c>
      <c r="I622" s="222" t="s">
        <v>4266</v>
      </c>
    </row>
    <row r="623" spans="1:12" ht="20.100000000000001" customHeight="1">
      <c r="A623" s="1"/>
      <c r="B623" s="244" t="s">
        <v>3143</v>
      </c>
      <c r="C623" s="312" t="s">
        <v>4041</v>
      </c>
      <c r="D623" s="114" t="s">
        <v>4362</v>
      </c>
      <c r="E623" s="114" t="s">
        <v>483</v>
      </c>
      <c r="F623" s="114" t="s">
        <v>483</v>
      </c>
      <c r="G623" s="114" t="s">
        <v>398</v>
      </c>
      <c r="H623" s="114" t="s">
        <v>4302</v>
      </c>
      <c r="I623" s="222" t="s">
        <v>4268</v>
      </c>
      <c r="J623" s="1"/>
      <c r="K623" s="1"/>
      <c r="L623" s="1"/>
    </row>
    <row r="624" spans="1:12" ht="20.100000000000001" customHeight="1">
      <c r="A624" s="1"/>
      <c r="B624" s="244" t="s">
        <v>3143</v>
      </c>
      <c r="C624" s="312" t="s">
        <v>4041</v>
      </c>
      <c r="D624" s="114" t="s">
        <v>4363</v>
      </c>
      <c r="E624" s="114" t="s">
        <v>131</v>
      </c>
      <c r="F624" s="114" t="s">
        <v>787</v>
      </c>
      <c r="G624" s="114" t="s">
        <v>398</v>
      </c>
      <c r="H624" s="114" t="s">
        <v>4337</v>
      </c>
      <c r="I624" s="222" t="s">
        <v>4280</v>
      </c>
      <c r="J624" s="1"/>
      <c r="K624" s="1"/>
      <c r="L624" s="1"/>
    </row>
    <row r="625" spans="1:12" ht="20.100000000000001" customHeight="1">
      <c r="A625" s="1"/>
      <c r="B625" s="244" t="s">
        <v>3143</v>
      </c>
      <c r="C625" s="312" t="s">
        <v>4041</v>
      </c>
      <c r="D625" s="114" t="s">
        <v>4364</v>
      </c>
      <c r="E625" s="114" t="s">
        <v>131</v>
      </c>
      <c r="F625" s="114" t="s">
        <v>787</v>
      </c>
      <c r="G625" s="114" t="s">
        <v>398</v>
      </c>
      <c r="H625" s="114" t="s">
        <v>4302</v>
      </c>
      <c r="I625" s="222" t="s">
        <v>4266</v>
      </c>
      <c r="J625" s="1"/>
      <c r="K625" s="1"/>
      <c r="L625" s="1"/>
    </row>
    <row r="626" spans="1:12" ht="20.100000000000001" customHeight="1">
      <c r="A626" s="1"/>
      <c r="B626" s="244" t="s">
        <v>3143</v>
      </c>
      <c r="C626" s="312" t="s">
        <v>4041</v>
      </c>
      <c r="D626" s="114" t="s">
        <v>4365</v>
      </c>
      <c r="E626" s="114" t="s">
        <v>131</v>
      </c>
      <c r="F626" s="114" t="s">
        <v>787</v>
      </c>
      <c r="G626" s="114" t="s">
        <v>398</v>
      </c>
      <c r="H626" s="114" t="s">
        <v>4302</v>
      </c>
      <c r="I626" s="222" t="s">
        <v>4268</v>
      </c>
      <c r="J626" s="1"/>
      <c r="K626" s="1"/>
      <c r="L626" s="1"/>
    </row>
    <row r="627" spans="1:12" ht="20.100000000000001" customHeight="1">
      <c r="A627" s="1"/>
      <c r="B627" s="244" t="s">
        <v>3143</v>
      </c>
      <c r="C627" s="312" t="s">
        <v>4041</v>
      </c>
      <c r="D627" s="114" t="s">
        <v>4366</v>
      </c>
      <c r="E627" s="114" t="s">
        <v>594</v>
      </c>
      <c r="F627" s="114" t="s">
        <v>595</v>
      </c>
      <c r="G627" s="114" t="s">
        <v>398</v>
      </c>
      <c r="H627" s="114" t="s">
        <v>4302</v>
      </c>
      <c r="I627" s="222" t="s">
        <v>4266</v>
      </c>
      <c r="J627" s="1"/>
      <c r="K627" s="1"/>
      <c r="L627" s="1"/>
    </row>
    <row r="628" spans="1:12" ht="20.100000000000001" customHeight="1">
      <c r="A628" s="1"/>
      <c r="B628" s="244" t="s">
        <v>3143</v>
      </c>
      <c r="C628" s="312" t="s">
        <v>4041</v>
      </c>
      <c r="D628" s="114" t="s">
        <v>4367</v>
      </c>
      <c r="E628" s="114" t="s">
        <v>594</v>
      </c>
      <c r="F628" s="114" t="s">
        <v>2037</v>
      </c>
      <c r="G628" s="114" t="s">
        <v>398</v>
      </c>
      <c r="H628" s="114" t="s">
        <v>4302</v>
      </c>
      <c r="I628" s="222" t="s">
        <v>4268</v>
      </c>
      <c r="J628" s="1"/>
      <c r="K628" s="1"/>
      <c r="L628" s="1"/>
    </row>
    <row r="629" spans="1:12" ht="20.100000000000001" customHeight="1">
      <c r="A629" s="1"/>
      <c r="B629" s="244" t="s">
        <v>4274</v>
      </c>
      <c r="C629" s="312" t="s">
        <v>4041</v>
      </c>
      <c r="D629" s="114" t="s">
        <v>4373</v>
      </c>
      <c r="E629" s="211" t="s">
        <v>4368</v>
      </c>
      <c r="F629" s="211" t="s">
        <v>4369</v>
      </c>
      <c r="G629" s="345" t="s">
        <v>4275</v>
      </c>
      <c r="H629" s="360" t="s">
        <v>4276</v>
      </c>
      <c r="I629" s="222" t="s">
        <v>4266</v>
      </c>
      <c r="J629" s="1"/>
      <c r="K629" s="1"/>
      <c r="L629" s="1"/>
    </row>
    <row r="630" spans="1:12" ht="20.100000000000001" customHeight="1">
      <c r="A630" s="1"/>
      <c r="B630" s="244" t="s">
        <v>4274</v>
      </c>
      <c r="C630" s="312" t="s">
        <v>4041</v>
      </c>
      <c r="D630" s="114" t="s">
        <v>4374</v>
      </c>
      <c r="E630" s="211" t="s">
        <v>4368</v>
      </c>
      <c r="F630" s="211" t="s">
        <v>4369</v>
      </c>
      <c r="G630" s="345" t="s">
        <v>4275</v>
      </c>
      <c r="H630" s="360" t="s">
        <v>4276</v>
      </c>
      <c r="I630" s="222" t="s">
        <v>4268</v>
      </c>
      <c r="J630" s="1"/>
      <c r="K630" s="1"/>
      <c r="L630" s="1"/>
    </row>
    <row r="631" spans="1:12" ht="20.100000000000001" customHeight="1">
      <c r="A631" s="1"/>
      <c r="B631" s="244" t="s">
        <v>4274</v>
      </c>
      <c r="C631" s="312" t="s">
        <v>4041</v>
      </c>
      <c r="D631" s="114" t="s">
        <v>4375</v>
      </c>
      <c r="E631" s="211" t="s">
        <v>4370</v>
      </c>
      <c r="F631" s="211" t="s">
        <v>4371</v>
      </c>
      <c r="G631" s="345" t="s">
        <v>4275</v>
      </c>
      <c r="H631" s="360" t="s">
        <v>4276</v>
      </c>
      <c r="I631" s="222" t="s">
        <v>4266</v>
      </c>
      <c r="J631" s="1"/>
      <c r="K631" s="1"/>
      <c r="L631" s="1"/>
    </row>
    <row r="632" spans="1:12" ht="20.100000000000001" customHeight="1">
      <c r="A632" s="1"/>
      <c r="B632" s="244" t="s">
        <v>4274</v>
      </c>
      <c r="C632" s="312" t="s">
        <v>4041</v>
      </c>
      <c r="D632" s="114" t="s">
        <v>4376</v>
      </c>
      <c r="E632" s="211" t="s">
        <v>4370</v>
      </c>
      <c r="F632" s="211" t="s">
        <v>4372</v>
      </c>
      <c r="G632" s="345" t="s">
        <v>4275</v>
      </c>
      <c r="H632" s="360" t="s">
        <v>4276</v>
      </c>
      <c r="I632" s="222" t="s">
        <v>4268</v>
      </c>
      <c r="J632" s="1"/>
      <c r="K632" s="1"/>
      <c r="L632" s="1"/>
    </row>
    <row r="633" spans="1:12" ht="20.100000000000001" customHeight="1">
      <c r="A633" s="1"/>
      <c r="B633" s="244" t="s">
        <v>4261</v>
      </c>
      <c r="C633" s="312" t="s">
        <v>4155</v>
      </c>
      <c r="D633" s="114" t="s">
        <v>4382</v>
      </c>
      <c r="E633" s="114" t="s">
        <v>609</v>
      </c>
      <c r="F633" s="114" t="s">
        <v>615</v>
      </c>
      <c r="G633" s="358" t="s">
        <v>615</v>
      </c>
      <c r="H633" s="360" t="s">
        <v>4378</v>
      </c>
      <c r="I633" s="222" t="s">
        <v>4379</v>
      </c>
      <c r="J633" s="1"/>
      <c r="K633" s="1"/>
      <c r="L633" s="1"/>
    </row>
    <row r="634" spans="1:12" ht="20.100000000000001" customHeight="1">
      <c r="A634" s="1"/>
      <c r="B634" s="244" t="s">
        <v>4261</v>
      </c>
      <c r="C634" s="312" t="s">
        <v>4381</v>
      </c>
      <c r="D634" s="114" t="s">
        <v>4383</v>
      </c>
      <c r="E634" s="114" t="s">
        <v>392</v>
      </c>
      <c r="F634" s="114" t="s">
        <v>1780</v>
      </c>
      <c r="G634" s="114" t="s">
        <v>4264</v>
      </c>
      <c r="H634" s="114" t="s">
        <v>4302</v>
      </c>
      <c r="I634" s="222" t="s">
        <v>4266</v>
      </c>
      <c r="J634" s="1"/>
      <c r="K634" s="1"/>
      <c r="L634" s="1"/>
    </row>
    <row r="635" spans="1:12" ht="20.100000000000001" customHeight="1">
      <c r="A635" s="1"/>
      <c r="B635" s="327" t="s">
        <v>4261</v>
      </c>
      <c r="C635" s="328" t="s">
        <v>4381</v>
      </c>
      <c r="D635" s="102" t="s">
        <v>4384</v>
      </c>
      <c r="E635" s="102" t="s">
        <v>392</v>
      </c>
      <c r="F635" s="102" t="s">
        <v>1666</v>
      </c>
      <c r="G635" s="102" t="s">
        <v>398</v>
      </c>
      <c r="H635" s="102" t="s">
        <v>4302</v>
      </c>
      <c r="I635" s="91" t="s">
        <v>4268</v>
      </c>
      <c r="J635" s="1"/>
      <c r="K635" s="1"/>
      <c r="L635" s="1"/>
    </row>
    <row r="636" spans="1:12" ht="20.100000000000001" customHeight="1">
      <c r="A636" s="1"/>
      <c r="B636" s="244" t="s">
        <v>3143</v>
      </c>
      <c r="C636" s="325" t="s">
        <v>4385</v>
      </c>
      <c r="D636" s="333" t="s">
        <v>4386</v>
      </c>
      <c r="E636" s="112" t="s">
        <v>1691</v>
      </c>
      <c r="F636" s="112" t="s">
        <v>3772</v>
      </c>
      <c r="G636" s="361" t="s">
        <v>3772</v>
      </c>
      <c r="H636" s="361" t="s">
        <v>4387</v>
      </c>
      <c r="I636" s="221" t="s">
        <v>4388</v>
      </c>
      <c r="J636" s="1"/>
      <c r="K636" s="1"/>
      <c r="L636" s="1"/>
    </row>
    <row r="637" spans="1:12" ht="20.100000000000001" customHeight="1">
      <c r="A637" s="1"/>
      <c r="B637" s="244" t="s">
        <v>3143</v>
      </c>
      <c r="C637" s="325" t="s">
        <v>4385</v>
      </c>
      <c r="D637" s="333" t="s">
        <v>4389</v>
      </c>
      <c r="E637" s="114" t="s">
        <v>1695</v>
      </c>
      <c r="F637" s="114" t="s">
        <v>3774</v>
      </c>
      <c r="G637" s="358" t="s">
        <v>3774</v>
      </c>
      <c r="H637" s="358" t="s">
        <v>4390</v>
      </c>
      <c r="I637" s="221" t="s">
        <v>4388</v>
      </c>
      <c r="J637" s="1"/>
      <c r="K637" s="1"/>
      <c r="L637" s="1"/>
    </row>
    <row r="638" spans="1:12" s="1" customFormat="1" ht="20.100000000000001" customHeight="1">
      <c r="A638" s="343"/>
      <c r="B638" s="380" t="s">
        <v>3143</v>
      </c>
      <c r="C638" s="310" t="s">
        <v>4391</v>
      </c>
      <c r="D638" s="288" t="s">
        <v>4392</v>
      </c>
      <c r="E638" s="156" t="s">
        <v>2254</v>
      </c>
      <c r="F638" s="156" t="s">
        <v>1915</v>
      </c>
      <c r="G638" s="381" t="s">
        <v>4393</v>
      </c>
      <c r="H638" s="381" t="s">
        <v>3975</v>
      </c>
      <c r="I638" s="314" t="s">
        <v>4388</v>
      </c>
    </row>
    <row r="639" spans="1:12" s="1" customFormat="1" ht="20.100000000000001" customHeight="1">
      <c r="A639" s="378" t="s">
        <v>4460</v>
      </c>
      <c r="B639" s="300" t="s">
        <v>3752</v>
      </c>
      <c r="C639" s="309" t="s">
        <v>4396</v>
      </c>
      <c r="D639" s="93" t="s">
        <v>4397</v>
      </c>
      <c r="E639" s="93" t="s">
        <v>1576</v>
      </c>
      <c r="F639" s="93" t="s">
        <v>1577</v>
      </c>
      <c r="G639" s="323" t="s">
        <v>94</v>
      </c>
      <c r="H639" s="382" t="s">
        <v>3078</v>
      </c>
      <c r="I639" s="221" t="s">
        <v>3828</v>
      </c>
    </row>
    <row r="640" spans="1:12" s="1" customFormat="1" ht="20.100000000000001" customHeight="1">
      <c r="A640" s="384"/>
      <c r="B640" s="244" t="s">
        <v>3752</v>
      </c>
      <c r="C640" s="312" t="s">
        <v>4396</v>
      </c>
      <c r="D640" s="114" t="s">
        <v>4398</v>
      </c>
      <c r="E640" s="114" t="s">
        <v>1576</v>
      </c>
      <c r="F640" s="114" t="s">
        <v>1577</v>
      </c>
      <c r="G640" s="358" t="s">
        <v>94</v>
      </c>
      <c r="H640" s="345" t="s">
        <v>3078</v>
      </c>
      <c r="I640" s="222" t="s">
        <v>3828</v>
      </c>
    </row>
    <row r="641" spans="1:12" s="1" customFormat="1" ht="20.100000000000001" customHeight="1">
      <c r="A641" s="384"/>
      <c r="B641" s="327" t="s">
        <v>3752</v>
      </c>
      <c r="C641" s="328" t="s">
        <v>4396</v>
      </c>
      <c r="D641" s="102" t="s">
        <v>4399</v>
      </c>
      <c r="E641" s="102" t="s">
        <v>1579</v>
      </c>
      <c r="F641" s="102" t="s">
        <v>1580</v>
      </c>
      <c r="G641" s="359" t="s">
        <v>1581</v>
      </c>
      <c r="H641" s="387" t="s">
        <v>3078</v>
      </c>
      <c r="I641" s="91" t="s">
        <v>3828</v>
      </c>
    </row>
    <row r="642" spans="1:12" ht="20.100000000000001" customHeight="1">
      <c r="A642" s="384"/>
      <c r="B642" s="244" t="s">
        <v>4400</v>
      </c>
      <c r="C642" s="390" t="s">
        <v>4396</v>
      </c>
      <c r="D642" s="209" t="s">
        <v>4408</v>
      </c>
      <c r="E642" s="391" t="s">
        <v>4401</v>
      </c>
      <c r="F642" s="391" t="s">
        <v>4402</v>
      </c>
      <c r="G642" s="345" t="s">
        <v>3078</v>
      </c>
      <c r="H642" s="392" t="s">
        <v>4403</v>
      </c>
      <c r="I642" s="222" t="s">
        <v>3823</v>
      </c>
      <c r="J642" s="1"/>
      <c r="K642" s="1"/>
      <c r="L642" s="1"/>
    </row>
    <row r="643" spans="1:12" ht="20.100000000000001" customHeight="1">
      <c r="A643" s="384"/>
      <c r="B643" s="244" t="s">
        <v>4400</v>
      </c>
      <c r="C643" s="390" t="s">
        <v>4396</v>
      </c>
      <c r="D643" s="209" t="s">
        <v>4409</v>
      </c>
      <c r="E643" s="391" t="s">
        <v>4401</v>
      </c>
      <c r="F643" s="391" t="s">
        <v>4405</v>
      </c>
      <c r="G643" s="345" t="s">
        <v>3078</v>
      </c>
      <c r="H643" s="392" t="s">
        <v>4403</v>
      </c>
      <c r="I643" s="222" t="s">
        <v>3828</v>
      </c>
      <c r="J643" s="1"/>
      <c r="K643" s="1"/>
      <c r="L643" s="1"/>
    </row>
    <row r="644" spans="1:12" ht="20.100000000000001" customHeight="1">
      <c r="A644" s="384"/>
      <c r="B644" s="244" t="s">
        <v>4400</v>
      </c>
      <c r="C644" s="390" t="s">
        <v>4396</v>
      </c>
      <c r="D644" s="209" t="s">
        <v>4410</v>
      </c>
      <c r="E644" s="391" t="s">
        <v>4401</v>
      </c>
      <c r="F644" s="391" t="s">
        <v>4402</v>
      </c>
      <c r="G644" s="345" t="s">
        <v>3078</v>
      </c>
      <c r="H644" s="392" t="s">
        <v>4403</v>
      </c>
      <c r="I644" s="222" t="s">
        <v>3823</v>
      </c>
      <c r="J644" s="1"/>
      <c r="K644" s="1"/>
      <c r="L644" s="1"/>
    </row>
    <row r="645" spans="1:12" ht="20.100000000000001" customHeight="1">
      <c r="A645" s="384"/>
      <c r="B645" s="244" t="s">
        <v>4400</v>
      </c>
      <c r="C645" s="390" t="s">
        <v>4396</v>
      </c>
      <c r="D645" s="209" t="s">
        <v>4411</v>
      </c>
      <c r="E645" s="391" t="s">
        <v>4401</v>
      </c>
      <c r="F645" s="391" t="s">
        <v>4405</v>
      </c>
      <c r="G645" s="345" t="s">
        <v>3078</v>
      </c>
      <c r="H645" s="392" t="s">
        <v>4403</v>
      </c>
      <c r="I645" s="222" t="s">
        <v>3828</v>
      </c>
      <c r="J645" s="1"/>
      <c r="K645" s="1"/>
      <c r="L645" s="1"/>
    </row>
    <row r="646" spans="1:12" ht="20.100000000000001" customHeight="1">
      <c r="A646" s="384"/>
      <c r="B646" s="244" t="s">
        <v>4400</v>
      </c>
      <c r="C646" s="390" t="s">
        <v>4396</v>
      </c>
      <c r="D646" s="209" t="s">
        <v>4416</v>
      </c>
      <c r="E646" s="391" t="s">
        <v>4413</v>
      </c>
      <c r="F646" s="391" t="s">
        <v>4414</v>
      </c>
      <c r="G646" s="345" t="s">
        <v>3078</v>
      </c>
      <c r="H646" s="392" t="s">
        <v>4415</v>
      </c>
      <c r="I646" s="222" t="s">
        <v>3823</v>
      </c>
      <c r="J646" s="1"/>
      <c r="K646" s="1"/>
      <c r="L646" s="1"/>
    </row>
    <row r="647" spans="1:12" ht="20.100000000000001" customHeight="1">
      <c r="A647" s="384"/>
      <c r="B647" s="244" t="s">
        <v>4400</v>
      </c>
      <c r="C647" s="390" t="s">
        <v>4396</v>
      </c>
      <c r="D647" s="209" t="s">
        <v>4417</v>
      </c>
      <c r="E647" s="135" t="s">
        <v>4413</v>
      </c>
      <c r="F647" s="135" t="s">
        <v>4418</v>
      </c>
      <c r="G647" s="345" t="s">
        <v>3078</v>
      </c>
      <c r="H647" s="392" t="s">
        <v>4415</v>
      </c>
      <c r="I647" s="222" t="s">
        <v>3828</v>
      </c>
      <c r="J647" s="1"/>
      <c r="K647" s="1"/>
      <c r="L647" s="1"/>
    </row>
    <row r="648" spans="1:12" ht="20.100000000000001" customHeight="1">
      <c r="A648" s="384"/>
      <c r="B648" s="244" t="s">
        <v>4400</v>
      </c>
      <c r="C648" s="390" t="s">
        <v>4396</v>
      </c>
      <c r="D648" s="209" t="s">
        <v>4420</v>
      </c>
      <c r="E648" s="391" t="s">
        <v>4413</v>
      </c>
      <c r="F648" s="391" t="s">
        <v>4414</v>
      </c>
      <c r="G648" s="345" t="s">
        <v>3078</v>
      </c>
      <c r="H648" s="392" t="s">
        <v>4415</v>
      </c>
      <c r="I648" s="222" t="s">
        <v>3823</v>
      </c>
      <c r="J648" s="1"/>
      <c r="K648" s="1"/>
      <c r="L648" s="1"/>
    </row>
    <row r="649" spans="1:12" ht="20.100000000000001" customHeight="1">
      <c r="A649" s="384"/>
      <c r="B649" s="244" t="s">
        <v>4400</v>
      </c>
      <c r="C649" s="390" t="s">
        <v>4396</v>
      </c>
      <c r="D649" s="209" t="s">
        <v>4421</v>
      </c>
      <c r="E649" s="135" t="s">
        <v>4413</v>
      </c>
      <c r="F649" s="135" t="s">
        <v>4418</v>
      </c>
      <c r="G649" s="345" t="s">
        <v>3078</v>
      </c>
      <c r="H649" s="392" t="s">
        <v>4415</v>
      </c>
      <c r="I649" s="222" t="s">
        <v>3828</v>
      </c>
      <c r="J649" s="1"/>
      <c r="K649" s="1"/>
      <c r="L649" s="1"/>
    </row>
    <row r="650" spans="1:12" ht="20.100000000000001" customHeight="1">
      <c r="A650" s="384"/>
      <c r="B650" s="244" t="s">
        <v>4400</v>
      </c>
      <c r="C650" s="312" t="s">
        <v>4422</v>
      </c>
      <c r="D650" s="209" t="s">
        <v>4423</v>
      </c>
      <c r="E650" s="211" t="s">
        <v>946</v>
      </c>
      <c r="F650" s="211" t="s">
        <v>878</v>
      </c>
      <c r="G650" s="345" t="s">
        <v>3078</v>
      </c>
      <c r="H650" s="393" t="s">
        <v>159</v>
      </c>
      <c r="I650" s="222" t="s">
        <v>4426</v>
      </c>
      <c r="J650" s="1"/>
      <c r="K650" s="1"/>
      <c r="L650" s="1"/>
    </row>
    <row r="651" spans="1:12" ht="20.100000000000001" customHeight="1">
      <c r="A651" s="384"/>
      <c r="B651" s="244" t="s">
        <v>4400</v>
      </c>
      <c r="C651" s="312" t="s">
        <v>4422</v>
      </c>
      <c r="D651" s="209" t="s">
        <v>4424</v>
      </c>
      <c r="E651" s="211" t="s">
        <v>946</v>
      </c>
      <c r="F651" s="211" t="s">
        <v>945</v>
      </c>
      <c r="G651" s="345" t="s">
        <v>3078</v>
      </c>
      <c r="H651" s="394" t="s">
        <v>80</v>
      </c>
      <c r="I651" s="222" t="s">
        <v>4427</v>
      </c>
      <c r="J651" s="1"/>
      <c r="K651" s="1"/>
      <c r="L651" s="1"/>
    </row>
    <row r="652" spans="1:12" ht="20.100000000000001" customHeight="1">
      <c r="A652" s="384"/>
      <c r="B652" s="244" t="s">
        <v>4400</v>
      </c>
      <c r="C652" s="312" t="s">
        <v>4422</v>
      </c>
      <c r="D652" s="209" t="s">
        <v>4425</v>
      </c>
      <c r="E652" s="211" t="s">
        <v>946</v>
      </c>
      <c r="F652" s="211" t="s">
        <v>945</v>
      </c>
      <c r="G652" s="345" t="s">
        <v>3078</v>
      </c>
      <c r="H652" s="394" t="s">
        <v>163</v>
      </c>
      <c r="I652" s="222" t="s">
        <v>4427</v>
      </c>
      <c r="J652" s="1"/>
      <c r="K652" s="1"/>
      <c r="L652" s="1"/>
    </row>
    <row r="653" spans="1:12" ht="20.100000000000001" customHeight="1">
      <c r="A653" s="384"/>
      <c r="B653" s="244" t="s">
        <v>4400</v>
      </c>
      <c r="C653" s="114" t="s">
        <v>2544</v>
      </c>
      <c r="D653" s="209" t="s">
        <v>4221</v>
      </c>
      <c r="E653" s="211" t="s">
        <v>924</v>
      </c>
      <c r="F653" s="211" t="s">
        <v>925</v>
      </c>
      <c r="G653" s="345" t="s">
        <v>3078</v>
      </c>
      <c r="H653" s="393" t="s">
        <v>926</v>
      </c>
      <c r="I653" s="222" t="s">
        <v>4428</v>
      </c>
      <c r="J653" s="1"/>
      <c r="K653" s="1"/>
      <c r="L653" s="1"/>
    </row>
    <row r="654" spans="1:12" ht="20.100000000000001" customHeight="1">
      <c r="A654" s="384"/>
      <c r="B654" s="244" t="s">
        <v>4400</v>
      </c>
      <c r="C654" s="114" t="s">
        <v>2544</v>
      </c>
      <c r="D654" s="209" t="s">
        <v>4223</v>
      </c>
      <c r="E654" s="211" t="s">
        <v>928</v>
      </c>
      <c r="F654" s="211" t="s">
        <v>929</v>
      </c>
      <c r="G654" s="345" t="s">
        <v>3078</v>
      </c>
      <c r="H654" s="393" t="s">
        <v>932</v>
      </c>
      <c r="I654" s="222" t="s">
        <v>4428</v>
      </c>
      <c r="J654" s="1"/>
      <c r="K654" s="1"/>
      <c r="L654" s="1"/>
    </row>
    <row r="655" spans="1:12" ht="20.100000000000001" customHeight="1">
      <c r="A655" s="384"/>
      <c r="B655" s="244" t="s">
        <v>4400</v>
      </c>
      <c r="C655" s="312" t="s">
        <v>4429</v>
      </c>
      <c r="D655" s="209" t="s">
        <v>4433</v>
      </c>
      <c r="E655" s="391" t="s">
        <v>4430</v>
      </c>
      <c r="F655" s="391" t="s">
        <v>4431</v>
      </c>
      <c r="G655" s="345" t="s">
        <v>3078</v>
      </c>
      <c r="H655" s="392" t="s">
        <v>4432</v>
      </c>
      <c r="I655" s="222" t="s">
        <v>3823</v>
      </c>
      <c r="J655" s="1"/>
      <c r="K655" s="1"/>
      <c r="L655" s="1"/>
    </row>
    <row r="656" spans="1:12" ht="20.100000000000001" customHeight="1">
      <c r="A656" s="384"/>
      <c r="B656" s="244" t="s">
        <v>4400</v>
      </c>
      <c r="C656" s="312" t="s">
        <v>4429</v>
      </c>
      <c r="D656" s="209" t="s">
        <v>4437</v>
      </c>
      <c r="E656" s="391" t="s">
        <v>4434</v>
      </c>
      <c r="F656" s="391" t="s">
        <v>4435</v>
      </c>
      <c r="G656" s="345" t="s">
        <v>3078</v>
      </c>
      <c r="H656" s="392" t="s">
        <v>4436</v>
      </c>
      <c r="I656" s="222" t="s">
        <v>3828</v>
      </c>
      <c r="J656" s="1"/>
      <c r="K656" s="1"/>
      <c r="L656" s="1"/>
    </row>
    <row r="657" spans="1:12" ht="20.100000000000001" customHeight="1">
      <c r="A657" s="384"/>
      <c r="B657" s="244" t="s">
        <v>4400</v>
      </c>
      <c r="C657" s="312" t="s">
        <v>4429</v>
      </c>
      <c r="D657" s="209" t="s">
        <v>4440</v>
      </c>
      <c r="E657" s="391" t="s">
        <v>4430</v>
      </c>
      <c r="F657" s="391" t="s">
        <v>4438</v>
      </c>
      <c r="G657" s="345" t="s">
        <v>3078</v>
      </c>
      <c r="H657" s="392" t="s">
        <v>4439</v>
      </c>
      <c r="I657" s="222" t="s">
        <v>3828</v>
      </c>
      <c r="J657" s="1"/>
      <c r="K657" s="1"/>
      <c r="L657" s="1"/>
    </row>
    <row r="658" spans="1:12" ht="20.100000000000001" customHeight="1">
      <c r="A658" s="384"/>
      <c r="B658" s="244" t="s">
        <v>4400</v>
      </c>
      <c r="C658" s="312" t="s">
        <v>4429</v>
      </c>
      <c r="D658" s="209" t="s">
        <v>4443</v>
      </c>
      <c r="E658" s="391" t="s">
        <v>4434</v>
      </c>
      <c r="F658" s="391" t="s">
        <v>4441</v>
      </c>
      <c r="G658" s="345" t="s">
        <v>3078</v>
      </c>
      <c r="H658" s="392" t="s">
        <v>4442</v>
      </c>
      <c r="I658" s="222" t="s">
        <v>3828</v>
      </c>
      <c r="J658" s="1"/>
      <c r="K658" s="1"/>
      <c r="L658" s="1"/>
    </row>
    <row r="659" spans="1:12" ht="20.100000000000001" customHeight="1">
      <c r="A659" s="384"/>
      <c r="B659" s="244" t="s">
        <v>4400</v>
      </c>
      <c r="C659" s="312" t="s">
        <v>4429</v>
      </c>
      <c r="D659" s="209" t="s">
        <v>4444</v>
      </c>
      <c r="E659" s="391" t="s">
        <v>4430</v>
      </c>
      <c r="F659" s="391" t="s">
        <v>4438</v>
      </c>
      <c r="G659" s="345" t="s">
        <v>3078</v>
      </c>
      <c r="H659" s="392" t="s">
        <v>4439</v>
      </c>
      <c r="I659" s="222" t="s">
        <v>3828</v>
      </c>
      <c r="J659" s="1"/>
      <c r="K659" s="1"/>
      <c r="L659" s="1"/>
    </row>
    <row r="660" spans="1:12" ht="20.100000000000001" customHeight="1">
      <c r="A660" s="384"/>
      <c r="B660" s="244" t="s">
        <v>4400</v>
      </c>
      <c r="C660" s="312" t="s">
        <v>4429</v>
      </c>
      <c r="D660" s="209" t="s">
        <v>4451</v>
      </c>
      <c r="E660" s="391" t="s">
        <v>4449</v>
      </c>
      <c r="F660" s="391" t="s">
        <v>4431</v>
      </c>
      <c r="G660" s="345" t="s">
        <v>3078</v>
      </c>
      <c r="H660" s="392" t="s">
        <v>4448</v>
      </c>
      <c r="I660" s="222" t="s">
        <v>3823</v>
      </c>
      <c r="J660" s="1"/>
      <c r="K660" s="1"/>
      <c r="L660" s="1"/>
    </row>
    <row r="661" spans="1:12" ht="20.100000000000001" customHeight="1">
      <c r="A661" s="385"/>
      <c r="B661" s="244" t="s">
        <v>4400</v>
      </c>
      <c r="C661" s="312" t="s">
        <v>4429</v>
      </c>
      <c r="D661" s="209" t="s">
        <v>4452</v>
      </c>
      <c r="E661" s="391" t="s">
        <v>4449</v>
      </c>
      <c r="F661" s="391" t="s">
        <v>4435</v>
      </c>
      <c r="G661" s="345" t="s">
        <v>3078</v>
      </c>
      <c r="H661" s="392" t="s">
        <v>4450</v>
      </c>
      <c r="I661" s="222" t="s">
        <v>3828</v>
      </c>
    </row>
    <row r="662" spans="1:12" ht="20.100000000000001" customHeight="1">
      <c r="A662" s="385"/>
      <c r="B662" s="244" t="s">
        <v>4400</v>
      </c>
      <c r="C662" s="312" t="s">
        <v>4429</v>
      </c>
      <c r="D662" s="209" t="s">
        <v>4457</v>
      </c>
      <c r="E662" s="391" t="s">
        <v>4455</v>
      </c>
      <c r="F662" s="391" t="s">
        <v>4438</v>
      </c>
      <c r="G662" s="345" t="s">
        <v>3078</v>
      </c>
      <c r="H662" s="392" t="s">
        <v>4456</v>
      </c>
      <c r="I662" s="222" t="s">
        <v>3828</v>
      </c>
    </row>
    <row r="663" spans="1:12" ht="20.100000000000001" customHeight="1">
      <c r="A663" s="386"/>
      <c r="B663" s="380" t="s">
        <v>4400</v>
      </c>
      <c r="C663" s="313" t="s">
        <v>4429</v>
      </c>
      <c r="D663" s="68" t="s">
        <v>4458</v>
      </c>
      <c r="E663" s="388" t="s">
        <v>4455</v>
      </c>
      <c r="F663" s="388" t="s">
        <v>4438</v>
      </c>
      <c r="G663" s="387" t="s">
        <v>3078</v>
      </c>
      <c r="H663" s="389" t="s">
        <v>4456</v>
      </c>
      <c r="I663" s="91" t="s">
        <v>3828</v>
      </c>
    </row>
    <row r="664" spans="1:12" ht="20.100000000000001" customHeight="1">
      <c r="A664" s="322" t="s">
        <v>4462</v>
      </c>
      <c r="B664" s="300" t="s">
        <v>3143</v>
      </c>
      <c r="C664" s="309" t="s">
        <v>4381</v>
      </c>
      <c r="D664" s="93" t="s">
        <v>3075</v>
      </c>
      <c r="E664" s="93" t="s">
        <v>1273</v>
      </c>
      <c r="F664" s="93" t="s">
        <v>3059</v>
      </c>
      <c r="G664" s="323" t="s">
        <v>4463</v>
      </c>
      <c r="H664" s="379" t="s">
        <v>4464</v>
      </c>
      <c r="I664" s="88" t="s">
        <v>4426</v>
      </c>
    </row>
    <row r="665" spans="1:12" ht="20.100000000000001" customHeight="1">
      <c r="A665" s="91"/>
      <c r="B665" s="244" t="s">
        <v>4465</v>
      </c>
      <c r="C665" s="312" t="s">
        <v>4381</v>
      </c>
      <c r="D665" s="114" t="s">
        <v>4469</v>
      </c>
      <c r="E665" s="114" t="s">
        <v>4468</v>
      </c>
      <c r="F665" s="114" t="s">
        <v>4466</v>
      </c>
      <c r="G665" s="345" t="s">
        <v>3078</v>
      </c>
      <c r="H665" s="360" t="s">
        <v>4471</v>
      </c>
      <c r="I665" s="222" t="s">
        <v>4472</v>
      </c>
      <c r="J665" s="1"/>
    </row>
    <row r="666" spans="1:12" ht="20.100000000000001" customHeight="1">
      <c r="A666" s="91"/>
      <c r="B666" s="244" t="s">
        <v>4465</v>
      </c>
      <c r="C666" s="312" t="s">
        <v>4381</v>
      </c>
      <c r="D666" s="114" t="s">
        <v>4470</v>
      </c>
      <c r="E666" s="114" t="s">
        <v>1273</v>
      </c>
      <c r="F666" s="114" t="s">
        <v>4467</v>
      </c>
      <c r="G666" s="345" t="s">
        <v>3078</v>
      </c>
      <c r="H666" s="360" t="s">
        <v>4471</v>
      </c>
      <c r="I666" s="222" t="s">
        <v>4472</v>
      </c>
      <c r="J666" s="1"/>
    </row>
    <row r="667" spans="1:12" ht="20.100000000000001" customHeight="1">
      <c r="A667" s="89"/>
      <c r="B667" s="380" t="s">
        <v>4465</v>
      </c>
      <c r="C667" s="313" t="s">
        <v>4381</v>
      </c>
      <c r="D667" s="98" t="s">
        <v>4473</v>
      </c>
      <c r="E667" s="98" t="s">
        <v>392</v>
      </c>
      <c r="F667" s="98" t="s">
        <v>891</v>
      </c>
      <c r="G667" s="503" t="s">
        <v>3078</v>
      </c>
      <c r="H667" s="504" t="s">
        <v>4474</v>
      </c>
      <c r="I667" s="89" t="s">
        <v>4426</v>
      </c>
      <c r="J667" s="1"/>
    </row>
    <row r="668" spans="1:12" ht="20.100000000000001" customHeight="1">
      <c r="A668" s="322" t="s">
        <v>4475</v>
      </c>
      <c r="B668" s="300" t="s">
        <v>3143</v>
      </c>
      <c r="C668" s="309" t="s">
        <v>4381</v>
      </c>
      <c r="D668" s="102" t="s">
        <v>4476</v>
      </c>
      <c r="E668" s="207" t="s">
        <v>792</v>
      </c>
      <c r="F668" s="207" t="s">
        <v>802</v>
      </c>
      <c r="G668" s="505" t="s">
        <v>802</v>
      </c>
      <c r="H668" s="505" t="s">
        <v>4477</v>
      </c>
      <c r="I668" s="221" t="s">
        <v>4472</v>
      </c>
      <c r="J668" s="1"/>
    </row>
    <row r="669" spans="1:12" ht="20.100000000000001" customHeight="1">
      <c r="A669" s="1"/>
      <c r="B669" s="244" t="s">
        <v>3143</v>
      </c>
      <c r="C669" s="312" t="s">
        <v>4381</v>
      </c>
      <c r="D669" s="114" t="s">
        <v>4478</v>
      </c>
      <c r="E669" s="211" t="s">
        <v>806</v>
      </c>
      <c r="F669" s="211" t="s">
        <v>4466</v>
      </c>
      <c r="G669" s="393" t="s">
        <v>4466</v>
      </c>
      <c r="H669" s="393" t="s">
        <v>4479</v>
      </c>
      <c r="I669" s="222" t="s">
        <v>4472</v>
      </c>
      <c r="J669" s="1"/>
    </row>
    <row r="670" spans="1:12" ht="20.100000000000001" customHeight="1">
      <c r="A670" s="1"/>
      <c r="B670" s="244" t="s">
        <v>3143</v>
      </c>
      <c r="C670" s="312" t="s">
        <v>4381</v>
      </c>
      <c r="D670" s="209" t="s">
        <v>4480</v>
      </c>
      <c r="E670" s="211" t="s">
        <v>1273</v>
      </c>
      <c r="F670" s="211" t="s">
        <v>4467</v>
      </c>
      <c r="G670" s="393" t="s">
        <v>4467</v>
      </c>
      <c r="H670" s="393" t="s">
        <v>4481</v>
      </c>
      <c r="I670" s="222" t="s">
        <v>4472</v>
      </c>
      <c r="J670" s="1"/>
    </row>
    <row r="671" spans="1:12" ht="20.100000000000001" customHeight="1">
      <c r="A671" s="343"/>
      <c r="B671" s="304" t="s">
        <v>3076</v>
      </c>
      <c r="C671" s="344" t="s">
        <v>4485</v>
      </c>
      <c r="D671" s="306" t="s">
        <v>4484</v>
      </c>
      <c r="E671" s="176" t="s">
        <v>1824</v>
      </c>
      <c r="F671" s="176" t="s">
        <v>4482</v>
      </c>
      <c r="G671" s="347" t="s">
        <v>3078</v>
      </c>
      <c r="H671" s="347" t="s">
        <v>3078</v>
      </c>
      <c r="I671" s="314" t="s">
        <v>3781</v>
      </c>
      <c r="J671" s="1"/>
    </row>
    <row r="672" spans="1:12" ht="20.100000000000001" customHeight="1">
      <c r="A672" s="365" t="s">
        <v>4488</v>
      </c>
      <c r="B672" s="235" t="s">
        <v>3143</v>
      </c>
      <c r="C672" s="507" t="s">
        <v>4491</v>
      </c>
      <c r="D672" s="508"/>
      <c r="E672" s="165"/>
      <c r="F672" s="165"/>
      <c r="G672" s="509" t="s">
        <v>4490</v>
      </c>
      <c r="H672" s="367" t="s">
        <v>4489</v>
      </c>
      <c r="I672" s="367" t="s">
        <v>4489</v>
      </c>
      <c r="J672" s="1"/>
    </row>
    <row r="673" spans="1:10" ht="20.100000000000001" customHeight="1">
      <c r="A673" s="1"/>
      <c r="B673" s="1"/>
      <c r="C673" s="224"/>
      <c r="D673" s="68"/>
      <c r="E673" s="68"/>
      <c r="F673" s="68"/>
      <c r="G673" s="68"/>
      <c r="H673" s="1"/>
      <c r="I673" s="1"/>
      <c r="J673" s="1"/>
    </row>
    <row r="674" spans="1:10" ht="20.100000000000001" customHeight="1">
      <c r="A674" s="1"/>
      <c r="B674" s="1"/>
      <c r="C674" s="224"/>
      <c r="D674" s="68"/>
      <c r="E674" s="68"/>
      <c r="F674" s="68"/>
      <c r="G674" s="68"/>
      <c r="H674" s="1"/>
      <c r="I674" s="1"/>
      <c r="J674" s="1"/>
    </row>
    <row r="675" spans="1:10" ht="20.100000000000001" customHeight="1">
      <c r="A675" s="1"/>
      <c r="B675" s="1"/>
      <c r="C675" s="224"/>
      <c r="D675" s="68"/>
      <c r="E675" s="68"/>
      <c r="F675" s="68"/>
      <c r="G675" s="68"/>
      <c r="H675" s="1"/>
      <c r="I675" s="1"/>
      <c r="J675" s="1"/>
    </row>
    <row r="676" spans="1:10" ht="20.100000000000001" customHeight="1"/>
    <row r="677" spans="1:10" ht="20.100000000000001" customHeight="1"/>
    <row r="678" spans="1:10" ht="20.100000000000001" customHeight="1"/>
    <row r="679" spans="1:10" ht="20.100000000000001" customHeight="1"/>
    <row r="680" spans="1:10" ht="20.100000000000001" customHeight="1"/>
    <row r="681" spans="1:10" ht="20.100000000000001" customHeight="1"/>
    <row r="682" spans="1:10" ht="20.100000000000001" customHeight="1"/>
    <row r="683" spans="1:10" ht="20.100000000000001" customHeight="1"/>
    <row r="684" spans="1:10" ht="20.100000000000001" customHeight="1"/>
    <row r="685" spans="1:10" ht="20.100000000000001" customHeight="1"/>
    <row r="686" spans="1:10" ht="20.100000000000001" customHeight="1"/>
    <row r="687" spans="1:10" ht="20.100000000000001" customHeight="1"/>
    <row r="688" spans="1:10" ht="20.100000000000001" customHeight="1"/>
    <row r="689" ht="20.100000000000001" customHeight="1"/>
    <row r="690" ht="20.100000000000001" customHeight="1"/>
    <row r="691" ht="20.100000000000001" customHeight="1"/>
    <row r="692" ht="20.100000000000001" customHeight="1"/>
    <row r="693" ht="20.100000000000001" customHeight="1"/>
    <row r="694" ht="20.100000000000001" customHeight="1"/>
    <row r="695" ht="20.100000000000001" customHeight="1"/>
    <row r="696" ht="20.100000000000001" customHeight="1"/>
    <row r="697" ht="20.100000000000001" customHeight="1"/>
    <row r="698" ht="20.100000000000001" customHeight="1"/>
    <row r="699" ht="20.100000000000001" customHeight="1"/>
    <row r="700" ht="20.100000000000001" customHeight="1"/>
    <row r="701" ht="20.100000000000001" customHeight="1"/>
    <row r="702" ht="20.100000000000001" customHeight="1"/>
    <row r="703" ht="20.100000000000001" customHeight="1"/>
    <row r="704" ht="20.100000000000001" customHeight="1"/>
    <row r="705" ht="20.100000000000001" customHeight="1"/>
    <row r="706" ht="20.100000000000001" customHeight="1"/>
    <row r="707" ht="20.100000000000001" customHeight="1"/>
    <row r="708" ht="20.100000000000001" customHeight="1"/>
    <row r="709" ht="20.100000000000001" customHeight="1"/>
    <row r="710" ht="20.100000000000001" customHeight="1"/>
    <row r="711" ht="20.100000000000001" customHeight="1"/>
    <row r="712" ht="20.100000000000001" customHeight="1"/>
    <row r="713" ht="20.100000000000001" customHeight="1"/>
    <row r="714" ht="20.100000000000001" customHeight="1"/>
    <row r="715" ht="20.100000000000001" customHeight="1"/>
    <row r="716" ht="20.100000000000001" customHeight="1"/>
    <row r="717" ht="20.100000000000001" customHeight="1"/>
    <row r="718" ht="20.100000000000001" customHeight="1"/>
    <row r="719" ht="20.100000000000001" customHeight="1"/>
    <row r="720" ht="20.100000000000001" customHeight="1"/>
    <row r="721" ht="20.100000000000001" customHeight="1"/>
    <row r="722" ht="20.100000000000001" customHeight="1"/>
    <row r="723" ht="20.100000000000001" customHeight="1"/>
    <row r="724" ht="20.100000000000001" customHeight="1"/>
    <row r="725" ht="20.100000000000001" customHeight="1"/>
    <row r="726" ht="20.100000000000001" customHeight="1"/>
    <row r="727" ht="20.100000000000001" customHeight="1"/>
    <row r="728" ht="20.100000000000001" customHeight="1"/>
    <row r="729" ht="20.100000000000001" customHeight="1"/>
    <row r="730" ht="20.100000000000001" customHeight="1"/>
    <row r="731" ht="20.100000000000001" customHeight="1"/>
    <row r="732" ht="20.100000000000001" customHeight="1"/>
    <row r="733" ht="20.100000000000001" customHeight="1"/>
    <row r="734" ht="20.100000000000001" customHeight="1"/>
    <row r="735" ht="20.100000000000001" customHeight="1"/>
    <row r="736" ht="20.100000000000001" customHeight="1"/>
    <row r="737" ht="20.100000000000001" customHeight="1"/>
    <row r="738" ht="20.100000000000001" customHeight="1"/>
    <row r="739" ht="20.100000000000001" customHeight="1"/>
    <row r="740" ht="20.100000000000001" customHeight="1"/>
    <row r="741" ht="20.100000000000001" customHeight="1"/>
    <row r="742" ht="20.100000000000001" customHeight="1"/>
    <row r="743" ht="20.100000000000001" customHeight="1"/>
    <row r="744" ht="20.100000000000001" customHeight="1"/>
    <row r="745" ht="20.100000000000001" customHeight="1"/>
    <row r="746" ht="20.100000000000001" customHeight="1"/>
    <row r="747" ht="20.100000000000001" customHeight="1"/>
    <row r="748" ht="20.100000000000001" customHeight="1"/>
    <row r="749" ht="20.100000000000001" customHeight="1"/>
    <row r="750" ht="20.100000000000001" customHeight="1"/>
    <row r="751" ht="20.100000000000001" customHeight="1"/>
    <row r="752" ht="20.100000000000001" customHeight="1"/>
    <row r="753" ht="20.100000000000001" customHeight="1"/>
    <row r="754" ht="20.100000000000001" customHeight="1"/>
    <row r="755" ht="20.100000000000001" customHeight="1"/>
    <row r="756" ht="20.100000000000001" customHeight="1"/>
    <row r="757" ht="20.100000000000001" customHeight="1"/>
    <row r="758" ht="20.100000000000001" customHeight="1"/>
    <row r="759" ht="20.100000000000001" customHeight="1"/>
    <row r="760" ht="20.100000000000001" customHeight="1"/>
    <row r="761" ht="20.100000000000001" customHeight="1"/>
    <row r="762" ht="20.100000000000001" customHeight="1"/>
    <row r="763" ht="20.100000000000001" customHeight="1"/>
    <row r="764" ht="20.100000000000001" customHeight="1"/>
    <row r="765" ht="20.100000000000001" customHeight="1"/>
    <row r="766" ht="20.100000000000001" customHeight="1"/>
    <row r="767" ht="20.100000000000001" customHeight="1"/>
    <row r="768" ht="20.100000000000001" customHeight="1"/>
    <row r="769" ht="20.100000000000001" customHeight="1"/>
  </sheetData>
  <sheetProtection algorithmName="SHA-512" hashValue="z3K8ZYZS3WwEiHTR55SyhWOnH3Z2Q+Ujhl456eCbXHl7vWuiIP/wLTzhDfkEKd/GAt0GHpa922jtHepLUdjjAQ==" saltValue="p6g03PzjwHZYdtycI/pMTA==" spinCount="100000" sheet="1" objects="1" scenarios="1"/>
  <mergeCells count="3">
    <mergeCell ref="A3:A4"/>
    <mergeCell ref="B3:B4"/>
    <mergeCell ref="C3:I3"/>
  </mergeCells>
  <phoneticPr fontId="1"/>
  <dataValidations count="1">
    <dataValidation imeMode="on" allowBlank="1" showInputMessage="1" showErrorMessage="1" sqref="E5:F22 C154 E29:F159 G159:H159 E161:F164 E165:H166 E167:F167 E207:F207 H227:H228 H266:H268 E256:F303 E342:H342 F344:H344 H347:H350 E347:F350 E368:F374 E364:E367 F356:F367 H356:H373 E375:E378 F400:G403 G404:G407 E406:F407 E408:G559 E565:F565 H565:H567 E566:G567 G569:H570 G572:H574 E568:F600 G575:G576 G577:H577 G578:G579 G580:H580 G581:G582 G583:H583 G584:G585 G586:H586 G587:G588 G589:H589 G590:G591 G592:H592 G593:G600 H595:H602 E601:G602 G609:H620 G621:G628 G633 H636:H638 H642:H663 E603:F664 G635:G641 F665:F667 E666:E667 E668:H670 E671:F671 E672:G672" xr:uid="{00000000-0002-0000-0400-000000000000}"/>
  </dataValidations>
  <printOptions horizontalCentered="1"/>
  <pageMargins left="0.19685039370078741" right="0.19685039370078741" top="0.59055118110236227" bottom="0.39370078740157483" header="0.31496062992125984" footer="0.19685039370078741"/>
  <pageSetup paperSize="9" scale="85" orientation="landscape" r:id="rId1"/>
  <headerFooter>
    <oddFooter>&amp;C&amp;"HG丸ｺﾞｼｯｸM-PRO,標準"&amp;10広島県水道広域連合企業団三原事務所</oddFooter>
  </headerFooter>
  <rowBreaks count="3" manualBreakCount="3">
    <brk id="34" max="8" man="1"/>
    <brk id="64" max="8" man="1"/>
    <brk id="94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70C0"/>
  </sheetPr>
  <dimension ref="A1:AA410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68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68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1605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99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600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600"/>
      <c r="P6" s="519"/>
      <c r="Q6" s="519"/>
    </row>
    <row r="7" spans="1:27" ht="15" customHeight="1">
      <c r="A7" s="87" t="str">
        <f t="shared" ref="A7:A96" si="0">IF(OR(B7="",C7="",D7=""),"",TEXT(Q7,"000")&amp;B7&amp;TEXT(C7,"00")&amp;TEXT(D7,"00"))</f>
        <v>015D0201</v>
      </c>
      <c r="B7" s="5" t="s">
        <v>21</v>
      </c>
      <c r="C7" s="21">
        <v>2</v>
      </c>
      <c r="D7" s="21">
        <v>1</v>
      </c>
      <c r="E7" s="6" t="s">
        <v>1608</v>
      </c>
      <c r="F7" s="7" t="s">
        <v>1607</v>
      </c>
      <c r="G7" s="6" t="s">
        <v>2065</v>
      </c>
      <c r="H7" s="6" t="s">
        <v>1609</v>
      </c>
      <c r="I7" s="6" t="s">
        <v>87</v>
      </c>
      <c r="J7" s="6" t="s">
        <v>1220</v>
      </c>
      <c r="K7" s="6"/>
      <c r="L7" s="12" t="s">
        <v>241</v>
      </c>
      <c r="M7" s="13"/>
      <c r="N7" s="14"/>
      <c r="O7" s="7"/>
      <c r="P7" s="6" t="s">
        <v>1606</v>
      </c>
      <c r="Q7" s="63">
        <f t="shared" ref="Q7:Q70" si="1">IF(P7="","",VLOOKUP(P7,$Z$7:$AA$90,2,FALSE))</f>
        <v>15</v>
      </c>
      <c r="R7" s="1" t="str">
        <f>A7</f>
        <v>015D0201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1" t="s">
        <v>4039</v>
      </c>
      <c r="AA7" s="69" t="s">
        <v>4040</v>
      </c>
    </row>
    <row r="8" spans="1:27" ht="15" customHeight="1">
      <c r="A8" s="87" t="str">
        <f t="shared" si="0"/>
        <v>015D0202</v>
      </c>
      <c r="B8" s="5" t="s">
        <v>2795</v>
      </c>
      <c r="C8" s="21">
        <v>2</v>
      </c>
      <c r="D8" s="21">
        <v>2</v>
      </c>
      <c r="E8" s="6" t="s">
        <v>1608</v>
      </c>
      <c r="F8" s="7" t="s">
        <v>1607</v>
      </c>
      <c r="G8" s="6" t="s">
        <v>2065</v>
      </c>
      <c r="H8" s="6" t="s">
        <v>1610</v>
      </c>
      <c r="I8" s="6" t="s">
        <v>2796</v>
      </c>
      <c r="J8" s="6" t="s">
        <v>2797</v>
      </c>
      <c r="K8" s="6"/>
      <c r="L8" s="12" t="s">
        <v>241</v>
      </c>
      <c r="M8" s="13"/>
      <c r="N8" s="14"/>
      <c r="O8" s="7"/>
      <c r="P8" s="6" t="s">
        <v>1606</v>
      </c>
      <c r="Q8" s="63">
        <f t="shared" si="1"/>
        <v>15</v>
      </c>
      <c r="R8" s="1" t="str">
        <f t="shared" ref="R8:R78" si="2">A8</f>
        <v>015D0202</v>
      </c>
      <c r="S8" s="1" t="str">
        <f t="shared" ref="S8:S7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2751</v>
      </c>
      <c r="V8" s="2">
        <v>2</v>
      </c>
      <c r="W8" s="1" t="s">
        <v>11</v>
      </c>
      <c r="X8" s="1" t="s">
        <v>19</v>
      </c>
      <c r="Z8" s="1" t="s">
        <v>2012</v>
      </c>
      <c r="AA8" s="67">
        <v>26</v>
      </c>
    </row>
    <row r="9" spans="1:27" ht="15" customHeight="1">
      <c r="A9" s="87" t="str">
        <f t="shared" si="0"/>
        <v>015D0203</v>
      </c>
      <c r="B9" s="5" t="s">
        <v>2795</v>
      </c>
      <c r="C9" s="21">
        <v>2</v>
      </c>
      <c r="D9" s="21">
        <v>3</v>
      </c>
      <c r="E9" s="6" t="s">
        <v>1608</v>
      </c>
      <c r="F9" s="7" t="s">
        <v>1607</v>
      </c>
      <c r="G9" s="6" t="s">
        <v>2065</v>
      </c>
      <c r="H9" s="6" t="s">
        <v>1610</v>
      </c>
      <c r="I9" s="6" t="s">
        <v>2798</v>
      </c>
      <c r="J9" s="6" t="s">
        <v>2797</v>
      </c>
      <c r="K9" s="6"/>
      <c r="L9" s="12" t="s">
        <v>241</v>
      </c>
      <c r="M9" s="13"/>
      <c r="N9" s="14"/>
      <c r="O9" s="7"/>
      <c r="P9" s="6" t="s">
        <v>1606</v>
      </c>
      <c r="Q9" s="63">
        <f t="shared" si="1"/>
        <v>15</v>
      </c>
      <c r="R9" s="1" t="str">
        <f t="shared" si="2"/>
        <v>015D0203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2753</v>
      </c>
      <c r="V9" s="2">
        <v>3</v>
      </c>
      <c r="W9" s="1" t="s">
        <v>12</v>
      </c>
      <c r="X9" s="1" t="s">
        <v>27</v>
      </c>
      <c r="Z9" s="1" t="s">
        <v>1733</v>
      </c>
      <c r="AA9" s="67">
        <v>20</v>
      </c>
    </row>
    <row r="10" spans="1:27" ht="15" customHeight="1">
      <c r="A10" s="25" t="str">
        <f t="shared" si="0"/>
        <v/>
      </c>
      <c r="B10" s="5"/>
      <c r="C10" s="21"/>
      <c r="D10" s="21"/>
      <c r="E10" s="6"/>
      <c r="F10" s="7"/>
      <c r="G10" s="6"/>
      <c r="H10" s="6"/>
      <c r="I10" s="6"/>
      <c r="J10" s="6"/>
      <c r="K10" s="6"/>
      <c r="L10" s="12"/>
      <c r="M10" s="13"/>
      <c r="N10" s="14"/>
      <c r="O10" s="7"/>
      <c r="P10" s="6"/>
      <c r="Q10" s="63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1" t="s">
        <v>566</v>
      </c>
      <c r="AA10" s="67">
        <v>30</v>
      </c>
    </row>
    <row r="11" spans="1:27" ht="15" customHeight="1">
      <c r="A11" s="25" t="str">
        <f t="shared" si="0"/>
        <v>015P0401</v>
      </c>
      <c r="B11" s="5" t="s">
        <v>635</v>
      </c>
      <c r="C11" s="21">
        <v>4</v>
      </c>
      <c r="D11" s="21">
        <v>1</v>
      </c>
      <c r="E11" s="6" t="s">
        <v>2240</v>
      </c>
      <c r="F11" s="7" t="s">
        <v>980</v>
      </c>
      <c r="G11" s="6" t="s">
        <v>2244</v>
      </c>
      <c r="H11" s="6" t="s">
        <v>2241</v>
      </c>
      <c r="I11" s="6" t="s">
        <v>87</v>
      </c>
      <c r="J11" s="6"/>
      <c r="K11" s="6"/>
      <c r="L11" s="12" t="s">
        <v>828</v>
      </c>
      <c r="M11" s="13" t="s">
        <v>164</v>
      </c>
      <c r="N11" s="14">
        <v>24</v>
      </c>
      <c r="O11" s="7"/>
      <c r="P11" s="6" t="s">
        <v>1606</v>
      </c>
      <c r="Q11" s="63">
        <f t="shared" si="1"/>
        <v>15</v>
      </c>
      <c r="R11" s="1" t="str">
        <f t="shared" si="2"/>
        <v>015P0401</v>
      </c>
      <c r="S11" s="1" t="str">
        <f t="shared" si="3"/>
        <v>PTC  B  24</v>
      </c>
      <c r="T11" s="1" t="str">
        <f t="shared" si="4"/>
        <v>PTC  B  24</v>
      </c>
      <c r="U11" s="2" t="s">
        <v>83</v>
      </c>
      <c r="V11" s="2">
        <v>5</v>
      </c>
      <c r="W11" s="1" t="s">
        <v>14</v>
      </c>
      <c r="X11" s="1" t="s">
        <v>29</v>
      </c>
      <c r="Z11" s="1" t="s">
        <v>4015</v>
      </c>
      <c r="AA11" s="67">
        <v>0</v>
      </c>
    </row>
    <row r="12" spans="1:27" ht="15" customHeight="1">
      <c r="A12" s="25" t="str">
        <f t="shared" si="0"/>
        <v>015P0402</v>
      </c>
      <c r="B12" s="5" t="s">
        <v>635</v>
      </c>
      <c r="C12" s="21">
        <v>4</v>
      </c>
      <c r="D12" s="21">
        <v>2</v>
      </c>
      <c r="E12" s="6" t="s">
        <v>2240</v>
      </c>
      <c r="F12" s="7" t="s">
        <v>980</v>
      </c>
      <c r="G12" s="6" t="s">
        <v>2243</v>
      </c>
      <c r="H12" s="6" t="s">
        <v>2242</v>
      </c>
      <c r="I12" s="6" t="s">
        <v>87</v>
      </c>
      <c r="J12" s="6"/>
      <c r="K12" s="6" t="s">
        <v>2245</v>
      </c>
      <c r="L12" s="12" t="s">
        <v>828</v>
      </c>
      <c r="M12" s="13" t="s">
        <v>164</v>
      </c>
      <c r="N12" s="14">
        <v>24</v>
      </c>
      <c r="O12" s="7"/>
      <c r="P12" s="6" t="s">
        <v>1606</v>
      </c>
      <c r="Q12" s="63">
        <f t="shared" si="1"/>
        <v>15</v>
      </c>
      <c r="R12" s="1" t="str">
        <f t="shared" si="2"/>
        <v>015P0402</v>
      </c>
      <c r="S12" s="1" t="str">
        <f t="shared" si="3"/>
        <v>PTC  B  24</v>
      </c>
      <c r="T12" s="1" t="str">
        <f t="shared" si="4"/>
        <v>PTC  B  24</v>
      </c>
      <c r="U12" s="2" t="s">
        <v>84</v>
      </c>
      <c r="V12" s="2">
        <v>6</v>
      </c>
      <c r="W12" s="1" t="s">
        <v>56</v>
      </c>
      <c r="X12" s="1" t="s">
        <v>30</v>
      </c>
      <c r="Z12" s="1" t="s">
        <v>4016</v>
      </c>
      <c r="AA12" s="67">
        <v>10</v>
      </c>
    </row>
    <row r="13" spans="1:27" ht="15" customHeight="1">
      <c r="A13" s="25" t="str">
        <f t="shared" si="0"/>
        <v/>
      </c>
      <c r="B13" s="5"/>
      <c r="C13" s="21"/>
      <c r="D13" s="21"/>
      <c r="E13" s="6"/>
      <c r="F13" s="7"/>
      <c r="G13" s="6"/>
      <c r="H13" s="6"/>
      <c r="I13" s="6"/>
      <c r="J13" s="6"/>
      <c r="K13" s="6"/>
      <c r="L13" s="12"/>
      <c r="M13" s="13"/>
      <c r="N13" s="14"/>
      <c r="O13" s="7"/>
      <c r="P13" s="6"/>
      <c r="Q13" s="63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1" t="s">
        <v>430</v>
      </c>
      <c r="AA13" s="67">
        <v>9</v>
      </c>
    </row>
    <row r="14" spans="1:27" ht="15" customHeight="1">
      <c r="A14" s="87" t="str">
        <f t="shared" si="0"/>
        <v>015H0201</v>
      </c>
      <c r="B14" s="5" t="s">
        <v>303</v>
      </c>
      <c r="C14" s="21">
        <v>2</v>
      </c>
      <c r="D14" s="21">
        <v>1</v>
      </c>
      <c r="E14" s="6" t="s">
        <v>709</v>
      </c>
      <c r="F14" s="7" t="s">
        <v>27</v>
      </c>
      <c r="G14" s="6" t="s">
        <v>847</v>
      </c>
      <c r="H14" s="6" t="s">
        <v>1612</v>
      </c>
      <c r="I14" s="6" t="s">
        <v>727</v>
      </c>
      <c r="J14" s="6" t="s">
        <v>2582</v>
      </c>
      <c r="K14" s="6"/>
      <c r="L14" s="12" t="s">
        <v>241</v>
      </c>
      <c r="M14" s="13"/>
      <c r="N14" s="14"/>
      <c r="O14" s="7"/>
      <c r="P14" s="6" t="s">
        <v>1606</v>
      </c>
      <c r="Q14" s="63">
        <f t="shared" si="1"/>
        <v>15</v>
      </c>
      <c r="R14" s="1" t="str">
        <f t="shared" si="2"/>
        <v>015H0201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1" t="s">
        <v>1202</v>
      </c>
      <c r="AA14" s="67">
        <v>19</v>
      </c>
    </row>
    <row r="15" spans="1:27" ht="15" customHeight="1">
      <c r="A15" s="87" t="str">
        <f t="shared" si="0"/>
        <v>015H0202</v>
      </c>
      <c r="B15" s="5" t="s">
        <v>303</v>
      </c>
      <c r="C15" s="21">
        <v>2</v>
      </c>
      <c r="D15" s="21">
        <v>2</v>
      </c>
      <c r="E15" s="6" t="s">
        <v>709</v>
      </c>
      <c r="F15" s="7" t="s">
        <v>27</v>
      </c>
      <c r="G15" s="6" t="s">
        <v>2757</v>
      </c>
      <c r="H15" s="6" t="s">
        <v>2799</v>
      </c>
      <c r="I15" s="6" t="s">
        <v>1122</v>
      </c>
      <c r="J15" s="6" t="s">
        <v>2582</v>
      </c>
      <c r="K15" s="6"/>
      <c r="L15" s="12" t="s">
        <v>241</v>
      </c>
      <c r="M15" s="13"/>
      <c r="N15" s="14"/>
      <c r="O15" s="7"/>
      <c r="P15" s="6" t="s">
        <v>1606</v>
      </c>
      <c r="Q15" s="63">
        <f t="shared" si="1"/>
        <v>15</v>
      </c>
      <c r="R15" s="1" t="str">
        <f t="shared" si="2"/>
        <v>015H0202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1" t="s">
        <v>2140</v>
      </c>
      <c r="AA15" s="67">
        <v>11</v>
      </c>
    </row>
    <row r="16" spans="1:27" ht="15" customHeight="1">
      <c r="A16" s="87" t="str">
        <f t="shared" si="0"/>
        <v>015H0203</v>
      </c>
      <c r="B16" s="5" t="s">
        <v>303</v>
      </c>
      <c r="C16" s="21">
        <v>2</v>
      </c>
      <c r="D16" s="21">
        <v>3</v>
      </c>
      <c r="E16" s="6" t="s">
        <v>709</v>
      </c>
      <c r="F16" s="7" t="s">
        <v>27</v>
      </c>
      <c r="G16" s="6" t="s">
        <v>849</v>
      </c>
      <c r="H16" s="6" t="s">
        <v>1611</v>
      </c>
      <c r="I16" s="6" t="s">
        <v>727</v>
      </c>
      <c r="J16" s="6" t="s">
        <v>2582</v>
      </c>
      <c r="K16" s="6"/>
      <c r="L16" s="12" t="s">
        <v>241</v>
      </c>
      <c r="M16" s="13"/>
      <c r="N16" s="14"/>
      <c r="O16" s="7"/>
      <c r="P16" s="6" t="s">
        <v>1606</v>
      </c>
      <c r="Q16" s="63">
        <f t="shared" si="1"/>
        <v>15</v>
      </c>
      <c r="R16" s="1" t="str">
        <f t="shared" si="2"/>
        <v>015H0203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1" t="s">
        <v>1338</v>
      </c>
      <c r="AA16" s="67">
        <v>16</v>
      </c>
    </row>
    <row r="17" spans="1:27" ht="15" customHeight="1">
      <c r="A17" s="87" t="str">
        <f t="shared" si="0"/>
        <v>015H0204</v>
      </c>
      <c r="B17" s="5" t="s">
        <v>303</v>
      </c>
      <c r="C17" s="21">
        <v>2</v>
      </c>
      <c r="D17" s="21">
        <v>4</v>
      </c>
      <c r="E17" s="6" t="s">
        <v>709</v>
      </c>
      <c r="F17" s="7" t="s">
        <v>27</v>
      </c>
      <c r="G17" s="6" t="s">
        <v>851</v>
      </c>
      <c r="H17" s="6" t="s">
        <v>2232</v>
      </c>
      <c r="I17" s="6" t="s">
        <v>727</v>
      </c>
      <c r="J17" s="6" t="s">
        <v>2582</v>
      </c>
      <c r="K17" s="6"/>
      <c r="L17" s="12" t="s">
        <v>241</v>
      </c>
      <c r="M17" s="13"/>
      <c r="N17" s="14"/>
      <c r="O17" s="7"/>
      <c r="P17" s="6" t="s">
        <v>1606</v>
      </c>
      <c r="Q17" s="63">
        <f t="shared" si="1"/>
        <v>15</v>
      </c>
      <c r="R17" s="1" t="str">
        <f t="shared" si="2"/>
        <v>015H0204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1" t="s">
        <v>528</v>
      </c>
      <c r="AA17" s="67">
        <v>1</v>
      </c>
    </row>
    <row r="18" spans="1:27" ht="15" customHeight="1">
      <c r="A18" s="87" t="str">
        <f t="shared" si="0"/>
        <v>015H0205</v>
      </c>
      <c r="B18" s="5" t="s">
        <v>2800</v>
      </c>
      <c r="C18" s="21">
        <v>2</v>
      </c>
      <c r="D18" s="21">
        <v>5</v>
      </c>
      <c r="E18" s="6" t="s">
        <v>709</v>
      </c>
      <c r="F18" s="7" t="s">
        <v>27</v>
      </c>
      <c r="G18" s="6" t="s">
        <v>2761</v>
      </c>
      <c r="H18" s="6" t="s">
        <v>2801</v>
      </c>
      <c r="I18" s="6" t="s">
        <v>2802</v>
      </c>
      <c r="J18" s="6" t="s">
        <v>2582</v>
      </c>
      <c r="K18" s="6"/>
      <c r="L18" s="12" t="s">
        <v>241</v>
      </c>
      <c r="M18" s="13"/>
      <c r="N18" s="14"/>
      <c r="O18" s="7"/>
      <c r="P18" s="6" t="s">
        <v>1606</v>
      </c>
      <c r="Q18" s="63">
        <f t="shared" si="1"/>
        <v>15</v>
      </c>
      <c r="R18" s="1" t="str">
        <f t="shared" si="2"/>
        <v>015H0205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2803</v>
      </c>
      <c r="Z18" s="1" t="s">
        <v>4017</v>
      </c>
      <c r="AA18" s="67">
        <v>0</v>
      </c>
    </row>
    <row r="19" spans="1:27" ht="15" customHeight="1">
      <c r="A19" s="87" t="str">
        <f t="shared" si="0"/>
        <v>015H0206</v>
      </c>
      <c r="B19" s="5" t="s">
        <v>2800</v>
      </c>
      <c r="C19" s="21">
        <v>2</v>
      </c>
      <c r="D19" s="21">
        <v>6</v>
      </c>
      <c r="E19" s="6" t="s">
        <v>709</v>
      </c>
      <c r="F19" s="7" t="s">
        <v>27</v>
      </c>
      <c r="G19" s="6" t="s">
        <v>845</v>
      </c>
      <c r="H19" s="6" t="s">
        <v>1613</v>
      </c>
      <c r="I19" s="6" t="s">
        <v>2804</v>
      </c>
      <c r="J19" s="6" t="s">
        <v>2582</v>
      </c>
      <c r="K19" s="6"/>
      <c r="L19" s="12" t="s">
        <v>241</v>
      </c>
      <c r="M19" s="13"/>
      <c r="N19" s="14"/>
      <c r="O19" s="7"/>
      <c r="P19" s="6" t="s">
        <v>1606</v>
      </c>
      <c r="Q19" s="63">
        <f t="shared" si="1"/>
        <v>15</v>
      </c>
      <c r="R19" s="1" t="str">
        <f t="shared" si="2"/>
        <v>015H0206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1" t="s">
        <v>542</v>
      </c>
      <c r="AA19" s="67">
        <v>39</v>
      </c>
    </row>
    <row r="20" spans="1:27" ht="15" customHeight="1">
      <c r="A20" s="87" t="str">
        <f t="shared" si="0"/>
        <v>015H0207</v>
      </c>
      <c r="B20" s="5" t="s">
        <v>2800</v>
      </c>
      <c r="C20" s="21">
        <v>2</v>
      </c>
      <c r="D20" s="21">
        <v>7</v>
      </c>
      <c r="E20" s="6" t="s">
        <v>709</v>
      </c>
      <c r="F20" s="7" t="s">
        <v>27</v>
      </c>
      <c r="G20" s="6" t="s">
        <v>855</v>
      </c>
      <c r="H20" s="6" t="s">
        <v>2805</v>
      </c>
      <c r="I20" s="6" t="s">
        <v>2806</v>
      </c>
      <c r="J20" s="6" t="s">
        <v>2582</v>
      </c>
      <c r="K20" s="6"/>
      <c r="L20" s="12" t="s">
        <v>241</v>
      </c>
      <c r="M20" s="13"/>
      <c r="N20" s="14"/>
      <c r="O20" s="7"/>
      <c r="P20" s="6" t="s">
        <v>1606</v>
      </c>
      <c r="Q20" s="63">
        <f t="shared" si="1"/>
        <v>15</v>
      </c>
      <c r="R20" s="1" t="str">
        <f t="shared" si="2"/>
        <v>015H0207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1" t="s">
        <v>1229</v>
      </c>
      <c r="AA20" s="67">
        <v>7</v>
      </c>
    </row>
    <row r="21" spans="1:27" ht="15" customHeight="1">
      <c r="A21" s="87" t="str">
        <f t="shared" si="0"/>
        <v>015H0208</v>
      </c>
      <c r="B21" s="5" t="s">
        <v>2800</v>
      </c>
      <c r="C21" s="21">
        <v>2</v>
      </c>
      <c r="D21" s="21">
        <v>8</v>
      </c>
      <c r="E21" s="6" t="s">
        <v>709</v>
      </c>
      <c r="F21" s="7" t="s">
        <v>27</v>
      </c>
      <c r="G21" s="6" t="s">
        <v>846</v>
      </c>
      <c r="H21" s="6" t="s">
        <v>2233</v>
      </c>
      <c r="I21" s="6" t="s">
        <v>2804</v>
      </c>
      <c r="J21" s="6" t="s">
        <v>2582</v>
      </c>
      <c r="K21" s="6"/>
      <c r="L21" s="12" t="s">
        <v>241</v>
      </c>
      <c r="M21" s="13"/>
      <c r="N21" s="14"/>
      <c r="O21" s="7"/>
      <c r="P21" s="6" t="s">
        <v>1606</v>
      </c>
      <c r="Q21" s="63">
        <f t="shared" si="1"/>
        <v>15</v>
      </c>
      <c r="R21" s="1" t="str">
        <f t="shared" si="2"/>
        <v>015H0208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1" t="s">
        <v>997</v>
      </c>
      <c r="AA21" s="67">
        <v>38</v>
      </c>
    </row>
    <row r="22" spans="1:27" ht="15" customHeight="1">
      <c r="A22" s="87" t="str">
        <f t="shared" si="0"/>
        <v>015H0209</v>
      </c>
      <c r="B22" s="5" t="s">
        <v>2800</v>
      </c>
      <c r="C22" s="21">
        <v>2</v>
      </c>
      <c r="D22" s="21">
        <v>9</v>
      </c>
      <c r="E22" s="6" t="s">
        <v>709</v>
      </c>
      <c r="F22" s="7" t="s">
        <v>27</v>
      </c>
      <c r="G22" s="6" t="s">
        <v>857</v>
      </c>
      <c r="H22" s="6" t="s">
        <v>2807</v>
      </c>
      <c r="I22" s="6" t="s">
        <v>2806</v>
      </c>
      <c r="J22" s="6" t="s">
        <v>2582</v>
      </c>
      <c r="K22" s="6"/>
      <c r="L22" s="12" t="s">
        <v>241</v>
      </c>
      <c r="M22" s="13"/>
      <c r="N22" s="14"/>
      <c r="O22" s="7"/>
      <c r="P22" s="6" t="s">
        <v>1606</v>
      </c>
      <c r="Q22" s="63">
        <f t="shared" si="1"/>
        <v>15</v>
      </c>
      <c r="R22" s="1" t="str">
        <f t="shared" si="2"/>
        <v>015H0209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1" t="s">
        <v>1857</v>
      </c>
      <c r="AA22" s="67">
        <v>45</v>
      </c>
    </row>
    <row r="23" spans="1:27" ht="15" customHeight="1">
      <c r="A23" s="87" t="str">
        <f t="shared" si="0"/>
        <v>015H0210</v>
      </c>
      <c r="B23" s="5" t="s">
        <v>2800</v>
      </c>
      <c r="C23" s="21">
        <v>2</v>
      </c>
      <c r="D23" s="21">
        <v>10</v>
      </c>
      <c r="E23" s="6" t="s">
        <v>709</v>
      </c>
      <c r="F23" s="7" t="s">
        <v>27</v>
      </c>
      <c r="G23" s="6" t="s">
        <v>842</v>
      </c>
      <c r="H23" s="6" t="s">
        <v>1614</v>
      </c>
      <c r="I23" s="6" t="s">
        <v>2804</v>
      </c>
      <c r="J23" s="6" t="s">
        <v>2582</v>
      </c>
      <c r="K23" s="6"/>
      <c r="L23" s="12" t="s">
        <v>241</v>
      </c>
      <c r="M23" s="13"/>
      <c r="N23" s="14"/>
      <c r="O23" s="7"/>
      <c r="P23" s="6" t="s">
        <v>1606</v>
      </c>
      <c r="Q23" s="63">
        <f t="shared" si="1"/>
        <v>15</v>
      </c>
      <c r="R23" s="1" t="str">
        <f t="shared" si="2"/>
        <v>015H0210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1" t="s">
        <v>1862</v>
      </c>
      <c r="AA23" s="67">
        <v>35</v>
      </c>
    </row>
    <row r="24" spans="1:27" ht="15" customHeight="1">
      <c r="A24" s="87" t="str">
        <f t="shared" si="0"/>
        <v>015H0211</v>
      </c>
      <c r="B24" s="5" t="s">
        <v>2800</v>
      </c>
      <c r="C24" s="21">
        <v>2</v>
      </c>
      <c r="D24" s="21">
        <v>11</v>
      </c>
      <c r="E24" s="6" t="s">
        <v>709</v>
      </c>
      <c r="F24" s="7" t="s">
        <v>27</v>
      </c>
      <c r="G24" s="6" t="s">
        <v>847</v>
      </c>
      <c r="H24" s="6" t="s">
        <v>1616</v>
      </c>
      <c r="I24" s="6" t="s">
        <v>2808</v>
      </c>
      <c r="J24" s="6" t="s">
        <v>859</v>
      </c>
      <c r="K24" s="6" t="s">
        <v>2809</v>
      </c>
      <c r="L24" s="12" t="s">
        <v>241</v>
      </c>
      <c r="M24" s="13"/>
      <c r="N24" s="14"/>
      <c r="O24" s="7"/>
      <c r="P24" s="6" t="s">
        <v>1606</v>
      </c>
      <c r="Q24" s="63">
        <f t="shared" si="1"/>
        <v>15</v>
      </c>
      <c r="R24" s="1" t="str">
        <f t="shared" si="2"/>
        <v>015H0211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1" t="s">
        <v>4018</v>
      </c>
      <c r="AA24" s="67">
        <v>0</v>
      </c>
    </row>
    <row r="25" spans="1:27" ht="15" customHeight="1">
      <c r="A25" s="87" t="str">
        <f t="shared" si="0"/>
        <v>015H0212</v>
      </c>
      <c r="B25" s="5" t="s">
        <v>2800</v>
      </c>
      <c r="C25" s="21">
        <v>2</v>
      </c>
      <c r="D25" s="21">
        <v>12</v>
      </c>
      <c r="E25" s="6" t="s">
        <v>709</v>
      </c>
      <c r="F25" s="7" t="s">
        <v>27</v>
      </c>
      <c r="G25" s="6" t="s">
        <v>847</v>
      </c>
      <c r="H25" s="6" t="s">
        <v>1615</v>
      </c>
      <c r="I25" s="6" t="s">
        <v>2810</v>
      </c>
      <c r="J25" s="6" t="s">
        <v>859</v>
      </c>
      <c r="K25" s="6" t="s">
        <v>2809</v>
      </c>
      <c r="L25" s="12" t="s">
        <v>241</v>
      </c>
      <c r="M25" s="13"/>
      <c r="N25" s="14"/>
      <c r="O25" s="7"/>
      <c r="P25" s="6" t="s">
        <v>1606</v>
      </c>
      <c r="Q25" s="63">
        <f t="shared" si="1"/>
        <v>15</v>
      </c>
      <c r="R25" s="1" t="str">
        <f t="shared" si="2"/>
        <v>015H0212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1" t="s">
        <v>4019</v>
      </c>
      <c r="AA25" s="67">
        <v>0</v>
      </c>
    </row>
    <row r="26" spans="1:27" ht="15" customHeight="1">
      <c r="A26" s="87" t="str">
        <f t="shared" si="0"/>
        <v>015H0213</v>
      </c>
      <c r="B26" s="5" t="s">
        <v>2800</v>
      </c>
      <c r="C26" s="21">
        <v>2</v>
      </c>
      <c r="D26" s="21">
        <v>13</v>
      </c>
      <c r="E26" s="6" t="s">
        <v>709</v>
      </c>
      <c r="F26" s="7" t="s">
        <v>27</v>
      </c>
      <c r="G26" s="6" t="s">
        <v>849</v>
      </c>
      <c r="H26" s="6" t="s">
        <v>2811</v>
      </c>
      <c r="I26" s="6" t="s">
        <v>2808</v>
      </c>
      <c r="J26" s="6" t="s">
        <v>859</v>
      </c>
      <c r="K26" s="6"/>
      <c r="L26" s="12" t="s">
        <v>241</v>
      </c>
      <c r="M26" s="13"/>
      <c r="N26" s="14"/>
      <c r="O26" s="7"/>
      <c r="P26" s="6" t="s">
        <v>1606</v>
      </c>
      <c r="Q26" s="63">
        <f t="shared" si="1"/>
        <v>15</v>
      </c>
      <c r="R26" s="1" t="str">
        <f t="shared" si="2"/>
        <v>015H0213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1" t="s">
        <v>4020</v>
      </c>
      <c r="AA26" s="67">
        <v>0</v>
      </c>
    </row>
    <row r="27" spans="1:27" ht="15" customHeight="1">
      <c r="A27" s="87" t="str">
        <f t="shared" si="0"/>
        <v>015H0214</v>
      </c>
      <c r="B27" s="5" t="s">
        <v>2800</v>
      </c>
      <c r="C27" s="21">
        <v>2</v>
      </c>
      <c r="D27" s="21">
        <v>14</v>
      </c>
      <c r="E27" s="6" t="s">
        <v>709</v>
      </c>
      <c r="F27" s="7" t="s">
        <v>27</v>
      </c>
      <c r="G27" s="6" t="s">
        <v>849</v>
      </c>
      <c r="H27" s="6" t="s">
        <v>2812</v>
      </c>
      <c r="I27" s="6" t="s">
        <v>2810</v>
      </c>
      <c r="J27" s="6" t="s">
        <v>859</v>
      </c>
      <c r="K27" s="6"/>
      <c r="L27" s="12" t="s">
        <v>241</v>
      </c>
      <c r="M27" s="13"/>
      <c r="N27" s="14"/>
      <c r="O27" s="7"/>
      <c r="P27" s="6" t="s">
        <v>1606</v>
      </c>
      <c r="Q27" s="63">
        <f t="shared" si="1"/>
        <v>15</v>
      </c>
      <c r="R27" s="1" t="str">
        <f t="shared" si="2"/>
        <v>015H0214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1" t="s">
        <v>3093</v>
      </c>
      <c r="AA27" s="67">
        <v>0</v>
      </c>
    </row>
    <row r="28" spans="1:27" ht="15" customHeight="1">
      <c r="A28" s="87" t="str">
        <f t="shared" si="0"/>
        <v>015H0215</v>
      </c>
      <c r="B28" s="5" t="s">
        <v>2800</v>
      </c>
      <c r="C28" s="21">
        <v>2</v>
      </c>
      <c r="D28" s="21">
        <v>15</v>
      </c>
      <c r="E28" s="6" t="s">
        <v>709</v>
      </c>
      <c r="F28" s="7" t="s">
        <v>27</v>
      </c>
      <c r="G28" s="6" t="s">
        <v>853</v>
      </c>
      <c r="H28" s="6" t="s">
        <v>1618</v>
      </c>
      <c r="I28" s="6" t="s">
        <v>2808</v>
      </c>
      <c r="J28" s="6" t="s">
        <v>859</v>
      </c>
      <c r="K28" s="6"/>
      <c r="L28" s="12" t="s">
        <v>241</v>
      </c>
      <c r="M28" s="13"/>
      <c r="N28" s="14"/>
      <c r="O28" s="7"/>
      <c r="P28" s="6" t="s">
        <v>1606</v>
      </c>
      <c r="Q28" s="63">
        <f t="shared" si="1"/>
        <v>15</v>
      </c>
      <c r="R28" s="1" t="str">
        <f t="shared" si="2"/>
        <v>015H0215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1" t="s">
        <v>4021</v>
      </c>
      <c r="AA28" s="67">
        <v>0</v>
      </c>
    </row>
    <row r="29" spans="1:27" ht="15" customHeight="1">
      <c r="A29" s="87" t="str">
        <f t="shared" si="0"/>
        <v>015H0216</v>
      </c>
      <c r="B29" s="5" t="s">
        <v>2800</v>
      </c>
      <c r="C29" s="21">
        <v>2</v>
      </c>
      <c r="D29" s="21">
        <v>16</v>
      </c>
      <c r="E29" s="6" t="s">
        <v>709</v>
      </c>
      <c r="F29" s="7" t="s">
        <v>27</v>
      </c>
      <c r="G29" s="6" t="s">
        <v>853</v>
      </c>
      <c r="H29" s="6" t="s">
        <v>1619</v>
      </c>
      <c r="I29" s="6" t="s">
        <v>2810</v>
      </c>
      <c r="J29" s="6" t="s">
        <v>859</v>
      </c>
      <c r="K29" s="6"/>
      <c r="L29" s="12" t="s">
        <v>241</v>
      </c>
      <c r="M29" s="13"/>
      <c r="N29" s="14"/>
      <c r="O29" s="7"/>
      <c r="P29" s="6" t="s">
        <v>1606</v>
      </c>
      <c r="Q29" s="63">
        <f t="shared" si="1"/>
        <v>15</v>
      </c>
      <c r="R29" s="1" t="str">
        <f t="shared" si="2"/>
        <v>015H0216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1" t="s">
        <v>4022</v>
      </c>
      <c r="AA29" s="67">
        <v>0</v>
      </c>
    </row>
    <row r="30" spans="1:27" ht="15" customHeight="1">
      <c r="A30" s="87" t="str">
        <f t="shared" si="0"/>
        <v>015H0217</v>
      </c>
      <c r="B30" s="5" t="s">
        <v>2800</v>
      </c>
      <c r="C30" s="21">
        <v>2</v>
      </c>
      <c r="D30" s="21">
        <v>17</v>
      </c>
      <c r="E30" s="6" t="s">
        <v>709</v>
      </c>
      <c r="F30" s="7" t="s">
        <v>27</v>
      </c>
      <c r="G30" s="6" t="s">
        <v>851</v>
      </c>
      <c r="H30" s="6" t="s">
        <v>2234</v>
      </c>
      <c r="I30" s="6" t="s">
        <v>2808</v>
      </c>
      <c r="J30" s="6" t="s">
        <v>859</v>
      </c>
      <c r="K30" s="6"/>
      <c r="L30" s="12" t="s">
        <v>241</v>
      </c>
      <c r="M30" s="13"/>
      <c r="N30" s="14"/>
      <c r="O30" s="7"/>
      <c r="P30" s="6" t="s">
        <v>1606</v>
      </c>
      <c r="Q30" s="63">
        <f t="shared" si="1"/>
        <v>15</v>
      </c>
      <c r="R30" s="1" t="str">
        <f t="shared" si="2"/>
        <v>015H0217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1" t="s">
        <v>4023</v>
      </c>
      <c r="AA30" s="67">
        <v>42</v>
      </c>
    </row>
    <row r="31" spans="1:27" ht="15" customHeight="1">
      <c r="A31" s="87" t="str">
        <f t="shared" si="0"/>
        <v>015H0218</v>
      </c>
      <c r="B31" s="5" t="s">
        <v>2800</v>
      </c>
      <c r="C31" s="21">
        <v>2</v>
      </c>
      <c r="D31" s="21">
        <v>18</v>
      </c>
      <c r="E31" s="6" t="s">
        <v>709</v>
      </c>
      <c r="F31" s="7" t="s">
        <v>27</v>
      </c>
      <c r="G31" s="6" t="s">
        <v>2761</v>
      </c>
      <c r="H31" s="6" t="s">
        <v>2813</v>
      </c>
      <c r="I31" s="6" t="s">
        <v>2802</v>
      </c>
      <c r="J31" s="6" t="s">
        <v>859</v>
      </c>
      <c r="K31" s="6"/>
      <c r="L31" s="12" t="s">
        <v>241</v>
      </c>
      <c r="M31" s="13"/>
      <c r="N31" s="14"/>
      <c r="O31" s="7"/>
      <c r="P31" s="6" t="s">
        <v>1606</v>
      </c>
      <c r="Q31" s="63">
        <f t="shared" si="1"/>
        <v>15</v>
      </c>
      <c r="R31" s="1" t="str">
        <f t="shared" si="2"/>
        <v>015H0218</v>
      </c>
      <c r="S31" s="1" t="str">
        <f t="shared" si="3"/>
        <v xml:space="preserve">JWWA認証    </v>
      </c>
      <c r="T31" s="1" t="str">
        <f t="shared" si="4"/>
        <v xml:space="preserve">JWWA認証    </v>
      </c>
      <c r="AA31" s="67"/>
    </row>
    <row r="32" spans="1:27" ht="15" customHeight="1">
      <c r="A32" s="87" t="str">
        <f t="shared" si="0"/>
        <v>015H0219</v>
      </c>
      <c r="B32" s="5" t="s">
        <v>2800</v>
      </c>
      <c r="C32" s="21">
        <v>2</v>
      </c>
      <c r="D32" s="21">
        <v>19</v>
      </c>
      <c r="E32" s="6" t="s">
        <v>709</v>
      </c>
      <c r="F32" s="7" t="s">
        <v>27</v>
      </c>
      <c r="G32" s="6" t="s">
        <v>851</v>
      </c>
      <c r="H32" s="6" t="s">
        <v>2235</v>
      </c>
      <c r="I32" s="6" t="s">
        <v>2810</v>
      </c>
      <c r="J32" s="6" t="s">
        <v>859</v>
      </c>
      <c r="K32" s="6"/>
      <c r="L32" s="12" t="s">
        <v>241</v>
      </c>
      <c r="M32" s="13"/>
      <c r="N32" s="14"/>
      <c r="O32" s="7"/>
      <c r="P32" s="6" t="s">
        <v>1606</v>
      </c>
      <c r="Q32" s="63">
        <f t="shared" si="1"/>
        <v>15</v>
      </c>
      <c r="R32" s="1" t="str">
        <f t="shared" si="2"/>
        <v>015H0219</v>
      </c>
      <c r="S32" s="1" t="str">
        <f t="shared" si="3"/>
        <v xml:space="preserve">JWWA認証    </v>
      </c>
      <c r="T32" s="1" t="str">
        <f t="shared" si="4"/>
        <v xml:space="preserve">JWWA認証    </v>
      </c>
      <c r="Z32" s="1" t="s">
        <v>4024</v>
      </c>
      <c r="AA32" s="67">
        <v>6</v>
      </c>
    </row>
    <row r="33" spans="1:27" ht="15" customHeight="1">
      <c r="A33" s="87" t="str">
        <f t="shared" si="0"/>
        <v>015H0220</v>
      </c>
      <c r="B33" s="5" t="s">
        <v>2800</v>
      </c>
      <c r="C33" s="21">
        <v>2</v>
      </c>
      <c r="D33" s="21">
        <v>20</v>
      </c>
      <c r="E33" s="6" t="s">
        <v>709</v>
      </c>
      <c r="F33" s="7" t="s">
        <v>27</v>
      </c>
      <c r="G33" s="6" t="s">
        <v>845</v>
      </c>
      <c r="H33" s="6" t="s">
        <v>1620</v>
      </c>
      <c r="I33" s="6" t="s">
        <v>2808</v>
      </c>
      <c r="J33" s="6" t="s">
        <v>859</v>
      </c>
      <c r="K33" s="6"/>
      <c r="L33" s="12" t="s">
        <v>241</v>
      </c>
      <c r="M33" s="13"/>
      <c r="N33" s="14"/>
      <c r="O33" s="7"/>
      <c r="P33" s="6" t="s">
        <v>1606</v>
      </c>
      <c r="Q33" s="63">
        <f t="shared" si="1"/>
        <v>15</v>
      </c>
      <c r="R33" s="1" t="str">
        <f t="shared" si="2"/>
        <v>015H0220</v>
      </c>
      <c r="S33" s="1" t="str">
        <f t="shared" si="3"/>
        <v xml:space="preserve">JWWA認証    </v>
      </c>
      <c r="T33" s="1" t="str">
        <f t="shared" si="4"/>
        <v xml:space="preserve">JWWA認証    </v>
      </c>
      <c r="Z33" s="1" t="s">
        <v>876</v>
      </c>
      <c r="AA33" s="67">
        <v>17</v>
      </c>
    </row>
    <row r="34" spans="1:27" ht="15" customHeight="1">
      <c r="A34" s="87" t="str">
        <f t="shared" si="0"/>
        <v>015H0221</v>
      </c>
      <c r="B34" s="5" t="s">
        <v>2800</v>
      </c>
      <c r="C34" s="21">
        <v>2</v>
      </c>
      <c r="D34" s="21">
        <v>21</v>
      </c>
      <c r="E34" s="6" t="s">
        <v>709</v>
      </c>
      <c r="F34" s="7" t="s">
        <v>27</v>
      </c>
      <c r="G34" s="6" t="s">
        <v>855</v>
      </c>
      <c r="H34" s="6" t="s">
        <v>2814</v>
      </c>
      <c r="I34" s="6" t="s">
        <v>2802</v>
      </c>
      <c r="J34" s="6" t="s">
        <v>859</v>
      </c>
      <c r="K34" s="6"/>
      <c r="L34" s="12" t="s">
        <v>241</v>
      </c>
      <c r="M34" s="13"/>
      <c r="N34" s="14"/>
      <c r="O34" s="7"/>
      <c r="P34" s="6" t="s">
        <v>1606</v>
      </c>
      <c r="Q34" s="63">
        <f t="shared" si="1"/>
        <v>15</v>
      </c>
      <c r="R34" s="1" t="str">
        <f t="shared" si="2"/>
        <v>015H0221</v>
      </c>
      <c r="S34" s="1" t="str">
        <f t="shared" si="3"/>
        <v xml:space="preserve">JWWA認証    </v>
      </c>
      <c r="T34" s="1" t="str">
        <f t="shared" si="4"/>
        <v xml:space="preserve">JWWA認証    </v>
      </c>
      <c r="Z34" s="1" t="s">
        <v>801</v>
      </c>
      <c r="AA34" s="67">
        <v>23</v>
      </c>
    </row>
    <row r="35" spans="1:27" ht="15" customHeight="1">
      <c r="A35" s="87" t="str">
        <f t="shared" si="0"/>
        <v>015H0222</v>
      </c>
      <c r="B35" s="5" t="s">
        <v>2800</v>
      </c>
      <c r="C35" s="21">
        <v>2</v>
      </c>
      <c r="D35" s="21">
        <v>22</v>
      </c>
      <c r="E35" s="6" t="s">
        <v>709</v>
      </c>
      <c r="F35" s="7" t="s">
        <v>27</v>
      </c>
      <c r="G35" s="6" t="s">
        <v>845</v>
      </c>
      <c r="H35" s="6" t="s">
        <v>1621</v>
      </c>
      <c r="I35" s="6" t="s">
        <v>2810</v>
      </c>
      <c r="J35" s="6" t="s">
        <v>859</v>
      </c>
      <c r="K35" s="6"/>
      <c r="L35" s="12" t="s">
        <v>241</v>
      </c>
      <c r="M35" s="13"/>
      <c r="N35" s="14"/>
      <c r="O35" s="7"/>
      <c r="P35" s="6" t="s">
        <v>1606</v>
      </c>
      <c r="Q35" s="63">
        <f t="shared" si="1"/>
        <v>15</v>
      </c>
      <c r="R35" s="1" t="str">
        <f t="shared" si="2"/>
        <v>015H0222</v>
      </c>
      <c r="S35" s="1" t="str">
        <f t="shared" si="3"/>
        <v xml:space="preserve">JWWA認証    </v>
      </c>
      <c r="T35" s="1" t="str">
        <f t="shared" si="4"/>
        <v xml:space="preserve">JWWA認証    </v>
      </c>
      <c r="Z35" s="1" t="s">
        <v>819</v>
      </c>
      <c r="AA35" s="67">
        <v>4</v>
      </c>
    </row>
    <row r="36" spans="1:27" ht="15" customHeight="1">
      <c r="A36" s="87" t="str">
        <f t="shared" si="0"/>
        <v>015H0223</v>
      </c>
      <c r="B36" s="5" t="s">
        <v>2800</v>
      </c>
      <c r="C36" s="21">
        <v>2</v>
      </c>
      <c r="D36" s="21">
        <v>23</v>
      </c>
      <c r="E36" s="6" t="s">
        <v>709</v>
      </c>
      <c r="F36" s="7" t="s">
        <v>27</v>
      </c>
      <c r="G36" s="6" t="s">
        <v>855</v>
      </c>
      <c r="H36" s="6" t="s">
        <v>2815</v>
      </c>
      <c r="I36" s="6" t="s">
        <v>2816</v>
      </c>
      <c r="J36" s="6" t="s">
        <v>859</v>
      </c>
      <c r="K36" s="6"/>
      <c r="L36" s="12" t="s">
        <v>241</v>
      </c>
      <c r="M36" s="13"/>
      <c r="N36" s="14"/>
      <c r="O36" s="7"/>
      <c r="P36" s="6" t="s">
        <v>1606</v>
      </c>
      <c r="Q36" s="63">
        <f t="shared" si="1"/>
        <v>15</v>
      </c>
      <c r="R36" s="1" t="str">
        <f t="shared" si="2"/>
        <v>015H0223</v>
      </c>
      <c r="S36" s="1" t="str">
        <f t="shared" si="3"/>
        <v xml:space="preserve">JWWA認証    </v>
      </c>
      <c r="T36" s="1" t="str">
        <f t="shared" si="4"/>
        <v xml:space="preserve">JWWA認証    </v>
      </c>
      <c r="Z36" s="1" t="s">
        <v>922</v>
      </c>
      <c r="AA36" s="67">
        <v>25</v>
      </c>
    </row>
    <row r="37" spans="1:27" ht="15" customHeight="1">
      <c r="A37" s="87" t="str">
        <f t="shared" si="0"/>
        <v>015H0224</v>
      </c>
      <c r="B37" s="5" t="s">
        <v>2800</v>
      </c>
      <c r="C37" s="21">
        <v>2</v>
      </c>
      <c r="D37" s="21">
        <v>24</v>
      </c>
      <c r="E37" s="6" t="s">
        <v>709</v>
      </c>
      <c r="F37" s="7" t="s">
        <v>27</v>
      </c>
      <c r="G37" s="6" t="s">
        <v>846</v>
      </c>
      <c r="H37" s="6" t="s">
        <v>2817</v>
      </c>
      <c r="I37" s="6" t="s">
        <v>2808</v>
      </c>
      <c r="J37" s="6" t="s">
        <v>859</v>
      </c>
      <c r="K37" s="6"/>
      <c r="L37" s="12" t="s">
        <v>241</v>
      </c>
      <c r="M37" s="13"/>
      <c r="N37" s="14"/>
      <c r="O37" s="7"/>
      <c r="P37" s="6" t="s">
        <v>1606</v>
      </c>
      <c r="Q37" s="63">
        <f t="shared" si="1"/>
        <v>15</v>
      </c>
      <c r="R37" s="1" t="str">
        <f t="shared" si="2"/>
        <v>015H0224</v>
      </c>
      <c r="S37" s="1" t="str">
        <f t="shared" si="3"/>
        <v xml:space="preserve">JWWA認証    </v>
      </c>
      <c r="T37" s="1" t="str">
        <f t="shared" si="4"/>
        <v xml:space="preserve">JWWA認証    </v>
      </c>
      <c r="Z37" s="1" t="s">
        <v>944</v>
      </c>
      <c r="AA37" s="67">
        <v>18</v>
      </c>
    </row>
    <row r="38" spans="1:27" ht="15" customHeight="1">
      <c r="A38" s="87" t="str">
        <f t="shared" si="0"/>
        <v>015H0225</v>
      </c>
      <c r="B38" s="5" t="s">
        <v>2800</v>
      </c>
      <c r="C38" s="21">
        <v>2</v>
      </c>
      <c r="D38" s="21">
        <v>25</v>
      </c>
      <c r="E38" s="6" t="s">
        <v>709</v>
      </c>
      <c r="F38" s="7" t="s">
        <v>27</v>
      </c>
      <c r="G38" s="6" t="s">
        <v>857</v>
      </c>
      <c r="H38" s="6" t="s">
        <v>2818</v>
      </c>
      <c r="I38" s="6" t="s">
        <v>2802</v>
      </c>
      <c r="J38" s="6" t="s">
        <v>859</v>
      </c>
      <c r="K38" s="6"/>
      <c r="L38" s="12" t="s">
        <v>241</v>
      </c>
      <c r="M38" s="13"/>
      <c r="N38" s="14"/>
      <c r="O38" s="7"/>
      <c r="P38" s="6" t="s">
        <v>1606</v>
      </c>
      <c r="Q38" s="63">
        <f t="shared" si="1"/>
        <v>15</v>
      </c>
      <c r="R38" s="1" t="str">
        <f t="shared" si="2"/>
        <v>015H0225</v>
      </c>
      <c r="S38" s="1" t="str">
        <f t="shared" si="3"/>
        <v xml:space="preserve">JWWA認証    </v>
      </c>
      <c r="T38" s="1" t="str">
        <f t="shared" si="4"/>
        <v xml:space="preserve">JWWA認証    </v>
      </c>
      <c r="Z38" s="1" t="s">
        <v>383</v>
      </c>
      <c r="AA38" s="67">
        <v>3</v>
      </c>
    </row>
    <row r="39" spans="1:27" ht="15" customHeight="1">
      <c r="A39" s="87" t="str">
        <f t="shared" si="0"/>
        <v>015H0226</v>
      </c>
      <c r="B39" s="5" t="s">
        <v>2800</v>
      </c>
      <c r="C39" s="21">
        <v>2</v>
      </c>
      <c r="D39" s="21">
        <v>26</v>
      </c>
      <c r="E39" s="6" t="s">
        <v>709</v>
      </c>
      <c r="F39" s="7" t="s">
        <v>27</v>
      </c>
      <c r="G39" s="6" t="s">
        <v>846</v>
      </c>
      <c r="H39" s="6" t="s">
        <v>2819</v>
      </c>
      <c r="I39" s="6" t="s">
        <v>2810</v>
      </c>
      <c r="J39" s="6" t="s">
        <v>859</v>
      </c>
      <c r="K39" s="6"/>
      <c r="L39" s="12" t="s">
        <v>241</v>
      </c>
      <c r="M39" s="13"/>
      <c r="N39" s="14"/>
      <c r="O39" s="7"/>
      <c r="P39" s="6" t="s">
        <v>1606</v>
      </c>
      <c r="Q39" s="63">
        <f t="shared" si="1"/>
        <v>15</v>
      </c>
      <c r="R39" s="1" t="str">
        <f t="shared" si="2"/>
        <v>015H0226</v>
      </c>
      <c r="S39" s="1" t="str">
        <f t="shared" si="3"/>
        <v xml:space="preserve">JWWA認証    </v>
      </c>
      <c r="T39" s="1" t="str">
        <f t="shared" si="4"/>
        <v xml:space="preserve">JWWA認証    </v>
      </c>
      <c r="Z39" s="1" t="s">
        <v>1717</v>
      </c>
      <c r="AA39" s="67">
        <v>2</v>
      </c>
    </row>
    <row r="40" spans="1:27" ht="15" customHeight="1">
      <c r="A40" s="87" t="str">
        <f t="shared" si="0"/>
        <v>015H0227</v>
      </c>
      <c r="B40" s="5" t="s">
        <v>2800</v>
      </c>
      <c r="C40" s="21">
        <v>2</v>
      </c>
      <c r="D40" s="21">
        <v>27</v>
      </c>
      <c r="E40" s="6" t="s">
        <v>709</v>
      </c>
      <c r="F40" s="7" t="s">
        <v>27</v>
      </c>
      <c r="G40" s="6" t="s">
        <v>857</v>
      </c>
      <c r="H40" s="6" t="s">
        <v>2820</v>
      </c>
      <c r="I40" s="6" t="s">
        <v>2821</v>
      </c>
      <c r="J40" s="6" t="s">
        <v>859</v>
      </c>
      <c r="K40" s="6"/>
      <c r="L40" s="12" t="s">
        <v>241</v>
      </c>
      <c r="M40" s="13"/>
      <c r="N40" s="14"/>
      <c r="O40" s="7"/>
      <c r="P40" s="6" t="s">
        <v>1606</v>
      </c>
      <c r="Q40" s="63">
        <f t="shared" si="1"/>
        <v>15</v>
      </c>
      <c r="R40" s="1" t="str">
        <f t="shared" si="2"/>
        <v>015H0227</v>
      </c>
      <c r="S40" s="1" t="str">
        <f t="shared" si="3"/>
        <v xml:space="preserve">JWWA認証    </v>
      </c>
      <c r="T40" s="1" t="str">
        <f t="shared" si="4"/>
        <v xml:space="preserve">JWWA認証    </v>
      </c>
      <c r="Z40" s="1" t="s">
        <v>1606</v>
      </c>
      <c r="AA40" s="67">
        <v>15</v>
      </c>
    </row>
    <row r="41" spans="1:27" ht="15" customHeight="1">
      <c r="A41" s="87" t="str">
        <f t="shared" si="0"/>
        <v>015H0228</v>
      </c>
      <c r="B41" s="5" t="s">
        <v>2800</v>
      </c>
      <c r="C41" s="21">
        <v>2</v>
      </c>
      <c r="D41" s="21">
        <v>28</v>
      </c>
      <c r="E41" s="6" t="s">
        <v>709</v>
      </c>
      <c r="F41" s="7" t="s">
        <v>27</v>
      </c>
      <c r="G41" s="6" t="s">
        <v>842</v>
      </c>
      <c r="H41" s="6" t="s">
        <v>2822</v>
      </c>
      <c r="I41" s="6" t="s">
        <v>2808</v>
      </c>
      <c r="J41" s="6" t="s">
        <v>859</v>
      </c>
      <c r="K41" s="6"/>
      <c r="L41" s="12" t="s">
        <v>241</v>
      </c>
      <c r="M41" s="13"/>
      <c r="N41" s="14"/>
      <c r="O41" s="7"/>
      <c r="P41" s="6" t="s">
        <v>1606</v>
      </c>
      <c r="Q41" s="63">
        <f t="shared" si="1"/>
        <v>15</v>
      </c>
      <c r="R41" s="1" t="str">
        <f t="shared" si="2"/>
        <v>015H0228</v>
      </c>
      <c r="S41" s="1" t="str">
        <f t="shared" si="3"/>
        <v xml:space="preserve">JWWA認証    </v>
      </c>
      <c r="T41" s="1" t="str">
        <f t="shared" si="4"/>
        <v xml:space="preserve">JWWA認証    </v>
      </c>
      <c r="Z41" s="1" t="s">
        <v>1227</v>
      </c>
      <c r="AA41" s="67">
        <v>27</v>
      </c>
    </row>
    <row r="42" spans="1:27" ht="15" customHeight="1">
      <c r="A42" s="87" t="str">
        <f t="shared" si="0"/>
        <v>015H0229</v>
      </c>
      <c r="B42" s="5" t="s">
        <v>2800</v>
      </c>
      <c r="C42" s="21">
        <v>2</v>
      </c>
      <c r="D42" s="21">
        <v>29</v>
      </c>
      <c r="E42" s="6" t="s">
        <v>709</v>
      </c>
      <c r="F42" s="7" t="s">
        <v>27</v>
      </c>
      <c r="G42" s="6" t="s">
        <v>842</v>
      </c>
      <c r="H42" s="6" t="s">
        <v>2823</v>
      </c>
      <c r="I42" s="6" t="s">
        <v>2810</v>
      </c>
      <c r="J42" s="6" t="s">
        <v>859</v>
      </c>
      <c r="K42" s="6"/>
      <c r="L42" s="12" t="s">
        <v>241</v>
      </c>
      <c r="M42" s="13"/>
      <c r="N42" s="14"/>
      <c r="O42" s="7"/>
      <c r="P42" s="6" t="s">
        <v>1606</v>
      </c>
      <c r="Q42" s="63">
        <f t="shared" si="1"/>
        <v>15</v>
      </c>
      <c r="R42" s="1" t="str">
        <f t="shared" si="2"/>
        <v>015H0229</v>
      </c>
      <c r="S42" s="1" t="str">
        <f t="shared" si="3"/>
        <v xml:space="preserve">JWWA認証    </v>
      </c>
      <c r="T42" s="1" t="str">
        <f t="shared" si="4"/>
        <v xml:space="preserve">JWWA認証    </v>
      </c>
      <c r="AA42" s="67"/>
    </row>
    <row r="43" spans="1:27" ht="15" customHeight="1">
      <c r="A43" s="87" t="str">
        <f t="shared" si="0"/>
        <v>015H0230</v>
      </c>
      <c r="B43" s="5" t="s">
        <v>2800</v>
      </c>
      <c r="C43" s="21">
        <v>2</v>
      </c>
      <c r="D43" s="21">
        <v>30</v>
      </c>
      <c r="E43" s="6" t="s">
        <v>709</v>
      </c>
      <c r="F43" s="7" t="s">
        <v>27</v>
      </c>
      <c r="G43" s="6" t="s">
        <v>860</v>
      </c>
      <c r="H43" s="6" t="s">
        <v>1629</v>
      </c>
      <c r="I43" s="6" t="s">
        <v>2808</v>
      </c>
      <c r="J43" s="6" t="s">
        <v>859</v>
      </c>
      <c r="K43" s="6"/>
      <c r="L43" s="12" t="s">
        <v>241</v>
      </c>
      <c r="M43" s="13"/>
      <c r="N43" s="14"/>
      <c r="O43" s="7"/>
      <c r="P43" s="6" t="s">
        <v>1606</v>
      </c>
      <c r="Q43" s="63">
        <f t="shared" si="1"/>
        <v>15</v>
      </c>
      <c r="R43" s="1" t="str">
        <f t="shared" si="2"/>
        <v>015H0230</v>
      </c>
      <c r="S43" s="1" t="str">
        <f t="shared" si="3"/>
        <v xml:space="preserve">JWWA認証    </v>
      </c>
      <c r="T43" s="1" t="str">
        <f t="shared" si="4"/>
        <v xml:space="preserve">JWWA認証    </v>
      </c>
      <c r="AA43" s="67"/>
    </row>
    <row r="44" spans="1:27" ht="15" customHeight="1">
      <c r="A44" s="25" t="str">
        <f t="shared" si="0"/>
        <v/>
      </c>
      <c r="B44" s="5"/>
      <c r="C44" s="21"/>
      <c r="D44" s="21"/>
      <c r="E44" s="6"/>
      <c r="F44" s="7"/>
      <c r="G44" s="6"/>
      <c r="H44" s="6"/>
      <c r="I44" s="6"/>
      <c r="J44" s="6"/>
      <c r="K44" s="6"/>
      <c r="L44" s="12"/>
      <c r="M44" s="13"/>
      <c r="N44" s="14"/>
      <c r="O44" s="7"/>
      <c r="P44" s="6"/>
      <c r="Q44" s="63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AA44" s="67"/>
    </row>
    <row r="45" spans="1:27" ht="15" customHeight="1">
      <c r="A45" s="25" t="str">
        <f t="shared" si="0"/>
        <v>015Q0101</v>
      </c>
      <c r="B45" s="5" t="s">
        <v>2824</v>
      </c>
      <c r="C45" s="21">
        <v>1</v>
      </c>
      <c r="D45" s="21">
        <v>1</v>
      </c>
      <c r="E45" s="6" t="s">
        <v>756</v>
      </c>
      <c r="F45" s="7" t="s">
        <v>963</v>
      </c>
      <c r="G45" s="6" t="s">
        <v>1074</v>
      </c>
      <c r="H45" s="6" t="s">
        <v>2236</v>
      </c>
      <c r="I45" s="6" t="s">
        <v>2825</v>
      </c>
      <c r="J45" s="6" t="s">
        <v>965</v>
      </c>
      <c r="K45" s="6" t="s">
        <v>966</v>
      </c>
      <c r="L45" s="12" t="s">
        <v>6</v>
      </c>
      <c r="M45" s="13" t="s">
        <v>2826</v>
      </c>
      <c r="N45" s="14">
        <v>117</v>
      </c>
      <c r="O45" s="7"/>
      <c r="P45" s="6" t="s">
        <v>1606</v>
      </c>
      <c r="Q45" s="63">
        <f t="shared" si="1"/>
        <v>15</v>
      </c>
      <c r="R45" s="1" t="str">
        <f t="shared" si="2"/>
        <v>015Q0101</v>
      </c>
      <c r="S45" s="1" t="str">
        <f t="shared" si="3"/>
        <v>JWWA  B  117</v>
      </c>
      <c r="T45" s="1" t="str">
        <f t="shared" si="4"/>
        <v>JWWA  B  117</v>
      </c>
      <c r="AA45" s="67"/>
    </row>
    <row r="46" spans="1:27" ht="15" customHeight="1">
      <c r="A46" s="25" t="str">
        <f t="shared" si="0"/>
        <v>015Q0103</v>
      </c>
      <c r="B46" s="5" t="s">
        <v>2824</v>
      </c>
      <c r="C46" s="21">
        <v>1</v>
      </c>
      <c r="D46" s="21">
        <v>3</v>
      </c>
      <c r="E46" s="6" t="s">
        <v>756</v>
      </c>
      <c r="F46" s="7" t="s">
        <v>963</v>
      </c>
      <c r="G46" s="6" t="s">
        <v>1074</v>
      </c>
      <c r="H46" s="6" t="s">
        <v>2237</v>
      </c>
      <c r="I46" s="6" t="s">
        <v>2827</v>
      </c>
      <c r="J46" s="6" t="s">
        <v>965</v>
      </c>
      <c r="K46" s="6" t="s">
        <v>966</v>
      </c>
      <c r="L46" s="12" t="s">
        <v>57</v>
      </c>
      <c r="M46" s="13"/>
      <c r="N46" s="14"/>
      <c r="O46" s="7"/>
      <c r="P46" s="6" t="s">
        <v>1606</v>
      </c>
      <c r="Q46" s="63">
        <f t="shared" si="1"/>
        <v>15</v>
      </c>
      <c r="R46" s="1" t="str">
        <f t="shared" si="2"/>
        <v>015Q0103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AA46" s="67"/>
    </row>
    <row r="47" spans="1:27" ht="15" customHeight="1">
      <c r="A47" s="25" t="str">
        <f t="shared" si="0"/>
        <v>015Q0104</v>
      </c>
      <c r="B47" s="5" t="s">
        <v>2824</v>
      </c>
      <c r="C47" s="21">
        <v>1</v>
      </c>
      <c r="D47" s="21">
        <v>4</v>
      </c>
      <c r="E47" s="6" t="s">
        <v>756</v>
      </c>
      <c r="F47" s="7" t="s">
        <v>963</v>
      </c>
      <c r="G47" s="6" t="s">
        <v>1074</v>
      </c>
      <c r="H47" s="6" t="s">
        <v>2237</v>
      </c>
      <c r="I47" s="6" t="s">
        <v>2828</v>
      </c>
      <c r="J47" s="6" t="s">
        <v>965</v>
      </c>
      <c r="K47" s="6" t="s">
        <v>966</v>
      </c>
      <c r="L47" s="12" t="s">
        <v>6</v>
      </c>
      <c r="M47" s="13" t="s">
        <v>2826</v>
      </c>
      <c r="N47" s="14">
        <v>117</v>
      </c>
      <c r="O47" s="7"/>
      <c r="P47" s="6" t="s">
        <v>1606</v>
      </c>
      <c r="Q47" s="63">
        <f t="shared" si="1"/>
        <v>15</v>
      </c>
      <c r="R47" s="1" t="str">
        <f t="shared" si="2"/>
        <v>015Q0104</v>
      </c>
      <c r="S47" s="1" t="str">
        <f t="shared" si="3"/>
        <v>JWWA  B  117</v>
      </c>
      <c r="T47" s="1" t="str">
        <f t="shared" si="4"/>
        <v>JWWA  B  117</v>
      </c>
      <c r="AA47" s="67"/>
    </row>
    <row r="48" spans="1:27" ht="15" customHeight="1">
      <c r="A48" s="25" t="str">
        <f t="shared" si="0"/>
        <v>015Q0105</v>
      </c>
      <c r="B48" s="5" t="s">
        <v>2824</v>
      </c>
      <c r="C48" s="21">
        <v>1</v>
      </c>
      <c r="D48" s="21">
        <v>5</v>
      </c>
      <c r="E48" s="6" t="s">
        <v>756</v>
      </c>
      <c r="F48" s="7" t="s">
        <v>963</v>
      </c>
      <c r="G48" s="6" t="s">
        <v>1074</v>
      </c>
      <c r="H48" s="6" t="s">
        <v>2238</v>
      </c>
      <c r="I48" s="6" t="s">
        <v>2829</v>
      </c>
      <c r="J48" s="6" t="s">
        <v>965</v>
      </c>
      <c r="K48" s="6" t="s">
        <v>966</v>
      </c>
      <c r="L48" s="12" t="s">
        <v>57</v>
      </c>
      <c r="M48" s="13"/>
      <c r="N48" s="14"/>
      <c r="O48" s="7"/>
      <c r="P48" s="6" t="s">
        <v>1606</v>
      </c>
      <c r="Q48" s="63">
        <f t="shared" si="1"/>
        <v>15</v>
      </c>
      <c r="R48" s="1" t="str">
        <f t="shared" si="2"/>
        <v>015Q0105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AA48" s="67"/>
    </row>
    <row r="49" spans="1:27" ht="15" customHeight="1">
      <c r="A49" s="25" t="str">
        <f t="shared" si="0"/>
        <v>015Q0108</v>
      </c>
      <c r="B49" s="5" t="s">
        <v>2824</v>
      </c>
      <c r="C49" s="21">
        <v>1</v>
      </c>
      <c r="D49" s="21">
        <v>8</v>
      </c>
      <c r="E49" s="6" t="s">
        <v>756</v>
      </c>
      <c r="F49" s="7" t="s">
        <v>963</v>
      </c>
      <c r="G49" s="6" t="s">
        <v>1078</v>
      </c>
      <c r="H49" s="6" t="s">
        <v>2239</v>
      </c>
      <c r="I49" s="6" t="s">
        <v>2830</v>
      </c>
      <c r="J49" s="6" t="s">
        <v>965</v>
      </c>
      <c r="K49" s="6" t="s">
        <v>970</v>
      </c>
      <c r="L49" s="12" t="s">
        <v>6</v>
      </c>
      <c r="M49" s="13" t="s">
        <v>2826</v>
      </c>
      <c r="N49" s="14">
        <v>117</v>
      </c>
      <c r="O49" s="7"/>
      <c r="P49" s="6" t="s">
        <v>1606</v>
      </c>
      <c r="Q49" s="63">
        <f t="shared" si="1"/>
        <v>15</v>
      </c>
      <c r="R49" s="1" t="str">
        <f t="shared" si="2"/>
        <v>015Q0108</v>
      </c>
      <c r="S49" s="1" t="str">
        <f t="shared" si="3"/>
        <v>JWWA  B  117</v>
      </c>
      <c r="T49" s="1" t="str">
        <f t="shared" si="4"/>
        <v>JWWA  B  117</v>
      </c>
      <c r="AA49" s="67"/>
    </row>
    <row r="50" spans="1:27" ht="15" customHeight="1">
      <c r="A50" s="25" t="str">
        <f t="shared" si="0"/>
        <v>015Q0109</v>
      </c>
      <c r="B50" s="5" t="s">
        <v>2824</v>
      </c>
      <c r="C50" s="21">
        <v>1</v>
      </c>
      <c r="D50" s="21">
        <v>9</v>
      </c>
      <c r="E50" s="6" t="s">
        <v>756</v>
      </c>
      <c r="F50" s="7" t="s">
        <v>963</v>
      </c>
      <c r="G50" s="6" t="s">
        <v>1078</v>
      </c>
      <c r="H50" s="6" t="s">
        <v>2239</v>
      </c>
      <c r="I50" s="6" t="s">
        <v>2831</v>
      </c>
      <c r="J50" s="6" t="s">
        <v>965</v>
      </c>
      <c r="K50" s="6" t="s">
        <v>970</v>
      </c>
      <c r="L50" s="12" t="s">
        <v>57</v>
      </c>
      <c r="M50" s="13"/>
      <c r="N50" s="14"/>
      <c r="O50" s="7"/>
      <c r="P50" s="6" t="s">
        <v>1606</v>
      </c>
      <c r="Q50" s="63">
        <f t="shared" si="1"/>
        <v>15</v>
      </c>
      <c r="R50" s="1" t="str">
        <f t="shared" si="2"/>
        <v>015Q0109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AA50" s="67"/>
    </row>
    <row r="51" spans="1:27" ht="15" customHeight="1">
      <c r="A51" s="25" t="str">
        <f t="shared" si="0"/>
        <v>015Q0110</v>
      </c>
      <c r="B51" s="5" t="s">
        <v>2824</v>
      </c>
      <c r="C51" s="21">
        <v>1</v>
      </c>
      <c r="D51" s="21">
        <v>10</v>
      </c>
      <c r="E51" s="6" t="s">
        <v>756</v>
      </c>
      <c r="F51" s="7" t="s">
        <v>963</v>
      </c>
      <c r="G51" s="6" t="s">
        <v>1078</v>
      </c>
      <c r="H51" s="6" t="s">
        <v>2239</v>
      </c>
      <c r="I51" s="6" t="s">
        <v>2832</v>
      </c>
      <c r="J51" s="6" t="s">
        <v>965</v>
      </c>
      <c r="K51" s="6" t="s">
        <v>970</v>
      </c>
      <c r="L51" s="12" t="s">
        <v>6</v>
      </c>
      <c r="M51" s="13" t="s">
        <v>2826</v>
      </c>
      <c r="N51" s="14">
        <v>117</v>
      </c>
      <c r="O51" s="7"/>
      <c r="P51" s="6" t="s">
        <v>1606</v>
      </c>
      <c r="Q51" s="63">
        <f t="shared" si="1"/>
        <v>15</v>
      </c>
      <c r="R51" s="1" t="str">
        <f t="shared" si="2"/>
        <v>015Q0110</v>
      </c>
      <c r="S51" s="1" t="str">
        <f t="shared" si="3"/>
        <v>JWWA  B  117</v>
      </c>
      <c r="T51" s="1" t="str">
        <f t="shared" si="4"/>
        <v>JWWA  B  117</v>
      </c>
      <c r="AA51" s="67"/>
    </row>
    <row r="52" spans="1:27" ht="15" customHeight="1">
      <c r="A52" s="25" t="str">
        <f t="shared" si="0"/>
        <v>015Q0111</v>
      </c>
      <c r="B52" s="5" t="s">
        <v>2824</v>
      </c>
      <c r="C52" s="21">
        <v>1</v>
      </c>
      <c r="D52" s="21">
        <v>11</v>
      </c>
      <c r="E52" s="6" t="s">
        <v>756</v>
      </c>
      <c r="F52" s="7" t="s">
        <v>963</v>
      </c>
      <c r="G52" s="6" t="s">
        <v>1078</v>
      </c>
      <c r="H52" s="6" t="s">
        <v>2239</v>
      </c>
      <c r="I52" s="6" t="s">
        <v>2827</v>
      </c>
      <c r="J52" s="6" t="s">
        <v>965</v>
      </c>
      <c r="K52" s="6" t="s">
        <v>970</v>
      </c>
      <c r="L52" s="12" t="s">
        <v>57</v>
      </c>
      <c r="M52" s="13"/>
      <c r="N52" s="14"/>
      <c r="O52" s="7"/>
      <c r="P52" s="6" t="s">
        <v>1606</v>
      </c>
      <c r="Q52" s="63">
        <f t="shared" si="1"/>
        <v>15</v>
      </c>
      <c r="R52" s="1" t="str">
        <f t="shared" si="2"/>
        <v>015Q0111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1" t="s">
        <v>1354</v>
      </c>
      <c r="AA52" s="67">
        <v>34</v>
      </c>
    </row>
    <row r="53" spans="1:27" ht="15" customHeight="1">
      <c r="A53" s="25" t="str">
        <f t="shared" si="0"/>
        <v>015Q0112</v>
      </c>
      <c r="B53" s="5" t="s">
        <v>2824</v>
      </c>
      <c r="C53" s="21">
        <v>1</v>
      </c>
      <c r="D53" s="21">
        <v>12</v>
      </c>
      <c r="E53" s="6" t="s">
        <v>756</v>
      </c>
      <c r="F53" s="7" t="s">
        <v>963</v>
      </c>
      <c r="G53" s="6" t="s">
        <v>1078</v>
      </c>
      <c r="H53" s="6" t="s">
        <v>2239</v>
      </c>
      <c r="I53" s="6" t="s">
        <v>2833</v>
      </c>
      <c r="J53" s="6" t="s">
        <v>965</v>
      </c>
      <c r="K53" s="6" t="s">
        <v>970</v>
      </c>
      <c r="L53" s="12" t="s">
        <v>6</v>
      </c>
      <c r="M53" s="13" t="s">
        <v>2826</v>
      </c>
      <c r="N53" s="14">
        <v>117</v>
      </c>
      <c r="O53" s="7"/>
      <c r="P53" s="6" t="s">
        <v>1606</v>
      </c>
      <c r="Q53" s="63">
        <f t="shared" si="1"/>
        <v>15</v>
      </c>
      <c r="R53" s="1" t="str">
        <f t="shared" si="2"/>
        <v>015Q0112</v>
      </c>
      <c r="S53" s="1" t="str">
        <f t="shared" si="3"/>
        <v>JWWA  B  117</v>
      </c>
      <c r="T53" s="1" t="str">
        <f t="shared" si="4"/>
        <v>JWWA  B  117</v>
      </c>
      <c r="AA53" s="67"/>
    </row>
    <row r="54" spans="1:27" ht="15" customHeight="1">
      <c r="A54" s="25" t="str">
        <f t="shared" si="0"/>
        <v>015Q0113</v>
      </c>
      <c r="B54" s="5" t="s">
        <v>2824</v>
      </c>
      <c r="C54" s="21">
        <v>1</v>
      </c>
      <c r="D54" s="21">
        <v>13</v>
      </c>
      <c r="E54" s="6" t="s">
        <v>756</v>
      </c>
      <c r="F54" s="7" t="s">
        <v>963</v>
      </c>
      <c r="G54" s="6" t="s">
        <v>1077</v>
      </c>
      <c r="H54" s="6" t="s">
        <v>1675</v>
      </c>
      <c r="I54" s="6" t="s">
        <v>2834</v>
      </c>
      <c r="J54" s="6" t="s">
        <v>965</v>
      </c>
      <c r="K54" s="6" t="s">
        <v>2835</v>
      </c>
      <c r="L54" s="12" t="s">
        <v>828</v>
      </c>
      <c r="M54" s="13" t="s">
        <v>2826</v>
      </c>
      <c r="N54" s="14">
        <v>20</v>
      </c>
      <c r="O54" s="7"/>
      <c r="P54" s="6" t="s">
        <v>1606</v>
      </c>
      <c r="Q54" s="63">
        <f t="shared" si="1"/>
        <v>15</v>
      </c>
      <c r="R54" s="1" t="str">
        <f t="shared" si="2"/>
        <v>015Q0113</v>
      </c>
      <c r="S54" s="1" t="str">
        <f t="shared" si="3"/>
        <v>PTC  B  20</v>
      </c>
      <c r="T54" s="1" t="str">
        <f t="shared" si="4"/>
        <v>PTC  B  20</v>
      </c>
      <c r="AA54" s="67"/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6"/>
      <c r="J55" s="6"/>
      <c r="K55" s="6"/>
      <c r="L55" s="12"/>
      <c r="M55" s="13"/>
      <c r="N55" s="14"/>
      <c r="O55" s="7"/>
      <c r="P55" s="6"/>
      <c r="Q55" s="63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AA55" s="67"/>
    </row>
    <row r="56" spans="1:27" ht="15" customHeight="1">
      <c r="A56" s="87" t="str">
        <f t="shared" si="0"/>
        <v>015Q0201</v>
      </c>
      <c r="B56" s="5" t="s">
        <v>752</v>
      </c>
      <c r="C56" s="21">
        <v>2</v>
      </c>
      <c r="D56" s="21">
        <v>1</v>
      </c>
      <c r="E56" s="6" t="s">
        <v>756</v>
      </c>
      <c r="F56" s="7" t="s">
        <v>963</v>
      </c>
      <c r="G56" s="6" t="s">
        <v>1076</v>
      </c>
      <c r="H56" s="6" t="s">
        <v>1676</v>
      </c>
      <c r="I56" s="6" t="s">
        <v>727</v>
      </c>
      <c r="J56" s="6"/>
      <c r="K56" s="6"/>
      <c r="L56" s="12" t="s">
        <v>57</v>
      </c>
      <c r="M56" s="13"/>
      <c r="N56" s="14"/>
      <c r="O56" s="7"/>
      <c r="P56" s="6" t="s">
        <v>1606</v>
      </c>
      <c r="Q56" s="63">
        <f t="shared" si="1"/>
        <v>15</v>
      </c>
      <c r="R56" s="1" t="str">
        <f t="shared" si="2"/>
        <v>015Q0201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AA56" s="67"/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6"/>
      <c r="J57" s="6"/>
      <c r="K57" s="6"/>
      <c r="L57" s="12"/>
      <c r="M57" s="13"/>
      <c r="N57" s="14"/>
      <c r="O57" s="7"/>
      <c r="P57" s="6"/>
      <c r="Q57" s="63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AA57" s="67"/>
    </row>
    <row r="58" spans="1:27" ht="15" customHeight="1">
      <c r="A58" s="25" t="str">
        <f t="shared" si="0"/>
        <v>015Q0301</v>
      </c>
      <c r="B58" s="5" t="s">
        <v>752</v>
      </c>
      <c r="C58" s="21">
        <v>3</v>
      </c>
      <c r="D58" s="21">
        <v>1</v>
      </c>
      <c r="E58" s="6" t="s">
        <v>756</v>
      </c>
      <c r="F58" s="7" t="s">
        <v>963</v>
      </c>
      <c r="G58" s="6" t="s">
        <v>1075</v>
      </c>
      <c r="H58" s="6" t="s">
        <v>1677</v>
      </c>
      <c r="I58" s="6" t="s">
        <v>727</v>
      </c>
      <c r="J58" s="6" t="s">
        <v>975</v>
      </c>
      <c r="K58" s="6"/>
      <c r="L58" s="12" t="s">
        <v>57</v>
      </c>
      <c r="M58" s="13"/>
      <c r="N58" s="14"/>
      <c r="O58" s="7"/>
      <c r="P58" s="6" t="s">
        <v>1606</v>
      </c>
      <c r="Q58" s="63">
        <f t="shared" si="1"/>
        <v>15</v>
      </c>
      <c r="R58" s="1" t="str">
        <f t="shared" si="2"/>
        <v>015Q0301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AA58" s="67"/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6"/>
      <c r="J59" s="6"/>
      <c r="K59" s="6"/>
      <c r="L59" s="12"/>
      <c r="M59" s="13"/>
      <c r="N59" s="14"/>
      <c r="O59" s="7"/>
      <c r="P59" s="6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AA59" s="67"/>
    </row>
    <row r="60" spans="1:27" ht="15" customHeight="1">
      <c r="A60" s="25" t="str">
        <f t="shared" si="0"/>
        <v>015Q0401</v>
      </c>
      <c r="B60" s="5" t="s">
        <v>752</v>
      </c>
      <c r="C60" s="21">
        <v>4</v>
      </c>
      <c r="D60" s="21">
        <v>1</v>
      </c>
      <c r="E60" s="6" t="s">
        <v>756</v>
      </c>
      <c r="F60" s="7" t="s">
        <v>933</v>
      </c>
      <c r="G60" s="6" t="s">
        <v>1079</v>
      </c>
      <c r="H60" s="6" t="s">
        <v>1678</v>
      </c>
      <c r="I60" s="6" t="s">
        <v>763</v>
      </c>
      <c r="J60" s="6" t="s">
        <v>934</v>
      </c>
      <c r="K60" s="6"/>
      <c r="L60" s="12" t="s">
        <v>241</v>
      </c>
      <c r="M60" s="13"/>
      <c r="N60" s="14"/>
      <c r="O60" s="7"/>
      <c r="P60" s="6" t="s">
        <v>1606</v>
      </c>
      <c r="Q60" s="63">
        <f t="shared" si="1"/>
        <v>15</v>
      </c>
      <c r="R60" s="1" t="str">
        <f t="shared" si="2"/>
        <v>015Q0401</v>
      </c>
      <c r="S60" s="1" t="str">
        <f t="shared" si="3"/>
        <v xml:space="preserve">JWWA認証    </v>
      </c>
      <c r="T60" s="1" t="str">
        <f t="shared" si="4"/>
        <v xml:space="preserve">JWWA認証    </v>
      </c>
      <c r="AA60" s="67"/>
    </row>
    <row r="61" spans="1:27" ht="15" customHeight="1">
      <c r="A61" s="25" t="str">
        <f t="shared" si="0"/>
        <v>015Q0402</v>
      </c>
      <c r="B61" s="5" t="s">
        <v>752</v>
      </c>
      <c r="C61" s="21">
        <v>4</v>
      </c>
      <c r="D61" s="21">
        <v>2</v>
      </c>
      <c r="E61" s="6" t="s">
        <v>756</v>
      </c>
      <c r="F61" s="7" t="s">
        <v>933</v>
      </c>
      <c r="G61" s="6" t="s">
        <v>1079</v>
      </c>
      <c r="H61" s="6" t="s">
        <v>1679</v>
      </c>
      <c r="I61" s="6" t="s">
        <v>936</v>
      </c>
      <c r="J61" s="6" t="s">
        <v>978</v>
      </c>
      <c r="K61" s="6"/>
      <c r="L61" s="12" t="s">
        <v>241</v>
      </c>
      <c r="M61" s="13"/>
      <c r="N61" s="14"/>
      <c r="O61" s="7"/>
      <c r="P61" s="6" t="s">
        <v>1606</v>
      </c>
      <c r="Q61" s="63">
        <f t="shared" si="1"/>
        <v>15</v>
      </c>
      <c r="R61" s="1" t="str">
        <f t="shared" si="2"/>
        <v>015Q0402</v>
      </c>
      <c r="S61" s="1" t="str">
        <f t="shared" si="3"/>
        <v xml:space="preserve">JWWA認証    </v>
      </c>
      <c r="T61" s="1" t="str">
        <f t="shared" si="4"/>
        <v xml:space="preserve">JWWA認証    </v>
      </c>
      <c r="AA61" s="67"/>
    </row>
    <row r="62" spans="1:27" ht="15" customHeight="1">
      <c r="A62" s="25" t="str">
        <f t="shared" si="0"/>
        <v>015Q0403</v>
      </c>
      <c r="B62" s="5" t="s">
        <v>752</v>
      </c>
      <c r="C62" s="21">
        <v>4</v>
      </c>
      <c r="D62" s="21">
        <v>3</v>
      </c>
      <c r="E62" s="6" t="s">
        <v>756</v>
      </c>
      <c r="F62" s="7" t="s">
        <v>933</v>
      </c>
      <c r="G62" s="6" t="s">
        <v>2604</v>
      </c>
      <c r="H62" s="6" t="s">
        <v>2614</v>
      </c>
      <c r="I62" s="6" t="s">
        <v>936</v>
      </c>
      <c r="J62" s="6" t="s">
        <v>2606</v>
      </c>
      <c r="K62" s="6" t="s">
        <v>937</v>
      </c>
      <c r="L62" s="12" t="s">
        <v>241</v>
      </c>
      <c r="M62" s="13"/>
      <c r="N62" s="14"/>
      <c r="O62" s="7"/>
      <c r="P62" s="6" t="s">
        <v>1606</v>
      </c>
      <c r="Q62" s="63">
        <f t="shared" si="1"/>
        <v>15</v>
      </c>
      <c r="R62" s="1" t="str">
        <f t="shared" si="2"/>
        <v>015Q0403</v>
      </c>
      <c r="S62" s="1" t="str">
        <f t="shared" si="3"/>
        <v xml:space="preserve">JWWA認証    </v>
      </c>
      <c r="T62" s="1" t="str">
        <f t="shared" si="4"/>
        <v xml:space="preserve">JWWA認証    </v>
      </c>
      <c r="AA62" s="67"/>
    </row>
    <row r="63" spans="1:27" ht="15" customHeight="1">
      <c r="A63" s="25" t="str">
        <f t="shared" si="0"/>
        <v>015Q0404</v>
      </c>
      <c r="B63" s="5" t="s">
        <v>752</v>
      </c>
      <c r="C63" s="21">
        <v>4</v>
      </c>
      <c r="D63" s="21">
        <v>4</v>
      </c>
      <c r="E63" s="6" t="s">
        <v>756</v>
      </c>
      <c r="F63" s="7" t="s">
        <v>938</v>
      </c>
      <c r="G63" s="6" t="s">
        <v>2607</v>
      </c>
      <c r="H63" s="6" t="s">
        <v>2615</v>
      </c>
      <c r="I63" s="6" t="s">
        <v>936</v>
      </c>
      <c r="J63" s="6" t="s">
        <v>2606</v>
      </c>
      <c r="K63" s="6"/>
      <c r="L63" s="12" t="s">
        <v>241</v>
      </c>
      <c r="M63" s="13"/>
      <c r="N63" s="14"/>
      <c r="O63" s="7"/>
      <c r="P63" s="6" t="s">
        <v>1606</v>
      </c>
      <c r="Q63" s="63">
        <f t="shared" si="1"/>
        <v>15</v>
      </c>
      <c r="R63" s="1" t="str">
        <f t="shared" si="2"/>
        <v>015Q0404</v>
      </c>
      <c r="S63" s="1" t="str">
        <f t="shared" si="3"/>
        <v xml:space="preserve">JWWA認証    </v>
      </c>
      <c r="T63" s="1" t="str">
        <f t="shared" si="4"/>
        <v xml:space="preserve">JWWA認証    </v>
      </c>
      <c r="AA63" s="67"/>
    </row>
    <row r="64" spans="1:27" ht="15" customHeight="1">
      <c r="A64" s="25" t="str">
        <f t="shared" si="0"/>
        <v>015Q0405</v>
      </c>
      <c r="B64" s="5" t="s">
        <v>752</v>
      </c>
      <c r="C64" s="21">
        <v>4</v>
      </c>
      <c r="D64" s="21">
        <v>5</v>
      </c>
      <c r="E64" s="6" t="s">
        <v>756</v>
      </c>
      <c r="F64" s="7" t="s">
        <v>938</v>
      </c>
      <c r="G64" s="6" t="s">
        <v>2607</v>
      </c>
      <c r="H64" s="6" t="s">
        <v>2616</v>
      </c>
      <c r="I64" s="6" t="s">
        <v>87</v>
      </c>
      <c r="J64" s="6" t="s">
        <v>2617</v>
      </c>
      <c r="K64" s="6"/>
      <c r="L64" s="12" t="s">
        <v>241</v>
      </c>
      <c r="M64" s="13"/>
      <c r="N64" s="14"/>
      <c r="O64" s="7"/>
      <c r="P64" s="6" t="s">
        <v>1606</v>
      </c>
      <c r="Q64" s="63">
        <f t="shared" si="1"/>
        <v>15</v>
      </c>
      <c r="R64" s="1" t="str">
        <f t="shared" si="2"/>
        <v>015Q0405</v>
      </c>
      <c r="S64" s="1" t="str">
        <f t="shared" si="3"/>
        <v xml:space="preserve">JWWA認証    </v>
      </c>
      <c r="T64" s="1" t="str">
        <f t="shared" si="4"/>
        <v xml:space="preserve">JWWA認証    </v>
      </c>
      <c r="Z64" s="1" t="s">
        <v>843</v>
      </c>
      <c r="AA64" s="67">
        <v>13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6"/>
      <c r="J65" s="6"/>
      <c r="K65" s="6"/>
      <c r="L65" s="12"/>
      <c r="M65" s="13"/>
      <c r="N65" s="14"/>
      <c r="O65" s="7"/>
      <c r="P65" s="6"/>
      <c r="Q65" s="63" t="str">
        <f t="shared" si="1"/>
        <v/>
      </c>
      <c r="R65" s="1" t="str">
        <f t="shared" si="2"/>
        <v/>
      </c>
      <c r="S65" s="1" t="str">
        <f t="shared" si="3"/>
        <v xml:space="preserve">    </v>
      </c>
      <c r="T65" s="1" t="str">
        <f t="shared" si="4"/>
        <v xml:space="preserve">    </v>
      </c>
      <c r="Z65" s="1" t="s">
        <v>2224</v>
      </c>
      <c r="AA65" s="67">
        <v>46</v>
      </c>
    </row>
    <row r="66" spans="1:27" ht="15" customHeight="1">
      <c r="A66" s="25" t="str">
        <f t="shared" si="0"/>
        <v>015Q0501</v>
      </c>
      <c r="B66" s="5" t="s">
        <v>752</v>
      </c>
      <c r="C66" s="21">
        <v>5</v>
      </c>
      <c r="D66" s="21">
        <v>1</v>
      </c>
      <c r="E66" s="6" t="s">
        <v>756</v>
      </c>
      <c r="F66" s="7" t="s">
        <v>980</v>
      </c>
      <c r="G66" s="6" t="s">
        <v>1680</v>
      </c>
      <c r="H66" s="6" t="s">
        <v>1682</v>
      </c>
      <c r="I66" s="6" t="s">
        <v>727</v>
      </c>
      <c r="J66" s="6" t="s">
        <v>1681</v>
      </c>
      <c r="K66" s="6"/>
      <c r="L66" s="12" t="s">
        <v>241</v>
      </c>
      <c r="M66" s="13"/>
      <c r="N66" s="14"/>
      <c r="O66" s="7"/>
      <c r="P66" s="6" t="s">
        <v>1606</v>
      </c>
      <c r="Q66" s="63">
        <f t="shared" si="1"/>
        <v>15</v>
      </c>
      <c r="R66" s="1" t="str">
        <f t="shared" si="2"/>
        <v>015Q0501</v>
      </c>
      <c r="S66" s="1" t="str">
        <f t="shared" si="3"/>
        <v xml:space="preserve">JWWA認証    </v>
      </c>
      <c r="T66" s="1" t="str">
        <f t="shared" si="4"/>
        <v xml:space="preserve">JWWA認証    </v>
      </c>
      <c r="Z66" s="1" t="s">
        <v>1813</v>
      </c>
      <c r="AA66" s="67">
        <v>21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6"/>
      <c r="J67" s="6"/>
      <c r="K67" s="6"/>
      <c r="L67" s="12"/>
      <c r="M67" s="13"/>
      <c r="N67" s="14"/>
      <c r="O67" s="7"/>
      <c r="P67" s="6"/>
      <c r="Q67" s="63" t="str">
        <f t="shared" si="1"/>
        <v/>
      </c>
      <c r="R67" s="1" t="str">
        <f t="shared" si="2"/>
        <v/>
      </c>
      <c r="S67" s="1" t="str">
        <f t="shared" si="3"/>
        <v xml:space="preserve">    </v>
      </c>
      <c r="T67" s="1" t="str">
        <f t="shared" si="4"/>
        <v xml:space="preserve">    </v>
      </c>
      <c r="Z67" s="1" t="s">
        <v>1694</v>
      </c>
      <c r="AA67" s="67">
        <v>41</v>
      </c>
    </row>
    <row r="68" spans="1:27" ht="15" customHeight="1">
      <c r="A68" s="25" t="str">
        <f t="shared" si="0"/>
        <v>015Q0701</v>
      </c>
      <c r="B68" s="5" t="s">
        <v>752</v>
      </c>
      <c r="C68" s="21">
        <v>7</v>
      </c>
      <c r="D68" s="21">
        <v>1</v>
      </c>
      <c r="E68" s="6" t="s">
        <v>756</v>
      </c>
      <c r="F68" s="7" t="s">
        <v>938</v>
      </c>
      <c r="G68" s="6" t="s">
        <v>981</v>
      </c>
      <c r="H68" s="6" t="s">
        <v>1683</v>
      </c>
      <c r="I68" s="6" t="s">
        <v>940</v>
      </c>
      <c r="J68" s="6" t="s">
        <v>941</v>
      </c>
      <c r="K68" s="6"/>
      <c r="L68" s="12" t="s">
        <v>241</v>
      </c>
      <c r="M68" s="13"/>
      <c r="N68" s="14"/>
      <c r="O68" s="7"/>
      <c r="P68" s="6" t="s">
        <v>1606</v>
      </c>
      <c r="Q68" s="63">
        <f t="shared" si="1"/>
        <v>15</v>
      </c>
      <c r="R68" s="1" t="str">
        <f t="shared" si="2"/>
        <v>015Q0701</v>
      </c>
      <c r="S68" s="1" t="str">
        <f t="shared" si="3"/>
        <v xml:space="preserve">JWWA認証    </v>
      </c>
      <c r="T68" s="1" t="str">
        <f t="shared" si="4"/>
        <v xml:space="preserve">JWWA認証    </v>
      </c>
      <c r="Z68" s="1" t="s">
        <v>4025</v>
      </c>
      <c r="AA68" s="67">
        <v>0</v>
      </c>
    </row>
    <row r="69" spans="1:27" ht="15" customHeight="1">
      <c r="A69" s="25" t="str">
        <f t="shared" si="0"/>
        <v>015Q0702</v>
      </c>
      <c r="B69" s="5" t="s">
        <v>752</v>
      </c>
      <c r="C69" s="21">
        <v>7</v>
      </c>
      <c r="D69" s="21">
        <v>2</v>
      </c>
      <c r="E69" s="6" t="s">
        <v>756</v>
      </c>
      <c r="F69" s="7" t="s">
        <v>938</v>
      </c>
      <c r="G69" s="6" t="s">
        <v>2618</v>
      </c>
      <c r="H69" s="6" t="s">
        <v>1684</v>
      </c>
      <c r="I69" s="6" t="s">
        <v>1685</v>
      </c>
      <c r="J69" s="6" t="s">
        <v>941</v>
      </c>
      <c r="K69" s="6"/>
      <c r="L69" s="12" t="s">
        <v>241</v>
      </c>
      <c r="M69" s="13"/>
      <c r="N69" s="14"/>
      <c r="O69" s="7"/>
      <c r="P69" s="6" t="s">
        <v>1606</v>
      </c>
      <c r="Q69" s="63">
        <f t="shared" si="1"/>
        <v>15</v>
      </c>
      <c r="R69" s="1" t="str">
        <f t="shared" si="2"/>
        <v>015Q0702</v>
      </c>
      <c r="S69" s="1" t="str">
        <f t="shared" si="3"/>
        <v xml:space="preserve">JWWA認証    </v>
      </c>
      <c r="T69" s="1" t="str">
        <f t="shared" si="4"/>
        <v xml:space="preserve">JWWA認証    </v>
      </c>
      <c r="Z69" s="1" t="s">
        <v>313</v>
      </c>
      <c r="AA69" s="67">
        <v>8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6"/>
      <c r="J70" s="6"/>
      <c r="K70" s="6"/>
      <c r="L70" s="12"/>
      <c r="M70" s="13"/>
      <c r="N70" s="14"/>
      <c r="O70" s="7"/>
      <c r="P70" s="6"/>
      <c r="Q70" s="63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Z70" s="1" t="s">
        <v>1225</v>
      </c>
      <c r="AA70" s="67">
        <v>37</v>
      </c>
    </row>
    <row r="71" spans="1:27" ht="15" customHeight="1">
      <c r="A71" s="25" t="str">
        <f t="shared" si="0"/>
        <v>015M0401</v>
      </c>
      <c r="B71" s="5" t="s">
        <v>228</v>
      </c>
      <c r="C71" s="21">
        <v>4</v>
      </c>
      <c r="D71" s="21">
        <v>1</v>
      </c>
      <c r="E71" s="6" t="s">
        <v>555</v>
      </c>
      <c r="F71" s="7" t="s">
        <v>125</v>
      </c>
      <c r="G71" s="6" t="s">
        <v>982</v>
      </c>
      <c r="H71" s="6" t="s">
        <v>1686</v>
      </c>
      <c r="I71" s="6" t="s">
        <v>727</v>
      </c>
      <c r="J71" s="6" t="s">
        <v>984</v>
      </c>
      <c r="K71" s="6" t="s">
        <v>985</v>
      </c>
      <c r="L71" s="12" t="s">
        <v>241</v>
      </c>
      <c r="M71" s="13"/>
      <c r="N71" s="14"/>
      <c r="O71" s="7"/>
      <c r="P71" s="6" t="s">
        <v>1606</v>
      </c>
      <c r="Q71" s="63">
        <f t="shared" ref="Q71:Q134" si="5">IF(P71="","",VLOOKUP(P71,$Z$7:$AA$90,2,FALSE))</f>
        <v>15</v>
      </c>
      <c r="R71" s="1" t="str">
        <f t="shared" si="2"/>
        <v>015M0401</v>
      </c>
      <c r="S71" s="1" t="str">
        <f t="shared" si="3"/>
        <v xml:space="preserve">JWWA認証    </v>
      </c>
      <c r="T71" s="1" t="str">
        <f t="shared" si="4"/>
        <v xml:space="preserve">JWWA認証    </v>
      </c>
      <c r="Z71" s="1" t="s">
        <v>1214</v>
      </c>
      <c r="AA71" s="67">
        <v>32</v>
      </c>
    </row>
    <row r="72" spans="1:27" ht="15" customHeight="1">
      <c r="A72" s="25" t="str">
        <f t="shared" si="0"/>
        <v>015M0402</v>
      </c>
      <c r="B72" s="5" t="s">
        <v>228</v>
      </c>
      <c r="C72" s="21">
        <v>4</v>
      </c>
      <c r="D72" s="21">
        <v>2</v>
      </c>
      <c r="E72" s="6" t="s">
        <v>555</v>
      </c>
      <c r="F72" s="7" t="s">
        <v>125</v>
      </c>
      <c r="G72" s="6" t="s">
        <v>982</v>
      </c>
      <c r="H72" s="6" t="s">
        <v>1687</v>
      </c>
      <c r="I72" s="6" t="s">
        <v>2619</v>
      </c>
      <c r="J72" s="6" t="s">
        <v>984</v>
      </c>
      <c r="K72" s="6" t="s">
        <v>985</v>
      </c>
      <c r="L72" s="12" t="s">
        <v>241</v>
      </c>
      <c r="M72" s="13"/>
      <c r="N72" s="14"/>
      <c r="O72" s="7"/>
      <c r="P72" s="6" t="s">
        <v>1606</v>
      </c>
      <c r="Q72" s="63">
        <f t="shared" si="5"/>
        <v>15</v>
      </c>
      <c r="R72" s="1" t="str">
        <f t="shared" si="2"/>
        <v>015M0402</v>
      </c>
      <c r="S72" s="1" t="str">
        <f t="shared" ref="S72:S135" si="6">""&amp;L72&amp;"  "&amp;M72&amp;"  "&amp;N72&amp;""</f>
        <v xml:space="preserve">JWWA認証    </v>
      </c>
      <c r="T72" s="1" t="str">
        <f t="shared" ref="T72:T135" si="7">S72</f>
        <v xml:space="preserve">JWWA認証    </v>
      </c>
      <c r="Z72" s="1" t="s">
        <v>1634</v>
      </c>
      <c r="AA72" s="67">
        <v>31</v>
      </c>
    </row>
    <row r="73" spans="1:27" ht="15" customHeight="1">
      <c r="A73" s="25" t="str">
        <f t="shared" si="0"/>
        <v/>
      </c>
      <c r="B73" s="5"/>
      <c r="C73" s="21"/>
      <c r="D73" s="21"/>
      <c r="E73" s="6"/>
      <c r="F73" s="7"/>
      <c r="G73" s="6"/>
      <c r="H73" s="6"/>
      <c r="I73" s="6"/>
      <c r="J73" s="6"/>
      <c r="K73" s="6"/>
      <c r="L73" s="12"/>
      <c r="M73" s="13"/>
      <c r="N73" s="14"/>
      <c r="O73" s="7"/>
      <c r="P73" s="6"/>
      <c r="Q73" s="63" t="str">
        <f t="shared" si="5"/>
        <v/>
      </c>
      <c r="R73" s="1" t="str">
        <f t="shared" si="2"/>
        <v/>
      </c>
      <c r="S73" s="1" t="str">
        <f t="shared" si="6"/>
        <v xml:space="preserve">    </v>
      </c>
      <c r="T73" s="1" t="str">
        <f t="shared" si="7"/>
        <v xml:space="preserve">    </v>
      </c>
      <c r="Z73" s="1" t="s">
        <v>2072</v>
      </c>
      <c r="AA73" s="67">
        <v>44</v>
      </c>
    </row>
    <row r="74" spans="1:27" ht="15" customHeight="1">
      <c r="A74" s="25" t="str">
        <f t="shared" si="0"/>
        <v/>
      </c>
      <c r="B74" s="5"/>
      <c r="C74" s="21"/>
      <c r="D74" s="21"/>
      <c r="E74" s="6"/>
      <c r="F74" s="7"/>
      <c r="G74" s="6"/>
      <c r="H74" s="6"/>
      <c r="I74" s="6"/>
      <c r="J74" s="6"/>
      <c r="K74" s="6"/>
      <c r="L74" s="12"/>
      <c r="M74" s="13"/>
      <c r="N74" s="14"/>
      <c r="O74" s="7"/>
      <c r="P74" s="6"/>
      <c r="Q74" s="63" t="str">
        <f t="shared" si="5"/>
        <v/>
      </c>
      <c r="R74" s="1" t="str">
        <f t="shared" si="2"/>
        <v/>
      </c>
      <c r="S74" s="1" t="str">
        <f t="shared" si="6"/>
        <v xml:space="preserve">    </v>
      </c>
      <c r="T74" s="1" t="str">
        <f t="shared" si="7"/>
        <v xml:space="preserve">    </v>
      </c>
      <c r="Z74" s="1" t="s">
        <v>4026</v>
      </c>
      <c r="AA74" s="67">
        <v>0</v>
      </c>
    </row>
    <row r="75" spans="1:27" ht="15" customHeight="1">
      <c r="A75" s="25" t="str">
        <f t="shared" si="0"/>
        <v/>
      </c>
      <c r="B75" s="5"/>
      <c r="C75" s="21"/>
      <c r="D75" s="21"/>
      <c r="E75" s="6"/>
      <c r="F75" s="7"/>
      <c r="G75" s="6"/>
      <c r="H75" s="6"/>
      <c r="I75" s="6"/>
      <c r="J75" s="6"/>
      <c r="K75" s="6"/>
      <c r="L75" s="12"/>
      <c r="M75" s="13"/>
      <c r="N75" s="14"/>
      <c r="O75" s="7"/>
      <c r="P75" s="6"/>
      <c r="Q75" s="63" t="str">
        <f t="shared" si="5"/>
        <v/>
      </c>
      <c r="R75" s="1" t="str">
        <f t="shared" si="2"/>
        <v/>
      </c>
      <c r="S75" s="1" t="str">
        <f t="shared" si="6"/>
        <v xml:space="preserve">    </v>
      </c>
      <c r="T75" s="1" t="str">
        <f t="shared" si="7"/>
        <v xml:space="preserve">    </v>
      </c>
      <c r="Z75" s="1" t="s">
        <v>4027</v>
      </c>
      <c r="AA75" s="67">
        <v>0</v>
      </c>
    </row>
    <row r="76" spans="1:27" ht="15" customHeight="1">
      <c r="A76" s="25" t="str">
        <f t="shared" si="0"/>
        <v/>
      </c>
      <c r="B76" s="5"/>
      <c r="C76" s="21"/>
      <c r="D76" s="21"/>
      <c r="E76" s="6"/>
      <c r="F76" s="7"/>
      <c r="G76" s="6"/>
      <c r="H76" s="6"/>
      <c r="I76" s="6"/>
      <c r="J76" s="6"/>
      <c r="K76" s="6"/>
      <c r="L76" s="12"/>
      <c r="M76" s="13"/>
      <c r="N76" s="14"/>
      <c r="O76" s="7"/>
      <c r="P76" s="6"/>
      <c r="Q76" s="63" t="str">
        <f t="shared" si="5"/>
        <v/>
      </c>
      <c r="R76" s="1" t="str">
        <f t="shared" si="2"/>
        <v/>
      </c>
      <c r="S76" s="1" t="str">
        <f t="shared" si="6"/>
        <v xml:space="preserve">    </v>
      </c>
      <c r="T76" s="1" t="str">
        <f t="shared" si="7"/>
        <v xml:space="preserve">    </v>
      </c>
      <c r="Z76" s="1" t="s">
        <v>605</v>
      </c>
      <c r="AA76" s="67">
        <v>14</v>
      </c>
    </row>
    <row r="77" spans="1:27" ht="15" customHeight="1">
      <c r="A77" s="25" t="str">
        <f t="shared" si="0"/>
        <v/>
      </c>
      <c r="B77" s="5"/>
      <c r="C77" s="21"/>
      <c r="D77" s="21"/>
      <c r="E77" s="6"/>
      <c r="F77" s="7"/>
      <c r="G77" s="6"/>
      <c r="H77" s="6"/>
      <c r="I77" s="6"/>
      <c r="J77" s="6"/>
      <c r="K77" s="6"/>
      <c r="L77" s="12"/>
      <c r="M77" s="13"/>
      <c r="N77" s="14"/>
      <c r="O77" s="7"/>
      <c r="P77" s="6"/>
      <c r="Q77" s="63" t="str">
        <f t="shared" si="5"/>
        <v/>
      </c>
      <c r="R77" s="1" t="str">
        <f t="shared" si="2"/>
        <v/>
      </c>
      <c r="S77" s="1" t="str">
        <f t="shared" si="6"/>
        <v xml:space="preserve">    </v>
      </c>
      <c r="T77" s="1" t="str">
        <f t="shared" si="7"/>
        <v xml:space="preserve">    </v>
      </c>
      <c r="Z77" s="1" t="s">
        <v>4028</v>
      </c>
      <c r="AA77" s="67">
        <v>0</v>
      </c>
    </row>
    <row r="78" spans="1:27" ht="15" customHeight="1">
      <c r="A78" s="25" t="str">
        <f t="shared" si="0"/>
        <v/>
      </c>
      <c r="B78" s="5"/>
      <c r="C78" s="21"/>
      <c r="D78" s="21"/>
      <c r="E78" s="6"/>
      <c r="F78" s="7"/>
      <c r="G78" s="6"/>
      <c r="H78" s="6"/>
      <c r="I78" s="6"/>
      <c r="J78" s="6"/>
      <c r="K78" s="6"/>
      <c r="L78" s="12"/>
      <c r="M78" s="13"/>
      <c r="N78" s="14"/>
      <c r="O78" s="7"/>
      <c r="P78" s="6"/>
      <c r="Q78" s="63" t="str">
        <f t="shared" si="5"/>
        <v/>
      </c>
      <c r="R78" s="1" t="str">
        <f t="shared" si="2"/>
        <v/>
      </c>
      <c r="S78" s="1" t="str">
        <f t="shared" si="6"/>
        <v xml:space="preserve">    </v>
      </c>
      <c r="T78" s="1" t="str">
        <f t="shared" si="7"/>
        <v xml:space="preserve">    </v>
      </c>
      <c r="Z78" s="1" t="s">
        <v>4029</v>
      </c>
      <c r="AA78" s="67">
        <v>0</v>
      </c>
    </row>
    <row r="79" spans="1:27" ht="15" customHeight="1">
      <c r="A79" s="25" t="str">
        <f t="shared" si="0"/>
        <v/>
      </c>
      <c r="B79" s="5"/>
      <c r="C79" s="21"/>
      <c r="D79" s="21"/>
      <c r="E79" s="6"/>
      <c r="F79" s="7"/>
      <c r="G79" s="6"/>
      <c r="H79" s="6"/>
      <c r="I79" s="6"/>
      <c r="J79" s="6"/>
      <c r="K79" s="6"/>
      <c r="L79" s="12"/>
      <c r="M79" s="13"/>
      <c r="N79" s="14"/>
      <c r="O79" s="7"/>
      <c r="P79" s="6"/>
      <c r="Q79" s="63" t="str">
        <f t="shared" si="5"/>
        <v/>
      </c>
      <c r="R79" s="1" t="str">
        <f t="shared" ref="R79:R85" si="8">A79</f>
        <v/>
      </c>
      <c r="S79" s="1" t="str">
        <f t="shared" si="6"/>
        <v xml:space="preserve">    </v>
      </c>
      <c r="T79" s="1" t="str">
        <f t="shared" si="7"/>
        <v xml:space="preserve">    </v>
      </c>
      <c r="Z79" s="1" t="s">
        <v>1592</v>
      </c>
      <c r="AA79" s="67">
        <v>24</v>
      </c>
    </row>
    <row r="80" spans="1:27" ht="15" customHeight="1">
      <c r="A80" s="87" t="str">
        <f t="shared" si="0"/>
        <v>015H0231</v>
      </c>
      <c r="B80" s="5" t="s">
        <v>3128</v>
      </c>
      <c r="C80" s="21">
        <v>2</v>
      </c>
      <c r="D80" s="21">
        <v>31</v>
      </c>
      <c r="E80" s="6" t="s">
        <v>709</v>
      </c>
      <c r="F80" s="7" t="s">
        <v>27</v>
      </c>
      <c r="G80" s="6" t="s">
        <v>844</v>
      </c>
      <c r="H80" s="6" t="s">
        <v>3129</v>
      </c>
      <c r="I80" s="6" t="s">
        <v>3130</v>
      </c>
      <c r="J80" s="6" t="s">
        <v>2582</v>
      </c>
      <c r="K80" s="6"/>
      <c r="L80" s="12" t="s">
        <v>241</v>
      </c>
      <c r="M80" s="13"/>
      <c r="N80" s="14"/>
      <c r="O80" s="7"/>
      <c r="P80" s="6" t="s">
        <v>1606</v>
      </c>
      <c r="Q80" s="63">
        <f t="shared" si="5"/>
        <v>15</v>
      </c>
      <c r="R80" s="1" t="str">
        <f t="shared" si="8"/>
        <v>015H0231</v>
      </c>
      <c r="S80" s="1" t="str">
        <f t="shared" si="6"/>
        <v xml:space="preserve">JWWA認証    </v>
      </c>
      <c r="T80" s="1" t="str">
        <f t="shared" si="7"/>
        <v xml:space="preserve">JWWA認証    </v>
      </c>
      <c r="Z80" s="1" t="s">
        <v>4030</v>
      </c>
      <c r="AA80" s="67">
        <v>0</v>
      </c>
    </row>
    <row r="81" spans="1:27" ht="15" customHeight="1">
      <c r="A81" s="87" t="str">
        <f t="shared" si="0"/>
        <v>015H0232</v>
      </c>
      <c r="B81" s="5" t="s">
        <v>3128</v>
      </c>
      <c r="C81" s="21">
        <v>2</v>
      </c>
      <c r="D81" s="21">
        <v>32</v>
      </c>
      <c r="E81" s="6" t="s">
        <v>709</v>
      </c>
      <c r="F81" s="7" t="s">
        <v>27</v>
      </c>
      <c r="G81" s="6" t="s">
        <v>853</v>
      </c>
      <c r="H81" s="6" t="s">
        <v>3131</v>
      </c>
      <c r="I81" s="6" t="s">
        <v>3130</v>
      </c>
      <c r="J81" s="6" t="s">
        <v>2582</v>
      </c>
      <c r="K81" s="6"/>
      <c r="L81" s="12" t="s">
        <v>241</v>
      </c>
      <c r="M81" s="13"/>
      <c r="N81" s="14"/>
      <c r="O81" s="7"/>
      <c r="P81" s="6" t="s">
        <v>1606</v>
      </c>
      <c r="Q81" s="63">
        <f t="shared" si="5"/>
        <v>15</v>
      </c>
      <c r="R81" s="1" t="str">
        <f t="shared" si="8"/>
        <v>015H0232</v>
      </c>
      <c r="S81" s="1" t="str">
        <f t="shared" si="6"/>
        <v xml:space="preserve">JWWA認証    </v>
      </c>
      <c r="T81" s="1" t="str">
        <f t="shared" si="7"/>
        <v xml:space="preserve">JWWA認証    </v>
      </c>
      <c r="Z81" s="1" t="s">
        <v>4031</v>
      </c>
      <c r="AA81" s="67">
        <v>0</v>
      </c>
    </row>
    <row r="82" spans="1:27" ht="15" customHeight="1">
      <c r="A82" s="25" t="str">
        <f t="shared" si="0"/>
        <v/>
      </c>
      <c r="B82" s="5"/>
      <c r="C82" s="21"/>
      <c r="D82" s="21"/>
      <c r="E82" s="6"/>
      <c r="F82" s="7"/>
      <c r="G82" s="6"/>
      <c r="H82" s="6"/>
      <c r="I82" s="11"/>
      <c r="J82" s="11"/>
      <c r="K82" s="11"/>
      <c r="L82" s="12"/>
      <c r="M82" s="13"/>
      <c r="N82" s="14"/>
      <c r="O82" s="7"/>
      <c r="P82" s="11"/>
      <c r="Q82" s="63" t="str">
        <f t="shared" si="5"/>
        <v/>
      </c>
      <c r="R82" s="1" t="str">
        <f t="shared" si="8"/>
        <v/>
      </c>
      <c r="S82" s="1" t="str">
        <f t="shared" si="6"/>
        <v xml:space="preserve">    </v>
      </c>
      <c r="T82" s="1" t="str">
        <f t="shared" si="7"/>
        <v xml:space="preserve">    </v>
      </c>
      <c r="Z82" s="1" t="s">
        <v>560</v>
      </c>
      <c r="AA82" s="67">
        <v>36</v>
      </c>
    </row>
    <row r="83" spans="1:27" ht="15" customHeight="1">
      <c r="A83" s="25" t="str">
        <f t="shared" si="0"/>
        <v>015Q0114</v>
      </c>
      <c r="B83" s="5" t="s">
        <v>3132</v>
      </c>
      <c r="C83" s="21">
        <v>1</v>
      </c>
      <c r="D83" s="21">
        <v>14</v>
      </c>
      <c r="E83" s="6" t="s">
        <v>756</v>
      </c>
      <c r="F83" s="7" t="s">
        <v>963</v>
      </c>
      <c r="G83" s="6" t="s">
        <v>1200</v>
      </c>
      <c r="H83" s="6" t="s">
        <v>3133</v>
      </c>
      <c r="I83" s="6" t="s">
        <v>3134</v>
      </c>
      <c r="J83" s="6" t="s">
        <v>975</v>
      </c>
      <c r="K83" s="6" t="s">
        <v>1201</v>
      </c>
      <c r="L83" s="12" t="s">
        <v>6</v>
      </c>
      <c r="M83" s="13" t="s">
        <v>3135</v>
      </c>
      <c r="N83" s="14">
        <v>136</v>
      </c>
      <c r="O83" s="7"/>
      <c r="P83" s="6" t="s">
        <v>1606</v>
      </c>
      <c r="Q83" s="63">
        <f t="shared" si="5"/>
        <v>15</v>
      </c>
      <c r="R83" s="1" t="str">
        <f t="shared" si="8"/>
        <v>015Q0114</v>
      </c>
      <c r="S83" s="1" t="str">
        <f t="shared" si="6"/>
        <v>JWWA  B  136</v>
      </c>
      <c r="T83" s="1" t="str">
        <f t="shared" si="7"/>
        <v>JWWA  B  136</v>
      </c>
      <c r="V83" s="2"/>
      <c r="Z83" s="1" t="s">
        <v>4032</v>
      </c>
      <c r="AA83" s="67">
        <v>0</v>
      </c>
    </row>
    <row r="84" spans="1:27" ht="15" customHeight="1">
      <c r="A84" s="25" t="str">
        <f t="shared" si="0"/>
        <v/>
      </c>
      <c r="B84" s="5"/>
      <c r="C84" s="21"/>
      <c r="D84" s="21"/>
      <c r="E84" s="6"/>
      <c r="F84" s="7"/>
      <c r="G84" s="6"/>
      <c r="H84" s="6"/>
      <c r="I84" s="6"/>
      <c r="J84" s="6"/>
      <c r="K84" s="6"/>
      <c r="L84" s="12"/>
      <c r="M84" s="13"/>
      <c r="N84" s="14"/>
      <c r="O84" s="7"/>
      <c r="P84" s="11"/>
      <c r="Q84" s="63" t="str">
        <f t="shared" si="5"/>
        <v/>
      </c>
      <c r="R84" s="1" t="str">
        <f t="shared" si="8"/>
        <v/>
      </c>
      <c r="S84" s="1" t="str">
        <f t="shared" si="6"/>
        <v xml:space="preserve">    </v>
      </c>
      <c r="T84" s="1" t="str">
        <f t="shared" si="7"/>
        <v xml:space="preserve">    </v>
      </c>
      <c r="U84" s="2"/>
      <c r="V84" s="2"/>
      <c r="Z84" s="1" t="s">
        <v>1279</v>
      </c>
      <c r="AA84" s="67">
        <v>33</v>
      </c>
    </row>
    <row r="85" spans="1:27" ht="15" customHeight="1">
      <c r="A85" s="25" t="str">
        <f t="shared" si="0"/>
        <v/>
      </c>
      <c r="B85" s="5"/>
      <c r="C85" s="21"/>
      <c r="D85" s="21"/>
      <c r="E85" s="6"/>
      <c r="F85" s="7"/>
      <c r="G85" s="6"/>
      <c r="H85" s="6"/>
      <c r="I85" s="6"/>
      <c r="J85" s="6"/>
      <c r="K85" s="6"/>
      <c r="L85" s="12"/>
      <c r="M85" s="13"/>
      <c r="N85" s="14"/>
      <c r="O85" s="7"/>
      <c r="P85" s="11"/>
      <c r="Q85" s="63" t="str">
        <f t="shared" si="5"/>
        <v/>
      </c>
      <c r="R85" s="1" t="str">
        <f t="shared" si="8"/>
        <v/>
      </c>
      <c r="S85" s="1" t="str">
        <f t="shared" si="6"/>
        <v xml:space="preserve">    </v>
      </c>
      <c r="T85" s="1" t="str">
        <f t="shared" si="7"/>
        <v xml:space="preserve">    </v>
      </c>
      <c r="U85" s="2"/>
      <c r="V85" s="2"/>
      <c r="Z85" s="1" t="s">
        <v>4033</v>
      </c>
      <c r="AA85" s="67">
        <v>0</v>
      </c>
    </row>
    <row r="86" spans="1:27" ht="15" customHeight="1">
      <c r="A86" s="25" t="str">
        <f t="shared" si="0"/>
        <v/>
      </c>
      <c r="B86" s="5"/>
      <c r="C86" s="21"/>
      <c r="D86" s="21"/>
      <c r="E86" s="6"/>
      <c r="F86" s="7"/>
      <c r="G86" s="6"/>
      <c r="H86" s="6"/>
      <c r="I86" s="6"/>
      <c r="J86" s="6"/>
      <c r="K86" s="6"/>
      <c r="L86" s="12"/>
      <c r="M86" s="13"/>
      <c r="N86" s="14"/>
      <c r="O86" s="7"/>
      <c r="P86" s="11"/>
      <c r="Q86" s="63" t="str">
        <f t="shared" si="5"/>
        <v/>
      </c>
      <c r="R86" s="1" t="str">
        <f t="shared" ref="R86:R149" si="9">A89</f>
        <v/>
      </c>
      <c r="S86" s="1" t="str">
        <f t="shared" si="6"/>
        <v xml:space="preserve">    </v>
      </c>
      <c r="T86" s="1" t="str">
        <f t="shared" si="7"/>
        <v xml:space="preserve">    </v>
      </c>
      <c r="U86" s="2"/>
      <c r="V86" s="2"/>
      <c r="Z86" s="1" t="s">
        <v>4034</v>
      </c>
      <c r="AA86" s="67">
        <v>0</v>
      </c>
    </row>
    <row r="87" spans="1:27" ht="15" customHeight="1">
      <c r="A87" s="25" t="str">
        <f t="shared" si="0"/>
        <v/>
      </c>
      <c r="B87" s="5"/>
      <c r="C87" s="21"/>
      <c r="D87" s="21"/>
      <c r="E87" s="6"/>
      <c r="F87" s="7"/>
      <c r="G87" s="6"/>
      <c r="H87" s="6"/>
      <c r="I87" s="6"/>
      <c r="J87" s="6"/>
      <c r="K87" s="6"/>
      <c r="L87" s="12"/>
      <c r="M87" s="9"/>
      <c r="N87" s="10"/>
      <c r="O87" s="7"/>
      <c r="P87" s="6"/>
      <c r="Q87" s="63" t="str">
        <f t="shared" si="5"/>
        <v/>
      </c>
      <c r="R87" s="1" t="str">
        <f t="shared" si="9"/>
        <v/>
      </c>
      <c r="S87" s="1" t="str">
        <f t="shared" si="6"/>
        <v xml:space="preserve">    </v>
      </c>
      <c r="T87" s="1" t="str">
        <f t="shared" si="7"/>
        <v xml:space="preserve">    </v>
      </c>
      <c r="U87" s="2"/>
      <c r="V87" s="2"/>
      <c r="Z87" s="1" t="s">
        <v>4035</v>
      </c>
      <c r="AA87" s="67">
        <v>5</v>
      </c>
    </row>
    <row r="88" spans="1:27" ht="15" customHeight="1">
      <c r="A88" s="25" t="str">
        <f t="shared" si="0"/>
        <v/>
      </c>
      <c r="B88" s="5"/>
      <c r="C88" s="21"/>
      <c r="D88" s="21"/>
      <c r="E88" s="6"/>
      <c r="F88" s="7"/>
      <c r="G88" s="6"/>
      <c r="H88" s="6"/>
      <c r="I88" s="6"/>
      <c r="J88" s="6"/>
      <c r="K88" s="6"/>
      <c r="L88" s="12"/>
      <c r="M88" s="13"/>
      <c r="N88" s="14"/>
      <c r="O88" s="7"/>
      <c r="P88" s="11"/>
      <c r="Q88" s="63" t="str">
        <f t="shared" si="5"/>
        <v/>
      </c>
      <c r="R88" s="1" t="str">
        <f t="shared" si="9"/>
        <v/>
      </c>
      <c r="S88" s="1" t="str">
        <f t="shared" si="6"/>
        <v xml:space="preserve">    </v>
      </c>
      <c r="T88" s="1" t="str">
        <f t="shared" si="7"/>
        <v xml:space="preserve">    </v>
      </c>
      <c r="U88" s="2"/>
      <c r="V88" s="2"/>
      <c r="Z88" s="1" t="s">
        <v>4036</v>
      </c>
      <c r="AA88" s="67">
        <v>0</v>
      </c>
    </row>
    <row r="89" spans="1:27" ht="15" customHeight="1">
      <c r="A89" s="25" t="str">
        <f t="shared" si="0"/>
        <v/>
      </c>
      <c r="B89" s="5"/>
      <c r="C89" s="21"/>
      <c r="D89" s="21"/>
      <c r="E89" s="6"/>
      <c r="F89" s="7"/>
      <c r="G89" s="6"/>
      <c r="H89" s="6"/>
      <c r="I89" s="6"/>
      <c r="J89" s="6"/>
      <c r="K89" s="6"/>
      <c r="L89" s="12"/>
      <c r="M89" s="13"/>
      <c r="N89" s="14"/>
      <c r="O89" s="7"/>
      <c r="P89" s="11"/>
      <c r="Q89" s="63" t="str">
        <f t="shared" si="5"/>
        <v/>
      </c>
      <c r="R89" s="1" t="str">
        <f t="shared" si="9"/>
        <v/>
      </c>
      <c r="S89" s="1" t="str">
        <f t="shared" si="6"/>
        <v xml:space="preserve">    </v>
      </c>
      <c r="T89" s="1" t="str">
        <f t="shared" si="7"/>
        <v xml:space="preserve">    </v>
      </c>
      <c r="U89" s="2"/>
      <c r="V89" s="2"/>
      <c r="Z89" s="1" t="s">
        <v>923</v>
      </c>
      <c r="AA89" s="67">
        <v>43</v>
      </c>
    </row>
    <row r="90" spans="1:27" ht="15" customHeight="1">
      <c r="A90" s="25" t="str">
        <f t="shared" si="0"/>
        <v/>
      </c>
      <c r="B90" s="5"/>
      <c r="C90" s="21"/>
      <c r="D90" s="21"/>
      <c r="E90" s="6"/>
      <c r="F90" s="7"/>
      <c r="G90" s="6"/>
      <c r="H90" s="6"/>
      <c r="I90" s="6"/>
      <c r="J90" s="6"/>
      <c r="K90" s="6"/>
      <c r="L90" s="12"/>
      <c r="M90" s="13"/>
      <c r="N90" s="14"/>
      <c r="O90" s="7"/>
      <c r="P90" s="11"/>
      <c r="Q90" s="63" t="str">
        <f t="shared" si="5"/>
        <v/>
      </c>
      <c r="R90" s="1" t="str">
        <f t="shared" si="9"/>
        <v/>
      </c>
      <c r="S90" s="1" t="str">
        <f t="shared" si="6"/>
        <v xml:space="preserve">    </v>
      </c>
      <c r="T90" s="1" t="str">
        <f t="shared" si="7"/>
        <v xml:space="preserve">    </v>
      </c>
      <c r="U90" s="2"/>
      <c r="V90" s="2"/>
      <c r="Z90" s="1" t="s">
        <v>2077</v>
      </c>
      <c r="AA90" s="67">
        <v>29</v>
      </c>
    </row>
    <row r="91" spans="1:27" ht="15" customHeight="1">
      <c r="A91" s="25" t="str">
        <f t="shared" si="0"/>
        <v/>
      </c>
      <c r="B91" s="5"/>
      <c r="C91" s="21"/>
      <c r="D91" s="21"/>
      <c r="E91" s="6"/>
      <c r="F91" s="7"/>
      <c r="G91" s="6"/>
      <c r="H91" s="6"/>
      <c r="I91" s="6"/>
      <c r="J91" s="6"/>
      <c r="K91" s="6"/>
      <c r="L91" s="12"/>
      <c r="M91" s="13"/>
      <c r="N91" s="14"/>
      <c r="O91" s="7"/>
      <c r="P91" s="11"/>
      <c r="Q91" s="63" t="str">
        <f t="shared" si="5"/>
        <v/>
      </c>
      <c r="R91" s="1" t="str">
        <f t="shared" si="9"/>
        <v/>
      </c>
      <c r="S91" s="1" t="str">
        <f t="shared" si="6"/>
        <v xml:space="preserve">    </v>
      </c>
      <c r="T91" s="1" t="str">
        <f t="shared" si="7"/>
        <v xml:space="preserve">    </v>
      </c>
      <c r="U91" s="2"/>
      <c r="V91" s="2"/>
      <c r="Z91" s="1" t="s">
        <v>2118</v>
      </c>
      <c r="AA91" s="67">
        <v>22</v>
      </c>
    </row>
    <row r="92" spans="1:27" ht="15" customHeight="1">
      <c r="A92" s="25" t="str">
        <f t="shared" si="0"/>
        <v/>
      </c>
      <c r="B92" s="5"/>
      <c r="C92" s="21"/>
      <c r="D92" s="21"/>
      <c r="E92" s="6"/>
      <c r="F92" s="7"/>
      <c r="G92" s="6"/>
      <c r="H92" s="6"/>
      <c r="I92" s="6"/>
      <c r="J92" s="6"/>
      <c r="K92" s="6"/>
      <c r="L92" s="12"/>
      <c r="M92" s="13"/>
      <c r="N92" s="14"/>
      <c r="O92" s="7"/>
      <c r="P92" s="11"/>
      <c r="Q92" s="63" t="str">
        <f t="shared" si="5"/>
        <v/>
      </c>
      <c r="R92" s="1" t="str">
        <f t="shared" si="9"/>
        <v/>
      </c>
      <c r="S92" s="1" t="str">
        <f t="shared" si="6"/>
        <v xml:space="preserve">    </v>
      </c>
      <c r="T92" s="1" t="str">
        <f t="shared" si="7"/>
        <v xml:space="preserve">    </v>
      </c>
      <c r="U92" s="2"/>
      <c r="V92" s="2"/>
      <c r="Z92" s="1" t="s">
        <v>1212</v>
      </c>
      <c r="AA92" s="67">
        <v>28</v>
      </c>
    </row>
    <row r="93" spans="1:27" ht="15" customHeight="1">
      <c r="A93" s="25" t="str">
        <f t="shared" si="0"/>
        <v/>
      </c>
      <c r="B93" s="5"/>
      <c r="C93" s="21"/>
      <c r="D93" s="21"/>
      <c r="E93" s="6"/>
      <c r="F93" s="7"/>
      <c r="G93" s="6"/>
      <c r="H93" s="6"/>
      <c r="I93" s="6"/>
      <c r="J93" s="6"/>
      <c r="K93" s="6"/>
      <c r="L93" s="12"/>
      <c r="M93" s="13"/>
      <c r="N93" s="14"/>
      <c r="O93" s="7"/>
      <c r="P93" s="11"/>
      <c r="Q93" s="63" t="str">
        <f t="shared" si="5"/>
        <v/>
      </c>
      <c r="R93" s="1" t="str">
        <f t="shared" si="9"/>
        <v/>
      </c>
      <c r="S93" s="1" t="str">
        <f t="shared" si="6"/>
        <v xml:space="preserve">    </v>
      </c>
      <c r="T93" s="1" t="str">
        <f t="shared" si="7"/>
        <v xml:space="preserve">    </v>
      </c>
      <c r="U93" s="2"/>
      <c r="V93" s="2"/>
      <c r="Z93" s="1" t="s">
        <v>1591</v>
      </c>
      <c r="AA93" s="67">
        <v>40</v>
      </c>
    </row>
    <row r="94" spans="1:27" ht="15" customHeight="1">
      <c r="A94" s="25" t="str">
        <f t="shared" si="0"/>
        <v/>
      </c>
      <c r="B94" s="5"/>
      <c r="C94" s="21"/>
      <c r="D94" s="21"/>
      <c r="E94" s="6"/>
      <c r="F94" s="7"/>
      <c r="G94" s="6"/>
      <c r="H94" s="6"/>
      <c r="I94" s="11"/>
      <c r="J94" s="11"/>
      <c r="K94" s="11"/>
      <c r="L94" s="12"/>
      <c r="M94" s="13"/>
      <c r="N94" s="14"/>
      <c r="O94" s="7"/>
      <c r="P94" s="11"/>
      <c r="Q94" s="63" t="str">
        <f t="shared" si="5"/>
        <v/>
      </c>
      <c r="R94" s="1" t="str">
        <f t="shared" si="9"/>
        <v/>
      </c>
      <c r="S94" s="1" t="str">
        <f t="shared" si="6"/>
        <v xml:space="preserve">    </v>
      </c>
      <c r="T94" s="1" t="str">
        <f t="shared" si="7"/>
        <v xml:space="preserve">    </v>
      </c>
      <c r="V94" s="2"/>
    </row>
    <row r="95" spans="1:27" ht="15" customHeight="1">
      <c r="A95" s="25" t="str">
        <f t="shared" si="0"/>
        <v/>
      </c>
      <c r="B95" s="5"/>
      <c r="C95" s="21"/>
      <c r="D95" s="21"/>
      <c r="E95" s="6"/>
      <c r="F95" s="7"/>
      <c r="G95" s="6"/>
      <c r="H95" s="6"/>
      <c r="I95" s="6"/>
      <c r="J95" s="6"/>
      <c r="K95" s="6"/>
      <c r="L95" s="12"/>
      <c r="M95" s="13"/>
      <c r="N95" s="14"/>
      <c r="O95" s="7"/>
      <c r="P95" s="11"/>
      <c r="Q95" s="63" t="str">
        <f t="shared" si="5"/>
        <v/>
      </c>
      <c r="R95" s="1" t="str">
        <f t="shared" si="9"/>
        <v/>
      </c>
      <c r="S95" s="1" t="str">
        <f t="shared" si="6"/>
        <v xml:space="preserve">    </v>
      </c>
      <c r="T95" s="1" t="str">
        <f t="shared" si="7"/>
        <v xml:space="preserve">    </v>
      </c>
      <c r="V95" s="2"/>
    </row>
    <row r="96" spans="1:27" ht="15" customHeight="1">
      <c r="A96" s="25" t="str">
        <f t="shared" si="0"/>
        <v/>
      </c>
      <c r="B96" s="5"/>
      <c r="C96" s="21"/>
      <c r="D96" s="21"/>
      <c r="E96" s="6"/>
      <c r="F96" s="7"/>
      <c r="G96" s="6"/>
      <c r="H96" s="6"/>
      <c r="I96" s="6"/>
      <c r="J96" s="6"/>
      <c r="K96" s="6"/>
      <c r="L96" s="12"/>
      <c r="M96" s="13"/>
      <c r="N96" s="14"/>
      <c r="O96" s="7"/>
      <c r="P96" s="11"/>
      <c r="Q96" s="63" t="str">
        <f t="shared" si="5"/>
        <v/>
      </c>
      <c r="R96" s="1" t="str">
        <f t="shared" si="9"/>
        <v/>
      </c>
      <c r="S96" s="1" t="str">
        <f t="shared" si="6"/>
        <v xml:space="preserve">    </v>
      </c>
      <c r="T96" s="1" t="str">
        <f t="shared" si="7"/>
        <v xml:space="preserve">    </v>
      </c>
      <c r="V96" s="2"/>
    </row>
    <row r="97" spans="1:22" ht="15" customHeight="1">
      <c r="A97" s="25" t="str">
        <f t="shared" ref="A97:A160" si="10">IF(OR(B97="",C97="",D97=""),"",TEXT(Q97,"000")&amp;B97&amp;TEXT(C97,"00")&amp;TEXT(D97,"00"))</f>
        <v/>
      </c>
      <c r="B97" s="5"/>
      <c r="C97" s="21"/>
      <c r="D97" s="21"/>
      <c r="E97" s="6"/>
      <c r="F97" s="7"/>
      <c r="G97" s="6"/>
      <c r="H97" s="6"/>
      <c r="I97" s="6"/>
      <c r="J97" s="6"/>
      <c r="K97" s="6"/>
      <c r="L97" s="12"/>
      <c r="M97" s="13"/>
      <c r="N97" s="14"/>
      <c r="O97" s="7"/>
      <c r="P97" s="11"/>
      <c r="Q97" s="63" t="str">
        <f t="shared" si="5"/>
        <v/>
      </c>
      <c r="R97" s="1" t="str">
        <f t="shared" si="9"/>
        <v/>
      </c>
      <c r="S97" s="1" t="str">
        <f t="shared" si="6"/>
        <v xml:space="preserve">    </v>
      </c>
      <c r="T97" s="1" t="str">
        <f t="shared" si="7"/>
        <v xml:space="preserve">    </v>
      </c>
      <c r="V97" s="2"/>
    </row>
    <row r="98" spans="1:22" ht="15" customHeight="1">
      <c r="A98" s="25" t="str">
        <f t="shared" si="10"/>
        <v/>
      </c>
      <c r="B98" s="5"/>
      <c r="C98" s="21"/>
      <c r="D98" s="21"/>
      <c r="E98" s="6"/>
      <c r="F98" s="7"/>
      <c r="G98" s="6"/>
      <c r="H98" s="6"/>
      <c r="I98" s="6"/>
      <c r="J98" s="6"/>
      <c r="K98" s="6"/>
      <c r="L98" s="12"/>
      <c r="M98" s="13"/>
      <c r="N98" s="14"/>
      <c r="O98" s="7"/>
      <c r="P98" s="11"/>
      <c r="Q98" s="63" t="str">
        <f t="shared" si="5"/>
        <v/>
      </c>
      <c r="R98" s="1" t="str">
        <f t="shared" si="9"/>
        <v/>
      </c>
      <c r="S98" s="1" t="str">
        <f t="shared" si="6"/>
        <v xml:space="preserve">    </v>
      </c>
      <c r="T98" s="1" t="str">
        <f t="shared" si="7"/>
        <v xml:space="preserve">    </v>
      </c>
      <c r="V98" s="2"/>
    </row>
    <row r="99" spans="1:22" ht="15" customHeight="1">
      <c r="A99" s="25" t="str">
        <f t="shared" si="10"/>
        <v/>
      </c>
      <c r="B99" s="5"/>
      <c r="C99" s="21"/>
      <c r="D99" s="21"/>
      <c r="E99" s="6"/>
      <c r="F99" s="7"/>
      <c r="G99" s="6"/>
      <c r="H99" s="6"/>
      <c r="I99" s="6"/>
      <c r="J99" s="6"/>
      <c r="K99" s="6"/>
      <c r="L99" s="12"/>
      <c r="M99" s="13"/>
      <c r="N99" s="14"/>
      <c r="O99" s="7"/>
      <c r="P99" s="11"/>
      <c r="Q99" s="63" t="str">
        <f t="shared" si="5"/>
        <v/>
      </c>
      <c r="R99" s="1" t="str">
        <f t="shared" si="9"/>
        <v/>
      </c>
      <c r="S99" s="1" t="str">
        <f t="shared" si="6"/>
        <v xml:space="preserve">    </v>
      </c>
      <c r="T99" s="1" t="str">
        <f t="shared" si="7"/>
        <v xml:space="preserve">    </v>
      </c>
      <c r="V99" s="2"/>
    </row>
    <row r="100" spans="1:22" ht="15" customHeight="1">
      <c r="A100" s="25" t="str">
        <f t="shared" si="10"/>
        <v/>
      </c>
      <c r="B100" s="5"/>
      <c r="C100" s="21"/>
      <c r="D100" s="21"/>
      <c r="E100" s="6"/>
      <c r="F100" s="7"/>
      <c r="G100" s="6"/>
      <c r="H100" s="6"/>
      <c r="I100" s="6"/>
      <c r="J100" s="6"/>
      <c r="K100" s="6"/>
      <c r="L100" s="12"/>
      <c r="M100" s="13"/>
      <c r="N100" s="14"/>
      <c r="O100" s="7"/>
      <c r="P100" s="11"/>
      <c r="Q100" s="63" t="str">
        <f t="shared" si="5"/>
        <v/>
      </c>
      <c r="R100" s="1" t="str">
        <f t="shared" si="9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2" ht="15" customHeight="1">
      <c r="A101" s="25" t="str">
        <f t="shared" si="10"/>
        <v/>
      </c>
      <c r="B101" s="5"/>
      <c r="C101" s="21"/>
      <c r="D101" s="21"/>
      <c r="E101" s="6"/>
      <c r="F101" s="7"/>
      <c r="G101" s="6"/>
      <c r="H101" s="6"/>
      <c r="I101" s="6"/>
      <c r="J101" s="6"/>
      <c r="K101" s="6"/>
      <c r="L101" s="12"/>
      <c r="M101" s="13"/>
      <c r="N101" s="14"/>
      <c r="O101" s="7"/>
      <c r="P101" s="11"/>
      <c r="Q101" s="63" t="str">
        <f t="shared" si="5"/>
        <v/>
      </c>
      <c r="R101" s="1" t="str">
        <f t="shared" si="9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2" ht="15" customHeight="1">
      <c r="A102" s="25" t="str">
        <f t="shared" si="10"/>
        <v/>
      </c>
      <c r="B102" s="5"/>
      <c r="C102" s="21"/>
      <c r="D102" s="21"/>
      <c r="E102" s="6"/>
      <c r="F102" s="7"/>
      <c r="G102" s="6"/>
      <c r="H102" s="6"/>
      <c r="I102" s="6"/>
      <c r="J102" s="6"/>
      <c r="K102" s="6"/>
      <c r="L102" s="12"/>
      <c r="M102" s="13"/>
      <c r="N102" s="14"/>
      <c r="O102" s="7"/>
      <c r="P102" s="11"/>
      <c r="Q102" s="63" t="str">
        <f t="shared" si="5"/>
        <v/>
      </c>
      <c r="R102" s="1" t="str">
        <f t="shared" si="9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2" ht="15" customHeight="1">
      <c r="A103" s="25" t="str">
        <f t="shared" si="10"/>
        <v/>
      </c>
      <c r="B103" s="5"/>
      <c r="C103" s="21"/>
      <c r="D103" s="21"/>
      <c r="E103" s="6"/>
      <c r="F103" s="7"/>
      <c r="G103" s="6"/>
      <c r="H103" s="6"/>
      <c r="I103" s="6"/>
      <c r="J103" s="6"/>
      <c r="K103" s="6"/>
      <c r="L103" s="12"/>
      <c r="M103" s="13"/>
      <c r="N103" s="14"/>
      <c r="O103" s="7"/>
      <c r="P103" s="11"/>
      <c r="Q103" s="63" t="str">
        <f t="shared" si="5"/>
        <v/>
      </c>
      <c r="R103" s="1" t="str">
        <f t="shared" si="9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2" ht="15" customHeight="1">
      <c r="A104" s="25" t="str">
        <f t="shared" si="10"/>
        <v/>
      </c>
      <c r="B104" s="5"/>
      <c r="C104" s="21"/>
      <c r="D104" s="21"/>
      <c r="E104" s="6"/>
      <c r="F104" s="7"/>
      <c r="G104" s="6"/>
      <c r="H104" s="6"/>
      <c r="I104" s="11"/>
      <c r="J104" s="11"/>
      <c r="K104" s="11"/>
      <c r="L104" s="12"/>
      <c r="M104" s="13"/>
      <c r="N104" s="14"/>
      <c r="O104" s="7"/>
      <c r="P104" s="11"/>
      <c r="Q104" s="63" t="str">
        <f t="shared" si="5"/>
        <v/>
      </c>
      <c r="R104" s="1" t="str">
        <f t="shared" si="9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2" ht="15" customHeight="1">
      <c r="A105" s="25" t="str">
        <f t="shared" si="10"/>
        <v/>
      </c>
      <c r="B105" s="5"/>
      <c r="C105" s="21"/>
      <c r="D105" s="21"/>
      <c r="E105" s="6"/>
      <c r="F105" s="7"/>
      <c r="G105" s="6"/>
      <c r="H105" s="6"/>
      <c r="I105" s="11"/>
      <c r="J105" s="11"/>
      <c r="K105" s="11"/>
      <c r="L105" s="12"/>
      <c r="M105" s="13"/>
      <c r="N105" s="14"/>
      <c r="O105" s="7"/>
      <c r="P105" s="11"/>
      <c r="Q105" s="63" t="str">
        <f t="shared" si="5"/>
        <v/>
      </c>
      <c r="R105" s="1" t="str">
        <f t="shared" si="9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2" ht="15" customHeight="1">
      <c r="A106" s="25" t="str">
        <f t="shared" si="10"/>
        <v/>
      </c>
      <c r="B106" s="5"/>
      <c r="C106" s="21"/>
      <c r="D106" s="21"/>
      <c r="E106" s="6"/>
      <c r="F106" s="7"/>
      <c r="G106" s="6"/>
      <c r="H106" s="6"/>
      <c r="I106" s="11"/>
      <c r="J106" s="11"/>
      <c r="K106" s="11"/>
      <c r="L106" s="12"/>
      <c r="M106" s="13"/>
      <c r="N106" s="14"/>
      <c r="O106" s="7"/>
      <c r="P106" s="11"/>
      <c r="Q106" s="63" t="str">
        <f t="shared" si="5"/>
        <v/>
      </c>
      <c r="R106" s="1" t="str">
        <f t="shared" si="9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2" ht="15" customHeight="1">
      <c r="A107" s="25" t="str">
        <f t="shared" si="10"/>
        <v/>
      </c>
      <c r="B107" s="5"/>
      <c r="C107" s="21"/>
      <c r="D107" s="21"/>
      <c r="E107" s="6"/>
      <c r="F107" s="7"/>
      <c r="G107" s="6"/>
      <c r="H107" s="6"/>
      <c r="I107" s="11"/>
      <c r="J107" s="11"/>
      <c r="K107" s="11"/>
      <c r="L107" s="12"/>
      <c r="M107" s="13"/>
      <c r="N107" s="14"/>
      <c r="O107" s="7"/>
      <c r="P107" s="11"/>
      <c r="Q107" s="63" t="str">
        <f t="shared" si="5"/>
        <v/>
      </c>
      <c r="R107" s="1" t="str">
        <f t="shared" si="9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2" ht="15" customHeight="1">
      <c r="A108" s="25" t="str">
        <f t="shared" si="10"/>
        <v/>
      </c>
      <c r="B108" s="5"/>
      <c r="C108" s="21"/>
      <c r="D108" s="21"/>
      <c r="E108" s="6"/>
      <c r="F108" s="7"/>
      <c r="G108" s="6"/>
      <c r="H108" s="6"/>
      <c r="I108" s="11"/>
      <c r="J108" s="11"/>
      <c r="K108" s="11"/>
      <c r="L108" s="12"/>
      <c r="M108" s="13"/>
      <c r="N108" s="14"/>
      <c r="O108" s="7"/>
      <c r="P108" s="11"/>
      <c r="Q108" s="63" t="str">
        <f t="shared" si="5"/>
        <v/>
      </c>
      <c r="R108" s="1" t="str">
        <f t="shared" si="9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2" ht="15" customHeight="1">
      <c r="A109" s="25" t="str">
        <f t="shared" si="10"/>
        <v/>
      </c>
      <c r="B109" s="5"/>
      <c r="C109" s="21"/>
      <c r="D109" s="21"/>
      <c r="E109" s="6"/>
      <c r="F109" s="7"/>
      <c r="G109" s="6"/>
      <c r="H109" s="6"/>
      <c r="I109" s="11"/>
      <c r="J109" s="11"/>
      <c r="K109" s="11"/>
      <c r="L109" s="12"/>
      <c r="M109" s="13"/>
      <c r="N109" s="14"/>
      <c r="O109" s="7"/>
      <c r="P109" s="11"/>
      <c r="Q109" s="63" t="str">
        <f t="shared" si="5"/>
        <v/>
      </c>
      <c r="R109" s="1" t="str">
        <f t="shared" si="9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2" ht="15" customHeight="1">
      <c r="A110" s="25" t="str">
        <f t="shared" si="10"/>
        <v/>
      </c>
      <c r="B110" s="5"/>
      <c r="C110" s="21"/>
      <c r="D110" s="21"/>
      <c r="E110" s="6"/>
      <c r="F110" s="7"/>
      <c r="G110" s="6"/>
      <c r="H110" s="6"/>
      <c r="I110" s="11"/>
      <c r="J110" s="11"/>
      <c r="K110" s="11"/>
      <c r="L110" s="12"/>
      <c r="M110" s="13"/>
      <c r="N110" s="14"/>
      <c r="O110" s="7"/>
      <c r="P110" s="11"/>
      <c r="Q110" s="63" t="str">
        <f t="shared" si="5"/>
        <v/>
      </c>
      <c r="R110" s="1" t="str">
        <f t="shared" si="9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2" ht="15" customHeight="1">
      <c r="A111" s="25" t="str">
        <f t="shared" si="10"/>
        <v/>
      </c>
      <c r="B111" s="5"/>
      <c r="C111" s="21"/>
      <c r="D111" s="21"/>
      <c r="E111" s="6"/>
      <c r="F111" s="7"/>
      <c r="G111" s="6"/>
      <c r="H111" s="6"/>
      <c r="I111" s="11"/>
      <c r="J111" s="11"/>
      <c r="K111" s="11"/>
      <c r="L111" s="12"/>
      <c r="M111" s="13"/>
      <c r="N111" s="14"/>
      <c r="O111" s="7"/>
      <c r="P111" s="11"/>
      <c r="Q111" s="63" t="str">
        <f t="shared" si="5"/>
        <v/>
      </c>
      <c r="R111" s="1" t="str">
        <f t="shared" si="9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2" ht="15" customHeight="1">
      <c r="A112" s="25" t="str">
        <f t="shared" si="10"/>
        <v/>
      </c>
      <c r="B112" s="5"/>
      <c r="C112" s="21"/>
      <c r="D112" s="21"/>
      <c r="E112" s="6"/>
      <c r="F112" s="7"/>
      <c r="G112" s="6"/>
      <c r="H112" s="6"/>
      <c r="I112" s="11"/>
      <c r="J112" s="11"/>
      <c r="K112" s="11"/>
      <c r="L112" s="12"/>
      <c r="M112" s="13"/>
      <c r="N112" s="14"/>
      <c r="O112" s="7"/>
      <c r="P112" s="11"/>
      <c r="Q112" s="63" t="str">
        <f t="shared" si="5"/>
        <v/>
      </c>
      <c r="R112" s="1" t="str">
        <f t="shared" si="9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25" t="str">
        <f t="shared" si="10"/>
        <v/>
      </c>
      <c r="B113" s="5"/>
      <c r="C113" s="21"/>
      <c r="D113" s="21"/>
      <c r="E113" s="6"/>
      <c r="F113" s="7"/>
      <c r="G113" s="6"/>
      <c r="H113" s="6"/>
      <c r="I113" s="11"/>
      <c r="J113" s="11"/>
      <c r="K113" s="11"/>
      <c r="L113" s="12"/>
      <c r="M113" s="13"/>
      <c r="N113" s="14"/>
      <c r="O113" s="7"/>
      <c r="P113" s="11"/>
      <c r="Q113" s="63" t="str">
        <f t="shared" si="5"/>
        <v/>
      </c>
      <c r="R113" s="1" t="str">
        <f t="shared" si="9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25" t="str">
        <f t="shared" si="10"/>
        <v/>
      </c>
      <c r="B114" s="5"/>
      <c r="C114" s="21"/>
      <c r="D114" s="21"/>
      <c r="E114" s="6"/>
      <c r="F114" s="7"/>
      <c r="G114" s="6"/>
      <c r="H114" s="6"/>
      <c r="I114" s="11"/>
      <c r="J114" s="11"/>
      <c r="K114" s="11"/>
      <c r="L114" s="12"/>
      <c r="M114" s="13"/>
      <c r="N114" s="14"/>
      <c r="O114" s="7"/>
      <c r="P114" s="11"/>
      <c r="Q114" s="63" t="str">
        <f t="shared" si="5"/>
        <v/>
      </c>
      <c r="R114" s="1" t="str">
        <f t="shared" si="9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25" t="str">
        <f t="shared" si="10"/>
        <v/>
      </c>
      <c r="B115" s="5"/>
      <c r="C115" s="21"/>
      <c r="D115" s="21"/>
      <c r="E115" s="6"/>
      <c r="F115" s="7"/>
      <c r="G115" s="6"/>
      <c r="H115" s="6"/>
      <c r="I115" s="11"/>
      <c r="J115" s="11"/>
      <c r="K115" s="11"/>
      <c r="L115" s="12"/>
      <c r="M115" s="13"/>
      <c r="N115" s="14"/>
      <c r="O115" s="7"/>
      <c r="P115" s="11"/>
      <c r="Q115" s="63" t="str">
        <f t="shared" si="5"/>
        <v/>
      </c>
      <c r="R115" s="1" t="str">
        <f t="shared" si="9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25" t="str">
        <f t="shared" si="10"/>
        <v/>
      </c>
      <c r="B116" s="5"/>
      <c r="C116" s="21"/>
      <c r="D116" s="21"/>
      <c r="E116" s="6"/>
      <c r="F116" s="7"/>
      <c r="G116" s="6"/>
      <c r="H116" s="6"/>
      <c r="I116" s="11"/>
      <c r="J116" s="11"/>
      <c r="K116" s="11"/>
      <c r="L116" s="12"/>
      <c r="M116" s="13"/>
      <c r="N116" s="14"/>
      <c r="O116" s="7"/>
      <c r="P116" s="11"/>
      <c r="Q116" s="63" t="str">
        <f t="shared" si="5"/>
        <v/>
      </c>
      <c r="R116" s="1" t="str">
        <f t="shared" si="9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25" t="str">
        <f t="shared" si="10"/>
        <v/>
      </c>
      <c r="B117" s="5"/>
      <c r="C117" s="21"/>
      <c r="D117" s="21"/>
      <c r="E117" s="6"/>
      <c r="F117" s="7"/>
      <c r="G117" s="6"/>
      <c r="H117" s="6"/>
      <c r="I117" s="11"/>
      <c r="J117" s="11"/>
      <c r="K117" s="11"/>
      <c r="L117" s="12"/>
      <c r="M117" s="13"/>
      <c r="N117" s="14"/>
      <c r="O117" s="7"/>
      <c r="P117" s="11"/>
      <c r="Q117" s="63" t="str">
        <f t="shared" si="5"/>
        <v/>
      </c>
      <c r="R117" s="1" t="str">
        <f t="shared" si="9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25" t="str">
        <f t="shared" si="10"/>
        <v/>
      </c>
      <c r="B118" s="5"/>
      <c r="C118" s="21"/>
      <c r="D118" s="21"/>
      <c r="E118" s="6"/>
      <c r="F118" s="7"/>
      <c r="G118" s="6"/>
      <c r="H118" s="6"/>
      <c r="I118" s="11"/>
      <c r="J118" s="11"/>
      <c r="K118" s="11"/>
      <c r="L118" s="12"/>
      <c r="M118" s="13"/>
      <c r="N118" s="14"/>
      <c r="O118" s="7"/>
      <c r="P118" s="11"/>
      <c r="Q118" s="63" t="str">
        <f t="shared" si="5"/>
        <v/>
      </c>
      <c r="R118" s="1" t="str">
        <f t="shared" si="9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25" t="str">
        <f t="shared" si="10"/>
        <v/>
      </c>
      <c r="B119" s="5"/>
      <c r="C119" s="21"/>
      <c r="D119" s="21"/>
      <c r="E119" s="6"/>
      <c r="F119" s="7"/>
      <c r="G119" s="6"/>
      <c r="H119" s="6"/>
      <c r="I119" s="11"/>
      <c r="J119" s="11"/>
      <c r="K119" s="11"/>
      <c r="L119" s="12"/>
      <c r="M119" s="13"/>
      <c r="N119" s="14"/>
      <c r="O119" s="7"/>
      <c r="P119" s="11"/>
      <c r="Q119" s="63" t="str">
        <f t="shared" si="5"/>
        <v/>
      </c>
      <c r="R119" s="1" t="str">
        <f t="shared" si="9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25" t="str">
        <f t="shared" si="10"/>
        <v/>
      </c>
      <c r="B120" s="5"/>
      <c r="C120" s="21"/>
      <c r="D120" s="21"/>
      <c r="E120" s="6"/>
      <c r="F120" s="7"/>
      <c r="G120" s="6"/>
      <c r="H120" s="6"/>
      <c r="I120" s="11"/>
      <c r="J120" s="11"/>
      <c r="K120" s="11"/>
      <c r="L120" s="12"/>
      <c r="M120" s="13"/>
      <c r="N120" s="14"/>
      <c r="O120" s="7"/>
      <c r="P120" s="11"/>
      <c r="Q120" s="63" t="str">
        <f t="shared" si="5"/>
        <v/>
      </c>
      <c r="R120" s="1" t="str">
        <f t="shared" si="9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25" t="str">
        <f t="shared" si="10"/>
        <v/>
      </c>
      <c r="B121" s="5"/>
      <c r="C121" s="21"/>
      <c r="D121" s="21"/>
      <c r="E121" s="6"/>
      <c r="F121" s="7"/>
      <c r="G121" s="6"/>
      <c r="H121" s="6"/>
      <c r="I121" s="11"/>
      <c r="J121" s="11"/>
      <c r="K121" s="11"/>
      <c r="L121" s="12"/>
      <c r="M121" s="13"/>
      <c r="N121" s="14"/>
      <c r="O121" s="7"/>
      <c r="P121" s="11"/>
      <c r="Q121" s="63" t="str">
        <f t="shared" si="5"/>
        <v/>
      </c>
      <c r="R121" s="1" t="str">
        <f t="shared" si="9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25" t="str">
        <f t="shared" si="10"/>
        <v/>
      </c>
      <c r="B122" s="5"/>
      <c r="C122" s="21"/>
      <c r="D122" s="21"/>
      <c r="E122" s="6"/>
      <c r="F122" s="7"/>
      <c r="G122" s="6"/>
      <c r="H122" s="6"/>
      <c r="I122" s="11"/>
      <c r="J122" s="11"/>
      <c r="K122" s="11"/>
      <c r="L122" s="12"/>
      <c r="M122" s="13"/>
      <c r="N122" s="14"/>
      <c r="O122" s="7"/>
      <c r="P122" s="11"/>
      <c r="Q122" s="63" t="str">
        <f t="shared" si="5"/>
        <v/>
      </c>
      <c r="R122" s="1" t="str">
        <f t="shared" si="9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25" t="str">
        <f t="shared" si="10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5"/>
        <v/>
      </c>
      <c r="R123" s="1" t="str">
        <f t="shared" si="9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25" t="str">
        <f t="shared" si="10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11"/>
      <c r="Q124" s="63" t="str">
        <f t="shared" si="5"/>
        <v/>
      </c>
      <c r="R124" s="1" t="str">
        <f t="shared" si="9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25" t="str">
        <f t="shared" si="10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5"/>
        <v/>
      </c>
      <c r="R125" s="1" t="str">
        <f t="shared" si="9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25" t="str">
        <f t="shared" si="10"/>
        <v/>
      </c>
      <c r="B126" s="5"/>
      <c r="C126" s="21"/>
      <c r="D126" s="21"/>
      <c r="E126" s="6"/>
      <c r="F126" s="7"/>
      <c r="G126" s="6"/>
      <c r="H126" s="6"/>
      <c r="I126" s="11"/>
      <c r="J126" s="11"/>
      <c r="K126" s="11"/>
      <c r="L126" s="12"/>
      <c r="M126" s="13"/>
      <c r="N126" s="14"/>
      <c r="O126" s="7"/>
      <c r="P126" s="11"/>
      <c r="Q126" s="63" t="str">
        <f t="shared" si="5"/>
        <v/>
      </c>
      <c r="R126" s="1" t="str">
        <f t="shared" si="9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25" t="str">
        <f t="shared" si="10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5"/>
        <v/>
      </c>
      <c r="R127" s="1" t="str">
        <f t="shared" si="9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25" t="str">
        <f t="shared" si="10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5"/>
        <v/>
      </c>
      <c r="R128" s="1" t="str">
        <f t="shared" si="9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25" t="str">
        <f t="shared" si="10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5"/>
        <v/>
      </c>
      <c r="R129" s="1" t="str">
        <f t="shared" si="9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25" t="str">
        <f t="shared" si="10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5"/>
        <v/>
      </c>
      <c r="R130" s="1" t="str">
        <f t="shared" si="9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25" t="str">
        <f t="shared" si="10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5"/>
        <v/>
      </c>
      <c r="R131" s="1" t="str">
        <f t="shared" si="9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25" t="str">
        <f t="shared" si="10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5"/>
        <v/>
      </c>
      <c r="R132" s="1" t="str">
        <f t="shared" si="9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25" t="str">
        <f t="shared" si="10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5"/>
        <v/>
      </c>
      <c r="R133" s="1" t="str">
        <f t="shared" si="9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25" t="str">
        <f t="shared" si="10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5"/>
        <v/>
      </c>
      <c r="R134" s="1" t="str">
        <f t="shared" si="9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25" t="str">
        <f t="shared" si="10"/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1">IF(P135="","",VLOOKUP(P135,$Z$7:$AA$90,2,FALSE))</f>
        <v/>
      </c>
      <c r="R135" s="1" t="str">
        <f t="shared" si="9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25" t="str">
        <f t="shared" si="10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1"/>
        <v/>
      </c>
      <c r="R136" s="1" t="str">
        <f t="shared" si="9"/>
        <v/>
      </c>
      <c r="S136" s="1" t="str">
        <f t="shared" ref="S136:S138" si="12">""&amp;L136&amp;"  "&amp;M136&amp;"  "&amp;N136&amp;""</f>
        <v xml:space="preserve">    </v>
      </c>
      <c r="T136" s="1" t="str">
        <f t="shared" ref="T136:T199" si="13">S136</f>
        <v xml:space="preserve">    </v>
      </c>
    </row>
    <row r="137" spans="1:20" ht="15" customHeight="1">
      <c r="A137" s="25" t="str">
        <f t="shared" si="10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1"/>
        <v/>
      </c>
      <c r="R137" s="1" t="str">
        <f t="shared" si="9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25" t="str">
        <f t="shared" si="10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1"/>
        <v/>
      </c>
      <c r="R138" s="1" t="str">
        <f t="shared" si="9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25" t="str">
        <f t="shared" si="10"/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1"/>
        <v/>
      </c>
      <c r="R139" s="1" t="str">
        <f t="shared" si="9"/>
        <v/>
      </c>
      <c r="S139" s="1" t="str">
        <f t="shared" ref="S139:S356" si="14">""&amp;L142&amp;"  "&amp;M142&amp;"  "&amp;N142&amp;""</f>
        <v xml:space="preserve">    </v>
      </c>
      <c r="T139" s="1" t="str">
        <f t="shared" si="13"/>
        <v xml:space="preserve">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9"/>
        <v/>
      </c>
      <c r="S140" s="1" t="str">
        <f t="shared" si="14"/>
        <v xml:space="preserve">    </v>
      </c>
      <c r="T140" s="1" t="str">
        <f t="shared" si="13"/>
        <v xml:space="preserve">    </v>
      </c>
    </row>
    <row r="141" spans="1:20" ht="15" customHeight="1">
      <c r="A141" s="25" t="str">
        <f t="shared" si="10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9"/>
        <v/>
      </c>
      <c r="S141" s="1" t="str">
        <f t="shared" si="14"/>
        <v xml:space="preserve">    </v>
      </c>
      <c r="T141" s="1" t="str">
        <f t="shared" si="13"/>
        <v xml:space="preserve">    </v>
      </c>
    </row>
    <row r="142" spans="1:20" ht="15" customHeight="1">
      <c r="A142" s="25" t="str">
        <f t="shared" si="10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9"/>
        <v/>
      </c>
      <c r="S142" s="1" t="str">
        <f t="shared" si="14"/>
        <v xml:space="preserve">    </v>
      </c>
      <c r="T142" s="1" t="str">
        <f t="shared" si="13"/>
        <v xml:space="preserve">    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9"/>
        <v/>
      </c>
      <c r="S143" s="1" t="str">
        <f t="shared" si="14"/>
        <v xml:space="preserve">    </v>
      </c>
      <c r="T143" s="1" t="str">
        <f t="shared" si="13"/>
        <v xml:space="preserve">    </v>
      </c>
    </row>
    <row r="144" spans="1:20" ht="15" customHeight="1">
      <c r="A144" s="25" t="str">
        <f t="shared" si="10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9"/>
        <v/>
      </c>
      <c r="S144" s="1" t="str">
        <f t="shared" si="14"/>
        <v xml:space="preserve">    </v>
      </c>
      <c r="T144" s="1" t="str">
        <f t="shared" si="13"/>
        <v xml:space="preserve">    </v>
      </c>
    </row>
    <row r="145" spans="1:20" ht="15" customHeight="1">
      <c r="A145" s="25" t="str">
        <f t="shared" si="10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9"/>
        <v/>
      </c>
      <c r="S145" s="1" t="str">
        <f t="shared" si="14"/>
        <v xml:space="preserve">    </v>
      </c>
      <c r="T145" s="1" t="str">
        <f t="shared" si="13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9"/>
        <v/>
      </c>
      <c r="S146" s="1" t="str">
        <f t="shared" si="14"/>
        <v xml:space="preserve">    </v>
      </c>
      <c r="T146" s="1" t="str">
        <f t="shared" si="13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9"/>
        <v/>
      </c>
      <c r="S147" s="1" t="str">
        <f t="shared" si="14"/>
        <v xml:space="preserve">    </v>
      </c>
      <c r="T147" s="1" t="str">
        <f t="shared" si="13"/>
        <v xml:space="preserve">    </v>
      </c>
    </row>
    <row r="148" spans="1:20" ht="15" customHeight="1">
      <c r="A148" s="25" t="str">
        <f t="shared" si="10"/>
        <v/>
      </c>
      <c r="B148" s="16"/>
      <c r="C148" s="22"/>
      <c r="D148" s="22"/>
      <c r="E148" s="6"/>
      <c r="F148" s="7"/>
      <c r="G148" s="17"/>
      <c r="H148" s="17"/>
      <c r="I148" s="15"/>
      <c r="J148" s="15"/>
      <c r="K148" s="15"/>
      <c r="L148" s="12"/>
      <c r="M148" s="18"/>
      <c r="N148" s="19"/>
      <c r="O148" s="20"/>
      <c r="P148" s="15"/>
      <c r="Q148" s="63" t="str">
        <f t="shared" si="11"/>
        <v/>
      </c>
      <c r="R148" s="1" t="str">
        <f t="shared" si="9"/>
        <v/>
      </c>
      <c r="S148" s="1" t="str">
        <f t="shared" si="14"/>
        <v xml:space="preserve">    </v>
      </c>
      <c r="T148" s="1" t="str">
        <f t="shared" si="13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9"/>
        <v/>
      </c>
      <c r="S149" s="1" t="str">
        <f t="shared" si="14"/>
        <v xml:space="preserve">    </v>
      </c>
      <c r="T149" s="1" t="str">
        <f t="shared" si="13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ref="R150:R366" si="15">A153</f>
        <v/>
      </c>
      <c r="S150" s="1" t="str">
        <f t="shared" si="14"/>
        <v xml:space="preserve">    </v>
      </c>
      <c r="T150" s="1" t="str">
        <f t="shared" si="13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15"/>
        <v/>
      </c>
      <c r="S151" s="1" t="str">
        <f t="shared" si="14"/>
        <v xml:space="preserve">    </v>
      </c>
      <c r="T151" s="1" t="str">
        <f t="shared" si="13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15"/>
        <v/>
      </c>
      <c r="S152" s="1" t="str">
        <f t="shared" si="14"/>
        <v xml:space="preserve">    </v>
      </c>
      <c r="T152" s="1" t="str">
        <f t="shared" si="13"/>
        <v xml:space="preserve">    </v>
      </c>
    </row>
    <row r="153" spans="1:20" ht="15" customHeight="1">
      <c r="A153" s="25" t="str">
        <f t="shared" si="10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1"/>
        <v/>
      </c>
      <c r="R153" s="1" t="str">
        <f t="shared" si="15"/>
        <v/>
      </c>
      <c r="S153" s="1" t="str">
        <f t="shared" si="14"/>
        <v xml:space="preserve">    </v>
      </c>
      <c r="T153" s="1" t="str">
        <f t="shared" si="13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15"/>
        <v/>
      </c>
      <c r="S154" s="1" t="str">
        <f t="shared" si="14"/>
        <v xml:space="preserve">    </v>
      </c>
      <c r="T154" s="1" t="str">
        <f t="shared" si="13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15"/>
        <v/>
      </c>
      <c r="S155" s="1" t="str">
        <f t="shared" si="14"/>
        <v xml:space="preserve">    </v>
      </c>
      <c r="T155" s="1" t="str">
        <f t="shared" si="13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15"/>
        <v/>
      </c>
      <c r="S156" s="1" t="str">
        <f t="shared" si="14"/>
        <v xml:space="preserve">    </v>
      </c>
      <c r="T156" s="1" t="str">
        <f t="shared" si="13"/>
        <v xml:space="preserve">    </v>
      </c>
    </row>
    <row r="157" spans="1:20" ht="15" customHeight="1">
      <c r="A157" s="25" t="str">
        <f t="shared" si="10"/>
        <v/>
      </c>
      <c r="B157" s="5"/>
      <c r="C157" s="21"/>
      <c r="D157" s="21"/>
      <c r="E157" s="6"/>
      <c r="F157" s="7"/>
      <c r="G157" s="6"/>
      <c r="H157" s="6"/>
      <c r="I157" s="11"/>
      <c r="J157" s="11"/>
      <c r="K157" s="11"/>
      <c r="L157" s="12"/>
      <c r="M157" s="13"/>
      <c r="N157" s="14"/>
      <c r="O157" s="7"/>
      <c r="P157" s="11"/>
      <c r="Q157" s="63" t="str">
        <f t="shared" si="11"/>
        <v/>
      </c>
      <c r="R157" s="1" t="str">
        <f t="shared" si="15"/>
        <v/>
      </c>
      <c r="S157" s="1" t="str">
        <f t="shared" si="14"/>
        <v xml:space="preserve">    </v>
      </c>
      <c r="T157" s="1" t="str">
        <f t="shared" si="13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15"/>
        <v/>
      </c>
      <c r="S158" s="1" t="str">
        <f t="shared" si="14"/>
        <v xml:space="preserve">    </v>
      </c>
      <c r="T158" s="1" t="str">
        <f t="shared" si="13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15"/>
        <v/>
      </c>
      <c r="S159" s="1" t="str">
        <f t="shared" si="14"/>
        <v xml:space="preserve">    </v>
      </c>
      <c r="T159" s="1" t="str">
        <f t="shared" si="13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15"/>
        <v/>
      </c>
      <c r="S160" s="1" t="str">
        <f t="shared" si="14"/>
        <v xml:space="preserve">    </v>
      </c>
      <c r="T160" s="1" t="str">
        <f t="shared" si="13"/>
        <v xml:space="preserve">    </v>
      </c>
    </row>
    <row r="161" spans="1:20" ht="15" customHeight="1">
      <c r="A161" s="25" t="str">
        <f t="shared" ref="A161:A386" si="16">IF(OR(B161="",C161="",D161=""),"",TEXT(Q161,"000")&amp;B161&amp;TEXT(C161,"00")&amp;TEXT(D161,"00"))</f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15"/>
        <v/>
      </c>
      <c r="S161" s="1" t="str">
        <f t="shared" si="14"/>
        <v xml:space="preserve">    </v>
      </c>
      <c r="T161" s="1" t="str">
        <f t="shared" si="13"/>
        <v xml:space="preserve">    </v>
      </c>
    </row>
    <row r="162" spans="1:20" ht="15" customHeight="1">
      <c r="A162" s="25" t="str">
        <f t="shared" si="16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15"/>
        <v/>
      </c>
      <c r="S162" s="1" t="str">
        <f t="shared" si="14"/>
        <v xml:space="preserve">    </v>
      </c>
      <c r="T162" s="1" t="str">
        <f t="shared" si="13"/>
        <v xml:space="preserve">    </v>
      </c>
    </row>
    <row r="163" spans="1:20" ht="15" customHeight="1">
      <c r="A163" s="25" t="str">
        <f t="shared" si="16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15"/>
        <v/>
      </c>
      <c r="S163" s="1" t="str">
        <f t="shared" si="14"/>
        <v xml:space="preserve">    </v>
      </c>
      <c r="T163" s="1" t="str">
        <f t="shared" si="13"/>
        <v xml:space="preserve">    </v>
      </c>
    </row>
    <row r="164" spans="1:20" ht="15" customHeight="1">
      <c r="A164" s="25" t="str">
        <f t="shared" si="16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15"/>
        <v/>
      </c>
      <c r="S164" s="1" t="str">
        <f t="shared" si="14"/>
        <v xml:space="preserve">    </v>
      </c>
      <c r="T164" s="1" t="str">
        <f t="shared" si="13"/>
        <v xml:space="preserve">    </v>
      </c>
    </row>
    <row r="165" spans="1:20" ht="15" customHeight="1">
      <c r="A165" s="25" t="str">
        <f t="shared" si="16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15"/>
        <v/>
      </c>
      <c r="S165" s="1" t="str">
        <f t="shared" si="14"/>
        <v xml:space="preserve">    </v>
      </c>
      <c r="T165" s="1" t="str">
        <f t="shared" si="13"/>
        <v xml:space="preserve">    </v>
      </c>
    </row>
    <row r="166" spans="1:20" ht="15" customHeight="1">
      <c r="A166" s="25" t="str">
        <f t="shared" si="16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15"/>
        <v/>
      </c>
      <c r="S166" s="1" t="str">
        <f t="shared" si="14"/>
        <v xml:space="preserve">    </v>
      </c>
      <c r="T166" s="1" t="str">
        <f t="shared" si="13"/>
        <v xml:space="preserve">    </v>
      </c>
    </row>
    <row r="167" spans="1:20" ht="15" customHeight="1">
      <c r="A167" s="25" t="str">
        <f t="shared" si="16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15"/>
        <v/>
      </c>
      <c r="S167" s="1" t="str">
        <f t="shared" si="14"/>
        <v xml:space="preserve">    </v>
      </c>
      <c r="T167" s="1" t="str">
        <f t="shared" si="13"/>
        <v xml:space="preserve">    </v>
      </c>
    </row>
    <row r="168" spans="1:20" ht="15" customHeight="1">
      <c r="A168" s="25" t="str">
        <f t="shared" si="16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15"/>
        <v/>
      </c>
      <c r="S168" s="1" t="str">
        <f t="shared" si="14"/>
        <v xml:space="preserve">    </v>
      </c>
      <c r="T168" s="1" t="str">
        <f t="shared" si="13"/>
        <v xml:space="preserve">    </v>
      </c>
    </row>
    <row r="169" spans="1:20" ht="15" customHeight="1">
      <c r="A169" s="25" t="str">
        <f t="shared" si="16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15"/>
        <v/>
      </c>
      <c r="S169" s="1" t="str">
        <f t="shared" si="14"/>
        <v xml:space="preserve">    </v>
      </c>
      <c r="T169" s="1" t="str">
        <f t="shared" si="13"/>
        <v xml:space="preserve">    </v>
      </c>
    </row>
    <row r="170" spans="1:20" ht="15" customHeight="1">
      <c r="A170" s="25" t="str">
        <f t="shared" si="16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15"/>
        <v/>
      </c>
      <c r="S170" s="1" t="str">
        <f t="shared" si="14"/>
        <v xml:space="preserve">    </v>
      </c>
      <c r="T170" s="1" t="str">
        <f t="shared" si="13"/>
        <v xml:space="preserve">    </v>
      </c>
    </row>
    <row r="171" spans="1:20" ht="15" customHeight="1">
      <c r="A171" s="25" t="str">
        <f t="shared" si="16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15"/>
        <v/>
      </c>
      <c r="S171" s="1" t="str">
        <f t="shared" si="14"/>
        <v xml:space="preserve">    </v>
      </c>
      <c r="T171" s="1" t="str">
        <f t="shared" si="13"/>
        <v xml:space="preserve">    </v>
      </c>
    </row>
    <row r="172" spans="1:20" ht="15" customHeight="1">
      <c r="A172" s="25" t="str">
        <f t="shared" si="16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15"/>
        <v/>
      </c>
      <c r="S172" s="1" t="str">
        <f t="shared" si="14"/>
        <v xml:space="preserve">    </v>
      </c>
      <c r="T172" s="1" t="str">
        <f t="shared" si="13"/>
        <v xml:space="preserve">    </v>
      </c>
    </row>
    <row r="173" spans="1:20" ht="15" customHeight="1">
      <c r="A173" s="25" t="str">
        <f t="shared" si="16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15"/>
        <v/>
      </c>
      <c r="S173" s="1" t="str">
        <f t="shared" si="14"/>
        <v xml:space="preserve">    </v>
      </c>
      <c r="T173" s="1" t="str">
        <f t="shared" si="13"/>
        <v xml:space="preserve">    </v>
      </c>
    </row>
    <row r="174" spans="1:20" ht="15" customHeight="1">
      <c r="A174" s="25" t="str">
        <f t="shared" si="16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15"/>
        <v/>
      </c>
      <c r="S174" s="1" t="str">
        <f t="shared" si="14"/>
        <v xml:space="preserve">    </v>
      </c>
      <c r="T174" s="1" t="str">
        <f t="shared" si="13"/>
        <v xml:space="preserve">    </v>
      </c>
    </row>
    <row r="175" spans="1:20" ht="15" customHeight="1">
      <c r="A175" s="25" t="str">
        <f t="shared" si="16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15"/>
        <v/>
      </c>
      <c r="S175" s="1" t="str">
        <f t="shared" si="14"/>
        <v xml:space="preserve">    </v>
      </c>
      <c r="T175" s="1" t="str">
        <f t="shared" si="13"/>
        <v xml:space="preserve">    </v>
      </c>
    </row>
    <row r="176" spans="1:20" ht="15" customHeight="1">
      <c r="A176" s="25" t="str">
        <f t="shared" si="16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1"/>
        <v/>
      </c>
      <c r="R176" s="1" t="str">
        <f t="shared" si="15"/>
        <v/>
      </c>
      <c r="S176" s="1" t="str">
        <f t="shared" si="14"/>
        <v xml:space="preserve">    </v>
      </c>
      <c r="T176" s="1" t="str">
        <f t="shared" si="13"/>
        <v xml:space="preserve">    </v>
      </c>
    </row>
    <row r="177" spans="1:20" ht="15" customHeight="1">
      <c r="A177" s="25" t="str">
        <f t="shared" si="16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15"/>
        <v/>
      </c>
      <c r="S177" s="1" t="str">
        <f t="shared" si="14"/>
        <v xml:space="preserve">    </v>
      </c>
      <c r="T177" s="1" t="str">
        <f t="shared" si="13"/>
        <v xml:space="preserve">    </v>
      </c>
    </row>
    <row r="178" spans="1:20" ht="15" customHeight="1">
      <c r="A178" s="25" t="str">
        <f t="shared" si="16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15"/>
        <v/>
      </c>
      <c r="S178" s="1" t="str">
        <f t="shared" si="14"/>
        <v xml:space="preserve">    </v>
      </c>
      <c r="T178" s="1" t="str">
        <f t="shared" si="13"/>
        <v xml:space="preserve">    </v>
      </c>
    </row>
    <row r="179" spans="1:20" ht="15" customHeight="1">
      <c r="A179" s="25" t="str">
        <f t="shared" si="16"/>
        <v/>
      </c>
      <c r="B179" s="16"/>
      <c r="C179" s="22"/>
      <c r="D179" s="22"/>
      <c r="E179" s="6"/>
      <c r="F179" s="7"/>
      <c r="G179" s="17"/>
      <c r="H179" s="17"/>
      <c r="I179" s="15"/>
      <c r="J179" s="15"/>
      <c r="K179" s="15"/>
      <c r="L179" s="12"/>
      <c r="M179" s="18"/>
      <c r="N179" s="19"/>
      <c r="O179" s="20"/>
      <c r="P179" s="15"/>
      <c r="Q179" s="63" t="str">
        <f t="shared" si="11"/>
        <v/>
      </c>
      <c r="R179" s="1" t="str">
        <f t="shared" si="15"/>
        <v/>
      </c>
      <c r="S179" s="1" t="str">
        <f t="shared" si="14"/>
        <v xml:space="preserve">    </v>
      </c>
      <c r="T179" s="1" t="str">
        <f t="shared" si="13"/>
        <v xml:space="preserve">    </v>
      </c>
    </row>
    <row r="180" spans="1:20" ht="15" customHeight="1">
      <c r="A180" s="25" t="str">
        <f t="shared" si="16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1"/>
        <v/>
      </c>
      <c r="R180" s="1" t="str">
        <f t="shared" si="15"/>
        <v/>
      </c>
      <c r="S180" s="1" t="str">
        <f t="shared" si="14"/>
        <v xml:space="preserve">    </v>
      </c>
      <c r="T180" s="1" t="str">
        <f t="shared" si="13"/>
        <v xml:space="preserve">    </v>
      </c>
    </row>
    <row r="181" spans="1:20" ht="15" customHeight="1">
      <c r="A181" s="25" t="str">
        <f t="shared" si="16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15"/>
        <v/>
      </c>
      <c r="S181" s="1" t="str">
        <f t="shared" si="14"/>
        <v xml:space="preserve">    </v>
      </c>
      <c r="T181" s="1" t="str">
        <f t="shared" si="13"/>
        <v xml:space="preserve">    </v>
      </c>
    </row>
    <row r="182" spans="1:20" ht="15" customHeight="1">
      <c r="A182" s="25" t="str">
        <f t="shared" si="16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15"/>
        <v/>
      </c>
      <c r="S182" s="1" t="str">
        <f t="shared" si="14"/>
        <v xml:space="preserve">    </v>
      </c>
      <c r="T182" s="1" t="str">
        <f t="shared" si="13"/>
        <v xml:space="preserve">    </v>
      </c>
    </row>
    <row r="183" spans="1:20" ht="15" customHeight="1">
      <c r="A183" s="25" t="str">
        <f t="shared" si="16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15"/>
        <v/>
      </c>
      <c r="S183" s="1" t="str">
        <f t="shared" si="14"/>
        <v xml:space="preserve">    </v>
      </c>
      <c r="T183" s="1" t="str">
        <f t="shared" si="13"/>
        <v xml:space="preserve">    </v>
      </c>
    </row>
    <row r="184" spans="1:20" ht="15" customHeight="1">
      <c r="A184" s="25" t="str">
        <f t="shared" si="16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15"/>
        <v/>
      </c>
      <c r="S184" s="1" t="str">
        <f t="shared" si="14"/>
        <v xml:space="preserve">    </v>
      </c>
      <c r="T184" s="1" t="str">
        <f t="shared" si="13"/>
        <v xml:space="preserve">    </v>
      </c>
    </row>
    <row r="185" spans="1:20" ht="15" customHeight="1">
      <c r="A185" s="25" t="str">
        <f t="shared" si="16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15"/>
        <v/>
      </c>
      <c r="S185" s="1" t="str">
        <f t="shared" si="14"/>
        <v xml:space="preserve">    </v>
      </c>
      <c r="T185" s="1" t="str">
        <f t="shared" si="13"/>
        <v xml:space="preserve">    </v>
      </c>
    </row>
    <row r="186" spans="1:20" ht="15" customHeight="1">
      <c r="A186" s="25" t="str">
        <f t="shared" si="16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15"/>
        <v/>
      </c>
      <c r="S186" s="1" t="str">
        <f t="shared" si="14"/>
        <v xml:space="preserve">    </v>
      </c>
      <c r="T186" s="1" t="str">
        <f t="shared" si="13"/>
        <v xml:space="preserve">    </v>
      </c>
    </row>
    <row r="187" spans="1:20" ht="15" customHeight="1">
      <c r="A187" s="25" t="str">
        <f t="shared" si="16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15"/>
        <v/>
      </c>
      <c r="S187" s="1" t="str">
        <f t="shared" si="14"/>
        <v xml:space="preserve">    </v>
      </c>
      <c r="T187" s="1" t="str">
        <f t="shared" si="13"/>
        <v xml:space="preserve">    </v>
      </c>
    </row>
    <row r="188" spans="1:20" ht="15" customHeight="1">
      <c r="A188" s="25" t="str">
        <f t="shared" si="16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15"/>
        <v/>
      </c>
      <c r="S188" s="1" t="str">
        <f t="shared" si="14"/>
        <v xml:space="preserve">    </v>
      </c>
      <c r="T188" s="1" t="str">
        <f t="shared" si="13"/>
        <v xml:space="preserve">    </v>
      </c>
    </row>
    <row r="189" spans="1:20" ht="15" customHeight="1">
      <c r="A189" s="25" t="str">
        <f t="shared" si="16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15"/>
        <v/>
      </c>
      <c r="S189" s="1" t="str">
        <f t="shared" si="14"/>
        <v xml:space="preserve">    </v>
      </c>
      <c r="T189" s="1" t="str">
        <f t="shared" si="13"/>
        <v xml:space="preserve">    </v>
      </c>
    </row>
    <row r="190" spans="1:20" ht="15" customHeight="1">
      <c r="A190" s="25" t="str">
        <f t="shared" si="16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15"/>
        <v/>
      </c>
      <c r="S190" s="1" t="str">
        <f t="shared" si="14"/>
        <v xml:space="preserve">    </v>
      </c>
      <c r="T190" s="1" t="str">
        <f t="shared" si="13"/>
        <v xml:space="preserve">    </v>
      </c>
    </row>
    <row r="191" spans="1:20" ht="15" customHeight="1">
      <c r="A191" s="25" t="str">
        <f t="shared" si="16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15"/>
        <v/>
      </c>
      <c r="S191" s="1" t="str">
        <f t="shared" si="14"/>
        <v xml:space="preserve">    </v>
      </c>
      <c r="T191" s="1" t="str">
        <f t="shared" si="13"/>
        <v xml:space="preserve">    </v>
      </c>
    </row>
    <row r="192" spans="1:20" ht="15" customHeight="1">
      <c r="A192" s="25" t="str">
        <f t="shared" si="16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15"/>
        <v/>
      </c>
      <c r="S192" s="1" t="str">
        <f t="shared" si="14"/>
        <v xml:space="preserve">    </v>
      </c>
      <c r="T192" s="1" t="str">
        <f t="shared" si="13"/>
        <v xml:space="preserve">    </v>
      </c>
    </row>
    <row r="193" spans="1:20" ht="15" customHeight="1">
      <c r="A193" s="25" t="str">
        <f t="shared" si="16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15"/>
        <v/>
      </c>
      <c r="S193" s="1" t="str">
        <f t="shared" si="14"/>
        <v xml:space="preserve">    </v>
      </c>
      <c r="T193" s="1" t="str">
        <f t="shared" si="13"/>
        <v xml:space="preserve">    </v>
      </c>
    </row>
    <row r="194" spans="1:20" ht="15" customHeight="1">
      <c r="A194" s="25" t="str">
        <f t="shared" si="16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15"/>
        <v/>
      </c>
      <c r="S194" s="1" t="str">
        <f t="shared" si="14"/>
        <v xml:space="preserve">    </v>
      </c>
      <c r="T194" s="1" t="str">
        <f t="shared" si="13"/>
        <v xml:space="preserve">    </v>
      </c>
    </row>
    <row r="195" spans="1:20" ht="15" customHeight="1">
      <c r="A195" s="25" t="str">
        <f t="shared" si="16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15"/>
        <v/>
      </c>
      <c r="S195" s="1" t="str">
        <f t="shared" si="14"/>
        <v xml:space="preserve">    </v>
      </c>
      <c r="T195" s="1" t="str">
        <f t="shared" si="13"/>
        <v xml:space="preserve">    </v>
      </c>
    </row>
    <row r="196" spans="1:20" ht="15" customHeight="1">
      <c r="A196" s="25" t="str">
        <f t="shared" si="16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15"/>
        <v/>
      </c>
      <c r="S196" s="1" t="str">
        <f t="shared" si="14"/>
        <v xml:space="preserve">    </v>
      </c>
      <c r="T196" s="1" t="str">
        <f t="shared" si="13"/>
        <v xml:space="preserve">    </v>
      </c>
    </row>
    <row r="197" spans="1:20" ht="15" customHeight="1">
      <c r="A197" s="25" t="str">
        <f t="shared" si="16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15"/>
        <v/>
      </c>
      <c r="S197" s="1" t="str">
        <f t="shared" si="14"/>
        <v xml:space="preserve">    </v>
      </c>
      <c r="T197" s="1" t="str">
        <f t="shared" si="13"/>
        <v xml:space="preserve">    </v>
      </c>
    </row>
    <row r="198" spans="1:20" ht="15" customHeight="1">
      <c r="A198" s="25" t="str">
        <f t="shared" si="16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15"/>
        <v/>
      </c>
      <c r="S198" s="1" t="str">
        <f t="shared" si="14"/>
        <v xml:space="preserve">    </v>
      </c>
      <c r="T198" s="1" t="str">
        <f t="shared" si="13"/>
        <v xml:space="preserve">    </v>
      </c>
    </row>
    <row r="199" spans="1:20" ht="15" customHeight="1">
      <c r="A199" s="25" t="str">
        <f t="shared" si="16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62" si="17">IF(P199="","",VLOOKUP(P199,$Z$7:$AA$90,2,FALSE))</f>
        <v/>
      </c>
      <c r="R199" s="1" t="str">
        <f t="shared" si="15"/>
        <v/>
      </c>
      <c r="S199" s="1" t="str">
        <f t="shared" si="14"/>
        <v xml:space="preserve">    </v>
      </c>
      <c r="T199" s="1" t="str">
        <f t="shared" si="13"/>
        <v xml:space="preserve">    </v>
      </c>
    </row>
    <row r="200" spans="1:20" ht="15" customHeight="1">
      <c r="A200" s="25" t="str">
        <f t="shared" si="16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7"/>
        <v/>
      </c>
      <c r="R200" s="1" t="str">
        <f t="shared" si="15"/>
        <v/>
      </c>
      <c r="S200" s="1" t="str">
        <f t="shared" si="14"/>
        <v xml:space="preserve">    </v>
      </c>
      <c r="T200" s="1" t="str">
        <f t="shared" ref="T200:T366" si="18">S200</f>
        <v xml:space="preserve">    </v>
      </c>
    </row>
    <row r="201" spans="1:20" ht="15" customHeight="1">
      <c r="A201" s="25" t="str">
        <f t="shared" si="16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7"/>
        <v/>
      </c>
      <c r="R201" s="1" t="str">
        <f t="shared" si="15"/>
        <v/>
      </c>
      <c r="S201" s="1" t="str">
        <f t="shared" si="14"/>
        <v xml:space="preserve">    </v>
      </c>
      <c r="T201" s="1" t="str">
        <f t="shared" si="18"/>
        <v xml:space="preserve">    </v>
      </c>
    </row>
    <row r="202" spans="1:20" ht="15" customHeight="1">
      <c r="A202" s="25" t="str">
        <f t="shared" si="16"/>
        <v/>
      </c>
      <c r="B202" s="16"/>
      <c r="C202" s="22"/>
      <c r="D202" s="22"/>
      <c r="E202" s="6"/>
      <c r="F202" s="7"/>
      <c r="G202" s="17"/>
      <c r="H202" s="17"/>
      <c r="I202" s="15"/>
      <c r="J202" s="15"/>
      <c r="K202" s="15"/>
      <c r="L202" s="12"/>
      <c r="M202" s="18"/>
      <c r="N202" s="19"/>
      <c r="O202" s="20"/>
      <c r="P202" s="15"/>
      <c r="Q202" s="63" t="str">
        <f t="shared" si="17"/>
        <v/>
      </c>
      <c r="R202" s="1" t="str">
        <f t="shared" si="15"/>
        <v/>
      </c>
      <c r="S202" s="1" t="str">
        <f t="shared" si="14"/>
        <v xml:space="preserve">    </v>
      </c>
      <c r="T202" s="1" t="str">
        <f t="shared" si="18"/>
        <v xml:space="preserve">    </v>
      </c>
    </row>
    <row r="203" spans="1:20" ht="15" customHeight="1">
      <c r="A203" s="25" t="str">
        <f t="shared" si="16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7"/>
        <v/>
      </c>
      <c r="R203" s="1" t="str">
        <f t="shared" si="15"/>
        <v/>
      </c>
      <c r="S203" s="1" t="str">
        <f t="shared" si="14"/>
        <v xml:space="preserve">    </v>
      </c>
      <c r="T203" s="1" t="str">
        <f t="shared" si="18"/>
        <v xml:space="preserve">    </v>
      </c>
    </row>
    <row r="204" spans="1:20" ht="15" customHeight="1">
      <c r="A204" s="25" t="str">
        <f t="shared" si="16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7"/>
        <v/>
      </c>
      <c r="R204" s="1" t="str">
        <f t="shared" si="15"/>
        <v/>
      </c>
      <c r="S204" s="1" t="str">
        <f t="shared" si="14"/>
        <v xml:space="preserve">    </v>
      </c>
      <c r="T204" s="1" t="str">
        <f t="shared" si="18"/>
        <v xml:space="preserve">    </v>
      </c>
    </row>
    <row r="205" spans="1:20" ht="15" customHeight="1">
      <c r="A205" s="25" t="str">
        <f t="shared" si="16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7"/>
        <v/>
      </c>
      <c r="R205" s="1" t="str">
        <f t="shared" si="15"/>
        <v/>
      </c>
      <c r="S205" s="1" t="str">
        <f t="shared" si="14"/>
        <v xml:space="preserve">    </v>
      </c>
      <c r="T205" s="1" t="str">
        <f t="shared" si="18"/>
        <v xml:space="preserve">    </v>
      </c>
    </row>
    <row r="206" spans="1:20" ht="15" customHeight="1">
      <c r="A206" s="25" t="str">
        <f t="shared" si="16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7"/>
        <v/>
      </c>
      <c r="R206" s="1" t="str">
        <f t="shared" si="15"/>
        <v/>
      </c>
      <c r="S206" s="1" t="str">
        <f t="shared" si="14"/>
        <v xml:space="preserve">    </v>
      </c>
      <c r="T206" s="1" t="str">
        <f t="shared" si="18"/>
        <v xml:space="preserve">    </v>
      </c>
    </row>
    <row r="207" spans="1:20" ht="15" customHeight="1">
      <c r="A207" s="25" t="str">
        <f t="shared" si="16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7"/>
        <v/>
      </c>
      <c r="R207" s="1" t="str">
        <f t="shared" si="15"/>
        <v/>
      </c>
      <c r="S207" s="1" t="str">
        <f t="shared" si="14"/>
        <v xml:space="preserve">    </v>
      </c>
      <c r="T207" s="1" t="str">
        <f t="shared" si="18"/>
        <v xml:space="preserve">    </v>
      </c>
    </row>
    <row r="208" spans="1:20" ht="15" customHeight="1">
      <c r="A208" s="25" t="str">
        <f t="shared" si="16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7"/>
        <v/>
      </c>
      <c r="R208" s="1" t="str">
        <f t="shared" si="15"/>
        <v/>
      </c>
      <c r="S208" s="1" t="str">
        <f t="shared" si="14"/>
        <v xml:space="preserve">    </v>
      </c>
      <c r="T208" s="1" t="str">
        <f t="shared" si="18"/>
        <v xml:space="preserve">    </v>
      </c>
    </row>
    <row r="209" spans="1:20" ht="15" customHeight="1">
      <c r="A209" s="25" t="str">
        <f t="shared" si="16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7"/>
        <v/>
      </c>
      <c r="R209" s="1" t="str">
        <f t="shared" si="15"/>
        <v/>
      </c>
      <c r="S209" s="1" t="str">
        <f t="shared" si="14"/>
        <v xml:space="preserve">    </v>
      </c>
      <c r="T209" s="1" t="str">
        <f t="shared" si="18"/>
        <v xml:space="preserve">    </v>
      </c>
    </row>
    <row r="210" spans="1:20" ht="15" customHeight="1">
      <c r="A210" s="25" t="str">
        <f t="shared" si="16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7"/>
        <v/>
      </c>
      <c r="R210" s="1" t="str">
        <f t="shared" si="15"/>
        <v/>
      </c>
      <c r="S210" s="1" t="str">
        <f t="shared" si="14"/>
        <v xml:space="preserve">    </v>
      </c>
      <c r="T210" s="1" t="str">
        <f t="shared" si="18"/>
        <v xml:space="preserve">    </v>
      </c>
    </row>
    <row r="211" spans="1:20" ht="15" customHeight="1">
      <c r="A211" s="25" t="str">
        <f t="shared" si="16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7"/>
        <v/>
      </c>
      <c r="R211" s="1" t="str">
        <f t="shared" si="15"/>
        <v/>
      </c>
      <c r="S211" s="1" t="str">
        <f t="shared" si="14"/>
        <v xml:space="preserve">    </v>
      </c>
      <c r="T211" s="1" t="str">
        <f t="shared" si="18"/>
        <v xml:space="preserve">    </v>
      </c>
    </row>
    <row r="212" spans="1:20" ht="15" customHeight="1">
      <c r="A212" s="25" t="str">
        <f t="shared" si="16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7"/>
        <v/>
      </c>
      <c r="R212" s="1" t="str">
        <f t="shared" si="15"/>
        <v/>
      </c>
      <c r="S212" s="1" t="str">
        <f t="shared" si="14"/>
        <v xml:space="preserve">    </v>
      </c>
      <c r="T212" s="1" t="str">
        <f t="shared" si="18"/>
        <v xml:space="preserve">    </v>
      </c>
    </row>
    <row r="213" spans="1:20" ht="15" customHeight="1">
      <c r="A213" s="25" t="str">
        <f t="shared" si="16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7"/>
        <v/>
      </c>
      <c r="R213" s="1" t="str">
        <f t="shared" si="15"/>
        <v/>
      </c>
      <c r="S213" s="1" t="str">
        <f t="shared" si="14"/>
        <v xml:space="preserve">    </v>
      </c>
      <c r="T213" s="1" t="str">
        <f t="shared" si="18"/>
        <v xml:space="preserve">    </v>
      </c>
    </row>
    <row r="214" spans="1:20" ht="15" customHeight="1">
      <c r="A214" s="25" t="str">
        <f t="shared" si="16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7"/>
        <v/>
      </c>
      <c r="R214" s="1" t="str">
        <f t="shared" si="15"/>
        <v/>
      </c>
      <c r="S214" s="1" t="str">
        <f t="shared" si="14"/>
        <v xml:space="preserve">    </v>
      </c>
      <c r="T214" s="1" t="str">
        <f t="shared" si="18"/>
        <v xml:space="preserve">    </v>
      </c>
    </row>
    <row r="215" spans="1:20" ht="15" customHeight="1">
      <c r="A215" s="25" t="str">
        <f t="shared" si="16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7"/>
        <v/>
      </c>
      <c r="R215" s="1" t="str">
        <f t="shared" si="15"/>
        <v/>
      </c>
      <c r="S215" s="1" t="str">
        <f t="shared" si="14"/>
        <v xml:space="preserve">    </v>
      </c>
      <c r="T215" s="1" t="str">
        <f t="shared" si="18"/>
        <v xml:space="preserve">    </v>
      </c>
    </row>
    <row r="216" spans="1:20" ht="15" customHeight="1">
      <c r="A216" s="25" t="str">
        <f t="shared" si="16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7"/>
        <v/>
      </c>
      <c r="R216" s="1" t="str">
        <f t="shared" si="15"/>
        <v/>
      </c>
      <c r="S216" s="1" t="str">
        <f t="shared" si="14"/>
        <v xml:space="preserve">    </v>
      </c>
      <c r="T216" s="1" t="str">
        <f t="shared" si="18"/>
        <v xml:space="preserve">    </v>
      </c>
    </row>
    <row r="217" spans="1:20" ht="15" customHeight="1">
      <c r="A217" s="25" t="str">
        <f t="shared" si="16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7"/>
        <v/>
      </c>
      <c r="R217" s="1" t="str">
        <f t="shared" si="15"/>
        <v/>
      </c>
      <c r="S217" s="1" t="str">
        <f t="shared" si="14"/>
        <v xml:space="preserve">    </v>
      </c>
      <c r="T217" s="1" t="str">
        <f t="shared" si="18"/>
        <v xml:space="preserve">    </v>
      </c>
    </row>
    <row r="218" spans="1:20" ht="15" customHeight="1">
      <c r="A218" s="25" t="str">
        <f t="shared" si="16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7"/>
        <v/>
      </c>
      <c r="R218" s="1" t="str">
        <f t="shared" si="15"/>
        <v/>
      </c>
      <c r="S218" s="1" t="str">
        <f t="shared" si="14"/>
        <v xml:space="preserve">    </v>
      </c>
      <c r="T218" s="1" t="str">
        <f t="shared" si="18"/>
        <v xml:space="preserve">    </v>
      </c>
    </row>
    <row r="219" spans="1:20" ht="15" customHeight="1">
      <c r="A219" s="25" t="str">
        <f t="shared" si="16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7"/>
        <v/>
      </c>
      <c r="R219" s="1" t="str">
        <f t="shared" si="15"/>
        <v/>
      </c>
      <c r="S219" s="1" t="str">
        <f t="shared" si="14"/>
        <v xml:space="preserve">    </v>
      </c>
      <c r="T219" s="1" t="str">
        <f t="shared" si="18"/>
        <v xml:space="preserve">    </v>
      </c>
    </row>
    <row r="220" spans="1:20" ht="15" customHeight="1">
      <c r="A220" s="25" t="str">
        <f t="shared" si="16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7"/>
        <v/>
      </c>
      <c r="R220" s="1" t="str">
        <f t="shared" si="15"/>
        <v/>
      </c>
      <c r="S220" s="1" t="str">
        <f t="shared" si="14"/>
        <v xml:space="preserve">    </v>
      </c>
      <c r="T220" s="1" t="str">
        <f t="shared" si="18"/>
        <v xml:space="preserve">    </v>
      </c>
    </row>
    <row r="221" spans="1:20" ht="15" customHeight="1">
      <c r="A221" s="25" t="str">
        <f t="shared" si="16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7"/>
        <v/>
      </c>
      <c r="R221" s="1" t="str">
        <f t="shared" si="15"/>
        <v/>
      </c>
      <c r="S221" s="1" t="str">
        <f t="shared" si="14"/>
        <v xml:space="preserve">    </v>
      </c>
      <c r="T221" s="1" t="str">
        <f t="shared" si="18"/>
        <v xml:space="preserve">    </v>
      </c>
    </row>
    <row r="222" spans="1:20" ht="15" customHeight="1">
      <c r="A222" s="25" t="str">
        <f t="shared" si="16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7"/>
        <v/>
      </c>
      <c r="R222" s="1" t="str">
        <f t="shared" si="15"/>
        <v/>
      </c>
      <c r="S222" s="1" t="str">
        <f t="shared" si="14"/>
        <v xml:space="preserve">    </v>
      </c>
      <c r="T222" s="1" t="str">
        <f t="shared" si="18"/>
        <v xml:space="preserve">    </v>
      </c>
    </row>
    <row r="223" spans="1:20" ht="15" customHeight="1">
      <c r="A223" s="25" t="str">
        <f t="shared" si="16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7"/>
        <v/>
      </c>
      <c r="R223" s="1" t="str">
        <f t="shared" si="15"/>
        <v/>
      </c>
      <c r="S223" s="1" t="str">
        <f t="shared" si="14"/>
        <v xml:space="preserve">    </v>
      </c>
      <c r="T223" s="1" t="str">
        <f t="shared" si="18"/>
        <v xml:space="preserve">    </v>
      </c>
    </row>
    <row r="224" spans="1:20" ht="15" customHeight="1">
      <c r="A224" s="25" t="str">
        <f t="shared" si="16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7"/>
        <v/>
      </c>
      <c r="R224" s="1" t="str">
        <f t="shared" si="15"/>
        <v/>
      </c>
      <c r="S224" s="1" t="str">
        <f t="shared" si="14"/>
        <v xml:space="preserve">    </v>
      </c>
      <c r="T224" s="1" t="str">
        <f t="shared" si="18"/>
        <v xml:space="preserve">    </v>
      </c>
    </row>
    <row r="225" spans="1:20" ht="15" customHeight="1">
      <c r="A225" s="25" t="str">
        <f t="shared" si="16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7"/>
        <v/>
      </c>
      <c r="R225" s="1" t="str">
        <f t="shared" si="15"/>
        <v/>
      </c>
      <c r="S225" s="1" t="str">
        <f t="shared" si="14"/>
        <v xml:space="preserve">    </v>
      </c>
      <c r="T225" s="1" t="str">
        <f t="shared" si="18"/>
        <v xml:space="preserve">    </v>
      </c>
    </row>
    <row r="226" spans="1:20" ht="15" customHeight="1">
      <c r="A226" s="25" t="str">
        <f t="shared" si="16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7"/>
        <v/>
      </c>
      <c r="R226" s="1" t="str">
        <f t="shared" si="15"/>
        <v/>
      </c>
      <c r="S226" s="1" t="str">
        <f t="shared" si="14"/>
        <v xml:space="preserve">    </v>
      </c>
      <c r="T226" s="1" t="str">
        <f t="shared" si="18"/>
        <v xml:space="preserve">    </v>
      </c>
    </row>
    <row r="227" spans="1:20" ht="15" customHeight="1">
      <c r="A227" s="25" t="str">
        <f t="shared" si="16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7"/>
        <v/>
      </c>
      <c r="R227" s="1" t="str">
        <f t="shared" si="15"/>
        <v/>
      </c>
      <c r="S227" s="1" t="str">
        <f t="shared" si="14"/>
        <v xml:space="preserve">    </v>
      </c>
      <c r="T227" s="1" t="str">
        <f t="shared" si="18"/>
        <v xml:space="preserve">    </v>
      </c>
    </row>
    <row r="228" spans="1:20" ht="15" customHeight="1">
      <c r="A228" s="25" t="str">
        <f t="shared" si="16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7"/>
        <v/>
      </c>
      <c r="R228" s="1" t="str">
        <f t="shared" si="15"/>
        <v/>
      </c>
      <c r="S228" s="1" t="str">
        <f t="shared" si="14"/>
        <v xml:space="preserve">    </v>
      </c>
      <c r="T228" s="1" t="str">
        <f t="shared" si="18"/>
        <v xml:space="preserve">    </v>
      </c>
    </row>
    <row r="229" spans="1:20" ht="15" customHeight="1">
      <c r="A229" s="25" t="str">
        <f t="shared" si="16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7"/>
        <v/>
      </c>
      <c r="R229" s="1" t="str">
        <f t="shared" si="15"/>
        <v/>
      </c>
      <c r="S229" s="1" t="str">
        <f t="shared" si="14"/>
        <v xml:space="preserve">    </v>
      </c>
      <c r="T229" s="1" t="str">
        <f t="shared" si="18"/>
        <v xml:space="preserve">    </v>
      </c>
    </row>
    <row r="230" spans="1:20" ht="15" customHeight="1">
      <c r="A230" s="25" t="str">
        <f t="shared" si="16"/>
        <v/>
      </c>
      <c r="B230" s="5"/>
      <c r="C230" s="21"/>
      <c r="D230" s="21"/>
      <c r="E230" s="6"/>
      <c r="F230" s="7"/>
      <c r="G230" s="6"/>
      <c r="H230" s="6"/>
      <c r="I230" s="11"/>
      <c r="J230" s="11"/>
      <c r="K230" s="11"/>
      <c r="L230" s="12"/>
      <c r="M230" s="13"/>
      <c r="N230" s="14"/>
      <c r="O230" s="7"/>
      <c r="P230" s="11"/>
      <c r="Q230" s="63" t="str">
        <f t="shared" si="17"/>
        <v/>
      </c>
      <c r="R230" s="1" t="str">
        <f t="shared" si="15"/>
        <v/>
      </c>
      <c r="S230" s="1" t="str">
        <f t="shared" si="14"/>
        <v xml:space="preserve">    </v>
      </c>
      <c r="T230" s="1" t="str">
        <f t="shared" si="18"/>
        <v xml:space="preserve">    </v>
      </c>
    </row>
    <row r="231" spans="1:20" ht="15" customHeight="1">
      <c r="A231" s="25" t="str">
        <f t="shared" si="16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7"/>
        <v/>
      </c>
      <c r="R231" s="1" t="str">
        <f t="shared" si="15"/>
        <v/>
      </c>
      <c r="S231" s="1" t="str">
        <f t="shared" si="14"/>
        <v xml:space="preserve">    </v>
      </c>
      <c r="T231" s="1" t="str">
        <f t="shared" si="18"/>
        <v xml:space="preserve">    </v>
      </c>
    </row>
    <row r="232" spans="1:20" ht="15" customHeight="1">
      <c r="A232" s="25" t="str">
        <f t="shared" si="16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7"/>
        <v/>
      </c>
      <c r="R232" s="1" t="str">
        <f t="shared" si="15"/>
        <v/>
      </c>
      <c r="S232" s="1" t="str">
        <f t="shared" si="14"/>
        <v xml:space="preserve">    </v>
      </c>
      <c r="T232" s="1" t="str">
        <f t="shared" si="18"/>
        <v xml:space="preserve">    </v>
      </c>
    </row>
    <row r="233" spans="1:20" ht="15" customHeight="1">
      <c r="A233" s="25" t="str">
        <f t="shared" si="16"/>
        <v/>
      </c>
      <c r="B233" s="16"/>
      <c r="C233" s="22"/>
      <c r="D233" s="22"/>
      <c r="E233" s="6"/>
      <c r="F233" s="7"/>
      <c r="G233" s="17"/>
      <c r="H233" s="17"/>
      <c r="I233" s="15"/>
      <c r="J233" s="15"/>
      <c r="K233" s="15"/>
      <c r="L233" s="12"/>
      <c r="M233" s="18"/>
      <c r="N233" s="19"/>
      <c r="O233" s="20"/>
      <c r="P233" s="15"/>
      <c r="Q233" s="63" t="str">
        <f t="shared" si="17"/>
        <v/>
      </c>
      <c r="R233" s="1" t="str">
        <f t="shared" si="15"/>
        <v/>
      </c>
      <c r="S233" s="1" t="str">
        <f t="shared" si="14"/>
        <v xml:space="preserve">    </v>
      </c>
      <c r="T233" s="1" t="str">
        <f t="shared" si="18"/>
        <v xml:space="preserve">    </v>
      </c>
    </row>
    <row r="234" spans="1:20" ht="15" customHeight="1">
      <c r="A234" s="25" t="str">
        <f t="shared" si="16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7"/>
        <v/>
      </c>
      <c r="R234" s="1" t="str">
        <f t="shared" si="15"/>
        <v/>
      </c>
      <c r="S234" s="1" t="str">
        <f t="shared" si="14"/>
        <v xml:space="preserve">    </v>
      </c>
      <c r="T234" s="1" t="str">
        <f t="shared" si="18"/>
        <v xml:space="preserve">    </v>
      </c>
    </row>
    <row r="235" spans="1:20" ht="15" customHeight="1">
      <c r="A235" s="25" t="str">
        <f t="shared" si="16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7"/>
        <v/>
      </c>
      <c r="R235" s="1" t="str">
        <f t="shared" si="15"/>
        <v/>
      </c>
      <c r="S235" s="1" t="str">
        <f t="shared" si="14"/>
        <v xml:space="preserve">    </v>
      </c>
      <c r="T235" s="1" t="str">
        <f t="shared" si="18"/>
        <v xml:space="preserve">    </v>
      </c>
    </row>
    <row r="236" spans="1:20" ht="15" customHeight="1">
      <c r="A236" s="25" t="str">
        <f t="shared" si="16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7"/>
        <v/>
      </c>
      <c r="R236" s="1" t="str">
        <f t="shared" si="15"/>
        <v/>
      </c>
      <c r="S236" s="1" t="str">
        <f t="shared" si="14"/>
        <v xml:space="preserve">    </v>
      </c>
      <c r="T236" s="1" t="str">
        <f t="shared" si="18"/>
        <v xml:space="preserve">    </v>
      </c>
    </row>
    <row r="237" spans="1:20" ht="15" customHeight="1">
      <c r="A237" s="25" t="str">
        <f t="shared" si="16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7"/>
        <v/>
      </c>
      <c r="R237" s="1" t="str">
        <f t="shared" si="15"/>
        <v/>
      </c>
      <c r="S237" s="1" t="str">
        <f t="shared" si="14"/>
        <v xml:space="preserve">    </v>
      </c>
      <c r="T237" s="1" t="str">
        <f t="shared" si="18"/>
        <v xml:space="preserve">    </v>
      </c>
    </row>
    <row r="238" spans="1:20" ht="15" customHeight="1">
      <c r="A238" s="25" t="str">
        <f t="shared" si="16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7"/>
        <v/>
      </c>
      <c r="R238" s="1" t="str">
        <f t="shared" si="15"/>
        <v/>
      </c>
      <c r="S238" s="1" t="str">
        <f t="shared" si="14"/>
        <v xml:space="preserve">    </v>
      </c>
      <c r="T238" s="1" t="str">
        <f t="shared" si="18"/>
        <v xml:space="preserve">    </v>
      </c>
    </row>
    <row r="239" spans="1:20" ht="15" customHeight="1">
      <c r="A239" s="25" t="str">
        <f t="shared" si="16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7"/>
        <v/>
      </c>
      <c r="R239" s="1" t="str">
        <f t="shared" si="15"/>
        <v/>
      </c>
      <c r="S239" s="1" t="str">
        <f t="shared" si="14"/>
        <v xml:space="preserve">    </v>
      </c>
      <c r="T239" s="1" t="str">
        <f t="shared" si="18"/>
        <v xml:space="preserve">    </v>
      </c>
    </row>
    <row r="240" spans="1:20" ht="15" customHeight="1">
      <c r="A240" s="25" t="str">
        <f t="shared" si="16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7"/>
        <v/>
      </c>
      <c r="R240" s="1" t="str">
        <f t="shared" si="15"/>
        <v/>
      </c>
      <c r="S240" s="1" t="str">
        <f t="shared" si="14"/>
        <v xml:space="preserve">    </v>
      </c>
      <c r="T240" s="1" t="str">
        <f t="shared" si="18"/>
        <v xml:space="preserve">    </v>
      </c>
    </row>
    <row r="241" spans="1:20" ht="15" customHeight="1">
      <c r="A241" s="25" t="str">
        <f t="shared" si="16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7"/>
        <v/>
      </c>
      <c r="R241" s="1" t="str">
        <f t="shared" si="15"/>
        <v/>
      </c>
      <c r="S241" s="1" t="str">
        <f t="shared" si="14"/>
        <v xml:space="preserve">    </v>
      </c>
      <c r="T241" s="1" t="str">
        <f t="shared" si="18"/>
        <v xml:space="preserve">    </v>
      </c>
    </row>
    <row r="242" spans="1:20" ht="15" customHeight="1">
      <c r="A242" s="25" t="str">
        <f t="shared" si="16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7"/>
        <v/>
      </c>
      <c r="R242" s="1" t="str">
        <f t="shared" si="15"/>
        <v/>
      </c>
      <c r="S242" s="1" t="str">
        <f t="shared" si="14"/>
        <v xml:space="preserve">    </v>
      </c>
      <c r="T242" s="1" t="str">
        <f t="shared" si="18"/>
        <v xml:space="preserve">    </v>
      </c>
    </row>
    <row r="243" spans="1:20" ht="15" customHeight="1">
      <c r="A243" s="25" t="str">
        <f t="shared" si="16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7"/>
        <v/>
      </c>
      <c r="R243" s="1" t="str">
        <f t="shared" si="15"/>
        <v/>
      </c>
      <c r="S243" s="1" t="str">
        <f t="shared" si="14"/>
        <v xml:space="preserve">    </v>
      </c>
      <c r="T243" s="1" t="str">
        <f t="shared" si="18"/>
        <v xml:space="preserve">    </v>
      </c>
    </row>
    <row r="244" spans="1:20" ht="15" customHeight="1">
      <c r="A244" s="25" t="str">
        <f t="shared" si="16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7"/>
        <v/>
      </c>
      <c r="R244" s="1" t="str">
        <f t="shared" si="15"/>
        <v/>
      </c>
      <c r="S244" s="1" t="str">
        <f t="shared" si="14"/>
        <v xml:space="preserve">    </v>
      </c>
      <c r="T244" s="1" t="str">
        <f t="shared" si="18"/>
        <v xml:space="preserve">    </v>
      </c>
    </row>
    <row r="245" spans="1:20" ht="15" customHeight="1">
      <c r="A245" s="25" t="str">
        <f t="shared" si="16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7"/>
        <v/>
      </c>
      <c r="R245" s="1" t="str">
        <f t="shared" si="15"/>
        <v/>
      </c>
      <c r="S245" s="1" t="str">
        <f t="shared" si="14"/>
        <v xml:space="preserve">    </v>
      </c>
      <c r="T245" s="1" t="str">
        <f t="shared" si="18"/>
        <v xml:space="preserve">    </v>
      </c>
    </row>
    <row r="246" spans="1:20" ht="15" customHeight="1">
      <c r="A246" s="25" t="str">
        <f t="shared" si="16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7"/>
        <v/>
      </c>
      <c r="R246" s="1" t="str">
        <f t="shared" si="15"/>
        <v/>
      </c>
      <c r="S246" s="1" t="str">
        <f t="shared" si="14"/>
        <v xml:space="preserve">    </v>
      </c>
      <c r="T246" s="1" t="str">
        <f t="shared" si="18"/>
        <v xml:space="preserve">    </v>
      </c>
    </row>
    <row r="247" spans="1:20" ht="15" customHeight="1">
      <c r="A247" s="25" t="str">
        <f t="shared" si="16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7"/>
        <v/>
      </c>
      <c r="R247" s="1" t="str">
        <f t="shared" si="15"/>
        <v/>
      </c>
      <c r="S247" s="1" t="str">
        <f t="shared" si="14"/>
        <v xml:space="preserve">    </v>
      </c>
      <c r="T247" s="1" t="str">
        <f t="shared" si="18"/>
        <v xml:space="preserve">    </v>
      </c>
    </row>
    <row r="248" spans="1:20" ht="15" customHeight="1">
      <c r="A248" s="25" t="str">
        <f t="shared" si="16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7"/>
        <v/>
      </c>
      <c r="R248" s="1" t="str">
        <f t="shared" si="15"/>
        <v/>
      </c>
      <c r="S248" s="1" t="str">
        <f t="shared" si="14"/>
        <v xml:space="preserve">    </v>
      </c>
      <c r="T248" s="1" t="str">
        <f t="shared" si="18"/>
        <v xml:space="preserve">    </v>
      </c>
    </row>
    <row r="249" spans="1:20" ht="15" customHeight="1">
      <c r="A249" s="25" t="str">
        <f t="shared" si="16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7"/>
        <v/>
      </c>
      <c r="R249" s="1" t="str">
        <f t="shared" si="15"/>
        <v/>
      </c>
      <c r="S249" s="1" t="str">
        <f t="shared" si="14"/>
        <v xml:space="preserve">    </v>
      </c>
      <c r="T249" s="1" t="str">
        <f t="shared" si="18"/>
        <v xml:space="preserve">    </v>
      </c>
    </row>
    <row r="250" spans="1:20" ht="15" customHeight="1">
      <c r="A250" s="25" t="str">
        <f t="shared" si="16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7"/>
        <v/>
      </c>
      <c r="R250" s="1" t="str">
        <f t="shared" si="15"/>
        <v/>
      </c>
      <c r="S250" s="1" t="str">
        <f t="shared" si="14"/>
        <v xml:space="preserve">    </v>
      </c>
      <c r="T250" s="1" t="str">
        <f t="shared" si="18"/>
        <v xml:space="preserve">    </v>
      </c>
    </row>
    <row r="251" spans="1:20" ht="15" customHeight="1">
      <c r="A251" s="25" t="str">
        <f t="shared" si="16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7"/>
        <v/>
      </c>
      <c r="R251" s="1" t="str">
        <f t="shared" si="15"/>
        <v/>
      </c>
      <c r="S251" s="1" t="str">
        <f t="shared" si="14"/>
        <v xml:space="preserve">    </v>
      </c>
      <c r="T251" s="1" t="str">
        <f t="shared" si="18"/>
        <v xml:space="preserve">    </v>
      </c>
    </row>
    <row r="252" spans="1:20" ht="15" customHeight="1">
      <c r="A252" s="25" t="str">
        <f t="shared" si="16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7"/>
        <v/>
      </c>
      <c r="R252" s="1" t="str">
        <f t="shared" si="15"/>
        <v/>
      </c>
      <c r="S252" s="1" t="str">
        <f t="shared" si="14"/>
        <v xml:space="preserve">    </v>
      </c>
      <c r="T252" s="1" t="str">
        <f t="shared" si="18"/>
        <v xml:space="preserve">    </v>
      </c>
    </row>
    <row r="253" spans="1:20" ht="15" customHeight="1">
      <c r="A253" s="25" t="str">
        <f t="shared" si="16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7"/>
        <v/>
      </c>
      <c r="R253" s="1" t="str">
        <f t="shared" si="15"/>
        <v/>
      </c>
      <c r="S253" s="1" t="str">
        <f t="shared" si="14"/>
        <v xml:space="preserve">    </v>
      </c>
      <c r="T253" s="1" t="str">
        <f t="shared" si="18"/>
        <v xml:space="preserve">    </v>
      </c>
    </row>
    <row r="254" spans="1:20" ht="15" customHeight="1">
      <c r="A254" s="25" t="str">
        <f t="shared" si="16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7"/>
        <v/>
      </c>
      <c r="R254" s="1" t="str">
        <f t="shared" si="15"/>
        <v/>
      </c>
      <c r="S254" s="1" t="str">
        <f t="shared" si="14"/>
        <v xml:space="preserve">    </v>
      </c>
      <c r="T254" s="1" t="str">
        <f t="shared" si="18"/>
        <v xml:space="preserve">    </v>
      </c>
    </row>
    <row r="255" spans="1:20" ht="15" customHeight="1">
      <c r="A255" s="25" t="str">
        <f t="shared" si="16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7"/>
        <v/>
      </c>
      <c r="R255" s="1" t="str">
        <f t="shared" si="15"/>
        <v/>
      </c>
      <c r="S255" s="1" t="str">
        <f t="shared" si="14"/>
        <v xml:space="preserve">    </v>
      </c>
      <c r="T255" s="1" t="str">
        <f t="shared" si="18"/>
        <v xml:space="preserve">    </v>
      </c>
    </row>
    <row r="256" spans="1:20" ht="15" customHeight="1">
      <c r="A256" s="25" t="str">
        <f t="shared" si="16"/>
        <v/>
      </c>
      <c r="B256" s="16"/>
      <c r="C256" s="22"/>
      <c r="D256" s="22"/>
      <c r="E256" s="6"/>
      <c r="F256" s="7"/>
      <c r="G256" s="17"/>
      <c r="H256" s="17"/>
      <c r="I256" s="15"/>
      <c r="J256" s="15"/>
      <c r="K256" s="15"/>
      <c r="L256" s="12"/>
      <c r="M256" s="18"/>
      <c r="N256" s="19"/>
      <c r="O256" s="20"/>
      <c r="P256" s="15"/>
      <c r="Q256" s="63" t="str">
        <f t="shared" si="17"/>
        <v/>
      </c>
      <c r="R256" s="1" t="str">
        <f t="shared" si="15"/>
        <v/>
      </c>
      <c r="S256" s="1" t="str">
        <f t="shared" si="14"/>
        <v xml:space="preserve">    </v>
      </c>
      <c r="T256" s="1" t="str">
        <f t="shared" si="18"/>
        <v xml:space="preserve">    </v>
      </c>
    </row>
    <row r="257" spans="1:20" ht="15" customHeight="1">
      <c r="A257" s="25" t="str">
        <f t="shared" si="16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7"/>
        <v/>
      </c>
      <c r="R257" s="1" t="str">
        <f t="shared" si="15"/>
        <v/>
      </c>
      <c r="S257" s="1" t="str">
        <f t="shared" si="14"/>
        <v xml:space="preserve">    </v>
      </c>
      <c r="T257" s="1" t="str">
        <f t="shared" si="18"/>
        <v xml:space="preserve">    </v>
      </c>
    </row>
    <row r="258" spans="1:20" ht="15" customHeight="1">
      <c r="A258" s="25" t="str">
        <f t="shared" si="16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7"/>
        <v/>
      </c>
      <c r="R258" s="1" t="str">
        <f t="shared" si="15"/>
        <v/>
      </c>
      <c r="S258" s="1" t="str">
        <f t="shared" si="14"/>
        <v xml:space="preserve">    </v>
      </c>
      <c r="T258" s="1" t="str">
        <f t="shared" si="18"/>
        <v xml:space="preserve">    </v>
      </c>
    </row>
    <row r="259" spans="1:20" ht="15" customHeight="1">
      <c r="A259" s="25" t="str">
        <f t="shared" si="16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7"/>
        <v/>
      </c>
      <c r="R259" s="1" t="str">
        <f t="shared" si="15"/>
        <v/>
      </c>
      <c r="S259" s="1" t="str">
        <f t="shared" si="14"/>
        <v xml:space="preserve">    </v>
      </c>
      <c r="T259" s="1" t="str">
        <f t="shared" si="18"/>
        <v xml:space="preserve">    </v>
      </c>
    </row>
    <row r="260" spans="1:20" ht="15" customHeight="1">
      <c r="A260" s="25" t="str">
        <f t="shared" si="16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7"/>
        <v/>
      </c>
      <c r="R260" s="1" t="str">
        <f t="shared" si="15"/>
        <v/>
      </c>
      <c r="S260" s="1" t="str">
        <f t="shared" si="14"/>
        <v xml:space="preserve">    </v>
      </c>
      <c r="T260" s="1" t="str">
        <f t="shared" si="18"/>
        <v xml:space="preserve">    </v>
      </c>
    </row>
    <row r="261" spans="1:20" ht="15" customHeight="1">
      <c r="A261" s="25" t="str">
        <f t="shared" si="16"/>
        <v/>
      </c>
      <c r="B261" s="5"/>
      <c r="C261" s="21"/>
      <c r="D261" s="21"/>
      <c r="E261" s="6"/>
      <c r="F261" s="7"/>
      <c r="G261" s="6"/>
      <c r="H261" s="6"/>
      <c r="I261" s="11"/>
      <c r="J261" s="11"/>
      <c r="K261" s="11"/>
      <c r="L261" s="12"/>
      <c r="M261" s="13"/>
      <c r="N261" s="14"/>
      <c r="O261" s="7"/>
      <c r="P261" s="11"/>
      <c r="Q261" s="63" t="str">
        <f t="shared" si="17"/>
        <v/>
      </c>
      <c r="R261" s="1" t="str">
        <f t="shared" si="15"/>
        <v/>
      </c>
      <c r="S261" s="1" t="str">
        <f t="shared" si="14"/>
        <v xml:space="preserve">    </v>
      </c>
      <c r="T261" s="1" t="str">
        <f t="shared" si="18"/>
        <v xml:space="preserve">    </v>
      </c>
    </row>
    <row r="262" spans="1:20" ht="15" customHeight="1">
      <c r="A262" s="25" t="str">
        <f t="shared" si="16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7"/>
        <v/>
      </c>
      <c r="R262" s="1" t="str">
        <f t="shared" si="15"/>
        <v/>
      </c>
      <c r="S262" s="1" t="str">
        <f t="shared" si="14"/>
        <v xml:space="preserve">    </v>
      </c>
      <c r="T262" s="1" t="str">
        <f t="shared" si="18"/>
        <v xml:space="preserve">    </v>
      </c>
    </row>
    <row r="263" spans="1:20" ht="15" customHeight="1">
      <c r="A263" s="25" t="str">
        <f t="shared" si="16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ref="Q263:Q326" si="19">IF(P263="","",VLOOKUP(P263,$Z$7:$AA$90,2,FALSE))</f>
        <v/>
      </c>
      <c r="R263" s="1" t="str">
        <f t="shared" si="15"/>
        <v/>
      </c>
      <c r="S263" s="1" t="str">
        <f t="shared" si="14"/>
        <v xml:space="preserve">    </v>
      </c>
      <c r="T263" s="1" t="str">
        <f t="shared" si="18"/>
        <v xml:space="preserve">    </v>
      </c>
    </row>
    <row r="264" spans="1:20" ht="15" customHeight="1">
      <c r="A264" s="25" t="str">
        <f t="shared" si="16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9"/>
        <v/>
      </c>
      <c r="R264" s="1" t="str">
        <f t="shared" si="15"/>
        <v/>
      </c>
      <c r="S264" s="1" t="str">
        <f t="shared" si="14"/>
        <v xml:space="preserve">    </v>
      </c>
      <c r="T264" s="1" t="str">
        <f t="shared" si="18"/>
        <v xml:space="preserve">    </v>
      </c>
    </row>
    <row r="265" spans="1:20" ht="15" customHeight="1">
      <c r="A265" s="25" t="str">
        <f t="shared" si="16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19"/>
        <v/>
      </c>
      <c r="R265" s="1" t="str">
        <f t="shared" si="15"/>
        <v/>
      </c>
      <c r="S265" s="1" t="str">
        <f t="shared" si="14"/>
        <v xml:space="preserve">    </v>
      </c>
      <c r="T265" s="1" t="str">
        <f t="shared" si="18"/>
        <v xml:space="preserve">    </v>
      </c>
    </row>
    <row r="266" spans="1:20" ht="15" customHeight="1">
      <c r="A266" s="25" t="str">
        <f t="shared" si="16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9"/>
        <v/>
      </c>
      <c r="R266" s="1" t="str">
        <f t="shared" si="15"/>
        <v/>
      </c>
      <c r="S266" s="1" t="str">
        <f t="shared" si="14"/>
        <v xml:space="preserve">    </v>
      </c>
      <c r="T266" s="1" t="str">
        <f t="shared" si="18"/>
        <v xml:space="preserve">    </v>
      </c>
    </row>
    <row r="267" spans="1:20" ht="15" customHeight="1">
      <c r="A267" s="25" t="str">
        <f t="shared" si="16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9"/>
        <v/>
      </c>
      <c r="R267" s="1" t="str">
        <f t="shared" si="15"/>
        <v/>
      </c>
      <c r="S267" s="1" t="str">
        <f t="shared" si="14"/>
        <v xml:space="preserve">    </v>
      </c>
      <c r="T267" s="1" t="str">
        <f t="shared" si="18"/>
        <v xml:space="preserve">    </v>
      </c>
    </row>
    <row r="268" spans="1:20" ht="15" customHeight="1">
      <c r="A268" s="25" t="str">
        <f t="shared" si="16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9"/>
        <v/>
      </c>
      <c r="R268" s="1" t="str">
        <f t="shared" si="15"/>
        <v/>
      </c>
      <c r="S268" s="1" t="str">
        <f t="shared" si="14"/>
        <v xml:space="preserve">    </v>
      </c>
      <c r="T268" s="1" t="str">
        <f t="shared" si="18"/>
        <v xml:space="preserve">    </v>
      </c>
    </row>
    <row r="269" spans="1:20" ht="15" customHeight="1">
      <c r="A269" s="25" t="str">
        <f t="shared" si="16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9"/>
        <v/>
      </c>
      <c r="R269" s="1" t="str">
        <f t="shared" si="15"/>
        <v/>
      </c>
      <c r="S269" s="1" t="str">
        <f t="shared" si="14"/>
        <v xml:space="preserve">    </v>
      </c>
      <c r="T269" s="1" t="str">
        <f t="shared" si="18"/>
        <v xml:space="preserve">    </v>
      </c>
    </row>
    <row r="270" spans="1:20" ht="15" customHeight="1">
      <c r="A270" s="25" t="str">
        <f t="shared" si="16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9"/>
        <v/>
      </c>
      <c r="R270" s="1" t="str">
        <f t="shared" si="15"/>
        <v/>
      </c>
      <c r="S270" s="1" t="str">
        <f t="shared" si="14"/>
        <v xml:space="preserve">    </v>
      </c>
      <c r="T270" s="1" t="str">
        <f t="shared" si="18"/>
        <v xml:space="preserve">    </v>
      </c>
    </row>
    <row r="271" spans="1:20" ht="15" customHeight="1">
      <c r="A271" s="25" t="str">
        <f t="shared" si="16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9"/>
        <v/>
      </c>
      <c r="R271" s="1" t="str">
        <f t="shared" si="15"/>
        <v/>
      </c>
      <c r="S271" s="1" t="str">
        <f t="shared" si="14"/>
        <v xml:space="preserve">    </v>
      </c>
      <c r="T271" s="1" t="str">
        <f t="shared" si="18"/>
        <v xml:space="preserve">    </v>
      </c>
    </row>
    <row r="272" spans="1:20" ht="15" customHeight="1">
      <c r="A272" s="25" t="str">
        <f t="shared" si="16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9"/>
        <v/>
      </c>
      <c r="R272" s="1" t="str">
        <f t="shared" si="15"/>
        <v/>
      </c>
      <c r="S272" s="1" t="str">
        <f t="shared" si="14"/>
        <v xml:space="preserve">    </v>
      </c>
      <c r="T272" s="1" t="str">
        <f t="shared" si="18"/>
        <v xml:space="preserve">    </v>
      </c>
    </row>
    <row r="273" spans="1:20" ht="15" customHeight="1">
      <c r="A273" s="25" t="str">
        <f t="shared" si="16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9"/>
        <v/>
      </c>
      <c r="R273" s="1" t="str">
        <f t="shared" si="15"/>
        <v/>
      </c>
      <c r="S273" s="1" t="str">
        <f t="shared" si="14"/>
        <v xml:space="preserve">    </v>
      </c>
      <c r="T273" s="1" t="str">
        <f t="shared" si="18"/>
        <v xml:space="preserve">    </v>
      </c>
    </row>
    <row r="274" spans="1:20" ht="15" customHeight="1">
      <c r="A274" s="25" t="str">
        <f t="shared" si="16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9"/>
        <v/>
      </c>
      <c r="R274" s="1" t="str">
        <f t="shared" si="15"/>
        <v/>
      </c>
      <c r="S274" s="1" t="str">
        <f t="shared" si="14"/>
        <v xml:space="preserve">    </v>
      </c>
      <c r="T274" s="1" t="str">
        <f t="shared" si="18"/>
        <v xml:space="preserve">    </v>
      </c>
    </row>
    <row r="275" spans="1:20" ht="15" customHeight="1">
      <c r="A275" s="25" t="str">
        <f t="shared" si="16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9"/>
        <v/>
      </c>
      <c r="R275" s="1" t="str">
        <f t="shared" si="15"/>
        <v/>
      </c>
      <c r="S275" s="1" t="str">
        <f t="shared" si="14"/>
        <v xml:space="preserve">    </v>
      </c>
      <c r="T275" s="1" t="str">
        <f t="shared" si="18"/>
        <v xml:space="preserve">    </v>
      </c>
    </row>
    <row r="276" spans="1:20" ht="15" customHeight="1">
      <c r="A276" s="25" t="str">
        <f t="shared" si="16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9"/>
        <v/>
      </c>
      <c r="R276" s="1" t="str">
        <f t="shared" si="15"/>
        <v/>
      </c>
      <c r="S276" s="1" t="str">
        <f t="shared" si="14"/>
        <v xml:space="preserve">    </v>
      </c>
      <c r="T276" s="1" t="str">
        <f t="shared" si="18"/>
        <v xml:space="preserve">    </v>
      </c>
    </row>
    <row r="277" spans="1:20" ht="15" customHeight="1">
      <c r="A277" s="25" t="str">
        <f t="shared" si="16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11"/>
      <c r="Q277" s="63" t="str">
        <f t="shared" si="19"/>
        <v/>
      </c>
      <c r="R277" s="1" t="str">
        <f t="shared" si="15"/>
        <v/>
      </c>
      <c r="S277" s="1" t="str">
        <f t="shared" si="14"/>
        <v xml:space="preserve">    </v>
      </c>
      <c r="T277" s="1" t="str">
        <f t="shared" si="18"/>
        <v xml:space="preserve">    </v>
      </c>
    </row>
    <row r="278" spans="1:20" ht="15" customHeight="1">
      <c r="A278" s="25" t="str">
        <f t="shared" si="16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9"/>
        <v/>
      </c>
      <c r="R278" s="1" t="str">
        <f t="shared" si="15"/>
        <v/>
      </c>
      <c r="S278" s="1" t="str">
        <f t="shared" si="14"/>
        <v xml:space="preserve">    </v>
      </c>
      <c r="T278" s="1" t="str">
        <f t="shared" si="18"/>
        <v xml:space="preserve">    </v>
      </c>
    </row>
    <row r="279" spans="1:20" ht="15" customHeight="1">
      <c r="A279" s="25" t="str">
        <f t="shared" si="16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9"/>
        <v/>
      </c>
      <c r="R279" s="1" t="str">
        <f t="shared" si="15"/>
        <v/>
      </c>
      <c r="S279" s="1" t="str">
        <f t="shared" si="14"/>
        <v xml:space="preserve">    </v>
      </c>
      <c r="T279" s="1" t="str">
        <f t="shared" si="18"/>
        <v xml:space="preserve">    </v>
      </c>
    </row>
    <row r="280" spans="1:20" ht="15" customHeight="1">
      <c r="A280" s="25" t="str">
        <f t="shared" si="16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9"/>
        <v/>
      </c>
      <c r="R280" s="1" t="str">
        <f t="shared" si="15"/>
        <v/>
      </c>
      <c r="S280" s="1" t="str">
        <f t="shared" si="14"/>
        <v xml:space="preserve">    </v>
      </c>
      <c r="T280" s="1" t="str">
        <f t="shared" si="18"/>
        <v xml:space="preserve">    </v>
      </c>
    </row>
    <row r="281" spans="1:20" ht="15" customHeight="1">
      <c r="A281" s="25" t="str">
        <f t="shared" si="16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19"/>
        <v/>
      </c>
      <c r="R281" s="1" t="str">
        <f t="shared" si="15"/>
        <v/>
      </c>
      <c r="S281" s="1" t="str">
        <f t="shared" si="14"/>
        <v xml:space="preserve">    </v>
      </c>
      <c r="T281" s="1" t="str">
        <f t="shared" si="18"/>
        <v xml:space="preserve">    </v>
      </c>
    </row>
    <row r="282" spans="1:20" ht="15" customHeight="1">
      <c r="A282" s="25" t="str">
        <f t="shared" si="16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11"/>
      <c r="Q282" s="63" t="str">
        <f t="shared" si="19"/>
        <v/>
      </c>
      <c r="R282" s="1" t="str">
        <f t="shared" si="15"/>
        <v/>
      </c>
      <c r="S282" s="1" t="str">
        <f t="shared" si="14"/>
        <v xml:space="preserve">    </v>
      </c>
      <c r="T282" s="1" t="str">
        <f t="shared" si="18"/>
        <v xml:space="preserve">    </v>
      </c>
    </row>
    <row r="283" spans="1:20" ht="15" customHeight="1">
      <c r="A283" s="25" t="str">
        <f t="shared" si="16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9"/>
        <v/>
      </c>
      <c r="R283" s="1" t="str">
        <f t="shared" si="15"/>
        <v/>
      </c>
      <c r="S283" s="1" t="str">
        <f t="shared" si="14"/>
        <v xml:space="preserve">    </v>
      </c>
      <c r="T283" s="1" t="str">
        <f t="shared" si="18"/>
        <v xml:space="preserve">    </v>
      </c>
    </row>
    <row r="284" spans="1:20" ht="15" customHeight="1">
      <c r="A284" s="25" t="str">
        <f t="shared" si="16"/>
        <v/>
      </c>
      <c r="B284" s="5"/>
      <c r="C284" s="21"/>
      <c r="D284" s="21"/>
      <c r="E284" s="6"/>
      <c r="F284" s="7"/>
      <c r="G284" s="6"/>
      <c r="H284" s="6"/>
      <c r="I284" s="11"/>
      <c r="J284" s="11"/>
      <c r="K284" s="11"/>
      <c r="L284" s="12"/>
      <c r="M284" s="13"/>
      <c r="N284" s="14"/>
      <c r="O284" s="7"/>
      <c r="P284" s="11"/>
      <c r="Q284" s="63" t="str">
        <f t="shared" si="19"/>
        <v/>
      </c>
      <c r="R284" s="1" t="str">
        <f t="shared" si="15"/>
        <v/>
      </c>
      <c r="S284" s="1" t="str">
        <f t="shared" si="14"/>
        <v xml:space="preserve">    </v>
      </c>
      <c r="T284" s="1" t="str">
        <f t="shared" si="18"/>
        <v xml:space="preserve">    </v>
      </c>
    </row>
    <row r="285" spans="1:20" ht="15" customHeight="1">
      <c r="A285" s="25" t="str">
        <f t="shared" si="16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9"/>
        <v/>
      </c>
      <c r="R285" s="1" t="str">
        <f t="shared" si="15"/>
        <v/>
      </c>
      <c r="S285" s="1" t="str">
        <f t="shared" si="14"/>
        <v xml:space="preserve">    </v>
      </c>
      <c r="T285" s="1" t="str">
        <f t="shared" si="18"/>
        <v xml:space="preserve">    </v>
      </c>
    </row>
    <row r="286" spans="1:20" ht="15" customHeight="1">
      <c r="A286" s="25" t="str">
        <f t="shared" si="16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19"/>
        <v/>
      </c>
      <c r="R286" s="1" t="str">
        <f t="shared" si="15"/>
        <v/>
      </c>
      <c r="S286" s="1" t="str">
        <f t="shared" si="14"/>
        <v xml:space="preserve">    </v>
      </c>
      <c r="T286" s="1" t="str">
        <f t="shared" si="18"/>
        <v xml:space="preserve">    </v>
      </c>
    </row>
    <row r="287" spans="1:20" ht="15" customHeight="1">
      <c r="A287" s="25" t="str">
        <f t="shared" si="16"/>
        <v/>
      </c>
      <c r="B287" s="16"/>
      <c r="C287" s="22"/>
      <c r="D287" s="22"/>
      <c r="E287" s="6"/>
      <c r="F287" s="7"/>
      <c r="G287" s="17"/>
      <c r="H287" s="17"/>
      <c r="I287" s="15"/>
      <c r="J287" s="15"/>
      <c r="K287" s="15"/>
      <c r="L287" s="12"/>
      <c r="M287" s="18"/>
      <c r="N287" s="19"/>
      <c r="O287" s="20"/>
      <c r="P287" s="15"/>
      <c r="Q287" s="63" t="str">
        <f t="shared" si="19"/>
        <v/>
      </c>
      <c r="R287" s="1" t="str">
        <f t="shared" si="15"/>
        <v/>
      </c>
      <c r="S287" s="1" t="str">
        <f t="shared" si="14"/>
        <v xml:space="preserve">    </v>
      </c>
      <c r="T287" s="1" t="str">
        <f t="shared" si="18"/>
        <v xml:space="preserve">    </v>
      </c>
    </row>
    <row r="288" spans="1:20" ht="15" customHeight="1">
      <c r="A288" s="25" t="str">
        <f t="shared" si="16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19"/>
        <v/>
      </c>
      <c r="R288" s="1" t="str">
        <f t="shared" si="15"/>
        <v/>
      </c>
      <c r="S288" s="1" t="str">
        <f t="shared" si="14"/>
        <v xml:space="preserve">    </v>
      </c>
      <c r="T288" s="1" t="str">
        <f t="shared" si="18"/>
        <v xml:space="preserve">    </v>
      </c>
    </row>
    <row r="289" spans="1:20" ht="15" customHeight="1">
      <c r="A289" s="25" t="str">
        <f t="shared" si="16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9"/>
        <v/>
      </c>
      <c r="R289" s="1" t="str">
        <f t="shared" si="15"/>
        <v/>
      </c>
      <c r="S289" s="1" t="str">
        <f t="shared" si="14"/>
        <v xml:space="preserve">    </v>
      </c>
      <c r="T289" s="1" t="str">
        <f t="shared" si="18"/>
        <v xml:space="preserve">    </v>
      </c>
    </row>
    <row r="290" spans="1:20" ht="15" customHeight="1">
      <c r="A290" s="25" t="str">
        <f t="shared" si="16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9"/>
        <v/>
      </c>
      <c r="R290" s="1" t="str">
        <f t="shared" si="15"/>
        <v/>
      </c>
      <c r="S290" s="1" t="str">
        <f t="shared" si="14"/>
        <v xml:space="preserve">    </v>
      </c>
      <c r="T290" s="1" t="str">
        <f t="shared" si="18"/>
        <v xml:space="preserve">    </v>
      </c>
    </row>
    <row r="291" spans="1:20" ht="15" customHeight="1">
      <c r="A291" s="25" t="str">
        <f t="shared" si="16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9"/>
        <v/>
      </c>
      <c r="R291" s="1" t="str">
        <f t="shared" si="15"/>
        <v/>
      </c>
      <c r="S291" s="1" t="str">
        <f t="shared" si="14"/>
        <v xml:space="preserve">    </v>
      </c>
      <c r="T291" s="1" t="str">
        <f t="shared" si="18"/>
        <v xml:space="preserve">    </v>
      </c>
    </row>
    <row r="292" spans="1:20" ht="15" customHeight="1">
      <c r="A292" s="25" t="str">
        <f t="shared" si="16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9"/>
        <v/>
      </c>
      <c r="R292" s="1" t="str">
        <f t="shared" si="15"/>
        <v/>
      </c>
      <c r="S292" s="1" t="str">
        <f t="shared" si="14"/>
        <v xml:space="preserve">    </v>
      </c>
      <c r="T292" s="1" t="str">
        <f t="shared" si="18"/>
        <v xml:space="preserve">    </v>
      </c>
    </row>
    <row r="293" spans="1:20" ht="15" customHeight="1">
      <c r="A293" s="25" t="str">
        <f t="shared" si="16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9"/>
        <v/>
      </c>
      <c r="R293" s="1" t="str">
        <f t="shared" si="15"/>
        <v/>
      </c>
      <c r="S293" s="1" t="str">
        <f t="shared" si="14"/>
        <v xml:space="preserve">    </v>
      </c>
      <c r="T293" s="1" t="str">
        <f t="shared" si="18"/>
        <v xml:space="preserve">    </v>
      </c>
    </row>
    <row r="294" spans="1:20" ht="15" customHeight="1">
      <c r="A294" s="25" t="str">
        <f t="shared" si="16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9"/>
        <v/>
      </c>
      <c r="R294" s="1" t="str">
        <f t="shared" si="15"/>
        <v/>
      </c>
      <c r="S294" s="1" t="str">
        <f t="shared" si="14"/>
        <v xml:space="preserve">    </v>
      </c>
      <c r="T294" s="1" t="str">
        <f t="shared" si="18"/>
        <v xml:space="preserve">    </v>
      </c>
    </row>
    <row r="295" spans="1:20" ht="15" customHeight="1">
      <c r="A295" s="25" t="str">
        <f t="shared" si="16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9"/>
        <v/>
      </c>
      <c r="R295" s="1" t="str">
        <f t="shared" si="15"/>
        <v/>
      </c>
      <c r="S295" s="1" t="str">
        <f t="shared" si="14"/>
        <v xml:space="preserve">    </v>
      </c>
      <c r="T295" s="1" t="str">
        <f t="shared" si="18"/>
        <v xml:space="preserve">    </v>
      </c>
    </row>
    <row r="296" spans="1:20" ht="15" customHeight="1">
      <c r="A296" s="25" t="str">
        <f t="shared" si="16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9"/>
        <v/>
      </c>
      <c r="R296" s="1" t="str">
        <f t="shared" si="15"/>
        <v/>
      </c>
      <c r="S296" s="1" t="str">
        <f t="shared" si="14"/>
        <v xml:space="preserve">    </v>
      </c>
      <c r="T296" s="1" t="str">
        <f t="shared" si="18"/>
        <v xml:space="preserve">    </v>
      </c>
    </row>
    <row r="297" spans="1:20" ht="15" customHeight="1">
      <c r="A297" s="25" t="str">
        <f t="shared" si="16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9"/>
        <v/>
      </c>
      <c r="R297" s="1" t="str">
        <f t="shared" si="15"/>
        <v/>
      </c>
      <c r="S297" s="1" t="str">
        <f t="shared" si="14"/>
        <v xml:space="preserve">    </v>
      </c>
      <c r="T297" s="1" t="str">
        <f t="shared" si="18"/>
        <v xml:space="preserve">    </v>
      </c>
    </row>
    <row r="298" spans="1:20" ht="15" customHeight="1">
      <c r="A298" s="25" t="str">
        <f t="shared" si="16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9"/>
        <v/>
      </c>
      <c r="R298" s="1" t="str">
        <f t="shared" si="15"/>
        <v/>
      </c>
      <c r="S298" s="1" t="str">
        <f t="shared" si="14"/>
        <v xml:space="preserve">    </v>
      </c>
      <c r="T298" s="1" t="str">
        <f t="shared" si="18"/>
        <v xml:space="preserve">    </v>
      </c>
    </row>
    <row r="299" spans="1:20" ht="15" customHeight="1">
      <c r="A299" s="25" t="str">
        <f t="shared" si="16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9"/>
        <v/>
      </c>
      <c r="R299" s="1" t="str">
        <f t="shared" si="15"/>
        <v/>
      </c>
      <c r="S299" s="1" t="str">
        <f t="shared" si="14"/>
        <v xml:space="preserve">    </v>
      </c>
      <c r="T299" s="1" t="str">
        <f t="shared" si="18"/>
        <v xml:space="preserve">    </v>
      </c>
    </row>
    <row r="300" spans="1:20" ht="15" customHeight="1">
      <c r="A300" s="25" t="str">
        <f t="shared" si="16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9"/>
        <v/>
      </c>
      <c r="R300" s="1" t="str">
        <f t="shared" si="15"/>
        <v/>
      </c>
      <c r="S300" s="1" t="str">
        <f t="shared" si="14"/>
        <v xml:space="preserve">    </v>
      </c>
      <c r="T300" s="1" t="str">
        <f t="shared" si="18"/>
        <v xml:space="preserve">    </v>
      </c>
    </row>
    <row r="301" spans="1:20" ht="15" customHeight="1">
      <c r="A301" s="25" t="str">
        <f t="shared" si="16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9"/>
        <v/>
      </c>
      <c r="R301" s="1" t="str">
        <f t="shared" si="15"/>
        <v/>
      </c>
      <c r="S301" s="1" t="str">
        <f t="shared" si="14"/>
        <v xml:space="preserve">    </v>
      </c>
      <c r="T301" s="1" t="str">
        <f t="shared" si="18"/>
        <v xml:space="preserve">    </v>
      </c>
    </row>
    <row r="302" spans="1:20" ht="15" customHeight="1">
      <c r="A302" s="25" t="str">
        <f t="shared" si="16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9"/>
        <v/>
      </c>
      <c r="R302" s="1" t="str">
        <f t="shared" si="15"/>
        <v/>
      </c>
      <c r="S302" s="1" t="str">
        <f t="shared" si="14"/>
        <v xml:space="preserve">    </v>
      </c>
      <c r="T302" s="1" t="str">
        <f t="shared" si="18"/>
        <v xml:space="preserve">    </v>
      </c>
    </row>
    <row r="303" spans="1:20" ht="15" customHeight="1">
      <c r="A303" s="25" t="str">
        <f t="shared" si="16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6"/>
      <c r="Q303" s="63" t="str">
        <f t="shared" si="19"/>
        <v/>
      </c>
      <c r="R303" s="1" t="str">
        <f t="shared" si="15"/>
        <v/>
      </c>
      <c r="S303" s="1" t="str">
        <f t="shared" si="14"/>
        <v xml:space="preserve">    </v>
      </c>
      <c r="T303" s="1" t="str">
        <f t="shared" si="18"/>
        <v xml:space="preserve">    </v>
      </c>
    </row>
    <row r="304" spans="1:20" ht="15" customHeight="1">
      <c r="A304" s="25" t="str">
        <f t="shared" si="16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9"/>
        <v/>
      </c>
      <c r="R304" s="1" t="str">
        <f t="shared" si="15"/>
        <v/>
      </c>
      <c r="S304" s="1" t="str">
        <f t="shared" si="14"/>
        <v xml:space="preserve">    </v>
      </c>
      <c r="T304" s="1" t="str">
        <f t="shared" si="18"/>
        <v xml:space="preserve">    </v>
      </c>
    </row>
    <row r="305" spans="1:20" ht="15" customHeight="1">
      <c r="A305" s="25" t="str">
        <f t="shared" si="16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9"/>
        <v/>
      </c>
      <c r="R305" s="1" t="str">
        <f t="shared" si="15"/>
        <v/>
      </c>
      <c r="S305" s="1" t="str">
        <f t="shared" si="14"/>
        <v xml:space="preserve">    </v>
      </c>
      <c r="T305" s="1" t="str">
        <f t="shared" si="18"/>
        <v xml:space="preserve">    </v>
      </c>
    </row>
    <row r="306" spans="1:20" ht="15" customHeight="1">
      <c r="A306" s="25" t="str">
        <f t="shared" si="16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9"/>
        <v/>
      </c>
      <c r="R306" s="1" t="str">
        <f t="shared" si="15"/>
        <v/>
      </c>
      <c r="S306" s="1" t="str">
        <f t="shared" si="14"/>
        <v xml:space="preserve">    </v>
      </c>
      <c r="T306" s="1" t="str">
        <f t="shared" si="18"/>
        <v xml:space="preserve">    </v>
      </c>
    </row>
    <row r="307" spans="1:20" ht="15" customHeight="1">
      <c r="A307" s="25" t="str">
        <f t="shared" si="16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9"/>
        <v/>
      </c>
      <c r="R307" s="1" t="str">
        <f t="shared" si="15"/>
        <v/>
      </c>
      <c r="S307" s="1" t="str">
        <f t="shared" si="14"/>
        <v xml:space="preserve">    </v>
      </c>
      <c r="T307" s="1" t="str">
        <f t="shared" si="18"/>
        <v xml:space="preserve">    </v>
      </c>
    </row>
    <row r="308" spans="1:20" ht="15" customHeight="1">
      <c r="A308" s="25" t="str">
        <f t="shared" si="16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6"/>
      <c r="Q308" s="63" t="str">
        <f t="shared" si="19"/>
        <v/>
      </c>
      <c r="R308" s="1" t="str">
        <f t="shared" si="15"/>
        <v/>
      </c>
      <c r="S308" s="1" t="str">
        <f t="shared" si="14"/>
        <v xml:space="preserve">    </v>
      </c>
      <c r="T308" s="1" t="str">
        <f t="shared" si="18"/>
        <v xml:space="preserve">    </v>
      </c>
    </row>
    <row r="309" spans="1:20" ht="15" customHeight="1">
      <c r="A309" s="25" t="str">
        <f t="shared" si="16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9"/>
        <v/>
      </c>
      <c r="R309" s="1" t="str">
        <f t="shared" si="15"/>
        <v/>
      </c>
      <c r="S309" s="1" t="str">
        <f t="shared" si="14"/>
        <v xml:space="preserve">    </v>
      </c>
      <c r="T309" s="1" t="str">
        <f t="shared" si="18"/>
        <v xml:space="preserve">    </v>
      </c>
    </row>
    <row r="310" spans="1:20" ht="15" customHeight="1">
      <c r="A310" s="25" t="str">
        <f t="shared" si="16"/>
        <v/>
      </c>
      <c r="B310" s="16"/>
      <c r="C310" s="22"/>
      <c r="D310" s="22"/>
      <c r="E310" s="6"/>
      <c r="F310" s="7"/>
      <c r="G310" s="17"/>
      <c r="H310" s="17"/>
      <c r="I310" s="15"/>
      <c r="J310" s="15"/>
      <c r="K310" s="15"/>
      <c r="L310" s="12"/>
      <c r="M310" s="18"/>
      <c r="N310" s="19"/>
      <c r="O310" s="20"/>
      <c r="P310" s="15"/>
      <c r="Q310" s="63" t="str">
        <f t="shared" si="19"/>
        <v/>
      </c>
      <c r="R310" s="1" t="str">
        <f t="shared" si="15"/>
        <v/>
      </c>
      <c r="S310" s="1" t="str">
        <f t="shared" si="14"/>
        <v xml:space="preserve">    </v>
      </c>
      <c r="T310" s="1" t="str">
        <f t="shared" si="18"/>
        <v xml:space="preserve">    </v>
      </c>
    </row>
    <row r="311" spans="1:20" ht="15" customHeight="1">
      <c r="A311" s="25" t="str">
        <f t="shared" si="16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9"/>
        <v/>
      </c>
      <c r="R311" s="1" t="str">
        <f t="shared" si="15"/>
        <v/>
      </c>
      <c r="S311" s="1" t="str">
        <f t="shared" si="14"/>
        <v xml:space="preserve">    </v>
      </c>
      <c r="T311" s="1" t="str">
        <f t="shared" si="18"/>
        <v xml:space="preserve">    </v>
      </c>
    </row>
    <row r="312" spans="1:20" ht="15" customHeight="1">
      <c r="A312" s="25" t="str">
        <f t="shared" si="16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9"/>
        <v/>
      </c>
      <c r="R312" s="1" t="str">
        <f t="shared" si="15"/>
        <v/>
      </c>
      <c r="S312" s="1" t="str">
        <f t="shared" si="14"/>
        <v xml:space="preserve">    </v>
      </c>
      <c r="T312" s="1" t="str">
        <f t="shared" si="18"/>
        <v xml:space="preserve">    </v>
      </c>
    </row>
    <row r="313" spans="1:20" ht="15" customHeight="1">
      <c r="A313" s="25" t="str">
        <f t="shared" si="16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9"/>
        <v/>
      </c>
      <c r="R313" s="1" t="str">
        <f t="shared" si="15"/>
        <v/>
      </c>
      <c r="S313" s="1" t="str">
        <f t="shared" si="14"/>
        <v xml:space="preserve">    </v>
      </c>
      <c r="T313" s="1" t="str">
        <f t="shared" si="18"/>
        <v xml:space="preserve">    </v>
      </c>
    </row>
    <row r="314" spans="1:20" ht="15" customHeight="1">
      <c r="A314" s="25" t="str">
        <f t="shared" si="16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9"/>
        <v/>
      </c>
      <c r="R314" s="1" t="str">
        <f t="shared" si="15"/>
        <v/>
      </c>
      <c r="S314" s="1" t="str">
        <f t="shared" si="14"/>
        <v xml:space="preserve">    </v>
      </c>
      <c r="T314" s="1" t="str">
        <f t="shared" si="18"/>
        <v xml:space="preserve">    </v>
      </c>
    </row>
    <row r="315" spans="1:20" ht="15" customHeight="1">
      <c r="A315" s="25" t="str">
        <f t="shared" si="16"/>
        <v/>
      </c>
      <c r="B315" s="5"/>
      <c r="C315" s="21"/>
      <c r="D315" s="21"/>
      <c r="E315" s="6"/>
      <c r="F315" s="7"/>
      <c r="G315" s="6"/>
      <c r="H315" s="6"/>
      <c r="I315" s="11"/>
      <c r="J315" s="11"/>
      <c r="K315" s="11"/>
      <c r="L315" s="12"/>
      <c r="M315" s="13"/>
      <c r="N315" s="14"/>
      <c r="O315" s="7"/>
      <c r="P315" s="11"/>
      <c r="Q315" s="63" t="str">
        <f t="shared" si="19"/>
        <v/>
      </c>
      <c r="R315" s="1" t="str">
        <f t="shared" si="15"/>
        <v/>
      </c>
      <c r="S315" s="1" t="str">
        <f t="shared" si="14"/>
        <v xml:space="preserve">    </v>
      </c>
      <c r="T315" s="1" t="str">
        <f t="shared" si="18"/>
        <v xml:space="preserve">    </v>
      </c>
    </row>
    <row r="316" spans="1:20" ht="15" customHeight="1">
      <c r="A316" s="25" t="str">
        <f t="shared" si="16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9"/>
        <v/>
      </c>
      <c r="R316" s="1" t="str">
        <f t="shared" si="15"/>
        <v/>
      </c>
      <c r="S316" s="1" t="str">
        <f t="shared" si="14"/>
        <v xml:space="preserve">    </v>
      </c>
      <c r="T316" s="1" t="str">
        <f t="shared" si="18"/>
        <v xml:space="preserve">    </v>
      </c>
    </row>
    <row r="317" spans="1:20" ht="15" customHeight="1">
      <c r="A317" s="25" t="str">
        <f t="shared" si="16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9"/>
        <v/>
      </c>
      <c r="R317" s="1" t="str">
        <f t="shared" si="15"/>
        <v/>
      </c>
      <c r="S317" s="1" t="str">
        <f t="shared" si="14"/>
        <v xml:space="preserve">    </v>
      </c>
      <c r="T317" s="1" t="str">
        <f t="shared" si="18"/>
        <v xml:space="preserve">    </v>
      </c>
    </row>
    <row r="318" spans="1:20" ht="15" customHeight="1">
      <c r="A318" s="25" t="str">
        <f t="shared" si="16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9"/>
        <v/>
      </c>
      <c r="R318" s="1" t="str">
        <f t="shared" si="15"/>
        <v/>
      </c>
      <c r="S318" s="1" t="str">
        <f t="shared" si="14"/>
        <v xml:space="preserve">    </v>
      </c>
      <c r="T318" s="1" t="str">
        <f t="shared" si="18"/>
        <v xml:space="preserve">    </v>
      </c>
    </row>
    <row r="319" spans="1:20" ht="15" customHeight="1">
      <c r="A319" s="25" t="str">
        <f t="shared" si="16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19"/>
        <v/>
      </c>
      <c r="R319" s="1" t="str">
        <f t="shared" si="15"/>
        <v/>
      </c>
      <c r="S319" s="1" t="str">
        <f t="shared" si="14"/>
        <v xml:space="preserve">    </v>
      </c>
      <c r="T319" s="1" t="str">
        <f t="shared" si="18"/>
        <v xml:space="preserve">    </v>
      </c>
    </row>
    <row r="320" spans="1:20" ht="15" customHeight="1">
      <c r="A320" s="25" t="str">
        <f t="shared" si="16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9"/>
        <v/>
      </c>
      <c r="R320" s="1" t="str">
        <f t="shared" si="15"/>
        <v/>
      </c>
      <c r="S320" s="1" t="str">
        <f t="shared" si="14"/>
        <v xml:space="preserve">    </v>
      </c>
      <c r="T320" s="1" t="str">
        <f t="shared" si="18"/>
        <v xml:space="preserve">    </v>
      </c>
    </row>
    <row r="321" spans="1:20" ht="15" customHeight="1">
      <c r="A321" s="25" t="str">
        <f t="shared" si="16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9"/>
        <v/>
      </c>
      <c r="R321" s="1" t="str">
        <f t="shared" si="15"/>
        <v/>
      </c>
      <c r="S321" s="1" t="str">
        <f t="shared" si="14"/>
        <v xml:space="preserve">    </v>
      </c>
      <c r="T321" s="1" t="str">
        <f t="shared" si="18"/>
        <v xml:space="preserve">    </v>
      </c>
    </row>
    <row r="322" spans="1:20" ht="15" customHeight="1">
      <c r="A322" s="25" t="str">
        <f t="shared" si="16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9"/>
        <v/>
      </c>
      <c r="R322" s="1" t="str">
        <f t="shared" si="15"/>
        <v/>
      </c>
      <c r="S322" s="1" t="str">
        <f t="shared" si="14"/>
        <v xml:space="preserve">    </v>
      </c>
      <c r="T322" s="1" t="str">
        <f t="shared" si="18"/>
        <v xml:space="preserve">    </v>
      </c>
    </row>
    <row r="323" spans="1:20" ht="15" customHeight="1">
      <c r="A323" s="25" t="str">
        <f t="shared" si="16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9"/>
        <v/>
      </c>
      <c r="R323" s="1" t="str">
        <f t="shared" si="15"/>
        <v/>
      </c>
      <c r="S323" s="1" t="str">
        <f t="shared" si="14"/>
        <v xml:space="preserve">    </v>
      </c>
      <c r="T323" s="1" t="str">
        <f t="shared" si="18"/>
        <v xml:space="preserve">    </v>
      </c>
    </row>
    <row r="324" spans="1:20" ht="15" customHeight="1">
      <c r="A324" s="25" t="str">
        <f t="shared" si="16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9"/>
        <v/>
      </c>
      <c r="R324" s="1" t="str">
        <f t="shared" si="15"/>
        <v/>
      </c>
      <c r="S324" s="1" t="str">
        <f t="shared" si="14"/>
        <v xml:space="preserve">    </v>
      </c>
      <c r="T324" s="1" t="str">
        <f t="shared" si="18"/>
        <v xml:space="preserve">    </v>
      </c>
    </row>
    <row r="325" spans="1:20" ht="15" customHeight="1">
      <c r="A325" s="25" t="str">
        <f t="shared" si="16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9"/>
        <v/>
      </c>
      <c r="R325" s="1" t="str">
        <f t="shared" si="15"/>
        <v/>
      </c>
      <c r="S325" s="1" t="str">
        <f t="shared" si="14"/>
        <v xml:space="preserve">    </v>
      </c>
      <c r="T325" s="1" t="str">
        <f t="shared" si="18"/>
        <v xml:space="preserve">    </v>
      </c>
    </row>
    <row r="326" spans="1:20" ht="15" customHeight="1">
      <c r="A326" s="25" t="str">
        <f t="shared" si="16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9"/>
        <v/>
      </c>
      <c r="R326" s="1" t="str">
        <f t="shared" si="15"/>
        <v/>
      </c>
      <c r="S326" s="1" t="str">
        <f t="shared" si="14"/>
        <v xml:space="preserve">    </v>
      </c>
      <c r="T326" s="1" t="str">
        <f t="shared" si="18"/>
        <v xml:space="preserve">    </v>
      </c>
    </row>
    <row r="327" spans="1:20" ht="15" customHeight="1">
      <c r="A327" s="25" t="str">
        <f t="shared" si="16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ref="Q327:Q356" si="20">IF(P327="","",VLOOKUP(P327,$Z$7:$AA$90,2,FALSE))</f>
        <v/>
      </c>
      <c r="R327" s="1" t="str">
        <f t="shared" si="15"/>
        <v/>
      </c>
      <c r="S327" s="1" t="str">
        <f t="shared" si="14"/>
        <v xml:space="preserve">    </v>
      </c>
      <c r="T327" s="1" t="str">
        <f t="shared" si="18"/>
        <v xml:space="preserve">    </v>
      </c>
    </row>
    <row r="328" spans="1:20" ht="15" customHeight="1">
      <c r="A328" s="25" t="str">
        <f t="shared" si="16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20"/>
        <v/>
      </c>
      <c r="R328" s="1" t="str">
        <f t="shared" si="15"/>
        <v/>
      </c>
      <c r="S328" s="1" t="str">
        <f t="shared" si="14"/>
        <v xml:space="preserve">    </v>
      </c>
      <c r="T328" s="1" t="str">
        <f t="shared" si="18"/>
        <v xml:space="preserve">    </v>
      </c>
    </row>
    <row r="329" spans="1:20" ht="15" customHeight="1">
      <c r="A329" s="25" t="str">
        <f t="shared" si="16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20"/>
        <v/>
      </c>
      <c r="R329" s="1" t="str">
        <f t="shared" si="15"/>
        <v/>
      </c>
      <c r="S329" s="1" t="str">
        <f t="shared" si="14"/>
        <v xml:space="preserve">    </v>
      </c>
      <c r="T329" s="1" t="str">
        <f t="shared" si="18"/>
        <v xml:space="preserve">    </v>
      </c>
    </row>
    <row r="330" spans="1:20" ht="15" customHeight="1">
      <c r="A330" s="25" t="str">
        <f t="shared" si="16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20"/>
        <v/>
      </c>
      <c r="R330" s="1" t="str">
        <f t="shared" si="15"/>
        <v/>
      </c>
      <c r="S330" s="1" t="str">
        <f t="shared" si="14"/>
        <v xml:space="preserve">    </v>
      </c>
      <c r="T330" s="1" t="str">
        <f t="shared" si="18"/>
        <v xml:space="preserve">    </v>
      </c>
    </row>
    <row r="331" spans="1:20" ht="15" customHeight="1">
      <c r="A331" s="25" t="str">
        <f t="shared" si="16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 t="str">
        <f t="shared" si="20"/>
        <v/>
      </c>
      <c r="R331" s="1" t="str">
        <f t="shared" si="15"/>
        <v/>
      </c>
      <c r="S331" s="1" t="str">
        <f t="shared" si="14"/>
        <v xml:space="preserve">    </v>
      </c>
      <c r="T331" s="1" t="str">
        <f t="shared" si="18"/>
        <v xml:space="preserve">    </v>
      </c>
    </row>
    <row r="332" spans="1:20" ht="15" customHeight="1">
      <c r="A332" s="25" t="str">
        <f t="shared" si="16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 t="str">
        <f t="shared" si="20"/>
        <v/>
      </c>
      <c r="R332" s="1" t="str">
        <f t="shared" si="15"/>
        <v/>
      </c>
      <c r="S332" s="1" t="str">
        <f t="shared" si="14"/>
        <v xml:space="preserve">    </v>
      </c>
      <c r="T332" s="1" t="str">
        <f t="shared" si="18"/>
        <v xml:space="preserve">    </v>
      </c>
    </row>
    <row r="333" spans="1:20" ht="15" customHeight="1">
      <c r="A333" s="25" t="str">
        <f t="shared" si="16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 t="str">
        <f t="shared" si="20"/>
        <v/>
      </c>
      <c r="R333" s="1" t="str">
        <f t="shared" si="15"/>
        <v/>
      </c>
      <c r="S333" s="1" t="str">
        <f t="shared" si="14"/>
        <v xml:space="preserve">    </v>
      </c>
      <c r="T333" s="1" t="str">
        <f t="shared" si="18"/>
        <v xml:space="preserve">    </v>
      </c>
    </row>
    <row r="334" spans="1:20" ht="15" customHeight="1">
      <c r="A334" s="25" t="str">
        <f t="shared" si="16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 t="str">
        <f t="shared" si="20"/>
        <v/>
      </c>
      <c r="R334" s="1" t="str">
        <f t="shared" si="15"/>
        <v/>
      </c>
      <c r="S334" s="1" t="str">
        <f t="shared" si="14"/>
        <v xml:space="preserve">    </v>
      </c>
      <c r="T334" s="1" t="str">
        <f t="shared" si="18"/>
        <v xml:space="preserve">    </v>
      </c>
    </row>
    <row r="335" spans="1:20" ht="15" customHeight="1">
      <c r="A335" s="25" t="str">
        <f t="shared" si="16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 t="str">
        <f t="shared" si="20"/>
        <v/>
      </c>
      <c r="R335" s="1" t="str">
        <f t="shared" si="15"/>
        <v/>
      </c>
      <c r="S335" s="1" t="str">
        <f t="shared" si="14"/>
        <v xml:space="preserve">    </v>
      </c>
      <c r="T335" s="1" t="str">
        <f t="shared" si="18"/>
        <v xml:space="preserve">    </v>
      </c>
    </row>
    <row r="336" spans="1:20" ht="15" customHeight="1">
      <c r="A336" s="25" t="str">
        <f t="shared" si="16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 t="str">
        <f t="shared" si="20"/>
        <v/>
      </c>
      <c r="R336" s="1" t="str">
        <f t="shared" si="15"/>
        <v/>
      </c>
      <c r="S336" s="1" t="str">
        <f t="shared" si="14"/>
        <v xml:space="preserve">    </v>
      </c>
      <c r="T336" s="1" t="str">
        <f t="shared" si="18"/>
        <v xml:space="preserve">    </v>
      </c>
    </row>
    <row r="337" spans="1:20" ht="15" customHeight="1">
      <c r="A337" s="25" t="str">
        <f t="shared" si="16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 t="str">
        <f t="shared" si="20"/>
        <v/>
      </c>
      <c r="R337" s="1" t="str">
        <f t="shared" si="15"/>
        <v/>
      </c>
      <c r="S337" s="1" t="str">
        <f t="shared" si="14"/>
        <v xml:space="preserve">    </v>
      </c>
      <c r="T337" s="1" t="str">
        <f t="shared" si="18"/>
        <v xml:space="preserve">    </v>
      </c>
    </row>
    <row r="338" spans="1:20" ht="15" customHeight="1">
      <c r="A338" s="25" t="str">
        <f t="shared" si="16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 t="str">
        <f t="shared" si="20"/>
        <v/>
      </c>
      <c r="R338" s="1" t="str">
        <f t="shared" si="15"/>
        <v/>
      </c>
      <c r="S338" s="1" t="str">
        <f t="shared" si="14"/>
        <v xml:space="preserve">    </v>
      </c>
      <c r="T338" s="1" t="str">
        <f t="shared" si="18"/>
        <v xml:space="preserve">    </v>
      </c>
    </row>
    <row r="339" spans="1:20" ht="15" customHeight="1">
      <c r="A339" s="25" t="str">
        <f t="shared" si="16"/>
        <v/>
      </c>
      <c r="B339" s="5"/>
      <c r="C339" s="21"/>
      <c r="D339" s="21"/>
      <c r="E339" s="6"/>
      <c r="F339" s="7"/>
      <c r="G339" s="6"/>
      <c r="H339" s="6"/>
      <c r="I339" s="11"/>
      <c r="J339" s="11"/>
      <c r="K339" s="11"/>
      <c r="L339" s="12"/>
      <c r="M339" s="13"/>
      <c r="N339" s="14"/>
      <c r="O339" s="7"/>
      <c r="P339" s="11"/>
      <c r="Q339" s="63" t="str">
        <f t="shared" si="20"/>
        <v/>
      </c>
      <c r="R339" s="1" t="str">
        <f t="shared" si="15"/>
        <v/>
      </c>
      <c r="S339" s="1" t="str">
        <f t="shared" si="14"/>
        <v xml:space="preserve">    </v>
      </c>
      <c r="T339" s="1" t="str">
        <f t="shared" si="18"/>
        <v xml:space="preserve">    </v>
      </c>
    </row>
    <row r="340" spans="1:20" ht="15" customHeight="1">
      <c r="A340" s="25" t="str">
        <f t="shared" si="16"/>
        <v/>
      </c>
      <c r="B340" s="5"/>
      <c r="C340" s="21"/>
      <c r="D340" s="21"/>
      <c r="E340" s="6"/>
      <c r="F340" s="7"/>
      <c r="G340" s="6"/>
      <c r="H340" s="6"/>
      <c r="I340" s="11"/>
      <c r="J340" s="11"/>
      <c r="K340" s="11"/>
      <c r="L340" s="12"/>
      <c r="M340" s="13"/>
      <c r="N340" s="14"/>
      <c r="O340" s="7"/>
      <c r="P340" s="11"/>
      <c r="Q340" s="63" t="str">
        <f t="shared" si="20"/>
        <v/>
      </c>
      <c r="R340" s="1" t="str">
        <f t="shared" si="15"/>
        <v/>
      </c>
      <c r="S340" s="1" t="str">
        <f t="shared" si="14"/>
        <v xml:space="preserve">    </v>
      </c>
      <c r="T340" s="1" t="str">
        <f t="shared" si="18"/>
        <v xml:space="preserve">    </v>
      </c>
    </row>
    <row r="341" spans="1:20" ht="15" customHeight="1">
      <c r="A341" s="25" t="str">
        <f t="shared" si="16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3" t="str">
        <f t="shared" si="20"/>
        <v/>
      </c>
      <c r="R341" s="1" t="str">
        <f t="shared" si="15"/>
        <v/>
      </c>
      <c r="S341" s="1" t="str">
        <f t="shared" si="14"/>
        <v xml:space="preserve">    </v>
      </c>
      <c r="T341" s="1" t="str">
        <f t="shared" si="18"/>
        <v xml:space="preserve">    </v>
      </c>
    </row>
    <row r="342" spans="1:20" ht="15" customHeight="1">
      <c r="A342" s="25" t="str">
        <f t="shared" si="16"/>
        <v/>
      </c>
      <c r="B342" s="5"/>
      <c r="C342" s="21"/>
      <c r="D342" s="21"/>
      <c r="E342" s="6"/>
      <c r="F342" s="7"/>
      <c r="G342" s="6"/>
      <c r="H342" s="6"/>
      <c r="I342" s="11"/>
      <c r="J342" s="11"/>
      <c r="K342" s="11"/>
      <c r="L342" s="12"/>
      <c r="M342" s="13"/>
      <c r="N342" s="14"/>
      <c r="O342" s="7"/>
      <c r="P342" s="11"/>
      <c r="Q342" s="63" t="str">
        <f t="shared" si="20"/>
        <v/>
      </c>
      <c r="R342" s="1" t="str">
        <f t="shared" si="15"/>
        <v/>
      </c>
      <c r="S342" s="1" t="str">
        <f t="shared" si="14"/>
        <v xml:space="preserve">    </v>
      </c>
      <c r="T342" s="1" t="str">
        <f t="shared" si="18"/>
        <v xml:space="preserve">    </v>
      </c>
    </row>
    <row r="343" spans="1:20" ht="15" customHeight="1">
      <c r="A343" s="25" t="str">
        <f t="shared" si="16"/>
        <v/>
      </c>
      <c r="B343" s="5"/>
      <c r="C343" s="21"/>
      <c r="D343" s="21"/>
      <c r="E343" s="6"/>
      <c r="F343" s="7"/>
      <c r="G343" s="6"/>
      <c r="H343" s="6"/>
      <c r="I343" s="11"/>
      <c r="J343" s="11"/>
      <c r="K343" s="11"/>
      <c r="L343" s="12"/>
      <c r="M343" s="13"/>
      <c r="N343" s="14"/>
      <c r="O343" s="7"/>
      <c r="P343" s="11"/>
      <c r="Q343" s="63" t="str">
        <f t="shared" si="20"/>
        <v/>
      </c>
      <c r="R343" s="1" t="str">
        <f t="shared" si="15"/>
        <v/>
      </c>
      <c r="S343" s="1" t="str">
        <f t="shared" si="14"/>
        <v xml:space="preserve">    </v>
      </c>
      <c r="T343" s="1" t="str">
        <f t="shared" si="18"/>
        <v xml:space="preserve">    </v>
      </c>
    </row>
    <row r="344" spans="1:20" ht="15" customHeight="1">
      <c r="A344" s="25" t="str">
        <f t="shared" si="16"/>
        <v/>
      </c>
      <c r="B344" s="5"/>
      <c r="C344" s="21"/>
      <c r="D344" s="21"/>
      <c r="E344" s="6"/>
      <c r="F344" s="7"/>
      <c r="G344" s="6"/>
      <c r="H344" s="6"/>
      <c r="I344" s="11"/>
      <c r="J344" s="11"/>
      <c r="K344" s="11"/>
      <c r="L344" s="12"/>
      <c r="M344" s="13"/>
      <c r="N344" s="14"/>
      <c r="O344" s="7"/>
      <c r="P344" s="11"/>
      <c r="Q344" s="63" t="str">
        <f t="shared" si="20"/>
        <v/>
      </c>
      <c r="R344" s="1" t="str">
        <f t="shared" si="15"/>
        <v/>
      </c>
      <c r="S344" s="1" t="str">
        <f t="shared" si="14"/>
        <v xml:space="preserve">    </v>
      </c>
      <c r="T344" s="1" t="str">
        <f t="shared" si="18"/>
        <v xml:space="preserve">    </v>
      </c>
    </row>
    <row r="345" spans="1:20" ht="15" customHeight="1">
      <c r="A345" s="25" t="str">
        <f t="shared" si="16"/>
        <v/>
      </c>
      <c r="B345" s="5"/>
      <c r="C345" s="21"/>
      <c r="D345" s="21"/>
      <c r="E345" s="6"/>
      <c r="F345" s="7"/>
      <c r="G345" s="6"/>
      <c r="H345" s="6"/>
      <c r="I345" s="11"/>
      <c r="J345" s="11"/>
      <c r="K345" s="11"/>
      <c r="L345" s="12"/>
      <c r="M345" s="13"/>
      <c r="N345" s="14"/>
      <c r="O345" s="7"/>
      <c r="P345" s="11"/>
      <c r="Q345" s="63" t="str">
        <f t="shared" si="20"/>
        <v/>
      </c>
      <c r="R345" s="1" t="str">
        <f t="shared" si="15"/>
        <v/>
      </c>
      <c r="S345" s="1" t="str">
        <f t="shared" si="14"/>
        <v xml:space="preserve">    </v>
      </c>
      <c r="T345" s="1" t="str">
        <f t="shared" si="18"/>
        <v xml:space="preserve">    </v>
      </c>
    </row>
    <row r="346" spans="1:20" ht="15" customHeight="1">
      <c r="A346" s="25" t="str">
        <f t="shared" si="16"/>
        <v/>
      </c>
      <c r="B346" s="5"/>
      <c r="C346" s="21"/>
      <c r="D346" s="21"/>
      <c r="E346" s="6"/>
      <c r="F346" s="7"/>
      <c r="G346" s="6"/>
      <c r="H346" s="6"/>
      <c r="I346" s="11"/>
      <c r="J346" s="11"/>
      <c r="K346" s="11"/>
      <c r="L346" s="12"/>
      <c r="M346" s="13"/>
      <c r="N346" s="14"/>
      <c r="O346" s="7"/>
      <c r="P346" s="11"/>
      <c r="Q346" s="63" t="str">
        <f t="shared" si="20"/>
        <v/>
      </c>
      <c r="R346" s="1" t="str">
        <f t="shared" si="15"/>
        <v/>
      </c>
      <c r="S346" s="1" t="str">
        <f t="shared" si="14"/>
        <v xml:space="preserve">    </v>
      </c>
      <c r="T346" s="1" t="str">
        <f t="shared" si="18"/>
        <v xml:space="preserve">    </v>
      </c>
    </row>
    <row r="347" spans="1:20" ht="15" customHeight="1">
      <c r="A347" s="25" t="str">
        <f t="shared" si="16"/>
        <v/>
      </c>
      <c r="B347" s="5"/>
      <c r="C347" s="21"/>
      <c r="D347" s="21"/>
      <c r="E347" s="6"/>
      <c r="F347" s="7"/>
      <c r="G347" s="6"/>
      <c r="H347" s="6"/>
      <c r="I347" s="11"/>
      <c r="J347" s="11"/>
      <c r="K347" s="11"/>
      <c r="L347" s="12"/>
      <c r="M347" s="13"/>
      <c r="N347" s="14"/>
      <c r="O347" s="7"/>
      <c r="P347" s="11"/>
      <c r="Q347" s="63" t="str">
        <f t="shared" si="20"/>
        <v/>
      </c>
      <c r="R347" s="1" t="str">
        <f t="shared" si="15"/>
        <v/>
      </c>
      <c r="S347" s="1" t="str">
        <f t="shared" si="14"/>
        <v xml:space="preserve">    </v>
      </c>
      <c r="T347" s="1" t="str">
        <f t="shared" si="18"/>
        <v xml:space="preserve">    </v>
      </c>
    </row>
    <row r="348" spans="1:20" ht="15" customHeight="1">
      <c r="A348" s="25" t="str">
        <f t="shared" si="16"/>
        <v/>
      </c>
      <c r="B348" s="5"/>
      <c r="C348" s="21"/>
      <c r="D348" s="21"/>
      <c r="E348" s="6"/>
      <c r="F348" s="7"/>
      <c r="G348" s="6"/>
      <c r="H348" s="6"/>
      <c r="I348" s="11"/>
      <c r="J348" s="11"/>
      <c r="K348" s="11"/>
      <c r="L348" s="12"/>
      <c r="M348" s="13"/>
      <c r="N348" s="14"/>
      <c r="O348" s="7"/>
      <c r="P348" s="11"/>
      <c r="Q348" s="63" t="str">
        <f t="shared" si="20"/>
        <v/>
      </c>
      <c r="R348" s="1" t="str">
        <f t="shared" si="15"/>
        <v/>
      </c>
      <c r="S348" s="1" t="str">
        <f t="shared" si="14"/>
        <v xml:space="preserve">    </v>
      </c>
      <c r="T348" s="1" t="str">
        <f t="shared" si="18"/>
        <v xml:space="preserve">    </v>
      </c>
    </row>
    <row r="349" spans="1:20" ht="15" customHeight="1">
      <c r="A349" s="25" t="str">
        <f t="shared" si="16"/>
        <v/>
      </c>
      <c r="B349" s="5"/>
      <c r="C349" s="21"/>
      <c r="D349" s="21"/>
      <c r="E349" s="6"/>
      <c r="F349" s="7"/>
      <c r="G349" s="6"/>
      <c r="H349" s="6"/>
      <c r="I349" s="11"/>
      <c r="J349" s="11"/>
      <c r="K349" s="11"/>
      <c r="L349" s="12"/>
      <c r="M349" s="13"/>
      <c r="N349" s="14"/>
      <c r="O349" s="7"/>
      <c r="P349" s="11"/>
      <c r="Q349" s="63" t="str">
        <f t="shared" si="20"/>
        <v/>
      </c>
      <c r="R349" s="1" t="str">
        <f t="shared" si="15"/>
        <v/>
      </c>
      <c r="S349" s="1" t="str">
        <f t="shared" si="14"/>
        <v xml:space="preserve">    </v>
      </c>
      <c r="T349" s="1" t="str">
        <f t="shared" si="18"/>
        <v xml:space="preserve">    </v>
      </c>
    </row>
    <row r="350" spans="1:20" ht="15" customHeight="1">
      <c r="A350" s="25" t="str">
        <f t="shared" si="16"/>
        <v/>
      </c>
      <c r="B350" s="5"/>
      <c r="C350" s="21"/>
      <c r="D350" s="21"/>
      <c r="E350" s="6"/>
      <c r="F350" s="7"/>
      <c r="G350" s="6"/>
      <c r="H350" s="6"/>
      <c r="I350" s="11"/>
      <c r="J350" s="11"/>
      <c r="K350" s="11"/>
      <c r="L350" s="12"/>
      <c r="M350" s="13"/>
      <c r="N350" s="14"/>
      <c r="O350" s="7"/>
      <c r="P350" s="11"/>
      <c r="Q350" s="63" t="str">
        <f t="shared" si="20"/>
        <v/>
      </c>
      <c r="R350" s="1" t="str">
        <f t="shared" si="15"/>
        <v/>
      </c>
      <c r="S350" s="1" t="str">
        <f t="shared" si="14"/>
        <v xml:space="preserve">    </v>
      </c>
      <c r="T350" s="1" t="str">
        <f t="shared" si="18"/>
        <v xml:space="preserve">    </v>
      </c>
    </row>
    <row r="351" spans="1:20" ht="15" customHeight="1">
      <c r="A351" s="25" t="str">
        <f t="shared" si="16"/>
        <v/>
      </c>
      <c r="B351" s="5"/>
      <c r="C351" s="21"/>
      <c r="D351" s="21"/>
      <c r="E351" s="6"/>
      <c r="F351" s="7"/>
      <c r="G351" s="6"/>
      <c r="H351" s="6"/>
      <c r="I351" s="11"/>
      <c r="J351" s="11"/>
      <c r="K351" s="11"/>
      <c r="L351" s="12"/>
      <c r="M351" s="13"/>
      <c r="N351" s="14"/>
      <c r="O351" s="7"/>
      <c r="P351" s="11"/>
      <c r="Q351" s="63" t="str">
        <f t="shared" si="20"/>
        <v/>
      </c>
      <c r="R351" s="1" t="str">
        <f t="shared" si="15"/>
        <v/>
      </c>
      <c r="S351" s="1" t="str">
        <f t="shared" si="14"/>
        <v xml:space="preserve">    </v>
      </c>
      <c r="T351" s="1" t="str">
        <f t="shared" si="18"/>
        <v xml:space="preserve">    </v>
      </c>
    </row>
    <row r="352" spans="1:20" ht="15" customHeight="1">
      <c r="A352" s="25" t="str">
        <f t="shared" si="16"/>
        <v/>
      </c>
      <c r="B352" s="5"/>
      <c r="C352" s="21"/>
      <c r="D352" s="21"/>
      <c r="E352" s="6"/>
      <c r="F352" s="7"/>
      <c r="G352" s="6"/>
      <c r="H352" s="6"/>
      <c r="I352" s="11"/>
      <c r="J352" s="11"/>
      <c r="K352" s="11"/>
      <c r="L352" s="12"/>
      <c r="M352" s="13"/>
      <c r="N352" s="14"/>
      <c r="O352" s="7"/>
      <c r="P352" s="11"/>
      <c r="Q352" s="63" t="str">
        <f t="shared" si="20"/>
        <v/>
      </c>
      <c r="R352" s="1" t="str">
        <f t="shared" si="15"/>
        <v/>
      </c>
      <c r="S352" s="1" t="str">
        <f t="shared" si="14"/>
        <v xml:space="preserve">    </v>
      </c>
      <c r="T352" s="1" t="str">
        <f t="shared" si="18"/>
        <v xml:space="preserve">    </v>
      </c>
    </row>
    <row r="353" spans="1:20" ht="15" customHeight="1">
      <c r="A353" s="25" t="str">
        <f t="shared" si="16"/>
        <v/>
      </c>
      <c r="B353" s="5"/>
      <c r="C353" s="21"/>
      <c r="D353" s="21"/>
      <c r="E353" s="6"/>
      <c r="F353" s="7"/>
      <c r="G353" s="6"/>
      <c r="H353" s="6"/>
      <c r="I353" s="11"/>
      <c r="J353" s="11"/>
      <c r="K353" s="11"/>
      <c r="L353" s="12"/>
      <c r="M353" s="13"/>
      <c r="N353" s="14"/>
      <c r="O353" s="7"/>
      <c r="P353" s="11"/>
      <c r="Q353" s="63" t="str">
        <f t="shared" si="20"/>
        <v/>
      </c>
      <c r="R353" s="1" t="str">
        <f t="shared" si="15"/>
        <v/>
      </c>
      <c r="S353" s="1" t="str">
        <f t="shared" si="14"/>
        <v xml:space="preserve">    </v>
      </c>
      <c r="T353" s="1" t="str">
        <f t="shared" si="18"/>
        <v xml:space="preserve">    </v>
      </c>
    </row>
    <row r="354" spans="1:20" ht="15" customHeight="1">
      <c r="A354" s="25" t="str">
        <f t="shared" si="16"/>
        <v/>
      </c>
      <c r="B354" s="5"/>
      <c r="C354" s="21"/>
      <c r="D354" s="21"/>
      <c r="E354" s="6"/>
      <c r="F354" s="7"/>
      <c r="G354" s="6"/>
      <c r="H354" s="6"/>
      <c r="I354" s="11"/>
      <c r="J354" s="11"/>
      <c r="K354" s="11"/>
      <c r="L354" s="12"/>
      <c r="M354" s="13"/>
      <c r="N354" s="14"/>
      <c r="O354" s="7"/>
      <c r="P354" s="11"/>
      <c r="Q354" s="63" t="str">
        <f t="shared" si="20"/>
        <v/>
      </c>
      <c r="R354" s="1" t="str">
        <f t="shared" si="15"/>
        <v/>
      </c>
      <c r="S354" s="1" t="str">
        <f t="shared" si="14"/>
        <v xml:space="preserve">    </v>
      </c>
      <c r="T354" s="1" t="str">
        <f t="shared" si="18"/>
        <v xml:space="preserve">    </v>
      </c>
    </row>
    <row r="355" spans="1:20" ht="15" customHeight="1">
      <c r="A355" s="25" t="str">
        <f t="shared" si="16"/>
        <v/>
      </c>
      <c r="B355" s="5"/>
      <c r="C355" s="21"/>
      <c r="D355" s="21"/>
      <c r="E355" s="6"/>
      <c r="F355" s="7"/>
      <c r="G355" s="6"/>
      <c r="H355" s="6"/>
      <c r="I355" s="11"/>
      <c r="J355" s="11"/>
      <c r="K355" s="11"/>
      <c r="L355" s="12"/>
      <c r="M355" s="13"/>
      <c r="N355" s="14"/>
      <c r="O355" s="7"/>
      <c r="P355" s="11"/>
      <c r="Q355" s="63" t="str">
        <f t="shared" si="20"/>
        <v/>
      </c>
      <c r="R355" s="1" t="str">
        <f t="shared" si="15"/>
        <v/>
      </c>
      <c r="S355" s="1" t="str">
        <f t="shared" si="14"/>
        <v xml:space="preserve">    </v>
      </c>
      <c r="T355" s="1" t="str">
        <f t="shared" si="18"/>
        <v xml:space="preserve">    </v>
      </c>
    </row>
    <row r="356" spans="1:20" ht="15" customHeight="1">
      <c r="A356" s="25" t="str">
        <f t="shared" si="16"/>
        <v/>
      </c>
      <c r="B356" s="5"/>
      <c r="C356" s="21"/>
      <c r="D356" s="21"/>
      <c r="E356" s="6"/>
      <c r="F356" s="7"/>
      <c r="G356" s="6"/>
      <c r="H356" s="6"/>
      <c r="I356" s="11"/>
      <c r="J356" s="11"/>
      <c r="K356" s="11"/>
      <c r="L356" s="12"/>
      <c r="M356" s="13"/>
      <c r="N356" s="14"/>
      <c r="O356" s="7"/>
      <c r="P356" s="11"/>
      <c r="Q356" s="63" t="str">
        <f t="shared" si="20"/>
        <v/>
      </c>
      <c r="R356" s="1" t="str">
        <f t="shared" si="15"/>
        <v/>
      </c>
      <c r="S356" s="1" t="str">
        <f t="shared" si="14"/>
        <v xml:space="preserve">    </v>
      </c>
      <c r="T356" s="1" t="str">
        <f t="shared" si="18"/>
        <v xml:space="preserve">    </v>
      </c>
    </row>
    <row r="357" spans="1:20" ht="15" customHeight="1">
      <c r="A357" s="25" t="str">
        <f t="shared" si="16"/>
        <v/>
      </c>
      <c r="B357" s="5"/>
      <c r="C357" s="21"/>
      <c r="D357" s="21"/>
      <c r="E357" s="6"/>
      <c r="F357" s="7"/>
      <c r="G357" s="6"/>
      <c r="H357" s="6"/>
      <c r="I357" s="11"/>
      <c r="J357" s="11"/>
      <c r="K357" s="11"/>
      <c r="L357" s="12"/>
      <c r="M357" s="13"/>
      <c r="N357" s="14"/>
      <c r="O357" s="7"/>
      <c r="P357" s="11"/>
      <c r="Q357" s="63"/>
      <c r="R357" s="1" t="str">
        <f t="shared" si="15"/>
        <v/>
      </c>
      <c r="S357" s="1" t="str">
        <f t="shared" ref="S357:S407" si="21">""&amp;L360&amp;"  "&amp;M360&amp;"  "&amp;N360&amp;""</f>
        <v xml:space="preserve">    </v>
      </c>
      <c r="T357" s="1" t="str">
        <f t="shared" si="18"/>
        <v xml:space="preserve">    </v>
      </c>
    </row>
    <row r="358" spans="1:20" ht="15" customHeight="1">
      <c r="A358" s="25" t="str">
        <f t="shared" si="16"/>
        <v/>
      </c>
      <c r="B358" s="5"/>
      <c r="C358" s="21"/>
      <c r="D358" s="21"/>
      <c r="E358" s="6"/>
      <c r="F358" s="7"/>
      <c r="G358" s="6"/>
      <c r="H358" s="6"/>
      <c r="I358" s="11"/>
      <c r="J358" s="11"/>
      <c r="K358" s="11"/>
      <c r="L358" s="12"/>
      <c r="M358" s="13"/>
      <c r="N358" s="14"/>
      <c r="O358" s="7"/>
      <c r="P358" s="11"/>
      <c r="Q358" s="63"/>
      <c r="R358" s="1" t="str">
        <f t="shared" si="15"/>
        <v/>
      </c>
      <c r="S358" s="1" t="str">
        <f t="shared" si="21"/>
        <v xml:space="preserve">    </v>
      </c>
      <c r="T358" s="1" t="str">
        <f t="shared" si="18"/>
        <v xml:space="preserve">    </v>
      </c>
    </row>
    <row r="359" spans="1:20" ht="15" customHeight="1">
      <c r="A359" s="25" t="str">
        <f t="shared" si="16"/>
        <v/>
      </c>
      <c r="B359" s="5"/>
      <c r="C359" s="21"/>
      <c r="D359" s="21"/>
      <c r="E359" s="6"/>
      <c r="F359" s="7"/>
      <c r="G359" s="6"/>
      <c r="H359" s="6"/>
      <c r="I359" s="11"/>
      <c r="J359" s="11"/>
      <c r="K359" s="11"/>
      <c r="L359" s="12"/>
      <c r="M359" s="13"/>
      <c r="N359" s="14"/>
      <c r="O359" s="7"/>
      <c r="P359" s="11"/>
      <c r="Q359" s="63"/>
      <c r="R359" s="1" t="str">
        <f t="shared" si="15"/>
        <v/>
      </c>
      <c r="S359" s="1" t="str">
        <f t="shared" si="21"/>
        <v xml:space="preserve">    </v>
      </c>
      <c r="T359" s="1" t="str">
        <f t="shared" si="18"/>
        <v xml:space="preserve">    </v>
      </c>
    </row>
    <row r="360" spans="1:20" ht="15" customHeight="1">
      <c r="A360" s="25" t="str">
        <f t="shared" si="16"/>
        <v/>
      </c>
      <c r="B360" s="5"/>
      <c r="C360" s="21"/>
      <c r="D360" s="21"/>
      <c r="E360" s="6"/>
      <c r="F360" s="7"/>
      <c r="G360" s="6"/>
      <c r="H360" s="6"/>
      <c r="I360" s="11"/>
      <c r="J360" s="11"/>
      <c r="K360" s="11"/>
      <c r="L360" s="12"/>
      <c r="M360" s="13"/>
      <c r="N360" s="14"/>
      <c r="O360" s="7"/>
      <c r="P360" s="11"/>
      <c r="Q360" s="63"/>
      <c r="R360" s="1" t="str">
        <f t="shared" si="15"/>
        <v/>
      </c>
      <c r="S360" s="1" t="str">
        <f t="shared" si="21"/>
        <v xml:space="preserve">    </v>
      </c>
      <c r="T360" s="1" t="str">
        <f t="shared" si="18"/>
        <v xml:space="preserve">    </v>
      </c>
    </row>
    <row r="361" spans="1:20" ht="15" customHeight="1">
      <c r="A361" s="25" t="str">
        <f t="shared" si="16"/>
        <v/>
      </c>
      <c r="B361" s="5"/>
      <c r="C361" s="21"/>
      <c r="D361" s="21"/>
      <c r="E361" s="6"/>
      <c r="F361" s="7"/>
      <c r="G361" s="6"/>
      <c r="H361" s="6"/>
      <c r="I361" s="11"/>
      <c r="J361" s="11"/>
      <c r="K361" s="11"/>
      <c r="L361" s="12"/>
      <c r="M361" s="13"/>
      <c r="N361" s="14"/>
      <c r="O361" s="7"/>
      <c r="P361" s="11"/>
      <c r="Q361" s="63"/>
      <c r="R361" s="1" t="str">
        <f t="shared" si="15"/>
        <v/>
      </c>
      <c r="S361" s="1" t="str">
        <f t="shared" si="21"/>
        <v xml:space="preserve">    </v>
      </c>
      <c r="T361" s="1" t="str">
        <f t="shared" si="18"/>
        <v xml:space="preserve">    </v>
      </c>
    </row>
    <row r="362" spans="1:20" ht="15" customHeight="1">
      <c r="A362" s="25" t="str">
        <f t="shared" si="16"/>
        <v/>
      </c>
      <c r="B362" s="5"/>
      <c r="C362" s="21"/>
      <c r="D362" s="21"/>
      <c r="E362" s="6"/>
      <c r="F362" s="7"/>
      <c r="G362" s="6"/>
      <c r="H362" s="6"/>
      <c r="I362" s="11"/>
      <c r="J362" s="11"/>
      <c r="K362" s="11"/>
      <c r="L362" s="12"/>
      <c r="M362" s="13"/>
      <c r="N362" s="14"/>
      <c r="O362" s="7"/>
      <c r="P362" s="11"/>
      <c r="Q362" s="63"/>
      <c r="R362" s="1" t="str">
        <f t="shared" si="15"/>
        <v/>
      </c>
      <c r="S362" s="1" t="str">
        <f t="shared" si="21"/>
        <v xml:space="preserve">    </v>
      </c>
      <c r="T362" s="1" t="str">
        <f t="shared" si="18"/>
        <v xml:space="preserve">    </v>
      </c>
    </row>
    <row r="363" spans="1:20" ht="15" customHeight="1">
      <c r="A363" s="25" t="str">
        <f t="shared" si="16"/>
        <v/>
      </c>
      <c r="B363" s="5"/>
      <c r="C363" s="21"/>
      <c r="D363" s="21"/>
      <c r="E363" s="6"/>
      <c r="F363" s="7"/>
      <c r="G363" s="6"/>
      <c r="H363" s="6"/>
      <c r="I363" s="11"/>
      <c r="J363" s="11"/>
      <c r="K363" s="11"/>
      <c r="L363" s="12"/>
      <c r="M363" s="13"/>
      <c r="N363" s="14"/>
      <c r="O363" s="7"/>
      <c r="P363" s="11"/>
      <c r="Q363" s="63"/>
    </row>
    <row r="364" spans="1:20" ht="15" customHeight="1">
      <c r="A364" s="25" t="str">
        <f t="shared" si="16"/>
        <v/>
      </c>
      <c r="B364" s="5"/>
      <c r="C364" s="21"/>
      <c r="D364" s="21"/>
      <c r="E364" s="6"/>
      <c r="F364" s="7"/>
      <c r="G364" s="6"/>
      <c r="H364" s="6"/>
      <c r="I364" s="11"/>
      <c r="J364" s="11"/>
      <c r="K364" s="11"/>
      <c r="L364" s="12"/>
      <c r="M364" s="13"/>
      <c r="N364" s="14"/>
      <c r="O364" s="7"/>
      <c r="P364" s="11"/>
      <c r="Q364" s="63"/>
    </row>
    <row r="365" spans="1:20" ht="15" customHeight="1">
      <c r="A365" s="25" t="str">
        <f t="shared" si="16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</row>
    <row r="366" spans="1:20" ht="15" customHeight="1">
      <c r="A366" s="25" t="str">
        <f t="shared" si="16"/>
        <v/>
      </c>
      <c r="B366" s="16"/>
      <c r="C366" s="22"/>
      <c r="D366" s="22"/>
      <c r="E366" s="6"/>
      <c r="F366" s="7"/>
      <c r="G366" s="17"/>
      <c r="H366" s="17"/>
      <c r="I366" s="15"/>
      <c r="J366" s="15"/>
      <c r="K366" s="15"/>
      <c r="L366" s="12"/>
      <c r="M366" s="18"/>
      <c r="N366" s="19"/>
      <c r="O366" s="20"/>
      <c r="P366" s="15"/>
      <c r="Q366" s="64"/>
      <c r="R366" s="1" t="str">
        <f t="shared" si="15"/>
        <v/>
      </c>
      <c r="S366" s="1" t="str">
        <f t="shared" si="21"/>
        <v xml:space="preserve">    </v>
      </c>
      <c r="T366" s="1" t="str">
        <f t="shared" si="18"/>
        <v xml:space="preserve">    </v>
      </c>
    </row>
    <row r="367" spans="1:20" ht="15" customHeight="1">
      <c r="A367" s="25" t="str">
        <f t="shared" si="16"/>
        <v/>
      </c>
      <c r="B367" s="16"/>
      <c r="C367" s="22"/>
      <c r="D367" s="22"/>
      <c r="E367" s="6"/>
      <c r="F367" s="7"/>
      <c r="G367" s="17"/>
      <c r="H367" s="17"/>
      <c r="I367" s="15"/>
      <c r="J367" s="15"/>
      <c r="K367" s="15"/>
      <c r="L367" s="12"/>
      <c r="M367" s="18"/>
      <c r="N367" s="19"/>
      <c r="O367" s="20"/>
      <c r="P367" s="15"/>
      <c r="Q367" s="64"/>
    </row>
    <row r="368" spans="1:20" ht="15" customHeight="1">
      <c r="A368" s="25" t="str">
        <f t="shared" si="16"/>
        <v/>
      </c>
      <c r="B368" s="16"/>
      <c r="C368" s="22"/>
      <c r="D368" s="22"/>
      <c r="E368" s="6"/>
      <c r="F368" s="7"/>
      <c r="G368" s="17"/>
      <c r="H368" s="17"/>
      <c r="I368" s="15"/>
      <c r="J368" s="15"/>
      <c r="K368" s="15"/>
      <c r="L368" s="12"/>
      <c r="M368" s="18"/>
      <c r="N368" s="19"/>
      <c r="O368" s="20"/>
      <c r="P368" s="15"/>
      <c r="Q368" s="64"/>
    </row>
    <row r="369" spans="1:17" ht="15" customHeight="1">
      <c r="A369" s="25" t="str">
        <f t="shared" si="16"/>
        <v/>
      </c>
      <c r="B369" s="16"/>
      <c r="C369" s="22"/>
      <c r="D369" s="22"/>
      <c r="E369" s="6"/>
      <c r="F369" s="7"/>
      <c r="G369" s="17"/>
      <c r="H369" s="17"/>
      <c r="I369" s="15"/>
      <c r="J369" s="15"/>
      <c r="K369" s="15"/>
      <c r="L369" s="12"/>
      <c r="M369" s="18"/>
      <c r="N369" s="19"/>
      <c r="O369" s="20"/>
      <c r="P369" s="15"/>
      <c r="Q369" s="64"/>
    </row>
    <row r="370" spans="1:17" ht="15" customHeight="1">
      <c r="A370" s="25" t="str">
        <f t="shared" si="16"/>
        <v/>
      </c>
      <c r="B370" s="16"/>
      <c r="C370" s="22"/>
      <c r="D370" s="22"/>
      <c r="E370" s="6"/>
      <c r="F370" s="7"/>
      <c r="G370" s="17"/>
      <c r="H370" s="17"/>
      <c r="I370" s="15"/>
      <c r="J370" s="15"/>
      <c r="K370" s="15"/>
      <c r="L370" s="12"/>
      <c r="M370" s="18"/>
      <c r="N370" s="19"/>
      <c r="O370" s="20"/>
      <c r="P370" s="15"/>
      <c r="Q370" s="64"/>
    </row>
    <row r="371" spans="1:17" ht="15" customHeight="1">
      <c r="A371" s="25" t="str">
        <f t="shared" si="16"/>
        <v/>
      </c>
      <c r="B371" s="16"/>
      <c r="C371" s="22"/>
      <c r="D371" s="22"/>
      <c r="E371" s="6"/>
      <c r="F371" s="7"/>
      <c r="G371" s="17"/>
      <c r="H371" s="17"/>
      <c r="I371" s="15"/>
      <c r="J371" s="15"/>
      <c r="K371" s="15"/>
      <c r="L371" s="12"/>
      <c r="M371" s="18"/>
      <c r="N371" s="19"/>
      <c r="O371" s="20"/>
      <c r="P371" s="15"/>
      <c r="Q371" s="64"/>
    </row>
    <row r="372" spans="1:17" ht="15" customHeight="1">
      <c r="A372" s="25" t="str">
        <f t="shared" si="16"/>
        <v/>
      </c>
      <c r="B372" s="16"/>
      <c r="C372" s="22"/>
      <c r="D372" s="22"/>
      <c r="E372" s="6"/>
      <c r="F372" s="7"/>
      <c r="G372" s="17"/>
      <c r="H372" s="17"/>
      <c r="I372" s="15"/>
      <c r="J372" s="15"/>
      <c r="K372" s="15"/>
      <c r="L372" s="12"/>
      <c r="M372" s="18"/>
      <c r="N372" s="19"/>
      <c r="O372" s="20"/>
      <c r="P372" s="15"/>
      <c r="Q372" s="64"/>
    </row>
    <row r="373" spans="1:17" ht="15" customHeight="1">
      <c r="A373" s="25" t="str">
        <f t="shared" si="16"/>
        <v/>
      </c>
      <c r="B373" s="16"/>
      <c r="C373" s="22"/>
      <c r="D373" s="22"/>
      <c r="E373" s="6"/>
      <c r="F373" s="7"/>
      <c r="G373" s="17"/>
      <c r="H373" s="17"/>
      <c r="I373" s="15"/>
      <c r="J373" s="15"/>
      <c r="K373" s="15"/>
      <c r="L373" s="12"/>
      <c r="M373" s="18"/>
      <c r="N373" s="19"/>
      <c r="O373" s="20"/>
      <c r="P373" s="15"/>
      <c r="Q373" s="64"/>
    </row>
    <row r="374" spans="1:17" ht="15" customHeight="1">
      <c r="A374" s="25" t="str">
        <f t="shared" si="16"/>
        <v/>
      </c>
      <c r="B374" s="16"/>
      <c r="C374" s="22"/>
      <c r="D374" s="22"/>
      <c r="E374" s="6"/>
      <c r="F374" s="7"/>
      <c r="G374" s="17"/>
      <c r="H374" s="17"/>
      <c r="I374" s="15"/>
      <c r="J374" s="15"/>
      <c r="K374" s="15"/>
      <c r="L374" s="12"/>
      <c r="M374" s="18"/>
      <c r="N374" s="19"/>
      <c r="O374" s="20"/>
      <c r="P374" s="15"/>
      <c r="Q374" s="64"/>
    </row>
    <row r="375" spans="1:17" ht="15" customHeight="1">
      <c r="A375" s="25" t="str">
        <f t="shared" si="16"/>
        <v/>
      </c>
      <c r="B375" s="16"/>
      <c r="C375" s="22"/>
      <c r="D375" s="22"/>
      <c r="E375" s="6"/>
      <c r="F375" s="7"/>
      <c r="G375" s="17"/>
      <c r="H375" s="17"/>
      <c r="I375" s="15"/>
      <c r="J375" s="15"/>
      <c r="K375" s="15"/>
      <c r="L375" s="12"/>
      <c r="M375" s="18"/>
      <c r="N375" s="19"/>
      <c r="O375" s="20"/>
      <c r="P375" s="15"/>
      <c r="Q375" s="64"/>
    </row>
    <row r="376" spans="1:17" ht="15" customHeight="1">
      <c r="A376" s="25" t="str">
        <f t="shared" si="16"/>
        <v/>
      </c>
      <c r="B376" s="16"/>
      <c r="C376" s="22"/>
      <c r="D376" s="22"/>
      <c r="E376" s="6"/>
      <c r="F376" s="7"/>
      <c r="G376" s="17"/>
      <c r="H376" s="17"/>
      <c r="I376" s="15"/>
      <c r="J376" s="15"/>
      <c r="K376" s="15"/>
      <c r="L376" s="12"/>
      <c r="M376" s="18"/>
      <c r="N376" s="19"/>
      <c r="O376" s="20"/>
      <c r="P376" s="15"/>
      <c r="Q376" s="64"/>
    </row>
    <row r="377" spans="1:17" ht="15" customHeight="1">
      <c r="A377" s="25" t="str">
        <f t="shared" si="16"/>
        <v/>
      </c>
      <c r="B377" s="16"/>
      <c r="C377" s="22"/>
      <c r="D377" s="22"/>
      <c r="E377" s="6"/>
      <c r="F377" s="7"/>
      <c r="G377" s="17"/>
      <c r="H377" s="17"/>
      <c r="I377" s="15"/>
      <c r="J377" s="15"/>
      <c r="K377" s="15"/>
      <c r="L377" s="12"/>
      <c r="M377" s="18"/>
      <c r="N377" s="19"/>
      <c r="O377" s="20"/>
      <c r="P377" s="15"/>
      <c r="Q377" s="64"/>
    </row>
    <row r="378" spans="1:17" ht="15" customHeight="1">
      <c r="A378" s="25" t="str">
        <f t="shared" si="16"/>
        <v/>
      </c>
      <c r="B378" s="16"/>
      <c r="C378" s="22"/>
      <c r="D378" s="22"/>
      <c r="E378" s="6"/>
      <c r="F378" s="7"/>
      <c r="G378" s="17"/>
      <c r="H378" s="17"/>
      <c r="I378" s="15"/>
      <c r="J378" s="15"/>
      <c r="K378" s="15"/>
      <c r="L378" s="12"/>
      <c r="M378" s="18"/>
      <c r="N378" s="19"/>
      <c r="O378" s="20"/>
      <c r="P378" s="15"/>
      <c r="Q378" s="64"/>
    </row>
    <row r="379" spans="1:17" ht="15" customHeight="1">
      <c r="A379" s="25" t="str">
        <f t="shared" si="16"/>
        <v/>
      </c>
      <c r="B379" s="16"/>
      <c r="C379" s="22"/>
      <c r="D379" s="22"/>
      <c r="E379" s="6"/>
      <c r="F379" s="7"/>
      <c r="G379" s="17"/>
      <c r="H379" s="17"/>
      <c r="I379" s="15"/>
      <c r="J379" s="15"/>
      <c r="K379" s="15"/>
      <c r="L379" s="12"/>
      <c r="M379" s="18"/>
      <c r="N379" s="19"/>
      <c r="O379" s="20"/>
      <c r="P379" s="15"/>
      <c r="Q379" s="64"/>
    </row>
    <row r="380" spans="1:17" ht="15" customHeight="1">
      <c r="A380" s="25" t="str">
        <f t="shared" si="16"/>
        <v/>
      </c>
      <c r="B380" s="16"/>
      <c r="C380" s="22"/>
      <c r="D380" s="22"/>
      <c r="E380" s="6"/>
      <c r="F380" s="7"/>
      <c r="G380" s="17"/>
      <c r="H380" s="17"/>
      <c r="I380" s="15"/>
      <c r="J380" s="15"/>
      <c r="K380" s="15"/>
      <c r="L380" s="12"/>
      <c r="M380" s="18"/>
      <c r="N380" s="19"/>
      <c r="O380" s="20"/>
      <c r="P380" s="15"/>
      <c r="Q380" s="64"/>
    </row>
    <row r="381" spans="1:17" ht="15" customHeight="1">
      <c r="A381" s="25" t="str">
        <f t="shared" si="16"/>
        <v/>
      </c>
      <c r="B381" s="16"/>
      <c r="C381" s="22"/>
      <c r="D381" s="22"/>
      <c r="E381" s="6"/>
      <c r="F381" s="7"/>
      <c r="G381" s="17"/>
      <c r="H381" s="17"/>
      <c r="I381" s="15"/>
      <c r="J381" s="15"/>
      <c r="K381" s="15"/>
      <c r="L381" s="12"/>
      <c r="M381" s="18"/>
      <c r="N381" s="19"/>
      <c r="O381" s="20"/>
      <c r="P381" s="15"/>
      <c r="Q381" s="64"/>
    </row>
    <row r="382" spans="1:17" ht="15" customHeight="1">
      <c r="A382" s="25" t="str">
        <f t="shared" si="16"/>
        <v/>
      </c>
      <c r="B382" s="16"/>
      <c r="C382" s="22"/>
      <c r="D382" s="22"/>
      <c r="E382" s="6"/>
      <c r="F382" s="7"/>
      <c r="G382" s="17"/>
      <c r="H382" s="17"/>
      <c r="I382" s="15"/>
      <c r="J382" s="15"/>
      <c r="K382" s="15"/>
      <c r="L382" s="12"/>
      <c r="M382" s="18"/>
      <c r="N382" s="19"/>
      <c r="O382" s="20"/>
      <c r="P382" s="15"/>
      <c r="Q382" s="64"/>
    </row>
    <row r="383" spans="1:17" ht="15" customHeight="1">
      <c r="A383" s="25" t="str">
        <f t="shared" si="16"/>
        <v/>
      </c>
      <c r="B383" s="16"/>
      <c r="C383" s="22"/>
      <c r="D383" s="22"/>
      <c r="E383" s="6"/>
      <c r="F383" s="7"/>
      <c r="G383" s="17"/>
      <c r="H383" s="17"/>
      <c r="I383" s="15"/>
      <c r="J383" s="15"/>
      <c r="K383" s="15"/>
      <c r="L383" s="12"/>
      <c r="M383" s="18"/>
      <c r="N383" s="19"/>
      <c r="O383" s="20"/>
      <c r="P383" s="15"/>
      <c r="Q383" s="64"/>
    </row>
    <row r="384" spans="1:17" ht="15" customHeight="1">
      <c r="A384" s="25" t="str">
        <f t="shared" si="16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</row>
    <row r="385" spans="1:20" ht="15" customHeight="1">
      <c r="A385" s="25" t="str">
        <f t="shared" si="16"/>
        <v/>
      </c>
      <c r="B385" s="16"/>
      <c r="C385" s="22"/>
      <c r="D385" s="22"/>
      <c r="E385" s="6"/>
      <c r="F385" s="7"/>
      <c r="G385" s="17"/>
      <c r="H385" s="17"/>
      <c r="I385" s="15"/>
      <c r="J385" s="15"/>
      <c r="K385" s="15"/>
      <c r="L385" s="12"/>
      <c r="M385" s="18"/>
      <c r="N385" s="19"/>
      <c r="O385" s="20"/>
      <c r="P385" s="15"/>
      <c r="Q385" s="64"/>
      <c r="R385" s="1" t="str">
        <f t="shared" ref="R385:R407" si="22">A388</f>
        <v/>
      </c>
      <c r="S385" s="1" t="str">
        <f t="shared" si="21"/>
        <v xml:space="preserve">    </v>
      </c>
      <c r="T385" s="1" t="str">
        <f t="shared" ref="T385:T407" si="23">S385</f>
        <v xml:space="preserve">    </v>
      </c>
    </row>
    <row r="386" spans="1:20" ht="15" customHeight="1">
      <c r="A386" s="25" t="str">
        <f t="shared" si="16"/>
        <v/>
      </c>
      <c r="B386" s="16"/>
      <c r="C386" s="22"/>
      <c r="D386" s="22"/>
      <c r="E386" s="6"/>
      <c r="F386" s="7"/>
      <c r="G386" s="17"/>
      <c r="H386" s="17"/>
      <c r="I386" s="15"/>
      <c r="J386" s="15"/>
      <c r="K386" s="15"/>
      <c r="L386" s="12"/>
      <c r="M386" s="18"/>
      <c r="N386" s="19"/>
      <c r="O386" s="20"/>
      <c r="P386" s="15"/>
      <c r="Q386" s="64"/>
      <c r="R386" s="1" t="str">
        <f t="shared" si="22"/>
        <v/>
      </c>
      <c r="S386" s="1" t="str">
        <f t="shared" si="21"/>
        <v xml:space="preserve">    </v>
      </c>
      <c r="T386" s="1" t="str">
        <f t="shared" si="23"/>
        <v xml:space="preserve">    </v>
      </c>
    </row>
    <row r="387" spans="1:20" ht="15" customHeight="1">
      <c r="A387" s="25" t="str">
        <f t="shared" ref="A387:A410" si="24">IF(OR(B387="",C387="",D387=""),"",TEXT(Q387,"000")&amp;B387&amp;TEXT(C387,"00")&amp;TEXT(D387,"00"))</f>
        <v/>
      </c>
      <c r="B387" s="16"/>
      <c r="C387" s="22"/>
      <c r="D387" s="22"/>
      <c r="E387" s="6"/>
      <c r="F387" s="7"/>
      <c r="G387" s="17"/>
      <c r="H387" s="17"/>
      <c r="I387" s="15"/>
      <c r="J387" s="15"/>
      <c r="K387" s="15"/>
      <c r="L387" s="12"/>
      <c r="M387" s="18"/>
      <c r="N387" s="19"/>
      <c r="O387" s="20"/>
      <c r="P387" s="15"/>
      <c r="Q387" s="64"/>
      <c r="R387" s="1" t="str">
        <f t="shared" si="22"/>
        <v/>
      </c>
      <c r="S387" s="1" t="str">
        <f t="shared" si="21"/>
        <v xml:space="preserve">    </v>
      </c>
      <c r="T387" s="1" t="str">
        <f t="shared" si="23"/>
        <v xml:space="preserve">    </v>
      </c>
    </row>
    <row r="388" spans="1:20" ht="15" customHeight="1">
      <c r="A388" s="25" t="str">
        <f t="shared" si="24"/>
        <v/>
      </c>
      <c r="B388" s="16"/>
      <c r="C388" s="22"/>
      <c r="D388" s="22"/>
      <c r="E388" s="6"/>
      <c r="F388" s="7"/>
      <c r="G388" s="17"/>
      <c r="H388" s="17"/>
      <c r="I388" s="15"/>
      <c r="J388" s="15"/>
      <c r="K388" s="15"/>
      <c r="L388" s="12"/>
      <c r="M388" s="18"/>
      <c r="N388" s="19"/>
      <c r="O388" s="20"/>
      <c r="P388" s="15"/>
      <c r="Q388" s="64"/>
      <c r="R388" s="1" t="str">
        <f t="shared" si="22"/>
        <v/>
      </c>
      <c r="S388" s="1" t="str">
        <f t="shared" si="21"/>
        <v xml:space="preserve">    </v>
      </c>
      <c r="T388" s="1" t="str">
        <f t="shared" si="23"/>
        <v xml:space="preserve">    </v>
      </c>
    </row>
    <row r="389" spans="1:20" ht="15" customHeight="1">
      <c r="A389" s="25" t="str">
        <f t="shared" si="24"/>
        <v/>
      </c>
      <c r="B389" s="16"/>
      <c r="C389" s="22"/>
      <c r="D389" s="22"/>
      <c r="E389" s="6"/>
      <c r="F389" s="7"/>
      <c r="G389" s="17"/>
      <c r="H389" s="17"/>
      <c r="I389" s="15"/>
      <c r="J389" s="15"/>
      <c r="K389" s="15"/>
      <c r="L389" s="12"/>
      <c r="M389" s="18"/>
      <c r="N389" s="19"/>
      <c r="O389" s="20"/>
      <c r="P389" s="15"/>
      <c r="Q389" s="64"/>
      <c r="R389" s="1" t="str">
        <f t="shared" si="22"/>
        <v/>
      </c>
      <c r="S389" s="1" t="str">
        <f t="shared" si="21"/>
        <v xml:space="preserve">    </v>
      </c>
      <c r="T389" s="1" t="str">
        <f t="shared" si="23"/>
        <v xml:space="preserve">    </v>
      </c>
    </row>
    <row r="390" spans="1:20" ht="15" customHeight="1">
      <c r="A390" s="25" t="str">
        <f t="shared" si="24"/>
        <v/>
      </c>
      <c r="B390" s="16"/>
      <c r="C390" s="22"/>
      <c r="D390" s="22"/>
      <c r="E390" s="6"/>
      <c r="F390" s="7"/>
      <c r="G390" s="17"/>
      <c r="H390" s="17"/>
      <c r="I390" s="15"/>
      <c r="J390" s="15"/>
      <c r="K390" s="15"/>
      <c r="L390" s="12"/>
      <c r="M390" s="18"/>
      <c r="N390" s="19"/>
      <c r="O390" s="20"/>
      <c r="P390" s="15"/>
      <c r="Q390" s="64"/>
      <c r="R390" s="1" t="str">
        <f t="shared" si="22"/>
        <v/>
      </c>
      <c r="S390" s="1" t="str">
        <f t="shared" si="21"/>
        <v xml:space="preserve">    </v>
      </c>
      <c r="T390" s="1" t="str">
        <f t="shared" si="23"/>
        <v xml:space="preserve">    </v>
      </c>
    </row>
    <row r="391" spans="1:20" ht="15" customHeight="1">
      <c r="A391" s="25" t="str">
        <f t="shared" si="24"/>
        <v/>
      </c>
      <c r="B391" s="16"/>
      <c r="C391" s="22"/>
      <c r="D391" s="22"/>
      <c r="E391" s="6"/>
      <c r="F391" s="7"/>
      <c r="G391" s="17"/>
      <c r="H391" s="17"/>
      <c r="I391" s="15"/>
      <c r="J391" s="15"/>
      <c r="K391" s="15"/>
      <c r="L391" s="12"/>
      <c r="M391" s="18"/>
      <c r="N391" s="19"/>
      <c r="O391" s="20"/>
      <c r="P391" s="15"/>
      <c r="Q391" s="64"/>
      <c r="R391" s="1" t="str">
        <f t="shared" si="22"/>
        <v/>
      </c>
      <c r="S391" s="1" t="str">
        <f t="shared" si="21"/>
        <v xml:space="preserve">    </v>
      </c>
      <c r="T391" s="1" t="str">
        <f t="shared" si="23"/>
        <v xml:space="preserve">    </v>
      </c>
    </row>
    <row r="392" spans="1:20" ht="15" customHeight="1">
      <c r="A392" s="25" t="str">
        <f t="shared" si="24"/>
        <v/>
      </c>
      <c r="B392" s="5"/>
      <c r="C392" s="21"/>
      <c r="D392" s="21"/>
      <c r="E392" s="6"/>
      <c r="F392" s="7"/>
      <c r="G392" s="6"/>
      <c r="H392" s="6"/>
      <c r="I392" s="11"/>
      <c r="J392" s="11"/>
      <c r="K392" s="11"/>
      <c r="L392" s="12"/>
      <c r="M392" s="13"/>
      <c r="N392" s="14"/>
      <c r="O392" s="7"/>
      <c r="P392" s="11"/>
      <c r="Q392" s="63"/>
      <c r="R392" s="1" t="str">
        <f t="shared" si="22"/>
        <v/>
      </c>
      <c r="S392" s="1" t="str">
        <f t="shared" si="21"/>
        <v xml:space="preserve">    </v>
      </c>
      <c r="T392" s="1" t="str">
        <f t="shared" si="23"/>
        <v xml:space="preserve">    </v>
      </c>
    </row>
    <row r="393" spans="1:20" ht="15" customHeight="1">
      <c r="A393" s="25" t="str">
        <f t="shared" si="24"/>
        <v/>
      </c>
      <c r="B393" s="5"/>
      <c r="C393" s="21"/>
      <c r="D393" s="21"/>
      <c r="E393" s="6"/>
      <c r="F393" s="7"/>
      <c r="G393" s="6"/>
      <c r="H393" s="6"/>
      <c r="I393" s="11"/>
      <c r="J393" s="11"/>
      <c r="K393" s="11"/>
      <c r="L393" s="12"/>
      <c r="M393" s="13"/>
      <c r="N393" s="14"/>
      <c r="O393" s="7"/>
      <c r="P393" s="11"/>
      <c r="Q393" s="63"/>
      <c r="R393" s="1" t="str">
        <f t="shared" si="22"/>
        <v/>
      </c>
      <c r="S393" s="1" t="str">
        <f t="shared" si="21"/>
        <v xml:space="preserve">    </v>
      </c>
      <c r="T393" s="1" t="str">
        <f t="shared" si="23"/>
        <v xml:space="preserve">    </v>
      </c>
    </row>
    <row r="394" spans="1:20" ht="15" customHeight="1">
      <c r="A394" s="25" t="str">
        <f t="shared" si="24"/>
        <v/>
      </c>
      <c r="B394" s="5"/>
      <c r="C394" s="21"/>
      <c r="D394" s="21"/>
      <c r="E394" s="6"/>
      <c r="F394" s="7"/>
      <c r="G394" s="6"/>
      <c r="H394" s="6"/>
      <c r="I394" s="11"/>
      <c r="J394" s="11"/>
      <c r="K394" s="11"/>
      <c r="L394" s="12"/>
      <c r="M394" s="13"/>
      <c r="N394" s="14"/>
      <c r="O394" s="7"/>
      <c r="P394" s="11"/>
      <c r="Q394" s="63"/>
      <c r="R394" s="1" t="str">
        <f t="shared" si="22"/>
        <v/>
      </c>
      <c r="S394" s="1" t="str">
        <f t="shared" si="21"/>
        <v xml:space="preserve">    </v>
      </c>
      <c r="T394" s="1" t="str">
        <f t="shared" si="23"/>
        <v xml:space="preserve">    </v>
      </c>
    </row>
    <row r="395" spans="1:20" ht="15" customHeight="1">
      <c r="A395" s="25" t="str">
        <f t="shared" si="24"/>
        <v/>
      </c>
      <c r="B395" s="5"/>
      <c r="C395" s="21"/>
      <c r="D395" s="21"/>
      <c r="E395" s="6"/>
      <c r="F395" s="7"/>
      <c r="G395" s="6"/>
      <c r="H395" s="6"/>
      <c r="I395" s="11"/>
      <c r="J395" s="11"/>
      <c r="K395" s="11"/>
      <c r="L395" s="12"/>
      <c r="M395" s="13"/>
      <c r="N395" s="14"/>
      <c r="O395" s="7"/>
      <c r="P395" s="11"/>
      <c r="Q395" s="63"/>
      <c r="R395" s="1" t="str">
        <f t="shared" si="22"/>
        <v/>
      </c>
      <c r="S395" s="1" t="str">
        <f t="shared" si="21"/>
        <v xml:space="preserve">    </v>
      </c>
      <c r="T395" s="1" t="str">
        <f t="shared" si="23"/>
        <v xml:space="preserve">    </v>
      </c>
    </row>
    <row r="396" spans="1:20" ht="15" customHeight="1">
      <c r="A396" s="25" t="str">
        <f t="shared" si="24"/>
        <v/>
      </c>
      <c r="B396" s="5"/>
      <c r="C396" s="21"/>
      <c r="D396" s="21"/>
      <c r="E396" s="6"/>
      <c r="F396" s="7"/>
      <c r="G396" s="6"/>
      <c r="H396" s="6"/>
      <c r="I396" s="11"/>
      <c r="J396" s="11"/>
      <c r="K396" s="11"/>
      <c r="L396" s="12"/>
      <c r="M396" s="13"/>
      <c r="N396" s="14"/>
      <c r="O396" s="7"/>
      <c r="P396" s="11"/>
      <c r="Q396" s="63"/>
      <c r="R396" s="1" t="str">
        <f t="shared" si="22"/>
        <v/>
      </c>
      <c r="S396" s="1" t="str">
        <f t="shared" si="21"/>
        <v xml:space="preserve">    </v>
      </c>
      <c r="T396" s="1" t="str">
        <f t="shared" si="23"/>
        <v xml:space="preserve">    </v>
      </c>
    </row>
    <row r="397" spans="1:20" ht="15" customHeight="1">
      <c r="A397" s="25" t="str">
        <f t="shared" si="24"/>
        <v/>
      </c>
      <c r="B397" s="5"/>
      <c r="C397" s="21"/>
      <c r="D397" s="21"/>
      <c r="E397" s="6"/>
      <c r="F397" s="7"/>
      <c r="G397" s="6"/>
      <c r="H397" s="6"/>
      <c r="I397" s="11"/>
      <c r="J397" s="11"/>
      <c r="K397" s="11"/>
      <c r="L397" s="12"/>
      <c r="M397" s="13"/>
      <c r="N397" s="14"/>
      <c r="O397" s="7"/>
      <c r="P397" s="11"/>
      <c r="Q397" s="63"/>
      <c r="R397" s="1" t="str">
        <f t="shared" si="22"/>
        <v/>
      </c>
      <c r="S397" s="1" t="str">
        <f t="shared" si="21"/>
        <v xml:space="preserve">    </v>
      </c>
      <c r="T397" s="1" t="str">
        <f t="shared" si="23"/>
        <v xml:space="preserve">    </v>
      </c>
    </row>
    <row r="398" spans="1:20" ht="15" customHeight="1">
      <c r="A398" s="25" t="str">
        <f t="shared" si="24"/>
        <v/>
      </c>
      <c r="B398" s="5"/>
      <c r="C398" s="21"/>
      <c r="D398" s="21"/>
      <c r="E398" s="6"/>
      <c r="F398" s="7"/>
      <c r="G398" s="6"/>
      <c r="H398" s="6"/>
      <c r="I398" s="11"/>
      <c r="J398" s="11"/>
      <c r="K398" s="11"/>
      <c r="L398" s="12"/>
      <c r="M398" s="13"/>
      <c r="N398" s="14"/>
      <c r="O398" s="7"/>
      <c r="P398" s="11"/>
      <c r="Q398" s="63"/>
      <c r="R398" s="1" t="str">
        <f t="shared" si="22"/>
        <v/>
      </c>
    </row>
    <row r="399" spans="1:20" ht="15" customHeight="1">
      <c r="A399" s="25" t="str">
        <f t="shared" si="24"/>
        <v/>
      </c>
      <c r="B399" s="5"/>
      <c r="C399" s="21"/>
      <c r="D399" s="21"/>
      <c r="E399" s="6"/>
      <c r="F399" s="7"/>
      <c r="G399" s="6"/>
      <c r="H399" s="6"/>
      <c r="I399" s="11"/>
      <c r="J399" s="11"/>
      <c r="K399" s="11"/>
      <c r="L399" s="12"/>
      <c r="M399" s="13"/>
      <c r="N399" s="14"/>
      <c r="O399" s="7"/>
      <c r="P399" s="11"/>
      <c r="Q399" s="63"/>
      <c r="R399" s="1" t="str">
        <f t="shared" si="22"/>
        <v/>
      </c>
      <c r="S399" s="1" t="str">
        <f t="shared" si="21"/>
        <v xml:space="preserve">    </v>
      </c>
      <c r="T399" s="1" t="str">
        <f t="shared" si="23"/>
        <v xml:space="preserve">    </v>
      </c>
    </row>
    <row r="400" spans="1:20" ht="15" customHeight="1">
      <c r="A400" s="25" t="str">
        <f t="shared" si="24"/>
        <v/>
      </c>
      <c r="B400" s="5"/>
      <c r="C400" s="21"/>
      <c r="D400" s="21"/>
      <c r="E400" s="6"/>
      <c r="F400" s="7"/>
      <c r="G400" s="6"/>
      <c r="H400" s="6"/>
      <c r="I400" s="11"/>
      <c r="J400" s="11"/>
      <c r="K400" s="11"/>
      <c r="L400" s="12"/>
      <c r="M400" s="13"/>
      <c r="N400" s="14"/>
      <c r="O400" s="7"/>
      <c r="P400" s="11"/>
      <c r="Q400" s="63"/>
      <c r="R400" s="1" t="str">
        <f t="shared" si="22"/>
        <v/>
      </c>
      <c r="S400" s="1" t="str">
        <f t="shared" si="21"/>
        <v xml:space="preserve">    </v>
      </c>
      <c r="T400" s="1" t="str">
        <f t="shared" si="23"/>
        <v xml:space="preserve">    </v>
      </c>
    </row>
    <row r="401" spans="1:20" ht="15" customHeight="1">
      <c r="A401" s="25" t="str">
        <f t="shared" si="24"/>
        <v/>
      </c>
      <c r="B401" s="5"/>
      <c r="C401" s="21"/>
      <c r="D401" s="21"/>
      <c r="E401" s="6"/>
      <c r="F401" s="7"/>
      <c r="G401" s="6"/>
      <c r="H401" s="6"/>
      <c r="I401" s="11"/>
      <c r="J401" s="11"/>
      <c r="K401" s="11"/>
      <c r="L401" s="12"/>
      <c r="M401" s="13"/>
      <c r="N401" s="14"/>
      <c r="O401" s="7"/>
      <c r="P401" s="11"/>
      <c r="Q401" s="63"/>
      <c r="R401" s="1" t="str">
        <f t="shared" si="22"/>
        <v/>
      </c>
      <c r="S401" s="1" t="str">
        <f t="shared" si="21"/>
        <v xml:space="preserve">    </v>
      </c>
      <c r="T401" s="1" t="str">
        <f t="shared" si="23"/>
        <v xml:space="preserve">    </v>
      </c>
    </row>
    <row r="402" spans="1:20" ht="15" customHeight="1">
      <c r="A402" s="25" t="str">
        <f t="shared" si="24"/>
        <v/>
      </c>
      <c r="B402" s="5"/>
      <c r="C402" s="21"/>
      <c r="D402" s="21"/>
      <c r="E402" s="6"/>
      <c r="F402" s="7"/>
      <c r="G402" s="6"/>
      <c r="H402" s="6"/>
      <c r="I402" s="11"/>
      <c r="J402" s="11"/>
      <c r="K402" s="11"/>
      <c r="L402" s="12"/>
      <c r="M402" s="13"/>
      <c r="N402" s="14"/>
      <c r="O402" s="7"/>
      <c r="P402" s="11"/>
      <c r="Q402" s="63"/>
      <c r="R402" s="1" t="str">
        <f t="shared" si="22"/>
        <v/>
      </c>
      <c r="S402" s="1" t="str">
        <f t="shared" si="21"/>
        <v xml:space="preserve">    </v>
      </c>
      <c r="T402" s="1" t="str">
        <f t="shared" si="23"/>
        <v xml:space="preserve">    </v>
      </c>
    </row>
    <row r="403" spans="1:20" ht="15" customHeight="1">
      <c r="A403" s="25" t="str">
        <f t="shared" si="24"/>
        <v/>
      </c>
      <c r="B403" s="5"/>
      <c r="C403" s="21"/>
      <c r="D403" s="21"/>
      <c r="E403" s="6"/>
      <c r="F403" s="7"/>
      <c r="G403" s="6"/>
      <c r="H403" s="6"/>
      <c r="I403" s="11"/>
      <c r="J403" s="11"/>
      <c r="K403" s="11"/>
      <c r="L403" s="12"/>
      <c r="M403" s="13"/>
      <c r="N403" s="14"/>
      <c r="O403" s="7"/>
      <c r="P403" s="11"/>
      <c r="Q403" s="63"/>
      <c r="R403" s="1" t="str">
        <f t="shared" si="22"/>
        <v/>
      </c>
      <c r="S403" s="1" t="str">
        <f t="shared" si="21"/>
        <v xml:space="preserve">    </v>
      </c>
      <c r="T403" s="1" t="str">
        <f t="shared" si="23"/>
        <v xml:space="preserve">    </v>
      </c>
    </row>
    <row r="404" spans="1:20" ht="15" customHeight="1">
      <c r="A404" s="25" t="str">
        <f t="shared" si="24"/>
        <v/>
      </c>
      <c r="B404" s="5"/>
      <c r="C404" s="21"/>
      <c r="D404" s="21"/>
      <c r="E404" s="6"/>
      <c r="F404" s="7"/>
      <c r="G404" s="6"/>
      <c r="H404" s="6"/>
      <c r="I404" s="11"/>
      <c r="J404" s="11"/>
      <c r="K404" s="11"/>
      <c r="L404" s="12"/>
      <c r="M404" s="13"/>
      <c r="N404" s="14"/>
      <c r="O404" s="7"/>
      <c r="P404" s="11"/>
      <c r="Q404" s="63"/>
      <c r="R404" s="1" t="str">
        <f t="shared" si="22"/>
        <v/>
      </c>
      <c r="S404" s="1" t="str">
        <f t="shared" si="21"/>
        <v xml:space="preserve">    </v>
      </c>
      <c r="T404" s="1" t="str">
        <f t="shared" si="23"/>
        <v xml:space="preserve">    </v>
      </c>
    </row>
    <row r="405" spans="1:20" ht="15" customHeight="1">
      <c r="A405" s="25" t="str">
        <f t="shared" si="24"/>
        <v/>
      </c>
      <c r="B405" s="5"/>
      <c r="C405" s="21"/>
      <c r="D405" s="21"/>
      <c r="E405" s="6"/>
      <c r="F405" s="7"/>
      <c r="G405" s="6"/>
      <c r="H405" s="6"/>
      <c r="I405" s="11"/>
      <c r="J405" s="11"/>
      <c r="K405" s="11"/>
      <c r="L405" s="12"/>
      <c r="M405" s="13"/>
      <c r="N405" s="14"/>
      <c r="O405" s="7"/>
      <c r="P405" s="11"/>
      <c r="Q405" s="63"/>
      <c r="R405" s="1" t="str">
        <f t="shared" si="22"/>
        <v/>
      </c>
      <c r="S405" s="1" t="str">
        <f t="shared" si="21"/>
        <v xml:space="preserve">    </v>
      </c>
      <c r="T405" s="1" t="str">
        <f t="shared" si="23"/>
        <v xml:space="preserve">    </v>
      </c>
    </row>
    <row r="406" spans="1:20" ht="15" customHeight="1">
      <c r="A406" s="25" t="str">
        <f t="shared" si="24"/>
        <v/>
      </c>
      <c r="B406" s="5"/>
      <c r="C406" s="21"/>
      <c r="D406" s="21"/>
      <c r="E406" s="6"/>
      <c r="F406" s="7"/>
      <c r="G406" s="6"/>
      <c r="H406" s="6"/>
      <c r="I406" s="11"/>
      <c r="J406" s="11"/>
      <c r="K406" s="11"/>
      <c r="L406" s="12"/>
      <c r="M406" s="13"/>
      <c r="N406" s="14"/>
      <c r="O406" s="7"/>
      <c r="P406" s="11"/>
      <c r="Q406" s="63"/>
      <c r="R406" s="1" t="str">
        <f t="shared" si="22"/>
        <v/>
      </c>
      <c r="S406" s="1" t="str">
        <f t="shared" si="21"/>
        <v xml:space="preserve">    </v>
      </c>
      <c r="T406" s="1" t="str">
        <f t="shared" si="23"/>
        <v xml:space="preserve">    </v>
      </c>
    </row>
    <row r="407" spans="1:20">
      <c r="A407" s="25" t="str">
        <f t="shared" si="24"/>
        <v/>
      </c>
      <c r="B407" s="5"/>
      <c r="C407" s="21"/>
      <c r="D407" s="21"/>
      <c r="E407" s="6"/>
      <c r="F407" s="7"/>
      <c r="G407" s="6"/>
      <c r="H407" s="6"/>
      <c r="I407" s="11"/>
      <c r="J407" s="11"/>
      <c r="K407" s="11"/>
      <c r="L407" s="12"/>
      <c r="M407" s="13"/>
      <c r="N407" s="14"/>
      <c r="O407" s="7"/>
      <c r="P407" s="11"/>
      <c r="Q407" s="63"/>
      <c r="R407" s="1" t="str">
        <f t="shared" si="22"/>
        <v/>
      </c>
      <c r="S407" s="1" t="str">
        <f t="shared" si="21"/>
        <v xml:space="preserve">    </v>
      </c>
      <c r="T407" s="1" t="str">
        <f t="shared" si="23"/>
        <v xml:space="preserve">    </v>
      </c>
    </row>
    <row r="408" spans="1:20">
      <c r="A408" s="25" t="str">
        <f t="shared" si="24"/>
        <v/>
      </c>
      <c r="B408" s="5"/>
      <c r="C408" s="21"/>
      <c r="D408" s="21"/>
      <c r="E408" s="6"/>
      <c r="F408" s="7"/>
      <c r="G408" s="6"/>
      <c r="H408" s="6"/>
      <c r="I408" s="11"/>
      <c r="J408" s="11"/>
      <c r="K408" s="11"/>
      <c r="L408" s="12"/>
      <c r="M408" s="13"/>
      <c r="N408" s="14"/>
      <c r="O408" s="7"/>
      <c r="P408" s="11"/>
      <c r="Q408" s="63"/>
    </row>
    <row r="409" spans="1:20">
      <c r="A409" s="25" t="str">
        <f t="shared" si="24"/>
        <v/>
      </c>
      <c r="B409" s="5"/>
      <c r="C409" s="21"/>
      <c r="D409" s="21"/>
      <c r="E409" s="6"/>
      <c r="F409" s="7"/>
      <c r="G409" s="6"/>
      <c r="H409" s="6"/>
      <c r="I409" s="11"/>
      <c r="J409" s="11"/>
      <c r="K409" s="11"/>
      <c r="L409" s="12"/>
      <c r="M409" s="13"/>
      <c r="N409" s="14"/>
      <c r="O409" s="7"/>
      <c r="P409" s="11"/>
      <c r="Q409" s="63"/>
    </row>
    <row r="410" spans="1:20">
      <c r="A410" s="25" t="str">
        <f t="shared" si="24"/>
        <v/>
      </c>
      <c r="B410" s="16"/>
      <c r="C410" s="22"/>
      <c r="D410" s="22"/>
      <c r="E410" s="6"/>
      <c r="F410" s="7"/>
      <c r="G410" s="17"/>
      <c r="H410" s="17"/>
      <c r="I410" s="15"/>
      <c r="J410" s="15"/>
      <c r="K410" s="15"/>
      <c r="L410" s="12"/>
      <c r="M410" s="18"/>
      <c r="N410" s="19"/>
      <c r="O410" s="20"/>
      <c r="P410" s="15"/>
      <c r="Q410" s="64"/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410">
    <cfRule type="duplicateValues" dxfId="21" priority="1"/>
  </conditionalFormatting>
  <dataValidations count="4">
    <dataValidation type="list" imeMode="off" allowBlank="1" showInputMessage="1" showErrorMessage="1" sqref="L83:L93 L95:L103 L7:L81" xr:uid="{00000000-0002-0000-0500-000000000000}">
      <formula1>$U$7:$U$15</formula1>
    </dataValidation>
    <dataValidation imeMode="off" allowBlank="1" showInputMessage="1" showErrorMessage="1" sqref="Q7:Q410 L104:L410 L94 M7:N410 L82" xr:uid="{00000000-0002-0000-0500-000001000000}"/>
    <dataValidation imeMode="on" allowBlank="1" showInputMessage="1" showErrorMessage="1" sqref="H83:K83 H95:K103 G104:K410 G7:K44 O7:O410 G67:G69 H45:K70 G65 G60:G62 G71:K82 G84:K94 P82 P84:P410" xr:uid="{00000000-0002-0000-0500-000002000000}"/>
    <dataValidation type="list" imeMode="on" allowBlank="1" showInputMessage="1" showErrorMessage="1" sqref="P83 P7:P81" xr:uid="{00000000-0002-0000-0500-000003000000}">
      <formula1>$Z$7:$Z$91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A226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68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68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3089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99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600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600"/>
      <c r="P6" s="519"/>
      <c r="Q6" s="519"/>
    </row>
    <row r="7" spans="1:27" ht="15" customHeight="1">
      <c r="A7" s="87" t="str">
        <f t="shared" ref="A7:A74" si="0">IF(OR(B7="",C7="",D7=""),"",TEXT(Q7,"000")&amp;B7&amp;TEXT(C7,"00")&amp;TEXT(D7,"00"))</f>
        <v>047S0201</v>
      </c>
      <c r="B7" s="5" t="s">
        <v>3090</v>
      </c>
      <c r="C7" s="21">
        <v>2</v>
      </c>
      <c r="D7" s="21">
        <v>1</v>
      </c>
      <c r="E7" s="6" t="s">
        <v>13</v>
      </c>
      <c r="F7" s="7" t="s">
        <v>27</v>
      </c>
      <c r="G7" s="6" t="s">
        <v>1179</v>
      </c>
      <c r="H7" s="6" t="s">
        <v>3091</v>
      </c>
      <c r="I7" s="6" t="s">
        <v>3092</v>
      </c>
      <c r="J7" s="11"/>
      <c r="K7" s="11"/>
      <c r="L7" s="12" t="s">
        <v>241</v>
      </c>
      <c r="M7" s="13"/>
      <c r="N7" s="14"/>
      <c r="O7" s="7" t="s">
        <v>1173</v>
      </c>
      <c r="P7" s="6" t="s">
        <v>3093</v>
      </c>
      <c r="Q7" s="63">
        <f t="shared" ref="Q7:Q70" si="1">IF(P7="","",VLOOKUP(P7,$Z$7:$AA$68,2,FALSE))</f>
        <v>47</v>
      </c>
      <c r="R7" s="1" t="str">
        <f>A7</f>
        <v>047S0201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3094</v>
      </c>
      <c r="V7" s="2">
        <v>1</v>
      </c>
      <c r="W7" s="1" t="s">
        <v>2</v>
      </c>
      <c r="X7" s="1" t="s">
        <v>3</v>
      </c>
      <c r="Z7" s="1" t="str">
        <f>[1]登録資材製造者!B2</f>
        <v>登録資材製造者</v>
      </c>
      <c r="AA7" s="69" t="str">
        <f>[1]登録資材製造者!C2</f>
        <v>登録番号</v>
      </c>
    </row>
    <row r="8" spans="1:27" ht="15" customHeight="1">
      <c r="A8" s="87" t="str">
        <f t="shared" si="0"/>
        <v>047S0202</v>
      </c>
      <c r="B8" s="5" t="s">
        <v>3095</v>
      </c>
      <c r="C8" s="21">
        <v>2</v>
      </c>
      <c r="D8" s="21">
        <v>2</v>
      </c>
      <c r="E8" s="6" t="s">
        <v>13</v>
      </c>
      <c r="F8" s="7" t="s">
        <v>27</v>
      </c>
      <c r="G8" s="6" t="s">
        <v>1172</v>
      </c>
      <c r="H8" s="6" t="s">
        <v>3096</v>
      </c>
      <c r="I8" s="6" t="s">
        <v>3097</v>
      </c>
      <c r="J8" s="11"/>
      <c r="K8" s="11"/>
      <c r="L8" s="12" t="s">
        <v>241</v>
      </c>
      <c r="M8" s="13"/>
      <c r="N8" s="14"/>
      <c r="O8" s="7" t="s">
        <v>1173</v>
      </c>
      <c r="P8" s="6" t="s">
        <v>3093</v>
      </c>
      <c r="Q8" s="63">
        <f t="shared" si="1"/>
        <v>47</v>
      </c>
      <c r="R8" s="1" t="str">
        <f t="shared" ref="R8:R71" si="2">A8</f>
        <v>047S0202</v>
      </c>
      <c r="S8" s="1" t="str">
        <f t="shared" ref="S8:S2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3098</v>
      </c>
      <c r="V8" s="2">
        <v>2</v>
      </c>
      <c r="W8" s="1" t="s">
        <v>11</v>
      </c>
      <c r="X8" s="1" t="s">
        <v>19</v>
      </c>
      <c r="Z8" s="1" t="str">
        <f>[1]登録資材製造者!B3</f>
        <v>（株）クボタ</v>
      </c>
      <c r="AA8" s="67">
        <f>[1]登録資材製造者!C3</f>
        <v>26</v>
      </c>
    </row>
    <row r="9" spans="1:27" ht="15" customHeight="1">
      <c r="A9" s="87" t="str">
        <f t="shared" si="0"/>
        <v>047S0203</v>
      </c>
      <c r="B9" s="5" t="s">
        <v>3095</v>
      </c>
      <c r="C9" s="21">
        <v>2</v>
      </c>
      <c r="D9" s="21">
        <v>3</v>
      </c>
      <c r="E9" s="6" t="s">
        <v>13</v>
      </c>
      <c r="F9" s="7" t="s">
        <v>27</v>
      </c>
      <c r="G9" s="6" t="s">
        <v>1177</v>
      </c>
      <c r="H9" s="6" t="s">
        <v>3099</v>
      </c>
      <c r="I9" s="6" t="s">
        <v>3097</v>
      </c>
      <c r="J9" s="11"/>
      <c r="K9" s="11"/>
      <c r="L9" s="12" t="s">
        <v>241</v>
      </c>
      <c r="M9" s="13"/>
      <c r="N9" s="14"/>
      <c r="O9" s="7" t="s">
        <v>1173</v>
      </c>
      <c r="P9" s="6" t="s">
        <v>3093</v>
      </c>
      <c r="Q9" s="63">
        <f t="shared" si="1"/>
        <v>47</v>
      </c>
      <c r="R9" s="1" t="str">
        <f t="shared" si="2"/>
        <v>047S0203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3100</v>
      </c>
      <c r="V9" s="2">
        <v>3</v>
      </c>
      <c r="W9" s="1" t="s">
        <v>12</v>
      </c>
      <c r="X9" s="1" t="s">
        <v>27</v>
      </c>
      <c r="Z9" s="1" t="str">
        <f>[1]登録資材製造者!B4</f>
        <v>（株）栗本鐵工所</v>
      </c>
      <c r="AA9" s="67">
        <f>[1]登録資材製造者!C4</f>
        <v>20</v>
      </c>
    </row>
    <row r="10" spans="1:27" ht="15" customHeight="1">
      <c r="A10" s="87" t="str">
        <f t="shared" si="0"/>
        <v>047S0204</v>
      </c>
      <c r="B10" s="5" t="s">
        <v>3095</v>
      </c>
      <c r="C10" s="21">
        <v>2</v>
      </c>
      <c r="D10" s="21">
        <v>4</v>
      </c>
      <c r="E10" s="6" t="s">
        <v>13</v>
      </c>
      <c r="F10" s="7" t="s">
        <v>27</v>
      </c>
      <c r="G10" s="6" t="s">
        <v>1181</v>
      </c>
      <c r="H10" s="6" t="s">
        <v>3101</v>
      </c>
      <c r="I10" s="6" t="s">
        <v>3102</v>
      </c>
      <c r="J10" s="11"/>
      <c r="K10" s="11"/>
      <c r="L10" s="12" t="s">
        <v>241</v>
      </c>
      <c r="M10" s="13"/>
      <c r="N10" s="14"/>
      <c r="O10" s="7" t="s">
        <v>1173</v>
      </c>
      <c r="P10" s="6" t="s">
        <v>3093</v>
      </c>
      <c r="Q10" s="63">
        <f t="shared" si="1"/>
        <v>47</v>
      </c>
      <c r="R10" s="1" t="str">
        <f t="shared" si="2"/>
        <v>047S0204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3103</v>
      </c>
      <c r="V10" s="2">
        <v>4</v>
      </c>
      <c r="W10" s="1" t="s">
        <v>13</v>
      </c>
      <c r="X10" s="1" t="s">
        <v>28</v>
      </c>
      <c r="Z10" s="1" t="str">
        <f>[1]登録資材製造者!B5</f>
        <v>日本鋳鉄管（株）</v>
      </c>
      <c r="AA10" s="67">
        <f>[1]登録資材製造者!C5</f>
        <v>30</v>
      </c>
    </row>
    <row r="11" spans="1:27" ht="15" customHeight="1">
      <c r="A11" s="87" t="str">
        <f t="shared" si="0"/>
        <v>047S0205</v>
      </c>
      <c r="B11" s="5" t="s">
        <v>3095</v>
      </c>
      <c r="C11" s="21">
        <v>2</v>
      </c>
      <c r="D11" s="21">
        <v>5</v>
      </c>
      <c r="E11" s="6" t="s">
        <v>13</v>
      </c>
      <c r="F11" s="7" t="s">
        <v>27</v>
      </c>
      <c r="G11" s="6" t="s">
        <v>1184</v>
      </c>
      <c r="H11" s="6" t="s">
        <v>3104</v>
      </c>
      <c r="I11" s="6" t="s">
        <v>3097</v>
      </c>
      <c r="J11" s="11"/>
      <c r="K11" s="11"/>
      <c r="L11" s="12" t="s">
        <v>241</v>
      </c>
      <c r="M11" s="13"/>
      <c r="N11" s="14"/>
      <c r="O11" s="7" t="s">
        <v>1173</v>
      </c>
      <c r="P11" s="6" t="s">
        <v>3093</v>
      </c>
      <c r="Q11" s="63">
        <f t="shared" si="1"/>
        <v>47</v>
      </c>
      <c r="R11" s="1" t="str">
        <f t="shared" si="2"/>
        <v>047S0205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3105</v>
      </c>
      <c r="V11" s="2">
        <v>5</v>
      </c>
      <c r="W11" s="1" t="s">
        <v>14</v>
      </c>
      <c r="X11" s="1" t="s">
        <v>29</v>
      </c>
      <c r="Z11" s="1" t="str">
        <f>[1]登録資材製造者!B6</f>
        <v>九州鋳鉄管（株）</v>
      </c>
      <c r="AA11" s="67">
        <f>[1]登録資材製造者!C6</f>
        <v>0</v>
      </c>
    </row>
    <row r="12" spans="1:27" ht="15" customHeight="1">
      <c r="A12" s="87" t="str">
        <f t="shared" si="0"/>
        <v>047S0206</v>
      </c>
      <c r="B12" s="5" t="s">
        <v>3095</v>
      </c>
      <c r="C12" s="21">
        <v>2</v>
      </c>
      <c r="D12" s="21">
        <v>6</v>
      </c>
      <c r="E12" s="6" t="s">
        <v>13</v>
      </c>
      <c r="F12" s="7" t="s">
        <v>27</v>
      </c>
      <c r="G12" s="6" t="s">
        <v>1186</v>
      </c>
      <c r="H12" s="6" t="s">
        <v>3106</v>
      </c>
      <c r="I12" s="6" t="s">
        <v>3097</v>
      </c>
      <c r="J12" s="11"/>
      <c r="K12" s="11"/>
      <c r="L12" s="12" t="s">
        <v>241</v>
      </c>
      <c r="M12" s="13"/>
      <c r="N12" s="14"/>
      <c r="O12" s="7" t="s">
        <v>1173</v>
      </c>
      <c r="P12" s="6" t="s">
        <v>3093</v>
      </c>
      <c r="Q12" s="63">
        <f t="shared" si="1"/>
        <v>47</v>
      </c>
      <c r="R12" s="1" t="str">
        <f t="shared" si="2"/>
        <v>047S0206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3107</v>
      </c>
      <c r="V12" s="2">
        <v>6</v>
      </c>
      <c r="W12" s="1" t="s">
        <v>56</v>
      </c>
      <c r="X12" s="1" t="s">
        <v>30</v>
      </c>
      <c r="Z12" s="1" t="str">
        <f>[1]登録資材製造者!B7</f>
        <v>山岡鉄管（株）</v>
      </c>
      <c r="AA12" s="67">
        <f>[1]登録資材製造者!C7</f>
        <v>10</v>
      </c>
    </row>
    <row r="13" spans="1:27" ht="15" customHeight="1">
      <c r="A13" s="87" t="str">
        <f t="shared" si="0"/>
        <v>047S0207</v>
      </c>
      <c r="B13" s="5" t="s">
        <v>3095</v>
      </c>
      <c r="C13" s="21">
        <v>2</v>
      </c>
      <c r="D13" s="21">
        <v>7</v>
      </c>
      <c r="E13" s="6" t="s">
        <v>13</v>
      </c>
      <c r="F13" s="7" t="s">
        <v>27</v>
      </c>
      <c r="G13" s="6" t="s">
        <v>1188</v>
      </c>
      <c r="H13" s="6" t="s">
        <v>3108</v>
      </c>
      <c r="I13" s="6" t="s">
        <v>3109</v>
      </c>
      <c r="J13" s="11"/>
      <c r="K13" s="11"/>
      <c r="L13" s="12" t="s">
        <v>241</v>
      </c>
      <c r="M13" s="13"/>
      <c r="N13" s="14"/>
      <c r="O13" s="7" t="s">
        <v>1173</v>
      </c>
      <c r="P13" s="6" t="s">
        <v>3093</v>
      </c>
      <c r="Q13" s="63">
        <f t="shared" si="1"/>
        <v>47</v>
      </c>
      <c r="R13" s="1" t="str">
        <f t="shared" si="2"/>
        <v>047S0207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[1]登録資材製造者!B8</f>
        <v>（株）ハズ</v>
      </c>
      <c r="AA13" s="67">
        <f>[1]登録資材製造者!C8</f>
        <v>9</v>
      </c>
    </row>
    <row r="14" spans="1:27" ht="15" customHeight="1">
      <c r="A14" s="87" t="str">
        <f t="shared" si="0"/>
        <v>047S0208</v>
      </c>
      <c r="B14" s="5" t="s">
        <v>3095</v>
      </c>
      <c r="C14" s="21">
        <v>2</v>
      </c>
      <c r="D14" s="21">
        <v>8</v>
      </c>
      <c r="E14" s="6" t="s">
        <v>13</v>
      </c>
      <c r="F14" s="7" t="s">
        <v>27</v>
      </c>
      <c r="G14" s="6" t="s">
        <v>1191</v>
      </c>
      <c r="H14" s="6" t="s">
        <v>3110</v>
      </c>
      <c r="I14" s="6" t="s">
        <v>3109</v>
      </c>
      <c r="J14" s="11"/>
      <c r="K14" s="11"/>
      <c r="L14" s="12" t="s">
        <v>241</v>
      </c>
      <c r="M14" s="13"/>
      <c r="N14" s="14"/>
      <c r="O14" s="7" t="s">
        <v>1173</v>
      </c>
      <c r="P14" s="6" t="s">
        <v>3093</v>
      </c>
      <c r="Q14" s="63">
        <f t="shared" si="1"/>
        <v>47</v>
      </c>
      <c r="R14" s="1" t="str">
        <f t="shared" si="2"/>
        <v>047S0208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[1]登録資材製造者!B9</f>
        <v>（株）岡本</v>
      </c>
      <c r="AA14" s="67">
        <f>[1]登録資材製造者!C9</f>
        <v>19</v>
      </c>
    </row>
    <row r="15" spans="1:27" ht="15" customHeight="1">
      <c r="A15" s="87" t="str">
        <f t="shared" si="0"/>
        <v>047S0209</v>
      </c>
      <c r="B15" s="5" t="s">
        <v>3095</v>
      </c>
      <c r="C15" s="21">
        <v>2</v>
      </c>
      <c r="D15" s="21">
        <v>9</v>
      </c>
      <c r="E15" s="6" t="s">
        <v>13</v>
      </c>
      <c r="F15" s="7" t="s">
        <v>27</v>
      </c>
      <c r="G15" s="6" t="s">
        <v>1193</v>
      </c>
      <c r="H15" s="6" t="s">
        <v>3111</v>
      </c>
      <c r="I15" s="6" t="s">
        <v>3109</v>
      </c>
      <c r="J15" s="11"/>
      <c r="K15" s="11"/>
      <c r="L15" s="12" t="s">
        <v>241</v>
      </c>
      <c r="M15" s="13"/>
      <c r="N15" s="14"/>
      <c r="O15" s="7" t="s">
        <v>1173</v>
      </c>
      <c r="P15" s="6" t="s">
        <v>3093</v>
      </c>
      <c r="Q15" s="63">
        <f t="shared" si="1"/>
        <v>47</v>
      </c>
      <c r="R15" s="1" t="str">
        <f t="shared" si="2"/>
        <v>047S0209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1" t="str">
        <f>[1]登録資材製造者!B10</f>
        <v>大成機工（株）</v>
      </c>
      <c r="AA15" s="67">
        <f>[1]登録資材製造者!C10</f>
        <v>11</v>
      </c>
    </row>
    <row r="16" spans="1:27" ht="15" customHeight="1">
      <c r="A16" s="25" t="str">
        <f t="shared" si="0"/>
        <v/>
      </c>
      <c r="B16" s="5"/>
      <c r="C16" s="21"/>
      <c r="D16" s="21"/>
      <c r="E16" s="6"/>
      <c r="F16" s="7"/>
      <c r="G16" s="6"/>
      <c r="H16" s="6"/>
      <c r="I16" s="6"/>
      <c r="J16" s="6"/>
      <c r="K16" s="6"/>
      <c r="L16" s="12"/>
      <c r="M16" s="13"/>
      <c r="N16" s="14"/>
      <c r="O16" s="7"/>
      <c r="P16" s="6"/>
      <c r="Q16" s="63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1" t="str">
        <f>[1]登録資材製造者!B11</f>
        <v>コスモ工機（株）</v>
      </c>
      <c r="AA16" s="67">
        <f>[1]登録資材製造者!C11</f>
        <v>16</v>
      </c>
    </row>
    <row r="17" spans="1:27" ht="15" customHeight="1">
      <c r="A17" s="25" t="str">
        <f t="shared" si="0"/>
        <v/>
      </c>
      <c r="B17" s="5"/>
      <c r="C17" s="21"/>
      <c r="D17" s="21"/>
      <c r="E17" s="6"/>
      <c r="F17" s="7"/>
      <c r="G17" s="6"/>
      <c r="H17" s="6"/>
      <c r="I17" s="6"/>
      <c r="J17" s="6"/>
      <c r="K17" s="6"/>
      <c r="L17" s="12"/>
      <c r="M17" s="13"/>
      <c r="N17" s="14"/>
      <c r="O17" s="7"/>
      <c r="P17" s="6"/>
      <c r="Q17" s="63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1" t="str">
        <f>[1]登録資材製造者!B12</f>
        <v>（株）水研</v>
      </c>
      <c r="AA17" s="67">
        <f>[1]登録資材製造者!C12</f>
        <v>1</v>
      </c>
    </row>
    <row r="18" spans="1:27" ht="15" customHeight="1">
      <c r="A18" s="25" t="str">
        <f t="shared" si="0"/>
        <v/>
      </c>
      <c r="B18" s="5"/>
      <c r="C18" s="21"/>
      <c r="D18" s="21"/>
      <c r="E18" s="6"/>
      <c r="F18" s="7"/>
      <c r="G18" s="6"/>
      <c r="H18" s="6"/>
      <c r="I18" s="6"/>
      <c r="J18" s="6"/>
      <c r="K18" s="6"/>
      <c r="L18" s="12"/>
      <c r="M18" s="13"/>
      <c r="N18" s="14"/>
      <c r="O18" s="7"/>
      <c r="P18" s="6"/>
      <c r="Q18" s="63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3112</v>
      </c>
      <c r="Z18" s="1" t="str">
        <f>[1]登録資材製造者!B13</f>
        <v>日本ヴィクトリック（株）</v>
      </c>
      <c r="AA18" s="67">
        <f>[1]登録資材製造者!C13</f>
        <v>0</v>
      </c>
    </row>
    <row r="19" spans="1:27" ht="15" customHeight="1">
      <c r="A19" s="25" t="str">
        <f t="shared" si="0"/>
        <v/>
      </c>
      <c r="B19" s="5"/>
      <c r="C19" s="21"/>
      <c r="D19" s="21"/>
      <c r="E19" s="6"/>
      <c r="F19" s="7"/>
      <c r="G19" s="6"/>
      <c r="H19" s="6"/>
      <c r="I19" s="6"/>
      <c r="J19" s="6"/>
      <c r="K19" s="6"/>
      <c r="L19" s="12"/>
      <c r="M19" s="13"/>
      <c r="N19" s="14"/>
      <c r="O19" s="7"/>
      <c r="P19" s="6"/>
      <c r="Q19" s="63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1" t="str">
        <f>[1]登録資材製造者!B14</f>
        <v>クロダイト工業（株）</v>
      </c>
      <c r="AA19" s="67">
        <f>[1]登録資材製造者!C14</f>
        <v>39</v>
      </c>
    </row>
    <row r="20" spans="1:27" ht="15" customHeight="1">
      <c r="A20" s="25" t="str">
        <f t="shared" si="0"/>
        <v/>
      </c>
      <c r="B20" s="5"/>
      <c r="C20" s="21"/>
      <c r="D20" s="21"/>
      <c r="E20" s="6"/>
      <c r="F20" s="7"/>
      <c r="G20" s="6"/>
      <c r="H20" s="6"/>
      <c r="I20" s="6"/>
      <c r="J20" s="6"/>
      <c r="K20" s="6"/>
      <c r="L20" s="12"/>
      <c r="M20" s="13"/>
      <c r="N20" s="14"/>
      <c r="O20" s="7"/>
      <c r="P20" s="6"/>
      <c r="Q20" s="63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1" t="str">
        <f>[1]登録資材製造者!B15</f>
        <v>（株）クボタケミックス</v>
      </c>
      <c r="AA20" s="67">
        <f>[1]登録資材製造者!C15</f>
        <v>7</v>
      </c>
    </row>
    <row r="21" spans="1:27" ht="15" customHeight="1">
      <c r="A21" s="25" t="str">
        <f t="shared" si="0"/>
        <v/>
      </c>
      <c r="B21" s="5"/>
      <c r="C21" s="21"/>
      <c r="D21" s="21"/>
      <c r="E21" s="6"/>
      <c r="F21" s="7"/>
      <c r="G21" s="6"/>
      <c r="H21" s="6"/>
      <c r="I21" s="6"/>
      <c r="J21" s="6"/>
      <c r="K21" s="6"/>
      <c r="L21" s="12"/>
      <c r="M21" s="13"/>
      <c r="N21" s="14"/>
      <c r="O21" s="7"/>
      <c r="P21" s="6"/>
      <c r="Q21" s="63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1" t="str">
        <f>[1]登録資材製造者!B16</f>
        <v>積水化学工業（株）</v>
      </c>
      <c r="AA21" s="67">
        <f>[1]登録資材製造者!C16</f>
        <v>38</v>
      </c>
    </row>
    <row r="22" spans="1:27" ht="15" customHeight="1">
      <c r="A22" s="25" t="str">
        <f t="shared" si="0"/>
        <v/>
      </c>
      <c r="B22" s="5"/>
      <c r="C22" s="21"/>
      <c r="D22" s="21"/>
      <c r="E22" s="6"/>
      <c r="F22" s="7"/>
      <c r="G22" s="6"/>
      <c r="H22" s="6"/>
      <c r="I22" s="6"/>
      <c r="J22" s="6"/>
      <c r="K22" s="6"/>
      <c r="L22" s="12"/>
      <c r="M22" s="13"/>
      <c r="N22" s="14"/>
      <c r="O22" s="7"/>
      <c r="P22" s="6"/>
      <c r="Q22" s="63" t="str">
        <f t="shared" si="1"/>
        <v/>
      </c>
      <c r="R22" s="1" t="str">
        <f t="shared" si="2"/>
        <v/>
      </c>
      <c r="S22" s="1" t="str">
        <f>""&amp;L22&amp;"  "&amp;M22&amp;"  "&amp;N22&amp;""</f>
        <v xml:space="preserve">    </v>
      </c>
      <c r="T22" s="1" t="str">
        <f t="shared" si="4"/>
        <v xml:space="preserve">    </v>
      </c>
      <c r="Z22" s="1" t="str">
        <f>[1]登録資材製造者!B17</f>
        <v>信越ポリマー（株）</v>
      </c>
      <c r="AA22" s="67">
        <f>[1]登録資材製造者!C17</f>
        <v>45</v>
      </c>
    </row>
    <row r="23" spans="1:27" ht="15" customHeight="1">
      <c r="A23" s="25" t="str">
        <f t="shared" si="0"/>
        <v/>
      </c>
      <c r="B23" s="5"/>
      <c r="C23" s="21"/>
      <c r="D23" s="21"/>
      <c r="E23" s="6"/>
      <c r="F23" s="7"/>
      <c r="G23" s="6"/>
      <c r="H23" s="6"/>
      <c r="I23" s="6"/>
      <c r="J23" s="6"/>
      <c r="K23" s="6"/>
      <c r="L23" s="12"/>
      <c r="M23" s="13"/>
      <c r="N23" s="14"/>
      <c r="O23" s="7"/>
      <c r="P23" s="6"/>
      <c r="Q23" s="63" t="str">
        <f t="shared" si="1"/>
        <v/>
      </c>
      <c r="R23" s="1" t="str">
        <f t="shared" si="2"/>
        <v/>
      </c>
      <c r="S23" s="1" t="str">
        <f>""&amp;L23&amp;"  "&amp;M23&amp;"  "&amp;N23&amp;""</f>
        <v xml:space="preserve">    </v>
      </c>
      <c r="T23" s="1" t="str">
        <f t="shared" si="4"/>
        <v xml:space="preserve">    </v>
      </c>
      <c r="Z23" s="1" t="str">
        <f>[1]登録資材製造者!B18</f>
        <v>前澤化成工業（株）</v>
      </c>
      <c r="AA23" s="67">
        <f>[1]登録資材製造者!C18</f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/>
      <c r="F24" s="7"/>
      <c r="G24" s="6"/>
      <c r="H24" s="6"/>
      <c r="I24" s="6"/>
      <c r="J24" s="6"/>
      <c r="K24" s="6"/>
      <c r="L24" s="12"/>
      <c r="M24" s="13"/>
      <c r="N24" s="14"/>
      <c r="O24" s="7"/>
      <c r="P24" s="6"/>
      <c r="Q24" s="63" t="str">
        <f t="shared" si="1"/>
        <v/>
      </c>
      <c r="R24" s="1" t="str">
        <f t="shared" si="2"/>
        <v/>
      </c>
      <c r="S24" s="1" t="str">
        <f>""&amp;L24&amp;"  "&amp;M24&amp;"  "&amp;N24&amp;""</f>
        <v xml:space="preserve">    </v>
      </c>
      <c r="T24" s="1" t="str">
        <f t="shared" si="4"/>
        <v xml:space="preserve">    </v>
      </c>
      <c r="Z24" s="1" t="str">
        <f>[1]登録資材製造者!B19</f>
        <v>ＪＦＥスチール（株）</v>
      </c>
      <c r="AA24" s="67">
        <f>[1]登録資材製造者!C19</f>
        <v>0</v>
      </c>
    </row>
    <row r="25" spans="1:27" ht="15" customHeight="1">
      <c r="A25" s="25" t="str">
        <f t="shared" si="0"/>
        <v/>
      </c>
      <c r="B25" s="5"/>
      <c r="C25" s="21"/>
      <c r="D25" s="21"/>
      <c r="E25" s="6"/>
      <c r="F25" s="7"/>
      <c r="G25" s="6"/>
      <c r="H25" s="6"/>
      <c r="I25" s="6"/>
      <c r="J25" s="6"/>
      <c r="K25" s="6"/>
      <c r="L25" s="12"/>
      <c r="M25" s="13"/>
      <c r="N25" s="14"/>
      <c r="O25" s="7"/>
      <c r="P25" s="6"/>
      <c r="Q25" s="63" t="str">
        <f t="shared" si="1"/>
        <v/>
      </c>
      <c r="R25" s="1" t="str">
        <f t="shared" si="2"/>
        <v/>
      </c>
      <c r="S25" s="1" t="str">
        <f>""&amp;L25&amp;"  "&amp;M25&amp;"  "&amp;N25&amp;""</f>
        <v xml:space="preserve">    </v>
      </c>
      <c r="T25" s="1" t="str">
        <f t="shared" si="4"/>
        <v xml:space="preserve">    </v>
      </c>
      <c r="Z25" s="1" t="str">
        <f>[1]登録資材製造者!B20</f>
        <v>新日鐵住金（株）</v>
      </c>
      <c r="AA25" s="67">
        <f>[1]登録資材製造者!C20</f>
        <v>0</v>
      </c>
    </row>
    <row r="26" spans="1:27" ht="15" customHeight="1">
      <c r="A26" s="25" t="str">
        <f t="shared" si="0"/>
        <v/>
      </c>
      <c r="B26" s="5"/>
      <c r="C26" s="21"/>
      <c r="D26" s="21"/>
      <c r="E26" s="6"/>
      <c r="F26" s="7"/>
      <c r="G26" s="6"/>
      <c r="H26" s="6"/>
      <c r="I26" s="6"/>
      <c r="J26" s="6"/>
      <c r="K26" s="6"/>
      <c r="L26" s="12"/>
      <c r="M26" s="13"/>
      <c r="N26" s="70"/>
      <c r="O26" s="7"/>
      <c r="P26" s="6"/>
      <c r="Q26" s="63" t="str">
        <f t="shared" si="1"/>
        <v/>
      </c>
      <c r="R26" s="1" t="str">
        <f t="shared" si="2"/>
        <v/>
      </c>
      <c r="S26" s="1" t="str">
        <f t="shared" ref="S26:S89" si="5">""&amp;L26&amp;"  "&amp;M26&amp;"  "&amp;N26&amp;""</f>
        <v xml:space="preserve">    </v>
      </c>
      <c r="T26" s="1" t="str">
        <f t="shared" si="4"/>
        <v xml:space="preserve">    </v>
      </c>
      <c r="Z26" s="1" t="str">
        <f>[1]登録資材製造者!B21</f>
        <v>三井金属エンジニアリング（株）</v>
      </c>
      <c r="AA26" s="67">
        <f>[1]登録資材製造者!C21</f>
        <v>0</v>
      </c>
    </row>
    <row r="27" spans="1:27" ht="15" customHeight="1">
      <c r="A27" s="25" t="str">
        <f t="shared" si="0"/>
        <v/>
      </c>
      <c r="B27" s="5"/>
      <c r="C27" s="21"/>
      <c r="D27" s="21"/>
      <c r="E27" s="6"/>
      <c r="F27" s="7"/>
      <c r="G27" s="6"/>
      <c r="H27" s="6"/>
      <c r="I27" s="6"/>
      <c r="J27" s="11"/>
      <c r="K27" s="6"/>
      <c r="L27" s="12"/>
      <c r="M27" s="13"/>
      <c r="N27" s="14"/>
      <c r="O27" s="7"/>
      <c r="P27" s="6"/>
      <c r="Q27" s="63" t="str">
        <f t="shared" si="1"/>
        <v/>
      </c>
      <c r="R27" s="1" t="str">
        <f t="shared" si="2"/>
        <v/>
      </c>
      <c r="S27" s="1" t="str">
        <f t="shared" si="5"/>
        <v xml:space="preserve">    </v>
      </c>
      <c r="T27" s="1" t="str">
        <f t="shared" si="4"/>
        <v xml:space="preserve">    </v>
      </c>
      <c r="Z27" s="1" t="str">
        <f>[1]登録資材製造者!B22</f>
        <v>ＪＦＥ継手（株）</v>
      </c>
      <c r="AA27" s="67">
        <f>[1]登録資材製造者!C22</f>
        <v>47</v>
      </c>
    </row>
    <row r="28" spans="1:27" ht="15" customHeight="1">
      <c r="A28" s="25" t="str">
        <f t="shared" si="0"/>
        <v/>
      </c>
      <c r="B28" s="5"/>
      <c r="C28" s="21"/>
      <c r="D28" s="21"/>
      <c r="E28" s="6"/>
      <c r="F28" s="7"/>
      <c r="G28" s="6"/>
      <c r="H28" s="6"/>
      <c r="I28" s="6"/>
      <c r="J28" s="6"/>
      <c r="K28" s="6"/>
      <c r="L28" s="12"/>
      <c r="M28" s="13"/>
      <c r="N28" s="70"/>
      <c r="O28" s="7"/>
      <c r="P28" s="6"/>
      <c r="Q28" s="63" t="str">
        <f t="shared" si="1"/>
        <v/>
      </c>
      <c r="R28" s="1" t="str">
        <f t="shared" si="2"/>
        <v/>
      </c>
      <c r="S28" s="1" t="str">
        <f t="shared" si="5"/>
        <v xml:space="preserve">    </v>
      </c>
      <c r="T28" s="1" t="str">
        <f t="shared" si="4"/>
        <v xml:space="preserve">    </v>
      </c>
      <c r="Z28" s="1" t="str">
        <f>[1]登録資材製造者!B23</f>
        <v>日立金属（株）</v>
      </c>
      <c r="AA28" s="67">
        <f>[1]登録資材製造者!C23</f>
        <v>0</v>
      </c>
    </row>
    <row r="29" spans="1:27" ht="15" customHeight="1">
      <c r="A29" s="25" t="str">
        <f t="shared" si="0"/>
        <v/>
      </c>
      <c r="B29" s="5"/>
      <c r="C29" s="21"/>
      <c r="D29" s="21"/>
      <c r="E29" s="6"/>
      <c r="F29" s="7"/>
      <c r="G29" s="6"/>
      <c r="H29" s="6"/>
      <c r="I29" s="6"/>
      <c r="J29" s="11"/>
      <c r="K29" s="6"/>
      <c r="L29" s="12"/>
      <c r="M29" s="13"/>
      <c r="N29" s="14"/>
      <c r="O29" s="7"/>
      <c r="P29" s="6"/>
      <c r="Q29" s="63" t="str">
        <f t="shared" si="1"/>
        <v/>
      </c>
      <c r="R29" s="1" t="str">
        <f t="shared" si="2"/>
        <v/>
      </c>
      <c r="S29" s="1" t="str">
        <f t="shared" si="5"/>
        <v xml:space="preserve">    </v>
      </c>
      <c r="T29" s="1" t="str">
        <f t="shared" si="4"/>
        <v xml:space="preserve">    </v>
      </c>
      <c r="Z29" s="1" t="str">
        <f>[1]登録資材製造者!B24</f>
        <v>シーケー金属（株）</v>
      </c>
      <c r="AA29" s="67">
        <f>[1]登録資材製造者!C24</f>
        <v>0</v>
      </c>
    </row>
    <row r="30" spans="1:27" ht="15" customHeight="1">
      <c r="A30" s="25" t="str">
        <f t="shared" si="0"/>
        <v/>
      </c>
      <c r="B30" s="5"/>
      <c r="C30" s="21"/>
      <c r="D30" s="21"/>
      <c r="E30" s="6"/>
      <c r="F30" s="7"/>
      <c r="G30" s="6"/>
      <c r="H30" s="6"/>
      <c r="I30" s="6"/>
      <c r="J30" s="6"/>
      <c r="K30" s="6"/>
      <c r="L30" s="12"/>
      <c r="M30" s="13"/>
      <c r="N30" s="70"/>
      <c r="O30" s="7"/>
      <c r="P30" s="6"/>
      <c r="Q30" s="63" t="str">
        <f t="shared" si="1"/>
        <v/>
      </c>
      <c r="R30" s="1" t="str">
        <f t="shared" si="2"/>
        <v/>
      </c>
      <c r="S30" s="1" t="str">
        <f t="shared" si="5"/>
        <v xml:space="preserve">    </v>
      </c>
      <c r="T30" s="1" t="str">
        <f t="shared" si="4"/>
        <v xml:space="preserve">    </v>
      </c>
      <c r="Z30" s="1" t="str">
        <f>[1]登録資材製造者!B25</f>
        <v>（株）三栄水栓製作所</v>
      </c>
      <c r="AA30" s="67">
        <f>[1]登録資材製造者!C25</f>
        <v>42</v>
      </c>
    </row>
    <row r="31" spans="1:27" ht="15" customHeight="1">
      <c r="A31" s="25" t="str">
        <f t="shared" si="0"/>
        <v/>
      </c>
      <c r="B31" s="5"/>
      <c r="C31" s="21"/>
      <c r="D31" s="21"/>
      <c r="E31" s="6"/>
      <c r="F31" s="7"/>
      <c r="G31" s="6"/>
      <c r="H31" s="6"/>
      <c r="I31" s="6"/>
      <c r="J31" s="11"/>
      <c r="K31" s="6"/>
      <c r="L31" s="12"/>
      <c r="M31" s="13"/>
      <c r="N31" s="14"/>
      <c r="O31" s="7"/>
      <c r="P31" s="6"/>
      <c r="Q31" s="63" t="str">
        <f t="shared" si="1"/>
        <v/>
      </c>
      <c r="R31" s="1" t="str">
        <f t="shared" si="2"/>
        <v/>
      </c>
      <c r="S31" s="1" t="str">
        <f t="shared" si="5"/>
        <v xml:space="preserve">    </v>
      </c>
      <c r="T31" s="1" t="str">
        <f t="shared" si="4"/>
        <v xml:space="preserve">    </v>
      </c>
      <c r="Z31" s="1" t="str">
        <f>[1]登録資材製造者!B26</f>
        <v>（株）リケン</v>
      </c>
      <c r="AA31" s="67">
        <f>[1]登録資材製造者!C26</f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6"/>
      <c r="J32" s="6"/>
      <c r="K32" s="6"/>
      <c r="L32" s="12"/>
      <c r="M32" s="13"/>
      <c r="N32" s="70"/>
      <c r="O32" s="7"/>
      <c r="P32" s="6"/>
      <c r="Q32" s="63" t="str">
        <f t="shared" si="1"/>
        <v/>
      </c>
      <c r="R32" s="1" t="str">
        <f t="shared" si="2"/>
        <v/>
      </c>
      <c r="S32" s="1" t="str">
        <f t="shared" si="5"/>
        <v xml:space="preserve">    </v>
      </c>
      <c r="T32" s="1" t="str">
        <f t="shared" si="4"/>
        <v xml:space="preserve">    </v>
      </c>
      <c r="Z32" s="1" t="str">
        <f>[1]登録資材製造者!B27</f>
        <v>（株）清水合金製作所</v>
      </c>
      <c r="AA32" s="67">
        <f>[1]登録資材製造者!C27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6"/>
      <c r="J33" s="11"/>
      <c r="K33" s="6"/>
      <c r="L33" s="12"/>
      <c r="M33" s="13"/>
      <c r="N33" s="14"/>
      <c r="O33" s="7"/>
      <c r="P33" s="6"/>
      <c r="Q33" s="63" t="str">
        <f t="shared" si="1"/>
        <v/>
      </c>
      <c r="R33" s="1" t="str">
        <f t="shared" si="2"/>
        <v/>
      </c>
      <c r="S33" s="1" t="str">
        <f t="shared" si="5"/>
        <v xml:space="preserve">    </v>
      </c>
      <c r="T33" s="1" t="str">
        <f t="shared" si="4"/>
        <v xml:space="preserve">    </v>
      </c>
      <c r="Z33" s="1" t="str">
        <f>[1]登録資材製造者!B28</f>
        <v>清水工業（株）</v>
      </c>
      <c r="AA33" s="67">
        <f>[1]登録資材製造者!C28</f>
        <v>23</v>
      </c>
    </row>
    <row r="34" spans="1:27" ht="15" customHeight="1">
      <c r="A34" s="25" t="str">
        <f t="shared" si="0"/>
        <v/>
      </c>
      <c r="B34" s="5"/>
      <c r="C34" s="21"/>
      <c r="D34" s="21"/>
      <c r="E34" s="6"/>
      <c r="F34" s="7"/>
      <c r="G34" s="6"/>
      <c r="H34" s="6"/>
      <c r="I34" s="6"/>
      <c r="J34" s="6"/>
      <c r="K34" s="6"/>
      <c r="L34" s="12"/>
      <c r="M34" s="13"/>
      <c r="N34" s="70"/>
      <c r="O34" s="7"/>
      <c r="P34" s="6"/>
      <c r="Q34" s="63" t="str">
        <f t="shared" si="1"/>
        <v/>
      </c>
      <c r="R34" s="1" t="str">
        <f t="shared" si="2"/>
        <v/>
      </c>
      <c r="S34" s="1" t="str">
        <f t="shared" si="5"/>
        <v xml:space="preserve">    </v>
      </c>
      <c r="T34" s="1" t="str">
        <f t="shared" si="4"/>
        <v xml:space="preserve">    </v>
      </c>
      <c r="Z34" s="1" t="str">
        <f>[1]登録資材製造者!B29</f>
        <v>宮部鉄工（株）</v>
      </c>
      <c r="AA34" s="67">
        <f>[1]登録資材製造者!C29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6"/>
      <c r="J35" s="11"/>
      <c r="K35" s="6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5"/>
        <v xml:space="preserve">    </v>
      </c>
      <c r="T35" s="1" t="str">
        <f t="shared" si="4"/>
        <v xml:space="preserve">    </v>
      </c>
      <c r="Z35" s="1" t="str">
        <f>[1]登録資材製造者!B30</f>
        <v>前澤工業（株）</v>
      </c>
      <c r="AA35" s="67">
        <f>[1]登録資材製造者!C30</f>
        <v>25</v>
      </c>
    </row>
    <row r="36" spans="1:27" ht="15" customHeight="1">
      <c r="A36" s="25" t="str">
        <f t="shared" si="0"/>
        <v/>
      </c>
      <c r="B36" s="5"/>
      <c r="C36" s="21"/>
      <c r="D36" s="21"/>
      <c r="E36" s="6"/>
      <c r="F36" s="7"/>
      <c r="G36" s="6"/>
      <c r="H36" s="6"/>
      <c r="I36" s="6"/>
      <c r="J36" s="6"/>
      <c r="K36" s="6"/>
      <c r="L36" s="12"/>
      <c r="M36" s="13"/>
      <c r="N36" s="70"/>
      <c r="O36" s="7"/>
      <c r="P36" s="6"/>
      <c r="Q36" s="63" t="str">
        <f t="shared" si="1"/>
        <v/>
      </c>
      <c r="R36" s="1" t="str">
        <f t="shared" si="2"/>
        <v/>
      </c>
      <c r="S36" s="1" t="str">
        <f t="shared" si="5"/>
        <v xml:space="preserve">    </v>
      </c>
      <c r="T36" s="1" t="str">
        <f t="shared" si="4"/>
        <v xml:space="preserve">    </v>
      </c>
      <c r="Z36" s="1" t="str">
        <f>[1]登録資材製造者!B31</f>
        <v>協和工業（株）</v>
      </c>
      <c r="AA36" s="67">
        <f>[1]登録資材製造者!C31</f>
        <v>18</v>
      </c>
    </row>
    <row r="37" spans="1:27" ht="15" customHeight="1">
      <c r="A37" s="25" t="str">
        <f t="shared" si="0"/>
        <v/>
      </c>
      <c r="B37" s="5"/>
      <c r="C37" s="21"/>
      <c r="D37" s="21"/>
      <c r="E37" s="6"/>
      <c r="F37" s="7"/>
      <c r="G37" s="6"/>
      <c r="H37" s="6"/>
      <c r="I37" s="6"/>
      <c r="J37" s="11"/>
      <c r="K37" s="6"/>
      <c r="L37" s="12"/>
      <c r="M37" s="13"/>
      <c r="N37" s="14"/>
      <c r="O37" s="7"/>
      <c r="P37" s="6"/>
      <c r="Q37" s="63" t="str">
        <f t="shared" si="1"/>
        <v/>
      </c>
      <c r="R37" s="1" t="str">
        <f t="shared" si="2"/>
        <v/>
      </c>
      <c r="S37" s="1" t="str">
        <f t="shared" si="5"/>
        <v xml:space="preserve">    </v>
      </c>
      <c r="T37" s="1" t="str">
        <f t="shared" si="4"/>
        <v xml:space="preserve">    </v>
      </c>
      <c r="Z37" s="1" t="str">
        <f>[1]登録資材製造者!B32</f>
        <v>（株）清水鐵工所</v>
      </c>
      <c r="AA37" s="67">
        <f>[1]登録資材製造者!C32</f>
        <v>3</v>
      </c>
    </row>
    <row r="38" spans="1:27" ht="15" customHeight="1">
      <c r="A38" s="25" t="str">
        <f t="shared" si="0"/>
        <v/>
      </c>
      <c r="B38" s="5"/>
      <c r="C38" s="21"/>
      <c r="D38" s="21"/>
      <c r="E38" s="6"/>
      <c r="F38" s="7"/>
      <c r="G38" s="6"/>
      <c r="H38" s="6"/>
      <c r="I38" s="6"/>
      <c r="J38" s="6"/>
      <c r="K38" s="6"/>
      <c r="L38" s="12"/>
      <c r="M38" s="13"/>
      <c r="N38" s="70"/>
      <c r="O38" s="7"/>
      <c r="P38" s="6"/>
      <c r="Q38" s="63" t="str">
        <f t="shared" si="1"/>
        <v/>
      </c>
      <c r="R38" s="1" t="str">
        <f t="shared" si="2"/>
        <v/>
      </c>
      <c r="S38" s="1" t="str">
        <f t="shared" si="5"/>
        <v xml:space="preserve">    </v>
      </c>
      <c r="T38" s="1" t="str">
        <f t="shared" si="4"/>
        <v xml:space="preserve">    </v>
      </c>
      <c r="Z38" s="1" t="str">
        <f>[1]登録資材製造者!B33</f>
        <v>（株）キッツ</v>
      </c>
      <c r="AA38" s="67">
        <f>[1]登録資材製造者!C33</f>
        <v>2</v>
      </c>
    </row>
    <row r="39" spans="1:27" ht="15" customHeight="1">
      <c r="A39" s="25" t="str">
        <f t="shared" si="0"/>
        <v/>
      </c>
      <c r="B39" s="5"/>
      <c r="C39" s="21"/>
      <c r="D39" s="21"/>
      <c r="E39" s="6"/>
      <c r="F39" s="7"/>
      <c r="G39" s="6"/>
      <c r="H39" s="6"/>
      <c r="I39" s="6"/>
      <c r="J39" s="11"/>
      <c r="K39" s="6"/>
      <c r="L39" s="12"/>
      <c r="M39" s="13"/>
      <c r="N39" s="14"/>
      <c r="O39" s="7"/>
      <c r="P39" s="6"/>
      <c r="Q39" s="63" t="str">
        <f t="shared" si="1"/>
        <v/>
      </c>
      <c r="R39" s="1" t="str">
        <f t="shared" si="2"/>
        <v/>
      </c>
      <c r="S39" s="1" t="str">
        <f t="shared" si="5"/>
        <v xml:space="preserve">    </v>
      </c>
      <c r="T39" s="1" t="str">
        <f t="shared" si="4"/>
        <v xml:space="preserve">    </v>
      </c>
      <c r="Z39" s="1" t="str">
        <f>[1]登録資材製造者!B34</f>
        <v>前澤給装工業（株）</v>
      </c>
      <c r="AA39" s="67">
        <f>[1]登録資材製造者!C34</f>
        <v>15</v>
      </c>
    </row>
    <row r="40" spans="1:27" ht="15" customHeight="1">
      <c r="A40" s="25" t="str">
        <f t="shared" si="0"/>
        <v/>
      </c>
      <c r="B40" s="5"/>
      <c r="C40" s="21"/>
      <c r="D40" s="21"/>
      <c r="E40" s="6"/>
      <c r="F40" s="7"/>
      <c r="G40" s="6"/>
      <c r="H40" s="6"/>
      <c r="I40" s="6"/>
      <c r="J40" s="6"/>
      <c r="K40" s="6"/>
      <c r="L40" s="12"/>
      <c r="M40" s="13"/>
      <c r="N40" s="70"/>
      <c r="O40" s="7"/>
      <c r="P40" s="6"/>
      <c r="Q40" s="63" t="str">
        <f t="shared" si="1"/>
        <v/>
      </c>
      <c r="R40" s="1" t="str">
        <f t="shared" si="2"/>
        <v/>
      </c>
      <c r="S40" s="1" t="str">
        <f t="shared" si="5"/>
        <v xml:space="preserve">    </v>
      </c>
      <c r="T40" s="1" t="str">
        <f t="shared" si="4"/>
        <v xml:space="preserve">    </v>
      </c>
      <c r="Z40" s="1" t="str">
        <f>[1]登録資材製造者!B35</f>
        <v>（株）日邦バルブ</v>
      </c>
      <c r="AA40" s="67">
        <f>[1]登録資材製造者!C35</f>
        <v>27</v>
      </c>
    </row>
    <row r="41" spans="1:27" ht="15" customHeight="1">
      <c r="A41" s="25" t="str">
        <f t="shared" si="0"/>
        <v/>
      </c>
      <c r="B41" s="5"/>
      <c r="C41" s="21"/>
      <c r="D41" s="21"/>
      <c r="E41" s="6"/>
      <c r="F41" s="7"/>
      <c r="G41" s="6"/>
      <c r="H41" s="6"/>
      <c r="I41" s="6"/>
      <c r="J41" s="11"/>
      <c r="K41" s="6"/>
      <c r="L41" s="12"/>
      <c r="M41" s="13"/>
      <c r="N41" s="14"/>
      <c r="O41" s="7"/>
      <c r="P41" s="6"/>
      <c r="Q41" s="63" t="str">
        <f t="shared" si="1"/>
        <v/>
      </c>
      <c r="R41" s="1" t="str">
        <f t="shared" si="2"/>
        <v/>
      </c>
      <c r="S41" s="1" t="str">
        <f t="shared" si="5"/>
        <v xml:space="preserve">    </v>
      </c>
      <c r="T41" s="1" t="str">
        <f t="shared" si="4"/>
        <v xml:space="preserve">    </v>
      </c>
      <c r="Z41" s="1" t="str">
        <f>[1]登録資材製造者!B36</f>
        <v>（株）光明製作所</v>
      </c>
      <c r="AA41" s="67">
        <f>[1]登録資材製造者!C36</f>
        <v>34</v>
      </c>
    </row>
    <row r="42" spans="1:27" ht="15" customHeight="1">
      <c r="A42" s="25" t="str">
        <f t="shared" si="0"/>
        <v/>
      </c>
      <c r="B42" s="5"/>
      <c r="C42" s="21"/>
      <c r="D42" s="21"/>
      <c r="E42" s="6"/>
      <c r="F42" s="7"/>
      <c r="G42" s="6"/>
      <c r="H42" s="6"/>
      <c r="I42" s="6"/>
      <c r="J42" s="6"/>
      <c r="K42" s="6"/>
      <c r="L42" s="12"/>
      <c r="M42" s="13"/>
      <c r="N42" s="14"/>
      <c r="O42" s="7"/>
      <c r="P42" s="6"/>
      <c r="Q42" s="63" t="str">
        <f t="shared" si="1"/>
        <v/>
      </c>
      <c r="R42" s="1" t="str">
        <f t="shared" si="2"/>
        <v/>
      </c>
      <c r="S42" s="1" t="str">
        <f t="shared" si="5"/>
        <v xml:space="preserve">    </v>
      </c>
      <c r="T42" s="1" t="str">
        <f t="shared" si="4"/>
        <v xml:space="preserve">    </v>
      </c>
      <c r="Z42" s="1" t="str">
        <f>[1]登録資材製造者!B37</f>
        <v>（株）タブチ</v>
      </c>
      <c r="AA42" s="67">
        <f>[1]登録資材製造者!C37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6"/>
      <c r="J43" s="6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5"/>
        <v xml:space="preserve">    </v>
      </c>
      <c r="T43" s="1" t="str">
        <f t="shared" si="4"/>
        <v xml:space="preserve">    </v>
      </c>
      <c r="Z43" s="1" t="str">
        <f>[1]登録資材製造者!B38</f>
        <v>東洋バルヴ（株）</v>
      </c>
      <c r="AA43" s="67">
        <f>[1]登録資材製造者!C38</f>
        <v>46</v>
      </c>
    </row>
    <row r="44" spans="1:27" ht="15" customHeight="1">
      <c r="A44" s="25" t="str">
        <f t="shared" si="0"/>
        <v/>
      </c>
      <c r="B44" s="5"/>
      <c r="C44" s="21"/>
      <c r="D44" s="21"/>
      <c r="E44" s="6"/>
      <c r="F44" s="7"/>
      <c r="G44" s="6"/>
      <c r="H44" s="6"/>
      <c r="I44" s="6"/>
      <c r="J44" s="6"/>
      <c r="K44" s="6"/>
      <c r="L44" s="12"/>
      <c r="M44" s="13"/>
      <c r="N44" s="14"/>
      <c r="O44" s="7"/>
      <c r="P44" s="6"/>
      <c r="Q44" s="63" t="str">
        <f t="shared" si="1"/>
        <v/>
      </c>
      <c r="R44" s="1" t="str">
        <f t="shared" si="2"/>
        <v/>
      </c>
      <c r="S44" s="1" t="str">
        <f t="shared" si="5"/>
        <v xml:space="preserve">    </v>
      </c>
      <c r="T44" s="1" t="str">
        <f t="shared" si="4"/>
        <v xml:space="preserve">    </v>
      </c>
      <c r="Z44" s="1" t="str">
        <f>[1]登録資材製造者!B39</f>
        <v>日之出水道機器（株）</v>
      </c>
      <c r="AA44" s="67">
        <f>[1]登録資材製造者!C39</f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6"/>
      <c r="J45" s="6"/>
      <c r="K45" s="6"/>
      <c r="L45" s="12"/>
      <c r="M45" s="13"/>
      <c r="N45" s="14"/>
      <c r="O45" s="7"/>
      <c r="P45" s="6"/>
      <c r="Q45" s="63" t="str">
        <f t="shared" si="1"/>
        <v/>
      </c>
      <c r="R45" s="1" t="str">
        <f t="shared" si="2"/>
        <v/>
      </c>
      <c r="S45" s="1" t="str">
        <f t="shared" si="5"/>
        <v xml:space="preserve">    </v>
      </c>
      <c r="T45" s="1" t="str">
        <f t="shared" si="4"/>
        <v xml:space="preserve">    </v>
      </c>
      <c r="Z45" s="1" t="str">
        <f>[1]登録資材製造者!B40</f>
        <v>（株）ダイモン</v>
      </c>
      <c r="AA45" s="67">
        <f>[1]登録資材製造者!C40</f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6"/>
      <c r="J46" s="11"/>
      <c r="K46" s="6"/>
      <c r="L46" s="12"/>
      <c r="M46" s="13"/>
      <c r="N46" s="70"/>
      <c r="O46" s="7"/>
      <c r="P46" s="6"/>
      <c r="Q46" s="63" t="str">
        <f t="shared" si="1"/>
        <v/>
      </c>
      <c r="R46" s="1" t="str">
        <f t="shared" si="2"/>
        <v/>
      </c>
      <c r="S46" s="1" t="str">
        <f t="shared" si="5"/>
        <v xml:space="preserve">    </v>
      </c>
      <c r="T46" s="1" t="str">
        <f t="shared" si="4"/>
        <v xml:space="preserve">    </v>
      </c>
      <c r="Z46" s="1" t="str">
        <f>[1]登録資材製造者!B41</f>
        <v>長島鋳物（株）</v>
      </c>
      <c r="AA46" s="67">
        <f>[1]登録資材製造者!C41</f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6"/>
      <c r="J47" s="6"/>
      <c r="K47" s="6"/>
      <c r="L47" s="12"/>
      <c r="M47" s="13"/>
      <c r="N47" s="14"/>
      <c r="O47" s="7"/>
      <c r="P47" s="6"/>
      <c r="Q47" s="63" t="str">
        <f t="shared" si="1"/>
        <v/>
      </c>
      <c r="R47" s="1" t="str">
        <f t="shared" si="2"/>
        <v/>
      </c>
      <c r="S47" s="1" t="str">
        <f t="shared" si="5"/>
        <v xml:space="preserve">    </v>
      </c>
      <c r="T47" s="1" t="str">
        <f t="shared" si="4"/>
        <v xml:space="preserve">    </v>
      </c>
      <c r="Z47" s="1" t="str">
        <f>[1]登録資材製造者!B42</f>
        <v>草竹コンクリート工業（株）</v>
      </c>
      <c r="AA47" s="67">
        <f>[1]登録資材製造者!C42</f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6"/>
      <c r="J48" s="11"/>
      <c r="K48" s="6"/>
      <c r="L48" s="12"/>
      <c r="M48" s="13"/>
      <c r="N48" s="70"/>
      <c r="O48" s="7"/>
      <c r="P48" s="6"/>
      <c r="Q48" s="63" t="str">
        <f t="shared" si="1"/>
        <v/>
      </c>
      <c r="R48" s="1" t="str">
        <f t="shared" si="2"/>
        <v/>
      </c>
      <c r="S48" s="1" t="str">
        <f t="shared" si="5"/>
        <v xml:space="preserve">    </v>
      </c>
      <c r="T48" s="1" t="str">
        <f t="shared" si="4"/>
        <v xml:space="preserve">    </v>
      </c>
      <c r="Z48" s="1" t="str">
        <f>[1]登録資材製造者!B43</f>
        <v>（株）巴製作所</v>
      </c>
      <c r="AA48" s="67">
        <f>[1]登録資材製造者!C43</f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6"/>
      <c r="J49" s="6"/>
      <c r="K49" s="6"/>
      <c r="L49" s="12"/>
      <c r="M49" s="13"/>
      <c r="N49" s="14"/>
      <c r="O49" s="7"/>
      <c r="P49" s="6"/>
      <c r="Q49" s="63" t="str">
        <f t="shared" si="1"/>
        <v/>
      </c>
      <c r="R49" s="1" t="str">
        <f t="shared" si="2"/>
        <v/>
      </c>
      <c r="S49" s="1" t="str">
        <f t="shared" si="5"/>
        <v xml:space="preserve">    </v>
      </c>
      <c r="T49" s="1" t="str">
        <f t="shared" si="4"/>
        <v xml:space="preserve">    </v>
      </c>
      <c r="Z49" s="1" t="str">
        <f>[1]登録資材製造者!B44</f>
        <v>（株）ＳＤＣ田中</v>
      </c>
      <c r="AA49" s="67">
        <f>[1]登録資材製造者!C44</f>
        <v>32</v>
      </c>
    </row>
    <row r="50" spans="1:27" ht="15" customHeight="1">
      <c r="A50" s="25" t="str">
        <f t="shared" si="0"/>
        <v/>
      </c>
      <c r="B50" s="5"/>
      <c r="C50" s="21"/>
      <c r="D50" s="21"/>
      <c r="E50" s="6"/>
      <c r="F50" s="7"/>
      <c r="G50" s="6"/>
      <c r="H50" s="6"/>
      <c r="I50" s="6"/>
      <c r="J50" s="6"/>
      <c r="K50" s="6"/>
      <c r="L50" s="12"/>
      <c r="M50" s="13"/>
      <c r="N50" s="14"/>
      <c r="O50" s="7"/>
      <c r="P50" s="6"/>
      <c r="Q50" s="63" t="str">
        <f t="shared" si="1"/>
        <v/>
      </c>
      <c r="R50" s="1" t="str">
        <f t="shared" si="2"/>
        <v/>
      </c>
      <c r="S50" s="1" t="str">
        <f t="shared" si="5"/>
        <v xml:space="preserve">    </v>
      </c>
      <c r="T50" s="1" t="str">
        <f t="shared" si="4"/>
        <v xml:space="preserve">    </v>
      </c>
      <c r="Z50" s="1" t="str">
        <f>[1]登録資材製造者!B45</f>
        <v>サンエス護謨工業（株）</v>
      </c>
      <c r="AA50" s="67">
        <f>[1]登録資材製造者!C45</f>
        <v>31</v>
      </c>
    </row>
    <row r="51" spans="1:27" ht="15" customHeight="1">
      <c r="A51" s="25" t="str">
        <f t="shared" si="0"/>
        <v/>
      </c>
      <c r="B51" s="5"/>
      <c r="C51" s="21"/>
      <c r="D51" s="21"/>
      <c r="E51" s="6"/>
      <c r="F51" s="7"/>
      <c r="G51" s="6"/>
      <c r="H51" s="6"/>
      <c r="I51" s="6"/>
      <c r="J51" s="6"/>
      <c r="K51" s="6"/>
      <c r="L51" s="12"/>
      <c r="M51" s="13"/>
      <c r="N51" s="70"/>
      <c r="O51" s="7"/>
      <c r="P51" s="6"/>
      <c r="Q51" s="63" t="str">
        <f t="shared" si="1"/>
        <v/>
      </c>
      <c r="R51" s="1" t="str">
        <f t="shared" si="2"/>
        <v/>
      </c>
      <c r="S51" s="1" t="str">
        <f t="shared" si="5"/>
        <v xml:space="preserve">    </v>
      </c>
      <c r="T51" s="1" t="str">
        <f t="shared" si="4"/>
        <v xml:space="preserve">    </v>
      </c>
      <c r="Z51" s="1" t="str">
        <f>[1]登録資材製造者!B46</f>
        <v>ヨツギ（株）</v>
      </c>
      <c r="AA51" s="67">
        <f>[1]登録資材製造者!C46</f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6"/>
      <c r="J52" s="6"/>
      <c r="K52" s="6"/>
      <c r="L52" s="12"/>
      <c r="M52" s="13"/>
      <c r="N52" s="14"/>
      <c r="O52" s="7"/>
      <c r="P52" s="6"/>
      <c r="Q52" s="63" t="str">
        <f t="shared" si="1"/>
        <v/>
      </c>
      <c r="R52" s="1" t="str">
        <f t="shared" si="2"/>
        <v/>
      </c>
      <c r="S52" s="1" t="str">
        <f t="shared" si="5"/>
        <v xml:space="preserve">    </v>
      </c>
      <c r="T52" s="1" t="str">
        <f t="shared" si="4"/>
        <v xml:space="preserve">    </v>
      </c>
      <c r="Z52" s="1" t="str">
        <f>[1]登録資材製造者!B47</f>
        <v>三報ゴム（株）</v>
      </c>
      <c r="AA52" s="67">
        <f>[1]登録資材製造者!C47</f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6"/>
      <c r="J53" s="6"/>
      <c r="K53" s="6"/>
      <c r="L53" s="12"/>
      <c r="M53" s="13"/>
      <c r="N53" s="70"/>
      <c r="O53" s="7"/>
      <c r="P53" s="6"/>
      <c r="Q53" s="63" t="str">
        <f t="shared" si="1"/>
        <v/>
      </c>
      <c r="R53" s="1" t="str">
        <f t="shared" si="2"/>
        <v/>
      </c>
      <c r="S53" s="1" t="str">
        <f t="shared" si="5"/>
        <v xml:space="preserve">    </v>
      </c>
      <c r="T53" s="1" t="str">
        <f t="shared" si="4"/>
        <v xml:space="preserve">    </v>
      </c>
      <c r="Z53" s="1" t="str">
        <f>[1]登録資材製造者!B48</f>
        <v>タキロン（株）</v>
      </c>
      <c r="AA53" s="67">
        <f>[1]登録資材製造者!C48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6"/>
      <c r="J54" s="6"/>
      <c r="K54" s="6"/>
      <c r="L54" s="12"/>
      <c r="M54" s="13"/>
      <c r="N54" s="14"/>
      <c r="O54" s="7"/>
      <c r="P54" s="6"/>
      <c r="Q54" s="63" t="str">
        <f t="shared" si="1"/>
        <v/>
      </c>
      <c r="R54" s="1" t="str">
        <f t="shared" si="2"/>
        <v/>
      </c>
      <c r="S54" s="1" t="str">
        <f t="shared" si="5"/>
        <v xml:space="preserve">    </v>
      </c>
      <c r="T54" s="1" t="str">
        <f t="shared" si="4"/>
        <v xml:space="preserve">    </v>
      </c>
      <c r="Z54" s="1" t="str">
        <f>[1]登録資材製造者!B49</f>
        <v>（株）川西水道機器</v>
      </c>
      <c r="AA54" s="67">
        <f>[1]登録資材製造者!C49</f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6"/>
      <c r="J55" s="6"/>
      <c r="K55" s="6"/>
      <c r="L55" s="12"/>
      <c r="M55" s="13"/>
      <c r="N55" s="70"/>
      <c r="O55" s="7"/>
      <c r="P55" s="6"/>
      <c r="Q55" s="63" t="str">
        <f t="shared" si="1"/>
        <v/>
      </c>
      <c r="R55" s="1" t="str">
        <f t="shared" si="2"/>
        <v/>
      </c>
      <c r="S55" s="1" t="str">
        <f t="shared" si="5"/>
        <v xml:space="preserve">    </v>
      </c>
      <c r="T55" s="1" t="str">
        <f t="shared" si="4"/>
        <v xml:space="preserve">    </v>
      </c>
      <c r="Z55" s="1" t="str">
        <f>[1]登録資材製造者!B50</f>
        <v>（株）森田鉄工所</v>
      </c>
      <c r="AA55" s="67">
        <f>[1]登録資材製造者!C50</f>
        <v>0</v>
      </c>
    </row>
    <row r="56" spans="1:27" ht="15" customHeight="1">
      <c r="A56" s="25" t="str">
        <f t="shared" si="0"/>
        <v/>
      </c>
      <c r="B56" s="5"/>
      <c r="C56" s="21"/>
      <c r="D56" s="21"/>
      <c r="E56" s="6"/>
      <c r="F56" s="7"/>
      <c r="G56" s="6"/>
      <c r="H56" s="6"/>
      <c r="I56" s="6"/>
      <c r="J56" s="6"/>
      <c r="K56" s="6"/>
      <c r="L56" s="12"/>
      <c r="M56" s="13"/>
      <c r="N56" s="14"/>
      <c r="O56" s="7"/>
      <c r="P56" s="6"/>
      <c r="Q56" s="63" t="str">
        <f t="shared" si="1"/>
        <v/>
      </c>
      <c r="R56" s="1" t="str">
        <f t="shared" si="2"/>
        <v/>
      </c>
      <c r="S56" s="1" t="str">
        <f t="shared" si="5"/>
        <v xml:space="preserve">    </v>
      </c>
      <c r="T56" s="1" t="str">
        <f t="shared" si="4"/>
        <v xml:space="preserve">    </v>
      </c>
      <c r="Z56" s="1" t="str">
        <f>[1]登録資材製造者!B51</f>
        <v>古河電気工業（株）</v>
      </c>
      <c r="AA56" s="67">
        <f>[1]登録資材製造者!C51</f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6"/>
      <c r="J57" s="6"/>
      <c r="K57" s="6"/>
      <c r="L57" s="12"/>
      <c r="M57" s="13"/>
      <c r="N57" s="70"/>
      <c r="O57" s="7"/>
      <c r="P57" s="6"/>
      <c r="Q57" s="63" t="str">
        <f t="shared" si="1"/>
        <v/>
      </c>
      <c r="R57" s="1" t="str">
        <f t="shared" si="2"/>
        <v/>
      </c>
      <c r="S57" s="1" t="str">
        <f t="shared" si="5"/>
        <v xml:space="preserve">    </v>
      </c>
      <c r="T57" s="1" t="str">
        <f t="shared" si="4"/>
        <v xml:space="preserve">    </v>
      </c>
      <c r="Z57" s="1" t="str">
        <f>[1]登録資材製造者!B52</f>
        <v>（株）イノアック住環境</v>
      </c>
      <c r="AA57" s="67">
        <f>[1]登録資材製造者!C52</f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6"/>
      <c r="J58" s="6"/>
      <c r="K58" s="6"/>
      <c r="L58" s="12"/>
      <c r="M58" s="13"/>
      <c r="N58" s="14"/>
      <c r="O58" s="7"/>
      <c r="P58" s="6"/>
      <c r="Q58" s="63" t="str">
        <f t="shared" si="1"/>
        <v/>
      </c>
      <c r="R58" s="1" t="str">
        <f t="shared" si="2"/>
        <v/>
      </c>
      <c r="S58" s="1" t="str">
        <f t="shared" si="5"/>
        <v xml:space="preserve">    </v>
      </c>
      <c r="T58" s="1" t="str">
        <f t="shared" si="4"/>
        <v xml:space="preserve">    </v>
      </c>
      <c r="Z58" s="1" t="str">
        <f>[1]登録資材製造者!B53</f>
        <v>東レペフ加工品（株）</v>
      </c>
      <c r="AA58" s="67">
        <f>[1]登録資材製造者!C53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6"/>
      <c r="J59" s="6"/>
      <c r="K59" s="6"/>
      <c r="L59" s="12"/>
      <c r="M59" s="13"/>
      <c r="N59" s="14"/>
      <c r="O59" s="7"/>
      <c r="P59" s="6"/>
      <c r="Q59" s="63" t="str">
        <f t="shared" si="1"/>
        <v/>
      </c>
      <c r="R59" s="1" t="str">
        <f t="shared" si="2"/>
        <v/>
      </c>
      <c r="S59" s="1" t="str">
        <f t="shared" si="5"/>
        <v xml:space="preserve">    </v>
      </c>
      <c r="T59" s="1" t="str">
        <f t="shared" si="4"/>
        <v xml:space="preserve">    </v>
      </c>
      <c r="Z59" s="1" t="str">
        <f>[1]登録資材製造者!B54</f>
        <v>ミヤコ（株）</v>
      </c>
      <c r="AA59" s="67">
        <f>[1]登録資材製造者!C54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6"/>
      <c r="J60" s="6"/>
      <c r="K60" s="6"/>
      <c r="L60" s="12"/>
      <c r="M60" s="13"/>
      <c r="N60" s="14"/>
      <c r="O60" s="7"/>
      <c r="P60" s="6"/>
      <c r="Q60" s="63" t="str">
        <f t="shared" si="1"/>
        <v/>
      </c>
      <c r="R60" s="1" t="str">
        <f t="shared" si="2"/>
        <v/>
      </c>
      <c r="S60" s="1" t="str">
        <f t="shared" si="5"/>
        <v xml:space="preserve">    </v>
      </c>
      <c r="T60" s="1" t="str">
        <f t="shared" si="4"/>
        <v xml:space="preserve">    </v>
      </c>
      <c r="Z60" s="1" t="str">
        <f>[1]登録資材製造者!B55</f>
        <v>（株）ティーム</v>
      </c>
      <c r="AA60" s="67">
        <f>[1]登録資材製造者!C55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7"/>
      <c r="G61" s="6"/>
      <c r="H61" s="6"/>
      <c r="I61" s="6"/>
      <c r="J61" s="6"/>
      <c r="K61" s="6"/>
      <c r="L61" s="12"/>
      <c r="M61" s="13"/>
      <c r="N61" s="14"/>
      <c r="O61" s="7"/>
      <c r="P61" s="6"/>
      <c r="Q61" s="63" t="str">
        <f t="shared" si="1"/>
        <v/>
      </c>
      <c r="R61" s="1" t="str">
        <f t="shared" si="2"/>
        <v/>
      </c>
      <c r="S61" s="1" t="str">
        <f t="shared" si="5"/>
        <v xml:space="preserve">    </v>
      </c>
      <c r="T61" s="1" t="str">
        <f t="shared" si="4"/>
        <v xml:space="preserve">    </v>
      </c>
      <c r="V61" s="2"/>
      <c r="Z61" s="1" t="str">
        <f>[1]登録資材製造者!B56</f>
        <v>フジテコム（株）</v>
      </c>
      <c r="AA61" s="67">
        <f>[1]登録資材製造者!C56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6"/>
      <c r="J62" s="6"/>
      <c r="K62" s="6"/>
      <c r="L62" s="12"/>
      <c r="M62" s="13"/>
      <c r="N62" s="14"/>
      <c r="O62" s="7"/>
      <c r="P62" s="6"/>
      <c r="Q62" s="63" t="str">
        <f t="shared" si="1"/>
        <v/>
      </c>
      <c r="R62" s="1" t="str">
        <f t="shared" si="2"/>
        <v/>
      </c>
      <c r="S62" s="1" t="str">
        <f t="shared" si="5"/>
        <v xml:space="preserve">    </v>
      </c>
      <c r="T62" s="1" t="str">
        <f t="shared" si="4"/>
        <v xml:space="preserve">    </v>
      </c>
      <c r="U62" s="2"/>
      <c r="V62" s="2"/>
      <c r="Z62" s="1" t="str">
        <f>[1]登録資材製造者!B57</f>
        <v>明和工業（株）</v>
      </c>
      <c r="AA62" s="67">
        <f>[1]登録資材製造者!C57</f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11"/>
      <c r="J63" s="11"/>
      <c r="K63" s="11"/>
      <c r="L63" s="12"/>
      <c r="M63" s="13"/>
      <c r="N63" s="70"/>
      <c r="O63" s="7"/>
      <c r="P63" s="6"/>
      <c r="Q63" s="63" t="str">
        <f t="shared" si="1"/>
        <v/>
      </c>
      <c r="R63" s="1" t="str">
        <f t="shared" si="2"/>
        <v/>
      </c>
      <c r="S63" s="1" t="str">
        <f t="shared" si="5"/>
        <v xml:space="preserve">    </v>
      </c>
      <c r="T63" s="1" t="str">
        <f t="shared" si="4"/>
        <v xml:space="preserve">    </v>
      </c>
      <c r="U63" s="2"/>
      <c r="V63" s="2"/>
      <c r="Z63" s="1" t="str">
        <f>[1]登録資材製造者!B58</f>
        <v>（株）多久製作所</v>
      </c>
      <c r="AA63" s="67">
        <f>[1]登録資材製造者!C58</f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6"/>
      <c r="J64" s="11"/>
      <c r="K64" s="11"/>
      <c r="L64" s="12"/>
      <c r="M64" s="13"/>
      <c r="N64" s="14"/>
      <c r="O64" s="7"/>
      <c r="P64" s="6"/>
      <c r="Q64" s="63" t="str">
        <f t="shared" si="1"/>
        <v/>
      </c>
      <c r="R64" s="1" t="str">
        <f t="shared" si="2"/>
        <v/>
      </c>
      <c r="S64" s="1" t="str">
        <f t="shared" si="5"/>
        <v xml:space="preserve">    </v>
      </c>
      <c r="T64" s="1" t="str">
        <f t="shared" si="4"/>
        <v xml:space="preserve">    </v>
      </c>
      <c r="U64" s="2"/>
      <c r="V64" s="2"/>
      <c r="Z64" s="1" t="str">
        <f>[1]登録資材製造者!B59</f>
        <v>日東電工（株）</v>
      </c>
      <c r="AA64" s="67">
        <f>[1]登録資材製造者!C59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8"/>
      <c r="G65" s="6"/>
      <c r="H65" s="6"/>
      <c r="I65" s="6"/>
      <c r="J65" s="6"/>
      <c r="K65" s="6"/>
      <c r="L65" s="5"/>
      <c r="M65" s="9"/>
      <c r="N65" s="10"/>
      <c r="O65" s="7"/>
      <c r="P65" s="6"/>
      <c r="Q65" s="63" t="str">
        <f t="shared" si="1"/>
        <v/>
      </c>
      <c r="R65" s="1" t="str">
        <f t="shared" si="2"/>
        <v/>
      </c>
      <c r="S65" s="1" t="str">
        <f t="shared" si="5"/>
        <v xml:space="preserve">    </v>
      </c>
      <c r="T65" s="1" t="str">
        <f t="shared" si="4"/>
        <v xml:space="preserve">    </v>
      </c>
      <c r="U65" s="2"/>
      <c r="V65" s="2"/>
      <c r="Z65" s="1" t="str">
        <f>[1]登録資材製造者!B60</f>
        <v>ショーボンドマテリアル（株）</v>
      </c>
      <c r="AA65" s="67">
        <f>[1]登録資材製造者!C60</f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11"/>
      <c r="J66" s="6"/>
      <c r="K66" s="6"/>
      <c r="L66" s="12"/>
      <c r="M66" s="13"/>
      <c r="N66" s="14"/>
      <c r="O66" s="7"/>
      <c r="P66" s="6"/>
      <c r="Q66" s="63" t="str">
        <f t="shared" si="1"/>
        <v/>
      </c>
      <c r="R66" s="1" t="str">
        <f t="shared" si="2"/>
        <v/>
      </c>
      <c r="S66" s="1" t="str">
        <f t="shared" si="5"/>
        <v xml:space="preserve">    </v>
      </c>
      <c r="T66" s="1" t="str">
        <f t="shared" si="4"/>
        <v xml:space="preserve">    </v>
      </c>
      <c r="U66" s="2"/>
      <c r="V66" s="2"/>
      <c r="Z66" s="1" t="str">
        <f>[1]登録資材製造者!B61</f>
        <v>三菱樹脂（株）</v>
      </c>
      <c r="AA66" s="67">
        <f>[1]登録資材製造者!C61</f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11"/>
      <c r="J67" s="6"/>
      <c r="K67" s="6"/>
      <c r="L67" s="12"/>
      <c r="M67" s="13"/>
      <c r="N67" s="14"/>
      <c r="O67" s="7"/>
      <c r="P67" s="6"/>
      <c r="Q67" s="63" t="str">
        <f t="shared" si="1"/>
        <v/>
      </c>
      <c r="R67" s="1" t="str">
        <f t="shared" si="2"/>
        <v/>
      </c>
      <c r="S67" s="1" t="str">
        <f t="shared" si="5"/>
        <v xml:space="preserve">    </v>
      </c>
      <c r="T67" s="1" t="str">
        <f t="shared" si="4"/>
        <v xml:space="preserve">    </v>
      </c>
      <c r="U67" s="2"/>
      <c r="V67" s="2"/>
      <c r="Z67" s="1" t="str">
        <f>[1]登録資材製造者!B62</f>
        <v>（株）協成</v>
      </c>
      <c r="AA67" s="67">
        <f>[1]登録資材製造者!C62</f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11"/>
      <c r="J68" s="6"/>
      <c r="K68" s="6"/>
      <c r="L68" s="12"/>
      <c r="M68" s="13"/>
      <c r="N68" s="14"/>
      <c r="O68" s="7"/>
      <c r="P68" s="6"/>
      <c r="Q68" s="63" t="str">
        <f t="shared" si="1"/>
        <v/>
      </c>
      <c r="R68" s="1" t="str">
        <f t="shared" si="2"/>
        <v/>
      </c>
      <c r="S68" s="1" t="str">
        <f t="shared" si="5"/>
        <v xml:space="preserve">    </v>
      </c>
      <c r="T68" s="1" t="str">
        <f t="shared" si="4"/>
        <v xml:space="preserve">    </v>
      </c>
      <c r="U68" s="2"/>
      <c r="V68" s="2"/>
      <c r="Z68" s="1" t="str">
        <f>[1]登録資材製造者!B63</f>
        <v>栗本商事（株）</v>
      </c>
      <c r="AA68" s="67">
        <f>[1]登録資材製造者!C63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11"/>
      <c r="J69" s="6"/>
      <c r="K69" s="6"/>
      <c r="L69" s="12"/>
      <c r="M69" s="13"/>
      <c r="N69" s="14"/>
      <c r="O69" s="7"/>
      <c r="P69" s="6"/>
      <c r="Q69" s="63" t="str">
        <f t="shared" si="1"/>
        <v/>
      </c>
      <c r="R69" s="1" t="str">
        <f t="shared" si="2"/>
        <v/>
      </c>
      <c r="S69" s="1" t="str">
        <f t="shared" si="5"/>
        <v xml:space="preserve">    </v>
      </c>
      <c r="T69" s="1" t="str">
        <f t="shared" si="4"/>
        <v xml:space="preserve">    </v>
      </c>
      <c r="U69" s="2"/>
      <c r="V69" s="2"/>
      <c r="Z69" s="1" t="str">
        <f>[1]登録資材製造者!B64</f>
        <v>角田鉄工（株）</v>
      </c>
      <c r="AA69" s="67">
        <f>[1]登録資材製造者!C64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11"/>
      <c r="J70" s="11"/>
      <c r="K70" s="11"/>
      <c r="L70" s="12"/>
      <c r="M70" s="13"/>
      <c r="N70" s="14"/>
      <c r="O70" s="7"/>
      <c r="P70" s="11"/>
      <c r="Q70" s="63" t="str">
        <f t="shared" si="1"/>
        <v/>
      </c>
      <c r="R70" s="1" t="str">
        <f t="shared" si="2"/>
        <v/>
      </c>
      <c r="S70" s="1" t="str">
        <f t="shared" si="5"/>
        <v xml:space="preserve">    </v>
      </c>
      <c r="T70" s="1" t="str">
        <f t="shared" si="4"/>
        <v xml:space="preserve">    </v>
      </c>
      <c r="U70" s="2"/>
      <c r="V70" s="2"/>
      <c r="Z70" s="1" t="str">
        <f>[1]登録資材製造者!B65</f>
        <v>（株）竹村製作所</v>
      </c>
      <c r="AA70" s="67">
        <f>[1]登録資材製造者!C65</f>
        <v>28</v>
      </c>
    </row>
    <row r="71" spans="1:27" ht="15" customHeight="1">
      <c r="A71" s="25" t="str">
        <f t="shared" si="0"/>
        <v/>
      </c>
      <c r="B71" s="5"/>
      <c r="C71" s="21"/>
      <c r="D71" s="21"/>
      <c r="E71" s="6"/>
      <c r="F71" s="7"/>
      <c r="G71" s="6"/>
      <c r="H71" s="6"/>
      <c r="I71" s="11"/>
      <c r="J71" s="6"/>
      <c r="K71" s="11"/>
      <c r="L71" s="12"/>
      <c r="M71" s="13"/>
      <c r="N71" s="14"/>
      <c r="O71" s="7"/>
      <c r="P71" s="6"/>
      <c r="Q71" s="63" t="str">
        <f t="shared" ref="Q71:Q134" si="6">IF(P71="","",VLOOKUP(P71,$Z$7:$AA$68,2,FALSE))</f>
        <v/>
      </c>
      <c r="R71" s="1" t="str">
        <f t="shared" si="2"/>
        <v/>
      </c>
      <c r="S71" s="1" t="str">
        <f t="shared" si="5"/>
        <v xml:space="preserve">    </v>
      </c>
      <c r="T71" s="1" t="str">
        <f t="shared" si="4"/>
        <v xml:space="preserve">    </v>
      </c>
      <c r="U71" s="2"/>
      <c r="V71" s="2"/>
      <c r="Z71" s="1" t="str">
        <f>[1]登録資材製造者!B66</f>
        <v>アロン化成（株）</v>
      </c>
      <c r="AA71" s="67">
        <f>[1]登録資材製造者!C66</f>
        <v>40</v>
      </c>
    </row>
    <row r="72" spans="1:27" ht="15" customHeight="1">
      <c r="A72" s="25" t="str">
        <f t="shared" si="0"/>
        <v/>
      </c>
      <c r="B72" s="5"/>
      <c r="C72" s="21"/>
      <c r="D72" s="21"/>
      <c r="E72" s="6"/>
      <c r="F72" s="7"/>
      <c r="G72" s="6"/>
      <c r="H72" s="6"/>
      <c r="I72" s="11"/>
      <c r="J72" s="6"/>
      <c r="K72" s="11"/>
      <c r="L72" s="12"/>
      <c r="M72" s="13"/>
      <c r="N72" s="14"/>
      <c r="O72" s="7"/>
      <c r="P72" s="6"/>
      <c r="Q72" s="63" t="str">
        <f t="shared" si="6"/>
        <v/>
      </c>
      <c r="R72" s="1" t="str">
        <f t="shared" ref="R72:R134" si="7">A72</f>
        <v/>
      </c>
      <c r="S72" s="1" t="str">
        <f t="shared" si="5"/>
        <v xml:space="preserve">    </v>
      </c>
      <c r="T72" s="1" t="str">
        <f t="shared" ref="T72:T135" si="8">S72</f>
        <v xml:space="preserve">    </v>
      </c>
      <c r="V72" s="2"/>
    </row>
    <row r="73" spans="1:27" ht="15" customHeight="1">
      <c r="A73" s="25" t="str">
        <f t="shared" si="0"/>
        <v/>
      </c>
      <c r="B73" s="5"/>
      <c r="C73" s="21"/>
      <c r="D73" s="21"/>
      <c r="E73" s="6"/>
      <c r="F73" s="7"/>
      <c r="G73" s="6"/>
      <c r="H73" s="6"/>
      <c r="I73" s="6"/>
      <c r="J73" s="6"/>
      <c r="K73" s="11"/>
      <c r="L73" s="12"/>
      <c r="M73" s="13"/>
      <c r="N73" s="14"/>
      <c r="O73" s="7"/>
      <c r="P73" s="6"/>
      <c r="Q73" s="63" t="str">
        <f t="shared" si="6"/>
        <v/>
      </c>
      <c r="R73" s="1" t="str">
        <f t="shared" si="7"/>
        <v/>
      </c>
      <c r="S73" s="1" t="str">
        <f t="shared" si="5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25" t="str">
        <f t="shared" si="0"/>
        <v/>
      </c>
      <c r="B74" s="5"/>
      <c r="C74" s="21"/>
      <c r="D74" s="21"/>
      <c r="E74" s="6"/>
      <c r="F74" s="7"/>
      <c r="G74" s="6"/>
      <c r="H74" s="6"/>
      <c r="I74" s="6"/>
      <c r="J74" s="6"/>
      <c r="K74" s="11"/>
      <c r="L74" s="12"/>
      <c r="M74" s="13"/>
      <c r="N74" s="14"/>
      <c r="O74" s="7"/>
      <c r="P74" s="6"/>
      <c r="Q74" s="63" t="str">
        <f t="shared" si="6"/>
        <v/>
      </c>
      <c r="R74" s="1" t="str">
        <f t="shared" si="7"/>
        <v/>
      </c>
      <c r="S74" s="1" t="str">
        <f t="shared" si="5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25" t="str">
        <f t="shared" ref="A75:A138" si="9">IF(OR(B75="",C75="",D75=""),"",TEXT(Q75,"000")&amp;B75&amp;TEXT(C75,"00")&amp;TEXT(D75,"00"))</f>
        <v/>
      </c>
      <c r="B75" s="5"/>
      <c r="C75" s="21"/>
      <c r="D75" s="21"/>
      <c r="E75" s="6"/>
      <c r="F75" s="7"/>
      <c r="G75" s="6"/>
      <c r="H75" s="6"/>
      <c r="I75" s="6"/>
      <c r="J75" s="11"/>
      <c r="K75" s="11"/>
      <c r="L75" s="12"/>
      <c r="M75" s="13"/>
      <c r="N75" s="14"/>
      <c r="O75" s="7"/>
      <c r="P75" s="6"/>
      <c r="Q75" s="63" t="str">
        <f t="shared" si="6"/>
        <v/>
      </c>
      <c r="R75" s="1" t="str">
        <f t="shared" si="7"/>
        <v/>
      </c>
      <c r="S75" s="1" t="str">
        <f t="shared" si="5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25" t="str">
        <f t="shared" si="9"/>
        <v/>
      </c>
      <c r="B76" s="5"/>
      <c r="C76" s="21"/>
      <c r="D76" s="21"/>
      <c r="E76" s="6"/>
      <c r="F76" s="7"/>
      <c r="G76" s="6"/>
      <c r="H76" s="6"/>
      <c r="I76" s="6"/>
      <c r="J76" s="11"/>
      <c r="K76" s="11"/>
      <c r="L76" s="12"/>
      <c r="M76" s="13"/>
      <c r="N76" s="14"/>
      <c r="O76" s="7"/>
      <c r="P76" s="6"/>
      <c r="Q76" s="63" t="str">
        <f t="shared" si="6"/>
        <v/>
      </c>
      <c r="R76" s="1" t="str">
        <f t="shared" si="7"/>
        <v/>
      </c>
      <c r="S76" s="1" t="str">
        <f t="shared" si="5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25" t="str">
        <f t="shared" si="9"/>
        <v/>
      </c>
      <c r="B77" s="5"/>
      <c r="C77" s="21"/>
      <c r="D77" s="21"/>
      <c r="E77" s="6"/>
      <c r="F77" s="7"/>
      <c r="G77" s="6"/>
      <c r="H77" s="6"/>
      <c r="I77" s="6"/>
      <c r="J77" s="11"/>
      <c r="K77" s="11"/>
      <c r="L77" s="12"/>
      <c r="M77" s="13"/>
      <c r="N77" s="14"/>
      <c r="O77" s="7"/>
      <c r="P77" s="11"/>
      <c r="Q77" s="63" t="str">
        <f t="shared" si="6"/>
        <v/>
      </c>
      <c r="R77" s="1" t="str">
        <f t="shared" si="7"/>
        <v/>
      </c>
      <c r="S77" s="1" t="str">
        <f t="shared" si="5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25" t="str">
        <f t="shared" si="9"/>
        <v/>
      </c>
      <c r="B78" s="5"/>
      <c r="C78" s="21"/>
      <c r="D78" s="21"/>
      <c r="E78" s="6"/>
      <c r="F78" s="7"/>
      <c r="G78" s="6"/>
      <c r="H78" s="6"/>
      <c r="I78" s="6"/>
      <c r="J78" s="11"/>
      <c r="K78" s="11"/>
      <c r="L78" s="12"/>
      <c r="M78" s="13"/>
      <c r="N78" s="14"/>
      <c r="O78" s="7"/>
      <c r="P78" s="6"/>
      <c r="Q78" s="63" t="str">
        <f t="shared" si="6"/>
        <v/>
      </c>
      <c r="R78" s="1" t="str">
        <f t="shared" si="7"/>
        <v/>
      </c>
      <c r="S78" s="1" t="str">
        <f t="shared" si="5"/>
        <v xml:space="preserve">    </v>
      </c>
      <c r="T78" s="1" t="str">
        <f t="shared" si="8"/>
        <v xml:space="preserve">    </v>
      </c>
    </row>
    <row r="79" spans="1:27" ht="15" customHeight="1">
      <c r="A79" s="25" t="str">
        <f t="shared" si="9"/>
        <v/>
      </c>
      <c r="B79" s="5"/>
      <c r="C79" s="21"/>
      <c r="D79" s="21"/>
      <c r="E79" s="6"/>
      <c r="F79" s="7"/>
      <c r="G79" s="6"/>
      <c r="H79" s="6"/>
      <c r="I79" s="6"/>
      <c r="J79" s="11"/>
      <c r="K79" s="11"/>
      <c r="L79" s="12"/>
      <c r="M79" s="13"/>
      <c r="N79" s="14"/>
      <c r="O79" s="7"/>
      <c r="P79" s="6"/>
      <c r="Q79" s="63" t="str">
        <f t="shared" si="6"/>
        <v/>
      </c>
      <c r="R79" s="1" t="str">
        <f t="shared" si="7"/>
        <v/>
      </c>
      <c r="S79" s="1" t="str">
        <f t="shared" si="5"/>
        <v xml:space="preserve">    </v>
      </c>
      <c r="T79" s="1" t="str">
        <f t="shared" si="8"/>
        <v xml:space="preserve">    </v>
      </c>
    </row>
    <row r="80" spans="1:27" ht="15" customHeight="1">
      <c r="A80" s="25" t="str">
        <f t="shared" si="9"/>
        <v/>
      </c>
      <c r="B80" s="5"/>
      <c r="C80" s="21"/>
      <c r="D80" s="21"/>
      <c r="E80" s="6"/>
      <c r="F80" s="7"/>
      <c r="G80" s="6"/>
      <c r="H80" s="6"/>
      <c r="I80" s="6"/>
      <c r="J80" s="11"/>
      <c r="K80" s="11"/>
      <c r="L80" s="12"/>
      <c r="M80" s="13"/>
      <c r="N80" s="14"/>
      <c r="O80" s="7"/>
      <c r="P80" s="6"/>
      <c r="Q80" s="63" t="str">
        <f t="shared" si="6"/>
        <v/>
      </c>
      <c r="R80" s="1" t="str">
        <f t="shared" si="7"/>
        <v/>
      </c>
      <c r="S80" s="1" t="str">
        <f t="shared" si="5"/>
        <v xml:space="preserve">    </v>
      </c>
      <c r="T80" s="1" t="str">
        <f t="shared" si="8"/>
        <v xml:space="preserve">    </v>
      </c>
    </row>
    <row r="81" spans="1:20" ht="15" customHeight="1">
      <c r="A81" s="25" t="str">
        <f t="shared" si="9"/>
        <v/>
      </c>
      <c r="B81" s="5"/>
      <c r="C81" s="21"/>
      <c r="D81" s="21"/>
      <c r="E81" s="6"/>
      <c r="F81" s="7"/>
      <c r="G81" s="6"/>
      <c r="H81" s="6"/>
      <c r="I81" s="6"/>
      <c r="J81" s="11"/>
      <c r="K81" s="11"/>
      <c r="L81" s="12"/>
      <c r="M81" s="13"/>
      <c r="N81" s="14"/>
      <c r="O81" s="7"/>
      <c r="P81" s="6"/>
      <c r="Q81" s="63" t="str">
        <f t="shared" si="6"/>
        <v/>
      </c>
      <c r="R81" s="1" t="str">
        <f t="shared" si="7"/>
        <v/>
      </c>
      <c r="S81" s="1" t="str">
        <f t="shared" si="5"/>
        <v xml:space="preserve">    </v>
      </c>
      <c r="T81" s="1" t="str">
        <f t="shared" si="8"/>
        <v xml:space="preserve">    </v>
      </c>
    </row>
    <row r="82" spans="1:20" ht="15" customHeight="1">
      <c r="A82" s="25" t="str">
        <f t="shared" si="9"/>
        <v/>
      </c>
      <c r="B82" s="5"/>
      <c r="C82" s="21"/>
      <c r="D82" s="21"/>
      <c r="E82" s="6"/>
      <c r="F82" s="7"/>
      <c r="G82" s="6"/>
      <c r="H82" s="6"/>
      <c r="I82" s="6"/>
      <c r="J82" s="11"/>
      <c r="K82" s="11"/>
      <c r="L82" s="12"/>
      <c r="M82" s="13"/>
      <c r="N82" s="14"/>
      <c r="O82" s="7"/>
      <c r="P82" s="6"/>
      <c r="Q82" s="63" t="str">
        <f t="shared" si="6"/>
        <v/>
      </c>
      <c r="R82" s="1" t="str">
        <f t="shared" si="7"/>
        <v/>
      </c>
      <c r="S82" s="1" t="str">
        <f t="shared" si="5"/>
        <v xml:space="preserve">    </v>
      </c>
      <c r="T82" s="1" t="str">
        <f t="shared" si="8"/>
        <v xml:space="preserve">    </v>
      </c>
    </row>
    <row r="83" spans="1:20" ht="15" customHeight="1">
      <c r="A83" s="25" t="str">
        <f t="shared" si="9"/>
        <v/>
      </c>
      <c r="B83" s="5"/>
      <c r="C83" s="21"/>
      <c r="D83" s="21"/>
      <c r="E83" s="6"/>
      <c r="F83" s="7"/>
      <c r="G83" s="6"/>
      <c r="H83" s="6"/>
      <c r="I83" s="6"/>
      <c r="J83" s="11"/>
      <c r="K83" s="11"/>
      <c r="L83" s="12"/>
      <c r="M83" s="13"/>
      <c r="N83" s="14"/>
      <c r="O83" s="7"/>
      <c r="P83" s="6"/>
      <c r="Q83" s="63" t="str">
        <f t="shared" si="6"/>
        <v/>
      </c>
      <c r="R83" s="1" t="str">
        <f t="shared" si="7"/>
        <v/>
      </c>
      <c r="S83" s="1" t="str">
        <f t="shared" si="5"/>
        <v xml:space="preserve">    </v>
      </c>
      <c r="T83" s="1" t="str">
        <f t="shared" si="8"/>
        <v xml:space="preserve">    </v>
      </c>
    </row>
    <row r="84" spans="1:20" ht="15" customHeight="1">
      <c r="A84" s="25" t="str">
        <f t="shared" si="9"/>
        <v/>
      </c>
      <c r="B84" s="5"/>
      <c r="C84" s="21"/>
      <c r="D84" s="21"/>
      <c r="E84" s="6"/>
      <c r="F84" s="7"/>
      <c r="G84" s="6"/>
      <c r="H84" s="6"/>
      <c r="I84" s="6"/>
      <c r="J84" s="11"/>
      <c r="K84" s="11"/>
      <c r="L84" s="12"/>
      <c r="M84" s="13"/>
      <c r="N84" s="14"/>
      <c r="O84" s="7"/>
      <c r="P84" s="6"/>
      <c r="Q84" s="63" t="str">
        <f t="shared" si="6"/>
        <v/>
      </c>
      <c r="R84" s="1" t="str">
        <f t="shared" si="7"/>
        <v/>
      </c>
      <c r="S84" s="1" t="str">
        <f t="shared" si="5"/>
        <v xml:space="preserve">    </v>
      </c>
      <c r="T84" s="1" t="str">
        <f t="shared" si="8"/>
        <v xml:space="preserve">    </v>
      </c>
    </row>
    <row r="85" spans="1:20" ht="15" customHeight="1">
      <c r="A85" s="25" t="str">
        <f t="shared" si="9"/>
        <v/>
      </c>
      <c r="B85" s="5"/>
      <c r="C85" s="21"/>
      <c r="D85" s="21"/>
      <c r="E85" s="6"/>
      <c r="F85" s="7"/>
      <c r="G85" s="6"/>
      <c r="H85" s="6"/>
      <c r="I85" s="6"/>
      <c r="J85" s="11"/>
      <c r="K85" s="11"/>
      <c r="L85" s="12"/>
      <c r="M85" s="13"/>
      <c r="N85" s="14"/>
      <c r="O85" s="7"/>
      <c r="P85" s="6"/>
      <c r="Q85" s="63" t="str">
        <f t="shared" si="6"/>
        <v/>
      </c>
      <c r="R85" s="1" t="str">
        <f t="shared" si="7"/>
        <v/>
      </c>
      <c r="S85" s="1" t="str">
        <f t="shared" si="5"/>
        <v xml:space="preserve">    </v>
      </c>
      <c r="T85" s="1" t="str">
        <f t="shared" si="8"/>
        <v xml:space="preserve">    </v>
      </c>
    </row>
    <row r="86" spans="1:20" ht="15" customHeight="1">
      <c r="A86" s="25" t="str">
        <f t="shared" si="9"/>
        <v/>
      </c>
      <c r="B86" s="5"/>
      <c r="C86" s="21"/>
      <c r="D86" s="21"/>
      <c r="E86" s="6"/>
      <c r="F86" s="7"/>
      <c r="G86" s="6"/>
      <c r="H86" s="6"/>
      <c r="I86" s="6"/>
      <c r="J86" s="11"/>
      <c r="K86" s="11"/>
      <c r="L86" s="12"/>
      <c r="M86" s="13"/>
      <c r="N86" s="14"/>
      <c r="O86" s="7"/>
      <c r="P86" s="6"/>
      <c r="Q86" s="63" t="str">
        <f t="shared" si="6"/>
        <v/>
      </c>
      <c r="R86" s="1" t="str">
        <f t="shared" si="7"/>
        <v/>
      </c>
      <c r="S86" s="1" t="str">
        <f t="shared" si="5"/>
        <v xml:space="preserve">    </v>
      </c>
      <c r="T86" s="1" t="str">
        <f t="shared" si="8"/>
        <v xml:space="preserve">    </v>
      </c>
    </row>
    <row r="87" spans="1:20" ht="15" customHeight="1">
      <c r="A87" s="25" t="str">
        <f t="shared" si="9"/>
        <v/>
      </c>
      <c r="B87" s="5"/>
      <c r="C87" s="21"/>
      <c r="D87" s="21"/>
      <c r="E87" s="6"/>
      <c r="F87" s="7"/>
      <c r="G87" s="6"/>
      <c r="H87" s="6"/>
      <c r="I87" s="6"/>
      <c r="J87" s="11"/>
      <c r="K87" s="11"/>
      <c r="L87" s="12"/>
      <c r="M87" s="13"/>
      <c r="N87" s="14"/>
      <c r="O87" s="7"/>
      <c r="P87" s="6"/>
      <c r="Q87" s="63" t="str">
        <f t="shared" si="6"/>
        <v/>
      </c>
      <c r="R87" s="1" t="str">
        <f t="shared" si="7"/>
        <v/>
      </c>
      <c r="S87" s="1" t="str">
        <f t="shared" si="5"/>
        <v xml:space="preserve">    </v>
      </c>
      <c r="T87" s="1" t="str">
        <f t="shared" si="8"/>
        <v xml:space="preserve">    </v>
      </c>
    </row>
    <row r="88" spans="1:20" ht="15" customHeight="1">
      <c r="A88" s="25" t="str">
        <f t="shared" si="9"/>
        <v/>
      </c>
      <c r="B88" s="5"/>
      <c r="C88" s="21"/>
      <c r="D88" s="21"/>
      <c r="E88" s="6"/>
      <c r="F88" s="7"/>
      <c r="G88" s="6"/>
      <c r="H88" s="6"/>
      <c r="I88" s="6"/>
      <c r="J88" s="11"/>
      <c r="K88" s="11"/>
      <c r="L88" s="12"/>
      <c r="M88" s="13"/>
      <c r="N88" s="14"/>
      <c r="O88" s="7"/>
      <c r="P88" s="6"/>
      <c r="Q88" s="63" t="str">
        <f t="shared" si="6"/>
        <v/>
      </c>
      <c r="R88" s="1" t="str">
        <f t="shared" si="7"/>
        <v/>
      </c>
      <c r="S88" s="1" t="str">
        <f t="shared" si="5"/>
        <v xml:space="preserve">    </v>
      </c>
      <c r="T88" s="1" t="str">
        <f t="shared" si="8"/>
        <v xml:space="preserve">    </v>
      </c>
    </row>
    <row r="89" spans="1:20" ht="15" customHeight="1">
      <c r="A89" s="25" t="str">
        <f t="shared" si="9"/>
        <v/>
      </c>
      <c r="B89" s="5"/>
      <c r="C89" s="21"/>
      <c r="D89" s="21"/>
      <c r="E89" s="6"/>
      <c r="F89" s="7"/>
      <c r="G89" s="6"/>
      <c r="H89" s="6"/>
      <c r="I89" s="6"/>
      <c r="J89" s="11"/>
      <c r="K89" s="11"/>
      <c r="L89" s="12"/>
      <c r="M89" s="13"/>
      <c r="N89" s="14"/>
      <c r="O89" s="7"/>
      <c r="P89" s="6"/>
      <c r="Q89" s="63" t="str">
        <f t="shared" si="6"/>
        <v/>
      </c>
      <c r="R89" s="1" t="str">
        <f t="shared" si="7"/>
        <v/>
      </c>
      <c r="S89" s="1" t="str">
        <f t="shared" si="5"/>
        <v xml:space="preserve">    </v>
      </c>
      <c r="T89" s="1" t="str">
        <f t="shared" si="8"/>
        <v xml:space="preserve">    </v>
      </c>
    </row>
    <row r="90" spans="1:20" ht="15" customHeight="1">
      <c r="A90" s="25" t="str">
        <f t="shared" si="9"/>
        <v/>
      </c>
      <c r="B90" s="5"/>
      <c r="C90" s="21"/>
      <c r="D90" s="21"/>
      <c r="E90" s="6"/>
      <c r="F90" s="7"/>
      <c r="G90" s="6"/>
      <c r="H90" s="6"/>
      <c r="I90" s="6"/>
      <c r="J90" s="11"/>
      <c r="K90" s="11"/>
      <c r="L90" s="12"/>
      <c r="M90" s="13"/>
      <c r="N90" s="14"/>
      <c r="O90" s="7"/>
      <c r="P90" s="6"/>
      <c r="Q90" s="63" t="str">
        <f t="shared" si="6"/>
        <v/>
      </c>
      <c r="R90" s="1" t="str">
        <f t="shared" si="7"/>
        <v/>
      </c>
      <c r="S90" s="1" t="str">
        <f t="shared" ref="S90:S134" si="10">""&amp;L90&amp;"  "&amp;M90&amp;"  "&amp;N90&amp;""</f>
        <v xml:space="preserve">    </v>
      </c>
      <c r="T90" s="1" t="str">
        <f t="shared" si="8"/>
        <v xml:space="preserve">    </v>
      </c>
    </row>
    <row r="91" spans="1:20" ht="15" customHeight="1">
      <c r="A91" s="25" t="str">
        <f t="shared" si="9"/>
        <v/>
      </c>
      <c r="B91" s="5"/>
      <c r="C91" s="21"/>
      <c r="D91" s="21"/>
      <c r="E91" s="6"/>
      <c r="F91" s="7"/>
      <c r="G91" s="6"/>
      <c r="H91" s="6"/>
      <c r="I91" s="6"/>
      <c r="J91" s="11"/>
      <c r="K91" s="11"/>
      <c r="L91" s="12"/>
      <c r="M91" s="13"/>
      <c r="N91" s="14"/>
      <c r="O91" s="7"/>
      <c r="P91" s="6"/>
      <c r="Q91" s="63" t="str">
        <f t="shared" si="6"/>
        <v/>
      </c>
      <c r="R91" s="1" t="str">
        <f t="shared" si="7"/>
        <v/>
      </c>
      <c r="S91" s="1" t="str">
        <f t="shared" si="10"/>
        <v xml:space="preserve">    </v>
      </c>
      <c r="T91" s="1" t="str">
        <f t="shared" si="8"/>
        <v xml:space="preserve">    </v>
      </c>
    </row>
    <row r="92" spans="1:20" ht="15" customHeight="1">
      <c r="A92" s="25" t="str">
        <f t="shared" si="9"/>
        <v/>
      </c>
      <c r="B92" s="5"/>
      <c r="C92" s="21"/>
      <c r="D92" s="21"/>
      <c r="E92" s="6"/>
      <c r="F92" s="7"/>
      <c r="G92" s="6"/>
      <c r="H92" s="6"/>
      <c r="I92" s="6"/>
      <c r="J92" s="11"/>
      <c r="K92" s="11"/>
      <c r="L92" s="12"/>
      <c r="M92" s="13"/>
      <c r="N92" s="14"/>
      <c r="O92" s="7"/>
      <c r="P92" s="6"/>
      <c r="Q92" s="63" t="str">
        <f t="shared" si="6"/>
        <v/>
      </c>
      <c r="R92" s="1" t="str">
        <f t="shared" si="7"/>
        <v/>
      </c>
      <c r="S92" s="1" t="str">
        <f t="shared" si="10"/>
        <v xml:space="preserve">    </v>
      </c>
      <c r="T92" s="1" t="str">
        <f t="shared" si="8"/>
        <v xml:space="preserve">    </v>
      </c>
    </row>
    <row r="93" spans="1:20" ht="15" customHeight="1">
      <c r="A93" s="25" t="str">
        <f t="shared" si="9"/>
        <v/>
      </c>
      <c r="B93" s="5"/>
      <c r="C93" s="21"/>
      <c r="D93" s="21"/>
      <c r="E93" s="6"/>
      <c r="F93" s="7"/>
      <c r="G93" s="6"/>
      <c r="H93" s="6"/>
      <c r="I93" s="6"/>
      <c r="J93" s="11"/>
      <c r="K93" s="11"/>
      <c r="L93" s="12"/>
      <c r="M93" s="13"/>
      <c r="N93" s="14"/>
      <c r="O93" s="7"/>
      <c r="P93" s="6"/>
      <c r="Q93" s="63" t="str">
        <f t="shared" si="6"/>
        <v/>
      </c>
      <c r="R93" s="1" t="str">
        <f t="shared" si="7"/>
        <v/>
      </c>
      <c r="S93" s="1" t="str">
        <f t="shared" si="10"/>
        <v xml:space="preserve">    </v>
      </c>
      <c r="T93" s="1" t="str">
        <f t="shared" si="8"/>
        <v xml:space="preserve">    </v>
      </c>
    </row>
    <row r="94" spans="1:20" ht="15" customHeight="1">
      <c r="A94" s="25" t="str">
        <f t="shared" si="9"/>
        <v/>
      </c>
      <c r="B94" s="5"/>
      <c r="C94" s="21"/>
      <c r="D94" s="21"/>
      <c r="E94" s="6"/>
      <c r="F94" s="7"/>
      <c r="G94" s="6"/>
      <c r="H94" s="6"/>
      <c r="I94" s="6"/>
      <c r="J94" s="11"/>
      <c r="K94" s="11"/>
      <c r="L94" s="12"/>
      <c r="M94" s="13"/>
      <c r="N94" s="14"/>
      <c r="O94" s="7"/>
      <c r="P94" s="6"/>
      <c r="Q94" s="63" t="str">
        <f t="shared" si="6"/>
        <v/>
      </c>
      <c r="R94" s="1" t="str">
        <f t="shared" si="7"/>
        <v/>
      </c>
      <c r="S94" s="1" t="str">
        <f t="shared" si="10"/>
        <v xml:space="preserve">    </v>
      </c>
      <c r="T94" s="1" t="str">
        <f t="shared" si="8"/>
        <v xml:space="preserve">    </v>
      </c>
    </row>
    <row r="95" spans="1:20" ht="15" customHeight="1">
      <c r="A95" s="25" t="str">
        <f t="shared" si="9"/>
        <v/>
      </c>
      <c r="B95" s="5"/>
      <c r="C95" s="21"/>
      <c r="D95" s="21"/>
      <c r="E95" s="6"/>
      <c r="F95" s="7"/>
      <c r="G95" s="6"/>
      <c r="H95" s="6"/>
      <c r="I95" s="6"/>
      <c r="J95" s="11"/>
      <c r="K95" s="11"/>
      <c r="L95" s="12"/>
      <c r="M95" s="13"/>
      <c r="N95" s="14"/>
      <c r="O95" s="7"/>
      <c r="P95" s="6"/>
      <c r="Q95" s="63" t="str">
        <f t="shared" si="6"/>
        <v/>
      </c>
      <c r="R95" s="1" t="str">
        <f t="shared" si="7"/>
        <v/>
      </c>
      <c r="S95" s="1" t="str">
        <f t="shared" si="10"/>
        <v xml:space="preserve">    </v>
      </c>
      <c r="T95" s="1" t="str">
        <f t="shared" si="8"/>
        <v xml:space="preserve">    </v>
      </c>
    </row>
    <row r="96" spans="1:20" ht="15" customHeight="1">
      <c r="A96" s="25" t="str">
        <f t="shared" si="9"/>
        <v/>
      </c>
      <c r="B96" s="5"/>
      <c r="C96" s="21"/>
      <c r="D96" s="21"/>
      <c r="E96" s="6"/>
      <c r="F96" s="7"/>
      <c r="G96" s="6"/>
      <c r="H96" s="6"/>
      <c r="I96" s="6"/>
      <c r="J96" s="11"/>
      <c r="K96" s="11"/>
      <c r="L96" s="12"/>
      <c r="M96" s="13"/>
      <c r="N96" s="14"/>
      <c r="O96" s="7"/>
      <c r="P96" s="6"/>
      <c r="Q96" s="63" t="str">
        <f t="shared" si="6"/>
        <v/>
      </c>
      <c r="R96" s="1" t="str">
        <f t="shared" si="7"/>
        <v/>
      </c>
      <c r="S96" s="1" t="str">
        <f t="shared" si="10"/>
        <v xml:space="preserve">    </v>
      </c>
      <c r="T96" s="1" t="str">
        <f t="shared" si="8"/>
        <v xml:space="preserve">    </v>
      </c>
    </row>
    <row r="97" spans="1:20" ht="15" customHeight="1">
      <c r="A97" s="25" t="str">
        <f t="shared" si="9"/>
        <v/>
      </c>
      <c r="B97" s="5"/>
      <c r="C97" s="21"/>
      <c r="D97" s="21"/>
      <c r="E97" s="6"/>
      <c r="F97" s="7"/>
      <c r="G97" s="6"/>
      <c r="H97" s="6"/>
      <c r="I97" s="6"/>
      <c r="J97" s="11"/>
      <c r="K97" s="11"/>
      <c r="L97" s="12"/>
      <c r="M97" s="13"/>
      <c r="N97" s="14"/>
      <c r="O97" s="7"/>
      <c r="P97" s="6"/>
      <c r="Q97" s="63" t="str">
        <f t="shared" si="6"/>
        <v/>
      </c>
      <c r="R97" s="1" t="str">
        <f t="shared" si="7"/>
        <v/>
      </c>
      <c r="S97" s="1" t="str">
        <f t="shared" si="10"/>
        <v xml:space="preserve">    </v>
      </c>
      <c r="T97" s="1" t="str">
        <f t="shared" si="8"/>
        <v xml:space="preserve">    </v>
      </c>
    </row>
    <row r="98" spans="1:20" ht="15" customHeight="1">
      <c r="A98" s="25" t="str">
        <f t="shared" si="9"/>
        <v/>
      </c>
      <c r="B98" s="5"/>
      <c r="C98" s="21"/>
      <c r="D98" s="21"/>
      <c r="E98" s="6"/>
      <c r="F98" s="7"/>
      <c r="G98" s="6"/>
      <c r="H98" s="6"/>
      <c r="I98" s="6"/>
      <c r="J98" s="11"/>
      <c r="K98" s="11"/>
      <c r="L98" s="12"/>
      <c r="M98" s="13"/>
      <c r="N98" s="14"/>
      <c r="O98" s="7"/>
      <c r="P98" s="6"/>
      <c r="Q98" s="63" t="str">
        <f t="shared" si="6"/>
        <v/>
      </c>
      <c r="R98" s="1" t="str">
        <f t="shared" si="7"/>
        <v/>
      </c>
      <c r="S98" s="1" t="str">
        <f t="shared" si="10"/>
        <v xml:space="preserve">    </v>
      </c>
      <c r="T98" s="1" t="str">
        <f t="shared" si="8"/>
        <v xml:space="preserve">    </v>
      </c>
    </row>
    <row r="99" spans="1:20" ht="15" customHeight="1">
      <c r="A99" s="25" t="str">
        <f t="shared" si="9"/>
        <v/>
      </c>
      <c r="B99" s="5"/>
      <c r="C99" s="21"/>
      <c r="D99" s="21"/>
      <c r="E99" s="6"/>
      <c r="F99" s="7"/>
      <c r="G99" s="6"/>
      <c r="H99" s="6"/>
      <c r="I99" s="6"/>
      <c r="J99" s="11"/>
      <c r="K99" s="11"/>
      <c r="L99" s="12"/>
      <c r="M99" s="13"/>
      <c r="N99" s="14"/>
      <c r="O99" s="7"/>
      <c r="P99" s="11"/>
      <c r="Q99" s="63" t="str">
        <f t="shared" si="6"/>
        <v/>
      </c>
      <c r="R99" s="1" t="str">
        <f t="shared" si="7"/>
        <v/>
      </c>
      <c r="S99" s="1" t="str">
        <f t="shared" si="10"/>
        <v xml:space="preserve">    </v>
      </c>
      <c r="T99" s="1" t="str">
        <f t="shared" si="8"/>
        <v xml:space="preserve">    </v>
      </c>
    </row>
    <row r="100" spans="1:20" ht="15" customHeight="1">
      <c r="A100" s="25" t="str">
        <f t="shared" si="9"/>
        <v/>
      </c>
      <c r="B100" s="5"/>
      <c r="C100" s="21"/>
      <c r="D100" s="21"/>
      <c r="E100" s="6"/>
      <c r="F100" s="7"/>
      <c r="G100" s="6"/>
      <c r="H100" s="6"/>
      <c r="I100" s="6"/>
      <c r="J100" s="11"/>
      <c r="K100" s="11"/>
      <c r="L100" s="12"/>
      <c r="M100" s="13"/>
      <c r="N100" s="14"/>
      <c r="O100" s="7"/>
      <c r="P100" s="6"/>
      <c r="Q100" s="63" t="str">
        <f t="shared" si="6"/>
        <v/>
      </c>
      <c r="R100" s="1" t="str">
        <f t="shared" si="7"/>
        <v/>
      </c>
      <c r="S100" s="1" t="str">
        <f t="shared" si="10"/>
        <v xml:space="preserve">    </v>
      </c>
      <c r="T100" s="1" t="str">
        <f t="shared" si="8"/>
        <v xml:space="preserve">    </v>
      </c>
    </row>
    <row r="101" spans="1:20" ht="15" customHeight="1">
      <c r="A101" s="25" t="str">
        <f t="shared" si="9"/>
        <v/>
      </c>
      <c r="B101" s="5"/>
      <c r="C101" s="21"/>
      <c r="D101" s="21"/>
      <c r="E101" s="6"/>
      <c r="F101" s="7"/>
      <c r="G101" s="6"/>
      <c r="H101" s="6"/>
      <c r="I101" s="6"/>
      <c r="J101" s="11"/>
      <c r="K101" s="11"/>
      <c r="L101" s="12"/>
      <c r="M101" s="13"/>
      <c r="N101" s="14"/>
      <c r="O101" s="7"/>
      <c r="P101" s="6"/>
      <c r="Q101" s="63" t="str">
        <f t="shared" si="6"/>
        <v/>
      </c>
      <c r="R101" s="1" t="str">
        <f t="shared" si="7"/>
        <v/>
      </c>
      <c r="S101" s="1" t="str">
        <f t="shared" si="10"/>
        <v xml:space="preserve">    </v>
      </c>
      <c r="T101" s="1" t="str">
        <f t="shared" si="8"/>
        <v xml:space="preserve">    </v>
      </c>
    </row>
    <row r="102" spans="1:20" ht="15" customHeight="1">
      <c r="A102" s="25" t="str">
        <f t="shared" si="9"/>
        <v/>
      </c>
      <c r="B102" s="5"/>
      <c r="C102" s="21"/>
      <c r="D102" s="21"/>
      <c r="E102" s="6"/>
      <c r="F102" s="7"/>
      <c r="G102" s="6"/>
      <c r="H102" s="6"/>
      <c r="I102" s="6"/>
      <c r="J102" s="11"/>
      <c r="K102" s="11"/>
      <c r="L102" s="12"/>
      <c r="M102" s="13"/>
      <c r="N102" s="14"/>
      <c r="O102" s="7"/>
      <c r="P102" s="6"/>
      <c r="Q102" s="63" t="str">
        <f t="shared" si="6"/>
        <v/>
      </c>
      <c r="R102" s="1" t="str">
        <f t="shared" si="7"/>
        <v/>
      </c>
      <c r="S102" s="1" t="str">
        <f t="shared" si="10"/>
        <v xml:space="preserve">    </v>
      </c>
      <c r="T102" s="1" t="str">
        <f t="shared" si="8"/>
        <v xml:space="preserve">    </v>
      </c>
    </row>
    <row r="103" spans="1:20" ht="15" customHeight="1">
      <c r="A103" s="25" t="str">
        <f t="shared" si="9"/>
        <v/>
      </c>
      <c r="B103" s="5"/>
      <c r="C103" s="21"/>
      <c r="D103" s="21"/>
      <c r="E103" s="6"/>
      <c r="F103" s="7"/>
      <c r="G103" s="6"/>
      <c r="H103" s="6"/>
      <c r="I103" s="6"/>
      <c r="J103" s="11"/>
      <c r="K103" s="11"/>
      <c r="L103" s="12"/>
      <c r="M103" s="13"/>
      <c r="N103" s="14"/>
      <c r="O103" s="7"/>
      <c r="P103" s="6"/>
      <c r="Q103" s="63" t="str">
        <f t="shared" si="6"/>
        <v/>
      </c>
      <c r="R103" s="1" t="str">
        <f t="shared" si="7"/>
        <v/>
      </c>
      <c r="S103" s="1" t="str">
        <f t="shared" si="10"/>
        <v xml:space="preserve">    </v>
      </c>
      <c r="T103" s="1" t="str">
        <f t="shared" si="8"/>
        <v xml:space="preserve">    </v>
      </c>
    </row>
    <row r="104" spans="1:20" ht="15" customHeight="1">
      <c r="A104" s="25" t="str">
        <f t="shared" si="9"/>
        <v/>
      </c>
      <c r="B104" s="5"/>
      <c r="C104" s="21"/>
      <c r="D104" s="21"/>
      <c r="E104" s="6"/>
      <c r="F104" s="7"/>
      <c r="G104" s="6"/>
      <c r="H104" s="6"/>
      <c r="I104" s="6"/>
      <c r="J104" s="11"/>
      <c r="K104" s="11"/>
      <c r="L104" s="12"/>
      <c r="M104" s="13"/>
      <c r="N104" s="14"/>
      <c r="O104" s="7"/>
      <c r="P104" s="6"/>
      <c r="Q104" s="63" t="str">
        <f t="shared" si="6"/>
        <v/>
      </c>
      <c r="R104" s="1" t="str">
        <f t="shared" si="7"/>
        <v/>
      </c>
      <c r="S104" s="1" t="str">
        <f t="shared" si="10"/>
        <v xml:space="preserve">    </v>
      </c>
      <c r="T104" s="1" t="str">
        <f t="shared" si="8"/>
        <v xml:space="preserve">    </v>
      </c>
    </row>
    <row r="105" spans="1:20" ht="15" customHeight="1">
      <c r="A105" s="25" t="str">
        <f t="shared" si="9"/>
        <v/>
      </c>
      <c r="B105" s="5"/>
      <c r="C105" s="21"/>
      <c r="D105" s="21"/>
      <c r="E105" s="6"/>
      <c r="F105" s="7"/>
      <c r="G105" s="6"/>
      <c r="H105" s="6"/>
      <c r="I105" s="6"/>
      <c r="J105" s="11"/>
      <c r="K105" s="11"/>
      <c r="L105" s="12"/>
      <c r="M105" s="13"/>
      <c r="N105" s="14"/>
      <c r="O105" s="7"/>
      <c r="P105" s="6"/>
      <c r="Q105" s="63" t="str">
        <f t="shared" si="6"/>
        <v/>
      </c>
      <c r="R105" s="1" t="str">
        <f t="shared" si="7"/>
        <v/>
      </c>
      <c r="S105" s="1" t="str">
        <f t="shared" si="10"/>
        <v xml:space="preserve">    </v>
      </c>
      <c r="T105" s="1" t="str">
        <f t="shared" si="8"/>
        <v xml:space="preserve">    </v>
      </c>
    </row>
    <row r="106" spans="1:20" ht="15" customHeight="1">
      <c r="A106" s="25" t="str">
        <f t="shared" si="9"/>
        <v/>
      </c>
      <c r="B106" s="5"/>
      <c r="C106" s="21"/>
      <c r="D106" s="21"/>
      <c r="E106" s="6"/>
      <c r="F106" s="7"/>
      <c r="G106" s="6"/>
      <c r="H106" s="6"/>
      <c r="I106" s="6"/>
      <c r="J106" s="11"/>
      <c r="K106" s="11"/>
      <c r="L106" s="12"/>
      <c r="M106" s="13"/>
      <c r="N106" s="14"/>
      <c r="O106" s="7"/>
      <c r="P106" s="6"/>
      <c r="Q106" s="63" t="str">
        <f t="shared" si="6"/>
        <v/>
      </c>
      <c r="R106" s="1" t="str">
        <f t="shared" si="7"/>
        <v/>
      </c>
      <c r="S106" s="1" t="str">
        <f t="shared" si="10"/>
        <v xml:space="preserve">    </v>
      </c>
      <c r="T106" s="1" t="str">
        <f t="shared" si="8"/>
        <v xml:space="preserve">    </v>
      </c>
    </row>
    <row r="107" spans="1:20" ht="15" customHeight="1">
      <c r="A107" s="25" t="str">
        <f t="shared" si="9"/>
        <v/>
      </c>
      <c r="B107" s="5"/>
      <c r="C107" s="21"/>
      <c r="D107" s="21"/>
      <c r="E107" s="6"/>
      <c r="F107" s="7"/>
      <c r="G107" s="6"/>
      <c r="H107" s="6"/>
      <c r="I107" s="6"/>
      <c r="J107" s="11"/>
      <c r="K107" s="11"/>
      <c r="L107" s="12"/>
      <c r="M107" s="13"/>
      <c r="N107" s="14"/>
      <c r="O107" s="7"/>
      <c r="P107" s="6"/>
      <c r="Q107" s="63" t="str">
        <f t="shared" si="6"/>
        <v/>
      </c>
      <c r="R107" s="1" t="str">
        <f t="shared" si="7"/>
        <v/>
      </c>
      <c r="S107" s="1" t="str">
        <f t="shared" si="10"/>
        <v xml:space="preserve">    </v>
      </c>
      <c r="T107" s="1" t="str">
        <f t="shared" si="8"/>
        <v xml:space="preserve">    </v>
      </c>
    </row>
    <row r="108" spans="1:20" ht="15" customHeight="1">
      <c r="A108" s="25" t="str">
        <f t="shared" si="9"/>
        <v/>
      </c>
      <c r="B108" s="5"/>
      <c r="C108" s="21"/>
      <c r="D108" s="21"/>
      <c r="E108" s="6"/>
      <c r="F108" s="7"/>
      <c r="G108" s="6"/>
      <c r="H108" s="6"/>
      <c r="I108" s="6"/>
      <c r="J108" s="11"/>
      <c r="K108" s="11"/>
      <c r="L108" s="12"/>
      <c r="M108" s="13"/>
      <c r="N108" s="14"/>
      <c r="O108" s="7"/>
      <c r="P108" s="11"/>
      <c r="Q108" s="63" t="str">
        <f t="shared" si="6"/>
        <v/>
      </c>
      <c r="R108" s="1" t="str">
        <f t="shared" si="7"/>
        <v/>
      </c>
      <c r="S108" s="1" t="str">
        <f t="shared" si="10"/>
        <v xml:space="preserve">    </v>
      </c>
      <c r="T108" s="1" t="str">
        <f t="shared" si="8"/>
        <v xml:space="preserve">    </v>
      </c>
    </row>
    <row r="109" spans="1:20" ht="15" customHeight="1">
      <c r="A109" s="25" t="str">
        <f t="shared" si="9"/>
        <v/>
      </c>
      <c r="B109" s="5"/>
      <c r="C109" s="21"/>
      <c r="D109" s="21"/>
      <c r="E109" s="6"/>
      <c r="F109" s="7"/>
      <c r="G109" s="6"/>
      <c r="H109" s="6"/>
      <c r="I109" s="6"/>
      <c r="J109" s="6"/>
      <c r="K109" s="6"/>
      <c r="L109" s="12"/>
      <c r="M109" s="13"/>
      <c r="N109" s="14"/>
      <c r="O109" s="7"/>
      <c r="P109" s="6"/>
      <c r="Q109" s="63" t="str">
        <f t="shared" si="6"/>
        <v/>
      </c>
      <c r="R109" s="1" t="str">
        <f t="shared" si="7"/>
        <v/>
      </c>
      <c r="S109" s="1" t="str">
        <f t="shared" si="10"/>
        <v xml:space="preserve">    </v>
      </c>
      <c r="T109" s="1" t="str">
        <f t="shared" si="8"/>
        <v xml:space="preserve">    </v>
      </c>
    </row>
    <row r="110" spans="1:20" ht="15" customHeight="1">
      <c r="A110" s="25" t="str">
        <f t="shared" si="9"/>
        <v/>
      </c>
      <c r="B110" s="5"/>
      <c r="C110" s="21"/>
      <c r="D110" s="21"/>
      <c r="E110" s="6"/>
      <c r="F110" s="7"/>
      <c r="G110" s="6"/>
      <c r="H110" s="6"/>
      <c r="I110" s="6"/>
      <c r="J110" s="6"/>
      <c r="K110" s="6"/>
      <c r="L110" s="12"/>
      <c r="M110" s="13"/>
      <c r="N110" s="14"/>
      <c r="O110" s="7"/>
      <c r="P110" s="6"/>
      <c r="Q110" s="63" t="str">
        <f t="shared" si="6"/>
        <v/>
      </c>
      <c r="R110" s="1" t="str">
        <f t="shared" si="7"/>
        <v/>
      </c>
      <c r="S110" s="1" t="str">
        <f t="shared" si="10"/>
        <v xml:space="preserve">    </v>
      </c>
      <c r="T110" s="1" t="str">
        <f t="shared" si="8"/>
        <v xml:space="preserve">    </v>
      </c>
    </row>
    <row r="111" spans="1:20" ht="15" customHeight="1">
      <c r="A111" s="25" t="str">
        <f t="shared" si="9"/>
        <v/>
      </c>
      <c r="B111" s="5"/>
      <c r="C111" s="21"/>
      <c r="D111" s="21"/>
      <c r="E111" s="6"/>
      <c r="F111" s="7"/>
      <c r="G111" s="6"/>
      <c r="H111" s="6"/>
      <c r="I111" s="6"/>
      <c r="J111" s="11"/>
      <c r="K111" s="11"/>
      <c r="L111" s="12"/>
      <c r="M111" s="13"/>
      <c r="N111" s="14"/>
      <c r="O111" s="7"/>
      <c r="P111" s="11"/>
      <c r="Q111" s="63" t="str">
        <f t="shared" si="6"/>
        <v/>
      </c>
      <c r="R111" s="1" t="str">
        <f t="shared" si="7"/>
        <v/>
      </c>
      <c r="S111" s="1" t="str">
        <f t="shared" si="10"/>
        <v xml:space="preserve">    </v>
      </c>
      <c r="T111" s="1" t="str">
        <f t="shared" si="8"/>
        <v xml:space="preserve">    </v>
      </c>
    </row>
    <row r="112" spans="1:20" ht="15" customHeight="1">
      <c r="A112" s="25" t="str">
        <f t="shared" si="9"/>
        <v/>
      </c>
      <c r="B112" s="5"/>
      <c r="C112" s="21"/>
      <c r="D112" s="21"/>
      <c r="E112" s="6"/>
      <c r="F112" s="7"/>
      <c r="G112" s="6"/>
      <c r="H112" s="6"/>
      <c r="I112" s="6"/>
      <c r="J112" s="11"/>
      <c r="K112" s="11"/>
      <c r="L112" s="12"/>
      <c r="M112" s="13"/>
      <c r="N112" s="14"/>
      <c r="O112" s="7"/>
      <c r="P112" s="6"/>
      <c r="Q112" s="63" t="str">
        <f t="shared" si="6"/>
        <v/>
      </c>
      <c r="R112" s="1" t="str">
        <f t="shared" si="7"/>
        <v/>
      </c>
      <c r="S112" s="1" t="str">
        <f t="shared" si="10"/>
        <v xml:space="preserve">    </v>
      </c>
      <c r="T112" s="1" t="str">
        <f t="shared" si="8"/>
        <v xml:space="preserve">    </v>
      </c>
    </row>
    <row r="113" spans="1:20" ht="15" customHeight="1">
      <c r="A113" s="25" t="str">
        <f t="shared" si="9"/>
        <v/>
      </c>
      <c r="B113" s="5"/>
      <c r="C113" s="21"/>
      <c r="D113" s="21"/>
      <c r="E113" s="6"/>
      <c r="F113" s="7"/>
      <c r="G113" s="6"/>
      <c r="H113" s="6"/>
      <c r="I113" s="6"/>
      <c r="J113" s="11"/>
      <c r="K113" s="11"/>
      <c r="L113" s="12"/>
      <c r="M113" s="13"/>
      <c r="N113" s="14"/>
      <c r="O113" s="7"/>
      <c r="P113" s="6"/>
      <c r="Q113" s="63" t="str">
        <f t="shared" si="6"/>
        <v/>
      </c>
      <c r="R113" s="1" t="str">
        <f t="shared" si="7"/>
        <v/>
      </c>
      <c r="S113" s="1" t="str">
        <f t="shared" si="10"/>
        <v xml:space="preserve">    </v>
      </c>
      <c r="T113" s="1" t="str">
        <f t="shared" si="8"/>
        <v xml:space="preserve">    </v>
      </c>
    </row>
    <row r="114" spans="1:20" ht="15" customHeight="1">
      <c r="A114" s="25" t="str">
        <f t="shared" si="9"/>
        <v/>
      </c>
      <c r="B114" s="5"/>
      <c r="C114" s="21"/>
      <c r="D114" s="21"/>
      <c r="E114" s="6"/>
      <c r="F114" s="7"/>
      <c r="G114" s="6"/>
      <c r="H114" s="6"/>
      <c r="I114" s="6"/>
      <c r="J114" s="11"/>
      <c r="K114" s="11"/>
      <c r="L114" s="12"/>
      <c r="M114" s="13"/>
      <c r="N114" s="14"/>
      <c r="O114" s="7"/>
      <c r="P114" s="6"/>
      <c r="Q114" s="63" t="str">
        <f t="shared" si="6"/>
        <v/>
      </c>
      <c r="R114" s="1" t="str">
        <f t="shared" si="7"/>
        <v/>
      </c>
      <c r="S114" s="1" t="str">
        <f t="shared" si="10"/>
        <v xml:space="preserve">    </v>
      </c>
      <c r="T114" s="1" t="str">
        <f t="shared" si="8"/>
        <v xml:space="preserve">    </v>
      </c>
    </row>
    <row r="115" spans="1:20" ht="15" customHeight="1">
      <c r="A115" s="25" t="str">
        <f t="shared" si="9"/>
        <v/>
      </c>
      <c r="B115" s="5"/>
      <c r="C115" s="21"/>
      <c r="D115" s="21"/>
      <c r="E115" s="6"/>
      <c r="F115" s="7"/>
      <c r="G115" s="6"/>
      <c r="H115" s="6"/>
      <c r="I115" s="6"/>
      <c r="J115" s="11"/>
      <c r="K115" s="11"/>
      <c r="L115" s="12"/>
      <c r="M115" s="13"/>
      <c r="N115" s="14"/>
      <c r="O115" s="7"/>
      <c r="P115" s="6"/>
      <c r="Q115" s="63" t="str">
        <f t="shared" si="6"/>
        <v/>
      </c>
      <c r="R115" s="1" t="str">
        <f t="shared" si="7"/>
        <v/>
      </c>
      <c r="S115" s="1" t="str">
        <f t="shared" si="10"/>
        <v xml:space="preserve">    </v>
      </c>
      <c r="T115" s="1" t="str">
        <f t="shared" si="8"/>
        <v xml:space="preserve">    </v>
      </c>
    </row>
    <row r="116" spans="1:20" ht="15" customHeight="1">
      <c r="A116" s="25" t="str">
        <f t="shared" si="9"/>
        <v/>
      </c>
      <c r="B116" s="5"/>
      <c r="C116" s="21"/>
      <c r="D116" s="21"/>
      <c r="E116" s="6"/>
      <c r="F116" s="7"/>
      <c r="G116" s="6"/>
      <c r="H116" s="6"/>
      <c r="I116" s="6"/>
      <c r="J116" s="11"/>
      <c r="K116" s="11"/>
      <c r="L116" s="12"/>
      <c r="M116" s="13"/>
      <c r="N116" s="14"/>
      <c r="O116" s="7"/>
      <c r="P116" s="6"/>
      <c r="Q116" s="63" t="str">
        <f t="shared" si="6"/>
        <v/>
      </c>
      <c r="R116" s="1" t="str">
        <f t="shared" si="7"/>
        <v/>
      </c>
      <c r="S116" s="1" t="str">
        <f t="shared" si="10"/>
        <v xml:space="preserve">    </v>
      </c>
      <c r="T116" s="1" t="str">
        <f t="shared" si="8"/>
        <v xml:space="preserve">    </v>
      </c>
    </row>
    <row r="117" spans="1:20" ht="15" customHeight="1">
      <c r="A117" s="25" t="str">
        <f t="shared" si="9"/>
        <v/>
      </c>
      <c r="B117" s="5"/>
      <c r="C117" s="21"/>
      <c r="D117" s="21"/>
      <c r="E117" s="6"/>
      <c r="F117" s="7"/>
      <c r="G117" s="6"/>
      <c r="H117" s="6"/>
      <c r="I117" s="6"/>
      <c r="J117" s="11"/>
      <c r="K117" s="11"/>
      <c r="L117" s="12"/>
      <c r="M117" s="13"/>
      <c r="N117" s="14"/>
      <c r="O117" s="7"/>
      <c r="P117" s="6"/>
      <c r="Q117" s="63" t="str">
        <f t="shared" si="6"/>
        <v/>
      </c>
      <c r="R117" s="1" t="str">
        <f t="shared" si="7"/>
        <v/>
      </c>
      <c r="S117" s="1" t="str">
        <f t="shared" si="10"/>
        <v xml:space="preserve">    </v>
      </c>
      <c r="T117" s="1" t="str">
        <f t="shared" si="8"/>
        <v xml:space="preserve">    </v>
      </c>
    </row>
    <row r="118" spans="1:20" ht="15" customHeight="1">
      <c r="A118" s="25" t="str">
        <f t="shared" si="9"/>
        <v/>
      </c>
      <c r="B118" s="5"/>
      <c r="C118" s="21"/>
      <c r="D118" s="21"/>
      <c r="E118" s="6"/>
      <c r="F118" s="7"/>
      <c r="G118" s="6"/>
      <c r="H118" s="6"/>
      <c r="I118" s="6"/>
      <c r="J118" s="11"/>
      <c r="K118" s="11"/>
      <c r="L118" s="12"/>
      <c r="M118" s="13"/>
      <c r="N118" s="14"/>
      <c r="O118" s="7"/>
      <c r="P118" s="6"/>
      <c r="Q118" s="63" t="str">
        <f t="shared" si="6"/>
        <v/>
      </c>
      <c r="R118" s="1" t="str">
        <f t="shared" si="7"/>
        <v/>
      </c>
      <c r="S118" s="1" t="str">
        <f t="shared" si="10"/>
        <v xml:space="preserve">    </v>
      </c>
      <c r="T118" s="1" t="str">
        <f t="shared" si="8"/>
        <v xml:space="preserve">    </v>
      </c>
    </row>
    <row r="119" spans="1:20" ht="15" customHeight="1">
      <c r="A119" s="25" t="str">
        <f t="shared" si="9"/>
        <v/>
      </c>
      <c r="B119" s="5"/>
      <c r="C119" s="21"/>
      <c r="D119" s="21"/>
      <c r="E119" s="6"/>
      <c r="F119" s="7"/>
      <c r="G119" s="6"/>
      <c r="H119" s="6"/>
      <c r="I119" s="6"/>
      <c r="J119" s="11"/>
      <c r="K119" s="11"/>
      <c r="L119" s="12"/>
      <c r="M119" s="13"/>
      <c r="N119" s="14"/>
      <c r="O119" s="7"/>
      <c r="P119" s="6"/>
      <c r="Q119" s="63" t="str">
        <f t="shared" si="6"/>
        <v/>
      </c>
      <c r="R119" s="1" t="str">
        <f t="shared" si="7"/>
        <v/>
      </c>
      <c r="S119" s="1" t="str">
        <f t="shared" si="10"/>
        <v xml:space="preserve">    </v>
      </c>
      <c r="T119" s="1" t="str">
        <f t="shared" si="8"/>
        <v xml:space="preserve">    </v>
      </c>
    </row>
    <row r="120" spans="1:20" ht="15" customHeight="1">
      <c r="A120" s="25" t="str">
        <f t="shared" si="9"/>
        <v/>
      </c>
      <c r="B120" s="5"/>
      <c r="C120" s="21"/>
      <c r="D120" s="21"/>
      <c r="E120" s="6"/>
      <c r="F120" s="7"/>
      <c r="G120" s="6"/>
      <c r="H120" s="6"/>
      <c r="I120" s="6"/>
      <c r="J120" s="11"/>
      <c r="K120" s="11"/>
      <c r="L120" s="12"/>
      <c r="M120" s="13"/>
      <c r="N120" s="14"/>
      <c r="O120" s="7"/>
      <c r="P120" s="6"/>
      <c r="Q120" s="63" t="str">
        <f t="shared" si="6"/>
        <v/>
      </c>
      <c r="R120" s="1" t="str">
        <f t="shared" si="7"/>
        <v/>
      </c>
      <c r="S120" s="1" t="str">
        <f t="shared" si="10"/>
        <v xml:space="preserve">    </v>
      </c>
      <c r="T120" s="1" t="str">
        <f t="shared" si="8"/>
        <v xml:space="preserve">    </v>
      </c>
    </row>
    <row r="121" spans="1:20" ht="15" customHeight="1">
      <c r="A121" s="25" t="str">
        <f t="shared" si="9"/>
        <v/>
      </c>
      <c r="B121" s="5"/>
      <c r="C121" s="21"/>
      <c r="D121" s="21"/>
      <c r="E121" s="6"/>
      <c r="F121" s="7"/>
      <c r="G121" s="6"/>
      <c r="H121" s="6"/>
      <c r="I121" s="6"/>
      <c r="J121" s="11"/>
      <c r="K121" s="11"/>
      <c r="L121" s="12"/>
      <c r="M121" s="13"/>
      <c r="N121" s="14"/>
      <c r="O121" s="7"/>
      <c r="P121" s="11"/>
      <c r="Q121" s="63" t="str">
        <f t="shared" si="6"/>
        <v/>
      </c>
      <c r="R121" s="1" t="str">
        <f t="shared" si="7"/>
        <v/>
      </c>
      <c r="S121" s="1" t="str">
        <f t="shared" si="10"/>
        <v xml:space="preserve">    </v>
      </c>
      <c r="T121" s="1" t="str">
        <f t="shared" si="8"/>
        <v xml:space="preserve">    </v>
      </c>
    </row>
    <row r="122" spans="1:20" ht="15" customHeight="1">
      <c r="A122" s="25" t="str">
        <f t="shared" si="9"/>
        <v/>
      </c>
      <c r="B122" s="5"/>
      <c r="C122" s="21"/>
      <c r="D122" s="21"/>
      <c r="E122" s="6"/>
      <c r="F122" s="7"/>
      <c r="G122" s="6"/>
      <c r="H122" s="6"/>
      <c r="I122" s="11"/>
      <c r="J122" s="6"/>
      <c r="K122" s="11"/>
      <c r="L122" s="12"/>
      <c r="M122" s="13"/>
      <c r="N122" s="14"/>
      <c r="O122" s="7"/>
      <c r="P122" s="6"/>
      <c r="Q122" s="63" t="str">
        <f t="shared" si="6"/>
        <v/>
      </c>
      <c r="R122" s="1" t="str">
        <f t="shared" si="7"/>
        <v/>
      </c>
      <c r="S122" s="1" t="str">
        <f t="shared" si="10"/>
        <v xml:space="preserve">    </v>
      </c>
      <c r="T122" s="1" t="str">
        <f t="shared" si="8"/>
        <v xml:space="preserve">    </v>
      </c>
    </row>
    <row r="123" spans="1:20" ht="15" customHeight="1">
      <c r="A123" s="25" t="str">
        <f t="shared" si="9"/>
        <v/>
      </c>
      <c r="B123" s="5"/>
      <c r="C123" s="21"/>
      <c r="D123" s="21"/>
      <c r="E123" s="6"/>
      <c r="F123" s="7"/>
      <c r="G123" s="6"/>
      <c r="H123" s="6"/>
      <c r="I123" s="11"/>
      <c r="J123" s="11"/>
      <c r="K123" s="11"/>
      <c r="L123" s="12"/>
      <c r="M123" s="13"/>
      <c r="N123" s="14"/>
      <c r="O123" s="7"/>
      <c r="P123" s="11"/>
      <c r="Q123" s="63" t="str">
        <f t="shared" si="6"/>
        <v/>
      </c>
      <c r="R123" s="1" t="str">
        <f t="shared" si="7"/>
        <v/>
      </c>
      <c r="S123" s="1" t="str">
        <f t="shared" si="10"/>
        <v xml:space="preserve">    </v>
      </c>
      <c r="T123" s="1" t="str">
        <f t="shared" si="8"/>
        <v xml:space="preserve">    </v>
      </c>
    </row>
    <row r="124" spans="1:20" ht="15" customHeight="1">
      <c r="A124" s="25" t="str">
        <f t="shared" si="9"/>
        <v/>
      </c>
      <c r="B124" s="5"/>
      <c r="C124" s="21"/>
      <c r="D124" s="21"/>
      <c r="E124" s="6"/>
      <c r="F124" s="7"/>
      <c r="G124" s="6"/>
      <c r="H124" s="6"/>
      <c r="I124" s="11"/>
      <c r="J124" s="11"/>
      <c r="K124" s="11"/>
      <c r="L124" s="12"/>
      <c r="M124" s="13"/>
      <c r="N124" s="14"/>
      <c r="O124" s="7"/>
      <c r="P124" s="6"/>
      <c r="Q124" s="63" t="str">
        <f t="shared" si="6"/>
        <v/>
      </c>
      <c r="R124" s="1" t="str">
        <f t="shared" si="7"/>
        <v/>
      </c>
      <c r="S124" s="1" t="str">
        <f t="shared" si="10"/>
        <v xml:space="preserve">    </v>
      </c>
      <c r="T124" s="1" t="str">
        <f t="shared" si="8"/>
        <v xml:space="preserve">    </v>
      </c>
    </row>
    <row r="125" spans="1:20" ht="15" customHeight="1">
      <c r="A125" s="25" t="str">
        <f t="shared" si="9"/>
        <v/>
      </c>
      <c r="B125" s="5"/>
      <c r="C125" s="21"/>
      <c r="D125" s="21"/>
      <c r="E125" s="6"/>
      <c r="F125" s="7"/>
      <c r="G125" s="6"/>
      <c r="H125" s="6"/>
      <c r="I125" s="11"/>
      <c r="J125" s="11"/>
      <c r="K125" s="11"/>
      <c r="L125" s="12"/>
      <c r="M125" s="13"/>
      <c r="N125" s="14"/>
      <c r="O125" s="7"/>
      <c r="P125" s="11"/>
      <c r="Q125" s="63" t="str">
        <f t="shared" si="6"/>
        <v/>
      </c>
      <c r="R125" s="1" t="str">
        <f t="shared" si="7"/>
        <v/>
      </c>
      <c r="S125" s="1" t="str">
        <f t="shared" si="10"/>
        <v xml:space="preserve">    </v>
      </c>
      <c r="T125" s="1" t="str">
        <f t="shared" si="8"/>
        <v xml:space="preserve">    </v>
      </c>
    </row>
    <row r="126" spans="1:20" ht="15" customHeight="1">
      <c r="A126" s="25" t="str">
        <f t="shared" si="9"/>
        <v/>
      </c>
      <c r="B126" s="16"/>
      <c r="C126" s="22"/>
      <c r="D126" s="22"/>
      <c r="E126" s="6"/>
      <c r="F126" s="7"/>
      <c r="G126" s="17"/>
      <c r="H126" s="17"/>
      <c r="I126" s="15"/>
      <c r="J126" s="15"/>
      <c r="K126" s="15"/>
      <c r="L126" s="12"/>
      <c r="M126" s="18"/>
      <c r="N126" s="19"/>
      <c r="O126" s="20"/>
      <c r="P126" s="15"/>
      <c r="Q126" s="63" t="str">
        <f t="shared" si="6"/>
        <v/>
      </c>
      <c r="R126" s="1" t="str">
        <f t="shared" si="7"/>
        <v/>
      </c>
      <c r="S126" s="1" t="str">
        <f t="shared" si="10"/>
        <v xml:space="preserve">    </v>
      </c>
      <c r="T126" s="1" t="str">
        <f t="shared" si="8"/>
        <v xml:space="preserve">    </v>
      </c>
    </row>
    <row r="127" spans="1:20" ht="15" customHeight="1">
      <c r="A127" s="25" t="str">
        <f t="shared" si="9"/>
        <v/>
      </c>
      <c r="B127" s="5"/>
      <c r="C127" s="21"/>
      <c r="D127" s="21"/>
      <c r="E127" s="6"/>
      <c r="F127" s="7"/>
      <c r="G127" s="6"/>
      <c r="H127" s="6"/>
      <c r="I127" s="11"/>
      <c r="J127" s="11"/>
      <c r="K127" s="11"/>
      <c r="L127" s="12"/>
      <c r="M127" s="13"/>
      <c r="N127" s="14"/>
      <c r="O127" s="7"/>
      <c r="P127" s="11"/>
      <c r="Q127" s="63" t="str">
        <f t="shared" si="6"/>
        <v/>
      </c>
      <c r="R127" s="1" t="str">
        <f t="shared" si="7"/>
        <v/>
      </c>
      <c r="S127" s="1" t="str">
        <f t="shared" si="10"/>
        <v xml:space="preserve">    </v>
      </c>
      <c r="T127" s="1" t="str">
        <f t="shared" si="8"/>
        <v xml:space="preserve">    </v>
      </c>
    </row>
    <row r="128" spans="1:20" ht="15" customHeight="1">
      <c r="A128" s="25" t="str">
        <f t="shared" si="9"/>
        <v/>
      </c>
      <c r="B128" s="5"/>
      <c r="C128" s="21"/>
      <c r="D128" s="21"/>
      <c r="E128" s="6"/>
      <c r="F128" s="7"/>
      <c r="G128" s="6"/>
      <c r="H128" s="6"/>
      <c r="I128" s="11"/>
      <c r="J128" s="11"/>
      <c r="K128" s="11"/>
      <c r="L128" s="12"/>
      <c r="M128" s="13"/>
      <c r="N128" s="14"/>
      <c r="O128" s="7"/>
      <c r="P128" s="11"/>
      <c r="Q128" s="63" t="str">
        <f t="shared" si="6"/>
        <v/>
      </c>
      <c r="R128" s="1" t="str">
        <f t="shared" si="7"/>
        <v/>
      </c>
      <c r="S128" s="1" t="str">
        <f t="shared" si="10"/>
        <v xml:space="preserve">    </v>
      </c>
      <c r="T128" s="1" t="str">
        <f t="shared" si="8"/>
        <v xml:space="preserve">    </v>
      </c>
    </row>
    <row r="129" spans="1:20" ht="15" customHeight="1">
      <c r="A129" s="25" t="str">
        <f t="shared" si="9"/>
        <v/>
      </c>
      <c r="B129" s="5"/>
      <c r="C129" s="21"/>
      <c r="D129" s="21"/>
      <c r="E129" s="6"/>
      <c r="F129" s="7"/>
      <c r="G129" s="6"/>
      <c r="H129" s="6"/>
      <c r="I129" s="11"/>
      <c r="J129" s="11"/>
      <c r="K129" s="11"/>
      <c r="L129" s="12"/>
      <c r="M129" s="13"/>
      <c r="N129" s="14"/>
      <c r="O129" s="7"/>
      <c r="P129" s="11"/>
      <c r="Q129" s="63" t="str">
        <f t="shared" si="6"/>
        <v/>
      </c>
      <c r="R129" s="1" t="str">
        <f t="shared" si="7"/>
        <v/>
      </c>
      <c r="S129" s="1" t="str">
        <f t="shared" si="10"/>
        <v xml:space="preserve">    </v>
      </c>
      <c r="T129" s="1" t="str">
        <f t="shared" si="8"/>
        <v xml:space="preserve">    </v>
      </c>
    </row>
    <row r="130" spans="1:20" ht="15" customHeight="1">
      <c r="A130" s="25" t="str">
        <f t="shared" si="9"/>
        <v/>
      </c>
      <c r="B130" s="5"/>
      <c r="C130" s="21"/>
      <c r="D130" s="21"/>
      <c r="E130" s="6"/>
      <c r="F130" s="7"/>
      <c r="G130" s="6"/>
      <c r="H130" s="6"/>
      <c r="I130" s="11"/>
      <c r="J130" s="11"/>
      <c r="K130" s="11"/>
      <c r="L130" s="12"/>
      <c r="M130" s="13"/>
      <c r="N130" s="14"/>
      <c r="O130" s="7"/>
      <c r="P130" s="11"/>
      <c r="Q130" s="63" t="str">
        <f t="shared" si="6"/>
        <v/>
      </c>
      <c r="R130" s="1" t="str">
        <f t="shared" si="7"/>
        <v/>
      </c>
      <c r="S130" s="1" t="str">
        <f t="shared" si="10"/>
        <v xml:space="preserve">    </v>
      </c>
      <c r="T130" s="1" t="str">
        <f t="shared" si="8"/>
        <v xml:space="preserve">    </v>
      </c>
    </row>
    <row r="131" spans="1:20" ht="15" customHeight="1">
      <c r="A131" s="25" t="str">
        <f t="shared" si="9"/>
        <v/>
      </c>
      <c r="B131" s="5"/>
      <c r="C131" s="21"/>
      <c r="D131" s="21"/>
      <c r="E131" s="6"/>
      <c r="F131" s="7"/>
      <c r="G131" s="6"/>
      <c r="H131" s="6"/>
      <c r="I131" s="11"/>
      <c r="J131" s="11"/>
      <c r="K131" s="11"/>
      <c r="L131" s="12"/>
      <c r="M131" s="13"/>
      <c r="N131" s="14"/>
      <c r="O131" s="7"/>
      <c r="P131" s="11"/>
      <c r="Q131" s="63" t="str">
        <f t="shared" si="6"/>
        <v/>
      </c>
      <c r="R131" s="1" t="str">
        <f t="shared" si="7"/>
        <v/>
      </c>
      <c r="S131" s="1" t="str">
        <f t="shared" si="10"/>
        <v xml:space="preserve">    </v>
      </c>
      <c r="T131" s="1" t="str">
        <f t="shared" si="8"/>
        <v xml:space="preserve">    </v>
      </c>
    </row>
    <row r="132" spans="1:20" ht="15" customHeight="1">
      <c r="A132" s="25" t="str">
        <f t="shared" si="9"/>
        <v/>
      </c>
      <c r="B132" s="5"/>
      <c r="C132" s="21"/>
      <c r="D132" s="21"/>
      <c r="E132" s="6"/>
      <c r="F132" s="7"/>
      <c r="G132" s="6"/>
      <c r="H132" s="6"/>
      <c r="I132" s="11"/>
      <c r="J132" s="11"/>
      <c r="K132" s="11"/>
      <c r="L132" s="12"/>
      <c r="M132" s="13"/>
      <c r="N132" s="14"/>
      <c r="O132" s="7"/>
      <c r="P132" s="11"/>
      <c r="Q132" s="63" t="str">
        <f t="shared" si="6"/>
        <v/>
      </c>
      <c r="R132" s="1" t="str">
        <f t="shared" si="7"/>
        <v/>
      </c>
      <c r="S132" s="1" t="str">
        <f t="shared" si="10"/>
        <v xml:space="preserve">    </v>
      </c>
      <c r="T132" s="1" t="str">
        <f t="shared" si="8"/>
        <v xml:space="preserve">    </v>
      </c>
    </row>
    <row r="133" spans="1:20" ht="15" customHeight="1">
      <c r="A133" s="25" t="str">
        <f t="shared" si="9"/>
        <v/>
      </c>
      <c r="B133" s="5"/>
      <c r="C133" s="21"/>
      <c r="D133" s="21"/>
      <c r="E133" s="6"/>
      <c r="F133" s="7"/>
      <c r="G133" s="6"/>
      <c r="H133" s="6"/>
      <c r="I133" s="11"/>
      <c r="J133" s="11"/>
      <c r="K133" s="11"/>
      <c r="L133" s="12"/>
      <c r="M133" s="13"/>
      <c r="N133" s="14"/>
      <c r="O133" s="7"/>
      <c r="P133" s="11"/>
      <c r="Q133" s="63" t="str">
        <f t="shared" si="6"/>
        <v/>
      </c>
      <c r="R133" s="1" t="str">
        <f t="shared" si="7"/>
        <v/>
      </c>
      <c r="S133" s="1" t="str">
        <f t="shared" si="10"/>
        <v xml:space="preserve">    </v>
      </c>
      <c r="T133" s="1" t="str">
        <f t="shared" si="8"/>
        <v xml:space="preserve">    </v>
      </c>
    </row>
    <row r="134" spans="1:20" ht="15" customHeight="1">
      <c r="A134" s="25" t="str">
        <f t="shared" si="9"/>
        <v/>
      </c>
      <c r="B134" s="5"/>
      <c r="C134" s="21"/>
      <c r="D134" s="21"/>
      <c r="E134" s="6"/>
      <c r="F134" s="7"/>
      <c r="G134" s="6"/>
      <c r="H134" s="6"/>
      <c r="I134" s="11"/>
      <c r="J134" s="11"/>
      <c r="K134" s="11"/>
      <c r="L134" s="12"/>
      <c r="M134" s="13"/>
      <c r="N134" s="14"/>
      <c r="O134" s="7"/>
      <c r="P134" s="11"/>
      <c r="Q134" s="63" t="str">
        <f t="shared" si="6"/>
        <v/>
      </c>
      <c r="R134" s="1" t="str">
        <f t="shared" si="7"/>
        <v/>
      </c>
      <c r="S134" s="1" t="str">
        <f t="shared" si="10"/>
        <v xml:space="preserve">    </v>
      </c>
      <c r="T134" s="1" t="str">
        <f t="shared" si="8"/>
        <v xml:space="preserve">    </v>
      </c>
    </row>
    <row r="135" spans="1:20" ht="15" customHeight="1">
      <c r="A135" s="25" t="str">
        <f t="shared" si="9"/>
        <v/>
      </c>
      <c r="B135" s="5"/>
      <c r="C135" s="21"/>
      <c r="D135" s="21"/>
      <c r="E135" s="6"/>
      <c r="F135" s="7"/>
      <c r="G135" s="6"/>
      <c r="H135" s="6"/>
      <c r="I135" s="11"/>
      <c r="J135" s="11"/>
      <c r="K135" s="11"/>
      <c r="L135" s="12"/>
      <c r="M135" s="13"/>
      <c r="N135" s="14"/>
      <c r="O135" s="7"/>
      <c r="P135" s="11"/>
      <c r="Q135" s="63" t="str">
        <f t="shared" ref="Q135:Q198" si="11">IF(P135="","",VLOOKUP(P135,$Z$7:$AA$68,2,FALSE))</f>
        <v/>
      </c>
      <c r="R135" s="1" t="str">
        <f t="shared" ref="R135:R223" si="12">A138</f>
        <v/>
      </c>
      <c r="S135" s="1" t="str">
        <f t="shared" ref="S135:S223" si="13">""&amp;L138&amp;"  "&amp;M138&amp;"  "&amp;N138&amp;""</f>
        <v xml:space="preserve">    </v>
      </c>
      <c r="T135" s="1" t="str">
        <f t="shared" si="8"/>
        <v xml:space="preserve">    </v>
      </c>
    </row>
    <row r="136" spans="1:20" ht="15" customHeight="1">
      <c r="A136" s="25" t="str">
        <f t="shared" si="9"/>
        <v/>
      </c>
      <c r="B136" s="5"/>
      <c r="C136" s="21"/>
      <c r="D136" s="21"/>
      <c r="E136" s="6"/>
      <c r="F136" s="7"/>
      <c r="G136" s="6"/>
      <c r="H136" s="6"/>
      <c r="I136" s="11"/>
      <c r="J136" s="11"/>
      <c r="K136" s="11"/>
      <c r="L136" s="12"/>
      <c r="M136" s="13"/>
      <c r="N136" s="14"/>
      <c r="O136" s="7"/>
      <c r="P136" s="11"/>
      <c r="Q136" s="63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ref="T136:T226" si="14">S136</f>
        <v xml:space="preserve">    </v>
      </c>
    </row>
    <row r="137" spans="1:20" ht="15" customHeight="1">
      <c r="A137" s="25" t="str">
        <f t="shared" si="9"/>
        <v/>
      </c>
      <c r="B137" s="5"/>
      <c r="C137" s="21"/>
      <c r="D137" s="21"/>
      <c r="E137" s="6"/>
      <c r="F137" s="7"/>
      <c r="G137" s="6"/>
      <c r="H137" s="6"/>
      <c r="I137" s="11"/>
      <c r="J137" s="11"/>
      <c r="K137" s="11"/>
      <c r="L137" s="12"/>
      <c r="M137" s="13"/>
      <c r="N137" s="14"/>
      <c r="O137" s="7"/>
      <c r="P137" s="11"/>
      <c r="Q137" s="63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25" t="str">
        <f t="shared" si="9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25" t="str">
        <f t="shared" ref="A139:A226" si="15">IF(OR(B139="",C139="",D139=""),"",TEXT(Q139,"000")&amp;B139&amp;TEXT(C139,"00")&amp;TEXT(D139,"00"))</f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25" t="str">
        <f t="shared" si="15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25" t="str">
        <f t="shared" si="15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25" t="str">
        <f t="shared" si="15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25" t="str">
        <f t="shared" si="15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25" t="str">
        <f t="shared" si="15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25" t="str">
        <f t="shared" si="15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25" t="str">
        <f t="shared" si="15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25" t="str">
        <f t="shared" si="15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25" t="str">
        <f t="shared" si="15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25" t="str">
        <f t="shared" si="15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25" t="str">
        <f t="shared" si="15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25" t="str">
        <f t="shared" si="15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25" t="str">
        <f t="shared" si="15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25" t="str">
        <f t="shared" si="15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25" t="str">
        <f t="shared" si="15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25" t="str">
        <f t="shared" si="15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25" t="str">
        <f t="shared" si="15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25" t="str">
        <f t="shared" si="15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25" t="str">
        <f t="shared" si="15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25" t="str">
        <f t="shared" si="15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25" t="str">
        <f t="shared" si="15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25" t="str">
        <f t="shared" si="15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25" t="str">
        <f t="shared" si="15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25" t="str">
        <f t="shared" si="15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25" t="str">
        <f t="shared" si="15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25" t="str">
        <f t="shared" si="15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25" t="str">
        <f t="shared" si="15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25" t="str">
        <f t="shared" si="15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25" t="str">
        <f t="shared" si="15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25" t="str">
        <f t="shared" si="15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25" t="str">
        <f t="shared" si="15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25" t="str">
        <f t="shared" si="15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25" t="str">
        <f t="shared" si="15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25" t="str">
        <f t="shared" si="15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25" t="str">
        <f t="shared" si="15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25" t="str">
        <f t="shared" si="15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25" t="str">
        <f t="shared" si="15"/>
        <v/>
      </c>
      <c r="B176" s="5"/>
      <c r="C176" s="21"/>
      <c r="D176" s="21"/>
      <c r="E176" s="6"/>
      <c r="F176" s="7"/>
      <c r="G176" s="6"/>
      <c r="H176" s="6"/>
      <c r="I176" s="11"/>
      <c r="J176" s="11"/>
      <c r="K176" s="11"/>
      <c r="L176" s="12"/>
      <c r="M176" s="13"/>
      <c r="N176" s="14"/>
      <c r="O176" s="7"/>
      <c r="P176" s="11"/>
      <c r="Q176" s="63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25" t="str">
        <f t="shared" si="15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25" t="str">
        <f t="shared" si="15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25" t="str">
        <f t="shared" si="15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25" t="str">
        <f t="shared" si="15"/>
        <v/>
      </c>
      <c r="B180" s="16"/>
      <c r="C180" s="22"/>
      <c r="D180" s="22"/>
      <c r="E180" s="6"/>
      <c r="F180" s="7"/>
      <c r="G180" s="17"/>
      <c r="H180" s="17"/>
      <c r="I180" s="15"/>
      <c r="J180" s="15"/>
      <c r="K180" s="15"/>
      <c r="L180" s="12"/>
      <c r="M180" s="18"/>
      <c r="N180" s="19"/>
      <c r="O180" s="20"/>
      <c r="P180" s="15"/>
      <c r="Q180" s="63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25" t="str">
        <f t="shared" si="15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25" t="str">
        <f t="shared" si="15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25" t="str">
        <f t="shared" si="15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25" t="str">
        <f t="shared" si="15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25" t="str">
        <f t="shared" si="15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25" t="str">
        <f t="shared" si="15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25" t="str">
        <f t="shared" si="15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25" t="str">
        <f t="shared" si="15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25" t="str">
        <f t="shared" si="15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25" t="str">
        <f t="shared" si="15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25" t="str">
        <f t="shared" si="15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25" t="str">
        <f t="shared" si="15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25" t="str">
        <f t="shared" si="15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25" t="str">
        <f t="shared" si="15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25" t="str">
        <f t="shared" si="15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25" t="str">
        <f t="shared" si="15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25" t="str">
        <f t="shared" si="15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25" t="str">
        <f t="shared" si="15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25" t="str">
        <f t="shared" si="15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ref="Q199:Q226" si="16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25" t="str">
        <f t="shared" si="15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6"/>
        <v/>
      </c>
      <c r="R200" s="1" t="str">
        <f t="shared" si="12"/>
        <v/>
      </c>
      <c r="S200" s="1" t="str">
        <f t="shared" si="13"/>
        <v xml:space="preserve">    </v>
      </c>
      <c r="T200" s="1" t="str">
        <f t="shared" si="14"/>
        <v xml:space="preserve">    </v>
      </c>
    </row>
    <row r="201" spans="1:20" ht="15" customHeight="1">
      <c r="A201" s="25" t="str">
        <f t="shared" si="15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6"/>
        <v/>
      </c>
      <c r="R201" s="1" t="str">
        <f t="shared" si="12"/>
        <v/>
      </c>
      <c r="S201" s="1" t="str">
        <f t="shared" si="13"/>
        <v xml:space="preserve">    </v>
      </c>
      <c r="T201" s="1" t="str">
        <f t="shared" si="14"/>
        <v xml:space="preserve">    </v>
      </c>
    </row>
    <row r="202" spans="1:20" ht="15" customHeight="1">
      <c r="A202" s="25" t="str">
        <f t="shared" si="15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6"/>
        <v/>
      </c>
      <c r="R202" s="1" t="str">
        <f t="shared" si="12"/>
        <v/>
      </c>
      <c r="S202" s="1" t="str">
        <f t="shared" si="13"/>
        <v xml:space="preserve">    </v>
      </c>
      <c r="T202" s="1" t="str">
        <f t="shared" si="14"/>
        <v xml:space="preserve">    </v>
      </c>
    </row>
    <row r="203" spans="1:20" ht="15" customHeight="1">
      <c r="A203" s="25" t="str">
        <f t="shared" si="15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6"/>
        <v/>
      </c>
      <c r="R203" s="1" t="str">
        <f t="shared" si="12"/>
        <v/>
      </c>
      <c r="S203" s="1" t="str">
        <f t="shared" si="13"/>
        <v xml:space="preserve">    </v>
      </c>
      <c r="T203" s="1" t="str">
        <f t="shared" si="14"/>
        <v xml:space="preserve">    </v>
      </c>
    </row>
    <row r="204" spans="1:20" ht="15" customHeight="1">
      <c r="A204" s="25" t="str">
        <f t="shared" si="15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6"/>
        <v/>
      </c>
      <c r="R204" s="1" t="str">
        <f t="shared" si="12"/>
        <v/>
      </c>
      <c r="S204" s="1" t="str">
        <f t="shared" si="13"/>
        <v xml:space="preserve">    </v>
      </c>
      <c r="T204" s="1" t="str">
        <f t="shared" si="14"/>
        <v xml:space="preserve">    </v>
      </c>
    </row>
    <row r="205" spans="1:20" ht="15" customHeight="1">
      <c r="A205" s="25" t="str">
        <f t="shared" si="15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6"/>
        <v/>
      </c>
      <c r="R205" s="1" t="str">
        <f t="shared" si="12"/>
        <v/>
      </c>
      <c r="S205" s="1" t="str">
        <f t="shared" si="13"/>
        <v xml:space="preserve">    </v>
      </c>
      <c r="T205" s="1" t="str">
        <f t="shared" si="14"/>
        <v xml:space="preserve">    </v>
      </c>
    </row>
    <row r="206" spans="1:20" ht="15" customHeight="1">
      <c r="A206" s="25" t="str">
        <f t="shared" si="15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6"/>
        <v/>
      </c>
      <c r="R206" s="1" t="str">
        <f t="shared" si="12"/>
        <v/>
      </c>
      <c r="S206" s="1" t="str">
        <f t="shared" si="13"/>
        <v xml:space="preserve">    </v>
      </c>
      <c r="T206" s="1" t="str">
        <f t="shared" si="14"/>
        <v xml:space="preserve">    </v>
      </c>
    </row>
    <row r="207" spans="1:20" ht="15" customHeight="1">
      <c r="A207" s="25" t="str">
        <f t="shared" si="15"/>
        <v/>
      </c>
      <c r="B207" s="5"/>
      <c r="C207" s="21"/>
      <c r="D207" s="21"/>
      <c r="E207" s="6"/>
      <c r="F207" s="7"/>
      <c r="G207" s="6"/>
      <c r="H207" s="6"/>
      <c r="I207" s="11"/>
      <c r="J207" s="11"/>
      <c r="K207" s="11"/>
      <c r="L207" s="12"/>
      <c r="M207" s="13"/>
      <c r="N207" s="14"/>
      <c r="O207" s="7"/>
      <c r="P207" s="11"/>
      <c r="Q207" s="63" t="str">
        <f t="shared" si="16"/>
        <v/>
      </c>
      <c r="R207" s="1" t="str">
        <f t="shared" si="12"/>
        <v/>
      </c>
      <c r="S207" s="1" t="str">
        <f t="shared" si="13"/>
        <v xml:space="preserve">    </v>
      </c>
      <c r="T207" s="1" t="str">
        <f t="shared" si="14"/>
        <v xml:space="preserve">    </v>
      </c>
    </row>
    <row r="208" spans="1:20" ht="15" customHeight="1">
      <c r="A208" s="25" t="str">
        <f t="shared" si="15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6"/>
        <v/>
      </c>
      <c r="R208" s="1" t="str">
        <f t="shared" si="12"/>
        <v/>
      </c>
      <c r="S208" s="1" t="str">
        <f t="shared" si="13"/>
        <v xml:space="preserve">    </v>
      </c>
      <c r="T208" s="1" t="str">
        <f t="shared" si="14"/>
        <v xml:space="preserve">    </v>
      </c>
    </row>
    <row r="209" spans="1:20" ht="15" customHeight="1">
      <c r="A209" s="25" t="str">
        <f t="shared" si="15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6"/>
        <v/>
      </c>
      <c r="R209" s="1" t="str">
        <f t="shared" si="12"/>
        <v/>
      </c>
      <c r="S209" s="1" t="str">
        <f t="shared" si="13"/>
        <v xml:space="preserve">    </v>
      </c>
      <c r="T209" s="1" t="str">
        <f t="shared" si="14"/>
        <v xml:space="preserve">    </v>
      </c>
    </row>
    <row r="210" spans="1:20" ht="15" customHeight="1">
      <c r="A210" s="25" t="str">
        <f t="shared" si="15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6"/>
        <v/>
      </c>
      <c r="R210" s="1" t="str">
        <f t="shared" si="12"/>
        <v/>
      </c>
      <c r="S210" s="1" t="str">
        <f t="shared" si="13"/>
        <v xml:space="preserve">    </v>
      </c>
      <c r="T210" s="1" t="str">
        <f t="shared" si="14"/>
        <v xml:space="preserve">    </v>
      </c>
    </row>
    <row r="211" spans="1:20" ht="15" customHeight="1">
      <c r="A211" s="25" t="str">
        <f t="shared" si="15"/>
        <v/>
      </c>
      <c r="B211" s="16"/>
      <c r="C211" s="22"/>
      <c r="D211" s="22"/>
      <c r="E211" s="6"/>
      <c r="F211" s="7"/>
      <c r="G211" s="17"/>
      <c r="H211" s="17"/>
      <c r="I211" s="15"/>
      <c r="J211" s="15"/>
      <c r="K211" s="15"/>
      <c r="L211" s="12"/>
      <c r="M211" s="18"/>
      <c r="N211" s="19"/>
      <c r="O211" s="20"/>
      <c r="P211" s="15"/>
      <c r="Q211" s="63" t="str">
        <f t="shared" si="16"/>
        <v/>
      </c>
      <c r="R211" s="1" t="str">
        <f t="shared" si="12"/>
        <v/>
      </c>
      <c r="S211" s="1" t="str">
        <f t="shared" si="13"/>
        <v xml:space="preserve">    </v>
      </c>
      <c r="T211" s="1" t="str">
        <f t="shared" si="14"/>
        <v xml:space="preserve">    </v>
      </c>
    </row>
    <row r="212" spans="1:20" ht="15" customHeight="1">
      <c r="A212" s="25" t="str">
        <f t="shared" si="15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6"/>
        <v/>
      </c>
      <c r="R212" s="1" t="str">
        <f t="shared" si="12"/>
        <v/>
      </c>
      <c r="S212" s="1" t="str">
        <f t="shared" si="13"/>
        <v xml:space="preserve">    </v>
      </c>
      <c r="T212" s="1" t="str">
        <f t="shared" si="14"/>
        <v xml:space="preserve">    </v>
      </c>
    </row>
    <row r="213" spans="1:20" ht="15" customHeight="1">
      <c r="A213" s="25" t="str">
        <f t="shared" si="15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6"/>
        <v/>
      </c>
      <c r="R213" s="1" t="str">
        <f t="shared" si="12"/>
        <v/>
      </c>
      <c r="S213" s="1" t="str">
        <f t="shared" si="13"/>
        <v xml:space="preserve">    </v>
      </c>
      <c r="T213" s="1" t="str">
        <f t="shared" si="14"/>
        <v xml:space="preserve">    </v>
      </c>
    </row>
    <row r="214" spans="1:20" ht="15" customHeight="1">
      <c r="A214" s="25" t="str">
        <f t="shared" si="15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6"/>
        <v/>
      </c>
      <c r="R214" s="1" t="str">
        <f t="shared" si="12"/>
        <v/>
      </c>
      <c r="S214" s="1" t="str">
        <f t="shared" si="13"/>
        <v xml:space="preserve">    </v>
      </c>
      <c r="T214" s="1" t="str">
        <f t="shared" si="14"/>
        <v xml:space="preserve">    </v>
      </c>
    </row>
    <row r="215" spans="1:20" ht="15" customHeight="1">
      <c r="A215" s="25" t="str">
        <f t="shared" si="15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6"/>
        <v/>
      </c>
      <c r="R215" s="1" t="str">
        <f t="shared" si="12"/>
        <v/>
      </c>
      <c r="S215" s="1" t="str">
        <f t="shared" si="13"/>
        <v xml:space="preserve">    </v>
      </c>
      <c r="T215" s="1" t="str">
        <f t="shared" si="14"/>
        <v xml:space="preserve">    </v>
      </c>
    </row>
    <row r="216" spans="1:20" ht="15" customHeight="1">
      <c r="A216" s="25" t="str">
        <f t="shared" si="15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6"/>
        <v/>
      </c>
      <c r="R216" s="1" t="str">
        <f t="shared" si="12"/>
        <v/>
      </c>
      <c r="S216" s="1" t="str">
        <f t="shared" si="13"/>
        <v xml:space="preserve">    </v>
      </c>
      <c r="T216" s="1" t="str">
        <f t="shared" si="14"/>
        <v xml:space="preserve">    </v>
      </c>
    </row>
    <row r="217" spans="1:20" ht="15" customHeight="1">
      <c r="A217" s="25" t="str">
        <f t="shared" si="15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6"/>
        <v/>
      </c>
      <c r="R217" s="1" t="str">
        <f t="shared" si="12"/>
        <v/>
      </c>
      <c r="S217" s="1" t="str">
        <f t="shared" si="13"/>
        <v xml:space="preserve">    </v>
      </c>
      <c r="T217" s="1" t="str">
        <f t="shared" si="14"/>
        <v xml:space="preserve">    </v>
      </c>
    </row>
    <row r="218" spans="1:20" ht="15" customHeight="1">
      <c r="A218" s="25" t="str">
        <f t="shared" si="15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si="16"/>
        <v/>
      </c>
      <c r="R218" s="1" t="str">
        <f t="shared" si="12"/>
        <v/>
      </c>
      <c r="S218" s="1" t="str">
        <f t="shared" si="13"/>
        <v xml:space="preserve">    </v>
      </c>
      <c r="T218" s="1" t="str">
        <f t="shared" si="14"/>
        <v xml:space="preserve">    </v>
      </c>
    </row>
    <row r="219" spans="1:20" ht="15" customHeight="1">
      <c r="A219" s="25" t="str">
        <f t="shared" si="15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6"/>
        <v/>
      </c>
      <c r="R219" s="1" t="str">
        <f t="shared" si="12"/>
        <v/>
      </c>
      <c r="S219" s="1" t="str">
        <f t="shared" si="13"/>
        <v xml:space="preserve">    </v>
      </c>
      <c r="T219" s="1" t="str">
        <f t="shared" si="14"/>
        <v xml:space="preserve">    </v>
      </c>
    </row>
    <row r="220" spans="1:20" ht="15" customHeight="1">
      <c r="A220" s="25" t="str">
        <f t="shared" si="15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6"/>
        <v/>
      </c>
      <c r="R220" s="1" t="str">
        <f t="shared" si="12"/>
        <v/>
      </c>
      <c r="S220" s="1" t="str">
        <f t="shared" si="13"/>
        <v xml:space="preserve">    </v>
      </c>
      <c r="T220" s="1" t="str">
        <f t="shared" si="14"/>
        <v xml:space="preserve">    </v>
      </c>
    </row>
    <row r="221" spans="1:20" ht="15" customHeight="1">
      <c r="A221" s="25" t="str">
        <f t="shared" si="15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6"/>
        <v/>
      </c>
      <c r="R221" s="1" t="str">
        <f t="shared" si="12"/>
        <v/>
      </c>
      <c r="S221" s="1" t="str">
        <f t="shared" si="13"/>
        <v xml:space="preserve">    </v>
      </c>
      <c r="T221" s="1" t="str">
        <f t="shared" si="14"/>
        <v xml:space="preserve">    </v>
      </c>
    </row>
    <row r="222" spans="1:20" ht="15" customHeight="1">
      <c r="A222" s="25" t="str">
        <f t="shared" si="15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6"/>
        <v/>
      </c>
      <c r="R222" s="1" t="str">
        <f t="shared" si="12"/>
        <v/>
      </c>
      <c r="S222" s="1" t="str">
        <f t="shared" si="13"/>
        <v xml:space="preserve">    </v>
      </c>
      <c r="T222" s="1" t="str">
        <f t="shared" si="14"/>
        <v xml:space="preserve">    </v>
      </c>
    </row>
    <row r="223" spans="1:20" ht="15" customHeight="1">
      <c r="A223" s="25" t="str">
        <f t="shared" si="15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6"/>
        <v/>
      </c>
      <c r="R223" s="1" t="str">
        <f t="shared" si="12"/>
        <v/>
      </c>
      <c r="S223" s="1" t="str">
        <f t="shared" si="13"/>
        <v xml:space="preserve">    </v>
      </c>
      <c r="T223" s="1" t="str">
        <f t="shared" si="14"/>
        <v xml:space="preserve">    </v>
      </c>
    </row>
    <row r="224" spans="1:20" ht="15" customHeight="1">
      <c r="A224" s="25" t="str">
        <f t="shared" si="15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6"/>
        <v/>
      </c>
      <c r="R224" s="1" t="e">
        <f>#REF!</f>
        <v>#REF!</v>
      </c>
      <c r="S224" s="1" t="e">
        <f>""&amp;#REF!&amp;"  "&amp;#REF!&amp;"  "&amp;#REF!&amp;""</f>
        <v>#REF!</v>
      </c>
      <c r="T224" s="1" t="e">
        <f t="shared" si="14"/>
        <v>#REF!</v>
      </c>
    </row>
    <row r="225" spans="1:20" ht="15" customHeight="1">
      <c r="A225" s="25" t="str">
        <f t="shared" si="15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6"/>
        <v/>
      </c>
      <c r="R225" s="1" t="e">
        <f>#REF!</f>
        <v>#REF!</v>
      </c>
      <c r="S225" s="1" t="e">
        <f>""&amp;#REF!&amp;"  "&amp;#REF!&amp;"  "&amp;#REF!&amp;""</f>
        <v>#REF!</v>
      </c>
      <c r="T225" s="1" t="e">
        <f t="shared" si="14"/>
        <v>#REF!</v>
      </c>
    </row>
    <row r="226" spans="1:20" ht="15" customHeight="1">
      <c r="A226" s="25" t="str">
        <f t="shared" si="15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6"/>
        <v/>
      </c>
      <c r="R226" s="1" t="e">
        <f>#REF!</f>
        <v>#REF!</v>
      </c>
      <c r="S226" s="1" t="e">
        <f>""&amp;#REF!&amp;"  "&amp;#REF!&amp;"  "&amp;#REF!&amp;""</f>
        <v>#REF!</v>
      </c>
      <c r="T226" s="1" t="e">
        <f t="shared" si="14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226">
    <cfRule type="duplicateValues" dxfId="20" priority="1"/>
  </conditionalFormatting>
  <dataValidations count="4">
    <dataValidation type="list" imeMode="on" allowBlank="1" showInputMessage="1" showErrorMessage="1" sqref="P124 P66:P69 P71:P76 P78:P98 P100:P107 P109:P110 P112:P120 P122 P7:P64" xr:uid="{00000000-0002-0000-0600-000000000000}">
      <formula1>$Z$7:$Z$69</formula1>
    </dataValidation>
    <dataValidation type="list" imeMode="off" allowBlank="1" showInputMessage="1" showErrorMessage="1" sqref="L123:L126 L66:L69 L71:L121 L7:L64" xr:uid="{00000000-0002-0000-0600-000001000000}">
      <formula1>$U$7:$U$15</formula1>
    </dataValidation>
    <dataValidation imeMode="on" allowBlank="1" showInputMessage="1" showErrorMessage="1" sqref="P65 P70 P77 P99 P108 P111 P125:P226 O7:O226 P121 P123 G7:K226" xr:uid="{00000000-0002-0000-0600-000002000000}"/>
    <dataValidation imeMode="off" allowBlank="1" showInputMessage="1" showErrorMessage="1" sqref="Q7:Q226 L65 L70 L127:L226 L122:N122 M123:N226 M7:N121" xr:uid="{00000000-0002-0000-06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A388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1721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25" t="str">
        <f t="shared" ref="A7:A73" si="0">IF(OR(B7="",C7="",D7=""),"",TEXT(Q7,"000")&amp;B7&amp;TEXT(C7,"00")&amp;TEXT(D7,"00"))</f>
        <v>002Q0101</v>
      </c>
      <c r="B7" s="5" t="s">
        <v>1708</v>
      </c>
      <c r="C7" s="21">
        <v>1</v>
      </c>
      <c r="D7" s="21">
        <v>1</v>
      </c>
      <c r="E7" s="6" t="s">
        <v>756</v>
      </c>
      <c r="F7" s="7" t="s">
        <v>963</v>
      </c>
      <c r="G7" s="6" t="s">
        <v>1074</v>
      </c>
      <c r="H7" s="6" t="s">
        <v>1709</v>
      </c>
      <c r="I7" s="6" t="s">
        <v>1710</v>
      </c>
      <c r="J7" s="6" t="s">
        <v>965</v>
      </c>
      <c r="K7" s="6" t="s">
        <v>966</v>
      </c>
      <c r="L7" s="12" t="s">
        <v>6</v>
      </c>
      <c r="M7" s="13" t="s">
        <v>1711</v>
      </c>
      <c r="N7" s="14">
        <v>117</v>
      </c>
      <c r="O7" s="7"/>
      <c r="P7" s="6" t="s">
        <v>1717</v>
      </c>
      <c r="Q7" s="63">
        <f t="shared" ref="Q7:Q73" si="1">IF(P7="","",VLOOKUP(P7,$Z$7:$AA$68,2,FALSE))</f>
        <v>2</v>
      </c>
      <c r="R7" s="1" t="str">
        <f>A7</f>
        <v>002Q0101</v>
      </c>
      <c r="S7" s="1" t="str">
        <f>""&amp;L7&amp;"  "&amp;M7&amp;"  "&amp;N7&amp;""</f>
        <v>JWWA  B  117</v>
      </c>
      <c r="T7" s="1" t="str">
        <f>S7</f>
        <v>JWWA  B  117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25" t="str">
        <f t="shared" si="0"/>
        <v>002Q0102</v>
      </c>
      <c r="B8" s="5" t="s">
        <v>1708</v>
      </c>
      <c r="C8" s="21">
        <v>1</v>
      </c>
      <c r="D8" s="21">
        <v>2</v>
      </c>
      <c r="E8" s="6" t="s">
        <v>756</v>
      </c>
      <c r="F8" s="7" t="s">
        <v>963</v>
      </c>
      <c r="G8" s="6" t="s">
        <v>1074</v>
      </c>
      <c r="H8" s="6" t="s">
        <v>1709</v>
      </c>
      <c r="I8" s="6" t="s">
        <v>1712</v>
      </c>
      <c r="J8" s="6" t="s">
        <v>965</v>
      </c>
      <c r="K8" s="6" t="s">
        <v>966</v>
      </c>
      <c r="L8" s="12" t="s">
        <v>57</v>
      </c>
      <c r="M8" s="13"/>
      <c r="N8" s="14"/>
      <c r="O8" s="7"/>
      <c r="P8" s="6" t="s">
        <v>1717</v>
      </c>
      <c r="Q8" s="63">
        <f t="shared" si="1"/>
        <v>2</v>
      </c>
      <c r="R8" s="1" t="str">
        <f t="shared" ref="R8:R63" si="2">A8</f>
        <v>002Q0102</v>
      </c>
      <c r="S8" s="1" t="str">
        <f t="shared" ref="S8:S63" si="3">""&amp;L8&amp;"  "&amp;M8&amp;"  "&amp;N8&amp;""</f>
        <v xml:space="preserve">指定承認    </v>
      </c>
      <c r="T8" s="1" t="str">
        <f t="shared" ref="T8:T63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25" t="str">
        <f t="shared" si="0"/>
        <v>002Q0103</v>
      </c>
      <c r="B9" s="84" t="s">
        <v>1713</v>
      </c>
      <c r="C9" s="83">
        <v>1</v>
      </c>
      <c r="D9" s="83">
        <v>3</v>
      </c>
      <c r="E9" s="71" t="s">
        <v>756</v>
      </c>
      <c r="F9" s="75" t="s">
        <v>963</v>
      </c>
      <c r="G9" s="71" t="s">
        <v>1074</v>
      </c>
      <c r="H9" s="71" t="s">
        <v>1709</v>
      </c>
      <c r="I9" s="71" t="s">
        <v>2228</v>
      </c>
      <c r="J9" s="71" t="s">
        <v>965</v>
      </c>
      <c r="K9" s="71" t="s">
        <v>966</v>
      </c>
      <c r="L9" s="72" t="s">
        <v>57</v>
      </c>
      <c r="M9" s="73"/>
      <c r="N9" s="74"/>
      <c r="O9" s="75"/>
      <c r="P9" s="71" t="s">
        <v>1717</v>
      </c>
      <c r="Q9" s="85">
        <f t="shared" si="1"/>
        <v>2</v>
      </c>
      <c r="R9" s="1" t="str">
        <f t="shared" si="2"/>
        <v>002Q0103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25" t="str">
        <f t="shared" si="0"/>
        <v>002Q0104</v>
      </c>
      <c r="B10" s="5" t="s">
        <v>752</v>
      </c>
      <c r="C10" s="21">
        <v>1</v>
      </c>
      <c r="D10" s="21">
        <v>4</v>
      </c>
      <c r="E10" s="6" t="s">
        <v>756</v>
      </c>
      <c r="F10" s="7" t="s">
        <v>963</v>
      </c>
      <c r="G10" s="6" t="s">
        <v>1074</v>
      </c>
      <c r="H10" s="6" t="s">
        <v>1709</v>
      </c>
      <c r="I10" s="6" t="s">
        <v>1671</v>
      </c>
      <c r="J10" s="6" t="s">
        <v>965</v>
      </c>
      <c r="K10" s="6" t="s">
        <v>966</v>
      </c>
      <c r="L10" s="12" t="s">
        <v>6</v>
      </c>
      <c r="M10" s="13" t="s">
        <v>164</v>
      </c>
      <c r="N10" s="14">
        <v>117</v>
      </c>
      <c r="O10" s="7"/>
      <c r="P10" s="6" t="s">
        <v>1717</v>
      </c>
      <c r="Q10" s="63">
        <f t="shared" si="1"/>
        <v>2</v>
      </c>
      <c r="R10" s="1" t="str">
        <f t="shared" si="2"/>
        <v>002Q0104</v>
      </c>
      <c r="S10" s="1" t="str">
        <f t="shared" si="3"/>
        <v>JWWA  B  117</v>
      </c>
      <c r="T10" s="1" t="str">
        <f t="shared" si="4"/>
        <v>JWWA  B  117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25" t="str">
        <f t="shared" si="0"/>
        <v>002Q0105</v>
      </c>
      <c r="B11" s="84" t="s">
        <v>752</v>
      </c>
      <c r="C11" s="83">
        <v>1</v>
      </c>
      <c r="D11" s="83">
        <v>5</v>
      </c>
      <c r="E11" s="71" t="s">
        <v>756</v>
      </c>
      <c r="F11" s="75" t="s">
        <v>963</v>
      </c>
      <c r="G11" s="71" t="s">
        <v>1078</v>
      </c>
      <c r="H11" s="71" t="s">
        <v>1714</v>
      </c>
      <c r="I11" s="71" t="s">
        <v>2231</v>
      </c>
      <c r="J11" s="71" t="s">
        <v>965</v>
      </c>
      <c r="K11" s="71" t="s">
        <v>2230</v>
      </c>
      <c r="L11" s="72" t="s">
        <v>57</v>
      </c>
      <c r="M11" s="73"/>
      <c r="N11" s="74"/>
      <c r="O11" s="75"/>
      <c r="P11" s="71" t="s">
        <v>1717</v>
      </c>
      <c r="Q11" s="85">
        <f t="shared" si="1"/>
        <v>2</v>
      </c>
      <c r="R11" s="1" t="str">
        <f t="shared" si="2"/>
        <v>002Q0105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25" t="str">
        <f t="shared" si="0"/>
        <v>002Q0106</v>
      </c>
      <c r="B12" s="5" t="s">
        <v>752</v>
      </c>
      <c r="C12" s="21">
        <v>1</v>
      </c>
      <c r="D12" s="21">
        <v>6</v>
      </c>
      <c r="E12" s="6" t="s">
        <v>756</v>
      </c>
      <c r="F12" s="7" t="s">
        <v>963</v>
      </c>
      <c r="G12" s="6" t="s">
        <v>1078</v>
      </c>
      <c r="H12" s="6" t="s">
        <v>1714</v>
      </c>
      <c r="I12" s="6" t="s">
        <v>2246</v>
      </c>
      <c r="J12" s="6" t="s">
        <v>965</v>
      </c>
      <c r="K12" s="6" t="s">
        <v>970</v>
      </c>
      <c r="L12" s="12" t="s">
        <v>57</v>
      </c>
      <c r="M12" s="13"/>
      <c r="N12" s="14"/>
      <c r="O12" s="7"/>
      <c r="P12" s="6" t="s">
        <v>1717</v>
      </c>
      <c r="Q12" s="63">
        <f t="shared" si="1"/>
        <v>2</v>
      </c>
      <c r="R12" s="1" t="str">
        <f t="shared" si="2"/>
        <v>002Q0106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25" t="str">
        <f t="shared" si="0"/>
        <v>002Q0107</v>
      </c>
      <c r="B13" s="5" t="s">
        <v>752</v>
      </c>
      <c r="C13" s="21">
        <v>1</v>
      </c>
      <c r="D13" s="21">
        <v>7</v>
      </c>
      <c r="E13" s="6" t="s">
        <v>756</v>
      </c>
      <c r="F13" s="7" t="s">
        <v>963</v>
      </c>
      <c r="G13" s="6" t="s">
        <v>1078</v>
      </c>
      <c r="H13" s="6" t="s">
        <v>1714</v>
      </c>
      <c r="I13" s="6" t="s">
        <v>1672</v>
      </c>
      <c r="J13" s="6" t="s">
        <v>965</v>
      </c>
      <c r="K13" s="6" t="s">
        <v>970</v>
      </c>
      <c r="L13" s="12" t="s">
        <v>6</v>
      </c>
      <c r="M13" s="13" t="s">
        <v>164</v>
      </c>
      <c r="N13" s="14">
        <v>117</v>
      </c>
      <c r="O13" s="7"/>
      <c r="P13" s="6" t="s">
        <v>1717</v>
      </c>
      <c r="Q13" s="63">
        <f t="shared" si="1"/>
        <v>2</v>
      </c>
      <c r="R13" s="1" t="str">
        <f t="shared" si="2"/>
        <v>002Q0107</v>
      </c>
      <c r="S13" s="1" t="str">
        <f t="shared" si="3"/>
        <v>JWWA  B  117</v>
      </c>
      <c r="T13" s="1" t="str">
        <f t="shared" si="4"/>
        <v>JWWA  B  117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25" t="str">
        <f t="shared" si="0"/>
        <v>002Q0109</v>
      </c>
      <c r="B14" s="5" t="s">
        <v>752</v>
      </c>
      <c r="C14" s="21">
        <v>1</v>
      </c>
      <c r="D14" s="21">
        <v>9</v>
      </c>
      <c r="E14" s="6" t="s">
        <v>756</v>
      </c>
      <c r="F14" s="7" t="s">
        <v>963</v>
      </c>
      <c r="G14" s="6" t="s">
        <v>1078</v>
      </c>
      <c r="H14" s="6" t="s">
        <v>1714</v>
      </c>
      <c r="I14" s="6" t="s">
        <v>1673</v>
      </c>
      <c r="J14" s="6" t="s">
        <v>965</v>
      </c>
      <c r="K14" s="6" t="s">
        <v>970</v>
      </c>
      <c r="L14" s="12" t="s">
        <v>6</v>
      </c>
      <c r="M14" s="13" t="s">
        <v>164</v>
      </c>
      <c r="N14" s="14">
        <v>117</v>
      </c>
      <c r="O14" s="7"/>
      <c r="P14" s="6" t="s">
        <v>1717</v>
      </c>
      <c r="Q14" s="63">
        <f t="shared" si="1"/>
        <v>2</v>
      </c>
      <c r="R14" s="1" t="str">
        <f t="shared" si="2"/>
        <v>002Q0109</v>
      </c>
      <c r="S14" s="1" t="str">
        <f t="shared" si="3"/>
        <v>JWWA  B  117</v>
      </c>
      <c r="T14" s="1" t="str">
        <f t="shared" si="4"/>
        <v>JWWA  B  117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>002Q0110</v>
      </c>
      <c r="B15" s="5" t="s">
        <v>752</v>
      </c>
      <c r="C15" s="21">
        <v>1</v>
      </c>
      <c r="D15" s="21">
        <v>10</v>
      </c>
      <c r="E15" s="6" t="s">
        <v>756</v>
      </c>
      <c r="F15" s="7" t="s">
        <v>963</v>
      </c>
      <c r="G15" s="6" t="s">
        <v>1078</v>
      </c>
      <c r="H15" s="6" t="s">
        <v>1714</v>
      </c>
      <c r="I15" s="6" t="s">
        <v>973</v>
      </c>
      <c r="J15" s="6" t="s">
        <v>965</v>
      </c>
      <c r="K15" s="6" t="s">
        <v>970</v>
      </c>
      <c r="L15" s="12" t="s">
        <v>57</v>
      </c>
      <c r="M15" s="13"/>
      <c r="N15" s="14"/>
      <c r="O15" s="7"/>
      <c r="P15" s="6" t="s">
        <v>1717</v>
      </c>
      <c r="Q15" s="63">
        <f t="shared" si="1"/>
        <v>2</v>
      </c>
      <c r="R15" s="1" t="str">
        <f t="shared" si="2"/>
        <v>002Q0110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25" t="str">
        <f t="shared" si="0"/>
        <v>002Q0111</v>
      </c>
      <c r="B16" s="5" t="s">
        <v>752</v>
      </c>
      <c r="C16" s="21">
        <v>1</v>
      </c>
      <c r="D16" s="21">
        <v>11</v>
      </c>
      <c r="E16" s="6" t="s">
        <v>756</v>
      </c>
      <c r="F16" s="7" t="s">
        <v>963</v>
      </c>
      <c r="G16" s="6" t="s">
        <v>1078</v>
      </c>
      <c r="H16" s="6" t="s">
        <v>1714</v>
      </c>
      <c r="I16" s="6" t="s">
        <v>1674</v>
      </c>
      <c r="J16" s="6" t="s">
        <v>965</v>
      </c>
      <c r="K16" s="6" t="s">
        <v>970</v>
      </c>
      <c r="L16" s="12" t="s">
        <v>6</v>
      </c>
      <c r="M16" s="13" t="s">
        <v>164</v>
      </c>
      <c r="N16" s="14">
        <v>117</v>
      </c>
      <c r="O16" s="7"/>
      <c r="P16" s="6" t="s">
        <v>1717</v>
      </c>
      <c r="Q16" s="63">
        <f t="shared" si="1"/>
        <v>2</v>
      </c>
      <c r="R16" s="1" t="str">
        <f t="shared" si="2"/>
        <v>002Q0111</v>
      </c>
      <c r="S16" s="1" t="str">
        <f t="shared" si="3"/>
        <v>JWWA  B  117</v>
      </c>
      <c r="T16" s="1" t="str">
        <f t="shared" si="4"/>
        <v>JWWA  B  117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25" t="str">
        <f t="shared" si="0"/>
        <v/>
      </c>
      <c r="B17" s="5"/>
      <c r="C17" s="21"/>
      <c r="D17" s="21"/>
      <c r="E17" s="6"/>
      <c r="F17" s="7"/>
      <c r="G17" s="6"/>
      <c r="H17" s="6"/>
      <c r="I17" s="6"/>
      <c r="J17" s="6"/>
      <c r="K17" s="6"/>
      <c r="L17" s="12"/>
      <c r="M17" s="13"/>
      <c r="N17" s="14"/>
      <c r="O17" s="7"/>
      <c r="P17" s="6"/>
      <c r="Q17" s="63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002Q0201</v>
      </c>
      <c r="B18" s="5" t="s">
        <v>752</v>
      </c>
      <c r="C18" s="21">
        <v>2</v>
      </c>
      <c r="D18" s="21">
        <v>1</v>
      </c>
      <c r="E18" s="6" t="s">
        <v>756</v>
      </c>
      <c r="F18" s="7" t="s">
        <v>963</v>
      </c>
      <c r="G18" s="6" t="s">
        <v>1076</v>
      </c>
      <c r="H18" s="6" t="s">
        <v>1715</v>
      </c>
      <c r="I18" s="6" t="s">
        <v>727</v>
      </c>
      <c r="J18" s="6"/>
      <c r="K18" s="6"/>
      <c r="L18" s="12" t="s">
        <v>57</v>
      </c>
      <c r="M18" s="13"/>
      <c r="N18" s="14"/>
      <c r="O18" s="7"/>
      <c r="P18" s="6" t="s">
        <v>1717</v>
      </c>
      <c r="Q18" s="63">
        <f t="shared" si="1"/>
        <v>2</v>
      </c>
      <c r="R18" s="1" t="str">
        <f t="shared" si="2"/>
        <v>002Q0201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25" t="str">
        <f t="shared" si="0"/>
        <v/>
      </c>
      <c r="B19" s="5"/>
      <c r="C19" s="21"/>
      <c r="D19" s="21"/>
      <c r="E19" s="6"/>
      <c r="F19" s="7"/>
      <c r="G19" s="6"/>
      <c r="H19" s="6"/>
      <c r="I19" s="6"/>
      <c r="J19" s="6"/>
      <c r="K19" s="6"/>
      <c r="L19" s="12"/>
      <c r="M19" s="13"/>
      <c r="N19" s="14"/>
      <c r="O19" s="7"/>
      <c r="P19" s="6"/>
      <c r="Q19" s="63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25" t="str">
        <f t="shared" si="0"/>
        <v>002Q0301</v>
      </c>
      <c r="B20" s="5" t="s">
        <v>752</v>
      </c>
      <c r="C20" s="21">
        <v>3</v>
      </c>
      <c r="D20" s="21">
        <v>1</v>
      </c>
      <c r="E20" s="6" t="s">
        <v>756</v>
      </c>
      <c r="F20" s="7" t="s">
        <v>963</v>
      </c>
      <c r="G20" s="6" t="s">
        <v>1075</v>
      </c>
      <c r="H20" s="6" t="s">
        <v>1716</v>
      </c>
      <c r="I20" s="6" t="s">
        <v>727</v>
      </c>
      <c r="J20" s="6" t="s">
        <v>975</v>
      </c>
      <c r="K20" s="6"/>
      <c r="L20" s="12" t="s">
        <v>57</v>
      </c>
      <c r="M20" s="13"/>
      <c r="N20" s="14"/>
      <c r="O20" s="7"/>
      <c r="P20" s="6" t="s">
        <v>1717</v>
      </c>
      <c r="Q20" s="63">
        <f t="shared" si="1"/>
        <v>2</v>
      </c>
      <c r="R20" s="1" t="str">
        <f t="shared" si="2"/>
        <v>002Q0301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25" t="str">
        <f t="shared" si="0"/>
        <v/>
      </c>
      <c r="B21" s="5"/>
      <c r="C21" s="21"/>
      <c r="D21" s="21"/>
      <c r="E21" s="6"/>
      <c r="F21" s="7"/>
      <c r="G21" s="6"/>
      <c r="H21" s="6"/>
      <c r="I21" s="6"/>
      <c r="J21" s="6"/>
      <c r="K21" s="6"/>
      <c r="L21" s="12"/>
      <c r="M21" s="13"/>
      <c r="N21" s="14"/>
      <c r="O21" s="7"/>
      <c r="P21" s="6"/>
      <c r="Q21" s="63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25" t="str">
        <f t="shared" si="0"/>
        <v>002Q0701</v>
      </c>
      <c r="B22" s="5" t="s">
        <v>752</v>
      </c>
      <c r="C22" s="21">
        <v>7</v>
      </c>
      <c r="D22" s="21">
        <v>1</v>
      </c>
      <c r="E22" s="6" t="s">
        <v>756</v>
      </c>
      <c r="F22" s="7" t="s">
        <v>938</v>
      </c>
      <c r="G22" s="6" t="s">
        <v>981</v>
      </c>
      <c r="H22" s="6" t="s">
        <v>1718</v>
      </c>
      <c r="I22" s="6" t="s">
        <v>940</v>
      </c>
      <c r="J22" s="6" t="s">
        <v>941</v>
      </c>
      <c r="K22" s="6"/>
      <c r="L22" s="12" t="s">
        <v>241</v>
      </c>
      <c r="M22" s="13"/>
      <c r="N22" s="14"/>
      <c r="O22" s="7"/>
      <c r="P22" s="6" t="s">
        <v>1717</v>
      </c>
      <c r="Q22" s="63">
        <f t="shared" si="1"/>
        <v>2</v>
      </c>
      <c r="R22" s="1" t="str">
        <f t="shared" si="2"/>
        <v>002Q0701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25" t="str">
        <f t="shared" si="0"/>
        <v>002Q0702</v>
      </c>
      <c r="B23" s="5" t="s">
        <v>752</v>
      </c>
      <c r="C23" s="21">
        <v>7</v>
      </c>
      <c r="D23" s="21">
        <v>2</v>
      </c>
      <c r="E23" s="6" t="s">
        <v>756</v>
      </c>
      <c r="F23" s="7" t="s">
        <v>938</v>
      </c>
      <c r="G23" s="6" t="s">
        <v>981</v>
      </c>
      <c r="H23" s="6" t="s">
        <v>1719</v>
      </c>
      <c r="I23" s="6" t="s">
        <v>940</v>
      </c>
      <c r="J23" s="6" t="s">
        <v>941</v>
      </c>
      <c r="K23" s="6"/>
      <c r="L23" s="12" t="s">
        <v>241</v>
      </c>
      <c r="M23" s="13"/>
      <c r="N23" s="14"/>
      <c r="O23" s="7"/>
      <c r="P23" s="6" t="s">
        <v>1717</v>
      </c>
      <c r="Q23" s="63">
        <f t="shared" si="1"/>
        <v>2</v>
      </c>
      <c r="R23" s="1" t="str">
        <f t="shared" si="2"/>
        <v>002Q0702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25" t="str">
        <f t="shared" si="0"/>
        <v>002Q0703</v>
      </c>
      <c r="B24" s="5" t="s">
        <v>752</v>
      </c>
      <c r="C24" s="21">
        <v>7</v>
      </c>
      <c r="D24" s="21">
        <v>3</v>
      </c>
      <c r="E24" s="6" t="s">
        <v>756</v>
      </c>
      <c r="F24" s="7" t="s">
        <v>938</v>
      </c>
      <c r="G24" s="6" t="s">
        <v>981</v>
      </c>
      <c r="H24" s="6" t="s">
        <v>1720</v>
      </c>
      <c r="I24" s="6" t="s">
        <v>940</v>
      </c>
      <c r="J24" s="6" t="s">
        <v>941</v>
      </c>
      <c r="K24" s="6"/>
      <c r="L24" s="12" t="s">
        <v>241</v>
      </c>
      <c r="M24" s="13"/>
      <c r="N24" s="14"/>
      <c r="O24" s="7"/>
      <c r="P24" s="6" t="s">
        <v>1717</v>
      </c>
      <c r="Q24" s="63">
        <f t="shared" si="1"/>
        <v>2</v>
      </c>
      <c r="R24" s="1" t="str">
        <f t="shared" si="2"/>
        <v>002Q0703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25" t="str">
        <f t="shared" si="0"/>
        <v/>
      </c>
      <c r="B25" s="5"/>
      <c r="C25" s="21"/>
      <c r="D25" s="21"/>
      <c r="E25" s="6"/>
      <c r="F25" s="7"/>
      <c r="G25" s="6"/>
      <c r="H25" s="6"/>
      <c r="I25" s="6"/>
      <c r="J25" s="6"/>
      <c r="K25" s="6"/>
      <c r="L25" s="12"/>
      <c r="M25" s="13"/>
      <c r="N25" s="14"/>
      <c r="O25" s="7"/>
      <c r="P25" s="6"/>
      <c r="Q25" s="63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002R0201</v>
      </c>
      <c r="B26" s="5" t="s">
        <v>1274</v>
      </c>
      <c r="C26" s="21">
        <v>2</v>
      </c>
      <c r="D26" s="21">
        <v>1</v>
      </c>
      <c r="E26" s="6" t="s">
        <v>1275</v>
      </c>
      <c r="F26" s="7" t="s">
        <v>39</v>
      </c>
      <c r="G26" s="6" t="s">
        <v>1722</v>
      </c>
      <c r="H26" s="6" t="s">
        <v>1724</v>
      </c>
      <c r="I26" s="6" t="s">
        <v>1723</v>
      </c>
      <c r="J26" s="6" t="s">
        <v>1729</v>
      </c>
      <c r="K26" s="6"/>
      <c r="L26" s="12" t="s">
        <v>241</v>
      </c>
      <c r="M26" s="13"/>
      <c r="N26" s="14"/>
      <c r="O26" s="7"/>
      <c r="P26" s="6" t="s">
        <v>1717</v>
      </c>
      <c r="Q26" s="63">
        <f t="shared" si="1"/>
        <v>2</v>
      </c>
      <c r="R26" s="1" t="str">
        <f t="shared" si="2"/>
        <v>002R0201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87" t="str">
        <f t="shared" si="0"/>
        <v>002R0202</v>
      </c>
      <c r="B27" s="5" t="s">
        <v>1274</v>
      </c>
      <c r="C27" s="21">
        <v>2</v>
      </c>
      <c r="D27" s="21">
        <v>2</v>
      </c>
      <c r="E27" s="6" t="s">
        <v>1275</v>
      </c>
      <c r="F27" s="7" t="s">
        <v>39</v>
      </c>
      <c r="G27" s="6" t="s">
        <v>1722</v>
      </c>
      <c r="H27" s="6" t="s">
        <v>1725</v>
      </c>
      <c r="I27" s="6" t="s">
        <v>1723</v>
      </c>
      <c r="J27" s="6" t="s">
        <v>1729</v>
      </c>
      <c r="K27" s="6"/>
      <c r="L27" s="12" t="s">
        <v>241</v>
      </c>
      <c r="M27" s="13"/>
      <c r="N27" s="14"/>
      <c r="O27" s="7"/>
      <c r="P27" s="6" t="s">
        <v>1717</v>
      </c>
      <c r="Q27" s="63">
        <f t="shared" si="1"/>
        <v>2</v>
      </c>
      <c r="R27" s="1" t="str">
        <f t="shared" si="2"/>
        <v>002R0202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002R0203</v>
      </c>
      <c r="B28" s="5" t="s">
        <v>1274</v>
      </c>
      <c r="C28" s="21">
        <v>2</v>
      </c>
      <c r="D28" s="21">
        <v>3</v>
      </c>
      <c r="E28" s="6" t="s">
        <v>1275</v>
      </c>
      <c r="F28" s="7" t="s">
        <v>39</v>
      </c>
      <c r="G28" s="6" t="s">
        <v>1722</v>
      </c>
      <c r="H28" s="6" t="s">
        <v>1726</v>
      </c>
      <c r="I28" s="6" t="s">
        <v>1723</v>
      </c>
      <c r="J28" s="6" t="s">
        <v>1729</v>
      </c>
      <c r="K28" s="6"/>
      <c r="L28" s="12" t="s">
        <v>241</v>
      </c>
      <c r="M28" s="13"/>
      <c r="N28" s="14"/>
      <c r="O28" s="7"/>
      <c r="P28" s="6" t="s">
        <v>1717</v>
      </c>
      <c r="Q28" s="63">
        <f t="shared" si="1"/>
        <v>2</v>
      </c>
      <c r="R28" s="1" t="str">
        <f t="shared" si="2"/>
        <v>002R0203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002R0204</v>
      </c>
      <c r="B29" s="5" t="s">
        <v>1274</v>
      </c>
      <c r="C29" s="21">
        <v>2</v>
      </c>
      <c r="D29" s="21">
        <v>4</v>
      </c>
      <c r="E29" s="6" t="s">
        <v>1275</v>
      </c>
      <c r="F29" s="7" t="s">
        <v>39</v>
      </c>
      <c r="G29" s="6" t="s">
        <v>1722</v>
      </c>
      <c r="H29" s="6" t="s">
        <v>1727</v>
      </c>
      <c r="I29" s="6" t="s">
        <v>1723</v>
      </c>
      <c r="J29" s="6" t="s">
        <v>1729</v>
      </c>
      <c r="K29" s="6"/>
      <c r="L29" s="12" t="s">
        <v>241</v>
      </c>
      <c r="M29" s="13"/>
      <c r="N29" s="14"/>
      <c r="O29" s="7"/>
      <c r="P29" s="6" t="s">
        <v>1717</v>
      </c>
      <c r="Q29" s="63">
        <f t="shared" si="1"/>
        <v>2</v>
      </c>
      <c r="R29" s="1" t="str">
        <f t="shared" si="2"/>
        <v>002R0204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002R0205</v>
      </c>
      <c r="B30" s="5" t="s">
        <v>1274</v>
      </c>
      <c r="C30" s="21">
        <v>2</v>
      </c>
      <c r="D30" s="21">
        <v>5</v>
      </c>
      <c r="E30" s="6" t="s">
        <v>1275</v>
      </c>
      <c r="F30" s="7" t="s">
        <v>39</v>
      </c>
      <c r="G30" s="6" t="s">
        <v>1722</v>
      </c>
      <c r="H30" s="6" t="s">
        <v>1728</v>
      </c>
      <c r="I30" s="6" t="s">
        <v>1723</v>
      </c>
      <c r="J30" s="6" t="s">
        <v>1729</v>
      </c>
      <c r="K30" s="6"/>
      <c r="L30" s="12" t="s">
        <v>241</v>
      </c>
      <c r="M30" s="13"/>
      <c r="N30" s="14"/>
      <c r="O30" s="7"/>
      <c r="P30" s="6" t="s">
        <v>1717</v>
      </c>
      <c r="Q30" s="63">
        <f t="shared" si="1"/>
        <v>2</v>
      </c>
      <c r="R30" s="1" t="str">
        <f t="shared" si="2"/>
        <v>002R0205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002R0206</v>
      </c>
      <c r="B31" s="5" t="s">
        <v>1274</v>
      </c>
      <c r="C31" s="21">
        <v>2</v>
      </c>
      <c r="D31" s="21">
        <v>6</v>
      </c>
      <c r="E31" s="6" t="s">
        <v>1275</v>
      </c>
      <c r="F31" s="7" t="s">
        <v>39</v>
      </c>
      <c r="G31" s="6" t="s">
        <v>1730</v>
      </c>
      <c r="H31" s="6" t="s">
        <v>1731</v>
      </c>
      <c r="I31" s="6" t="s">
        <v>1723</v>
      </c>
      <c r="J31" s="6" t="s">
        <v>1729</v>
      </c>
      <c r="K31" s="6"/>
      <c r="L31" s="12" t="s">
        <v>241</v>
      </c>
      <c r="M31" s="13"/>
      <c r="N31" s="14"/>
      <c r="O31" s="7"/>
      <c r="P31" s="6" t="s">
        <v>1717</v>
      </c>
      <c r="Q31" s="63">
        <f t="shared" si="1"/>
        <v>2</v>
      </c>
      <c r="R31" s="1" t="str">
        <f t="shared" si="2"/>
        <v>002R0206</v>
      </c>
      <c r="S31" s="1" t="str">
        <f t="shared" si="3"/>
        <v xml:space="preserve">JWWA認証    </v>
      </c>
      <c r="T31" s="1" t="str">
        <f t="shared" si="4"/>
        <v xml:space="preserve">JWWA認証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25" t="str">
        <f t="shared" si="0"/>
        <v/>
      </c>
      <c r="B32" s="5"/>
      <c r="C32" s="21"/>
      <c r="D32" s="21"/>
      <c r="E32" s="6"/>
      <c r="F32" s="7"/>
      <c r="G32" s="6"/>
      <c r="H32" s="6"/>
      <c r="I32" s="6"/>
      <c r="J32" s="6"/>
      <c r="K32" s="6"/>
      <c r="L32" s="12"/>
      <c r="M32" s="13"/>
      <c r="N32" s="14"/>
      <c r="O32" s="7"/>
      <c r="P32" s="6" t="s">
        <v>1717</v>
      </c>
      <c r="Q32" s="63">
        <f t="shared" si="1"/>
        <v>2</v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6"/>
      <c r="J33" s="6"/>
      <c r="K33" s="6"/>
      <c r="L33" s="12"/>
      <c r="M33" s="13"/>
      <c r="N33" s="14"/>
      <c r="O33" s="7"/>
      <c r="P33" s="6"/>
      <c r="Q33" s="63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25" t="str">
        <f t="shared" si="0"/>
        <v/>
      </c>
      <c r="B34" s="5"/>
      <c r="C34" s="21"/>
      <c r="D34" s="21"/>
      <c r="E34" s="6"/>
      <c r="F34" s="7"/>
      <c r="G34" s="6"/>
      <c r="H34" s="6"/>
      <c r="I34" s="6"/>
      <c r="J34" s="6"/>
      <c r="K34" s="6"/>
      <c r="L34" s="12"/>
      <c r="M34" s="13"/>
      <c r="N34" s="14"/>
      <c r="O34" s="7"/>
      <c r="P34" s="6"/>
      <c r="Q34" s="63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25" t="str">
        <f t="shared" si="0"/>
        <v/>
      </c>
      <c r="B35" s="5"/>
      <c r="C35" s="21"/>
      <c r="D35" s="21"/>
      <c r="E35" s="6"/>
      <c r="F35" s="7"/>
      <c r="G35" s="6"/>
      <c r="H35" s="6"/>
      <c r="I35" s="6"/>
      <c r="J35" s="6"/>
      <c r="K35" s="6"/>
      <c r="L35" s="12"/>
      <c r="M35" s="13"/>
      <c r="N35" s="14"/>
      <c r="O35" s="7"/>
      <c r="P35" s="6"/>
      <c r="Q35" s="63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25" t="str">
        <f t="shared" si="0"/>
        <v/>
      </c>
      <c r="B36" s="5"/>
      <c r="C36" s="21"/>
      <c r="D36" s="21"/>
      <c r="E36" s="6"/>
      <c r="F36" s="7"/>
      <c r="G36" s="6"/>
      <c r="H36" s="6"/>
      <c r="I36" s="6"/>
      <c r="J36" s="6"/>
      <c r="K36" s="6"/>
      <c r="L36" s="12"/>
      <c r="M36" s="13"/>
      <c r="N36" s="14"/>
      <c r="O36" s="7"/>
      <c r="P36" s="6"/>
      <c r="Q36" s="63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25" t="str">
        <f t="shared" si="0"/>
        <v/>
      </c>
      <c r="B37" s="5"/>
      <c r="C37" s="21"/>
      <c r="D37" s="21"/>
      <c r="E37" s="6"/>
      <c r="F37" s="7"/>
      <c r="G37" s="6"/>
      <c r="H37" s="6"/>
      <c r="I37" s="6"/>
      <c r="J37" s="6"/>
      <c r="K37" s="6"/>
      <c r="L37" s="12"/>
      <c r="M37" s="13"/>
      <c r="N37" s="14"/>
      <c r="O37" s="7"/>
      <c r="P37" s="6"/>
      <c r="Q37" s="63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25" t="str">
        <f t="shared" si="0"/>
        <v/>
      </c>
      <c r="B38" s="5"/>
      <c r="C38" s="21"/>
      <c r="D38" s="21"/>
      <c r="E38" s="6"/>
      <c r="F38" s="7"/>
      <c r="G38" s="6"/>
      <c r="H38" s="6"/>
      <c r="I38" s="6"/>
      <c r="J38" s="6"/>
      <c r="K38" s="6"/>
      <c r="L38" s="12"/>
      <c r="M38" s="13"/>
      <c r="N38" s="14"/>
      <c r="O38" s="7"/>
      <c r="P38" s="6"/>
      <c r="Q38" s="63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25" t="str">
        <f t="shared" si="0"/>
        <v/>
      </c>
      <c r="B39" s="5"/>
      <c r="C39" s="21"/>
      <c r="D39" s="21"/>
      <c r="E39" s="6"/>
      <c r="F39" s="7"/>
      <c r="G39" s="6"/>
      <c r="H39" s="6"/>
      <c r="I39" s="6"/>
      <c r="J39" s="6"/>
      <c r="K39" s="6"/>
      <c r="L39" s="12"/>
      <c r="M39" s="13"/>
      <c r="N39" s="14"/>
      <c r="O39" s="7"/>
      <c r="P39" s="6"/>
      <c r="Q39" s="63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25" t="str">
        <f t="shared" si="0"/>
        <v/>
      </c>
      <c r="B40" s="5"/>
      <c r="C40" s="21"/>
      <c r="D40" s="21"/>
      <c r="E40" s="6"/>
      <c r="F40" s="7"/>
      <c r="G40" s="6"/>
      <c r="H40" s="6"/>
      <c r="I40" s="6"/>
      <c r="J40" s="6"/>
      <c r="K40" s="6"/>
      <c r="L40" s="12"/>
      <c r="M40" s="13"/>
      <c r="N40" s="14"/>
      <c r="O40" s="7"/>
      <c r="P40" s="6"/>
      <c r="Q40" s="63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25" t="str">
        <f t="shared" si="0"/>
        <v/>
      </c>
      <c r="B41" s="5"/>
      <c r="C41" s="21"/>
      <c r="D41" s="21"/>
      <c r="E41" s="6"/>
      <c r="F41" s="7"/>
      <c r="G41" s="6"/>
      <c r="H41" s="6"/>
      <c r="I41" s="6"/>
      <c r="J41" s="6"/>
      <c r="K41" s="6"/>
      <c r="L41" s="12"/>
      <c r="M41" s="13"/>
      <c r="N41" s="14"/>
      <c r="O41" s="7"/>
      <c r="P41" s="6"/>
      <c r="Q41" s="63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25" t="str">
        <f t="shared" si="0"/>
        <v/>
      </c>
      <c r="B42" s="5"/>
      <c r="C42" s="21"/>
      <c r="D42" s="21"/>
      <c r="E42" s="6"/>
      <c r="F42" s="7"/>
      <c r="G42" s="6"/>
      <c r="H42" s="6"/>
      <c r="I42" s="6"/>
      <c r="J42" s="6"/>
      <c r="K42" s="6"/>
      <c r="L42" s="12"/>
      <c r="M42" s="13"/>
      <c r="N42" s="14"/>
      <c r="O42" s="7"/>
      <c r="P42" s="6"/>
      <c r="Q42" s="63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25" t="str">
        <f t="shared" si="0"/>
        <v/>
      </c>
      <c r="B43" s="5"/>
      <c r="C43" s="21"/>
      <c r="D43" s="21"/>
      <c r="E43" s="6"/>
      <c r="F43" s="7"/>
      <c r="G43" s="6"/>
      <c r="H43" s="6"/>
      <c r="I43" s="6"/>
      <c r="J43" s="6"/>
      <c r="K43" s="6"/>
      <c r="L43" s="12"/>
      <c r="M43" s="13"/>
      <c r="N43" s="14"/>
      <c r="O43" s="7"/>
      <c r="P43" s="6"/>
      <c r="Q43" s="63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25" t="str">
        <f t="shared" si="0"/>
        <v/>
      </c>
      <c r="B44" s="5"/>
      <c r="C44" s="21"/>
      <c r="D44" s="21"/>
      <c r="E44" s="6"/>
      <c r="F44" s="7"/>
      <c r="G44" s="6"/>
      <c r="H44" s="6"/>
      <c r="I44" s="6"/>
      <c r="J44" s="6"/>
      <c r="K44" s="6"/>
      <c r="L44" s="12"/>
      <c r="M44" s="13"/>
      <c r="N44" s="14"/>
      <c r="O44" s="7"/>
      <c r="P44" s="6"/>
      <c r="Q44" s="63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6"/>
      <c r="J45" s="6"/>
      <c r="K45" s="6"/>
      <c r="L45" s="12"/>
      <c r="M45" s="13"/>
      <c r="N45" s="14"/>
      <c r="O45" s="7"/>
      <c r="P45" s="6"/>
      <c r="Q45" s="63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25" t="str">
        <f t="shared" si="0"/>
        <v/>
      </c>
      <c r="B46" s="5"/>
      <c r="C46" s="21"/>
      <c r="D46" s="21"/>
      <c r="E46" s="6"/>
      <c r="F46" s="7"/>
      <c r="G46" s="6"/>
      <c r="H46" s="6"/>
      <c r="I46" s="6"/>
      <c r="J46" s="6"/>
      <c r="K46" s="6"/>
      <c r="L46" s="12"/>
      <c r="M46" s="13"/>
      <c r="N46" s="14"/>
      <c r="O46" s="7"/>
      <c r="P46" s="6"/>
      <c r="Q46" s="63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6"/>
      <c r="J47" s="6"/>
      <c r="K47" s="6"/>
      <c r="L47" s="12"/>
      <c r="M47" s="13"/>
      <c r="N47" s="14"/>
      <c r="O47" s="7"/>
      <c r="P47" s="6"/>
      <c r="Q47" s="63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25" t="str">
        <f t="shared" si="0"/>
        <v/>
      </c>
      <c r="B48" s="5"/>
      <c r="C48" s="21"/>
      <c r="D48" s="21"/>
      <c r="E48" s="6"/>
      <c r="F48" s="7"/>
      <c r="G48" s="6"/>
      <c r="H48" s="6"/>
      <c r="I48" s="6"/>
      <c r="J48" s="6"/>
      <c r="K48" s="6"/>
      <c r="L48" s="12"/>
      <c r="M48" s="13"/>
      <c r="N48" s="14"/>
      <c r="O48" s="7"/>
      <c r="P48" s="6"/>
      <c r="Q48" s="63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25" t="str">
        <f t="shared" si="0"/>
        <v/>
      </c>
      <c r="B49" s="5"/>
      <c r="C49" s="21"/>
      <c r="D49" s="21"/>
      <c r="E49" s="6"/>
      <c r="F49" s="7"/>
      <c r="G49" s="6"/>
      <c r="H49" s="6"/>
      <c r="I49" s="6"/>
      <c r="J49" s="6"/>
      <c r="K49" s="6"/>
      <c r="L49" s="12"/>
      <c r="M49" s="13"/>
      <c r="N49" s="14"/>
      <c r="O49" s="7"/>
      <c r="P49" s="6"/>
      <c r="Q49" s="63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25" t="str">
        <f t="shared" si="0"/>
        <v/>
      </c>
      <c r="B50" s="5"/>
      <c r="C50" s="21"/>
      <c r="D50" s="21"/>
      <c r="E50" s="6"/>
      <c r="F50" s="7"/>
      <c r="G50" s="6"/>
      <c r="H50" s="6"/>
      <c r="I50" s="6"/>
      <c r="J50" s="6"/>
      <c r="K50" s="6"/>
      <c r="L50" s="12"/>
      <c r="M50" s="13"/>
      <c r="N50" s="14"/>
      <c r="O50" s="7"/>
      <c r="P50" s="6"/>
      <c r="Q50" s="63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25" t="str">
        <f t="shared" si="0"/>
        <v/>
      </c>
      <c r="B51" s="5"/>
      <c r="C51" s="21"/>
      <c r="D51" s="21"/>
      <c r="E51" s="6"/>
      <c r="F51" s="7"/>
      <c r="G51" s="6"/>
      <c r="H51" s="6"/>
      <c r="I51" s="6"/>
      <c r="J51" s="6"/>
      <c r="K51" s="6"/>
      <c r="L51" s="12"/>
      <c r="M51" s="13"/>
      <c r="N51" s="14"/>
      <c r="O51" s="7"/>
      <c r="P51" s="6"/>
      <c r="Q51" s="63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6"/>
      <c r="J52" s="6"/>
      <c r="K52" s="6"/>
      <c r="L52" s="12"/>
      <c r="M52" s="13"/>
      <c r="N52" s="14"/>
      <c r="O52" s="7"/>
      <c r="P52" s="6"/>
      <c r="Q52" s="63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25" t="str">
        <f t="shared" si="0"/>
        <v/>
      </c>
      <c r="B53" s="5"/>
      <c r="C53" s="21"/>
      <c r="D53" s="21"/>
      <c r="E53" s="6"/>
      <c r="F53" s="7"/>
      <c r="G53" s="6"/>
      <c r="H53" s="6"/>
      <c r="I53" s="6"/>
      <c r="J53" s="6"/>
      <c r="K53" s="6"/>
      <c r="L53" s="12"/>
      <c r="M53" s="13"/>
      <c r="N53" s="14"/>
      <c r="O53" s="7"/>
      <c r="P53" s="6"/>
      <c r="Q53" s="63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25" t="str">
        <f t="shared" si="0"/>
        <v/>
      </c>
      <c r="B54" s="5"/>
      <c r="C54" s="21"/>
      <c r="D54" s="21"/>
      <c r="E54" s="6"/>
      <c r="F54" s="7"/>
      <c r="G54" s="6"/>
      <c r="H54" s="6"/>
      <c r="I54" s="6"/>
      <c r="J54" s="6"/>
      <c r="K54" s="6"/>
      <c r="L54" s="12"/>
      <c r="M54" s="13"/>
      <c r="N54" s="14"/>
      <c r="O54" s="7"/>
      <c r="P54" s="6"/>
      <c r="Q54" s="63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6"/>
      <c r="J55" s="6"/>
      <c r="K55" s="6"/>
      <c r="L55" s="12"/>
      <c r="M55" s="13"/>
      <c r="N55" s="14"/>
      <c r="O55" s="7"/>
      <c r="P55" s="6"/>
      <c r="Q55" s="63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25" t="str">
        <f t="shared" si="0"/>
        <v/>
      </c>
      <c r="B56" s="5"/>
      <c r="C56" s="21"/>
      <c r="D56" s="21"/>
      <c r="E56" s="6"/>
      <c r="F56" s="7"/>
      <c r="G56" s="6"/>
      <c r="H56" s="6"/>
      <c r="I56" s="6"/>
      <c r="J56" s="6"/>
      <c r="K56" s="6"/>
      <c r="L56" s="12"/>
      <c r="M56" s="13"/>
      <c r="N56" s="14"/>
      <c r="O56" s="7"/>
      <c r="P56" s="6"/>
      <c r="Q56" s="63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25" t="str">
        <f t="shared" si="0"/>
        <v/>
      </c>
      <c r="B57" s="5"/>
      <c r="C57" s="21"/>
      <c r="D57" s="21"/>
      <c r="E57" s="6"/>
      <c r="F57" s="7"/>
      <c r="G57" s="6"/>
      <c r="H57" s="6"/>
      <c r="I57" s="6"/>
      <c r="J57" s="6"/>
      <c r="K57" s="6"/>
      <c r="L57" s="12"/>
      <c r="M57" s="13"/>
      <c r="N57" s="14"/>
      <c r="O57" s="7"/>
      <c r="P57" s="6"/>
      <c r="Q57" s="63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25" t="str">
        <f t="shared" si="0"/>
        <v/>
      </c>
      <c r="B58" s="5"/>
      <c r="C58" s="21"/>
      <c r="D58" s="21"/>
      <c r="E58" s="6"/>
      <c r="F58" s="7"/>
      <c r="G58" s="6"/>
      <c r="H58" s="6"/>
      <c r="I58" s="6"/>
      <c r="J58" s="6"/>
      <c r="K58" s="6"/>
      <c r="L58" s="12"/>
      <c r="M58" s="13"/>
      <c r="N58" s="14"/>
      <c r="O58" s="7"/>
      <c r="P58" s="6"/>
      <c r="Q58" s="63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6"/>
      <c r="J59" s="6"/>
      <c r="K59" s="6"/>
      <c r="L59" s="12"/>
      <c r="M59" s="13"/>
      <c r="N59" s="14"/>
      <c r="O59" s="7"/>
      <c r="P59" s="6"/>
      <c r="Q59" s="63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25" t="str">
        <f t="shared" si="0"/>
        <v/>
      </c>
      <c r="B60" s="5"/>
      <c r="C60" s="21"/>
      <c r="D60" s="21"/>
      <c r="E60" s="6"/>
      <c r="F60" s="7"/>
      <c r="G60" s="6"/>
      <c r="H60" s="6"/>
      <c r="I60" s="6"/>
      <c r="J60" s="6"/>
      <c r="K60" s="6"/>
      <c r="L60" s="12"/>
      <c r="M60" s="13"/>
      <c r="N60" s="14"/>
      <c r="O60" s="7"/>
      <c r="P60" s="6"/>
      <c r="Q60" s="63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7"/>
      <c r="G61" s="6"/>
      <c r="H61" s="6"/>
      <c r="I61" s="6"/>
      <c r="J61" s="6"/>
      <c r="K61" s="6"/>
      <c r="L61" s="12"/>
      <c r="M61" s="13"/>
      <c r="N61" s="14"/>
      <c r="O61" s="7"/>
      <c r="P61" s="6"/>
      <c r="Q61" s="63" t="str">
        <f t="shared" si="1"/>
        <v/>
      </c>
      <c r="R61" s="1" t="str">
        <f t="shared" si="2"/>
        <v/>
      </c>
      <c r="S61" s="1" t="str">
        <f t="shared" si="3"/>
        <v xml:space="preserve">    </v>
      </c>
      <c r="T61" s="1" t="str">
        <f t="shared" si="4"/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25" t="str">
        <f t="shared" si="0"/>
        <v/>
      </c>
      <c r="B62" s="5"/>
      <c r="C62" s="21"/>
      <c r="D62" s="21"/>
      <c r="E62" s="6"/>
      <c r="F62" s="7"/>
      <c r="G62" s="6"/>
      <c r="H62" s="6"/>
      <c r="I62" s="6"/>
      <c r="J62" s="6"/>
      <c r="K62" s="6"/>
      <c r="L62" s="12"/>
      <c r="M62" s="13"/>
      <c r="N62" s="14"/>
      <c r="O62" s="7"/>
      <c r="P62" s="6"/>
      <c r="Q62" s="63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25" t="str">
        <f t="shared" si="0"/>
        <v/>
      </c>
      <c r="B63" s="5"/>
      <c r="C63" s="21"/>
      <c r="D63" s="21"/>
      <c r="E63" s="6"/>
      <c r="F63" s="7"/>
      <c r="G63" s="6"/>
      <c r="H63" s="6"/>
      <c r="I63" s="6"/>
      <c r="J63" s="6"/>
      <c r="K63" s="6"/>
      <c r="L63" s="12"/>
      <c r="M63" s="13"/>
      <c r="N63" s="14"/>
      <c r="O63" s="7"/>
      <c r="P63" s="6"/>
      <c r="Q63" s="63" t="str">
        <f t="shared" si="1"/>
        <v/>
      </c>
      <c r="R63" s="1" t="str">
        <f t="shared" si="2"/>
        <v/>
      </c>
      <c r="S63" s="1" t="str">
        <f t="shared" si="3"/>
        <v xml:space="preserve">    </v>
      </c>
      <c r="T63" s="1" t="str">
        <f t="shared" si="4"/>
        <v xml:space="preserve">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25" t="str">
        <f t="shared" si="0"/>
        <v/>
      </c>
      <c r="B64" s="5"/>
      <c r="C64" s="21"/>
      <c r="D64" s="21"/>
      <c r="E64" s="6"/>
      <c r="F64" s="7"/>
      <c r="G64" s="6"/>
      <c r="H64" s="6"/>
      <c r="I64" s="6"/>
      <c r="J64" s="6"/>
      <c r="K64" s="6"/>
      <c r="L64" s="12"/>
      <c r="M64" s="13"/>
      <c r="N64" s="14"/>
      <c r="O64" s="7"/>
      <c r="P64" s="6"/>
      <c r="Q64" s="63" t="str">
        <f t="shared" si="1"/>
        <v/>
      </c>
      <c r="R64" s="1" t="str">
        <f>A64</f>
        <v/>
      </c>
      <c r="S64" s="1" t="str">
        <f>""&amp;L64&amp;"  "&amp;M64&amp;"  "&amp;N64&amp;""</f>
        <v xml:space="preserve">    </v>
      </c>
      <c r="T64" s="1" t="str">
        <f>S64</f>
        <v xml:space="preserve">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25" t="str">
        <f t="shared" si="0"/>
        <v/>
      </c>
      <c r="B65" s="5"/>
      <c r="C65" s="21"/>
      <c r="D65" s="21"/>
      <c r="E65" s="6"/>
      <c r="F65" s="7"/>
      <c r="G65" s="6"/>
      <c r="H65" s="6"/>
      <c r="I65" s="6"/>
      <c r="J65" s="6"/>
      <c r="K65" s="6"/>
      <c r="L65" s="12"/>
      <c r="M65" s="13"/>
      <c r="N65" s="14"/>
      <c r="O65" s="7"/>
      <c r="P65" s="6"/>
      <c r="Q65" s="63" t="str">
        <f t="shared" si="1"/>
        <v/>
      </c>
      <c r="R65" s="1" t="str">
        <f t="shared" ref="R65:R171" si="5">A65</f>
        <v/>
      </c>
      <c r="S65" s="1" t="str">
        <f t="shared" ref="S65:S171" si="6">""&amp;L65&amp;"  "&amp;M65&amp;"  "&amp;N65&amp;""</f>
        <v xml:space="preserve">    </v>
      </c>
      <c r="T65" s="1" t="str">
        <f t="shared" ref="T65:T171" si="7">S65</f>
        <v xml:space="preserve">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25" t="str">
        <f t="shared" si="0"/>
        <v/>
      </c>
      <c r="B66" s="5"/>
      <c r="C66" s="21"/>
      <c r="D66" s="21"/>
      <c r="E66" s="6"/>
      <c r="F66" s="7"/>
      <c r="G66" s="6"/>
      <c r="H66" s="6"/>
      <c r="I66" s="6"/>
      <c r="J66" s="6"/>
      <c r="K66" s="6"/>
      <c r="L66" s="12"/>
      <c r="M66" s="13"/>
      <c r="N66" s="14"/>
      <c r="O66" s="7"/>
      <c r="P66" s="6"/>
      <c r="Q66" s="63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25" t="str">
        <f t="shared" si="0"/>
        <v/>
      </c>
      <c r="B67" s="5"/>
      <c r="C67" s="21"/>
      <c r="D67" s="21"/>
      <c r="E67" s="6"/>
      <c r="F67" s="7"/>
      <c r="G67" s="6"/>
      <c r="H67" s="6"/>
      <c r="I67" s="6"/>
      <c r="J67" s="6"/>
      <c r="K67" s="6"/>
      <c r="L67" s="12"/>
      <c r="M67" s="13"/>
      <c r="N67" s="14"/>
      <c r="O67" s="7"/>
      <c r="P67" s="6"/>
      <c r="Q67" s="63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25" t="str">
        <f t="shared" si="0"/>
        <v/>
      </c>
      <c r="B68" s="5"/>
      <c r="C68" s="21"/>
      <c r="D68" s="21"/>
      <c r="E68" s="6"/>
      <c r="F68" s="7"/>
      <c r="G68" s="6"/>
      <c r="H68" s="6"/>
      <c r="I68" s="6"/>
      <c r="J68" s="6"/>
      <c r="K68" s="6"/>
      <c r="L68" s="12"/>
      <c r="M68" s="13"/>
      <c r="N68" s="14"/>
      <c r="O68" s="7"/>
      <c r="P68" s="6"/>
      <c r="Q68" s="63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6"/>
      <c r="J69" s="6"/>
      <c r="K69" s="6"/>
      <c r="L69" s="12"/>
      <c r="M69" s="13"/>
      <c r="N69" s="14"/>
      <c r="O69" s="7"/>
      <c r="P69" s="6"/>
      <c r="Q69" s="63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25" t="str">
        <f t="shared" si="0"/>
        <v/>
      </c>
      <c r="B70" s="5"/>
      <c r="C70" s="21"/>
      <c r="D70" s="21"/>
      <c r="E70" s="6"/>
      <c r="F70" s="7"/>
      <c r="G70" s="6"/>
      <c r="H70" s="6"/>
      <c r="I70" s="6"/>
      <c r="J70" s="6"/>
      <c r="K70" s="6"/>
      <c r="L70" s="12"/>
      <c r="M70" s="13"/>
      <c r="N70" s="14"/>
      <c r="O70" s="7"/>
      <c r="P70" s="6"/>
      <c r="Q70" s="63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25" t="str">
        <f t="shared" si="0"/>
        <v/>
      </c>
      <c r="B71" s="5"/>
      <c r="C71" s="21"/>
      <c r="D71" s="21"/>
      <c r="E71" s="6"/>
      <c r="F71" s="7"/>
      <c r="G71" s="6"/>
      <c r="H71" s="6"/>
      <c r="I71" s="6"/>
      <c r="J71" s="6"/>
      <c r="K71" s="6"/>
      <c r="L71" s="12"/>
      <c r="M71" s="13"/>
      <c r="N71" s="14"/>
      <c r="O71" s="7"/>
      <c r="P71" s="6"/>
      <c r="Q71" s="63" t="str">
        <f t="shared" si="1"/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25" t="str">
        <f t="shared" si="0"/>
        <v/>
      </c>
      <c r="B72" s="5"/>
      <c r="C72" s="21"/>
      <c r="D72" s="21"/>
      <c r="E72" s="6"/>
      <c r="F72" s="7"/>
      <c r="G72" s="6"/>
      <c r="H72" s="6"/>
      <c r="I72" s="6"/>
      <c r="J72" s="6"/>
      <c r="K72" s="11"/>
      <c r="L72" s="12"/>
      <c r="M72" s="13"/>
      <c r="N72" s="14"/>
      <c r="O72" s="7"/>
      <c r="P72" s="6"/>
      <c r="Q72" s="63" t="str">
        <f t="shared" si="1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25" t="str">
        <f t="shared" si="0"/>
        <v/>
      </c>
      <c r="B73" s="5"/>
      <c r="C73" s="21"/>
      <c r="D73" s="21"/>
      <c r="E73" s="6"/>
      <c r="F73" s="7"/>
      <c r="G73" s="6"/>
      <c r="H73" s="6"/>
      <c r="I73" s="6"/>
      <c r="J73" s="6"/>
      <c r="K73" s="11"/>
      <c r="L73" s="12"/>
      <c r="M73" s="13"/>
      <c r="N73" s="14"/>
      <c r="O73" s="7"/>
      <c r="P73" s="6"/>
      <c r="Q73" s="63" t="str">
        <f t="shared" si="1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25" t="str">
        <f t="shared" ref="A74:A138" si="8">IF(OR(B74="",C74="",D74=""),"",TEXT(Q74,"000")&amp;B74&amp;TEXT(C74,"00")&amp;TEXT(D74,"00"))</f>
        <v/>
      </c>
      <c r="B74" s="5"/>
      <c r="C74" s="21"/>
      <c r="D74" s="21"/>
      <c r="E74" s="6"/>
      <c r="F74" s="7"/>
      <c r="G74" s="6"/>
      <c r="H74" s="6"/>
      <c r="I74" s="6"/>
      <c r="J74" s="6"/>
      <c r="K74" s="11"/>
      <c r="L74" s="12"/>
      <c r="M74" s="13"/>
      <c r="N74" s="14"/>
      <c r="O74" s="7"/>
      <c r="P74" s="6"/>
      <c r="Q74" s="63" t="str">
        <f t="shared" ref="Q74:Q138" si="9">IF(P74="","",VLOOKUP(P74,$Z$7:$AA$68,2,FALSE))</f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25" t="str">
        <f t="shared" si="8"/>
        <v/>
      </c>
      <c r="B75" s="5"/>
      <c r="C75" s="21"/>
      <c r="D75" s="21"/>
      <c r="E75" s="6"/>
      <c r="F75" s="7"/>
      <c r="G75" s="6"/>
      <c r="H75" s="6"/>
      <c r="I75" s="6"/>
      <c r="J75" s="6"/>
      <c r="K75" s="11"/>
      <c r="L75" s="12"/>
      <c r="M75" s="13"/>
      <c r="N75" s="14"/>
      <c r="O75" s="7"/>
      <c r="P75" s="6"/>
      <c r="Q75" s="63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25" t="str">
        <f t="shared" si="8"/>
        <v/>
      </c>
      <c r="B76" s="5"/>
      <c r="C76" s="21"/>
      <c r="D76" s="21"/>
      <c r="E76" s="6"/>
      <c r="F76" s="7"/>
      <c r="G76" s="6"/>
      <c r="H76" s="6"/>
      <c r="I76" s="6"/>
      <c r="J76" s="6"/>
      <c r="K76" s="11"/>
      <c r="L76" s="12"/>
      <c r="M76" s="13"/>
      <c r="N76" s="14"/>
      <c r="O76" s="7"/>
      <c r="P76" s="6"/>
      <c r="Q76" s="63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25" t="str">
        <f t="shared" si="8"/>
        <v/>
      </c>
      <c r="B77" s="5"/>
      <c r="C77" s="21"/>
      <c r="D77" s="21"/>
      <c r="E77" s="6"/>
      <c r="F77" s="7"/>
      <c r="G77" s="6"/>
      <c r="H77" s="6"/>
      <c r="I77" s="6"/>
      <c r="J77" s="6"/>
      <c r="K77" s="11"/>
      <c r="L77" s="12"/>
      <c r="M77" s="13"/>
      <c r="N77" s="14"/>
      <c r="O77" s="7"/>
      <c r="P77" s="6"/>
      <c r="Q77" s="63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25" t="str">
        <f t="shared" si="8"/>
        <v/>
      </c>
      <c r="B78" s="5"/>
      <c r="C78" s="21"/>
      <c r="D78" s="21"/>
      <c r="E78" s="6"/>
      <c r="F78" s="7"/>
      <c r="G78" s="6"/>
      <c r="H78" s="6"/>
      <c r="I78" s="6"/>
      <c r="J78" s="6"/>
      <c r="K78" s="11"/>
      <c r="L78" s="12"/>
      <c r="M78" s="13"/>
      <c r="N78" s="14"/>
      <c r="O78" s="7"/>
      <c r="P78" s="6"/>
      <c r="Q78" s="63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25" t="str">
        <f t="shared" si="8"/>
        <v/>
      </c>
      <c r="B79" s="5"/>
      <c r="C79" s="21"/>
      <c r="D79" s="21"/>
      <c r="E79" s="6"/>
      <c r="F79" s="7"/>
      <c r="G79" s="6"/>
      <c r="H79" s="6"/>
      <c r="I79" s="6"/>
      <c r="J79" s="6"/>
      <c r="K79" s="11"/>
      <c r="L79" s="12"/>
      <c r="M79" s="13"/>
      <c r="N79" s="14"/>
      <c r="O79" s="7"/>
      <c r="P79" s="6"/>
      <c r="Q79" s="63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25" t="str">
        <f t="shared" si="8"/>
        <v/>
      </c>
      <c r="B80" s="5"/>
      <c r="C80" s="21"/>
      <c r="D80" s="21"/>
      <c r="E80" s="6"/>
      <c r="F80" s="7"/>
      <c r="G80" s="6"/>
      <c r="H80" s="6"/>
      <c r="I80" s="6"/>
      <c r="J80" s="6"/>
      <c r="K80" s="11"/>
      <c r="L80" s="12"/>
      <c r="M80" s="13"/>
      <c r="N80" s="14"/>
      <c r="O80" s="7"/>
      <c r="P80" s="6"/>
      <c r="Q80" s="63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25" t="str">
        <f t="shared" si="8"/>
        <v/>
      </c>
      <c r="B81" s="5"/>
      <c r="C81" s="21"/>
      <c r="D81" s="21"/>
      <c r="E81" s="6"/>
      <c r="F81" s="7"/>
      <c r="G81" s="6"/>
      <c r="H81" s="6"/>
      <c r="I81" s="6"/>
      <c r="J81" s="6"/>
      <c r="K81" s="11"/>
      <c r="L81" s="12"/>
      <c r="M81" s="13"/>
      <c r="N81" s="14"/>
      <c r="O81" s="7"/>
      <c r="P81" s="6"/>
      <c r="Q81" s="63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25" t="str">
        <f t="shared" si="8"/>
        <v/>
      </c>
      <c r="B82" s="5"/>
      <c r="C82" s="21"/>
      <c r="D82" s="21"/>
      <c r="E82" s="6"/>
      <c r="F82" s="7"/>
      <c r="G82" s="6"/>
      <c r="H82" s="6"/>
      <c r="I82" s="6"/>
      <c r="J82" s="6"/>
      <c r="K82" s="11"/>
      <c r="L82" s="12"/>
      <c r="M82" s="13"/>
      <c r="N82" s="14"/>
      <c r="O82" s="7"/>
      <c r="P82" s="6"/>
      <c r="Q82" s="63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25" t="str">
        <f t="shared" si="8"/>
        <v/>
      </c>
      <c r="B83" s="5"/>
      <c r="C83" s="21"/>
      <c r="D83" s="21"/>
      <c r="E83" s="6"/>
      <c r="F83" s="7"/>
      <c r="G83" s="6"/>
      <c r="H83" s="6"/>
      <c r="I83" s="6"/>
      <c r="J83" s="6"/>
      <c r="K83" s="11"/>
      <c r="L83" s="12"/>
      <c r="M83" s="13"/>
      <c r="N83" s="14"/>
      <c r="O83" s="7"/>
      <c r="P83" s="6"/>
      <c r="Q83" s="63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25" t="str">
        <f t="shared" si="8"/>
        <v/>
      </c>
      <c r="B84" s="5"/>
      <c r="C84" s="21"/>
      <c r="D84" s="21"/>
      <c r="E84" s="6"/>
      <c r="F84" s="7"/>
      <c r="G84" s="6"/>
      <c r="H84" s="6"/>
      <c r="I84" s="6"/>
      <c r="J84" s="6"/>
      <c r="K84" s="11"/>
      <c r="L84" s="12"/>
      <c r="M84" s="13"/>
      <c r="N84" s="14"/>
      <c r="O84" s="7"/>
      <c r="P84" s="6"/>
      <c r="Q84" s="63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25" t="str">
        <f t="shared" si="8"/>
        <v/>
      </c>
      <c r="B85" s="5"/>
      <c r="C85" s="21"/>
      <c r="D85" s="21"/>
      <c r="E85" s="6"/>
      <c r="F85" s="7"/>
      <c r="G85" s="6"/>
      <c r="H85" s="6"/>
      <c r="I85" s="6"/>
      <c r="J85" s="6"/>
      <c r="K85" s="6"/>
      <c r="L85" s="12"/>
      <c r="M85" s="13"/>
      <c r="N85" s="14"/>
      <c r="O85" s="7"/>
      <c r="P85" s="6"/>
      <c r="Q85" s="63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25" t="str">
        <f t="shared" si="8"/>
        <v/>
      </c>
      <c r="B86" s="5"/>
      <c r="C86" s="21"/>
      <c r="D86" s="21"/>
      <c r="E86" s="6"/>
      <c r="F86" s="7"/>
      <c r="G86" s="6"/>
      <c r="H86" s="6"/>
      <c r="I86" s="6"/>
      <c r="J86" s="11"/>
      <c r="K86" s="11"/>
      <c r="L86" s="12"/>
      <c r="M86" s="13"/>
      <c r="N86" s="14"/>
      <c r="O86" s="7"/>
      <c r="P86" s="6"/>
      <c r="Q86" s="63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25" t="str">
        <f t="shared" si="8"/>
        <v/>
      </c>
      <c r="B87" s="5"/>
      <c r="C87" s="21"/>
      <c r="D87" s="21"/>
      <c r="E87" s="6"/>
      <c r="F87" s="7"/>
      <c r="G87" s="6"/>
      <c r="H87" s="6"/>
      <c r="I87" s="6"/>
      <c r="J87" s="6"/>
      <c r="K87" s="11"/>
      <c r="L87" s="12"/>
      <c r="M87" s="13"/>
      <c r="N87" s="14"/>
      <c r="O87" s="7"/>
      <c r="P87" s="6"/>
      <c r="Q87" s="63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25" t="str">
        <f t="shared" si="8"/>
        <v/>
      </c>
      <c r="B88" s="5"/>
      <c r="C88" s="21"/>
      <c r="D88" s="21"/>
      <c r="E88" s="6"/>
      <c r="F88" s="7"/>
      <c r="G88" s="6"/>
      <c r="H88" s="6"/>
      <c r="I88" s="6"/>
      <c r="J88" s="6"/>
      <c r="K88" s="11"/>
      <c r="L88" s="12"/>
      <c r="M88" s="13"/>
      <c r="N88" s="14"/>
      <c r="O88" s="7"/>
      <c r="P88" s="6"/>
      <c r="Q88" s="63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25" t="str">
        <f t="shared" si="8"/>
        <v/>
      </c>
      <c r="B89" s="5"/>
      <c r="C89" s="21"/>
      <c r="D89" s="21"/>
      <c r="E89" s="6"/>
      <c r="F89" s="7"/>
      <c r="G89" s="6"/>
      <c r="H89" s="6"/>
      <c r="I89" s="6"/>
      <c r="J89" s="6"/>
      <c r="K89" s="11"/>
      <c r="L89" s="12"/>
      <c r="M89" s="13"/>
      <c r="N89" s="14"/>
      <c r="O89" s="7"/>
      <c r="P89" s="6"/>
      <c r="Q89" s="63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25" t="str">
        <f t="shared" si="8"/>
        <v/>
      </c>
      <c r="B90" s="5"/>
      <c r="C90" s="21"/>
      <c r="D90" s="21"/>
      <c r="E90" s="6"/>
      <c r="F90" s="7"/>
      <c r="G90" s="6"/>
      <c r="H90" s="6"/>
      <c r="I90" s="6"/>
      <c r="J90" s="6"/>
      <c r="K90" s="11"/>
      <c r="L90" s="12"/>
      <c r="M90" s="13"/>
      <c r="N90" s="14"/>
      <c r="O90" s="7"/>
      <c r="P90" s="6"/>
      <c r="Q90" s="63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25" t="str">
        <f t="shared" si="8"/>
        <v/>
      </c>
      <c r="B91" s="5"/>
      <c r="C91" s="21"/>
      <c r="D91" s="21"/>
      <c r="E91" s="6"/>
      <c r="F91" s="7"/>
      <c r="G91" s="6"/>
      <c r="H91" s="6"/>
      <c r="I91" s="6"/>
      <c r="J91" s="6"/>
      <c r="K91" s="11"/>
      <c r="L91" s="12"/>
      <c r="M91" s="13"/>
      <c r="N91" s="14"/>
      <c r="O91" s="7"/>
      <c r="P91" s="6"/>
      <c r="Q91" s="63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25" t="str">
        <f t="shared" si="8"/>
        <v/>
      </c>
      <c r="B92" s="5"/>
      <c r="C92" s="21"/>
      <c r="D92" s="21"/>
      <c r="E92" s="6"/>
      <c r="F92" s="7"/>
      <c r="G92" s="6"/>
      <c r="H92" s="6"/>
      <c r="I92" s="6"/>
      <c r="J92" s="6"/>
      <c r="K92" s="11"/>
      <c r="L92" s="12"/>
      <c r="M92" s="13"/>
      <c r="N92" s="14"/>
      <c r="O92" s="7"/>
      <c r="P92" s="6"/>
      <c r="Q92" s="63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25" t="str">
        <f t="shared" si="8"/>
        <v/>
      </c>
      <c r="B93" s="5"/>
      <c r="C93" s="21"/>
      <c r="D93" s="21"/>
      <c r="E93" s="6"/>
      <c r="F93" s="7"/>
      <c r="G93" s="6"/>
      <c r="H93" s="6"/>
      <c r="I93" s="6"/>
      <c r="J93" s="11"/>
      <c r="K93" s="11"/>
      <c r="L93" s="12"/>
      <c r="M93" s="13"/>
      <c r="N93" s="14"/>
      <c r="O93" s="7"/>
      <c r="P93" s="6"/>
      <c r="Q93" s="63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25" t="str">
        <f t="shared" si="8"/>
        <v/>
      </c>
      <c r="B94" s="5"/>
      <c r="C94" s="21"/>
      <c r="D94" s="21"/>
      <c r="E94" s="6"/>
      <c r="F94" s="7"/>
      <c r="G94" s="6"/>
      <c r="H94" s="6"/>
      <c r="I94" s="6"/>
      <c r="J94" s="11"/>
      <c r="K94" s="11"/>
      <c r="L94" s="12"/>
      <c r="M94" s="13"/>
      <c r="N94" s="14"/>
      <c r="O94" s="7"/>
      <c r="P94" s="6"/>
      <c r="Q94" s="63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25" t="str">
        <f t="shared" si="8"/>
        <v/>
      </c>
      <c r="B95" s="5"/>
      <c r="C95" s="21"/>
      <c r="D95" s="21"/>
      <c r="E95" s="6"/>
      <c r="F95" s="7"/>
      <c r="G95" s="6"/>
      <c r="H95" s="6"/>
      <c r="I95" s="6"/>
      <c r="J95" s="11"/>
      <c r="K95" s="11"/>
      <c r="L95" s="12"/>
      <c r="M95" s="13"/>
      <c r="N95" s="14"/>
      <c r="O95" s="7"/>
      <c r="P95" s="6"/>
      <c r="Q95" s="63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25" t="str">
        <f t="shared" si="8"/>
        <v/>
      </c>
      <c r="B96" s="5"/>
      <c r="C96" s="21"/>
      <c r="D96" s="21"/>
      <c r="E96" s="6"/>
      <c r="F96" s="7"/>
      <c r="G96" s="6"/>
      <c r="H96" s="6"/>
      <c r="I96" s="6"/>
      <c r="J96" s="11"/>
      <c r="K96" s="11"/>
      <c r="L96" s="12"/>
      <c r="M96" s="13"/>
      <c r="N96" s="14"/>
      <c r="O96" s="7"/>
      <c r="P96" s="11"/>
      <c r="Q96" s="63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25" t="str">
        <f t="shared" si="8"/>
        <v/>
      </c>
      <c r="B97" s="5"/>
      <c r="C97" s="21"/>
      <c r="D97" s="21"/>
      <c r="E97" s="6"/>
      <c r="F97" s="7"/>
      <c r="G97" s="6"/>
      <c r="H97" s="6"/>
      <c r="I97" s="6"/>
      <c r="J97" s="11"/>
      <c r="K97" s="11"/>
      <c r="L97" s="12"/>
      <c r="M97" s="13"/>
      <c r="N97" s="14"/>
      <c r="O97" s="7"/>
      <c r="P97" s="11"/>
      <c r="Q97" s="63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25" t="str">
        <f t="shared" si="8"/>
        <v/>
      </c>
      <c r="B98" s="5"/>
      <c r="C98" s="21"/>
      <c r="D98" s="21"/>
      <c r="E98" s="6"/>
      <c r="F98" s="7"/>
      <c r="G98" s="6"/>
      <c r="H98" s="6"/>
      <c r="I98" s="6"/>
      <c r="J98" s="11"/>
      <c r="K98" s="11"/>
      <c r="L98" s="12"/>
      <c r="M98" s="13"/>
      <c r="N98" s="14"/>
      <c r="O98" s="7"/>
      <c r="P98" s="11"/>
      <c r="Q98" s="63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25" t="str">
        <f t="shared" si="8"/>
        <v/>
      </c>
      <c r="B99" s="5"/>
      <c r="C99" s="21"/>
      <c r="D99" s="21"/>
      <c r="E99" s="6"/>
      <c r="F99" s="7"/>
      <c r="G99" s="6"/>
      <c r="H99" s="6"/>
      <c r="I99" s="6"/>
      <c r="J99" s="11"/>
      <c r="K99" s="11"/>
      <c r="L99" s="12"/>
      <c r="M99" s="13"/>
      <c r="N99" s="14"/>
      <c r="O99" s="7"/>
      <c r="P99" s="11"/>
      <c r="Q99" s="63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25" t="str">
        <f t="shared" si="8"/>
        <v/>
      </c>
      <c r="B100" s="5"/>
      <c r="C100" s="21"/>
      <c r="D100" s="21"/>
      <c r="E100" s="6"/>
      <c r="F100" s="7"/>
      <c r="G100" s="6"/>
      <c r="H100" s="6"/>
      <c r="I100" s="6"/>
      <c r="J100" s="11"/>
      <c r="K100" s="11"/>
      <c r="L100" s="12"/>
      <c r="M100" s="13"/>
      <c r="N100" s="14"/>
      <c r="O100" s="7"/>
      <c r="P100" s="11"/>
      <c r="Q100" s="63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25" t="str">
        <f t="shared" si="8"/>
        <v/>
      </c>
      <c r="B101" s="5"/>
      <c r="C101" s="21"/>
      <c r="D101" s="21"/>
      <c r="E101" s="6"/>
      <c r="F101" s="7"/>
      <c r="G101" s="6"/>
      <c r="H101" s="6"/>
      <c r="I101" s="6"/>
      <c r="J101" s="11"/>
      <c r="K101" s="11"/>
      <c r="L101" s="12"/>
      <c r="M101" s="13"/>
      <c r="N101" s="14"/>
      <c r="O101" s="7"/>
      <c r="P101" s="11"/>
      <c r="Q101" s="63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25" t="str">
        <f t="shared" si="8"/>
        <v/>
      </c>
      <c r="B102" s="5"/>
      <c r="C102" s="21"/>
      <c r="D102" s="21"/>
      <c r="E102" s="6"/>
      <c r="F102" s="7"/>
      <c r="G102" s="6"/>
      <c r="H102" s="6"/>
      <c r="I102" s="6"/>
      <c r="J102" s="11"/>
      <c r="K102" s="11"/>
      <c r="L102" s="12"/>
      <c r="M102" s="13"/>
      <c r="N102" s="14"/>
      <c r="O102" s="7"/>
      <c r="P102" s="11"/>
      <c r="Q102" s="63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25" t="str">
        <f t="shared" si="8"/>
        <v/>
      </c>
      <c r="B103" s="5"/>
      <c r="C103" s="21"/>
      <c r="D103" s="21"/>
      <c r="E103" s="6"/>
      <c r="F103" s="7"/>
      <c r="G103" s="6"/>
      <c r="H103" s="6"/>
      <c r="I103" s="6"/>
      <c r="J103" s="11"/>
      <c r="K103" s="11"/>
      <c r="L103" s="12"/>
      <c r="M103" s="13"/>
      <c r="N103" s="14"/>
      <c r="O103" s="7"/>
      <c r="P103" s="11"/>
      <c r="Q103" s="63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25" t="str">
        <f t="shared" si="8"/>
        <v/>
      </c>
      <c r="B104" s="5"/>
      <c r="C104" s="21"/>
      <c r="D104" s="21"/>
      <c r="E104" s="6"/>
      <c r="F104" s="7"/>
      <c r="G104" s="6"/>
      <c r="H104" s="6"/>
      <c r="I104" s="6"/>
      <c r="J104" s="11"/>
      <c r="K104" s="11"/>
      <c r="L104" s="12"/>
      <c r="M104" s="13"/>
      <c r="N104" s="14"/>
      <c r="O104" s="7"/>
      <c r="P104" s="11"/>
      <c r="Q104" s="63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25" t="str">
        <f t="shared" si="8"/>
        <v/>
      </c>
      <c r="B105" s="5"/>
      <c r="C105" s="21"/>
      <c r="D105" s="21"/>
      <c r="E105" s="6"/>
      <c r="F105" s="7"/>
      <c r="G105" s="6"/>
      <c r="H105" s="6"/>
      <c r="I105" s="6"/>
      <c r="J105" s="11"/>
      <c r="K105" s="11"/>
      <c r="L105" s="12"/>
      <c r="M105" s="13"/>
      <c r="N105" s="14"/>
      <c r="O105" s="7"/>
      <c r="P105" s="11"/>
      <c r="Q105" s="63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25" t="str">
        <f t="shared" si="8"/>
        <v/>
      </c>
      <c r="B106" s="5"/>
      <c r="C106" s="21"/>
      <c r="D106" s="21"/>
      <c r="E106" s="6"/>
      <c r="F106" s="7"/>
      <c r="G106" s="6"/>
      <c r="H106" s="6"/>
      <c r="I106" s="6"/>
      <c r="J106" s="11"/>
      <c r="K106" s="11"/>
      <c r="L106" s="12"/>
      <c r="M106" s="13"/>
      <c r="N106" s="14"/>
      <c r="O106" s="7"/>
      <c r="P106" s="11"/>
      <c r="Q106" s="63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25" t="str">
        <f t="shared" si="8"/>
        <v/>
      </c>
      <c r="B107" s="5"/>
      <c r="C107" s="21"/>
      <c r="D107" s="21"/>
      <c r="E107" s="6"/>
      <c r="F107" s="7"/>
      <c r="G107" s="6"/>
      <c r="H107" s="6"/>
      <c r="I107" s="6"/>
      <c r="J107" s="11"/>
      <c r="K107" s="11"/>
      <c r="L107" s="12"/>
      <c r="M107" s="13"/>
      <c r="N107" s="14"/>
      <c r="O107" s="7"/>
      <c r="P107" s="11"/>
      <c r="Q107" s="63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25" t="str">
        <f t="shared" si="8"/>
        <v/>
      </c>
      <c r="B108" s="5"/>
      <c r="C108" s="21"/>
      <c r="D108" s="21"/>
      <c r="E108" s="6"/>
      <c r="F108" s="7"/>
      <c r="G108" s="6"/>
      <c r="H108" s="6"/>
      <c r="I108" s="6"/>
      <c r="J108" s="11"/>
      <c r="K108" s="11"/>
      <c r="L108" s="12"/>
      <c r="M108" s="13"/>
      <c r="N108" s="14"/>
      <c r="O108" s="7"/>
      <c r="P108" s="11"/>
      <c r="Q108" s="63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25" t="str">
        <f t="shared" si="8"/>
        <v/>
      </c>
      <c r="B109" s="5"/>
      <c r="C109" s="21"/>
      <c r="D109" s="21"/>
      <c r="E109" s="6"/>
      <c r="F109" s="7"/>
      <c r="G109" s="6"/>
      <c r="H109" s="6"/>
      <c r="I109" s="6"/>
      <c r="J109" s="11"/>
      <c r="K109" s="11"/>
      <c r="L109" s="12"/>
      <c r="M109" s="13"/>
      <c r="N109" s="14"/>
      <c r="O109" s="7"/>
      <c r="P109" s="11"/>
      <c r="Q109" s="63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25" t="str">
        <f t="shared" si="8"/>
        <v/>
      </c>
      <c r="B110" s="5"/>
      <c r="C110" s="21"/>
      <c r="D110" s="21"/>
      <c r="E110" s="6"/>
      <c r="F110" s="7"/>
      <c r="G110" s="6"/>
      <c r="H110" s="6"/>
      <c r="I110" s="6"/>
      <c r="J110" s="11"/>
      <c r="K110" s="11"/>
      <c r="L110" s="12"/>
      <c r="M110" s="13"/>
      <c r="N110" s="14"/>
      <c r="O110" s="7"/>
      <c r="P110" s="11"/>
      <c r="Q110" s="63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25" t="str">
        <f t="shared" si="8"/>
        <v/>
      </c>
      <c r="B111" s="5"/>
      <c r="C111" s="21"/>
      <c r="D111" s="21"/>
      <c r="E111" s="6"/>
      <c r="F111" s="7"/>
      <c r="G111" s="6"/>
      <c r="H111" s="6"/>
      <c r="I111" s="6"/>
      <c r="J111" s="11"/>
      <c r="K111" s="11"/>
      <c r="L111" s="12"/>
      <c r="M111" s="13"/>
      <c r="N111" s="14"/>
      <c r="O111" s="7"/>
      <c r="P111" s="11"/>
      <c r="Q111" s="63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25" t="str">
        <f t="shared" si="8"/>
        <v/>
      </c>
      <c r="B112" s="5"/>
      <c r="C112" s="21"/>
      <c r="D112" s="21"/>
      <c r="E112" s="6"/>
      <c r="F112" s="7"/>
      <c r="G112" s="6"/>
      <c r="H112" s="6"/>
      <c r="I112" s="6"/>
      <c r="J112" s="11"/>
      <c r="K112" s="11"/>
      <c r="L112" s="12"/>
      <c r="M112" s="13"/>
      <c r="N112" s="14"/>
      <c r="O112" s="7"/>
      <c r="P112" s="11"/>
      <c r="Q112" s="63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25" t="str">
        <f t="shared" si="8"/>
        <v/>
      </c>
      <c r="B113" s="5"/>
      <c r="C113" s="21"/>
      <c r="D113" s="21"/>
      <c r="E113" s="6"/>
      <c r="F113" s="7"/>
      <c r="G113" s="6"/>
      <c r="H113" s="6"/>
      <c r="I113" s="6"/>
      <c r="J113" s="11"/>
      <c r="K113" s="11"/>
      <c r="L113" s="12"/>
      <c r="M113" s="13"/>
      <c r="N113" s="14"/>
      <c r="O113" s="7"/>
      <c r="P113" s="11"/>
      <c r="Q113" s="63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25" t="str">
        <f t="shared" si="8"/>
        <v/>
      </c>
      <c r="B114" s="5"/>
      <c r="C114" s="21"/>
      <c r="D114" s="21"/>
      <c r="E114" s="6"/>
      <c r="F114" s="7"/>
      <c r="G114" s="6"/>
      <c r="H114" s="6"/>
      <c r="I114" s="6"/>
      <c r="J114" s="11"/>
      <c r="K114" s="11"/>
      <c r="L114" s="12"/>
      <c r="M114" s="13"/>
      <c r="N114" s="14"/>
      <c r="O114" s="7"/>
      <c r="P114" s="11"/>
      <c r="Q114" s="63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25" t="str">
        <f t="shared" si="8"/>
        <v/>
      </c>
      <c r="B115" s="5"/>
      <c r="C115" s="21"/>
      <c r="D115" s="21"/>
      <c r="E115" s="6"/>
      <c r="F115" s="7"/>
      <c r="G115" s="6"/>
      <c r="H115" s="6"/>
      <c r="I115" s="6"/>
      <c r="J115" s="11"/>
      <c r="K115" s="11"/>
      <c r="L115" s="12"/>
      <c r="M115" s="13"/>
      <c r="N115" s="14"/>
      <c r="O115" s="7"/>
      <c r="P115" s="11"/>
      <c r="Q115" s="63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25" t="str">
        <f t="shared" si="8"/>
        <v/>
      </c>
      <c r="B116" s="5"/>
      <c r="C116" s="21"/>
      <c r="D116" s="21"/>
      <c r="E116" s="6"/>
      <c r="F116" s="7"/>
      <c r="G116" s="6"/>
      <c r="H116" s="6"/>
      <c r="I116" s="6"/>
      <c r="J116" s="11"/>
      <c r="K116" s="11"/>
      <c r="L116" s="12"/>
      <c r="M116" s="13"/>
      <c r="N116" s="14"/>
      <c r="O116" s="7"/>
      <c r="P116" s="11"/>
      <c r="Q116" s="63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25" t="str">
        <f t="shared" si="8"/>
        <v/>
      </c>
      <c r="B117" s="5"/>
      <c r="C117" s="21"/>
      <c r="D117" s="21"/>
      <c r="E117" s="6"/>
      <c r="F117" s="7"/>
      <c r="G117" s="6"/>
      <c r="H117" s="6"/>
      <c r="I117" s="6"/>
      <c r="J117" s="11"/>
      <c r="K117" s="11"/>
      <c r="L117" s="12"/>
      <c r="M117" s="13"/>
      <c r="N117" s="14"/>
      <c r="O117" s="7"/>
      <c r="P117" s="11"/>
      <c r="Q117" s="63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25" t="str">
        <f t="shared" si="8"/>
        <v/>
      </c>
      <c r="B118" s="5"/>
      <c r="C118" s="21"/>
      <c r="D118" s="21"/>
      <c r="E118" s="6"/>
      <c r="F118" s="7"/>
      <c r="G118" s="6"/>
      <c r="H118" s="6"/>
      <c r="I118" s="6"/>
      <c r="J118" s="11"/>
      <c r="K118" s="11"/>
      <c r="L118" s="12"/>
      <c r="M118" s="13"/>
      <c r="N118" s="14"/>
      <c r="O118" s="7"/>
      <c r="P118" s="11"/>
      <c r="Q118" s="63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25" t="str">
        <f t="shared" si="8"/>
        <v/>
      </c>
      <c r="B119" s="5"/>
      <c r="C119" s="21"/>
      <c r="D119" s="21"/>
      <c r="E119" s="6"/>
      <c r="F119" s="7"/>
      <c r="G119" s="6"/>
      <c r="H119" s="6"/>
      <c r="I119" s="6"/>
      <c r="J119" s="11"/>
      <c r="K119" s="11"/>
      <c r="L119" s="12"/>
      <c r="M119" s="13"/>
      <c r="N119" s="14"/>
      <c r="O119" s="7"/>
      <c r="P119" s="11"/>
      <c r="Q119" s="63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25" t="str">
        <f t="shared" si="8"/>
        <v/>
      </c>
      <c r="B120" s="5"/>
      <c r="C120" s="21"/>
      <c r="D120" s="21"/>
      <c r="E120" s="6"/>
      <c r="F120" s="7"/>
      <c r="G120" s="6"/>
      <c r="H120" s="6"/>
      <c r="I120" s="6"/>
      <c r="J120" s="11"/>
      <c r="K120" s="11"/>
      <c r="L120" s="12"/>
      <c r="M120" s="13"/>
      <c r="N120" s="14"/>
      <c r="O120" s="7"/>
      <c r="P120" s="11"/>
      <c r="Q120" s="63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25" t="str">
        <f t="shared" si="8"/>
        <v/>
      </c>
      <c r="B121" s="5"/>
      <c r="C121" s="21"/>
      <c r="D121" s="21"/>
      <c r="E121" s="6"/>
      <c r="F121" s="7"/>
      <c r="G121" s="6"/>
      <c r="H121" s="6"/>
      <c r="I121" s="6"/>
      <c r="J121" s="11"/>
      <c r="K121" s="11"/>
      <c r="L121" s="12"/>
      <c r="M121" s="13"/>
      <c r="N121" s="14"/>
      <c r="O121" s="7"/>
      <c r="P121" s="11"/>
      <c r="Q121" s="63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25" t="str">
        <f t="shared" si="8"/>
        <v/>
      </c>
      <c r="B122" s="5"/>
      <c r="C122" s="21"/>
      <c r="D122" s="21"/>
      <c r="E122" s="6"/>
      <c r="F122" s="7"/>
      <c r="G122" s="6"/>
      <c r="H122" s="6"/>
      <c r="I122" s="6"/>
      <c r="J122" s="11"/>
      <c r="K122" s="11"/>
      <c r="L122" s="12"/>
      <c r="M122" s="13"/>
      <c r="N122" s="14"/>
      <c r="O122" s="7"/>
      <c r="P122" s="11"/>
      <c r="Q122" s="63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25" t="str">
        <f t="shared" si="8"/>
        <v/>
      </c>
      <c r="B123" s="5"/>
      <c r="C123" s="21"/>
      <c r="D123" s="21"/>
      <c r="E123" s="6"/>
      <c r="F123" s="7"/>
      <c r="G123" s="6"/>
      <c r="H123" s="6"/>
      <c r="I123" s="6"/>
      <c r="J123" s="11"/>
      <c r="K123" s="11"/>
      <c r="L123" s="12"/>
      <c r="M123" s="13"/>
      <c r="N123" s="14"/>
      <c r="O123" s="7"/>
      <c r="P123" s="11"/>
      <c r="Q123" s="63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25" t="str">
        <f t="shared" si="8"/>
        <v/>
      </c>
      <c r="B124" s="5"/>
      <c r="C124" s="21"/>
      <c r="D124" s="21"/>
      <c r="E124" s="6"/>
      <c r="F124" s="7"/>
      <c r="G124" s="6"/>
      <c r="H124" s="6"/>
      <c r="I124" s="6"/>
      <c r="J124" s="11"/>
      <c r="K124" s="11"/>
      <c r="L124" s="12"/>
      <c r="M124" s="13"/>
      <c r="N124" s="14"/>
      <c r="O124" s="7"/>
      <c r="P124" s="11"/>
      <c r="Q124" s="63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25" t="str">
        <f t="shared" si="8"/>
        <v/>
      </c>
      <c r="B125" s="5"/>
      <c r="C125" s="21"/>
      <c r="D125" s="21"/>
      <c r="E125" s="6"/>
      <c r="F125" s="7"/>
      <c r="G125" s="6"/>
      <c r="H125" s="6"/>
      <c r="I125" s="6"/>
      <c r="J125" s="11"/>
      <c r="K125" s="11"/>
      <c r="L125" s="12"/>
      <c r="M125" s="13"/>
      <c r="N125" s="14"/>
      <c r="O125" s="7"/>
      <c r="P125" s="11"/>
      <c r="Q125" s="63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25" t="str">
        <f t="shared" si="8"/>
        <v/>
      </c>
      <c r="B126" s="16"/>
      <c r="C126" s="22"/>
      <c r="D126" s="22"/>
      <c r="E126" s="6"/>
      <c r="F126" s="7"/>
      <c r="G126" s="17"/>
      <c r="H126" s="17"/>
      <c r="I126" s="17"/>
      <c r="J126" s="15"/>
      <c r="K126" s="15"/>
      <c r="L126" s="12"/>
      <c r="M126" s="18"/>
      <c r="N126" s="19"/>
      <c r="O126" s="20"/>
      <c r="P126" s="15"/>
      <c r="Q126" s="63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25" t="str">
        <f t="shared" si="8"/>
        <v/>
      </c>
      <c r="B127" s="5"/>
      <c r="C127" s="21"/>
      <c r="D127" s="21"/>
      <c r="E127" s="6"/>
      <c r="F127" s="7"/>
      <c r="G127" s="6"/>
      <c r="H127" s="6"/>
      <c r="I127" s="6"/>
      <c r="J127" s="11"/>
      <c r="K127" s="11"/>
      <c r="L127" s="12"/>
      <c r="M127" s="13"/>
      <c r="N127" s="14"/>
      <c r="O127" s="7"/>
      <c r="P127" s="11"/>
      <c r="Q127" s="63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25" t="str">
        <f t="shared" si="8"/>
        <v/>
      </c>
      <c r="B128" s="5"/>
      <c r="C128" s="21"/>
      <c r="D128" s="21"/>
      <c r="E128" s="6"/>
      <c r="F128" s="7"/>
      <c r="G128" s="6"/>
      <c r="H128" s="6"/>
      <c r="I128" s="6"/>
      <c r="J128" s="11"/>
      <c r="K128" s="11"/>
      <c r="L128" s="12"/>
      <c r="M128" s="13"/>
      <c r="N128" s="14"/>
      <c r="O128" s="7"/>
      <c r="P128" s="11"/>
      <c r="Q128" s="63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25" t="str">
        <f t="shared" si="8"/>
        <v/>
      </c>
      <c r="B129" s="5"/>
      <c r="C129" s="21"/>
      <c r="D129" s="21"/>
      <c r="E129" s="6"/>
      <c r="F129" s="7"/>
      <c r="G129" s="6"/>
      <c r="H129" s="6"/>
      <c r="I129" s="6"/>
      <c r="J129" s="11"/>
      <c r="K129" s="11"/>
      <c r="L129" s="12"/>
      <c r="M129" s="13"/>
      <c r="N129" s="14"/>
      <c r="O129" s="7"/>
      <c r="P129" s="11"/>
      <c r="Q129" s="63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25" t="str">
        <f t="shared" si="8"/>
        <v/>
      </c>
      <c r="B130" s="5"/>
      <c r="C130" s="21"/>
      <c r="D130" s="21"/>
      <c r="E130" s="6"/>
      <c r="F130" s="7"/>
      <c r="G130" s="6"/>
      <c r="H130" s="6"/>
      <c r="I130" s="6"/>
      <c r="J130" s="11"/>
      <c r="K130" s="11"/>
      <c r="L130" s="12"/>
      <c r="M130" s="13"/>
      <c r="N130" s="14"/>
      <c r="O130" s="7"/>
      <c r="P130" s="11"/>
      <c r="Q130" s="63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25" t="str">
        <f t="shared" si="8"/>
        <v/>
      </c>
      <c r="B131" s="5"/>
      <c r="C131" s="21"/>
      <c r="D131" s="21"/>
      <c r="E131" s="6"/>
      <c r="F131" s="7"/>
      <c r="G131" s="6"/>
      <c r="H131" s="6"/>
      <c r="I131" s="6"/>
      <c r="J131" s="11"/>
      <c r="K131" s="11"/>
      <c r="L131" s="12"/>
      <c r="M131" s="13"/>
      <c r="N131" s="14"/>
      <c r="O131" s="7"/>
      <c r="P131" s="11"/>
      <c r="Q131" s="63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25" t="str">
        <f t="shared" si="8"/>
        <v/>
      </c>
      <c r="B132" s="5"/>
      <c r="C132" s="21"/>
      <c r="D132" s="21"/>
      <c r="E132" s="6"/>
      <c r="F132" s="7"/>
      <c r="G132" s="6"/>
      <c r="H132" s="6"/>
      <c r="I132" s="6"/>
      <c r="J132" s="11"/>
      <c r="K132" s="11"/>
      <c r="L132" s="12"/>
      <c r="M132" s="13"/>
      <c r="N132" s="14"/>
      <c r="O132" s="7"/>
      <c r="P132" s="11"/>
      <c r="Q132" s="63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25" t="str">
        <f t="shared" si="8"/>
        <v/>
      </c>
      <c r="B133" s="5"/>
      <c r="C133" s="21"/>
      <c r="D133" s="21"/>
      <c r="E133" s="6"/>
      <c r="F133" s="7"/>
      <c r="G133" s="6"/>
      <c r="H133" s="6"/>
      <c r="I133" s="6"/>
      <c r="J133" s="11"/>
      <c r="K133" s="11"/>
      <c r="L133" s="12"/>
      <c r="M133" s="13"/>
      <c r="N133" s="14"/>
      <c r="O133" s="7"/>
      <c r="P133" s="11"/>
      <c r="Q133" s="63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25" t="str">
        <f t="shared" si="8"/>
        <v/>
      </c>
      <c r="B134" s="5"/>
      <c r="C134" s="21"/>
      <c r="D134" s="21"/>
      <c r="E134" s="6"/>
      <c r="F134" s="7"/>
      <c r="G134" s="6"/>
      <c r="H134" s="6"/>
      <c r="I134" s="6"/>
      <c r="J134" s="11"/>
      <c r="K134" s="11"/>
      <c r="L134" s="12"/>
      <c r="M134" s="13"/>
      <c r="N134" s="14"/>
      <c r="O134" s="7"/>
      <c r="P134" s="11"/>
      <c r="Q134" s="63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25" t="str">
        <f t="shared" si="8"/>
        <v/>
      </c>
      <c r="B135" s="5"/>
      <c r="C135" s="21"/>
      <c r="D135" s="21"/>
      <c r="E135" s="6"/>
      <c r="F135" s="7"/>
      <c r="G135" s="6"/>
      <c r="H135" s="6"/>
      <c r="I135" s="6"/>
      <c r="J135" s="11"/>
      <c r="K135" s="11"/>
      <c r="L135" s="12"/>
      <c r="M135" s="13"/>
      <c r="N135" s="14"/>
      <c r="O135" s="7"/>
      <c r="P135" s="11"/>
      <c r="Q135" s="63" t="str">
        <f t="shared" si="9"/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25" t="str">
        <f t="shared" si="8"/>
        <v/>
      </c>
      <c r="B136" s="5"/>
      <c r="C136" s="21"/>
      <c r="D136" s="21"/>
      <c r="E136" s="6"/>
      <c r="F136" s="7"/>
      <c r="G136" s="6"/>
      <c r="H136" s="6"/>
      <c r="I136" s="6"/>
      <c r="J136" s="11"/>
      <c r="K136" s="11"/>
      <c r="L136" s="12"/>
      <c r="M136" s="13"/>
      <c r="N136" s="14"/>
      <c r="O136" s="7"/>
      <c r="P136" s="11"/>
      <c r="Q136" s="63" t="str">
        <f t="shared" si="9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25" t="str">
        <f t="shared" si="8"/>
        <v/>
      </c>
      <c r="B137" s="5"/>
      <c r="C137" s="21"/>
      <c r="D137" s="21"/>
      <c r="E137" s="6"/>
      <c r="F137" s="7"/>
      <c r="G137" s="6"/>
      <c r="H137" s="6"/>
      <c r="I137" s="6"/>
      <c r="J137" s="11"/>
      <c r="K137" s="11"/>
      <c r="L137" s="12"/>
      <c r="M137" s="13"/>
      <c r="N137" s="14"/>
      <c r="O137" s="7"/>
      <c r="P137" s="11"/>
      <c r="Q137" s="63" t="str">
        <f t="shared" si="9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25" t="str">
        <f t="shared" si="8"/>
        <v/>
      </c>
      <c r="B138" s="5"/>
      <c r="C138" s="21"/>
      <c r="D138" s="21"/>
      <c r="E138" s="6"/>
      <c r="F138" s="7"/>
      <c r="G138" s="6"/>
      <c r="H138" s="6"/>
      <c r="I138" s="11"/>
      <c r="J138" s="11"/>
      <c r="K138" s="11"/>
      <c r="L138" s="12"/>
      <c r="M138" s="13"/>
      <c r="N138" s="14"/>
      <c r="O138" s="7"/>
      <c r="P138" s="11"/>
      <c r="Q138" s="63" t="str">
        <f t="shared" si="9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25" t="str">
        <f t="shared" ref="A139:A171" si="10">IF(OR(B139="",C139="",D139=""),"",TEXT(Q139,"000")&amp;B139&amp;TEXT(C139,"00")&amp;TEXT(D139,"00"))</f>
        <v/>
      </c>
      <c r="B139" s="5"/>
      <c r="C139" s="21"/>
      <c r="D139" s="21"/>
      <c r="E139" s="6"/>
      <c r="F139" s="7"/>
      <c r="G139" s="6"/>
      <c r="H139" s="6"/>
      <c r="I139" s="11"/>
      <c r="J139" s="11"/>
      <c r="K139" s="11"/>
      <c r="L139" s="12"/>
      <c r="M139" s="13"/>
      <c r="N139" s="14"/>
      <c r="O139" s="7"/>
      <c r="P139" s="11"/>
      <c r="Q139" s="63" t="str">
        <f t="shared" ref="Q139:Q171" si="11">IF(P139="","",VLOOKUP(P139,$Z$7:$AA$68,2,FALSE))</f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25" t="str">
        <f t="shared" si="10"/>
        <v/>
      </c>
      <c r="B140" s="5"/>
      <c r="C140" s="21"/>
      <c r="D140" s="21"/>
      <c r="E140" s="6"/>
      <c r="F140" s="7"/>
      <c r="G140" s="6"/>
      <c r="H140" s="6"/>
      <c r="I140" s="11"/>
      <c r="J140" s="11"/>
      <c r="K140" s="11"/>
      <c r="L140" s="12"/>
      <c r="M140" s="13"/>
      <c r="N140" s="14"/>
      <c r="O140" s="7"/>
      <c r="P140" s="11"/>
      <c r="Q140" s="63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25" t="str">
        <f t="shared" si="10"/>
        <v/>
      </c>
      <c r="B141" s="5"/>
      <c r="C141" s="21"/>
      <c r="D141" s="21"/>
      <c r="E141" s="6"/>
      <c r="F141" s="7"/>
      <c r="G141" s="6"/>
      <c r="H141" s="6"/>
      <c r="I141" s="11"/>
      <c r="J141" s="11"/>
      <c r="K141" s="11"/>
      <c r="L141" s="12"/>
      <c r="M141" s="13"/>
      <c r="N141" s="14"/>
      <c r="O141" s="7"/>
      <c r="P141" s="11"/>
      <c r="Q141" s="63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25" t="str">
        <f t="shared" si="10"/>
        <v/>
      </c>
      <c r="B142" s="5"/>
      <c r="C142" s="21"/>
      <c r="D142" s="21"/>
      <c r="E142" s="6"/>
      <c r="F142" s="7"/>
      <c r="G142" s="6"/>
      <c r="H142" s="6"/>
      <c r="I142" s="11"/>
      <c r="J142" s="11"/>
      <c r="K142" s="11"/>
      <c r="L142" s="12"/>
      <c r="M142" s="13"/>
      <c r="N142" s="14"/>
      <c r="O142" s="7"/>
      <c r="P142" s="11"/>
      <c r="Q142" s="63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25" t="str">
        <f t="shared" si="10"/>
        <v/>
      </c>
      <c r="B143" s="5"/>
      <c r="C143" s="21"/>
      <c r="D143" s="21"/>
      <c r="E143" s="6"/>
      <c r="F143" s="7"/>
      <c r="G143" s="6"/>
      <c r="H143" s="6"/>
      <c r="I143" s="11"/>
      <c r="J143" s="11"/>
      <c r="K143" s="11"/>
      <c r="L143" s="12"/>
      <c r="M143" s="13"/>
      <c r="N143" s="14"/>
      <c r="O143" s="7"/>
      <c r="P143" s="11"/>
      <c r="Q143" s="63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25" t="str">
        <f t="shared" si="10"/>
        <v/>
      </c>
      <c r="B144" s="5"/>
      <c r="C144" s="21"/>
      <c r="D144" s="21"/>
      <c r="E144" s="6"/>
      <c r="F144" s="7"/>
      <c r="G144" s="6"/>
      <c r="H144" s="6"/>
      <c r="I144" s="11"/>
      <c r="J144" s="11"/>
      <c r="K144" s="11"/>
      <c r="L144" s="12"/>
      <c r="M144" s="13"/>
      <c r="N144" s="14"/>
      <c r="O144" s="7"/>
      <c r="P144" s="11"/>
      <c r="Q144" s="63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25" t="str">
        <f t="shared" si="10"/>
        <v/>
      </c>
      <c r="B145" s="5"/>
      <c r="C145" s="21"/>
      <c r="D145" s="21"/>
      <c r="E145" s="6"/>
      <c r="F145" s="7"/>
      <c r="G145" s="6"/>
      <c r="H145" s="6"/>
      <c r="I145" s="11"/>
      <c r="J145" s="11"/>
      <c r="K145" s="11"/>
      <c r="L145" s="12"/>
      <c r="M145" s="13"/>
      <c r="N145" s="14"/>
      <c r="O145" s="7"/>
      <c r="P145" s="11"/>
      <c r="Q145" s="63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25" t="str">
        <f t="shared" si="10"/>
        <v/>
      </c>
      <c r="B146" s="5"/>
      <c r="C146" s="21"/>
      <c r="D146" s="21"/>
      <c r="E146" s="6"/>
      <c r="F146" s="7"/>
      <c r="G146" s="6"/>
      <c r="H146" s="6"/>
      <c r="I146" s="11"/>
      <c r="J146" s="11"/>
      <c r="K146" s="11"/>
      <c r="L146" s="12"/>
      <c r="M146" s="13"/>
      <c r="N146" s="14"/>
      <c r="O146" s="7"/>
      <c r="P146" s="11"/>
      <c r="Q146" s="63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25" t="str">
        <f t="shared" si="10"/>
        <v/>
      </c>
      <c r="B147" s="5"/>
      <c r="C147" s="21"/>
      <c r="D147" s="21"/>
      <c r="E147" s="6"/>
      <c r="F147" s="7"/>
      <c r="G147" s="6"/>
      <c r="H147" s="6"/>
      <c r="I147" s="11"/>
      <c r="J147" s="11"/>
      <c r="K147" s="11"/>
      <c r="L147" s="12"/>
      <c r="M147" s="13"/>
      <c r="N147" s="14"/>
      <c r="O147" s="7"/>
      <c r="P147" s="11"/>
      <c r="Q147" s="63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25" t="str">
        <f t="shared" si="10"/>
        <v/>
      </c>
      <c r="B148" s="5"/>
      <c r="C148" s="21"/>
      <c r="D148" s="21"/>
      <c r="E148" s="6"/>
      <c r="F148" s="7"/>
      <c r="G148" s="6"/>
      <c r="H148" s="6"/>
      <c r="I148" s="11"/>
      <c r="J148" s="11"/>
      <c r="K148" s="11"/>
      <c r="L148" s="12"/>
      <c r="M148" s="13"/>
      <c r="N148" s="14"/>
      <c r="O148" s="7"/>
      <c r="P148" s="11"/>
      <c r="Q148" s="63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25" t="str">
        <f t="shared" si="10"/>
        <v/>
      </c>
      <c r="B149" s="5"/>
      <c r="C149" s="21"/>
      <c r="D149" s="21"/>
      <c r="E149" s="6"/>
      <c r="F149" s="7"/>
      <c r="G149" s="6"/>
      <c r="H149" s="6"/>
      <c r="I149" s="11"/>
      <c r="J149" s="11"/>
      <c r="K149" s="11"/>
      <c r="L149" s="12"/>
      <c r="M149" s="13"/>
      <c r="N149" s="14"/>
      <c r="O149" s="7"/>
      <c r="P149" s="11"/>
      <c r="Q149" s="63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25" t="str">
        <f t="shared" si="10"/>
        <v/>
      </c>
      <c r="B150" s="5"/>
      <c r="C150" s="21"/>
      <c r="D150" s="21"/>
      <c r="E150" s="6"/>
      <c r="F150" s="7"/>
      <c r="G150" s="6"/>
      <c r="H150" s="6"/>
      <c r="I150" s="11"/>
      <c r="J150" s="11"/>
      <c r="K150" s="11"/>
      <c r="L150" s="12"/>
      <c r="M150" s="13"/>
      <c r="N150" s="14"/>
      <c r="O150" s="7"/>
      <c r="P150" s="11"/>
      <c r="Q150" s="63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25" t="str">
        <f t="shared" si="10"/>
        <v/>
      </c>
      <c r="B151" s="5"/>
      <c r="C151" s="21"/>
      <c r="D151" s="21"/>
      <c r="E151" s="6"/>
      <c r="F151" s="7"/>
      <c r="G151" s="6"/>
      <c r="H151" s="6"/>
      <c r="I151" s="11"/>
      <c r="J151" s="11"/>
      <c r="K151" s="11"/>
      <c r="L151" s="12"/>
      <c r="M151" s="13"/>
      <c r="N151" s="14"/>
      <c r="O151" s="7"/>
      <c r="P151" s="11"/>
      <c r="Q151" s="63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25" t="str">
        <f t="shared" si="10"/>
        <v/>
      </c>
      <c r="B152" s="5"/>
      <c r="C152" s="21"/>
      <c r="D152" s="21"/>
      <c r="E152" s="6"/>
      <c r="F152" s="7"/>
      <c r="G152" s="6"/>
      <c r="H152" s="6"/>
      <c r="I152" s="11"/>
      <c r="J152" s="11"/>
      <c r="K152" s="11"/>
      <c r="L152" s="12"/>
      <c r="M152" s="13"/>
      <c r="N152" s="14"/>
      <c r="O152" s="7"/>
      <c r="P152" s="11"/>
      <c r="Q152" s="63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25" t="str">
        <f t="shared" si="10"/>
        <v/>
      </c>
      <c r="B153" s="5"/>
      <c r="C153" s="21"/>
      <c r="D153" s="21"/>
      <c r="E153" s="6"/>
      <c r="F153" s="7"/>
      <c r="G153" s="6"/>
      <c r="H153" s="6"/>
      <c r="I153" s="11"/>
      <c r="J153" s="11"/>
      <c r="K153" s="11"/>
      <c r="L153" s="12"/>
      <c r="M153" s="13"/>
      <c r="N153" s="14"/>
      <c r="O153" s="7"/>
      <c r="P153" s="11"/>
      <c r="Q153" s="63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25" t="str">
        <f t="shared" si="10"/>
        <v/>
      </c>
      <c r="B154" s="5"/>
      <c r="C154" s="21"/>
      <c r="D154" s="21"/>
      <c r="E154" s="6"/>
      <c r="F154" s="7"/>
      <c r="G154" s="6"/>
      <c r="H154" s="6"/>
      <c r="I154" s="11"/>
      <c r="J154" s="11"/>
      <c r="K154" s="11"/>
      <c r="L154" s="12"/>
      <c r="M154" s="13"/>
      <c r="N154" s="14"/>
      <c r="O154" s="7"/>
      <c r="P154" s="11"/>
      <c r="Q154" s="63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25" t="str">
        <f t="shared" si="10"/>
        <v/>
      </c>
      <c r="B155" s="5"/>
      <c r="C155" s="21"/>
      <c r="D155" s="21"/>
      <c r="E155" s="6"/>
      <c r="F155" s="7"/>
      <c r="G155" s="6"/>
      <c r="H155" s="6"/>
      <c r="I155" s="11"/>
      <c r="J155" s="11"/>
      <c r="K155" s="11"/>
      <c r="L155" s="12"/>
      <c r="M155" s="13"/>
      <c r="N155" s="14"/>
      <c r="O155" s="7"/>
      <c r="P155" s="11"/>
      <c r="Q155" s="63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25" t="str">
        <f t="shared" si="10"/>
        <v/>
      </c>
      <c r="B156" s="5"/>
      <c r="C156" s="21"/>
      <c r="D156" s="21"/>
      <c r="E156" s="6"/>
      <c r="F156" s="7"/>
      <c r="G156" s="6"/>
      <c r="H156" s="6"/>
      <c r="I156" s="11"/>
      <c r="J156" s="11"/>
      <c r="K156" s="11"/>
      <c r="L156" s="12"/>
      <c r="M156" s="13"/>
      <c r="N156" s="14"/>
      <c r="O156" s="7"/>
      <c r="P156" s="11"/>
      <c r="Q156" s="63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25" t="str">
        <f t="shared" si="10"/>
        <v/>
      </c>
      <c r="B157" s="16"/>
      <c r="C157" s="22"/>
      <c r="D157" s="22"/>
      <c r="E157" s="6"/>
      <c r="F157" s="7"/>
      <c r="G157" s="17"/>
      <c r="H157" s="17"/>
      <c r="I157" s="15"/>
      <c r="J157" s="15"/>
      <c r="K157" s="15"/>
      <c r="L157" s="12"/>
      <c r="M157" s="18"/>
      <c r="N157" s="19"/>
      <c r="O157" s="20"/>
      <c r="P157" s="15"/>
      <c r="Q157" s="63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25" t="str">
        <f t="shared" si="10"/>
        <v/>
      </c>
      <c r="B158" s="5"/>
      <c r="C158" s="21"/>
      <c r="D158" s="21"/>
      <c r="E158" s="6"/>
      <c r="F158" s="7"/>
      <c r="G158" s="6"/>
      <c r="H158" s="6"/>
      <c r="I158" s="11"/>
      <c r="J158" s="11"/>
      <c r="K158" s="11"/>
      <c r="L158" s="12"/>
      <c r="M158" s="13"/>
      <c r="N158" s="14"/>
      <c r="O158" s="7"/>
      <c r="P158" s="11"/>
      <c r="Q158" s="63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25" t="str">
        <f t="shared" si="10"/>
        <v/>
      </c>
      <c r="B159" s="5"/>
      <c r="C159" s="21"/>
      <c r="D159" s="21"/>
      <c r="E159" s="6"/>
      <c r="F159" s="7"/>
      <c r="G159" s="6"/>
      <c r="H159" s="6"/>
      <c r="I159" s="11"/>
      <c r="J159" s="11"/>
      <c r="K159" s="11"/>
      <c r="L159" s="12"/>
      <c r="M159" s="13"/>
      <c r="N159" s="14"/>
      <c r="O159" s="7"/>
      <c r="P159" s="11"/>
      <c r="Q159" s="63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25" t="str">
        <f t="shared" si="10"/>
        <v/>
      </c>
      <c r="B160" s="5"/>
      <c r="C160" s="21"/>
      <c r="D160" s="21"/>
      <c r="E160" s="6"/>
      <c r="F160" s="7"/>
      <c r="G160" s="6"/>
      <c r="H160" s="6"/>
      <c r="I160" s="11"/>
      <c r="J160" s="11"/>
      <c r="K160" s="11"/>
      <c r="L160" s="12"/>
      <c r="M160" s="13"/>
      <c r="N160" s="14"/>
      <c r="O160" s="7"/>
      <c r="P160" s="11"/>
      <c r="Q160" s="63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25" t="str">
        <f t="shared" si="10"/>
        <v/>
      </c>
      <c r="B161" s="5"/>
      <c r="C161" s="21"/>
      <c r="D161" s="21"/>
      <c r="E161" s="6"/>
      <c r="F161" s="7"/>
      <c r="G161" s="6"/>
      <c r="H161" s="6"/>
      <c r="I161" s="11"/>
      <c r="J161" s="11"/>
      <c r="K161" s="11"/>
      <c r="L161" s="12"/>
      <c r="M161" s="13"/>
      <c r="N161" s="14"/>
      <c r="O161" s="7"/>
      <c r="P161" s="11"/>
      <c r="Q161" s="63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25" t="str">
        <f t="shared" si="10"/>
        <v/>
      </c>
      <c r="B162" s="5"/>
      <c r="C162" s="21"/>
      <c r="D162" s="21"/>
      <c r="E162" s="6"/>
      <c r="F162" s="7"/>
      <c r="G162" s="6"/>
      <c r="H162" s="6"/>
      <c r="I162" s="11"/>
      <c r="J162" s="11"/>
      <c r="K162" s="11"/>
      <c r="L162" s="12"/>
      <c r="M162" s="13"/>
      <c r="N162" s="14"/>
      <c r="O162" s="7"/>
      <c r="P162" s="11"/>
      <c r="Q162" s="63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25" t="str">
        <f t="shared" si="10"/>
        <v/>
      </c>
      <c r="B163" s="5"/>
      <c r="C163" s="21"/>
      <c r="D163" s="21"/>
      <c r="E163" s="6"/>
      <c r="F163" s="7"/>
      <c r="G163" s="6"/>
      <c r="H163" s="6"/>
      <c r="I163" s="11"/>
      <c r="J163" s="11"/>
      <c r="K163" s="11"/>
      <c r="L163" s="12"/>
      <c r="M163" s="13"/>
      <c r="N163" s="14"/>
      <c r="O163" s="7"/>
      <c r="P163" s="11"/>
      <c r="Q163" s="63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25" t="str">
        <f t="shared" si="10"/>
        <v/>
      </c>
      <c r="B164" s="5"/>
      <c r="C164" s="21"/>
      <c r="D164" s="21"/>
      <c r="E164" s="6"/>
      <c r="F164" s="7"/>
      <c r="G164" s="6"/>
      <c r="H164" s="6"/>
      <c r="I164" s="11"/>
      <c r="J164" s="11"/>
      <c r="K164" s="11"/>
      <c r="L164" s="12"/>
      <c r="M164" s="13"/>
      <c r="N164" s="14"/>
      <c r="O164" s="7"/>
      <c r="P164" s="11"/>
      <c r="Q164" s="63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25" t="str">
        <f t="shared" si="10"/>
        <v/>
      </c>
      <c r="B165" s="5"/>
      <c r="C165" s="21"/>
      <c r="D165" s="21"/>
      <c r="E165" s="6"/>
      <c r="F165" s="7"/>
      <c r="G165" s="6"/>
      <c r="H165" s="6"/>
      <c r="I165" s="11"/>
      <c r="J165" s="11"/>
      <c r="K165" s="11"/>
      <c r="L165" s="12"/>
      <c r="M165" s="13"/>
      <c r="N165" s="14"/>
      <c r="O165" s="7"/>
      <c r="P165" s="11"/>
      <c r="Q165" s="63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25" t="str">
        <f t="shared" si="10"/>
        <v/>
      </c>
      <c r="B166" s="5"/>
      <c r="C166" s="21"/>
      <c r="D166" s="21"/>
      <c r="E166" s="6"/>
      <c r="F166" s="7"/>
      <c r="G166" s="6"/>
      <c r="H166" s="6"/>
      <c r="I166" s="11"/>
      <c r="J166" s="11"/>
      <c r="K166" s="11"/>
      <c r="L166" s="12"/>
      <c r="M166" s="13"/>
      <c r="N166" s="14"/>
      <c r="O166" s="7"/>
      <c r="P166" s="11"/>
      <c r="Q166" s="63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25" t="str">
        <f t="shared" si="10"/>
        <v/>
      </c>
      <c r="B167" s="5"/>
      <c r="C167" s="21"/>
      <c r="D167" s="21"/>
      <c r="E167" s="6"/>
      <c r="F167" s="7"/>
      <c r="G167" s="6"/>
      <c r="H167" s="6"/>
      <c r="I167" s="11"/>
      <c r="J167" s="11"/>
      <c r="K167" s="11"/>
      <c r="L167" s="12"/>
      <c r="M167" s="13"/>
      <c r="N167" s="14"/>
      <c r="O167" s="7"/>
      <c r="P167" s="11"/>
      <c r="Q167" s="63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25" t="str">
        <f t="shared" si="10"/>
        <v/>
      </c>
      <c r="B168" s="5"/>
      <c r="C168" s="21"/>
      <c r="D168" s="21"/>
      <c r="E168" s="6"/>
      <c r="F168" s="7"/>
      <c r="G168" s="6"/>
      <c r="H168" s="6"/>
      <c r="I168" s="11"/>
      <c r="J168" s="11"/>
      <c r="K168" s="11"/>
      <c r="L168" s="12"/>
      <c r="M168" s="13"/>
      <c r="N168" s="14"/>
      <c r="O168" s="7"/>
      <c r="P168" s="11"/>
      <c r="Q168" s="63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25" t="str">
        <f t="shared" si="10"/>
        <v/>
      </c>
      <c r="B169" s="5"/>
      <c r="C169" s="21"/>
      <c r="D169" s="21"/>
      <c r="E169" s="6"/>
      <c r="F169" s="7"/>
      <c r="G169" s="6"/>
      <c r="H169" s="6"/>
      <c r="I169" s="11"/>
      <c r="J169" s="11"/>
      <c r="K169" s="11"/>
      <c r="L169" s="12"/>
      <c r="M169" s="13"/>
      <c r="N169" s="14"/>
      <c r="O169" s="7"/>
      <c r="P169" s="11"/>
      <c r="Q169" s="63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25" t="str">
        <f t="shared" si="10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25" t="str">
        <f t="shared" si="10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 t="shared" ref="T347:T388" si="12"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si="12"/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2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2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2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2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2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2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2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2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2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2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si="12"/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2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si="12"/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2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2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2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2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2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2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2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2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71">
    <cfRule type="duplicateValues" dxfId="19" priority="1"/>
  </conditionalFormatting>
  <dataValidations count="5">
    <dataValidation type="list" imeMode="on" allowBlank="1" showInputMessage="1" showErrorMessage="1" sqref="P7:P71" xr:uid="{00000000-0002-0000-0700-000000000000}">
      <formula1>$Z$7:$Z$91</formula1>
    </dataValidation>
    <dataValidation type="list" imeMode="on" allowBlank="1" showInputMessage="1" showErrorMessage="1" sqref="P72:P95" xr:uid="{00000000-0002-0000-0700-000001000000}">
      <formula1>$Z$7:$Z$69</formula1>
    </dataValidation>
    <dataValidation imeMode="on" allowBlank="1" showInputMessage="1" showErrorMessage="1" sqref="P96:P171 G71:K171 G56:G57 G69:G70 G59:G67 G50:G54 G43:G47 H7:K18 G21:G32 O7:O171 H20:K70 G19:K19" xr:uid="{00000000-0002-0000-0700-000002000000}"/>
    <dataValidation imeMode="off" allowBlank="1" showInputMessage="1" showErrorMessage="1" sqref="L86 L126:L171 Q7:Q171 M7:N171" xr:uid="{00000000-0002-0000-0700-000003000000}"/>
    <dataValidation type="list" imeMode="off" allowBlank="1" showInputMessage="1" showErrorMessage="1" sqref="L87:L125 L7:L85" xr:uid="{00000000-0002-0000-0700-000004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A384"/>
  <sheetViews>
    <sheetView workbookViewId="0"/>
  </sheetViews>
  <sheetFormatPr defaultColWidth="9.28515625" defaultRowHeight="12"/>
  <cols>
    <col min="1" max="1" width="16.85546875" style="1" customWidth="1"/>
    <col min="2" max="4" width="6.85546875" style="3" customWidth="1"/>
    <col min="5" max="5" width="22.85546875" style="1" customWidth="1"/>
    <col min="6" max="6" width="16.85546875" style="1" customWidth="1"/>
    <col min="7" max="7" width="30.85546875" style="1" customWidth="1"/>
    <col min="8" max="8" width="28.85546875" style="1" customWidth="1"/>
    <col min="9" max="9" width="32.85546875" style="1" customWidth="1"/>
    <col min="10" max="11" width="25.85546875" style="1" customWidth="1"/>
    <col min="12" max="12" width="12.85546875" style="3" customWidth="1"/>
    <col min="13" max="13" width="5.85546875" style="3" customWidth="1"/>
    <col min="14" max="14" width="8.85546875" style="3" customWidth="1"/>
    <col min="15" max="15" width="22.85546875" style="1" customWidth="1"/>
    <col min="16" max="16" width="24.85546875" style="1" customWidth="1"/>
    <col min="17" max="17" width="8.85546875" style="3" customWidth="1"/>
    <col min="18" max="18" width="17.85546875" style="1" customWidth="1"/>
    <col min="19" max="19" width="21" style="1" customWidth="1"/>
    <col min="20" max="20" width="18.85546875" style="1" customWidth="1"/>
    <col min="21" max="21" width="15.85546875" style="1" customWidth="1"/>
    <col min="22" max="22" width="8.85546875" style="1" customWidth="1"/>
    <col min="23" max="23" width="30.85546875" style="1" customWidth="1"/>
    <col min="24" max="24" width="21.7109375" style="1" customWidth="1"/>
    <col min="25" max="25" width="9.28515625" style="1"/>
    <col min="26" max="26" width="31.140625" style="1" customWidth="1"/>
    <col min="27" max="27" width="12.7109375" style="3" customWidth="1"/>
    <col min="28" max="28" width="9.28515625" style="1"/>
    <col min="29" max="29" width="19.28515625" style="1" customWidth="1"/>
    <col min="30" max="16384" width="9.28515625" style="1"/>
  </cols>
  <sheetData>
    <row r="1" spans="1:27" ht="15" customHeight="1">
      <c r="A1" s="1">
        <v>1</v>
      </c>
      <c r="B1" s="3">
        <v>2</v>
      </c>
      <c r="C1" s="3">
        <v>3</v>
      </c>
      <c r="D1" s="3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3">
        <v>12</v>
      </c>
      <c r="M1" s="3">
        <v>13</v>
      </c>
      <c r="N1" s="3">
        <v>14</v>
      </c>
      <c r="O1" s="1">
        <v>15</v>
      </c>
      <c r="P1" s="1">
        <v>16</v>
      </c>
      <c r="Q1" s="3">
        <v>17</v>
      </c>
      <c r="R1" s="1">
        <v>18</v>
      </c>
      <c r="S1" s="1">
        <v>19</v>
      </c>
      <c r="T1" s="1">
        <v>20</v>
      </c>
    </row>
    <row r="2" spans="1:27" ht="24.9" customHeight="1">
      <c r="A2" s="65" t="s">
        <v>2117</v>
      </c>
    </row>
    <row r="3" spans="1:27" ht="9.9" customHeight="1"/>
    <row r="4" spans="1:27" ht="15" customHeight="1">
      <c r="A4" s="525" t="s">
        <v>311</v>
      </c>
      <c r="B4" s="520" t="s">
        <v>49</v>
      </c>
      <c r="C4" s="520"/>
      <c r="D4" s="520"/>
      <c r="E4" s="520"/>
      <c r="F4" s="520"/>
      <c r="G4" s="518" t="s">
        <v>52</v>
      </c>
      <c r="H4" s="518" t="s">
        <v>53</v>
      </c>
      <c r="I4" s="518" t="s">
        <v>75</v>
      </c>
      <c r="J4" s="518" t="s">
        <v>295</v>
      </c>
      <c r="K4" s="518" t="s">
        <v>296</v>
      </c>
      <c r="L4" s="520" t="s">
        <v>0</v>
      </c>
      <c r="M4" s="522" t="s">
        <v>54</v>
      </c>
      <c r="N4" s="516"/>
      <c r="O4" s="516" t="s">
        <v>55</v>
      </c>
      <c r="P4" s="518" t="s">
        <v>269</v>
      </c>
      <c r="Q4" s="518"/>
    </row>
    <row r="5" spans="1:27" ht="15" customHeight="1">
      <c r="A5" s="519"/>
      <c r="B5" s="526" t="s">
        <v>59</v>
      </c>
      <c r="C5" s="525" t="s">
        <v>20</v>
      </c>
      <c r="D5" s="525" t="s">
        <v>26</v>
      </c>
      <c r="E5" s="518" t="s">
        <v>50</v>
      </c>
      <c r="F5" s="520" t="s">
        <v>51</v>
      </c>
      <c r="G5" s="519"/>
      <c r="H5" s="519"/>
      <c r="I5" s="519"/>
      <c r="J5" s="519"/>
      <c r="K5" s="519"/>
      <c r="L5" s="521"/>
      <c r="M5" s="523"/>
      <c r="N5" s="517"/>
      <c r="O5" s="517"/>
      <c r="P5" s="518" t="s">
        <v>307</v>
      </c>
      <c r="Q5" s="525" t="s">
        <v>23</v>
      </c>
    </row>
    <row r="6" spans="1:27" ht="15" customHeight="1">
      <c r="A6" s="598"/>
      <c r="B6" s="521"/>
      <c r="C6" s="519"/>
      <c r="D6" s="519"/>
      <c r="E6" s="519"/>
      <c r="F6" s="521"/>
      <c r="G6" s="519"/>
      <c r="H6" s="519"/>
      <c r="I6" s="519"/>
      <c r="J6" s="519"/>
      <c r="K6" s="519"/>
      <c r="L6" s="521"/>
      <c r="M6" s="523"/>
      <c r="N6" s="517"/>
      <c r="O6" s="517"/>
      <c r="P6" s="519"/>
      <c r="Q6" s="519"/>
    </row>
    <row r="7" spans="1:27" ht="15" customHeight="1">
      <c r="A7" s="87" t="str">
        <f t="shared" ref="A7:A70" si="0">IF(OR(B7="",C7="",D7=""),"",TEXT(Q7,"000")&amp;B7&amp;TEXT(C7,"00")&amp;TEXT(D7,"00"))</f>
        <v>011D0201</v>
      </c>
      <c r="B7" s="5" t="s">
        <v>21</v>
      </c>
      <c r="C7" s="21">
        <v>2</v>
      </c>
      <c r="D7" s="21">
        <v>1</v>
      </c>
      <c r="E7" s="6" t="s">
        <v>2</v>
      </c>
      <c r="F7" s="7" t="s">
        <v>19</v>
      </c>
      <c r="G7" s="6" t="s">
        <v>1335</v>
      </c>
      <c r="H7" s="6" t="s">
        <v>2141</v>
      </c>
      <c r="I7" s="11" t="s">
        <v>515</v>
      </c>
      <c r="J7" s="6" t="s">
        <v>435</v>
      </c>
      <c r="K7" s="6" t="s">
        <v>1337</v>
      </c>
      <c r="L7" s="12" t="s">
        <v>57</v>
      </c>
      <c r="M7" s="13"/>
      <c r="N7" s="14"/>
      <c r="O7" s="7"/>
      <c r="P7" s="6" t="s">
        <v>2140</v>
      </c>
      <c r="Q7" s="63">
        <f>IF(P7="","",VLOOKUP(P7,$Z$7:$AA$71,2,FALSE))</f>
        <v>11</v>
      </c>
      <c r="R7" s="1" t="str">
        <f>A7</f>
        <v>011D0201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1" t="str">
        <f>登録資材製造者!B2</f>
        <v>登録資材製造者</v>
      </c>
      <c r="AA7" s="69" t="str">
        <f>登録資材製造者!C2</f>
        <v>登録番号</v>
      </c>
    </row>
    <row r="8" spans="1:27" ht="15" customHeight="1">
      <c r="A8" s="87" t="str">
        <f t="shared" si="0"/>
        <v>011D0202</v>
      </c>
      <c r="B8" s="5" t="s">
        <v>21</v>
      </c>
      <c r="C8" s="21">
        <v>2</v>
      </c>
      <c r="D8" s="21">
        <v>2</v>
      </c>
      <c r="E8" s="6" t="s">
        <v>2</v>
      </c>
      <c r="F8" s="7" t="s">
        <v>19</v>
      </c>
      <c r="G8" s="6" t="s">
        <v>1342</v>
      </c>
      <c r="H8" s="6" t="s">
        <v>2142</v>
      </c>
      <c r="I8" s="6" t="s">
        <v>73</v>
      </c>
      <c r="J8" s="6" t="s">
        <v>525</v>
      </c>
      <c r="K8" s="6" t="s">
        <v>1343</v>
      </c>
      <c r="L8" s="12" t="s">
        <v>57</v>
      </c>
      <c r="M8" s="13"/>
      <c r="N8" s="14"/>
      <c r="O8" s="7"/>
      <c r="P8" s="6" t="s">
        <v>2140</v>
      </c>
      <c r="Q8" s="63">
        <f t="shared" ref="Q8:Q25" si="1">IF(P8="","",VLOOKUP(P8,$Z$7:$AA$71,2,FALSE))</f>
        <v>11</v>
      </c>
      <c r="R8" s="1" t="str">
        <f t="shared" ref="R8:R60" si="2">A8</f>
        <v>011D0202</v>
      </c>
      <c r="S8" s="1" t="str">
        <f t="shared" ref="S8:S60" si="3">""&amp;L8&amp;"  "&amp;M8&amp;"  "&amp;N8&amp;""</f>
        <v xml:space="preserve">指定承認    </v>
      </c>
      <c r="T8" s="1" t="str">
        <f t="shared" ref="T8:T60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1" t="str">
        <f>登録資材製造者!B3</f>
        <v>（株）クボタ</v>
      </c>
      <c r="AA8" s="67">
        <f>登録資材製造者!C3</f>
        <v>26</v>
      </c>
    </row>
    <row r="9" spans="1:27" ht="15" customHeight="1">
      <c r="A9" s="87" t="str">
        <f t="shared" si="0"/>
        <v>011D0203</v>
      </c>
      <c r="B9" s="5" t="s">
        <v>21</v>
      </c>
      <c r="C9" s="21">
        <v>2</v>
      </c>
      <c r="D9" s="21">
        <v>3</v>
      </c>
      <c r="E9" s="6" t="s">
        <v>2</v>
      </c>
      <c r="F9" s="7" t="s">
        <v>19</v>
      </c>
      <c r="G9" s="6" t="s">
        <v>1344</v>
      </c>
      <c r="H9" s="6" t="s">
        <v>2142</v>
      </c>
      <c r="I9" s="6" t="s">
        <v>73</v>
      </c>
      <c r="J9" s="6" t="s">
        <v>525</v>
      </c>
      <c r="K9" s="6" t="s">
        <v>1343</v>
      </c>
      <c r="L9" s="12" t="s">
        <v>57</v>
      </c>
      <c r="M9" s="13"/>
      <c r="N9" s="14"/>
      <c r="O9" s="7"/>
      <c r="P9" s="6" t="s">
        <v>2140</v>
      </c>
      <c r="Q9" s="63">
        <f t="shared" si="1"/>
        <v>11</v>
      </c>
      <c r="R9" s="1" t="str">
        <f t="shared" si="2"/>
        <v>011D0203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1" t="str">
        <f>登録資材製造者!B4</f>
        <v>（株）栗本鐵工所</v>
      </c>
      <c r="AA9" s="67">
        <f>登録資材製造者!C4</f>
        <v>20</v>
      </c>
    </row>
    <row r="10" spans="1:27" ht="15" customHeight="1">
      <c r="A10" s="87" t="str">
        <f t="shared" si="0"/>
        <v>011D0204</v>
      </c>
      <c r="B10" s="5" t="s">
        <v>21</v>
      </c>
      <c r="C10" s="21">
        <v>2</v>
      </c>
      <c r="D10" s="21">
        <v>4</v>
      </c>
      <c r="E10" s="6" t="s">
        <v>2</v>
      </c>
      <c r="F10" s="7" t="s">
        <v>19</v>
      </c>
      <c r="G10" s="6" t="s">
        <v>1345</v>
      </c>
      <c r="H10" s="6" t="s">
        <v>2143</v>
      </c>
      <c r="I10" s="6" t="s">
        <v>73</v>
      </c>
      <c r="J10" s="6" t="s">
        <v>525</v>
      </c>
      <c r="K10" s="6" t="s">
        <v>1343</v>
      </c>
      <c r="L10" s="12" t="s">
        <v>57</v>
      </c>
      <c r="M10" s="13"/>
      <c r="N10" s="14"/>
      <c r="O10" s="7"/>
      <c r="P10" s="6" t="s">
        <v>2140</v>
      </c>
      <c r="Q10" s="63">
        <f t="shared" si="1"/>
        <v>11</v>
      </c>
      <c r="R10" s="1" t="str">
        <f t="shared" si="2"/>
        <v>011D0204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1" t="str">
        <f>登録資材製造者!B5</f>
        <v>日本鋳鉄管（株）</v>
      </c>
      <c r="AA10" s="67">
        <f>登録資材製造者!C5</f>
        <v>30</v>
      </c>
    </row>
    <row r="11" spans="1:27" ht="15" customHeight="1">
      <c r="A11" s="87" t="str">
        <f t="shared" si="0"/>
        <v>011D0205</v>
      </c>
      <c r="B11" s="5" t="s">
        <v>21</v>
      </c>
      <c r="C11" s="21">
        <v>2</v>
      </c>
      <c r="D11" s="21">
        <v>5</v>
      </c>
      <c r="E11" s="6" t="s">
        <v>2</v>
      </c>
      <c r="F11" s="7" t="s">
        <v>19</v>
      </c>
      <c r="G11" s="6" t="s">
        <v>1347</v>
      </c>
      <c r="H11" s="6" t="s">
        <v>2143</v>
      </c>
      <c r="I11" s="6" t="s">
        <v>73</v>
      </c>
      <c r="J11" s="6" t="s">
        <v>525</v>
      </c>
      <c r="K11" s="6" t="s">
        <v>1343</v>
      </c>
      <c r="L11" s="12" t="s">
        <v>57</v>
      </c>
      <c r="M11" s="13"/>
      <c r="N11" s="14"/>
      <c r="O11" s="7"/>
      <c r="P11" s="6" t="s">
        <v>2140</v>
      </c>
      <c r="Q11" s="63">
        <f t="shared" si="1"/>
        <v>11</v>
      </c>
      <c r="R11" s="1" t="str">
        <f t="shared" si="2"/>
        <v>011D0205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1" t="str">
        <f>登録資材製造者!B6</f>
        <v>九州鋳鉄管（株）</v>
      </c>
      <c r="AA11" s="67">
        <f>登録資材製造者!C6</f>
        <v>0</v>
      </c>
    </row>
    <row r="12" spans="1:27" ht="15" customHeight="1">
      <c r="A12" s="25" t="str">
        <f t="shared" si="0"/>
        <v/>
      </c>
      <c r="B12" s="5"/>
      <c r="C12" s="21"/>
      <c r="D12" s="21"/>
      <c r="E12" s="6"/>
      <c r="F12" s="7"/>
      <c r="G12" s="6"/>
      <c r="H12" s="6"/>
      <c r="I12" s="6"/>
      <c r="J12" s="6"/>
      <c r="K12" s="6"/>
      <c r="L12" s="12"/>
      <c r="M12" s="13"/>
      <c r="N12" s="14"/>
      <c r="O12" s="7"/>
      <c r="P12" s="6"/>
      <c r="Q12" s="63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1" t="str">
        <f>登録資材製造者!B7</f>
        <v>山岡鉄管（株）</v>
      </c>
      <c r="AA12" s="67">
        <f>登録資材製造者!C7</f>
        <v>10</v>
      </c>
    </row>
    <row r="13" spans="1:27" ht="15" customHeight="1">
      <c r="A13" s="87" t="str">
        <f t="shared" si="0"/>
        <v>011D0301</v>
      </c>
      <c r="B13" s="5" t="s">
        <v>21</v>
      </c>
      <c r="C13" s="21">
        <v>3</v>
      </c>
      <c r="D13" s="21">
        <v>1</v>
      </c>
      <c r="E13" s="6" t="s">
        <v>56</v>
      </c>
      <c r="F13" s="7" t="s">
        <v>125</v>
      </c>
      <c r="G13" s="6" t="s">
        <v>1388</v>
      </c>
      <c r="H13" s="6" t="s">
        <v>2144</v>
      </c>
      <c r="I13" s="6" t="s">
        <v>94</v>
      </c>
      <c r="J13" s="6" t="s">
        <v>1472</v>
      </c>
      <c r="K13" s="6" t="s">
        <v>109</v>
      </c>
      <c r="L13" s="12" t="s">
        <v>57</v>
      </c>
      <c r="M13" s="13"/>
      <c r="N13" s="14"/>
      <c r="O13" s="7"/>
      <c r="P13" s="6" t="s">
        <v>2140</v>
      </c>
      <c r="Q13" s="63">
        <f t="shared" si="1"/>
        <v>11</v>
      </c>
      <c r="R13" s="1" t="str">
        <f t="shared" si="2"/>
        <v>011D0301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1" t="str">
        <f>登録資材製造者!B8</f>
        <v>（株）ハズ</v>
      </c>
      <c r="AA13" s="67">
        <f>登録資材製造者!C8</f>
        <v>9</v>
      </c>
    </row>
    <row r="14" spans="1:27" ht="15" customHeight="1">
      <c r="A14" s="87" t="str">
        <f t="shared" si="0"/>
        <v>011D0302</v>
      </c>
      <c r="B14" s="5" t="s">
        <v>21</v>
      </c>
      <c r="C14" s="21">
        <v>3</v>
      </c>
      <c r="D14" s="21">
        <v>2</v>
      </c>
      <c r="E14" s="6" t="s">
        <v>56</v>
      </c>
      <c r="F14" s="7" t="s">
        <v>125</v>
      </c>
      <c r="G14" s="6" t="s">
        <v>1390</v>
      </c>
      <c r="H14" s="6" t="s">
        <v>2145</v>
      </c>
      <c r="I14" s="6" t="s">
        <v>73</v>
      </c>
      <c r="J14" s="6"/>
      <c r="K14" s="6" t="s">
        <v>109</v>
      </c>
      <c r="L14" s="12" t="s">
        <v>57</v>
      </c>
      <c r="M14" s="13"/>
      <c r="N14" s="14"/>
      <c r="O14" s="7"/>
      <c r="P14" s="6" t="s">
        <v>2140</v>
      </c>
      <c r="Q14" s="63">
        <f t="shared" si="1"/>
        <v>11</v>
      </c>
      <c r="R14" s="1" t="str">
        <f t="shared" si="2"/>
        <v>011D0302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1" t="str">
        <f>登録資材製造者!B9</f>
        <v>（株）岡本</v>
      </c>
      <c r="AA14" s="67">
        <f>登録資材製造者!C9</f>
        <v>19</v>
      </c>
    </row>
    <row r="15" spans="1:27" ht="15" customHeight="1">
      <c r="A15" s="25" t="str">
        <f t="shared" si="0"/>
        <v/>
      </c>
      <c r="B15" s="5"/>
      <c r="C15" s="21"/>
      <c r="D15" s="21"/>
      <c r="E15" s="6"/>
      <c r="F15" s="7"/>
      <c r="G15" s="6"/>
      <c r="H15" s="6"/>
      <c r="I15" s="6"/>
      <c r="J15" s="6"/>
      <c r="K15" s="6"/>
      <c r="L15" s="12"/>
      <c r="M15" s="13"/>
      <c r="N15" s="14"/>
      <c r="O15" s="7"/>
      <c r="P15" s="6"/>
      <c r="Q15" s="63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1" t="str">
        <f>登録資材製造者!B10</f>
        <v>大成機工（株）</v>
      </c>
      <c r="AA15" s="67">
        <f>登録資材製造者!C10</f>
        <v>11</v>
      </c>
    </row>
    <row r="16" spans="1:27" ht="15" customHeight="1">
      <c r="A16" s="87" t="str">
        <f t="shared" si="0"/>
        <v>011D0303</v>
      </c>
      <c r="B16" s="5" t="s">
        <v>21</v>
      </c>
      <c r="C16" s="21">
        <v>3</v>
      </c>
      <c r="D16" s="21">
        <v>3</v>
      </c>
      <c r="E16" s="6" t="s">
        <v>56</v>
      </c>
      <c r="F16" s="7" t="s">
        <v>125</v>
      </c>
      <c r="G16" s="6" t="s">
        <v>1393</v>
      </c>
      <c r="H16" s="6" t="s">
        <v>2149</v>
      </c>
      <c r="I16" s="6" t="s">
        <v>2148</v>
      </c>
      <c r="J16" s="6" t="s">
        <v>596</v>
      </c>
      <c r="K16" s="6" t="s">
        <v>2151</v>
      </c>
      <c r="L16" s="12" t="s">
        <v>57</v>
      </c>
      <c r="M16" s="13"/>
      <c r="N16" s="14"/>
      <c r="O16" s="7"/>
      <c r="P16" s="6" t="s">
        <v>2140</v>
      </c>
      <c r="Q16" s="63">
        <f t="shared" si="1"/>
        <v>11</v>
      </c>
      <c r="R16" s="1" t="str">
        <f t="shared" si="2"/>
        <v>011D0303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1" t="str">
        <f>登録資材製造者!B11</f>
        <v>コスモ工機（株）</v>
      </c>
      <c r="AA16" s="67">
        <f>登録資材製造者!C11</f>
        <v>16</v>
      </c>
    </row>
    <row r="17" spans="1:27" ht="15" customHeight="1">
      <c r="A17" s="87" t="str">
        <f t="shared" si="0"/>
        <v>011D0304</v>
      </c>
      <c r="B17" s="5" t="s">
        <v>21</v>
      </c>
      <c r="C17" s="21">
        <v>3</v>
      </c>
      <c r="D17" s="21">
        <v>4</v>
      </c>
      <c r="E17" s="6" t="s">
        <v>56</v>
      </c>
      <c r="F17" s="7" t="s">
        <v>125</v>
      </c>
      <c r="G17" s="6" t="s">
        <v>1393</v>
      </c>
      <c r="H17" s="6" t="s">
        <v>2150</v>
      </c>
      <c r="I17" s="6" t="s">
        <v>2148</v>
      </c>
      <c r="J17" s="6" t="s">
        <v>596</v>
      </c>
      <c r="K17" s="6" t="s">
        <v>2151</v>
      </c>
      <c r="L17" s="12" t="s">
        <v>57</v>
      </c>
      <c r="M17" s="13"/>
      <c r="N17" s="14"/>
      <c r="O17" s="7"/>
      <c r="P17" s="6" t="s">
        <v>2140</v>
      </c>
      <c r="Q17" s="63">
        <f t="shared" si="1"/>
        <v>11</v>
      </c>
      <c r="R17" s="1" t="str">
        <f t="shared" si="2"/>
        <v>011D0304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1" t="str">
        <f>登録資材製造者!B12</f>
        <v>（株）水研</v>
      </c>
      <c r="AA17" s="67">
        <f>登録資材製造者!C12</f>
        <v>1</v>
      </c>
    </row>
    <row r="18" spans="1:27" ht="15" customHeight="1">
      <c r="A18" s="87" t="str">
        <f t="shared" si="0"/>
        <v>011D0305</v>
      </c>
      <c r="B18" s="5" t="s">
        <v>21</v>
      </c>
      <c r="C18" s="21">
        <v>3</v>
      </c>
      <c r="D18" s="21">
        <v>5</v>
      </c>
      <c r="E18" s="6" t="s">
        <v>56</v>
      </c>
      <c r="F18" s="7" t="s">
        <v>125</v>
      </c>
      <c r="G18" s="6" t="s">
        <v>1449</v>
      </c>
      <c r="H18" s="6" t="s">
        <v>2152</v>
      </c>
      <c r="I18" s="6" t="s">
        <v>686</v>
      </c>
      <c r="J18" s="6" t="s">
        <v>596</v>
      </c>
      <c r="K18" s="6" t="s">
        <v>2151</v>
      </c>
      <c r="L18" s="12" t="s">
        <v>57</v>
      </c>
      <c r="M18" s="13"/>
      <c r="N18" s="14"/>
      <c r="O18" s="7"/>
      <c r="P18" s="6" t="s">
        <v>2140</v>
      </c>
      <c r="Q18" s="63">
        <f t="shared" si="1"/>
        <v>11</v>
      </c>
      <c r="R18" s="1" t="str">
        <f t="shared" si="2"/>
        <v>011D0305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1" t="str">
        <f>登録資材製造者!B13</f>
        <v>日本ヴィクトリック（株）</v>
      </c>
      <c r="AA18" s="67">
        <f>登録資材製造者!C13</f>
        <v>0</v>
      </c>
    </row>
    <row r="19" spans="1:27" ht="15" customHeight="1">
      <c r="A19" s="87" t="str">
        <f t="shared" si="0"/>
        <v>011D0306</v>
      </c>
      <c r="B19" s="5" t="s">
        <v>21</v>
      </c>
      <c r="C19" s="21">
        <v>3</v>
      </c>
      <c r="D19" s="21">
        <v>6</v>
      </c>
      <c r="E19" s="6" t="s">
        <v>56</v>
      </c>
      <c r="F19" s="7" t="s">
        <v>125</v>
      </c>
      <c r="G19" s="6" t="s">
        <v>1437</v>
      </c>
      <c r="H19" s="6" t="s">
        <v>2174</v>
      </c>
      <c r="I19" s="6" t="s">
        <v>678</v>
      </c>
      <c r="J19" s="6" t="s">
        <v>596</v>
      </c>
      <c r="K19" s="6" t="s">
        <v>1405</v>
      </c>
      <c r="L19" s="12" t="s">
        <v>57</v>
      </c>
      <c r="M19" s="13"/>
      <c r="N19" s="14"/>
      <c r="O19" s="7"/>
      <c r="P19" s="6" t="s">
        <v>2140</v>
      </c>
      <c r="Q19" s="63">
        <f t="shared" si="1"/>
        <v>11</v>
      </c>
      <c r="R19" s="1" t="str">
        <f t="shared" si="2"/>
        <v>011D0306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1" t="str">
        <f>登録資材製造者!B14</f>
        <v>クロダイト工業（株）</v>
      </c>
      <c r="AA19" s="67">
        <f>登録資材製造者!C14</f>
        <v>39</v>
      </c>
    </row>
    <row r="20" spans="1:27" ht="15" customHeight="1">
      <c r="A20" s="87" t="str">
        <f t="shared" si="0"/>
        <v>011D0307</v>
      </c>
      <c r="B20" s="5" t="s">
        <v>21</v>
      </c>
      <c r="C20" s="21">
        <v>3</v>
      </c>
      <c r="D20" s="21">
        <v>7</v>
      </c>
      <c r="E20" s="6" t="s">
        <v>56</v>
      </c>
      <c r="F20" s="7" t="s">
        <v>125</v>
      </c>
      <c r="G20" s="6" t="s">
        <v>1441</v>
      </c>
      <c r="H20" s="6" t="s">
        <v>2175</v>
      </c>
      <c r="I20" s="6" t="s">
        <v>668</v>
      </c>
      <c r="J20" s="6" t="s">
        <v>596</v>
      </c>
      <c r="K20" s="6" t="s">
        <v>1405</v>
      </c>
      <c r="L20" s="12" t="s">
        <v>57</v>
      </c>
      <c r="M20" s="13"/>
      <c r="N20" s="14"/>
      <c r="O20" s="7"/>
      <c r="P20" s="6" t="s">
        <v>2140</v>
      </c>
      <c r="Q20" s="63">
        <f t="shared" si="1"/>
        <v>11</v>
      </c>
      <c r="R20" s="1" t="str">
        <f t="shared" si="2"/>
        <v>011D0307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1" t="str">
        <f>登録資材製造者!B15</f>
        <v>（株）クボタケミックス</v>
      </c>
      <c r="AA20" s="67">
        <f>登録資材製造者!C15</f>
        <v>7</v>
      </c>
    </row>
    <row r="21" spans="1:27" ht="15" customHeight="1">
      <c r="A21" s="87" t="str">
        <f t="shared" si="0"/>
        <v>011D0308</v>
      </c>
      <c r="B21" s="5" t="s">
        <v>2492</v>
      </c>
      <c r="C21" s="21">
        <v>3</v>
      </c>
      <c r="D21" s="21">
        <v>8</v>
      </c>
      <c r="E21" s="6" t="s">
        <v>56</v>
      </c>
      <c r="F21" s="7" t="s">
        <v>125</v>
      </c>
      <c r="G21" s="6" t="s">
        <v>1450</v>
      </c>
      <c r="H21" s="6" t="s">
        <v>2153</v>
      </c>
      <c r="I21" s="6" t="s">
        <v>621</v>
      </c>
      <c r="J21" s="6" t="s">
        <v>596</v>
      </c>
      <c r="K21" s="6" t="s">
        <v>1405</v>
      </c>
      <c r="L21" s="12" t="s">
        <v>57</v>
      </c>
      <c r="M21" s="13"/>
      <c r="N21" s="14"/>
      <c r="O21" s="7"/>
      <c r="P21" s="6" t="s">
        <v>2140</v>
      </c>
      <c r="Q21" s="63">
        <f t="shared" si="1"/>
        <v>11</v>
      </c>
      <c r="R21" s="1" t="str">
        <f t="shared" si="2"/>
        <v>011D0308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1" t="str">
        <f>登録資材製造者!B16</f>
        <v>積水化学工業（株）</v>
      </c>
      <c r="AA21" s="67">
        <f>登録資材製造者!C16</f>
        <v>38</v>
      </c>
    </row>
    <row r="22" spans="1:27" ht="15" customHeight="1">
      <c r="A22" s="87" t="str">
        <f t="shared" si="0"/>
        <v>011P0301</v>
      </c>
      <c r="B22" s="5" t="s">
        <v>2491</v>
      </c>
      <c r="C22" s="21">
        <v>3</v>
      </c>
      <c r="D22" s="21">
        <v>1</v>
      </c>
      <c r="E22" s="6" t="s">
        <v>636</v>
      </c>
      <c r="F22" s="7" t="s">
        <v>125</v>
      </c>
      <c r="G22" s="6" t="s">
        <v>1413</v>
      </c>
      <c r="H22" s="6" t="s">
        <v>2154</v>
      </c>
      <c r="I22" s="6" t="s">
        <v>621</v>
      </c>
      <c r="J22" s="6" t="s">
        <v>596</v>
      </c>
      <c r="K22" s="6" t="s">
        <v>1405</v>
      </c>
      <c r="L22" s="12" t="s">
        <v>57</v>
      </c>
      <c r="M22" s="13"/>
      <c r="N22" s="14"/>
      <c r="O22" s="7"/>
      <c r="P22" s="6" t="s">
        <v>2140</v>
      </c>
      <c r="Q22" s="63">
        <f t="shared" si="1"/>
        <v>11</v>
      </c>
      <c r="R22" s="1" t="str">
        <f t="shared" si="2"/>
        <v>011P0301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1" t="str">
        <f>登録資材製造者!B17</f>
        <v>信越ポリマー（株）</v>
      </c>
      <c r="AA22" s="67">
        <f>登録資材製造者!C17</f>
        <v>45</v>
      </c>
    </row>
    <row r="23" spans="1:27" ht="15" customHeight="1">
      <c r="A23" s="87" t="str">
        <f t="shared" si="0"/>
        <v>011P0302</v>
      </c>
      <c r="B23" s="5" t="s">
        <v>2491</v>
      </c>
      <c r="C23" s="21">
        <v>3</v>
      </c>
      <c r="D23" s="21">
        <v>2</v>
      </c>
      <c r="E23" s="6" t="s">
        <v>636</v>
      </c>
      <c r="F23" s="7" t="s">
        <v>125</v>
      </c>
      <c r="G23" s="6" t="s">
        <v>1447</v>
      </c>
      <c r="H23" s="6" t="s">
        <v>2155</v>
      </c>
      <c r="I23" s="6" t="s">
        <v>621</v>
      </c>
      <c r="J23" s="6" t="s">
        <v>596</v>
      </c>
      <c r="K23" s="6" t="s">
        <v>1405</v>
      </c>
      <c r="L23" s="12" t="s">
        <v>57</v>
      </c>
      <c r="M23" s="13"/>
      <c r="N23" s="14"/>
      <c r="O23" s="7"/>
      <c r="P23" s="6" t="s">
        <v>2140</v>
      </c>
      <c r="Q23" s="63">
        <f t="shared" si="1"/>
        <v>11</v>
      </c>
      <c r="R23" s="1" t="str">
        <f t="shared" si="2"/>
        <v>011P0302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1" t="str">
        <f>登録資材製造者!B18</f>
        <v>前澤化成工業（株）</v>
      </c>
      <c r="AA23" s="67">
        <f>登録資材製造者!C18</f>
        <v>35</v>
      </c>
    </row>
    <row r="24" spans="1:27" ht="15" customHeight="1">
      <c r="A24" s="25" t="str">
        <f t="shared" si="0"/>
        <v/>
      </c>
      <c r="B24" s="5"/>
      <c r="C24" s="21"/>
      <c r="D24" s="21"/>
      <c r="E24" s="6"/>
      <c r="F24" s="7"/>
      <c r="G24" s="6"/>
      <c r="H24" s="6"/>
      <c r="I24" s="11"/>
      <c r="J24" s="6"/>
      <c r="K24" s="6"/>
      <c r="L24" s="12"/>
      <c r="M24" s="13"/>
      <c r="N24" s="14"/>
      <c r="O24" s="7"/>
      <c r="P24" s="6"/>
      <c r="Q24" s="63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1" t="str">
        <f>登録資材製造者!B19</f>
        <v>ＪＦＥスチール（株）</v>
      </c>
      <c r="AA24" s="67">
        <f>登録資材製造者!C19</f>
        <v>0</v>
      </c>
    </row>
    <row r="25" spans="1:27" ht="15" customHeight="1">
      <c r="A25" s="87" t="str">
        <f t="shared" si="0"/>
        <v>011W0201</v>
      </c>
      <c r="B25" s="5" t="s">
        <v>669</v>
      </c>
      <c r="C25" s="21">
        <v>2</v>
      </c>
      <c r="D25" s="21">
        <v>1</v>
      </c>
      <c r="E25" s="6" t="s">
        <v>670</v>
      </c>
      <c r="F25" s="7" t="s">
        <v>19</v>
      </c>
      <c r="G25" s="6" t="s">
        <v>1454</v>
      </c>
      <c r="H25" s="6" t="s">
        <v>2156</v>
      </c>
      <c r="I25" s="6" t="s">
        <v>163</v>
      </c>
      <c r="J25" s="6"/>
      <c r="K25" s="6" t="s">
        <v>114</v>
      </c>
      <c r="L25" s="12" t="s">
        <v>57</v>
      </c>
      <c r="M25" s="13"/>
      <c r="N25" s="14"/>
      <c r="O25" s="7"/>
      <c r="P25" s="6" t="s">
        <v>2140</v>
      </c>
      <c r="Q25" s="63">
        <f t="shared" si="1"/>
        <v>11</v>
      </c>
      <c r="R25" s="1" t="str">
        <f t="shared" si="2"/>
        <v>011W0201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1" t="str">
        <f>登録資材製造者!B20</f>
        <v>新日鐵住金（株）</v>
      </c>
      <c r="AA25" s="67">
        <f>登録資材製造者!C20</f>
        <v>0</v>
      </c>
    </row>
    <row r="26" spans="1:27" ht="15" customHeight="1">
      <c r="A26" s="87" t="str">
        <f t="shared" si="0"/>
        <v>011W0202</v>
      </c>
      <c r="B26" s="5" t="s">
        <v>669</v>
      </c>
      <c r="C26" s="21">
        <v>2</v>
      </c>
      <c r="D26" s="21">
        <v>2</v>
      </c>
      <c r="E26" s="6" t="s">
        <v>670</v>
      </c>
      <c r="F26" s="7" t="s">
        <v>19</v>
      </c>
      <c r="G26" s="6" t="s">
        <v>671</v>
      </c>
      <c r="H26" s="6" t="s">
        <v>2157</v>
      </c>
      <c r="I26" s="6" t="s">
        <v>163</v>
      </c>
      <c r="J26" s="6" t="s">
        <v>596</v>
      </c>
      <c r="K26" s="6" t="s">
        <v>1405</v>
      </c>
      <c r="L26" s="12" t="s">
        <v>57</v>
      </c>
      <c r="M26" s="13"/>
      <c r="N26" s="14"/>
      <c r="O26" s="7"/>
      <c r="P26" s="6" t="s">
        <v>2140</v>
      </c>
      <c r="Q26" s="63">
        <f t="shared" ref="Q26:Q89" si="5">IF(P26="","",VLOOKUP(P26,$Z$7:$AA$68,2,FALSE))</f>
        <v>11</v>
      </c>
      <c r="R26" s="1" t="str">
        <f t="shared" si="2"/>
        <v>011W0202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1" t="str">
        <f>登録資材製造者!B21</f>
        <v>三井金属エンジニアリング（株）</v>
      </c>
      <c r="AA26" s="67">
        <f>登録資材製造者!C21</f>
        <v>0</v>
      </c>
    </row>
    <row r="27" spans="1:27" ht="15" customHeight="1">
      <c r="A27" s="25" t="str">
        <f t="shared" si="0"/>
        <v/>
      </c>
      <c r="B27" s="5"/>
      <c r="C27" s="21"/>
      <c r="D27" s="21"/>
      <c r="E27" s="6"/>
      <c r="F27" s="7"/>
      <c r="G27" s="6"/>
      <c r="H27" s="6"/>
      <c r="I27" s="6"/>
      <c r="J27" s="6"/>
      <c r="K27" s="6"/>
      <c r="L27" s="12"/>
      <c r="M27" s="13"/>
      <c r="N27" s="14"/>
      <c r="O27" s="7"/>
      <c r="P27" s="6"/>
      <c r="Q27" s="63" t="str">
        <f t="shared" si="5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1" t="str">
        <f>登録資材製造者!B22</f>
        <v>ＪＦＥ継手（株）</v>
      </c>
      <c r="AA27" s="67">
        <f>登録資材製造者!C22</f>
        <v>47</v>
      </c>
    </row>
    <row r="28" spans="1:27" ht="15" customHeight="1">
      <c r="A28" s="87" t="str">
        <f t="shared" si="0"/>
        <v>011S0201</v>
      </c>
      <c r="B28" s="5" t="s">
        <v>674</v>
      </c>
      <c r="C28" s="21">
        <v>2</v>
      </c>
      <c r="D28" s="21">
        <v>1</v>
      </c>
      <c r="E28" s="6" t="s">
        <v>13</v>
      </c>
      <c r="F28" s="7" t="s">
        <v>27</v>
      </c>
      <c r="G28" s="6" t="s">
        <v>1445</v>
      </c>
      <c r="H28" s="6" t="s">
        <v>2158</v>
      </c>
      <c r="I28" s="6" t="s">
        <v>678</v>
      </c>
      <c r="J28" s="6" t="s">
        <v>596</v>
      </c>
      <c r="K28" s="6" t="s">
        <v>1405</v>
      </c>
      <c r="L28" s="12" t="s">
        <v>57</v>
      </c>
      <c r="M28" s="13"/>
      <c r="N28" s="14"/>
      <c r="O28" s="7"/>
      <c r="P28" s="6" t="s">
        <v>2140</v>
      </c>
      <c r="Q28" s="63">
        <f t="shared" si="5"/>
        <v>11</v>
      </c>
      <c r="R28" s="1" t="str">
        <f t="shared" si="2"/>
        <v>011S0201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1" t="str">
        <f>登録資材製造者!B23</f>
        <v>日立金属（株）</v>
      </c>
      <c r="AA28" s="67">
        <f>登録資材製造者!C23</f>
        <v>0</v>
      </c>
    </row>
    <row r="29" spans="1:27" ht="15" customHeight="1">
      <c r="A29" s="87" t="str">
        <f t="shared" si="0"/>
        <v>011S0202</v>
      </c>
      <c r="B29" s="5" t="s">
        <v>674</v>
      </c>
      <c r="C29" s="21">
        <v>2</v>
      </c>
      <c r="D29" s="21">
        <v>2</v>
      </c>
      <c r="E29" s="6" t="s">
        <v>13</v>
      </c>
      <c r="F29" s="7" t="s">
        <v>27</v>
      </c>
      <c r="G29" s="6" t="s">
        <v>1445</v>
      </c>
      <c r="H29" s="6" t="s">
        <v>2160</v>
      </c>
      <c r="I29" s="6" t="s">
        <v>678</v>
      </c>
      <c r="J29" s="6" t="s">
        <v>596</v>
      </c>
      <c r="K29" s="6" t="s">
        <v>1405</v>
      </c>
      <c r="L29" s="12" t="s">
        <v>57</v>
      </c>
      <c r="M29" s="13"/>
      <c r="N29" s="14"/>
      <c r="O29" s="7"/>
      <c r="P29" s="6" t="s">
        <v>2140</v>
      </c>
      <c r="Q29" s="63">
        <f t="shared" si="5"/>
        <v>11</v>
      </c>
      <c r="R29" s="1" t="str">
        <f t="shared" si="2"/>
        <v>011S0202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1" t="str">
        <f>登録資材製造者!B24</f>
        <v>シーケー金属（株）</v>
      </c>
      <c r="AA29" s="67">
        <f>登録資材製造者!C24</f>
        <v>0</v>
      </c>
    </row>
    <row r="30" spans="1:27" ht="15" customHeight="1">
      <c r="A30" s="87" t="str">
        <f t="shared" si="0"/>
        <v>011S0203</v>
      </c>
      <c r="B30" s="5" t="s">
        <v>674</v>
      </c>
      <c r="C30" s="21">
        <v>2</v>
      </c>
      <c r="D30" s="21">
        <v>3</v>
      </c>
      <c r="E30" s="6" t="s">
        <v>13</v>
      </c>
      <c r="F30" s="7" t="s">
        <v>27</v>
      </c>
      <c r="G30" s="6" t="s">
        <v>1451</v>
      </c>
      <c r="H30" s="6" t="s">
        <v>2159</v>
      </c>
      <c r="I30" s="6" t="s">
        <v>1453</v>
      </c>
      <c r="J30" s="6" t="s">
        <v>596</v>
      </c>
      <c r="K30" s="6" t="s">
        <v>1405</v>
      </c>
      <c r="L30" s="12" t="s">
        <v>57</v>
      </c>
      <c r="M30" s="13"/>
      <c r="N30" s="14"/>
      <c r="O30" s="7"/>
      <c r="P30" s="6" t="s">
        <v>2140</v>
      </c>
      <c r="Q30" s="63">
        <f t="shared" si="5"/>
        <v>11</v>
      </c>
      <c r="R30" s="1" t="str">
        <f t="shared" si="2"/>
        <v>011S0203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1" t="str">
        <f>登録資材製造者!B25</f>
        <v>（株）三栄水栓製作所</v>
      </c>
      <c r="AA30" s="67">
        <f>登録資材製造者!C25</f>
        <v>42</v>
      </c>
    </row>
    <row r="31" spans="1:27" ht="15" customHeight="1">
      <c r="A31" s="87" t="str">
        <f t="shared" si="0"/>
        <v>011S0204</v>
      </c>
      <c r="B31" s="5" t="s">
        <v>674</v>
      </c>
      <c r="C31" s="21">
        <v>2</v>
      </c>
      <c r="D31" s="21">
        <v>4</v>
      </c>
      <c r="E31" s="6" t="s">
        <v>13</v>
      </c>
      <c r="F31" s="7" t="s">
        <v>27</v>
      </c>
      <c r="G31" s="6" t="s">
        <v>1451</v>
      </c>
      <c r="H31" s="6" t="s">
        <v>2161</v>
      </c>
      <c r="I31" s="6" t="s">
        <v>1453</v>
      </c>
      <c r="J31" s="6" t="s">
        <v>596</v>
      </c>
      <c r="K31" s="6" t="s">
        <v>1405</v>
      </c>
      <c r="L31" s="12" t="s">
        <v>57</v>
      </c>
      <c r="M31" s="13"/>
      <c r="N31" s="14"/>
      <c r="O31" s="7"/>
      <c r="P31" s="6" t="s">
        <v>2140</v>
      </c>
      <c r="Q31" s="63">
        <f t="shared" si="5"/>
        <v>11</v>
      </c>
      <c r="R31" s="1" t="str">
        <f t="shared" si="2"/>
        <v>011S0204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1" t="str">
        <f>登録資材製造者!B26</f>
        <v>（株）リケン</v>
      </c>
      <c r="AA31" s="67">
        <f>登録資材製造者!C26</f>
        <v>6</v>
      </c>
    </row>
    <row r="32" spans="1:27" ht="15" customHeight="1">
      <c r="A32" s="87" t="str">
        <f t="shared" si="0"/>
        <v>011S0205</v>
      </c>
      <c r="B32" s="5" t="s">
        <v>674</v>
      </c>
      <c r="C32" s="21">
        <v>2</v>
      </c>
      <c r="D32" s="21">
        <v>5</v>
      </c>
      <c r="E32" s="6" t="s">
        <v>13</v>
      </c>
      <c r="F32" s="7" t="s">
        <v>19</v>
      </c>
      <c r="G32" s="6" t="s">
        <v>1467</v>
      </c>
      <c r="H32" s="6" t="s">
        <v>2157</v>
      </c>
      <c r="I32" s="6" t="s">
        <v>678</v>
      </c>
      <c r="J32" s="6" t="s">
        <v>596</v>
      </c>
      <c r="K32" s="6" t="s">
        <v>1405</v>
      </c>
      <c r="L32" s="12" t="s">
        <v>57</v>
      </c>
      <c r="M32" s="13"/>
      <c r="N32" s="14"/>
      <c r="O32" s="7"/>
      <c r="P32" s="6" t="s">
        <v>2140</v>
      </c>
      <c r="Q32" s="63">
        <f t="shared" si="5"/>
        <v>11</v>
      </c>
      <c r="R32" s="1" t="str">
        <f t="shared" si="2"/>
        <v>011S0205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1" t="str">
        <f>登録資材製造者!B27</f>
        <v>（株）清水合金製作所</v>
      </c>
      <c r="AA32" s="67">
        <f>登録資材製造者!C27</f>
        <v>17</v>
      </c>
    </row>
    <row r="33" spans="1:27" ht="15" customHeight="1">
      <c r="A33" s="25" t="str">
        <f t="shared" si="0"/>
        <v/>
      </c>
      <c r="B33" s="5"/>
      <c r="C33" s="21"/>
      <c r="D33" s="21"/>
      <c r="E33" s="6"/>
      <c r="F33" s="7"/>
      <c r="G33" s="6"/>
      <c r="H33" s="6"/>
      <c r="I33" s="6"/>
      <c r="J33" s="6"/>
      <c r="K33" s="6"/>
      <c r="L33" s="12"/>
      <c r="M33" s="13"/>
      <c r="N33" s="14"/>
      <c r="O33" s="7"/>
      <c r="P33" s="6"/>
      <c r="Q33" s="63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1" t="str">
        <f>登録資材製造者!B28</f>
        <v>清水工業（株）</v>
      </c>
      <c r="AA33" s="67">
        <f>登録資材製造者!C28</f>
        <v>23</v>
      </c>
    </row>
    <row r="34" spans="1:27" ht="15" customHeight="1">
      <c r="A34" s="87" t="str">
        <f t="shared" si="0"/>
        <v>011FT0101</v>
      </c>
      <c r="B34" s="5" t="s">
        <v>529</v>
      </c>
      <c r="C34" s="21">
        <v>1</v>
      </c>
      <c r="D34" s="21">
        <v>1</v>
      </c>
      <c r="E34" s="6" t="s">
        <v>34</v>
      </c>
      <c r="F34" s="7" t="s">
        <v>530</v>
      </c>
      <c r="G34" s="6" t="s">
        <v>1480</v>
      </c>
      <c r="H34" s="6" t="s">
        <v>2163</v>
      </c>
      <c r="I34" s="6" t="s">
        <v>1471</v>
      </c>
      <c r="J34" s="6" t="s">
        <v>525</v>
      </c>
      <c r="K34" s="6" t="s">
        <v>1622</v>
      </c>
      <c r="L34" s="12" t="s">
        <v>57</v>
      </c>
      <c r="M34" s="13"/>
      <c r="N34" s="14"/>
      <c r="O34" s="7"/>
      <c r="P34" s="6" t="s">
        <v>2140</v>
      </c>
      <c r="Q34" s="63">
        <f t="shared" si="5"/>
        <v>11</v>
      </c>
      <c r="R34" s="1" t="str">
        <f t="shared" si="2"/>
        <v>011FT0101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1" t="str">
        <f>登録資材製造者!B29</f>
        <v>宮部鉄工（株）</v>
      </c>
      <c r="AA34" s="67">
        <f>登録資材製造者!C29</f>
        <v>4</v>
      </c>
    </row>
    <row r="35" spans="1:27" ht="15" customHeight="1">
      <c r="A35" s="87" t="str">
        <f t="shared" si="0"/>
        <v>011FT0102</v>
      </c>
      <c r="B35" s="5" t="s">
        <v>529</v>
      </c>
      <c r="C35" s="21">
        <v>1</v>
      </c>
      <c r="D35" s="21">
        <v>2</v>
      </c>
      <c r="E35" s="6" t="s">
        <v>34</v>
      </c>
      <c r="F35" s="7" t="s">
        <v>530</v>
      </c>
      <c r="G35" s="6" t="s">
        <v>1481</v>
      </c>
      <c r="H35" s="6" t="s">
        <v>2162</v>
      </c>
      <c r="I35" s="6" t="s">
        <v>1474</v>
      </c>
      <c r="J35" s="6" t="s">
        <v>525</v>
      </c>
      <c r="K35" s="6" t="s">
        <v>114</v>
      </c>
      <c r="L35" s="12" t="s">
        <v>57</v>
      </c>
      <c r="M35" s="13"/>
      <c r="N35" s="14"/>
      <c r="O35" s="7"/>
      <c r="P35" s="6" t="s">
        <v>2140</v>
      </c>
      <c r="Q35" s="63">
        <f t="shared" si="5"/>
        <v>11</v>
      </c>
      <c r="R35" s="1" t="str">
        <f t="shared" si="2"/>
        <v>011FT0102</v>
      </c>
      <c r="S35" s="1" t="str">
        <f t="shared" si="3"/>
        <v xml:space="preserve">指定承認    </v>
      </c>
      <c r="T35" s="1" t="str">
        <f t="shared" si="4"/>
        <v xml:space="preserve">指定承認    </v>
      </c>
      <c r="Z35" s="1" t="str">
        <f>登録資材製造者!B30</f>
        <v>前澤工業（株）</v>
      </c>
      <c r="AA35" s="67">
        <f>登録資材製造者!C30</f>
        <v>25</v>
      </c>
    </row>
    <row r="36" spans="1:27" ht="15" customHeight="1">
      <c r="A36" s="25" t="str">
        <f t="shared" si="0"/>
        <v/>
      </c>
      <c r="B36" s="5"/>
      <c r="C36" s="21"/>
      <c r="D36" s="21"/>
      <c r="E36" s="6"/>
      <c r="F36" s="7"/>
      <c r="G36" s="6"/>
      <c r="H36" s="6"/>
      <c r="I36" s="6"/>
      <c r="J36" s="6"/>
      <c r="K36" s="6"/>
      <c r="L36" s="12"/>
      <c r="M36" s="13"/>
      <c r="N36" s="14"/>
      <c r="O36" s="7"/>
      <c r="P36" s="6"/>
      <c r="Q36" s="63" t="str">
        <f t="shared" si="5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1" t="str">
        <f>登録資材製造者!B31</f>
        <v>協和工業（株）</v>
      </c>
      <c r="AA36" s="67">
        <f>登録資材製造者!C31</f>
        <v>18</v>
      </c>
    </row>
    <row r="37" spans="1:27" ht="15" customHeight="1">
      <c r="A37" s="87" t="str">
        <f t="shared" si="0"/>
        <v>011FT0103</v>
      </c>
      <c r="B37" s="5" t="s">
        <v>529</v>
      </c>
      <c r="C37" s="21">
        <v>1</v>
      </c>
      <c r="D37" s="21">
        <v>3</v>
      </c>
      <c r="E37" s="6" t="s">
        <v>34</v>
      </c>
      <c r="F37" s="7" t="s">
        <v>530</v>
      </c>
      <c r="G37" s="6" t="s">
        <v>1483</v>
      </c>
      <c r="H37" s="6" t="s">
        <v>2167</v>
      </c>
      <c r="I37" s="6" t="s">
        <v>2168</v>
      </c>
      <c r="J37" s="6" t="s">
        <v>596</v>
      </c>
      <c r="K37" s="6" t="s">
        <v>1517</v>
      </c>
      <c r="L37" s="12" t="s">
        <v>57</v>
      </c>
      <c r="M37" s="13"/>
      <c r="N37" s="14"/>
      <c r="O37" s="7"/>
      <c r="P37" s="6" t="s">
        <v>2140</v>
      </c>
      <c r="Q37" s="63">
        <f t="shared" si="5"/>
        <v>11</v>
      </c>
      <c r="R37" s="1" t="str">
        <f t="shared" si="2"/>
        <v>011FT0103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1" t="str">
        <f>登録資材製造者!B32</f>
        <v>（株）清水鐵工所</v>
      </c>
      <c r="AA37" s="67">
        <f>登録資材製造者!C32</f>
        <v>3</v>
      </c>
    </row>
    <row r="38" spans="1:27" ht="15" customHeight="1">
      <c r="A38" s="87" t="str">
        <f t="shared" si="0"/>
        <v>011FT0104</v>
      </c>
      <c r="B38" s="5" t="s">
        <v>529</v>
      </c>
      <c r="C38" s="21">
        <v>1</v>
      </c>
      <c r="D38" s="21">
        <v>4</v>
      </c>
      <c r="E38" s="6" t="s">
        <v>34</v>
      </c>
      <c r="F38" s="7" t="s">
        <v>530</v>
      </c>
      <c r="G38" s="6" t="s">
        <v>1483</v>
      </c>
      <c r="H38" s="6" t="s">
        <v>2167</v>
      </c>
      <c r="I38" s="6" t="s">
        <v>2169</v>
      </c>
      <c r="J38" s="6" t="s">
        <v>596</v>
      </c>
      <c r="K38" s="6" t="s">
        <v>1517</v>
      </c>
      <c r="L38" s="12" t="s">
        <v>57</v>
      </c>
      <c r="M38" s="13"/>
      <c r="N38" s="14"/>
      <c r="O38" s="7"/>
      <c r="P38" s="6" t="s">
        <v>2140</v>
      </c>
      <c r="Q38" s="63">
        <f t="shared" si="5"/>
        <v>11</v>
      </c>
      <c r="R38" s="1" t="str">
        <f t="shared" si="2"/>
        <v>011FT0104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1" t="str">
        <f>登録資材製造者!B33</f>
        <v>（株）キッツ</v>
      </c>
      <c r="AA38" s="67">
        <f>登録資材製造者!C33</f>
        <v>2</v>
      </c>
    </row>
    <row r="39" spans="1:27" ht="15" customHeight="1">
      <c r="A39" s="87" t="str">
        <f t="shared" si="0"/>
        <v>011FT0105</v>
      </c>
      <c r="B39" s="5" t="s">
        <v>529</v>
      </c>
      <c r="C39" s="21">
        <v>1</v>
      </c>
      <c r="D39" s="21">
        <v>5</v>
      </c>
      <c r="E39" s="6" t="s">
        <v>34</v>
      </c>
      <c r="F39" s="7" t="s">
        <v>530</v>
      </c>
      <c r="G39" s="6" t="s">
        <v>1483</v>
      </c>
      <c r="H39" s="6" t="s">
        <v>2167</v>
      </c>
      <c r="I39" s="6" t="s">
        <v>2170</v>
      </c>
      <c r="J39" s="6" t="s">
        <v>596</v>
      </c>
      <c r="K39" s="6" t="s">
        <v>1517</v>
      </c>
      <c r="L39" s="12" t="s">
        <v>57</v>
      </c>
      <c r="M39" s="13"/>
      <c r="N39" s="14"/>
      <c r="O39" s="7"/>
      <c r="P39" s="6" t="s">
        <v>2140</v>
      </c>
      <c r="Q39" s="63">
        <f t="shared" si="5"/>
        <v>11</v>
      </c>
      <c r="R39" s="1" t="str">
        <f t="shared" si="2"/>
        <v>011FT0105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1" t="str">
        <f>登録資材製造者!B34</f>
        <v>前澤給装工業（株）</v>
      </c>
      <c r="AA39" s="67">
        <f>登録資材製造者!C34</f>
        <v>15</v>
      </c>
    </row>
    <row r="40" spans="1:27" ht="15" customHeight="1">
      <c r="A40" s="87" t="str">
        <f t="shared" si="0"/>
        <v>011FT0106</v>
      </c>
      <c r="B40" s="5" t="s">
        <v>529</v>
      </c>
      <c r="C40" s="21">
        <v>1</v>
      </c>
      <c r="D40" s="21">
        <v>6</v>
      </c>
      <c r="E40" s="6" t="s">
        <v>34</v>
      </c>
      <c r="F40" s="7" t="s">
        <v>530</v>
      </c>
      <c r="G40" s="6" t="s">
        <v>1483</v>
      </c>
      <c r="H40" s="6" t="s">
        <v>2167</v>
      </c>
      <c r="I40" s="6" t="s">
        <v>2171</v>
      </c>
      <c r="J40" s="6" t="s">
        <v>596</v>
      </c>
      <c r="K40" s="6" t="s">
        <v>1517</v>
      </c>
      <c r="L40" s="12" t="s">
        <v>57</v>
      </c>
      <c r="M40" s="13"/>
      <c r="N40" s="14"/>
      <c r="O40" s="7"/>
      <c r="P40" s="6" t="s">
        <v>2140</v>
      </c>
      <c r="Q40" s="63">
        <f t="shared" si="5"/>
        <v>11</v>
      </c>
      <c r="R40" s="1" t="str">
        <f t="shared" si="2"/>
        <v>011FT0106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1" t="str">
        <f>登録資材製造者!B35</f>
        <v>（株）日邦バルブ</v>
      </c>
      <c r="AA40" s="67">
        <f>登録資材製造者!C35</f>
        <v>27</v>
      </c>
    </row>
    <row r="41" spans="1:27" ht="15" customHeight="1">
      <c r="A41" s="87" t="str">
        <f t="shared" si="0"/>
        <v>011FT0107</v>
      </c>
      <c r="B41" s="5" t="s">
        <v>529</v>
      </c>
      <c r="C41" s="21">
        <v>1</v>
      </c>
      <c r="D41" s="21">
        <v>7</v>
      </c>
      <c r="E41" s="6" t="s">
        <v>34</v>
      </c>
      <c r="F41" s="7" t="s">
        <v>530</v>
      </c>
      <c r="G41" s="6" t="s">
        <v>1483</v>
      </c>
      <c r="H41" s="6" t="s">
        <v>2167</v>
      </c>
      <c r="I41" s="6" t="s">
        <v>2172</v>
      </c>
      <c r="J41" s="6" t="s">
        <v>596</v>
      </c>
      <c r="K41" s="6" t="s">
        <v>1517</v>
      </c>
      <c r="L41" s="12" t="s">
        <v>57</v>
      </c>
      <c r="M41" s="13"/>
      <c r="N41" s="14"/>
      <c r="O41" s="7"/>
      <c r="P41" s="6" t="s">
        <v>2140</v>
      </c>
      <c r="Q41" s="63">
        <f t="shared" si="5"/>
        <v>11</v>
      </c>
      <c r="R41" s="1" t="str">
        <f t="shared" si="2"/>
        <v>011FT0107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1" t="str">
        <f>登録資材製造者!B36</f>
        <v>（株）光明製作所</v>
      </c>
      <c r="AA41" s="67">
        <f>登録資材製造者!C36</f>
        <v>34</v>
      </c>
    </row>
    <row r="42" spans="1:27" ht="15" customHeight="1">
      <c r="A42" s="25" t="str">
        <f t="shared" si="0"/>
        <v/>
      </c>
      <c r="B42" s="5"/>
      <c r="C42" s="21"/>
      <c r="D42" s="21"/>
      <c r="E42" s="6"/>
      <c r="F42" s="7"/>
      <c r="G42" s="6"/>
      <c r="H42" s="6"/>
      <c r="I42" s="6"/>
      <c r="J42" s="6"/>
      <c r="K42" s="6"/>
      <c r="L42" s="12"/>
      <c r="M42" s="13"/>
      <c r="N42" s="14"/>
      <c r="O42" s="7"/>
      <c r="P42" s="6"/>
      <c r="Q42" s="63" t="str">
        <f t="shared" si="5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1" t="str">
        <f>登録資材製造者!B37</f>
        <v>（株）タブチ</v>
      </c>
      <c r="AA42" s="67">
        <f>登録資材製造者!C37</f>
        <v>13</v>
      </c>
    </row>
    <row r="43" spans="1:27" ht="15" customHeight="1">
      <c r="A43" s="87" t="str">
        <f t="shared" si="0"/>
        <v>011FT0108</v>
      </c>
      <c r="B43" s="5" t="s">
        <v>529</v>
      </c>
      <c r="C43" s="21">
        <v>1</v>
      </c>
      <c r="D43" s="21">
        <v>8</v>
      </c>
      <c r="E43" s="6" t="s">
        <v>34</v>
      </c>
      <c r="F43" s="7" t="s">
        <v>530</v>
      </c>
      <c r="G43" s="6" t="s">
        <v>1507</v>
      </c>
      <c r="H43" s="6" t="s">
        <v>2163</v>
      </c>
      <c r="I43" s="6" t="s">
        <v>1501</v>
      </c>
      <c r="J43" s="6" t="s">
        <v>596</v>
      </c>
      <c r="K43" s="6" t="s">
        <v>2173</v>
      </c>
      <c r="L43" s="12" t="s">
        <v>57</v>
      </c>
      <c r="M43" s="13"/>
      <c r="N43" s="14"/>
      <c r="O43" s="7"/>
      <c r="P43" s="6" t="s">
        <v>2140</v>
      </c>
      <c r="Q43" s="63">
        <f t="shared" si="5"/>
        <v>11</v>
      </c>
      <c r="R43" s="1" t="str">
        <f t="shared" si="2"/>
        <v>011FT0108</v>
      </c>
      <c r="S43" s="1" t="str">
        <f t="shared" si="3"/>
        <v xml:space="preserve">指定承認    </v>
      </c>
      <c r="T43" s="1" t="str">
        <f t="shared" si="4"/>
        <v xml:space="preserve">指定承認    </v>
      </c>
      <c r="Z43" s="1" t="str">
        <f>登録資材製造者!B38</f>
        <v>東洋バルヴ（株）</v>
      </c>
      <c r="AA43" s="67">
        <f>登録資材製造者!C38</f>
        <v>46</v>
      </c>
    </row>
    <row r="44" spans="1:27" ht="15" customHeight="1">
      <c r="A44" s="87" t="str">
        <f t="shared" si="0"/>
        <v>011FT0109</v>
      </c>
      <c r="B44" s="5" t="s">
        <v>529</v>
      </c>
      <c r="C44" s="21">
        <v>1</v>
      </c>
      <c r="D44" s="21">
        <v>9</v>
      </c>
      <c r="E44" s="6" t="s">
        <v>34</v>
      </c>
      <c r="F44" s="7" t="s">
        <v>530</v>
      </c>
      <c r="G44" s="6" t="s">
        <v>1502</v>
      </c>
      <c r="H44" s="6" t="s">
        <v>2162</v>
      </c>
      <c r="I44" s="6" t="s">
        <v>1506</v>
      </c>
      <c r="J44" s="6" t="s">
        <v>596</v>
      </c>
      <c r="K44" s="6" t="s">
        <v>109</v>
      </c>
      <c r="L44" s="12" t="s">
        <v>57</v>
      </c>
      <c r="M44" s="13"/>
      <c r="N44" s="14"/>
      <c r="O44" s="7"/>
      <c r="P44" s="6" t="s">
        <v>2140</v>
      </c>
      <c r="Q44" s="63">
        <f t="shared" si="5"/>
        <v>11</v>
      </c>
      <c r="R44" s="1" t="str">
        <f t="shared" si="2"/>
        <v>011FT0109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1" t="str">
        <f>登録資材製造者!B39</f>
        <v>日之出水道機器（株）</v>
      </c>
      <c r="AA44" s="67">
        <f>登録資材製造者!C39</f>
        <v>21</v>
      </c>
    </row>
    <row r="45" spans="1:27" ht="15" customHeight="1">
      <c r="A45" s="25" t="str">
        <f t="shared" si="0"/>
        <v/>
      </c>
      <c r="B45" s="5"/>
      <c r="C45" s="21"/>
      <c r="D45" s="21"/>
      <c r="E45" s="6"/>
      <c r="F45" s="7"/>
      <c r="G45" s="6"/>
      <c r="H45" s="6"/>
      <c r="I45" s="6"/>
      <c r="J45" s="6"/>
      <c r="K45" s="6"/>
      <c r="L45" s="12"/>
      <c r="M45" s="13"/>
      <c r="N45" s="14"/>
      <c r="O45" s="7"/>
      <c r="P45" s="6"/>
      <c r="Q45" s="63" t="str">
        <f t="shared" si="5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1" t="str">
        <f>登録資材製造者!B40</f>
        <v>（株）ダイモン</v>
      </c>
      <c r="AA45" s="67">
        <f>登録資材製造者!C40</f>
        <v>41</v>
      </c>
    </row>
    <row r="46" spans="1:27" ht="15" customHeight="1">
      <c r="A46" s="87" t="str">
        <f t="shared" si="0"/>
        <v>011FT0110</v>
      </c>
      <c r="B46" s="5" t="s">
        <v>529</v>
      </c>
      <c r="C46" s="21">
        <v>1</v>
      </c>
      <c r="D46" s="21">
        <v>10</v>
      </c>
      <c r="E46" s="6" t="s">
        <v>34</v>
      </c>
      <c r="F46" s="7" t="s">
        <v>530</v>
      </c>
      <c r="G46" s="6" t="s">
        <v>1499</v>
      </c>
      <c r="H46" s="6" t="s">
        <v>2177</v>
      </c>
      <c r="I46" s="6" t="s">
        <v>2176</v>
      </c>
      <c r="J46" s="6" t="s">
        <v>596</v>
      </c>
      <c r="K46" s="6" t="s">
        <v>2178</v>
      </c>
      <c r="L46" s="12" t="s">
        <v>57</v>
      </c>
      <c r="M46" s="13"/>
      <c r="N46" s="14"/>
      <c r="O46" s="7"/>
      <c r="P46" s="6" t="s">
        <v>2140</v>
      </c>
      <c r="Q46" s="63">
        <f t="shared" si="5"/>
        <v>11</v>
      </c>
      <c r="R46" s="1" t="str">
        <f t="shared" si="2"/>
        <v>011FT0110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1" t="str">
        <f>登録資材製造者!B41</f>
        <v>長島鋳物（株）</v>
      </c>
      <c r="AA46" s="67">
        <f>登録資材製造者!C41</f>
        <v>0</v>
      </c>
    </row>
    <row r="47" spans="1:27" ht="15" customHeight="1">
      <c r="A47" s="25" t="str">
        <f t="shared" si="0"/>
        <v/>
      </c>
      <c r="B47" s="5"/>
      <c r="C47" s="21"/>
      <c r="D47" s="21"/>
      <c r="E47" s="6"/>
      <c r="F47" s="7"/>
      <c r="G47" s="6"/>
      <c r="H47" s="6"/>
      <c r="I47" s="6"/>
      <c r="J47" s="6"/>
      <c r="K47" s="6"/>
      <c r="L47" s="12"/>
      <c r="M47" s="13"/>
      <c r="N47" s="14"/>
      <c r="O47" s="7"/>
      <c r="P47" s="6"/>
      <c r="Q47" s="63" t="str">
        <f t="shared" si="5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1" t="str">
        <f>登録資材製造者!B42</f>
        <v>草竹コンクリート工業（株）</v>
      </c>
      <c r="AA47" s="67">
        <f>登録資材製造者!C42</f>
        <v>8</v>
      </c>
    </row>
    <row r="48" spans="1:27" ht="15" customHeight="1">
      <c r="A48" s="87" t="str">
        <f t="shared" si="0"/>
        <v>011FT0111</v>
      </c>
      <c r="B48" s="5" t="s">
        <v>529</v>
      </c>
      <c r="C48" s="21">
        <v>1</v>
      </c>
      <c r="D48" s="21">
        <v>11</v>
      </c>
      <c r="E48" s="6" t="s">
        <v>34</v>
      </c>
      <c r="F48" s="7" t="s">
        <v>530</v>
      </c>
      <c r="G48" s="6" t="s">
        <v>1515</v>
      </c>
      <c r="H48" s="6" t="s">
        <v>2182</v>
      </c>
      <c r="I48" s="6" t="s">
        <v>2179</v>
      </c>
      <c r="J48" s="6" t="s">
        <v>525</v>
      </c>
      <c r="K48" s="6" t="s">
        <v>1622</v>
      </c>
      <c r="L48" s="12" t="s">
        <v>57</v>
      </c>
      <c r="M48" s="13"/>
      <c r="N48" s="14"/>
      <c r="O48" s="7"/>
      <c r="P48" s="6" t="s">
        <v>2140</v>
      </c>
      <c r="Q48" s="63">
        <f t="shared" si="5"/>
        <v>11</v>
      </c>
      <c r="R48" s="1" t="str">
        <f t="shared" si="2"/>
        <v>011FT0111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1" t="str">
        <f>登録資材製造者!B43</f>
        <v>（株）巴製作所</v>
      </c>
      <c r="AA48" s="67">
        <f>登録資材製造者!C43</f>
        <v>37</v>
      </c>
    </row>
    <row r="49" spans="1:27" ht="15" customHeight="1">
      <c r="A49" s="87" t="str">
        <f t="shared" si="0"/>
        <v>011FT0112</v>
      </c>
      <c r="B49" s="5" t="s">
        <v>529</v>
      </c>
      <c r="C49" s="21">
        <v>1</v>
      </c>
      <c r="D49" s="21">
        <v>12</v>
      </c>
      <c r="E49" s="6" t="s">
        <v>34</v>
      </c>
      <c r="F49" s="7" t="s">
        <v>530</v>
      </c>
      <c r="G49" s="6" t="s">
        <v>1515</v>
      </c>
      <c r="H49" s="6" t="s">
        <v>2182</v>
      </c>
      <c r="I49" s="6" t="s">
        <v>2183</v>
      </c>
      <c r="J49" s="6" t="s">
        <v>525</v>
      </c>
      <c r="K49" s="6" t="s">
        <v>1517</v>
      </c>
      <c r="L49" s="12" t="s">
        <v>57</v>
      </c>
      <c r="M49" s="13"/>
      <c r="N49" s="14"/>
      <c r="O49" s="7"/>
      <c r="P49" s="6" t="s">
        <v>2140</v>
      </c>
      <c r="Q49" s="63">
        <f t="shared" si="5"/>
        <v>11</v>
      </c>
      <c r="R49" s="1" t="str">
        <f t="shared" si="2"/>
        <v>011FT0112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1" t="str">
        <f>登録資材製造者!B44</f>
        <v>（株）ＳＤＣ田中</v>
      </c>
      <c r="AA49" s="67">
        <f>登録資材製造者!C44</f>
        <v>32</v>
      </c>
    </row>
    <row r="50" spans="1:27" ht="15" customHeight="1">
      <c r="A50" s="87" t="str">
        <f t="shared" si="0"/>
        <v>011FT0113</v>
      </c>
      <c r="B50" s="5" t="s">
        <v>529</v>
      </c>
      <c r="C50" s="21">
        <v>1</v>
      </c>
      <c r="D50" s="21">
        <v>13</v>
      </c>
      <c r="E50" s="6" t="s">
        <v>34</v>
      </c>
      <c r="F50" s="7" t="s">
        <v>530</v>
      </c>
      <c r="G50" s="6" t="s">
        <v>1518</v>
      </c>
      <c r="H50" s="6" t="s">
        <v>2180</v>
      </c>
      <c r="I50" s="6" t="s">
        <v>2179</v>
      </c>
      <c r="J50" s="6" t="s">
        <v>525</v>
      </c>
      <c r="K50" s="6" t="s">
        <v>114</v>
      </c>
      <c r="L50" s="12" t="s">
        <v>57</v>
      </c>
      <c r="M50" s="13"/>
      <c r="N50" s="14"/>
      <c r="O50" s="7"/>
      <c r="P50" s="6" t="s">
        <v>2140</v>
      </c>
      <c r="Q50" s="63">
        <f t="shared" si="5"/>
        <v>11</v>
      </c>
      <c r="R50" s="1" t="str">
        <f t="shared" si="2"/>
        <v>011FT0113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1" t="str">
        <f>登録資材製造者!B45</f>
        <v>サンエス護謨工業（株）</v>
      </c>
      <c r="AA50" s="67">
        <f>登録資材製造者!C45</f>
        <v>31</v>
      </c>
    </row>
    <row r="51" spans="1:27" ht="15" customHeight="1">
      <c r="A51" s="87" t="str">
        <f t="shared" si="0"/>
        <v>011FT0114</v>
      </c>
      <c r="B51" s="5" t="s">
        <v>529</v>
      </c>
      <c r="C51" s="21">
        <v>1</v>
      </c>
      <c r="D51" s="21">
        <v>14</v>
      </c>
      <c r="E51" s="6" t="s">
        <v>34</v>
      </c>
      <c r="F51" s="7" t="s">
        <v>530</v>
      </c>
      <c r="G51" s="6" t="s">
        <v>1518</v>
      </c>
      <c r="H51" s="6" t="s">
        <v>2180</v>
      </c>
      <c r="I51" s="6" t="s">
        <v>2181</v>
      </c>
      <c r="J51" s="6" t="s">
        <v>525</v>
      </c>
      <c r="K51" s="6" t="s">
        <v>114</v>
      </c>
      <c r="L51" s="12" t="s">
        <v>57</v>
      </c>
      <c r="M51" s="13"/>
      <c r="N51" s="14"/>
      <c r="O51" s="7"/>
      <c r="P51" s="6" t="s">
        <v>2140</v>
      </c>
      <c r="Q51" s="63">
        <f t="shared" si="5"/>
        <v>11</v>
      </c>
      <c r="R51" s="1" t="str">
        <f t="shared" si="2"/>
        <v>011FT0114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1" t="str">
        <f>登録資材製造者!B46</f>
        <v>ヨツギ（株）</v>
      </c>
      <c r="AA51" s="67">
        <f>登録資材製造者!C46</f>
        <v>44</v>
      </c>
    </row>
    <row r="52" spans="1:27" ht="15" customHeight="1">
      <c r="A52" s="25" t="str">
        <f t="shared" si="0"/>
        <v/>
      </c>
      <c r="B52" s="5"/>
      <c r="C52" s="21"/>
      <c r="D52" s="21"/>
      <c r="E52" s="6"/>
      <c r="F52" s="7"/>
      <c r="G52" s="6"/>
      <c r="H52" s="6"/>
      <c r="I52" s="6"/>
      <c r="J52" s="6"/>
      <c r="K52" s="6"/>
      <c r="L52" s="12"/>
      <c r="M52" s="13"/>
      <c r="N52" s="14"/>
      <c r="O52" s="7"/>
      <c r="P52" s="6"/>
      <c r="Q52" s="63" t="str">
        <f t="shared" si="5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1" t="str">
        <f>登録資材製造者!B47</f>
        <v>三報ゴム（株）</v>
      </c>
      <c r="AA52" s="67">
        <f>登録資材製造者!C47</f>
        <v>0</v>
      </c>
    </row>
    <row r="53" spans="1:27" ht="15" customHeight="1">
      <c r="A53" s="87" t="str">
        <f t="shared" si="0"/>
        <v>011FT0115</v>
      </c>
      <c r="B53" s="5" t="s">
        <v>529</v>
      </c>
      <c r="C53" s="21">
        <v>1</v>
      </c>
      <c r="D53" s="21">
        <v>15</v>
      </c>
      <c r="E53" s="6" t="s">
        <v>34</v>
      </c>
      <c r="F53" s="7" t="s">
        <v>530</v>
      </c>
      <c r="G53" s="6" t="s">
        <v>2186</v>
      </c>
      <c r="H53" s="6" t="s">
        <v>2184</v>
      </c>
      <c r="I53" s="6" t="s">
        <v>2176</v>
      </c>
      <c r="J53" s="6" t="s">
        <v>596</v>
      </c>
      <c r="K53" s="6" t="s">
        <v>1517</v>
      </c>
      <c r="L53" s="12" t="s">
        <v>57</v>
      </c>
      <c r="M53" s="13"/>
      <c r="N53" s="14"/>
      <c r="O53" s="7"/>
      <c r="P53" s="6" t="s">
        <v>2140</v>
      </c>
      <c r="Q53" s="63">
        <f t="shared" si="5"/>
        <v>11</v>
      </c>
      <c r="R53" s="1" t="str">
        <f t="shared" si="2"/>
        <v>011FT0115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1" t="str">
        <f>登録資材製造者!B48</f>
        <v>タキロン（株）</v>
      </c>
      <c r="AA53" s="67">
        <f>登録資材製造者!C48</f>
        <v>0</v>
      </c>
    </row>
    <row r="54" spans="1:27" ht="15" customHeight="1">
      <c r="A54" s="87" t="str">
        <f t="shared" si="0"/>
        <v>011FT0116</v>
      </c>
      <c r="B54" s="5" t="s">
        <v>529</v>
      </c>
      <c r="C54" s="21">
        <v>1</v>
      </c>
      <c r="D54" s="21">
        <v>16</v>
      </c>
      <c r="E54" s="6" t="s">
        <v>34</v>
      </c>
      <c r="F54" s="7" t="s">
        <v>530</v>
      </c>
      <c r="G54" s="6" t="s">
        <v>2186</v>
      </c>
      <c r="H54" s="6" t="s">
        <v>2184</v>
      </c>
      <c r="I54" s="6" t="s">
        <v>2185</v>
      </c>
      <c r="J54" s="6" t="s">
        <v>596</v>
      </c>
      <c r="K54" s="6" t="s">
        <v>1517</v>
      </c>
      <c r="L54" s="12" t="s">
        <v>57</v>
      </c>
      <c r="M54" s="13"/>
      <c r="N54" s="14"/>
      <c r="O54" s="7"/>
      <c r="P54" s="6" t="s">
        <v>2140</v>
      </c>
      <c r="Q54" s="63">
        <f t="shared" si="5"/>
        <v>11</v>
      </c>
      <c r="R54" s="1" t="str">
        <f t="shared" si="2"/>
        <v>011FT0116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1" t="str">
        <f>登録資材製造者!B49</f>
        <v>（株）川西水道機器</v>
      </c>
      <c r="AA54" s="67">
        <f>登録資材製造者!C49</f>
        <v>14</v>
      </c>
    </row>
    <row r="55" spans="1:27" ht="15" customHeight="1">
      <c r="A55" s="25" t="str">
        <f t="shared" si="0"/>
        <v/>
      </c>
      <c r="B55" s="5"/>
      <c r="C55" s="21"/>
      <c r="D55" s="21"/>
      <c r="E55" s="6"/>
      <c r="F55" s="7"/>
      <c r="G55" s="6"/>
      <c r="H55" s="6"/>
      <c r="I55" s="6"/>
      <c r="J55" s="6"/>
      <c r="K55" s="6"/>
      <c r="L55" s="12"/>
      <c r="M55" s="13"/>
      <c r="N55" s="14"/>
      <c r="O55" s="7"/>
      <c r="P55" s="6"/>
      <c r="Q55" s="63" t="str">
        <f t="shared" si="5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1" t="str">
        <f>登録資材製造者!B50</f>
        <v>（株）森田鉄工所</v>
      </c>
      <c r="AA55" s="67">
        <f>登録資材製造者!C50</f>
        <v>0</v>
      </c>
    </row>
    <row r="56" spans="1:27" ht="15" customHeight="1">
      <c r="A56" s="87" t="str">
        <f t="shared" si="0"/>
        <v>011FT0117</v>
      </c>
      <c r="B56" s="5" t="s">
        <v>529</v>
      </c>
      <c r="C56" s="21">
        <v>1</v>
      </c>
      <c r="D56" s="21">
        <v>17</v>
      </c>
      <c r="E56" s="6" t="s">
        <v>34</v>
      </c>
      <c r="F56" s="7" t="s">
        <v>530</v>
      </c>
      <c r="G56" s="6" t="s">
        <v>2187</v>
      </c>
      <c r="H56" s="6" t="s">
        <v>2184</v>
      </c>
      <c r="I56" s="6" t="s">
        <v>2188</v>
      </c>
      <c r="J56" s="6" t="s">
        <v>596</v>
      </c>
      <c r="K56" s="6" t="s">
        <v>1517</v>
      </c>
      <c r="L56" s="12" t="s">
        <v>57</v>
      </c>
      <c r="M56" s="13"/>
      <c r="N56" s="14"/>
      <c r="O56" s="7"/>
      <c r="P56" s="6" t="s">
        <v>2140</v>
      </c>
      <c r="Q56" s="63">
        <f t="shared" si="5"/>
        <v>11</v>
      </c>
      <c r="R56" s="1" t="str">
        <f t="shared" si="2"/>
        <v>011FT0117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1" t="str">
        <f>登録資材製造者!B51</f>
        <v>古河電気工業（株）</v>
      </c>
      <c r="AA56" s="67">
        <f>登録資材製造者!C51</f>
        <v>0</v>
      </c>
    </row>
    <row r="57" spans="1:27" ht="15" customHeight="1">
      <c r="A57" s="87" t="str">
        <f t="shared" si="0"/>
        <v>011FT0118</v>
      </c>
      <c r="B57" s="5" t="s">
        <v>529</v>
      </c>
      <c r="C57" s="21">
        <v>1</v>
      </c>
      <c r="D57" s="21">
        <v>18</v>
      </c>
      <c r="E57" s="6" t="s">
        <v>34</v>
      </c>
      <c r="F57" s="7" t="s">
        <v>530</v>
      </c>
      <c r="G57" s="6" t="s">
        <v>2187</v>
      </c>
      <c r="H57" s="6" t="s">
        <v>2184</v>
      </c>
      <c r="I57" s="6" t="s">
        <v>2189</v>
      </c>
      <c r="J57" s="6" t="s">
        <v>596</v>
      </c>
      <c r="K57" s="6" t="s">
        <v>1517</v>
      </c>
      <c r="L57" s="12" t="s">
        <v>57</v>
      </c>
      <c r="M57" s="13"/>
      <c r="N57" s="14"/>
      <c r="O57" s="7"/>
      <c r="P57" s="6" t="s">
        <v>2140</v>
      </c>
      <c r="Q57" s="63">
        <f t="shared" si="5"/>
        <v>11</v>
      </c>
      <c r="R57" s="1" t="str">
        <f t="shared" si="2"/>
        <v>011FT0118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1" t="str">
        <f>登録資材製造者!B52</f>
        <v>（株）イノアック住環境</v>
      </c>
      <c r="AA57" s="67">
        <f>登録資材製造者!C52</f>
        <v>24</v>
      </c>
    </row>
    <row r="58" spans="1:27" ht="15" customHeight="1">
      <c r="A58" s="87" t="str">
        <f t="shared" si="0"/>
        <v>011FT0119</v>
      </c>
      <c r="B58" s="5" t="s">
        <v>529</v>
      </c>
      <c r="C58" s="21">
        <v>1</v>
      </c>
      <c r="D58" s="21">
        <v>19</v>
      </c>
      <c r="E58" s="6" t="s">
        <v>34</v>
      </c>
      <c r="F58" s="7" t="s">
        <v>530</v>
      </c>
      <c r="G58" s="6" t="s">
        <v>2187</v>
      </c>
      <c r="H58" s="6" t="s">
        <v>2184</v>
      </c>
      <c r="I58" s="6" t="s">
        <v>2190</v>
      </c>
      <c r="J58" s="6" t="s">
        <v>596</v>
      </c>
      <c r="K58" s="6" t="s">
        <v>1517</v>
      </c>
      <c r="L58" s="12" t="s">
        <v>57</v>
      </c>
      <c r="M58" s="13"/>
      <c r="N58" s="14"/>
      <c r="O58" s="7"/>
      <c r="P58" s="6" t="s">
        <v>2140</v>
      </c>
      <c r="Q58" s="63">
        <f t="shared" si="5"/>
        <v>11</v>
      </c>
      <c r="R58" s="1" t="str">
        <f t="shared" si="2"/>
        <v>011FT0119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1" t="str">
        <f>登録資材製造者!B53</f>
        <v>東レペフ加工品（株）</v>
      </c>
      <c r="AA58" s="67">
        <f>登録資材製造者!C53</f>
        <v>0</v>
      </c>
    </row>
    <row r="59" spans="1:27" ht="15" customHeight="1">
      <c r="A59" s="25" t="str">
        <f t="shared" si="0"/>
        <v/>
      </c>
      <c r="B59" s="5"/>
      <c r="C59" s="21"/>
      <c r="D59" s="21"/>
      <c r="E59" s="6"/>
      <c r="F59" s="7"/>
      <c r="G59" s="6"/>
      <c r="H59" s="6"/>
      <c r="I59" s="6"/>
      <c r="J59" s="6"/>
      <c r="K59" s="6"/>
      <c r="L59" s="12"/>
      <c r="M59" s="13"/>
      <c r="N59" s="14"/>
      <c r="O59" s="7"/>
      <c r="P59" s="6"/>
      <c r="Q59" s="63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1" t="str">
        <f>登録資材製造者!B54</f>
        <v>ミヤコ（株）</v>
      </c>
      <c r="AA59" s="67">
        <f>登録資材製造者!C54</f>
        <v>0</v>
      </c>
    </row>
    <row r="60" spans="1:27" ht="15" customHeight="1">
      <c r="A60" s="87" t="str">
        <f t="shared" si="0"/>
        <v>011FT0201</v>
      </c>
      <c r="B60" s="5" t="s">
        <v>529</v>
      </c>
      <c r="C60" s="21">
        <v>2</v>
      </c>
      <c r="D60" s="21">
        <v>1</v>
      </c>
      <c r="E60" s="6" t="s">
        <v>34</v>
      </c>
      <c r="F60" s="7" t="s">
        <v>530</v>
      </c>
      <c r="G60" s="6" t="s">
        <v>1076</v>
      </c>
      <c r="H60" s="6" t="s">
        <v>1532</v>
      </c>
      <c r="I60" s="6" t="s">
        <v>1533</v>
      </c>
      <c r="J60" s="6"/>
      <c r="K60" s="6"/>
      <c r="L60" s="12" t="s">
        <v>57</v>
      </c>
      <c r="M60" s="13"/>
      <c r="N60" s="14"/>
      <c r="O60" s="7" t="s">
        <v>1534</v>
      </c>
      <c r="P60" s="6" t="s">
        <v>2140</v>
      </c>
      <c r="Q60" s="63">
        <f t="shared" si="5"/>
        <v>11</v>
      </c>
      <c r="R60" s="1" t="str">
        <f t="shared" si="2"/>
        <v>011FT0201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1" t="str">
        <f>登録資材製造者!B55</f>
        <v>（株）ティーム</v>
      </c>
      <c r="AA60" s="67">
        <f>登録資材製造者!C55</f>
        <v>36</v>
      </c>
    </row>
    <row r="61" spans="1:27" ht="15" customHeight="1">
      <c r="A61" s="25" t="str">
        <f t="shared" si="0"/>
        <v/>
      </c>
      <c r="B61" s="5"/>
      <c r="C61" s="21"/>
      <c r="D61" s="21"/>
      <c r="E61" s="6"/>
      <c r="F61" s="8"/>
      <c r="G61" s="6"/>
      <c r="H61" s="6"/>
      <c r="I61" s="6"/>
      <c r="J61" s="6"/>
      <c r="K61" s="6"/>
      <c r="L61" s="5"/>
      <c r="M61" s="9"/>
      <c r="N61" s="10"/>
      <c r="O61" s="7"/>
      <c r="P61" s="6"/>
      <c r="Q61" s="63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1" t="str">
        <f>登録資材製造者!B56</f>
        <v>フジテコム（株）</v>
      </c>
      <c r="AA61" s="67">
        <f>登録資材製造者!C56</f>
        <v>0</v>
      </c>
    </row>
    <row r="62" spans="1:27" ht="15" customHeight="1">
      <c r="A62" s="87" t="str">
        <f t="shared" si="0"/>
        <v>011FV0101</v>
      </c>
      <c r="B62" s="5" t="s">
        <v>533</v>
      </c>
      <c r="C62" s="21">
        <v>1</v>
      </c>
      <c r="D62" s="21">
        <v>1</v>
      </c>
      <c r="E62" s="6" t="s">
        <v>34</v>
      </c>
      <c r="F62" s="7" t="s">
        <v>36</v>
      </c>
      <c r="G62" s="6" t="s">
        <v>1543</v>
      </c>
      <c r="H62" s="6" t="s">
        <v>2191</v>
      </c>
      <c r="I62" s="6" t="s">
        <v>94</v>
      </c>
      <c r="J62" s="6" t="s">
        <v>525</v>
      </c>
      <c r="K62" s="6" t="s">
        <v>1517</v>
      </c>
      <c r="L62" s="12" t="s">
        <v>57</v>
      </c>
      <c r="M62" s="13"/>
      <c r="N62" s="14"/>
      <c r="O62" s="7"/>
      <c r="P62" s="6" t="s">
        <v>2140</v>
      </c>
      <c r="Q62" s="63">
        <f t="shared" si="5"/>
        <v>11</v>
      </c>
      <c r="R62" s="1" t="str">
        <f t="shared" ref="R62:R287" si="6">A62</f>
        <v>011FV0101</v>
      </c>
      <c r="S62" s="1" t="str">
        <f t="shared" ref="S62:S287" si="7">""&amp;L62&amp;"  "&amp;M62&amp;"  "&amp;N62&amp;""</f>
        <v xml:space="preserve">指定承認    </v>
      </c>
      <c r="T62" s="1" t="str">
        <f t="shared" ref="T62:T287" si="8">S62</f>
        <v xml:space="preserve">指定承認    </v>
      </c>
      <c r="U62" s="2"/>
      <c r="V62" s="2"/>
      <c r="Z62" s="1" t="str">
        <f>登録資材製造者!B57</f>
        <v>明和工業（株）</v>
      </c>
      <c r="AA62" s="67">
        <f>登録資材製造者!C57</f>
        <v>33</v>
      </c>
    </row>
    <row r="63" spans="1:27" ht="15" customHeight="1">
      <c r="A63" s="87" t="str">
        <f t="shared" si="0"/>
        <v>011FV0102</v>
      </c>
      <c r="B63" s="5" t="s">
        <v>533</v>
      </c>
      <c r="C63" s="21">
        <v>1</v>
      </c>
      <c r="D63" s="21">
        <v>2</v>
      </c>
      <c r="E63" s="6" t="s">
        <v>34</v>
      </c>
      <c r="F63" s="7" t="s">
        <v>36</v>
      </c>
      <c r="G63" s="6" t="s">
        <v>1548</v>
      </c>
      <c r="H63" s="6" t="s">
        <v>2192</v>
      </c>
      <c r="I63" s="6" t="s">
        <v>80</v>
      </c>
      <c r="J63" s="6" t="s">
        <v>525</v>
      </c>
      <c r="K63" s="6" t="s">
        <v>2178</v>
      </c>
      <c r="L63" s="12" t="s">
        <v>57</v>
      </c>
      <c r="M63" s="13"/>
      <c r="N63" s="14"/>
      <c r="O63" s="7"/>
      <c r="P63" s="6" t="s">
        <v>2140</v>
      </c>
      <c r="Q63" s="63">
        <f t="shared" si="5"/>
        <v>11</v>
      </c>
      <c r="R63" s="1" t="str">
        <f t="shared" si="6"/>
        <v>011FV0102</v>
      </c>
      <c r="S63" s="1" t="str">
        <f t="shared" si="7"/>
        <v xml:space="preserve">指定承認    </v>
      </c>
      <c r="T63" s="1" t="str">
        <f t="shared" si="8"/>
        <v xml:space="preserve">指定承認    </v>
      </c>
      <c r="U63" s="2"/>
      <c r="V63" s="2"/>
      <c r="Z63" s="1" t="str">
        <f>登録資材製造者!B58</f>
        <v>（株）多久製作所</v>
      </c>
      <c r="AA63" s="67">
        <f>登録資材製造者!C58</f>
        <v>0</v>
      </c>
    </row>
    <row r="64" spans="1:27" ht="15" customHeight="1">
      <c r="A64" s="87" t="str">
        <f t="shared" si="0"/>
        <v>011FV0103</v>
      </c>
      <c r="B64" s="5" t="s">
        <v>533</v>
      </c>
      <c r="C64" s="21">
        <v>1</v>
      </c>
      <c r="D64" s="21">
        <v>3</v>
      </c>
      <c r="E64" s="6" t="s">
        <v>34</v>
      </c>
      <c r="F64" s="7" t="s">
        <v>36</v>
      </c>
      <c r="G64" s="6" t="s">
        <v>2193</v>
      </c>
      <c r="H64" s="6" t="s">
        <v>2198</v>
      </c>
      <c r="I64" s="6" t="s">
        <v>2199</v>
      </c>
      <c r="J64" s="6" t="s">
        <v>525</v>
      </c>
      <c r="K64" s="6" t="s">
        <v>1517</v>
      </c>
      <c r="L64" s="12" t="s">
        <v>57</v>
      </c>
      <c r="M64" s="13"/>
      <c r="N64" s="14"/>
      <c r="O64" s="7"/>
      <c r="P64" s="6" t="s">
        <v>2140</v>
      </c>
      <c r="Q64" s="63">
        <f t="shared" si="5"/>
        <v>11</v>
      </c>
      <c r="R64" s="1" t="str">
        <f t="shared" si="6"/>
        <v>011FV0103</v>
      </c>
      <c r="S64" s="1" t="str">
        <f t="shared" si="7"/>
        <v xml:space="preserve">指定承認    </v>
      </c>
      <c r="T64" s="1" t="str">
        <f t="shared" si="8"/>
        <v xml:space="preserve">指定承認    </v>
      </c>
      <c r="U64" s="2"/>
      <c r="V64" s="2"/>
      <c r="Z64" s="1" t="str">
        <f>登録資材製造者!B59</f>
        <v>日東電工（株）</v>
      </c>
      <c r="AA64" s="67">
        <f>登録資材製造者!C59</f>
        <v>0</v>
      </c>
    </row>
    <row r="65" spans="1:27" ht="15" customHeight="1">
      <c r="A65" s="87" t="str">
        <f t="shared" si="0"/>
        <v>011FV0104</v>
      </c>
      <c r="B65" s="5" t="s">
        <v>533</v>
      </c>
      <c r="C65" s="21">
        <v>1</v>
      </c>
      <c r="D65" s="21">
        <v>4</v>
      </c>
      <c r="E65" s="6" t="s">
        <v>34</v>
      </c>
      <c r="F65" s="7" t="s">
        <v>36</v>
      </c>
      <c r="G65" s="6" t="s">
        <v>2193</v>
      </c>
      <c r="H65" s="6" t="s">
        <v>2191</v>
      </c>
      <c r="I65" s="6" t="s">
        <v>80</v>
      </c>
      <c r="J65" s="6" t="s">
        <v>525</v>
      </c>
      <c r="K65" s="6" t="s">
        <v>1517</v>
      </c>
      <c r="L65" s="12" t="s">
        <v>57</v>
      </c>
      <c r="M65" s="13"/>
      <c r="N65" s="14"/>
      <c r="O65" s="7"/>
      <c r="P65" s="6" t="s">
        <v>2140</v>
      </c>
      <c r="Q65" s="63">
        <f t="shared" si="5"/>
        <v>11</v>
      </c>
      <c r="R65" s="1" t="str">
        <f t="shared" si="6"/>
        <v>011FV0104</v>
      </c>
      <c r="S65" s="1" t="str">
        <f t="shared" si="7"/>
        <v xml:space="preserve">指定承認    </v>
      </c>
      <c r="T65" s="1" t="str">
        <f t="shared" si="8"/>
        <v xml:space="preserve">指定承認    </v>
      </c>
      <c r="U65" s="2"/>
      <c r="V65" s="2"/>
      <c r="Z65" s="1" t="str">
        <f>登録資材製造者!B60</f>
        <v>ショーボンドマテリアル（株）</v>
      </c>
      <c r="AA65" s="67">
        <f>登録資材製造者!C60</f>
        <v>5</v>
      </c>
    </row>
    <row r="66" spans="1:27" ht="15" customHeight="1">
      <c r="A66" s="87" t="str">
        <f t="shared" si="0"/>
        <v>011FV0105</v>
      </c>
      <c r="B66" s="5" t="s">
        <v>533</v>
      </c>
      <c r="C66" s="21">
        <v>1</v>
      </c>
      <c r="D66" s="21">
        <v>5</v>
      </c>
      <c r="E66" s="6" t="s">
        <v>34</v>
      </c>
      <c r="F66" s="7" t="s">
        <v>36</v>
      </c>
      <c r="G66" s="6" t="s">
        <v>2193</v>
      </c>
      <c r="H66" s="6" t="s">
        <v>2195</v>
      </c>
      <c r="I66" s="6" t="s">
        <v>2196</v>
      </c>
      <c r="J66" s="6" t="s">
        <v>525</v>
      </c>
      <c r="K66" s="6" t="s">
        <v>1517</v>
      </c>
      <c r="L66" s="12" t="s">
        <v>57</v>
      </c>
      <c r="M66" s="13"/>
      <c r="N66" s="14"/>
      <c r="O66" s="7"/>
      <c r="P66" s="6" t="s">
        <v>2140</v>
      </c>
      <c r="Q66" s="63">
        <f t="shared" si="5"/>
        <v>11</v>
      </c>
      <c r="R66" s="1" t="str">
        <f t="shared" si="6"/>
        <v>011FV0105</v>
      </c>
      <c r="S66" s="1" t="str">
        <f t="shared" si="7"/>
        <v xml:space="preserve">指定承認    </v>
      </c>
      <c r="T66" s="1" t="str">
        <f t="shared" si="8"/>
        <v xml:space="preserve">指定承認    </v>
      </c>
      <c r="U66" s="2"/>
      <c r="V66" s="2"/>
      <c r="Z66" s="1" t="str">
        <f>登録資材製造者!B61</f>
        <v>三菱樹脂（株）</v>
      </c>
      <c r="AA66" s="67">
        <f>登録資材製造者!C61</f>
        <v>0</v>
      </c>
    </row>
    <row r="67" spans="1:27" ht="15" customHeight="1">
      <c r="A67" s="87" t="str">
        <f t="shared" si="0"/>
        <v>011FV0106</v>
      </c>
      <c r="B67" s="5" t="s">
        <v>533</v>
      </c>
      <c r="C67" s="21">
        <v>1</v>
      </c>
      <c r="D67" s="21">
        <v>6</v>
      </c>
      <c r="E67" s="6" t="s">
        <v>34</v>
      </c>
      <c r="F67" s="7" t="s">
        <v>36</v>
      </c>
      <c r="G67" s="6" t="s">
        <v>2194</v>
      </c>
      <c r="H67" s="6" t="s">
        <v>2198</v>
      </c>
      <c r="I67" s="6" t="s">
        <v>2199</v>
      </c>
      <c r="J67" s="6" t="s">
        <v>525</v>
      </c>
      <c r="K67" s="6" t="s">
        <v>1517</v>
      </c>
      <c r="L67" s="12" t="s">
        <v>57</v>
      </c>
      <c r="M67" s="13"/>
      <c r="N67" s="14"/>
      <c r="O67" s="7"/>
      <c r="P67" s="6" t="s">
        <v>2140</v>
      </c>
      <c r="Q67" s="63">
        <f t="shared" si="5"/>
        <v>11</v>
      </c>
      <c r="R67" s="1" t="str">
        <f t="shared" si="6"/>
        <v>011FV0106</v>
      </c>
      <c r="S67" s="1" t="str">
        <f t="shared" si="7"/>
        <v xml:space="preserve">指定承認    </v>
      </c>
      <c r="T67" s="1" t="str">
        <f t="shared" si="8"/>
        <v xml:space="preserve">指定承認    </v>
      </c>
      <c r="U67" s="2"/>
      <c r="V67" s="2"/>
      <c r="Z67" s="1" t="str">
        <f>登録資材製造者!B62</f>
        <v>（株）協成</v>
      </c>
      <c r="AA67" s="67">
        <f>登録資材製造者!C62</f>
        <v>43</v>
      </c>
    </row>
    <row r="68" spans="1:27" ht="15" customHeight="1">
      <c r="A68" s="87" t="str">
        <f t="shared" si="0"/>
        <v>011FV0107</v>
      </c>
      <c r="B68" s="5" t="s">
        <v>533</v>
      </c>
      <c r="C68" s="21">
        <v>1</v>
      </c>
      <c r="D68" s="21">
        <v>7</v>
      </c>
      <c r="E68" s="6" t="s">
        <v>34</v>
      </c>
      <c r="F68" s="7" t="s">
        <v>36</v>
      </c>
      <c r="G68" s="6" t="s">
        <v>2194</v>
      </c>
      <c r="H68" s="6" t="s">
        <v>2191</v>
      </c>
      <c r="I68" s="6" t="s">
        <v>2197</v>
      </c>
      <c r="J68" s="6" t="s">
        <v>525</v>
      </c>
      <c r="K68" s="6" t="s">
        <v>1517</v>
      </c>
      <c r="L68" s="12" t="s">
        <v>57</v>
      </c>
      <c r="M68" s="13"/>
      <c r="N68" s="14"/>
      <c r="O68" s="7"/>
      <c r="P68" s="6" t="s">
        <v>2140</v>
      </c>
      <c r="Q68" s="63">
        <f t="shared" si="5"/>
        <v>11</v>
      </c>
      <c r="R68" s="1" t="str">
        <f t="shared" si="6"/>
        <v>011FV0107</v>
      </c>
      <c r="S68" s="1" t="str">
        <f t="shared" si="7"/>
        <v xml:space="preserve">指定承認    </v>
      </c>
      <c r="T68" s="1" t="str">
        <f t="shared" si="8"/>
        <v xml:space="preserve">指定承認    </v>
      </c>
      <c r="U68" s="2"/>
      <c r="V68" s="2"/>
      <c r="Z68" s="1" t="str">
        <f>登録資材製造者!B63</f>
        <v>栗本商事（株）</v>
      </c>
      <c r="AA68" s="67">
        <f>登録資材製造者!C63</f>
        <v>29</v>
      </c>
    </row>
    <row r="69" spans="1:27" ht="15" customHeight="1">
      <c r="A69" s="25" t="str">
        <f t="shared" si="0"/>
        <v/>
      </c>
      <c r="B69" s="5"/>
      <c r="C69" s="21"/>
      <c r="D69" s="21"/>
      <c r="E69" s="6"/>
      <c r="F69" s="7"/>
      <c r="G69" s="6"/>
      <c r="H69" s="6"/>
      <c r="I69" s="6"/>
      <c r="J69" s="6"/>
      <c r="K69" s="6"/>
      <c r="L69" s="12"/>
      <c r="M69" s="13"/>
      <c r="N69" s="14"/>
      <c r="O69" s="7"/>
      <c r="P69" s="6"/>
      <c r="Q69" s="63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1" t="str">
        <f>登録資材製造者!B64</f>
        <v>角田鉄工（株）</v>
      </c>
      <c r="AA69" s="67">
        <f>登録資材製造者!C64</f>
        <v>22</v>
      </c>
    </row>
    <row r="70" spans="1:27" ht="15" customHeight="1">
      <c r="A70" s="87" t="str">
        <f t="shared" si="0"/>
        <v>011M0301</v>
      </c>
      <c r="B70" s="5" t="s">
        <v>228</v>
      </c>
      <c r="C70" s="21">
        <v>3</v>
      </c>
      <c r="D70" s="21">
        <v>1</v>
      </c>
      <c r="E70" s="6" t="s">
        <v>555</v>
      </c>
      <c r="F70" s="7" t="s">
        <v>125</v>
      </c>
      <c r="G70" s="6" t="s">
        <v>1554</v>
      </c>
      <c r="H70" s="6" t="s">
        <v>2200</v>
      </c>
      <c r="I70" s="6" t="s">
        <v>94</v>
      </c>
      <c r="J70" s="6" t="s">
        <v>1561</v>
      </c>
      <c r="K70" s="6" t="s">
        <v>114</v>
      </c>
      <c r="L70" s="12" t="s">
        <v>57</v>
      </c>
      <c r="M70" s="13"/>
      <c r="N70" s="14"/>
      <c r="O70" s="7"/>
      <c r="P70" s="6" t="s">
        <v>2140</v>
      </c>
      <c r="Q70" s="63">
        <f t="shared" si="5"/>
        <v>11</v>
      </c>
      <c r="R70" s="1" t="str">
        <f t="shared" si="6"/>
        <v>011M0301</v>
      </c>
      <c r="S70" s="1" t="str">
        <f t="shared" si="7"/>
        <v xml:space="preserve">指定承認    </v>
      </c>
      <c r="T70" s="1" t="str">
        <f t="shared" si="8"/>
        <v xml:space="preserve">指定承認    </v>
      </c>
      <c r="U70" s="2"/>
      <c r="V70" s="2"/>
      <c r="Z70" s="1" t="str">
        <f>登録資材製造者!B65</f>
        <v>（株）竹村製作所</v>
      </c>
      <c r="AA70" s="67">
        <f>登録資材製造者!C65</f>
        <v>28</v>
      </c>
    </row>
    <row r="71" spans="1:27" ht="15" customHeight="1">
      <c r="A71" s="87" t="str">
        <f t="shared" ref="A71:A134" si="9">IF(OR(B71="",C71="",D71=""),"",TEXT(Q71,"000")&amp;B71&amp;TEXT(C71,"00")&amp;TEXT(D71,"00"))</f>
        <v>011M0302</v>
      </c>
      <c r="B71" s="5" t="s">
        <v>228</v>
      </c>
      <c r="C71" s="21">
        <v>3</v>
      </c>
      <c r="D71" s="21">
        <v>2</v>
      </c>
      <c r="E71" s="6" t="s">
        <v>555</v>
      </c>
      <c r="F71" s="7" t="s">
        <v>125</v>
      </c>
      <c r="G71" s="6" t="s">
        <v>1556</v>
      </c>
      <c r="H71" s="6" t="s">
        <v>2201</v>
      </c>
      <c r="I71" s="6" t="s">
        <v>94</v>
      </c>
      <c r="J71" s="6"/>
      <c r="K71" s="6" t="s">
        <v>114</v>
      </c>
      <c r="L71" s="12" t="s">
        <v>57</v>
      </c>
      <c r="M71" s="13"/>
      <c r="N71" s="14"/>
      <c r="O71" s="7"/>
      <c r="P71" s="6" t="s">
        <v>2140</v>
      </c>
      <c r="Q71" s="63">
        <f t="shared" si="5"/>
        <v>11</v>
      </c>
      <c r="R71" s="1" t="str">
        <f t="shared" si="6"/>
        <v>011M0302</v>
      </c>
      <c r="S71" s="1" t="str">
        <f t="shared" si="7"/>
        <v xml:space="preserve">指定承認    </v>
      </c>
      <c r="T71" s="1" t="str">
        <f t="shared" si="8"/>
        <v xml:space="preserve">指定承認    </v>
      </c>
      <c r="U71" s="2"/>
      <c r="V71" s="2"/>
      <c r="Z71" s="1" t="str">
        <f>登録資材製造者!B66</f>
        <v>アロン化成（株）</v>
      </c>
      <c r="AA71" s="67">
        <f>登録資材製造者!C66</f>
        <v>40</v>
      </c>
    </row>
    <row r="72" spans="1:27" ht="15" customHeight="1">
      <c r="A72" s="87" t="str">
        <f t="shared" si="9"/>
        <v>011M0303</v>
      </c>
      <c r="B72" s="5" t="s">
        <v>228</v>
      </c>
      <c r="C72" s="21">
        <v>3</v>
      </c>
      <c r="D72" s="21">
        <v>3</v>
      </c>
      <c r="E72" s="6" t="s">
        <v>555</v>
      </c>
      <c r="F72" s="7" t="s">
        <v>125</v>
      </c>
      <c r="G72" s="6" t="s">
        <v>1557</v>
      </c>
      <c r="H72" s="6" t="s">
        <v>2202</v>
      </c>
      <c r="I72" s="6" t="s">
        <v>94</v>
      </c>
      <c r="J72" s="6" t="s">
        <v>1561</v>
      </c>
      <c r="K72" s="6" t="s">
        <v>1562</v>
      </c>
      <c r="L72" s="12" t="s">
        <v>57</v>
      </c>
      <c r="M72" s="13"/>
      <c r="N72" s="14"/>
      <c r="O72" s="7"/>
      <c r="P72" s="6" t="s">
        <v>2140</v>
      </c>
      <c r="Q72" s="63">
        <f t="shared" si="5"/>
        <v>11</v>
      </c>
      <c r="R72" s="1" t="str">
        <f t="shared" si="6"/>
        <v>011M0303</v>
      </c>
      <c r="S72" s="1" t="str">
        <f t="shared" si="7"/>
        <v xml:space="preserve">指定承認    </v>
      </c>
      <c r="T72" s="1" t="str">
        <f t="shared" si="8"/>
        <v xml:space="preserve">指定承認    </v>
      </c>
      <c r="V72" s="2"/>
    </row>
    <row r="73" spans="1:27" ht="15" customHeight="1">
      <c r="A73" s="87" t="str">
        <f t="shared" si="9"/>
        <v>011M0304</v>
      </c>
      <c r="B73" s="5" t="s">
        <v>228</v>
      </c>
      <c r="C73" s="21">
        <v>3</v>
      </c>
      <c r="D73" s="21">
        <v>4</v>
      </c>
      <c r="E73" s="6" t="s">
        <v>555</v>
      </c>
      <c r="F73" s="7" t="s">
        <v>125</v>
      </c>
      <c r="G73" s="6" t="s">
        <v>559</v>
      </c>
      <c r="H73" s="6" t="s">
        <v>2203</v>
      </c>
      <c r="I73" s="6" t="s">
        <v>80</v>
      </c>
      <c r="J73" s="6"/>
      <c r="K73" s="6" t="s">
        <v>114</v>
      </c>
      <c r="L73" s="12" t="s">
        <v>57</v>
      </c>
      <c r="M73" s="13"/>
      <c r="N73" s="14"/>
      <c r="O73" s="7"/>
      <c r="P73" s="6" t="s">
        <v>2140</v>
      </c>
      <c r="Q73" s="63">
        <f t="shared" si="5"/>
        <v>11</v>
      </c>
      <c r="R73" s="1" t="str">
        <f t="shared" si="6"/>
        <v>011M0304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25" t="str">
        <f t="shared" si="9"/>
        <v>011M0305</v>
      </c>
      <c r="B74" s="5" t="s">
        <v>2204</v>
      </c>
      <c r="C74" s="21">
        <v>3</v>
      </c>
      <c r="D74" s="21">
        <v>5</v>
      </c>
      <c r="E74" s="6" t="s">
        <v>555</v>
      </c>
      <c r="F74" s="7" t="s">
        <v>125</v>
      </c>
      <c r="G74" s="6" t="s">
        <v>2207</v>
      </c>
      <c r="H74" s="6" t="s">
        <v>2218</v>
      </c>
      <c r="I74" s="6" t="s">
        <v>2210</v>
      </c>
      <c r="J74" s="6" t="s">
        <v>1568</v>
      </c>
      <c r="K74" s="6" t="s">
        <v>114</v>
      </c>
      <c r="L74" s="12" t="s">
        <v>57</v>
      </c>
      <c r="M74" s="13"/>
      <c r="N74" s="14"/>
      <c r="O74" s="7"/>
      <c r="P74" s="6" t="s">
        <v>2140</v>
      </c>
      <c r="Q74" s="63">
        <f t="shared" si="5"/>
        <v>11</v>
      </c>
      <c r="R74" s="1" t="str">
        <f t="shared" si="6"/>
        <v>011M0305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25" t="str">
        <f t="shared" si="9"/>
        <v>011M0306</v>
      </c>
      <c r="B75" s="5" t="s">
        <v>2204</v>
      </c>
      <c r="C75" s="21">
        <v>3</v>
      </c>
      <c r="D75" s="21">
        <v>6</v>
      </c>
      <c r="E75" s="6" t="s">
        <v>555</v>
      </c>
      <c r="F75" s="7" t="s">
        <v>125</v>
      </c>
      <c r="G75" s="6" t="s">
        <v>2208</v>
      </c>
      <c r="H75" s="6" t="s">
        <v>2205</v>
      </c>
      <c r="I75" s="6" t="s">
        <v>2206</v>
      </c>
      <c r="J75" s="6" t="s">
        <v>1568</v>
      </c>
      <c r="K75" s="6" t="s">
        <v>114</v>
      </c>
      <c r="L75" s="12" t="s">
        <v>57</v>
      </c>
      <c r="M75" s="13"/>
      <c r="N75" s="14"/>
      <c r="O75" s="7"/>
      <c r="P75" s="6" t="s">
        <v>2140</v>
      </c>
      <c r="Q75" s="63">
        <f t="shared" si="5"/>
        <v>11</v>
      </c>
      <c r="R75" s="1" t="str">
        <f t="shared" si="6"/>
        <v>011M0306</v>
      </c>
      <c r="S75" s="1" t="str">
        <f t="shared" si="7"/>
        <v xml:space="preserve">指定承認    </v>
      </c>
      <c r="T75" s="1" t="str">
        <f t="shared" si="8"/>
        <v xml:space="preserve">指定承認    </v>
      </c>
      <c r="V75" s="2"/>
    </row>
    <row r="76" spans="1:27" ht="15" customHeight="1">
      <c r="A76" s="25" t="str">
        <f t="shared" si="9"/>
        <v>011M0307</v>
      </c>
      <c r="B76" s="5" t="s">
        <v>2204</v>
      </c>
      <c r="C76" s="21">
        <v>3</v>
      </c>
      <c r="D76" s="21">
        <v>7</v>
      </c>
      <c r="E76" s="6" t="s">
        <v>555</v>
      </c>
      <c r="F76" s="7" t="s">
        <v>125</v>
      </c>
      <c r="G76" s="6" t="s">
        <v>2209</v>
      </c>
      <c r="H76" s="6" t="s">
        <v>2205</v>
      </c>
      <c r="I76" s="6" t="s">
        <v>2210</v>
      </c>
      <c r="J76" s="6" t="s">
        <v>1568</v>
      </c>
      <c r="K76" s="6" t="s">
        <v>114</v>
      </c>
      <c r="L76" s="12" t="s">
        <v>57</v>
      </c>
      <c r="M76" s="13"/>
      <c r="N76" s="14"/>
      <c r="O76" s="7"/>
      <c r="P76" s="6" t="s">
        <v>2140</v>
      </c>
      <c r="Q76" s="63">
        <f t="shared" si="5"/>
        <v>11</v>
      </c>
      <c r="R76" s="1" t="str">
        <f t="shared" si="6"/>
        <v>011M0307</v>
      </c>
      <c r="S76" s="1" t="str">
        <f t="shared" si="7"/>
        <v xml:space="preserve">指定承認    </v>
      </c>
      <c r="T76" s="1" t="str">
        <f t="shared" si="8"/>
        <v xml:space="preserve">指定承認    </v>
      </c>
      <c r="V76" s="2"/>
    </row>
    <row r="77" spans="1:27" ht="15" customHeight="1">
      <c r="A77" s="25" t="str">
        <f t="shared" si="9"/>
        <v>011M0308</v>
      </c>
      <c r="B77" s="5" t="s">
        <v>2204</v>
      </c>
      <c r="C77" s="21">
        <v>3</v>
      </c>
      <c r="D77" s="21">
        <v>8</v>
      </c>
      <c r="E77" s="6" t="s">
        <v>555</v>
      </c>
      <c r="F77" s="7" t="s">
        <v>125</v>
      </c>
      <c r="G77" s="6" t="s">
        <v>2211</v>
      </c>
      <c r="H77" s="6" t="s">
        <v>2212</v>
      </c>
      <c r="I77" s="6" t="s">
        <v>2213</v>
      </c>
      <c r="J77" s="6" t="s">
        <v>1568</v>
      </c>
      <c r="K77" s="6" t="s">
        <v>2214</v>
      </c>
      <c r="L77" s="12" t="s">
        <v>57</v>
      </c>
      <c r="M77" s="13"/>
      <c r="N77" s="14"/>
      <c r="O77" s="7"/>
      <c r="P77" s="6" t="s">
        <v>2140</v>
      </c>
      <c r="Q77" s="63">
        <f t="shared" si="5"/>
        <v>11</v>
      </c>
      <c r="R77" s="1" t="str">
        <f t="shared" si="6"/>
        <v>011M0308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25" t="str">
        <f t="shared" si="9"/>
        <v>011M0309</v>
      </c>
      <c r="B78" s="5" t="s">
        <v>2204</v>
      </c>
      <c r="C78" s="21">
        <v>3</v>
      </c>
      <c r="D78" s="21">
        <v>9</v>
      </c>
      <c r="E78" s="6" t="s">
        <v>555</v>
      </c>
      <c r="F78" s="7" t="s">
        <v>125</v>
      </c>
      <c r="G78" s="6" t="s">
        <v>2217</v>
      </c>
      <c r="H78" s="6" t="s">
        <v>2215</v>
      </c>
      <c r="I78" s="6" t="s">
        <v>2216</v>
      </c>
      <c r="J78" s="6" t="s">
        <v>1568</v>
      </c>
      <c r="K78" s="6" t="s">
        <v>2214</v>
      </c>
      <c r="L78" s="12" t="s">
        <v>57</v>
      </c>
      <c r="M78" s="13"/>
      <c r="N78" s="14"/>
      <c r="O78" s="7"/>
      <c r="P78" s="6" t="s">
        <v>2140</v>
      </c>
      <c r="Q78" s="63">
        <f t="shared" si="5"/>
        <v>11</v>
      </c>
      <c r="R78" s="1" t="str">
        <f t="shared" si="6"/>
        <v>011M0309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25" t="str">
        <f t="shared" si="9"/>
        <v>011M0310</v>
      </c>
      <c r="B79" s="5" t="s">
        <v>2204</v>
      </c>
      <c r="C79" s="21">
        <v>3</v>
      </c>
      <c r="D79" s="21">
        <v>10</v>
      </c>
      <c r="E79" s="6" t="s">
        <v>555</v>
      </c>
      <c r="F79" s="7" t="s">
        <v>125</v>
      </c>
      <c r="G79" s="6" t="s">
        <v>2219</v>
      </c>
      <c r="H79" s="6" t="s">
        <v>2220</v>
      </c>
      <c r="I79" s="6" t="s">
        <v>2221</v>
      </c>
      <c r="J79" s="6" t="s">
        <v>1568</v>
      </c>
      <c r="K79" s="6" t="s">
        <v>2214</v>
      </c>
      <c r="L79" s="12" t="s">
        <v>57</v>
      </c>
      <c r="M79" s="13"/>
      <c r="N79" s="14"/>
      <c r="O79" s="7"/>
      <c r="P79" s="6" t="s">
        <v>2140</v>
      </c>
      <c r="Q79" s="63">
        <f t="shared" si="5"/>
        <v>11</v>
      </c>
      <c r="R79" s="1" t="str">
        <f t="shared" si="6"/>
        <v>011M0310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25" t="str">
        <f t="shared" si="9"/>
        <v>011M0311</v>
      </c>
      <c r="B80" s="5" t="s">
        <v>2225</v>
      </c>
      <c r="C80" s="21">
        <v>3</v>
      </c>
      <c r="D80" s="21">
        <v>11</v>
      </c>
      <c r="E80" s="6" t="s">
        <v>555</v>
      </c>
      <c r="F80" s="7" t="s">
        <v>125</v>
      </c>
      <c r="G80" s="6" t="s">
        <v>2226</v>
      </c>
      <c r="H80" s="6" t="s">
        <v>2306</v>
      </c>
      <c r="I80" s="6" t="s">
        <v>2227</v>
      </c>
      <c r="J80" s="6" t="s">
        <v>1568</v>
      </c>
      <c r="K80" s="6" t="s">
        <v>114</v>
      </c>
      <c r="L80" s="12" t="s">
        <v>57</v>
      </c>
      <c r="M80" s="13"/>
      <c r="N80" s="14"/>
      <c r="O80" s="7"/>
      <c r="P80" s="6" t="s">
        <v>2140</v>
      </c>
      <c r="Q80" s="63">
        <f t="shared" si="5"/>
        <v>11</v>
      </c>
      <c r="R80" s="1" t="str">
        <f t="shared" si="6"/>
        <v>011M0311</v>
      </c>
      <c r="S80" s="1" t="str">
        <f t="shared" si="7"/>
        <v xml:space="preserve">指定承認    </v>
      </c>
      <c r="T80" s="1" t="str">
        <f t="shared" si="8"/>
        <v xml:space="preserve">指定承認    </v>
      </c>
    </row>
    <row r="81" spans="1:20" ht="15" customHeight="1">
      <c r="A81" s="25" t="str">
        <f t="shared" si="9"/>
        <v/>
      </c>
      <c r="B81" s="5"/>
      <c r="C81" s="21"/>
      <c r="D81" s="21"/>
      <c r="E81" s="6"/>
      <c r="F81" s="7"/>
      <c r="G81" s="6"/>
      <c r="H81" s="6"/>
      <c r="I81" s="6"/>
      <c r="J81" s="6"/>
      <c r="K81" s="6"/>
      <c r="L81" s="12"/>
      <c r="M81" s="13"/>
      <c r="N81" s="14"/>
      <c r="O81" s="7"/>
      <c r="P81" s="6"/>
      <c r="Q81" s="63" t="str">
        <f t="shared" si="5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25" t="str">
        <f t="shared" si="9"/>
        <v>011M0401</v>
      </c>
      <c r="B82" s="5" t="s">
        <v>228</v>
      </c>
      <c r="C82" s="21">
        <v>4</v>
      </c>
      <c r="D82" s="21">
        <v>1</v>
      </c>
      <c r="E82" s="6" t="s">
        <v>555</v>
      </c>
      <c r="F82" s="7" t="s">
        <v>125</v>
      </c>
      <c r="G82" s="6" t="s">
        <v>1569</v>
      </c>
      <c r="H82" s="6" t="s">
        <v>2222</v>
      </c>
      <c r="I82" s="6" t="s">
        <v>80</v>
      </c>
      <c r="J82" s="6" t="s">
        <v>1572</v>
      </c>
      <c r="K82" s="6" t="s">
        <v>1571</v>
      </c>
      <c r="L82" s="12" t="s">
        <v>57</v>
      </c>
      <c r="M82" s="13"/>
      <c r="N82" s="14"/>
      <c r="O82" s="7"/>
      <c r="P82" s="6" t="s">
        <v>2140</v>
      </c>
      <c r="Q82" s="63">
        <f t="shared" si="5"/>
        <v>11</v>
      </c>
      <c r="R82" s="1" t="str">
        <f t="shared" si="6"/>
        <v>011M0401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25" t="str">
        <f t="shared" si="9"/>
        <v/>
      </c>
      <c r="B83" s="5"/>
      <c r="C83" s="21"/>
      <c r="D83" s="21"/>
      <c r="E83" s="6"/>
      <c r="F83" s="7"/>
      <c r="G83" s="6"/>
      <c r="H83" s="6"/>
      <c r="I83" s="6"/>
      <c r="J83" s="6"/>
      <c r="K83" s="6"/>
      <c r="L83" s="12"/>
      <c r="M83" s="13"/>
      <c r="N83" s="14"/>
      <c r="O83" s="7"/>
      <c r="P83" s="6"/>
      <c r="Q83" s="63" t="str">
        <f t="shared" si="5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25" t="str">
        <f t="shared" si="9"/>
        <v/>
      </c>
      <c r="B84" s="5"/>
      <c r="C84" s="21"/>
      <c r="D84" s="21"/>
      <c r="E84" s="6"/>
      <c r="F84" s="7"/>
      <c r="G84" s="6"/>
      <c r="H84" s="6"/>
      <c r="I84" s="6"/>
      <c r="J84" s="6"/>
      <c r="K84" s="6"/>
      <c r="L84" s="12"/>
      <c r="M84" s="13"/>
      <c r="N84" s="14"/>
      <c r="O84" s="7"/>
      <c r="P84" s="6"/>
      <c r="Q84" s="63" t="str">
        <f t="shared" si="5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25" t="str">
        <f t="shared" si="9"/>
        <v/>
      </c>
      <c r="B85" s="5"/>
      <c r="C85" s="21"/>
      <c r="D85" s="21"/>
      <c r="E85" s="6"/>
      <c r="F85" s="7"/>
      <c r="G85" s="6"/>
      <c r="H85" s="6"/>
      <c r="I85" s="6"/>
      <c r="J85" s="6"/>
      <c r="K85" s="6"/>
      <c r="L85" s="12"/>
      <c r="M85" s="13"/>
      <c r="N85" s="14"/>
      <c r="O85" s="7"/>
      <c r="P85" s="6"/>
      <c r="Q85" s="63" t="str">
        <f t="shared" si="5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25" t="str">
        <f t="shared" si="9"/>
        <v/>
      </c>
      <c r="B86" s="5"/>
      <c r="C86" s="21"/>
      <c r="D86" s="21"/>
      <c r="E86" s="6"/>
      <c r="F86" s="7"/>
      <c r="G86" s="6"/>
      <c r="H86" s="6"/>
      <c r="I86" s="6"/>
      <c r="J86" s="6"/>
      <c r="K86" s="6"/>
      <c r="L86" s="12"/>
      <c r="M86" s="13"/>
      <c r="N86" s="14"/>
      <c r="O86" s="7"/>
      <c r="P86" s="6"/>
      <c r="Q86" s="63" t="str">
        <f t="shared" si="5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25" t="str">
        <f t="shared" si="9"/>
        <v/>
      </c>
      <c r="B87" s="5"/>
      <c r="C87" s="21"/>
      <c r="D87" s="21"/>
      <c r="E87" s="6"/>
      <c r="F87" s="7"/>
      <c r="G87" s="6"/>
      <c r="H87" s="6"/>
      <c r="I87" s="6"/>
      <c r="J87" s="6"/>
      <c r="K87" s="6"/>
      <c r="L87" s="12"/>
      <c r="M87" s="13"/>
      <c r="N87" s="14"/>
      <c r="O87" s="7"/>
      <c r="P87" s="6"/>
      <c r="Q87" s="63" t="str">
        <f t="shared" si="5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25" t="str">
        <f t="shared" si="9"/>
        <v/>
      </c>
      <c r="B88" s="5"/>
      <c r="C88" s="21"/>
      <c r="D88" s="21"/>
      <c r="E88" s="6"/>
      <c r="F88" s="7"/>
      <c r="G88" s="6"/>
      <c r="H88" s="6"/>
      <c r="I88" s="6"/>
      <c r="J88" s="6"/>
      <c r="K88" s="6"/>
      <c r="L88" s="12"/>
      <c r="M88" s="13"/>
      <c r="N88" s="14"/>
      <c r="O88" s="7"/>
      <c r="P88" s="6"/>
      <c r="Q88" s="63" t="str">
        <f t="shared" si="5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25" t="str">
        <f t="shared" si="9"/>
        <v/>
      </c>
      <c r="B89" s="5"/>
      <c r="C89" s="21"/>
      <c r="D89" s="21"/>
      <c r="E89" s="6"/>
      <c r="F89" s="7"/>
      <c r="G89" s="6"/>
      <c r="H89" s="6"/>
      <c r="I89" s="6"/>
      <c r="J89" s="6"/>
      <c r="K89" s="6"/>
      <c r="L89" s="12"/>
      <c r="M89" s="13"/>
      <c r="N89" s="14"/>
      <c r="O89" s="7"/>
      <c r="P89" s="6"/>
      <c r="Q89" s="63" t="str">
        <f t="shared" si="5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25" t="str">
        <f t="shared" si="9"/>
        <v/>
      </c>
      <c r="B90" s="5"/>
      <c r="C90" s="21"/>
      <c r="D90" s="21"/>
      <c r="E90" s="6"/>
      <c r="F90" s="7"/>
      <c r="G90" s="6"/>
      <c r="H90" s="6"/>
      <c r="I90" s="6"/>
      <c r="J90" s="6"/>
      <c r="K90" s="6"/>
      <c r="L90" s="12"/>
      <c r="M90" s="13"/>
      <c r="N90" s="14"/>
      <c r="O90" s="7"/>
      <c r="P90" s="6"/>
      <c r="Q90" s="63" t="str">
        <f t="shared" ref="Q90:Q153" si="10">IF(P90="","",VLOOKUP(P90,$Z$7:$AA$68,2,FALSE))</f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25" t="str">
        <f t="shared" si="9"/>
        <v/>
      </c>
      <c r="B91" s="5"/>
      <c r="C91" s="21"/>
      <c r="D91" s="21"/>
      <c r="E91" s="6"/>
      <c r="F91" s="7"/>
      <c r="G91" s="6"/>
      <c r="H91" s="6"/>
      <c r="I91" s="6"/>
      <c r="J91" s="6"/>
      <c r="K91" s="6"/>
      <c r="L91" s="12"/>
      <c r="M91" s="13"/>
      <c r="N91" s="14"/>
      <c r="O91" s="7"/>
      <c r="P91" s="6"/>
      <c r="Q91" s="63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25" t="str">
        <f t="shared" si="9"/>
        <v/>
      </c>
      <c r="B92" s="5"/>
      <c r="C92" s="21"/>
      <c r="D92" s="21"/>
      <c r="E92" s="6"/>
      <c r="F92" s="7"/>
      <c r="G92" s="6"/>
      <c r="H92" s="6"/>
      <c r="I92" s="6"/>
      <c r="J92" s="6"/>
      <c r="K92" s="6"/>
      <c r="L92" s="12"/>
      <c r="M92" s="13"/>
      <c r="N92" s="14"/>
      <c r="O92" s="7"/>
      <c r="P92" s="6"/>
      <c r="Q92" s="63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25" t="str">
        <f t="shared" si="9"/>
        <v/>
      </c>
      <c r="B93" s="5"/>
      <c r="C93" s="21"/>
      <c r="D93" s="21"/>
      <c r="E93" s="6"/>
      <c r="F93" s="7"/>
      <c r="G93" s="6"/>
      <c r="H93" s="6"/>
      <c r="I93" s="6"/>
      <c r="J93" s="6"/>
      <c r="K93" s="6"/>
      <c r="L93" s="12"/>
      <c r="M93" s="13"/>
      <c r="N93" s="14"/>
      <c r="O93" s="7"/>
      <c r="P93" s="6"/>
      <c r="Q93" s="63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25" t="str">
        <f t="shared" si="9"/>
        <v/>
      </c>
      <c r="B94" s="5"/>
      <c r="C94" s="21"/>
      <c r="D94" s="21"/>
      <c r="E94" s="6"/>
      <c r="F94" s="7"/>
      <c r="G94" s="6"/>
      <c r="H94" s="6"/>
      <c r="I94" s="6"/>
      <c r="J94" s="6"/>
      <c r="K94" s="6"/>
      <c r="L94" s="12"/>
      <c r="M94" s="13"/>
      <c r="N94" s="14"/>
      <c r="O94" s="7"/>
      <c r="P94" s="6"/>
      <c r="Q94" s="63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25" t="str">
        <f t="shared" si="9"/>
        <v/>
      </c>
      <c r="B95" s="5"/>
      <c r="C95" s="21"/>
      <c r="D95" s="21"/>
      <c r="E95" s="6"/>
      <c r="F95" s="7"/>
      <c r="G95" s="6"/>
      <c r="H95" s="6"/>
      <c r="I95" s="6"/>
      <c r="J95" s="6"/>
      <c r="K95" s="6"/>
      <c r="L95" s="12"/>
      <c r="M95" s="13"/>
      <c r="N95" s="14"/>
      <c r="O95" s="7"/>
      <c r="P95" s="6"/>
      <c r="Q95" s="63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25" t="str">
        <f t="shared" si="9"/>
        <v/>
      </c>
      <c r="B96" s="5"/>
      <c r="C96" s="21"/>
      <c r="D96" s="21"/>
      <c r="E96" s="6"/>
      <c r="F96" s="7"/>
      <c r="G96" s="6"/>
      <c r="H96" s="6"/>
      <c r="I96" s="6"/>
      <c r="J96" s="11"/>
      <c r="K96" s="11"/>
      <c r="L96" s="12"/>
      <c r="M96" s="13"/>
      <c r="N96" s="14"/>
      <c r="O96" s="7"/>
      <c r="P96" s="6"/>
      <c r="Q96" s="63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25" t="str">
        <f t="shared" si="9"/>
        <v/>
      </c>
      <c r="B97" s="5"/>
      <c r="C97" s="21"/>
      <c r="D97" s="21"/>
      <c r="E97" s="6"/>
      <c r="F97" s="7"/>
      <c r="G97" s="6"/>
      <c r="H97" s="6"/>
      <c r="I97" s="6"/>
      <c r="J97" s="6"/>
      <c r="K97" s="6"/>
      <c r="L97" s="12"/>
      <c r="M97" s="13"/>
      <c r="N97" s="14"/>
      <c r="O97" s="7"/>
      <c r="P97" s="6"/>
      <c r="Q97" s="63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25" t="str">
        <f t="shared" si="9"/>
        <v/>
      </c>
      <c r="B98" s="5"/>
      <c r="C98" s="21"/>
      <c r="D98" s="21"/>
      <c r="E98" s="6"/>
      <c r="F98" s="7"/>
      <c r="G98" s="6"/>
      <c r="H98" s="6"/>
      <c r="I98" s="6"/>
      <c r="J98" s="6"/>
      <c r="K98" s="6"/>
      <c r="L98" s="12"/>
      <c r="M98" s="13"/>
      <c r="N98" s="14"/>
      <c r="O98" s="7"/>
      <c r="P98" s="6"/>
      <c r="Q98" s="63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25" t="str">
        <f t="shared" si="9"/>
        <v/>
      </c>
      <c r="B99" s="5"/>
      <c r="C99" s="21"/>
      <c r="D99" s="21"/>
      <c r="E99" s="6"/>
      <c r="F99" s="7"/>
      <c r="G99" s="6"/>
      <c r="H99" s="6"/>
      <c r="I99" s="6"/>
      <c r="J99" s="6"/>
      <c r="K99" s="6"/>
      <c r="L99" s="12"/>
      <c r="M99" s="13"/>
      <c r="N99" s="14"/>
      <c r="O99" s="7"/>
      <c r="P99" s="6"/>
      <c r="Q99" s="63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25" t="str">
        <f t="shared" si="9"/>
        <v/>
      </c>
      <c r="B100" s="5"/>
      <c r="C100" s="21"/>
      <c r="D100" s="21"/>
      <c r="E100" s="6"/>
      <c r="F100" s="7"/>
      <c r="G100" s="6"/>
      <c r="H100" s="6"/>
      <c r="I100" s="6"/>
      <c r="J100" s="6"/>
      <c r="K100" s="6"/>
      <c r="L100" s="12"/>
      <c r="M100" s="13"/>
      <c r="N100" s="14"/>
      <c r="O100" s="7"/>
      <c r="P100" s="6"/>
      <c r="Q100" s="63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25" t="str">
        <f t="shared" si="9"/>
        <v/>
      </c>
      <c r="B101" s="5"/>
      <c r="C101" s="21"/>
      <c r="D101" s="21"/>
      <c r="E101" s="6"/>
      <c r="F101" s="7"/>
      <c r="G101" s="6"/>
      <c r="H101" s="6"/>
      <c r="I101" s="6"/>
      <c r="J101" s="11"/>
      <c r="K101" s="11"/>
      <c r="L101" s="12"/>
      <c r="M101" s="13"/>
      <c r="N101" s="14"/>
      <c r="O101" s="7"/>
      <c r="P101" s="6"/>
      <c r="Q101" s="63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25" t="str">
        <f t="shared" si="9"/>
        <v/>
      </c>
      <c r="B102" s="5"/>
      <c r="C102" s="21"/>
      <c r="D102" s="21"/>
      <c r="E102" s="6"/>
      <c r="F102" s="7"/>
      <c r="G102" s="6"/>
      <c r="H102" s="6"/>
      <c r="I102" s="6"/>
      <c r="J102" s="6"/>
      <c r="K102" s="6"/>
      <c r="L102" s="12"/>
      <c r="M102" s="13"/>
      <c r="N102" s="14"/>
      <c r="O102" s="7"/>
      <c r="P102" s="6"/>
      <c r="Q102" s="63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25" t="str">
        <f t="shared" si="9"/>
        <v/>
      </c>
      <c r="B103" s="5"/>
      <c r="C103" s="21"/>
      <c r="D103" s="21"/>
      <c r="E103" s="6"/>
      <c r="F103" s="7"/>
      <c r="G103" s="6"/>
      <c r="H103" s="6"/>
      <c r="I103" s="6"/>
      <c r="J103" s="6"/>
      <c r="K103" s="6"/>
      <c r="L103" s="12"/>
      <c r="M103" s="13"/>
      <c r="N103" s="14"/>
      <c r="O103" s="7"/>
      <c r="P103" s="6"/>
      <c r="Q103" s="63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25" t="str">
        <f t="shared" si="9"/>
        <v/>
      </c>
      <c r="B104" s="5"/>
      <c r="C104" s="21"/>
      <c r="D104" s="21"/>
      <c r="E104" s="6"/>
      <c r="F104" s="7"/>
      <c r="G104" s="6"/>
      <c r="H104" s="6"/>
      <c r="I104" s="6"/>
      <c r="J104" s="6"/>
      <c r="K104" s="6"/>
      <c r="L104" s="12"/>
      <c r="M104" s="13"/>
      <c r="N104" s="14"/>
      <c r="O104" s="7"/>
      <c r="P104" s="6"/>
      <c r="Q104" s="63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25" t="str">
        <f t="shared" si="9"/>
        <v/>
      </c>
      <c r="B105" s="5"/>
      <c r="C105" s="21"/>
      <c r="D105" s="21"/>
      <c r="E105" s="6"/>
      <c r="F105" s="7"/>
      <c r="G105" s="6"/>
      <c r="H105" s="6"/>
      <c r="I105" s="6"/>
      <c r="J105" s="6"/>
      <c r="K105" s="6"/>
      <c r="L105" s="12"/>
      <c r="M105" s="13"/>
      <c r="N105" s="14"/>
      <c r="O105" s="7"/>
      <c r="P105" s="6"/>
      <c r="Q105" s="63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25" t="str">
        <f t="shared" si="9"/>
        <v/>
      </c>
      <c r="B106" s="5"/>
      <c r="C106" s="21"/>
      <c r="D106" s="21"/>
      <c r="E106" s="6"/>
      <c r="F106" s="7"/>
      <c r="G106" s="6"/>
      <c r="H106" s="6"/>
      <c r="I106" s="6"/>
      <c r="J106" s="6"/>
      <c r="K106" s="6"/>
      <c r="L106" s="12"/>
      <c r="M106" s="13"/>
      <c r="N106" s="14"/>
      <c r="O106" s="7"/>
      <c r="P106" s="6"/>
      <c r="Q106" s="63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25" t="str">
        <f t="shared" si="9"/>
        <v/>
      </c>
      <c r="B107" s="5"/>
      <c r="C107" s="21"/>
      <c r="D107" s="21"/>
      <c r="E107" s="6"/>
      <c r="F107" s="7"/>
      <c r="G107" s="6"/>
      <c r="H107" s="6"/>
      <c r="I107" s="6"/>
      <c r="J107" s="6"/>
      <c r="K107" s="6"/>
      <c r="L107" s="12"/>
      <c r="M107" s="13"/>
      <c r="N107" s="14"/>
      <c r="O107" s="7"/>
      <c r="P107" s="6"/>
      <c r="Q107" s="63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25" t="str">
        <f t="shared" si="9"/>
        <v/>
      </c>
      <c r="B108" s="5"/>
      <c r="C108" s="21"/>
      <c r="D108" s="21"/>
      <c r="E108" s="6"/>
      <c r="F108" s="7"/>
      <c r="G108" s="6"/>
      <c r="H108" s="6"/>
      <c r="I108" s="6"/>
      <c r="J108" s="11"/>
      <c r="K108" s="6"/>
      <c r="L108" s="12"/>
      <c r="M108" s="13"/>
      <c r="N108" s="14"/>
      <c r="O108" s="7"/>
      <c r="P108" s="6"/>
      <c r="Q108" s="63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25" t="str">
        <f t="shared" si="9"/>
        <v/>
      </c>
      <c r="B109" s="5"/>
      <c r="C109" s="21"/>
      <c r="D109" s="21"/>
      <c r="E109" s="6"/>
      <c r="F109" s="7"/>
      <c r="G109" s="6"/>
      <c r="H109" s="6"/>
      <c r="I109" s="6"/>
      <c r="J109" s="11"/>
      <c r="K109" s="11"/>
      <c r="L109" s="12"/>
      <c r="M109" s="13"/>
      <c r="N109" s="14"/>
      <c r="O109" s="7"/>
      <c r="P109" s="6"/>
      <c r="Q109" s="63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25" t="str">
        <f t="shared" si="9"/>
        <v/>
      </c>
      <c r="B110" s="5"/>
      <c r="C110" s="21"/>
      <c r="D110" s="21"/>
      <c r="E110" s="6"/>
      <c r="F110" s="7"/>
      <c r="G110" s="6"/>
      <c r="H110" s="6"/>
      <c r="I110" s="6"/>
      <c r="J110" s="6"/>
      <c r="K110" s="6"/>
      <c r="L110" s="12"/>
      <c r="M110" s="13"/>
      <c r="N110" s="14"/>
      <c r="O110" s="7"/>
      <c r="P110" s="6"/>
      <c r="Q110" s="63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25" t="str">
        <f t="shared" si="9"/>
        <v/>
      </c>
      <c r="B111" s="5"/>
      <c r="C111" s="21"/>
      <c r="D111" s="21"/>
      <c r="E111" s="6"/>
      <c r="F111" s="7"/>
      <c r="G111" s="6"/>
      <c r="H111" s="6"/>
      <c r="I111" s="6"/>
      <c r="J111" s="6"/>
      <c r="K111" s="6"/>
      <c r="L111" s="12"/>
      <c r="M111" s="13"/>
      <c r="N111" s="14"/>
      <c r="O111" s="7"/>
      <c r="P111" s="6"/>
      <c r="Q111" s="63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25" t="str">
        <f t="shared" si="9"/>
        <v/>
      </c>
      <c r="B112" s="5"/>
      <c r="C112" s="21"/>
      <c r="D112" s="21"/>
      <c r="E112" s="6"/>
      <c r="F112" s="7"/>
      <c r="G112" s="6"/>
      <c r="H112" s="6"/>
      <c r="I112" s="6"/>
      <c r="J112" s="6"/>
      <c r="K112" s="6"/>
      <c r="L112" s="12"/>
      <c r="M112" s="13"/>
      <c r="N112" s="14"/>
      <c r="O112" s="7"/>
      <c r="P112" s="6"/>
      <c r="Q112" s="63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25" t="str">
        <f t="shared" si="9"/>
        <v/>
      </c>
      <c r="B113" s="5"/>
      <c r="C113" s="21"/>
      <c r="D113" s="21"/>
      <c r="E113" s="6"/>
      <c r="F113" s="7"/>
      <c r="G113" s="6"/>
      <c r="H113" s="6"/>
      <c r="I113" s="6"/>
      <c r="J113" s="6"/>
      <c r="K113" s="6"/>
      <c r="L113" s="12"/>
      <c r="M113" s="13"/>
      <c r="N113" s="14"/>
      <c r="O113" s="7"/>
      <c r="P113" s="6"/>
      <c r="Q113" s="63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25" t="str">
        <f t="shared" si="9"/>
        <v/>
      </c>
      <c r="B114" s="5"/>
      <c r="C114" s="21"/>
      <c r="D114" s="21"/>
      <c r="E114" s="6"/>
      <c r="F114" s="7"/>
      <c r="G114" s="6"/>
      <c r="H114" s="6"/>
      <c r="I114" s="6"/>
      <c r="J114" s="6"/>
      <c r="K114" s="6"/>
      <c r="L114" s="12"/>
      <c r="M114" s="13"/>
      <c r="N114" s="14"/>
      <c r="O114" s="7"/>
      <c r="P114" s="6"/>
      <c r="Q114" s="63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25" t="str">
        <f t="shared" si="9"/>
        <v/>
      </c>
      <c r="B115" s="5"/>
      <c r="C115" s="21"/>
      <c r="D115" s="21"/>
      <c r="E115" s="6"/>
      <c r="F115" s="7"/>
      <c r="G115" s="6"/>
      <c r="H115" s="6"/>
      <c r="I115" s="6"/>
      <c r="J115" s="6"/>
      <c r="K115" s="6"/>
      <c r="L115" s="12"/>
      <c r="M115" s="13"/>
      <c r="N115" s="14"/>
      <c r="O115" s="7"/>
      <c r="P115" s="6"/>
      <c r="Q115" s="63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25" t="str">
        <f t="shared" si="9"/>
        <v/>
      </c>
      <c r="B116" s="5"/>
      <c r="C116" s="21"/>
      <c r="D116" s="21"/>
      <c r="E116" s="6"/>
      <c r="F116" s="7"/>
      <c r="G116" s="6"/>
      <c r="H116" s="6"/>
      <c r="I116" s="6"/>
      <c r="J116" s="11"/>
      <c r="K116" s="11"/>
      <c r="L116" s="12"/>
      <c r="M116" s="13"/>
      <c r="N116" s="14"/>
      <c r="O116" s="7"/>
      <c r="P116" s="6"/>
      <c r="Q116" s="63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25" t="str">
        <f t="shared" si="9"/>
        <v/>
      </c>
      <c r="B117" s="5"/>
      <c r="C117" s="21"/>
      <c r="D117" s="21"/>
      <c r="E117" s="6"/>
      <c r="F117" s="7"/>
      <c r="G117" s="6"/>
      <c r="H117" s="6"/>
      <c r="I117" s="6"/>
      <c r="J117" s="6"/>
      <c r="K117" s="6"/>
      <c r="L117" s="12"/>
      <c r="M117" s="13"/>
      <c r="N117" s="14"/>
      <c r="O117" s="7"/>
      <c r="P117" s="6"/>
      <c r="Q117" s="63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25" t="str">
        <f t="shared" si="9"/>
        <v/>
      </c>
      <c r="B118" s="5"/>
      <c r="C118" s="21"/>
      <c r="D118" s="21"/>
      <c r="E118" s="6"/>
      <c r="F118" s="7"/>
      <c r="G118" s="6"/>
      <c r="H118" s="6"/>
      <c r="I118" s="6"/>
      <c r="J118" s="6"/>
      <c r="K118" s="6"/>
      <c r="L118" s="12"/>
      <c r="M118" s="13"/>
      <c r="N118" s="14"/>
      <c r="O118" s="7"/>
      <c r="P118" s="6"/>
      <c r="Q118" s="63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25" t="str">
        <f t="shared" si="9"/>
        <v/>
      </c>
      <c r="B119" s="5"/>
      <c r="C119" s="21"/>
      <c r="D119" s="21"/>
      <c r="E119" s="6"/>
      <c r="F119" s="7"/>
      <c r="G119" s="6"/>
      <c r="H119" s="6"/>
      <c r="I119" s="6"/>
      <c r="J119" s="6"/>
      <c r="K119" s="6"/>
      <c r="L119" s="12"/>
      <c r="M119" s="13"/>
      <c r="N119" s="14"/>
      <c r="O119" s="7"/>
      <c r="P119" s="6"/>
      <c r="Q119" s="63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25" t="str">
        <f t="shared" si="9"/>
        <v/>
      </c>
      <c r="B120" s="5"/>
      <c r="C120" s="21"/>
      <c r="D120" s="21"/>
      <c r="E120" s="6"/>
      <c r="F120" s="7"/>
      <c r="G120" s="6"/>
      <c r="H120" s="6"/>
      <c r="I120" s="6"/>
      <c r="J120" s="6"/>
      <c r="K120" s="6"/>
      <c r="L120" s="12"/>
      <c r="M120" s="13"/>
      <c r="N120" s="14"/>
      <c r="O120" s="7"/>
      <c r="P120" s="6"/>
      <c r="Q120" s="63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25" t="str">
        <f t="shared" si="9"/>
        <v/>
      </c>
      <c r="B121" s="5"/>
      <c r="C121" s="21"/>
      <c r="D121" s="21"/>
      <c r="E121" s="6"/>
      <c r="F121" s="7"/>
      <c r="G121" s="6"/>
      <c r="H121" s="6"/>
      <c r="I121" s="6"/>
      <c r="J121" s="6"/>
      <c r="K121" s="6"/>
      <c r="L121" s="12"/>
      <c r="M121" s="13"/>
      <c r="N121" s="14"/>
      <c r="O121" s="7"/>
      <c r="P121" s="6"/>
      <c r="Q121" s="63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25" t="str">
        <f t="shared" si="9"/>
        <v/>
      </c>
      <c r="B122" s="16"/>
      <c r="C122" s="22"/>
      <c r="D122" s="22"/>
      <c r="E122" s="6"/>
      <c r="F122" s="7"/>
      <c r="G122" s="6"/>
      <c r="H122" s="17"/>
      <c r="I122" s="6"/>
      <c r="J122" s="6"/>
      <c r="K122" s="6"/>
      <c r="L122" s="12"/>
      <c r="M122" s="13"/>
      <c r="N122" s="14"/>
      <c r="O122" s="7"/>
      <c r="P122" s="6"/>
      <c r="Q122" s="63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25" t="str">
        <f t="shared" si="9"/>
        <v/>
      </c>
      <c r="B123" s="5"/>
      <c r="C123" s="21"/>
      <c r="D123" s="21"/>
      <c r="E123" s="6"/>
      <c r="F123" s="7"/>
      <c r="G123" s="6"/>
      <c r="H123" s="17"/>
      <c r="I123" s="6"/>
      <c r="J123" s="6"/>
      <c r="K123" s="6"/>
      <c r="L123" s="12"/>
      <c r="M123" s="13"/>
      <c r="N123" s="14"/>
      <c r="O123" s="7"/>
      <c r="P123" s="6"/>
      <c r="Q123" s="63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25" t="str">
        <f t="shared" si="9"/>
        <v/>
      </c>
      <c r="B124" s="5"/>
      <c r="C124" s="21"/>
      <c r="D124" s="21"/>
      <c r="E124" s="6"/>
      <c r="F124" s="7"/>
      <c r="G124" s="6"/>
      <c r="H124" s="6"/>
      <c r="I124" s="6"/>
      <c r="J124" s="6"/>
      <c r="K124" s="6"/>
      <c r="L124" s="12"/>
      <c r="M124" s="13"/>
      <c r="N124" s="14"/>
      <c r="O124" s="7"/>
      <c r="P124" s="6"/>
      <c r="Q124" s="63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25" t="str">
        <f t="shared" si="9"/>
        <v/>
      </c>
      <c r="B125" s="5"/>
      <c r="C125" s="21"/>
      <c r="D125" s="21"/>
      <c r="E125" s="6"/>
      <c r="F125" s="7"/>
      <c r="G125" s="6"/>
      <c r="H125" s="6"/>
      <c r="I125" s="6"/>
      <c r="J125" s="6"/>
      <c r="K125" s="6"/>
      <c r="L125" s="12"/>
      <c r="M125" s="13"/>
      <c r="N125" s="14"/>
      <c r="O125" s="7"/>
      <c r="P125" s="6"/>
      <c r="Q125" s="63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25" t="str">
        <f t="shared" si="9"/>
        <v/>
      </c>
      <c r="B126" s="5"/>
      <c r="C126" s="21"/>
      <c r="D126" s="21"/>
      <c r="E126" s="6"/>
      <c r="F126" s="7"/>
      <c r="G126" s="6"/>
      <c r="H126" s="6"/>
      <c r="I126" s="6"/>
      <c r="J126" s="6"/>
      <c r="K126" s="6"/>
      <c r="L126" s="12"/>
      <c r="M126" s="13"/>
      <c r="N126" s="14"/>
      <c r="O126" s="7"/>
      <c r="P126" s="6"/>
      <c r="Q126" s="63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25" t="str">
        <f t="shared" si="9"/>
        <v/>
      </c>
      <c r="B127" s="5"/>
      <c r="C127" s="21"/>
      <c r="D127" s="21"/>
      <c r="E127" s="6"/>
      <c r="F127" s="7"/>
      <c r="G127" s="6"/>
      <c r="H127" s="6"/>
      <c r="I127" s="6"/>
      <c r="J127" s="6"/>
      <c r="K127" s="6"/>
      <c r="L127" s="12"/>
      <c r="M127" s="13"/>
      <c r="N127" s="14"/>
      <c r="O127" s="7"/>
      <c r="P127" s="6"/>
      <c r="Q127" s="63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25" t="str">
        <f t="shared" si="9"/>
        <v/>
      </c>
      <c r="B128" s="5"/>
      <c r="C128" s="21"/>
      <c r="D128" s="21"/>
      <c r="E128" s="6"/>
      <c r="F128" s="7"/>
      <c r="G128" s="6"/>
      <c r="H128" s="6"/>
      <c r="I128" s="6"/>
      <c r="J128" s="6"/>
      <c r="K128" s="6"/>
      <c r="L128" s="12"/>
      <c r="M128" s="13"/>
      <c r="N128" s="14"/>
      <c r="O128" s="7"/>
      <c r="P128" s="6"/>
      <c r="Q128" s="63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25" t="str">
        <f t="shared" si="9"/>
        <v/>
      </c>
      <c r="B129" s="5"/>
      <c r="C129" s="21"/>
      <c r="D129" s="21"/>
      <c r="E129" s="6"/>
      <c r="F129" s="7"/>
      <c r="G129" s="6"/>
      <c r="H129" s="6"/>
      <c r="I129" s="6"/>
      <c r="J129" s="6"/>
      <c r="K129" s="6"/>
      <c r="L129" s="12"/>
      <c r="M129" s="13"/>
      <c r="N129" s="14"/>
      <c r="O129" s="7"/>
      <c r="P129" s="6"/>
      <c r="Q129" s="63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25" t="str">
        <f t="shared" si="9"/>
        <v/>
      </c>
      <c r="B130" s="5"/>
      <c r="C130" s="21"/>
      <c r="D130" s="21"/>
      <c r="E130" s="6"/>
      <c r="F130" s="7"/>
      <c r="G130" s="6"/>
      <c r="H130" s="6"/>
      <c r="I130" s="6"/>
      <c r="J130" s="6"/>
      <c r="K130" s="6"/>
      <c r="L130" s="12"/>
      <c r="M130" s="13"/>
      <c r="N130" s="14"/>
      <c r="O130" s="7"/>
      <c r="P130" s="6"/>
      <c r="Q130" s="63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25" t="str">
        <f t="shared" si="9"/>
        <v/>
      </c>
      <c r="B131" s="5"/>
      <c r="C131" s="21"/>
      <c r="D131" s="21"/>
      <c r="E131" s="6"/>
      <c r="F131" s="7"/>
      <c r="G131" s="6"/>
      <c r="H131" s="6"/>
      <c r="I131" s="6"/>
      <c r="J131" s="6"/>
      <c r="K131" s="6"/>
      <c r="L131" s="12"/>
      <c r="M131" s="13"/>
      <c r="N131" s="14"/>
      <c r="O131" s="7"/>
      <c r="P131" s="6"/>
      <c r="Q131" s="63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25" t="str">
        <f t="shared" si="9"/>
        <v/>
      </c>
      <c r="B132" s="5"/>
      <c r="C132" s="21"/>
      <c r="D132" s="21"/>
      <c r="E132" s="6"/>
      <c r="F132" s="7"/>
      <c r="G132" s="6"/>
      <c r="H132" s="6"/>
      <c r="I132" s="6"/>
      <c r="J132" s="6"/>
      <c r="K132" s="6"/>
      <c r="L132" s="12"/>
      <c r="M132" s="13"/>
      <c r="N132" s="14"/>
      <c r="O132" s="7"/>
      <c r="P132" s="6"/>
      <c r="Q132" s="63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25" t="str">
        <f t="shared" si="9"/>
        <v/>
      </c>
      <c r="B133" s="5"/>
      <c r="C133" s="21"/>
      <c r="D133" s="21"/>
      <c r="E133" s="6"/>
      <c r="F133" s="7"/>
      <c r="G133" s="6"/>
      <c r="H133" s="6"/>
      <c r="I133" s="6"/>
      <c r="J133" s="6"/>
      <c r="K133" s="6"/>
      <c r="L133" s="12"/>
      <c r="M133" s="13"/>
      <c r="N133" s="14"/>
      <c r="O133" s="7"/>
      <c r="P133" s="6"/>
      <c r="Q133" s="63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25" t="str">
        <f t="shared" si="9"/>
        <v/>
      </c>
      <c r="B134" s="5"/>
      <c r="C134" s="21"/>
      <c r="D134" s="21"/>
      <c r="E134" s="6"/>
      <c r="F134" s="7"/>
      <c r="G134" s="6"/>
      <c r="H134" s="6"/>
      <c r="I134" s="6"/>
      <c r="J134" s="6"/>
      <c r="K134" s="6"/>
      <c r="L134" s="12"/>
      <c r="M134" s="13"/>
      <c r="N134" s="14"/>
      <c r="O134" s="7"/>
      <c r="P134" s="6"/>
      <c r="Q134" s="63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25" t="str">
        <f t="shared" ref="A135:A360" si="11">IF(OR(B135="",C135="",D135=""),"",TEXT(Q135,"000")&amp;B135&amp;TEXT(C135,"00")&amp;TEXT(D135,"00"))</f>
        <v/>
      </c>
      <c r="B135" s="5"/>
      <c r="C135" s="21"/>
      <c r="D135" s="21"/>
      <c r="E135" s="6"/>
      <c r="F135" s="7"/>
      <c r="G135" s="6"/>
      <c r="H135" s="6"/>
      <c r="I135" s="6"/>
      <c r="J135" s="6"/>
      <c r="K135" s="6"/>
      <c r="L135" s="12"/>
      <c r="M135" s="13"/>
      <c r="N135" s="14"/>
      <c r="O135" s="7"/>
      <c r="P135" s="6"/>
      <c r="Q135" s="63" t="str">
        <f t="shared" si="10"/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25" t="str">
        <f t="shared" si="11"/>
        <v/>
      </c>
      <c r="B136" s="5"/>
      <c r="C136" s="21"/>
      <c r="D136" s="21"/>
      <c r="E136" s="6"/>
      <c r="F136" s="7"/>
      <c r="G136" s="6"/>
      <c r="H136" s="6"/>
      <c r="I136" s="6"/>
      <c r="J136" s="11"/>
      <c r="K136" s="6"/>
      <c r="L136" s="12"/>
      <c r="M136" s="13"/>
      <c r="N136" s="14"/>
      <c r="O136" s="7"/>
      <c r="P136" s="6"/>
      <c r="Q136" s="63" t="str">
        <f t="shared" si="10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25" t="str">
        <f t="shared" si="11"/>
        <v/>
      </c>
      <c r="B137" s="5"/>
      <c r="C137" s="21"/>
      <c r="D137" s="21"/>
      <c r="E137" s="6"/>
      <c r="F137" s="7"/>
      <c r="G137" s="6"/>
      <c r="H137" s="6"/>
      <c r="I137" s="6"/>
      <c r="J137" s="11"/>
      <c r="K137" s="11"/>
      <c r="L137" s="12"/>
      <c r="M137" s="13"/>
      <c r="N137" s="14"/>
      <c r="O137" s="7"/>
      <c r="P137" s="6"/>
      <c r="Q137" s="63" t="str">
        <f t="shared" si="10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25" t="str">
        <f t="shared" si="11"/>
        <v/>
      </c>
      <c r="B138" s="5"/>
      <c r="C138" s="21"/>
      <c r="D138" s="21"/>
      <c r="E138" s="6"/>
      <c r="F138" s="7"/>
      <c r="G138" s="6"/>
      <c r="H138" s="6"/>
      <c r="I138" s="6"/>
      <c r="J138" s="6"/>
      <c r="K138" s="6"/>
      <c r="L138" s="12"/>
      <c r="M138" s="13"/>
      <c r="N138" s="14"/>
      <c r="O138" s="7"/>
      <c r="P138" s="6"/>
      <c r="Q138" s="63" t="str">
        <f t="shared" si="10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25" t="str">
        <f t="shared" si="11"/>
        <v/>
      </c>
      <c r="B139" s="5"/>
      <c r="C139" s="21"/>
      <c r="D139" s="21"/>
      <c r="E139" s="6"/>
      <c r="F139" s="7"/>
      <c r="G139" s="6"/>
      <c r="H139" s="6"/>
      <c r="I139" s="6"/>
      <c r="J139" s="11"/>
      <c r="K139" s="11"/>
      <c r="L139" s="12"/>
      <c r="M139" s="13"/>
      <c r="N139" s="14"/>
      <c r="O139" s="7"/>
      <c r="P139" s="11"/>
      <c r="Q139" s="63" t="str">
        <f t="shared" si="10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25" t="str">
        <f t="shared" si="11"/>
        <v/>
      </c>
      <c r="B140" s="5"/>
      <c r="C140" s="21"/>
      <c r="D140" s="21"/>
      <c r="E140" s="6"/>
      <c r="F140" s="7"/>
      <c r="G140" s="6"/>
      <c r="H140" s="6"/>
      <c r="I140" s="6"/>
      <c r="J140" s="11"/>
      <c r="K140" s="11"/>
      <c r="L140" s="12"/>
      <c r="M140" s="13"/>
      <c r="N140" s="14"/>
      <c r="O140" s="7"/>
      <c r="P140" s="11"/>
      <c r="Q140" s="63" t="str">
        <f t="shared" si="10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25" t="str">
        <f t="shared" si="11"/>
        <v/>
      </c>
      <c r="B141" s="5"/>
      <c r="C141" s="21"/>
      <c r="D141" s="21"/>
      <c r="E141" s="6"/>
      <c r="F141" s="7"/>
      <c r="G141" s="6"/>
      <c r="H141" s="6"/>
      <c r="I141" s="6"/>
      <c r="J141" s="11"/>
      <c r="K141" s="11"/>
      <c r="L141" s="12"/>
      <c r="M141" s="13"/>
      <c r="N141" s="14"/>
      <c r="O141" s="7"/>
      <c r="P141" s="11"/>
      <c r="Q141" s="63" t="str">
        <f t="shared" si="10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25" t="str">
        <f t="shared" si="11"/>
        <v/>
      </c>
      <c r="B142" s="5"/>
      <c r="C142" s="21"/>
      <c r="D142" s="21"/>
      <c r="E142" s="6"/>
      <c r="F142" s="7"/>
      <c r="G142" s="6"/>
      <c r="H142" s="6"/>
      <c r="I142" s="6"/>
      <c r="J142" s="11"/>
      <c r="K142" s="11"/>
      <c r="L142" s="12"/>
      <c r="M142" s="13"/>
      <c r="N142" s="14"/>
      <c r="O142" s="7"/>
      <c r="P142" s="11"/>
      <c r="Q142" s="63" t="str">
        <f t="shared" si="10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25" t="str">
        <f t="shared" si="11"/>
        <v/>
      </c>
      <c r="B143" s="5"/>
      <c r="C143" s="21"/>
      <c r="D143" s="21"/>
      <c r="E143" s="6"/>
      <c r="F143" s="7"/>
      <c r="G143" s="6"/>
      <c r="H143" s="6"/>
      <c r="I143" s="6"/>
      <c r="J143" s="11"/>
      <c r="K143" s="11"/>
      <c r="L143" s="12"/>
      <c r="M143" s="13"/>
      <c r="N143" s="14"/>
      <c r="O143" s="7"/>
      <c r="P143" s="11"/>
      <c r="Q143" s="63" t="str">
        <f t="shared" si="10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25" t="str">
        <f t="shared" si="11"/>
        <v/>
      </c>
      <c r="B144" s="5"/>
      <c r="C144" s="21"/>
      <c r="D144" s="21"/>
      <c r="E144" s="6"/>
      <c r="F144" s="7"/>
      <c r="G144" s="6"/>
      <c r="H144" s="6"/>
      <c r="I144" s="6"/>
      <c r="J144" s="11"/>
      <c r="K144" s="11"/>
      <c r="L144" s="12"/>
      <c r="M144" s="13"/>
      <c r="N144" s="14"/>
      <c r="O144" s="7"/>
      <c r="P144" s="11"/>
      <c r="Q144" s="63" t="str">
        <f t="shared" si="10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25" t="str">
        <f t="shared" si="11"/>
        <v/>
      </c>
      <c r="B145" s="5"/>
      <c r="C145" s="21"/>
      <c r="D145" s="21"/>
      <c r="E145" s="6"/>
      <c r="F145" s="7"/>
      <c r="G145" s="6"/>
      <c r="H145" s="6"/>
      <c r="I145" s="6"/>
      <c r="J145" s="11"/>
      <c r="K145" s="11"/>
      <c r="L145" s="12"/>
      <c r="M145" s="13"/>
      <c r="N145" s="14"/>
      <c r="O145" s="7"/>
      <c r="P145" s="11"/>
      <c r="Q145" s="63" t="str">
        <f t="shared" si="10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25" t="str">
        <f t="shared" si="11"/>
        <v/>
      </c>
      <c r="B146" s="5"/>
      <c r="C146" s="21"/>
      <c r="D146" s="21"/>
      <c r="E146" s="6"/>
      <c r="F146" s="7"/>
      <c r="G146" s="6"/>
      <c r="H146" s="6"/>
      <c r="I146" s="6"/>
      <c r="J146" s="11"/>
      <c r="K146" s="11"/>
      <c r="L146" s="12"/>
      <c r="M146" s="13"/>
      <c r="N146" s="14"/>
      <c r="O146" s="7"/>
      <c r="P146" s="11"/>
      <c r="Q146" s="63" t="str">
        <f t="shared" si="10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25" t="str">
        <f t="shared" si="11"/>
        <v/>
      </c>
      <c r="B147" s="5"/>
      <c r="C147" s="21"/>
      <c r="D147" s="21"/>
      <c r="E147" s="6"/>
      <c r="F147" s="7"/>
      <c r="G147" s="6"/>
      <c r="H147" s="6"/>
      <c r="I147" s="6"/>
      <c r="J147" s="11"/>
      <c r="K147" s="11"/>
      <c r="L147" s="12"/>
      <c r="M147" s="13"/>
      <c r="N147" s="14"/>
      <c r="O147" s="7"/>
      <c r="P147" s="11"/>
      <c r="Q147" s="63" t="str">
        <f t="shared" si="10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25" t="str">
        <f t="shared" si="11"/>
        <v/>
      </c>
      <c r="B148" s="5"/>
      <c r="C148" s="21"/>
      <c r="D148" s="21"/>
      <c r="E148" s="6"/>
      <c r="F148" s="7"/>
      <c r="G148" s="6"/>
      <c r="H148" s="6"/>
      <c r="I148" s="6"/>
      <c r="J148" s="11"/>
      <c r="K148" s="11"/>
      <c r="L148" s="12"/>
      <c r="M148" s="13"/>
      <c r="N148" s="14"/>
      <c r="O148" s="7"/>
      <c r="P148" s="11"/>
      <c r="Q148" s="63" t="str">
        <f t="shared" si="10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25" t="str">
        <f t="shared" si="11"/>
        <v/>
      </c>
      <c r="B149" s="5"/>
      <c r="C149" s="21"/>
      <c r="D149" s="21"/>
      <c r="E149" s="6"/>
      <c r="F149" s="7"/>
      <c r="G149" s="6"/>
      <c r="H149" s="6"/>
      <c r="I149" s="6"/>
      <c r="J149" s="11"/>
      <c r="K149" s="11"/>
      <c r="L149" s="12"/>
      <c r="M149" s="13"/>
      <c r="N149" s="14"/>
      <c r="O149" s="7"/>
      <c r="P149" s="11"/>
      <c r="Q149" s="63" t="str">
        <f t="shared" si="10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25" t="str">
        <f t="shared" si="11"/>
        <v/>
      </c>
      <c r="B150" s="5"/>
      <c r="C150" s="21"/>
      <c r="D150" s="21"/>
      <c r="E150" s="6"/>
      <c r="F150" s="7"/>
      <c r="G150" s="6"/>
      <c r="H150" s="6"/>
      <c r="I150" s="6"/>
      <c r="J150" s="11"/>
      <c r="K150" s="11"/>
      <c r="L150" s="12"/>
      <c r="M150" s="13"/>
      <c r="N150" s="14"/>
      <c r="O150" s="7"/>
      <c r="P150" s="11"/>
      <c r="Q150" s="63" t="str">
        <f t="shared" si="10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25" t="str">
        <f t="shared" si="11"/>
        <v/>
      </c>
      <c r="B151" s="5"/>
      <c r="C151" s="21"/>
      <c r="D151" s="21"/>
      <c r="E151" s="6"/>
      <c r="F151" s="7"/>
      <c r="G151" s="6"/>
      <c r="H151" s="6"/>
      <c r="I151" s="6"/>
      <c r="J151" s="11"/>
      <c r="K151" s="11"/>
      <c r="L151" s="12"/>
      <c r="M151" s="13"/>
      <c r="N151" s="14"/>
      <c r="O151" s="7"/>
      <c r="P151" s="11"/>
      <c r="Q151" s="63" t="str">
        <f t="shared" si="10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25" t="str">
        <f t="shared" si="11"/>
        <v/>
      </c>
      <c r="B152" s="5"/>
      <c r="C152" s="21"/>
      <c r="D152" s="21"/>
      <c r="E152" s="6"/>
      <c r="F152" s="7"/>
      <c r="G152" s="6"/>
      <c r="H152" s="6"/>
      <c r="I152" s="6"/>
      <c r="J152" s="11"/>
      <c r="K152" s="11"/>
      <c r="L152" s="12"/>
      <c r="M152" s="13"/>
      <c r="N152" s="14"/>
      <c r="O152" s="7"/>
      <c r="P152" s="11"/>
      <c r="Q152" s="63" t="str">
        <f t="shared" si="10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25" t="str">
        <f t="shared" si="11"/>
        <v/>
      </c>
      <c r="B153" s="16"/>
      <c r="C153" s="22"/>
      <c r="D153" s="22"/>
      <c r="E153" s="6"/>
      <c r="F153" s="7"/>
      <c r="G153" s="17"/>
      <c r="H153" s="17"/>
      <c r="I153" s="17"/>
      <c r="J153" s="15"/>
      <c r="K153" s="15"/>
      <c r="L153" s="12"/>
      <c r="M153" s="18"/>
      <c r="N153" s="19"/>
      <c r="O153" s="20"/>
      <c r="P153" s="15"/>
      <c r="Q153" s="63" t="str">
        <f t="shared" si="10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25" t="str">
        <f t="shared" si="11"/>
        <v/>
      </c>
      <c r="B154" s="5"/>
      <c r="C154" s="21"/>
      <c r="D154" s="21"/>
      <c r="E154" s="6"/>
      <c r="F154" s="7"/>
      <c r="G154" s="6"/>
      <c r="H154" s="6"/>
      <c r="I154" s="6"/>
      <c r="J154" s="11"/>
      <c r="K154" s="11"/>
      <c r="L154" s="12"/>
      <c r="M154" s="13"/>
      <c r="N154" s="14"/>
      <c r="O154" s="7"/>
      <c r="P154" s="11"/>
      <c r="Q154" s="63" t="str">
        <f t="shared" ref="Q154:Q217" si="12">IF(P154="","",VLOOKUP(P154,$Z$7:$AA$68,2,FALSE))</f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25" t="str">
        <f t="shared" si="11"/>
        <v/>
      </c>
      <c r="B155" s="5"/>
      <c r="C155" s="21"/>
      <c r="D155" s="21"/>
      <c r="E155" s="6"/>
      <c r="F155" s="7"/>
      <c r="G155" s="6"/>
      <c r="H155" s="6"/>
      <c r="I155" s="6"/>
      <c r="J155" s="11"/>
      <c r="K155" s="11"/>
      <c r="L155" s="12"/>
      <c r="M155" s="13"/>
      <c r="N155" s="14"/>
      <c r="O155" s="7"/>
      <c r="P155" s="11"/>
      <c r="Q155" s="63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25" t="str">
        <f t="shared" si="11"/>
        <v/>
      </c>
      <c r="B156" s="5"/>
      <c r="C156" s="21"/>
      <c r="D156" s="21"/>
      <c r="E156" s="6"/>
      <c r="F156" s="7"/>
      <c r="G156" s="6"/>
      <c r="H156" s="6"/>
      <c r="I156" s="6"/>
      <c r="J156" s="11"/>
      <c r="K156" s="11"/>
      <c r="L156" s="12"/>
      <c r="M156" s="13"/>
      <c r="N156" s="14"/>
      <c r="O156" s="7"/>
      <c r="P156" s="11"/>
      <c r="Q156" s="63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25" t="str">
        <f t="shared" si="11"/>
        <v/>
      </c>
      <c r="B157" s="5"/>
      <c r="C157" s="21"/>
      <c r="D157" s="21"/>
      <c r="E157" s="6"/>
      <c r="F157" s="7"/>
      <c r="G157" s="6"/>
      <c r="H157" s="6"/>
      <c r="I157" s="6"/>
      <c r="J157" s="11"/>
      <c r="K157" s="11"/>
      <c r="L157" s="12"/>
      <c r="M157" s="13"/>
      <c r="N157" s="14"/>
      <c r="O157" s="7"/>
      <c r="P157" s="11"/>
      <c r="Q157" s="63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25" t="str">
        <f t="shared" si="11"/>
        <v/>
      </c>
      <c r="B158" s="5"/>
      <c r="C158" s="21"/>
      <c r="D158" s="21"/>
      <c r="E158" s="6"/>
      <c r="F158" s="7"/>
      <c r="G158" s="6"/>
      <c r="H158" s="6"/>
      <c r="I158" s="6"/>
      <c r="J158" s="11"/>
      <c r="K158" s="11"/>
      <c r="L158" s="12"/>
      <c r="M158" s="13"/>
      <c r="N158" s="14"/>
      <c r="O158" s="7"/>
      <c r="P158" s="11"/>
      <c r="Q158" s="63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25" t="str">
        <f t="shared" si="11"/>
        <v/>
      </c>
      <c r="B159" s="5"/>
      <c r="C159" s="21"/>
      <c r="D159" s="21"/>
      <c r="E159" s="6"/>
      <c r="F159" s="7"/>
      <c r="G159" s="6"/>
      <c r="H159" s="6"/>
      <c r="I159" s="6"/>
      <c r="J159" s="11"/>
      <c r="K159" s="11"/>
      <c r="L159" s="12"/>
      <c r="M159" s="13"/>
      <c r="N159" s="14"/>
      <c r="O159" s="7"/>
      <c r="P159" s="11"/>
      <c r="Q159" s="63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25" t="str">
        <f t="shared" si="11"/>
        <v/>
      </c>
      <c r="B160" s="5"/>
      <c r="C160" s="21"/>
      <c r="D160" s="21"/>
      <c r="E160" s="6"/>
      <c r="F160" s="7"/>
      <c r="G160" s="6"/>
      <c r="H160" s="6"/>
      <c r="I160" s="6"/>
      <c r="J160" s="11"/>
      <c r="K160" s="11"/>
      <c r="L160" s="12"/>
      <c r="M160" s="13"/>
      <c r="N160" s="14"/>
      <c r="O160" s="7"/>
      <c r="P160" s="11"/>
      <c r="Q160" s="63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25" t="str">
        <f t="shared" si="11"/>
        <v/>
      </c>
      <c r="B161" s="5"/>
      <c r="C161" s="21"/>
      <c r="D161" s="21"/>
      <c r="E161" s="6"/>
      <c r="F161" s="7"/>
      <c r="G161" s="6"/>
      <c r="H161" s="6"/>
      <c r="I161" s="6"/>
      <c r="J161" s="11"/>
      <c r="K161" s="11"/>
      <c r="L161" s="12"/>
      <c r="M161" s="13"/>
      <c r="N161" s="14"/>
      <c r="O161" s="7"/>
      <c r="P161" s="11"/>
      <c r="Q161" s="63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25" t="str">
        <f t="shared" si="11"/>
        <v/>
      </c>
      <c r="B162" s="5"/>
      <c r="C162" s="21"/>
      <c r="D162" s="21"/>
      <c r="E162" s="6"/>
      <c r="F162" s="7"/>
      <c r="G162" s="6"/>
      <c r="H162" s="6"/>
      <c r="I162" s="6"/>
      <c r="J162" s="11"/>
      <c r="K162" s="11"/>
      <c r="L162" s="12"/>
      <c r="M162" s="13"/>
      <c r="N162" s="14"/>
      <c r="O162" s="7"/>
      <c r="P162" s="11"/>
      <c r="Q162" s="63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25" t="str">
        <f t="shared" si="11"/>
        <v/>
      </c>
      <c r="B163" s="5"/>
      <c r="C163" s="21"/>
      <c r="D163" s="21"/>
      <c r="E163" s="6"/>
      <c r="F163" s="7"/>
      <c r="G163" s="6"/>
      <c r="H163" s="6"/>
      <c r="I163" s="6"/>
      <c r="J163" s="11"/>
      <c r="K163" s="11"/>
      <c r="L163" s="12"/>
      <c r="M163" s="13"/>
      <c r="N163" s="14"/>
      <c r="O163" s="7"/>
      <c r="P163" s="11"/>
      <c r="Q163" s="63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25" t="str">
        <f t="shared" si="11"/>
        <v/>
      </c>
      <c r="B164" s="5"/>
      <c r="C164" s="21"/>
      <c r="D164" s="21"/>
      <c r="E164" s="6"/>
      <c r="F164" s="7"/>
      <c r="G164" s="6"/>
      <c r="H164" s="6"/>
      <c r="I164" s="6"/>
      <c r="J164" s="11"/>
      <c r="K164" s="11"/>
      <c r="L164" s="12"/>
      <c r="M164" s="13"/>
      <c r="N164" s="14"/>
      <c r="O164" s="7"/>
      <c r="P164" s="11"/>
      <c r="Q164" s="63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25" t="str">
        <f t="shared" si="11"/>
        <v/>
      </c>
      <c r="B165" s="5"/>
      <c r="C165" s="21"/>
      <c r="D165" s="21"/>
      <c r="E165" s="6"/>
      <c r="F165" s="7"/>
      <c r="G165" s="6"/>
      <c r="H165" s="6"/>
      <c r="I165" s="6"/>
      <c r="J165" s="11"/>
      <c r="K165" s="11"/>
      <c r="L165" s="12"/>
      <c r="M165" s="13"/>
      <c r="N165" s="14"/>
      <c r="O165" s="7"/>
      <c r="P165" s="11"/>
      <c r="Q165" s="63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25" t="str">
        <f t="shared" si="11"/>
        <v/>
      </c>
      <c r="B166" s="5"/>
      <c r="C166" s="21"/>
      <c r="D166" s="21"/>
      <c r="E166" s="6"/>
      <c r="F166" s="7"/>
      <c r="G166" s="6"/>
      <c r="H166" s="6"/>
      <c r="I166" s="6"/>
      <c r="J166" s="11"/>
      <c r="K166" s="11"/>
      <c r="L166" s="12"/>
      <c r="M166" s="13"/>
      <c r="N166" s="14"/>
      <c r="O166" s="7"/>
      <c r="P166" s="11"/>
      <c r="Q166" s="63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25" t="str">
        <f t="shared" si="11"/>
        <v/>
      </c>
      <c r="B167" s="5"/>
      <c r="C167" s="21"/>
      <c r="D167" s="21"/>
      <c r="E167" s="6"/>
      <c r="F167" s="7"/>
      <c r="G167" s="6"/>
      <c r="H167" s="6"/>
      <c r="I167" s="6"/>
      <c r="J167" s="11"/>
      <c r="K167" s="11"/>
      <c r="L167" s="12"/>
      <c r="M167" s="13"/>
      <c r="N167" s="14"/>
      <c r="O167" s="7"/>
      <c r="P167" s="11"/>
      <c r="Q167" s="63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25" t="str">
        <f t="shared" si="11"/>
        <v/>
      </c>
      <c r="B168" s="5"/>
      <c r="C168" s="21"/>
      <c r="D168" s="21"/>
      <c r="E168" s="6"/>
      <c r="F168" s="7"/>
      <c r="G168" s="6"/>
      <c r="H168" s="6"/>
      <c r="I168" s="6"/>
      <c r="J168" s="11"/>
      <c r="K168" s="11"/>
      <c r="L168" s="12"/>
      <c r="M168" s="13"/>
      <c r="N168" s="14"/>
      <c r="O168" s="7"/>
      <c r="P168" s="11"/>
      <c r="Q168" s="63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25" t="str">
        <f t="shared" si="11"/>
        <v/>
      </c>
      <c r="B169" s="5"/>
      <c r="C169" s="21"/>
      <c r="D169" s="21"/>
      <c r="E169" s="6"/>
      <c r="F169" s="7"/>
      <c r="G169" s="6"/>
      <c r="H169" s="6"/>
      <c r="I169" s="6"/>
      <c r="J169" s="11"/>
      <c r="K169" s="11"/>
      <c r="L169" s="12"/>
      <c r="M169" s="13"/>
      <c r="N169" s="14"/>
      <c r="O169" s="7"/>
      <c r="P169" s="11"/>
      <c r="Q169" s="63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25" t="str">
        <f t="shared" si="11"/>
        <v/>
      </c>
      <c r="B170" s="5"/>
      <c r="C170" s="21"/>
      <c r="D170" s="21"/>
      <c r="E170" s="6"/>
      <c r="F170" s="7"/>
      <c r="G170" s="6"/>
      <c r="H170" s="6"/>
      <c r="I170" s="11"/>
      <c r="J170" s="11"/>
      <c r="K170" s="11"/>
      <c r="L170" s="12"/>
      <c r="M170" s="13"/>
      <c r="N170" s="14"/>
      <c r="O170" s="7"/>
      <c r="P170" s="11"/>
      <c r="Q170" s="63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25" t="str">
        <f t="shared" si="11"/>
        <v/>
      </c>
      <c r="B171" s="5"/>
      <c r="C171" s="21"/>
      <c r="D171" s="21"/>
      <c r="E171" s="6"/>
      <c r="F171" s="7"/>
      <c r="G171" s="6"/>
      <c r="H171" s="6"/>
      <c r="I171" s="11"/>
      <c r="J171" s="11"/>
      <c r="K171" s="11"/>
      <c r="L171" s="12"/>
      <c r="M171" s="13"/>
      <c r="N171" s="14"/>
      <c r="O171" s="7"/>
      <c r="P171" s="11"/>
      <c r="Q171" s="63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25" t="str">
        <f t="shared" si="11"/>
        <v/>
      </c>
      <c r="B172" s="5"/>
      <c r="C172" s="21"/>
      <c r="D172" s="21"/>
      <c r="E172" s="6"/>
      <c r="F172" s="7"/>
      <c r="G172" s="6"/>
      <c r="H172" s="6"/>
      <c r="I172" s="11"/>
      <c r="J172" s="11"/>
      <c r="K172" s="11"/>
      <c r="L172" s="12"/>
      <c r="M172" s="13"/>
      <c r="N172" s="14"/>
      <c r="O172" s="7"/>
      <c r="P172" s="11"/>
      <c r="Q172" s="63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25" t="str">
        <f t="shared" si="11"/>
        <v/>
      </c>
      <c r="B173" s="5"/>
      <c r="C173" s="21"/>
      <c r="D173" s="21"/>
      <c r="E173" s="6"/>
      <c r="F173" s="7"/>
      <c r="G173" s="6"/>
      <c r="H173" s="6"/>
      <c r="I173" s="11"/>
      <c r="J173" s="11"/>
      <c r="K173" s="11"/>
      <c r="L173" s="12"/>
      <c r="M173" s="13"/>
      <c r="N173" s="14"/>
      <c r="O173" s="7"/>
      <c r="P173" s="11"/>
      <c r="Q173" s="63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25" t="str">
        <f t="shared" si="11"/>
        <v/>
      </c>
      <c r="B174" s="5"/>
      <c r="C174" s="21"/>
      <c r="D174" s="21"/>
      <c r="E174" s="6"/>
      <c r="F174" s="7"/>
      <c r="G174" s="6"/>
      <c r="H174" s="6"/>
      <c r="I174" s="11"/>
      <c r="J174" s="11"/>
      <c r="K174" s="11"/>
      <c r="L174" s="12"/>
      <c r="M174" s="13"/>
      <c r="N174" s="14"/>
      <c r="O174" s="7"/>
      <c r="P174" s="11"/>
      <c r="Q174" s="63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25" t="str">
        <f t="shared" si="11"/>
        <v/>
      </c>
      <c r="B175" s="5"/>
      <c r="C175" s="21"/>
      <c r="D175" s="21"/>
      <c r="E175" s="6"/>
      <c r="F175" s="7"/>
      <c r="G175" s="6"/>
      <c r="H175" s="6"/>
      <c r="I175" s="11"/>
      <c r="J175" s="11"/>
      <c r="K175" s="11"/>
      <c r="L175" s="12"/>
      <c r="M175" s="13"/>
      <c r="N175" s="14"/>
      <c r="O175" s="7"/>
      <c r="P175" s="11"/>
      <c r="Q175" s="63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25" t="str">
        <f t="shared" si="11"/>
        <v/>
      </c>
      <c r="B176" s="16"/>
      <c r="C176" s="22"/>
      <c r="D176" s="22"/>
      <c r="E176" s="6"/>
      <c r="F176" s="7"/>
      <c r="G176" s="17"/>
      <c r="H176" s="17"/>
      <c r="I176" s="15"/>
      <c r="J176" s="15"/>
      <c r="K176" s="15"/>
      <c r="L176" s="12"/>
      <c r="M176" s="18"/>
      <c r="N176" s="19"/>
      <c r="O176" s="20"/>
      <c r="P176" s="15"/>
      <c r="Q176" s="63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25" t="str">
        <f t="shared" si="11"/>
        <v/>
      </c>
      <c r="B177" s="5"/>
      <c r="C177" s="21"/>
      <c r="D177" s="21"/>
      <c r="E177" s="6"/>
      <c r="F177" s="7"/>
      <c r="G177" s="6"/>
      <c r="H177" s="6"/>
      <c r="I177" s="11"/>
      <c r="J177" s="11"/>
      <c r="K177" s="11"/>
      <c r="L177" s="12"/>
      <c r="M177" s="13"/>
      <c r="N177" s="14"/>
      <c r="O177" s="7"/>
      <c r="P177" s="11"/>
      <c r="Q177" s="63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25" t="str">
        <f t="shared" si="11"/>
        <v/>
      </c>
      <c r="B178" s="5"/>
      <c r="C178" s="21"/>
      <c r="D178" s="21"/>
      <c r="E178" s="6"/>
      <c r="F178" s="7"/>
      <c r="G178" s="6"/>
      <c r="H178" s="6"/>
      <c r="I178" s="11"/>
      <c r="J178" s="11"/>
      <c r="K178" s="11"/>
      <c r="L178" s="12"/>
      <c r="M178" s="13"/>
      <c r="N178" s="14"/>
      <c r="O178" s="7"/>
      <c r="P178" s="11"/>
      <c r="Q178" s="63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25" t="str">
        <f t="shared" si="11"/>
        <v/>
      </c>
      <c r="B179" s="5"/>
      <c r="C179" s="21"/>
      <c r="D179" s="21"/>
      <c r="E179" s="6"/>
      <c r="F179" s="7"/>
      <c r="G179" s="6"/>
      <c r="H179" s="6"/>
      <c r="I179" s="11"/>
      <c r="J179" s="11"/>
      <c r="K179" s="11"/>
      <c r="L179" s="12"/>
      <c r="M179" s="13"/>
      <c r="N179" s="14"/>
      <c r="O179" s="7"/>
      <c r="P179" s="11"/>
      <c r="Q179" s="63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25" t="str">
        <f t="shared" si="11"/>
        <v/>
      </c>
      <c r="B180" s="5"/>
      <c r="C180" s="21"/>
      <c r="D180" s="21"/>
      <c r="E180" s="6"/>
      <c r="F180" s="7"/>
      <c r="G180" s="6"/>
      <c r="H180" s="6"/>
      <c r="I180" s="11"/>
      <c r="J180" s="11"/>
      <c r="K180" s="11"/>
      <c r="L180" s="12"/>
      <c r="M180" s="13"/>
      <c r="N180" s="14"/>
      <c r="O180" s="7"/>
      <c r="P180" s="11"/>
      <c r="Q180" s="63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25" t="str">
        <f t="shared" si="11"/>
        <v/>
      </c>
      <c r="B181" s="5"/>
      <c r="C181" s="21"/>
      <c r="D181" s="21"/>
      <c r="E181" s="6"/>
      <c r="F181" s="7"/>
      <c r="G181" s="6"/>
      <c r="H181" s="6"/>
      <c r="I181" s="11"/>
      <c r="J181" s="11"/>
      <c r="K181" s="11"/>
      <c r="L181" s="12"/>
      <c r="M181" s="13"/>
      <c r="N181" s="14"/>
      <c r="O181" s="7"/>
      <c r="P181" s="11"/>
      <c r="Q181" s="63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25" t="str">
        <f t="shared" si="11"/>
        <v/>
      </c>
      <c r="B182" s="5"/>
      <c r="C182" s="21"/>
      <c r="D182" s="21"/>
      <c r="E182" s="6"/>
      <c r="F182" s="7"/>
      <c r="G182" s="6"/>
      <c r="H182" s="6"/>
      <c r="I182" s="11"/>
      <c r="J182" s="11"/>
      <c r="K182" s="11"/>
      <c r="L182" s="12"/>
      <c r="M182" s="13"/>
      <c r="N182" s="14"/>
      <c r="O182" s="7"/>
      <c r="P182" s="11"/>
      <c r="Q182" s="63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25" t="str">
        <f t="shared" si="11"/>
        <v/>
      </c>
      <c r="B183" s="5"/>
      <c r="C183" s="21"/>
      <c r="D183" s="21"/>
      <c r="E183" s="6"/>
      <c r="F183" s="7"/>
      <c r="G183" s="6"/>
      <c r="H183" s="6"/>
      <c r="I183" s="11"/>
      <c r="J183" s="11"/>
      <c r="K183" s="11"/>
      <c r="L183" s="12"/>
      <c r="M183" s="13"/>
      <c r="N183" s="14"/>
      <c r="O183" s="7"/>
      <c r="P183" s="11"/>
      <c r="Q183" s="63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25" t="str">
        <f t="shared" si="11"/>
        <v/>
      </c>
      <c r="B184" s="5"/>
      <c r="C184" s="21"/>
      <c r="D184" s="21"/>
      <c r="E184" s="6"/>
      <c r="F184" s="7"/>
      <c r="G184" s="6"/>
      <c r="H184" s="6"/>
      <c r="I184" s="11"/>
      <c r="J184" s="11"/>
      <c r="K184" s="11"/>
      <c r="L184" s="12"/>
      <c r="M184" s="13"/>
      <c r="N184" s="14"/>
      <c r="O184" s="7"/>
      <c r="P184" s="11"/>
      <c r="Q184" s="63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25" t="str">
        <f t="shared" si="11"/>
        <v/>
      </c>
      <c r="B185" s="5"/>
      <c r="C185" s="21"/>
      <c r="D185" s="21"/>
      <c r="E185" s="6"/>
      <c r="F185" s="7"/>
      <c r="G185" s="6"/>
      <c r="H185" s="6"/>
      <c r="I185" s="11"/>
      <c r="J185" s="11"/>
      <c r="K185" s="11"/>
      <c r="L185" s="12"/>
      <c r="M185" s="13"/>
      <c r="N185" s="14"/>
      <c r="O185" s="7"/>
      <c r="P185" s="11"/>
      <c r="Q185" s="63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25" t="str">
        <f t="shared" si="11"/>
        <v/>
      </c>
      <c r="B186" s="5"/>
      <c r="C186" s="21"/>
      <c r="D186" s="21"/>
      <c r="E186" s="6"/>
      <c r="F186" s="7"/>
      <c r="G186" s="6"/>
      <c r="H186" s="6"/>
      <c r="I186" s="11"/>
      <c r="J186" s="11"/>
      <c r="K186" s="11"/>
      <c r="L186" s="12"/>
      <c r="M186" s="13"/>
      <c r="N186" s="14"/>
      <c r="O186" s="7"/>
      <c r="P186" s="11"/>
      <c r="Q186" s="63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25" t="str">
        <f t="shared" si="11"/>
        <v/>
      </c>
      <c r="B187" s="5"/>
      <c r="C187" s="21"/>
      <c r="D187" s="21"/>
      <c r="E187" s="6"/>
      <c r="F187" s="7"/>
      <c r="G187" s="6"/>
      <c r="H187" s="6"/>
      <c r="I187" s="11"/>
      <c r="J187" s="11"/>
      <c r="K187" s="11"/>
      <c r="L187" s="12"/>
      <c r="M187" s="13"/>
      <c r="N187" s="14"/>
      <c r="O187" s="7"/>
      <c r="P187" s="11"/>
      <c r="Q187" s="63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25" t="str">
        <f t="shared" si="11"/>
        <v/>
      </c>
      <c r="B188" s="5"/>
      <c r="C188" s="21"/>
      <c r="D188" s="21"/>
      <c r="E188" s="6"/>
      <c r="F188" s="7"/>
      <c r="G188" s="6"/>
      <c r="H188" s="6"/>
      <c r="I188" s="11"/>
      <c r="J188" s="11"/>
      <c r="K188" s="11"/>
      <c r="L188" s="12"/>
      <c r="M188" s="13"/>
      <c r="N188" s="14"/>
      <c r="O188" s="7"/>
      <c r="P188" s="11"/>
      <c r="Q188" s="63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25" t="str">
        <f t="shared" si="11"/>
        <v/>
      </c>
      <c r="B189" s="5"/>
      <c r="C189" s="21"/>
      <c r="D189" s="21"/>
      <c r="E189" s="6"/>
      <c r="F189" s="7"/>
      <c r="G189" s="6"/>
      <c r="H189" s="6"/>
      <c r="I189" s="11"/>
      <c r="J189" s="11"/>
      <c r="K189" s="11"/>
      <c r="L189" s="12"/>
      <c r="M189" s="13"/>
      <c r="N189" s="14"/>
      <c r="O189" s="7"/>
      <c r="P189" s="11"/>
      <c r="Q189" s="63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25" t="str">
        <f t="shared" si="11"/>
        <v/>
      </c>
      <c r="B190" s="5"/>
      <c r="C190" s="21"/>
      <c r="D190" s="21"/>
      <c r="E190" s="6"/>
      <c r="F190" s="7"/>
      <c r="G190" s="6"/>
      <c r="H190" s="6"/>
      <c r="I190" s="11"/>
      <c r="J190" s="11"/>
      <c r="K190" s="11"/>
      <c r="L190" s="12"/>
      <c r="M190" s="13"/>
      <c r="N190" s="14"/>
      <c r="O190" s="7"/>
      <c r="P190" s="11"/>
      <c r="Q190" s="63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25" t="str">
        <f t="shared" si="11"/>
        <v/>
      </c>
      <c r="B191" s="5"/>
      <c r="C191" s="21"/>
      <c r="D191" s="21"/>
      <c r="E191" s="6"/>
      <c r="F191" s="7"/>
      <c r="G191" s="6"/>
      <c r="H191" s="6"/>
      <c r="I191" s="11"/>
      <c r="J191" s="11"/>
      <c r="K191" s="11"/>
      <c r="L191" s="12"/>
      <c r="M191" s="13"/>
      <c r="N191" s="14"/>
      <c r="O191" s="7"/>
      <c r="P191" s="11"/>
      <c r="Q191" s="63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25" t="str">
        <f t="shared" si="11"/>
        <v/>
      </c>
      <c r="B192" s="5"/>
      <c r="C192" s="21"/>
      <c r="D192" s="21"/>
      <c r="E192" s="6"/>
      <c r="F192" s="7"/>
      <c r="G192" s="6"/>
      <c r="H192" s="6"/>
      <c r="I192" s="11"/>
      <c r="J192" s="11"/>
      <c r="K192" s="11"/>
      <c r="L192" s="12"/>
      <c r="M192" s="13"/>
      <c r="N192" s="14"/>
      <c r="O192" s="7"/>
      <c r="P192" s="11"/>
      <c r="Q192" s="63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25" t="str">
        <f t="shared" si="11"/>
        <v/>
      </c>
      <c r="B193" s="5"/>
      <c r="C193" s="21"/>
      <c r="D193" s="21"/>
      <c r="E193" s="6"/>
      <c r="F193" s="7"/>
      <c r="G193" s="6"/>
      <c r="H193" s="6"/>
      <c r="I193" s="11"/>
      <c r="J193" s="11"/>
      <c r="K193" s="11"/>
      <c r="L193" s="12"/>
      <c r="M193" s="13"/>
      <c r="N193" s="14"/>
      <c r="O193" s="7"/>
      <c r="P193" s="11"/>
      <c r="Q193" s="63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25" t="str">
        <f t="shared" si="11"/>
        <v/>
      </c>
      <c r="B194" s="5"/>
      <c r="C194" s="21"/>
      <c r="D194" s="21"/>
      <c r="E194" s="6"/>
      <c r="F194" s="7"/>
      <c r="G194" s="6"/>
      <c r="H194" s="6"/>
      <c r="I194" s="11"/>
      <c r="J194" s="11"/>
      <c r="K194" s="11"/>
      <c r="L194" s="12"/>
      <c r="M194" s="13"/>
      <c r="N194" s="14"/>
      <c r="O194" s="7"/>
      <c r="P194" s="11"/>
      <c r="Q194" s="63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25" t="str">
        <f t="shared" si="11"/>
        <v/>
      </c>
      <c r="B195" s="5"/>
      <c r="C195" s="21"/>
      <c r="D195" s="21"/>
      <c r="E195" s="6"/>
      <c r="F195" s="7"/>
      <c r="G195" s="6"/>
      <c r="H195" s="6"/>
      <c r="I195" s="11"/>
      <c r="J195" s="11"/>
      <c r="K195" s="11"/>
      <c r="L195" s="12"/>
      <c r="M195" s="13"/>
      <c r="N195" s="14"/>
      <c r="O195" s="7"/>
      <c r="P195" s="11"/>
      <c r="Q195" s="63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25" t="str">
        <f t="shared" si="11"/>
        <v/>
      </c>
      <c r="B196" s="5"/>
      <c r="C196" s="21"/>
      <c r="D196" s="21"/>
      <c r="E196" s="6"/>
      <c r="F196" s="7"/>
      <c r="G196" s="6"/>
      <c r="H196" s="6"/>
      <c r="I196" s="11"/>
      <c r="J196" s="11"/>
      <c r="K196" s="11"/>
      <c r="L196" s="12"/>
      <c r="M196" s="13"/>
      <c r="N196" s="14"/>
      <c r="O196" s="7"/>
      <c r="P196" s="11"/>
      <c r="Q196" s="63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25" t="str">
        <f t="shared" si="11"/>
        <v/>
      </c>
      <c r="B197" s="5"/>
      <c r="C197" s="21"/>
      <c r="D197" s="21"/>
      <c r="E197" s="6"/>
      <c r="F197" s="7"/>
      <c r="G197" s="6"/>
      <c r="H197" s="6"/>
      <c r="I197" s="11"/>
      <c r="J197" s="11"/>
      <c r="K197" s="11"/>
      <c r="L197" s="12"/>
      <c r="M197" s="13"/>
      <c r="N197" s="14"/>
      <c r="O197" s="7"/>
      <c r="P197" s="11"/>
      <c r="Q197" s="63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25" t="str">
        <f t="shared" si="11"/>
        <v/>
      </c>
      <c r="B198" s="5"/>
      <c r="C198" s="21"/>
      <c r="D198" s="21"/>
      <c r="E198" s="6"/>
      <c r="F198" s="7"/>
      <c r="G198" s="6"/>
      <c r="H198" s="6"/>
      <c r="I198" s="11"/>
      <c r="J198" s="11"/>
      <c r="K198" s="11"/>
      <c r="L198" s="12"/>
      <c r="M198" s="13"/>
      <c r="N198" s="14"/>
      <c r="O198" s="7"/>
      <c r="P198" s="11"/>
      <c r="Q198" s="63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25" t="str">
        <f t="shared" si="11"/>
        <v/>
      </c>
      <c r="B199" s="5"/>
      <c r="C199" s="21"/>
      <c r="D199" s="21"/>
      <c r="E199" s="6"/>
      <c r="F199" s="7"/>
      <c r="G199" s="6"/>
      <c r="H199" s="6"/>
      <c r="I199" s="11"/>
      <c r="J199" s="11"/>
      <c r="K199" s="11"/>
      <c r="L199" s="12"/>
      <c r="M199" s="13"/>
      <c r="N199" s="14"/>
      <c r="O199" s="7"/>
      <c r="P199" s="11"/>
      <c r="Q199" s="63" t="str">
        <f t="shared" si="12"/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25" t="str">
        <f t="shared" si="11"/>
        <v/>
      </c>
      <c r="B200" s="5"/>
      <c r="C200" s="21"/>
      <c r="D200" s="21"/>
      <c r="E200" s="6"/>
      <c r="F200" s="7"/>
      <c r="G200" s="6"/>
      <c r="H200" s="6"/>
      <c r="I200" s="11"/>
      <c r="J200" s="11"/>
      <c r="K200" s="11"/>
      <c r="L200" s="12"/>
      <c r="M200" s="13"/>
      <c r="N200" s="14"/>
      <c r="O200" s="7"/>
      <c r="P200" s="11"/>
      <c r="Q200" s="63" t="str">
        <f t="shared" si="12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25" t="str">
        <f t="shared" si="11"/>
        <v/>
      </c>
      <c r="B201" s="5"/>
      <c r="C201" s="21"/>
      <c r="D201" s="21"/>
      <c r="E201" s="6"/>
      <c r="F201" s="7"/>
      <c r="G201" s="6"/>
      <c r="H201" s="6"/>
      <c r="I201" s="11"/>
      <c r="J201" s="11"/>
      <c r="K201" s="11"/>
      <c r="L201" s="12"/>
      <c r="M201" s="13"/>
      <c r="N201" s="14"/>
      <c r="O201" s="7"/>
      <c r="P201" s="11"/>
      <c r="Q201" s="63" t="str">
        <f t="shared" si="12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25" t="str">
        <f t="shared" si="11"/>
        <v/>
      </c>
      <c r="B202" s="5"/>
      <c r="C202" s="21"/>
      <c r="D202" s="21"/>
      <c r="E202" s="6"/>
      <c r="F202" s="7"/>
      <c r="G202" s="6"/>
      <c r="H202" s="6"/>
      <c r="I202" s="11"/>
      <c r="J202" s="11"/>
      <c r="K202" s="11"/>
      <c r="L202" s="12"/>
      <c r="M202" s="13"/>
      <c r="N202" s="14"/>
      <c r="O202" s="7"/>
      <c r="P202" s="11"/>
      <c r="Q202" s="63" t="str">
        <f t="shared" si="12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25" t="str">
        <f t="shared" si="11"/>
        <v/>
      </c>
      <c r="B203" s="5"/>
      <c r="C203" s="21"/>
      <c r="D203" s="21"/>
      <c r="E203" s="6"/>
      <c r="F203" s="7"/>
      <c r="G203" s="6"/>
      <c r="H203" s="6"/>
      <c r="I203" s="11"/>
      <c r="J203" s="11"/>
      <c r="K203" s="11"/>
      <c r="L203" s="12"/>
      <c r="M203" s="13"/>
      <c r="N203" s="14"/>
      <c r="O203" s="7"/>
      <c r="P203" s="11"/>
      <c r="Q203" s="63" t="str">
        <f t="shared" si="12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25" t="str">
        <f t="shared" si="11"/>
        <v/>
      </c>
      <c r="B204" s="5"/>
      <c r="C204" s="21"/>
      <c r="D204" s="21"/>
      <c r="E204" s="6"/>
      <c r="F204" s="7"/>
      <c r="G204" s="6"/>
      <c r="H204" s="6"/>
      <c r="I204" s="11"/>
      <c r="J204" s="11"/>
      <c r="K204" s="11"/>
      <c r="L204" s="12"/>
      <c r="M204" s="13"/>
      <c r="N204" s="14"/>
      <c r="O204" s="7"/>
      <c r="P204" s="11"/>
      <c r="Q204" s="63" t="str">
        <f t="shared" si="12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25" t="str">
        <f t="shared" si="11"/>
        <v/>
      </c>
      <c r="B205" s="5"/>
      <c r="C205" s="21"/>
      <c r="D205" s="21"/>
      <c r="E205" s="6"/>
      <c r="F205" s="7"/>
      <c r="G205" s="6"/>
      <c r="H205" s="6"/>
      <c r="I205" s="11"/>
      <c r="J205" s="11"/>
      <c r="K205" s="11"/>
      <c r="L205" s="12"/>
      <c r="M205" s="13"/>
      <c r="N205" s="14"/>
      <c r="O205" s="7"/>
      <c r="P205" s="11"/>
      <c r="Q205" s="63" t="str">
        <f t="shared" si="12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25" t="str">
        <f t="shared" si="11"/>
        <v/>
      </c>
      <c r="B206" s="5"/>
      <c r="C206" s="21"/>
      <c r="D206" s="21"/>
      <c r="E206" s="6"/>
      <c r="F206" s="7"/>
      <c r="G206" s="6"/>
      <c r="H206" s="6"/>
      <c r="I206" s="11"/>
      <c r="J206" s="11"/>
      <c r="K206" s="11"/>
      <c r="L206" s="12"/>
      <c r="M206" s="13"/>
      <c r="N206" s="14"/>
      <c r="O206" s="7"/>
      <c r="P206" s="11"/>
      <c r="Q206" s="63" t="str">
        <f t="shared" si="12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25" t="str">
        <f t="shared" si="11"/>
        <v/>
      </c>
      <c r="B207" s="16"/>
      <c r="C207" s="22"/>
      <c r="D207" s="22"/>
      <c r="E207" s="6"/>
      <c r="F207" s="7"/>
      <c r="G207" s="17"/>
      <c r="H207" s="17"/>
      <c r="I207" s="15"/>
      <c r="J207" s="15"/>
      <c r="K207" s="15"/>
      <c r="L207" s="12"/>
      <c r="M207" s="18"/>
      <c r="N207" s="19"/>
      <c r="O207" s="20"/>
      <c r="P207" s="15"/>
      <c r="Q207" s="63" t="str">
        <f t="shared" si="12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25" t="str">
        <f t="shared" si="11"/>
        <v/>
      </c>
      <c r="B208" s="5"/>
      <c r="C208" s="21"/>
      <c r="D208" s="21"/>
      <c r="E208" s="6"/>
      <c r="F208" s="7"/>
      <c r="G208" s="6"/>
      <c r="H208" s="6"/>
      <c r="I208" s="11"/>
      <c r="J208" s="11"/>
      <c r="K208" s="11"/>
      <c r="L208" s="12"/>
      <c r="M208" s="13"/>
      <c r="N208" s="14"/>
      <c r="O208" s="7"/>
      <c r="P208" s="11"/>
      <c r="Q208" s="63" t="str">
        <f t="shared" si="12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25" t="str">
        <f t="shared" si="11"/>
        <v/>
      </c>
      <c r="B209" s="5"/>
      <c r="C209" s="21"/>
      <c r="D209" s="21"/>
      <c r="E209" s="6"/>
      <c r="F209" s="7"/>
      <c r="G209" s="6"/>
      <c r="H209" s="6"/>
      <c r="I209" s="11"/>
      <c r="J209" s="11"/>
      <c r="K209" s="11"/>
      <c r="L209" s="12"/>
      <c r="M209" s="13"/>
      <c r="N209" s="14"/>
      <c r="O209" s="7"/>
      <c r="P209" s="11"/>
      <c r="Q209" s="63" t="str">
        <f t="shared" si="12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25" t="str">
        <f t="shared" si="11"/>
        <v/>
      </c>
      <c r="B210" s="5"/>
      <c r="C210" s="21"/>
      <c r="D210" s="21"/>
      <c r="E210" s="6"/>
      <c r="F210" s="7"/>
      <c r="G210" s="6"/>
      <c r="H210" s="6"/>
      <c r="I210" s="11"/>
      <c r="J210" s="11"/>
      <c r="K210" s="11"/>
      <c r="L210" s="12"/>
      <c r="M210" s="13"/>
      <c r="N210" s="14"/>
      <c r="O210" s="7"/>
      <c r="P210" s="11"/>
      <c r="Q210" s="63" t="str">
        <f t="shared" si="12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25" t="str">
        <f t="shared" si="11"/>
        <v/>
      </c>
      <c r="B211" s="5"/>
      <c r="C211" s="21"/>
      <c r="D211" s="21"/>
      <c r="E211" s="6"/>
      <c r="F211" s="7"/>
      <c r="G211" s="6"/>
      <c r="H211" s="6"/>
      <c r="I211" s="11"/>
      <c r="J211" s="11"/>
      <c r="K211" s="11"/>
      <c r="L211" s="12"/>
      <c r="M211" s="13"/>
      <c r="N211" s="14"/>
      <c r="O211" s="7"/>
      <c r="P211" s="11"/>
      <c r="Q211" s="63" t="str">
        <f t="shared" si="12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25" t="str">
        <f t="shared" si="11"/>
        <v/>
      </c>
      <c r="B212" s="5"/>
      <c r="C212" s="21"/>
      <c r="D212" s="21"/>
      <c r="E212" s="6"/>
      <c r="F212" s="7"/>
      <c r="G212" s="6"/>
      <c r="H212" s="6"/>
      <c r="I212" s="11"/>
      <c r="J212" s="11"/>
      <c r="K212" s="11"/>
      <c r="L212" s="12"/>
      <c r="M212" s="13"/>
      <c r="N212" s="14"/>
      <c r="O212" s="7"/>
      <c r="P212" s="11"/>
      <c r="Q212" s="63" t="str">
        <f t="shared" si="12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25" t="str">
        <f t="shared" si="11"/>
        <v/>
      </c>
      <c r="B213" s="5"/>
      <c r="C213" s="21"/>
      <c r="D213" s="21"/>
      <c r="E213" s="6"/>
      <c r="F213" s="7"/>
      <c r="G213" s="6"/>
      <c r="H213" s="6"/>
      <c r="I213" s="11"/>
      <c r="J213" s="11"/>
      <c r="K213" s="11"/>
      <c r="L213" s="12"/>
      <c r="M213" s="13"/>
      <c r="N213" s="14"/>
      <c r="O213" s="7"/>
      <c r="P213" s="11"/>
      <c r="Q213" s="63" t="str">
        <f t="shared" si="12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25" t="str">
        <f t="shared" si="11"/>
        <v/>
      </c>
      <c r="B214" s="5"/>
      <c r="C214" s="21"/>
      <c r="D214" s="21"/>
      <c r="E214" s="6"/>
      <c r="F214" s="7"/>
      <c r="G214" s="6"/>
      <c r="H214" s="6"/>
      <c r="I214" s="11"/>
      <c r="J214" s="11"/>
      <c r="K214" s="11"/>
      <c r="L214" s="12"/>
      <c r="M214" s="13"/>
      <c r="N214" s="14"/>
      <c r="O214" s="7"/>
      <c r="P214" s="11"/>
      <c r="Q214" s="63" t="str">
        <f t="shared" si="12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25" t="str">
        <f t="shared" si="11"/>
        <v/>
      </c>
      <c r="B215" s="5"/>
      <c r="C215" s="21"/>
      <c r="D215" s="21"/>
      <c r="E215" s="6"/>
      <c r="F215" s="7"/>
      <c r="G215" s="6"/>
      <c r="H215" s="6"/>
      <c r="I215" s="11"/>
      <c r="J215" s="11"/>
      <c r="K215" s="11"/>
      <c r="L215" s="12"/>
      <c r="M215" s="13"/>
      <c r="N215" s="14"/>
      <c r="O215" s="7"/>
      <c r="P215" s="11"/>
      <c r="Q215" s="63" t="str">
        <f t="shared" si="12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25" t="str">
        <f t="shared" si="11"/>
        <v/>
      </c>
      <c r="B216" s="5"/>
      <c r="C216" s="21"/>
      <c r="D216" s="21"/>
      <c r="E216" s="6"/>
      <c r="F216" s="7"/>
      <c r="G216" s="6"/>
      <c r="H216" s="6"/>
      <c r="I216" s="11"/>
      <c r="J216" s="11"/>
      <c r="K216" s="11"/>
      <c r="L216" s="12"/>
      <c r="M216" s="13"/>
      <c r="N216" s="14"/>
      <c r="O216" s="7"/>
      <c r="P216" s="11"/>
      <c r="Q216" s="63" t="str">
        <f t="shared" si="12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25" t="str">
        <f t="shared" si="11"/>
        <v/>
      </c>
      <c r="B217" s="5"/>
      <c r="C217" s="21"/>
      <c r="D217" s="21"/>
      <c r="E217" s="6"/>
      <c r="F217" s="7"/>
      <c r="G217" s="6"/>
      <c r="H217" s="6"/>
      <c r="I217" s="11"/>
      <c r="J217" s="11"/>
      <c r="K217" s="11"/>
      <c r="L217" s="12"/>
      <c r="M217" s="13"/>
      <c r="N217" s="14"/>
      <c r="O217" s="7"/>
      <c r="P217" s="11"/>
      <c r="Q217" s="63" t="str">
        <f t="shared" si="12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25" t="str">
        <f t="shared" si="11"/>
        <v/>
      </c>
      <c r="B218" s="5"/>
      <c r="C218" s="21"/>
      <c r="D218" s="21"/>
      <c r="E218" s="6"/>
      <c r="F218" s="7"/>
      <c r="G218" s="6"/>
      <c r="H218" s="6"/>
      <c r="I218" s="11"/>
      <c r="J218" s="11"/>
      <c r="K218" s="11"/>
      <c r="L218" s="12"/>
      <c r="M218" s="13"/>
      <c r="N218" s="14"/>
      <c r="O218" s="7"/>
      <c r="P218" s="11"/>
      <c r="Q218" s="63" t="str">
        <f t="shared" ref="Q218:Q281" si="13">IF(P218="","",VLOOKUP(P218,$Z$7:$AA$68,2,FALSE))</f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25" t="str">
        <f t="shared" si="11"/>
        <v/>
      </c>
      <c r="B219" s="5"/>
      <c r="C219" s="21"/>
      <c r="D219" s="21"/>
      <c r="E219" s="6"/>
      <c r="F219" s="7"/>
      <c r="G219" s="6"/>
      <c r="H219" s="6"/>
      <c r="I219" s="11"/>
      <c r="J219" s="11"/>
      <c r="K219" s="11"/>
      <c r="L219" s="12"/>
      <c r="M219" s="13"/>
      <c r="N219" s="14"/>
      <c r="O219" s="7"/>
      <c r="P219" s="11"/>
      <c r="Q219" s="63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25" t="str">
        <f t="shared" si="11"/>
        <v/>
      </c>
      <c r="B220" s="5"/>
      <c r="C220" s="21"/>
      <c r="D220" s="21"/>
      <c r="E220" s="6"/>
      <c r="F220" s="7"/>
      <c r="G220" s="6"/>
      <c r="H220" s="6"/>
      <c r="I220" s="11"/>
      <c r="J220" s="11"/>
      <c r="K220" s="11"/>
      <c r="L220" s="12"/>
      <c r="M220" s="13"/>
      <c r="N220" s="14"/>
      <c r="O220" s="7"/>
      <c r="P220" s="11"/>
      <c r="Q220" s="63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25" t="str">
        <f t="shared" si="11"/>
        <v/>
      </c>
      <c r="B221" s="5"/>
      <c r="C221" s="21"/>
      <c r="D221" s="21"/>
      <c r="E221" s="6"/>
      <c r="F221" s="7"/>
      <c r="G221" s="6"/>
      <c r="H221" s="6"/>
      <c r="I221" s="11"/>
      <c r="J221" s="11"/>
      <c r="K221" s="11"/>
      <c r="L221" s="12"/>
      <c r="M221" s="13"/>
      <c r="N221" s="14"/>
      <c r="O221" s="7"/>
      <c r="P221" s="11"/>
      <c r="Q221" s="63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25" t="str">
        <f t="shared" si="11"/>
        <v/>
      </c>
      <c r="B222" s="5"/>
      <c r="C222" s="21"/>
      <c r="D222" s="21"/>
      <c r="E222" s="6"/>
      <c r="F222" s="7"/>
      <c r="G222" s="6"/>
      <c r="H222" s="6"/>
      <c r="I222" s="11"/>
      <c r="J222" s="11"/>
      <c r="K222" s="11"/>
      <c r="L222" s="12"/>
      <c r="M222" s="13"/>
      <c r="N222" s="14"/>
      <c r="O222" s="7"/>
      <c r="P222" s="11"/>
      <c r="Q222" s="63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25" t="str">
        <f t="shared" si="11"/>
        <v/>
      </c>
      <c r="B223" s="5"/>
      <c r="C223" s="21"/>
      <c r="D223" s="21"/>
      <c r="E223" s="6"/>
      <c r="F223" s="7"/>
      <c r="G223" s="6"/>
      <c r="H223" s="6"/>
      <c r="I223" s="11"/>
      <c r="J223" s="11"/>
      <c r="K223" s="11"/>
      <c r="L223" s="12"/>
      <c r="M223" s="13"/>
      <c r="N223" s="14"/>
      <c r="O223" s="7"/>
      <c r="P223" s="11"/>
      <c r="Q223" s="63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25" t="str">
        <f t="shared" si="11"/>
        <v/>
      </c>
      <c r="B224" s="5"/>
      <c r="C224" s="21"/>
      <c r="D224" s="21"/>
      <c r="E224" s="6"/>
      <c r="F224" s="7"/>
      <c r="G224" s="6"/>
      <c r="H224" s="6"/>
      <c r="I224" s="11"/>
      <c r="J224" s="11"/>
      <c r="K224" s="11"/>
      <c r="L224" s="12"/>
      <c r="M224" s="13"/>
      <c r="N224" s="14"/>
      <c r="O224" s="7"/>
      <c r="P224" s="11"/>
      <c r="Q224" s="63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25" t="str">
        <f t="shared" si="11"/>
        <v/>
      </c>
      <c r="B225" s="5"/>
      <c r="C225" s="21"/>
      <c r="D225" s="21"/>
      <c r="E225" s="6"/>
      <c r="F225" s="7"/>
      <c r="G225" s="6"/>
      <c r="H225" s="6"/>
      <c r="I225" s="11"/>
      <c r="J225" s="11"/>
      <c r="K225" s="11"/>
      <c r="L225" s="12"/>
      <c r="M225" s="13"/>
      <c r="N225" s="14"/>
      <c r="O225" s="7"/>
      <c r="P225" s="11"/>
      <c r="Q225" s="63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25" t="str">
        <f t="shared" si="11"/>
        <v/>
      </c>
      <c r="B226" s="5"/>
      <c r="C226" s="21"/>
      <c r="D226" s="21"/>
      <c r="E226" s="6"/>
      <c r="F226" s="7"/>
      <c r="G226" s="6"/>
      <c r="H226" s="6"/>
      <c r="I226" s="11"/>
      <c r="J226" s="11"/>
      <c r="K226" s="11"/>
      <c r="L226" s="12"/>
      <c r="M226" s="13"/>
      <c r="N226" s="14"/>
      <c r="O226" s="7"/>
      <c r="P226" s="11"/>
      <c r="Q226" s="63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25" t="str">
        <f t="shared" si="11"/>
        <v/>
      </c>
      <c r="B227" s="5"/>
      <c r="C227" s="21"/>
      <c r="D227" s="21"/>
      <c r="E227" s="6"/>
      <c r="F227" s="7"/>
      <c r="G227" s="6"/>
      <c r="H227" s="6"/>
      <c r="I227" s="11"/>
      <c r="J227" s="11"/>
      <c r="K227" s="11"/>
      <c r="L227" s="12"/>
      <c r="M227" s="13"/>
      <c r="N227" s="14"/>
      <c r="O227" s="7"/>
      <c r="P227" s="11"/>
      <c r="Q227" s="63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25" t="str">
        <f t="shared" si="11"/>
        <v/>
      </c>
      <c r="B228" s="5"/>
      <c r="C228" s="21"/>
      <c r="D228" s="21"/>
      <c r="E228" s="6"/>
      <c r="F228" s="7"/>
      <c r="G228" s="6"/>
      <c r="H228" s="6"/>
      <c r="I228" s="11"/>
      <c r="J228" s="11"/>
      <c r="K228" s="11"/>
      <c r="L228" s="12"/>
      <c r="M228" s="13"/>
      <c r="N228" s="14"/>
      <c r="O228" s="7"/>
      <c r="P228" s="11"/>
      <c r="Q228" s="63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25" t="str">
        <f t="shared" si="11"/>
        <v/>
      </c>
      <c r="B229" s="5"/>
      <c r="C229" s="21"/>
      <c r="D229" s="21"/>
      <c r="E229" s="6"/>
      <c r="F229" s="7"/>
      <c r="G229" s="6"/>
      <c r="H229" s="6"/>
      <c r="I229" s="11"/>
      <c r="J229" s="11"/>
      <c r="K229" s="11"/>
      <c r="L229" s="12"/>
      <c r="M229" s="13"/>
      <c r="N229" s="14"/>
      <c r="O229" s="7"/>
      <c r="P229" s="11"/>
      <c r="Q229" s="63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25" t="str">
        <f t="shared" si="11"/>
        <v/>
      </c>
      <c r="B230" s="16"/>
      <c r="C230" s="22"/>
      <c r="D230" s="22"/>
      <c r="E230" s="6"/>
      <c r="F230" s="7"/>
      <c r="G230" s="17"/>
      <c r="H230" s="17"/>
      <c r="I230" s="15"/>
      <c r="J230" s="15"/>
      <c r="K230" s="15"/>
      <c r="L230" s="12"/>
      <c r="M230" s="18"/>
      <c r="N230" s="19"/>
      <c r="O230" s="20"/>
      <c r="P230" s="15"/>
      <c r="Q230" s="63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25" t="str">
        <f t="shared" si="11"/>
        <v/>
      </c>
      <c r="B231" s="5"/>
      <c r="C231" s="21"/>
      <c r="D231" s="21"/>
      <c r="E231" s="6"/>
      <c r="F231" s="7"/>
      <c r="G231" s="6"/>
      <c r="H231" s="6"/>
      <c r="I231" s="11"/>
      <c r="J231" s="11"/>
      <c r="K231" s="11"/>
      <c r="L231" s="12"/>
      <c r="M231" s="13"/>
      <c r="N231" s="14"/>
      <c r="O231" s="7"/>
      <c r="P231" s="11"/>
      <c r="Q231" s="63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25" t="str">
        <f t="shared" si="11"/>
        <v/>
      </c>
      <c r="B232" s="5"/>
      <c r="C232" s="21"/>
      <c r="D232" s="21"/>
      <c r="E232" s="6"/>
      <c r="F232" s="7"/>
      <c r="G232" s="6"/>
      <c r="H232" s="6"/>
      <c r="I232" s="11"/>
      <c r="J232" s="11"/>
      <c r="K232" s="11"/>
      <c r="L232" s="12"/>
      <c r="M232" s="13"/>
      <c r="N232" s="14"/>
      <c r="O232" s="7"/>
      <c r="P232" s="11"/>
      <c r="Q232" s="63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25" t="str">
        <f t="shared" si="11"/>
        <v/>
      </c>
      <c r="B233" s="5"/>
      <c r="C233" s="21"/>
      <c r="D233" s="21"/>
      <c r="E233" s="6"/>
      <c r="F233" s="7"/>
      <c r="G233" s="6"/>
      <c r="H233" s="6"/>
      <c r="I233" s="11"/>
      <c r="J233" s="11"/>
      <c r="K233" s="11"/>
      <c r="L233" s="12"/>
      <c r="M233" s="13"/>
      <c r="N233" s="14"/>
      <c r="O233" s="7"/>
      <c r="P233" s="11"/>
      <c r="Q233" s="63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25" t="str">
        <f t="shared" si="11"/>
        <v/>
      </c>
      <c r="B234" s="5"/>
      <c r="C234" s="21"/>
      <c r="D234" s="21"/>
      <c r="E234" s="6"/>
      <c r="F234" s="7"/>
      <c r="G234" s="6"/>
      <c r="H234" s="6"/>
      <c r="I234" s="11"/>
      <c r="J234" s="11"/>
      <c r="K234" s="11"/>
      <c r="L234" s="12"/>
      <c r="M234" s="13"/>
      <c r="N234" s="14"/>
      <c r="O234" s="7"/>
      <c r="P234" s="11"/>
      <c r="Q234" s="63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25" t="str">
        <f t="shared" si="11"/>
        <v/>
      </c>
      <c r="B235" s="5"/>
      <c r="C235" s="21"/>
      <c r="D235" s="21"/>
      <c r="E235" s="6"/>
      <c r="F235" s="7"/>
      <c r="G235" s="6"/>
      <c r="H235" s="6"/>
      <c r="I235" s="11"/>
      <c r="J235" s="11"/>
      <c r="K235" s="11"/>
      <c r="L235" s="12"/>
      <c r="M235" s="13"/>
      <c r="N235" s="14"/>
      <c r="O235" s="7"/>
      <c r="P235" s="11"/>
      <c r="Q235" s="63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25" t="str">
        <f t="shared" si="11"/>
        <v/>
      </c>
      <c r="B236" s="5"/>
      <c r="C236" s="21"/>
      <c r="D236" s="21"/>
      <c r="E236" s="6"/>
      <c r="F236" s="7"/>
      <c r="G236" s="6"/>
      <c r="H236" s="6"/>
      <c r="I236" s="11"/>
      <c r="J236" s="11"/>
      <c r="K236" s="11"/>
      <c r="L236" s="12"/>
      <c r="M236" s="13"/>
      <c r="N236" s="14"/>
      <c r="O236" s="7"/>
      <c r="P236" s="11"/>
      <c r="Q236" s="63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25" t="str">
        <f t="shared" si="11"/>
        <v/>
      </c>
      <c r="B237" s="5"/>
      <c r="C237" s="21"/>
      <c r="D237" s="21"/>
      <c r="E237" s="6"/>
      <c r="F237" s="7"/>
      <c r="G237" s="6"/>
      <c r="H237" s="6"/>
      <c r="I237" s="11"/>
      <c r="J237" s="11"/>
      <c r="K237" s="11"/>
      <c r="L237" s="12"/>
      <c r="M237" s="13"/>
      <c r="N237" s="14"/>
      <c r="O237" s="7"/>
      <c r="P237" s="11"/>
      <c r="Q237" s="63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25" t="str">
        <f t="shared" si="11"/>
        <v/>
      </c>
      <c r="B238" s="5"/>
      <c r="C238" s="21"/>
      <c r="D238" s="21"/>
      <c r="E238" s="6"/>
      <c r="F238" s="7"/>
      <c r="G238" s="6"/>
      <c r="H238" s="6"/>
      <c r="I238" s="11"/>
      <c r="J238" s="11"/>
      <c r="K238" s="11"/>
      <c r="L238" s="12"/>
      <c r="M238" s="13"/>
      <c r="N238" s="14"/>
      <c r="O238" s="7"/>
      <c r="P238" s="11"/>
      <c r="Q238" s="63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25" t="str">
        <f t="shared" si="11"/>
        <v/>
      </c>
      <c r="B239" s="5"/>
      <c r="C239" s="21"/>
      <c r="D239" s="21"/>
      <c r="E239" s="6"/>
      <c r="F239" s="7"/>
      <c r="G239" s="6"/>
      <c r="H239" s="6"/>
      <c r="I239" s="11"/>
      <c r="J239" s="11"/>
      <c r="K239" s="11"/>
      <c r="L239" s="12"/>
      <c r="M239" s="13"/>
      <c r="N239" s="14"/>
      <c r="O239" s="7"/>
      <c r="P239" s="11"/>
      <c r="Q239" s="63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25" t="str">
        <f t="shared" si="11"/>
        <v/>
      </c>
      <c r="B240" s="5"/>
      <c r="C240" s="21"/>
      <c r="D240" s="21"/>
      <c r="E240" s="6"/>
      <c r="F240" s="7"/>
      <c r="G240" s="6"/>
      <c r="H240" s="6"/>
      <c r="I240" s="11"/>
      <c r="J240" s="11"/>
      <c r="K240" s="11"/>
      <c r="L240" s="12"/>
      <c r="M240" s="13"/>
      <c r="N240" s="14"/>
      <c r="O240" s="7"/>
      <c r="P240" s="11"/>
      <c r="Q240" s="63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25" t="str">
        <f t="shared" si="11"/>
        <v/>
      </c>
      <c r="B241" s="5"/>
      <c r="C241" s="21"/>
      <c r="D241" s="21"/>
      <c r="E241" s="6"/>
      <c r="F241" s="7"/>
      <c r="G241" s="6"/>
      <c r="H241" s="6"/>
      <c r="I241" s="11"/>
      <c r="J241" s="11"/>
      <c r="K241" s="11"/>
      <c r="L241" s="12"/>
      <c r="M241" s="13"/>
      <c r="N241" s="14"/>
      <c r="O241" s="7"/>
      <c r="P241" s="11"/>
      <c r="Q241" s="63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25" t="str">
        <f t="shared" si="11"/>
        <v/>
      </c>
      <c r="B242" s="5"/>
      <c r="C242" s="21"/>
      <c r="D242" s="21"/>
      <c r="E242" s="6"/>
      <c r="F242" s="7"/>
      <c r="G242" s="6"/>
      <c r="H242" s="6"/>
      <c r="I242" s="11"/>
      <c r="J242" s="11"/>
      <c r="K242" s="11"/>
      <c r="L242" s="12"/>
      <c r="M242" s="13"/>
      <c r="N242" s="14"/>
      <c r="O242" s="7"/>
      <c r="P242" s="11"/>
      <c r="Q242" s="63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25" t="str">
        <f t="shared" si="11"/>
        <v/>
      </c>
      <c r="B243" s="5"/>
      <c r="C243" s="21"/>
      <c r="D243" s="21"/>
      <c r="E243" s="6"/>
      <c r="F243" s="7"/>
      <c r="G243" s="6"/>
      <c r="H243" s="6"/>
      <c r="I243" s="11"/>
      <c r="J243" s="11"/>
      <c r="K243" s="11"/>
      <c r="L243" s="12"/>
      <c r="M243" s="13"/>
      <c r="N243" s="14"/>
      <c r="O243" s="7"/>
      <c r="P243" s="11"/>
      <c r="Q243" s="63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25" t="str">
        <f t="shared" si="11"/>
        <v/>
      </c>
      <c r="B244" s="5"/>
      <c r="C244" s="21"/>
      <c r="D244" s="21"/>
      <c r="E244" s="6"/>
      <c r="F244" s="7"/>
      <c r="G244" s="6"/>
      <c r="H244" s="6"/>
      <c r="I244" s="11"/>
      <c r="J244" s="11"/>
      <c r="K244" s="11"/>
      <c r="L244" s="12"/>
      <c r="M244" s="13"/>
      <c r="N244" s="14"/>
      <c r="O244" s="7"/>
      <c r="P244" s="11"/>
      <c r="Q244" s="63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25" t="str">
        <f t="shared" si="11"/>
        <v/>
      </c>
      <c r="B245" s="5"/>
      <c r="C245" s="21"/>
      <c r="D245" s="21"/>
      <c r="E245" s="6"/>
      <c r="F245" s="7"/>
      <c r="G245" s="6"/>
      <c r="H245" s="6"/>
      <c r="I245" s="11"/>
      <c r="J245" s="11"/>
      <c r="K245" s="11"/>
      <c r="L245" s="12"/>
      <c r="M245" s="13"/>
      <c r="N245" s="14"/>
      <c r="O245" s="7"/>
      <c r="P245" s="11"/>
      <c r="Q245" s="63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25" t="str">
        <f t="shared" si="11"/>
        <v/>
      </c>
      <c r="B246" s="5"/>
      <c r="C246" s="21"/>
      <c r="D246" s="21"/>
      <c r="E246" s="6"/>
      <c r="F246" s="7"/>
      <c r="G246" s="6"/>
      <c r="H246" s="6"/>
      <c r="I246" s="11"/>
      <c r="J246" s="11"/>
      <c r="K246" s="11"/>
      <c r="L246" s="12"/>
      <c r="M246" s="13"/>
      <c r="N246" s="14"/>
      <c r="O246" s="7"/>
      <c r="P246" s="11"/>
      <c r="Q246" s="63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25" t="str">
        <f t="shared" si="11"/>
        <v/>
      </c>
      <c r="B247" s="5"/>
      <c r="C247" s="21"/>
      <c r="D247" s="21"/>
      <c r="E247" s="6"/>
      <c r="F247" s="7"/>
      <c r="G247" s="6"/>
      <c r="H247" s="6"/>
      <c r="I247" s="11"/>
      <c r="J247" s="11"/>
      <c r="K247" s="11"/>
      <c r="L247" s="12"/>
      <c r="M247" s="13"/>
      <c r="N247" s="14"/>
      <c r="O247" s="7"/>
      <c r="P247" s="11"/>
      <c r="Q247" s="63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25" t="str">
        <f t="shared" si="11"/>
        <v/>
      </c>
      <c r="B248" s="5"/>
      <c r="C248" s="21"/>
      <c r="D248" s="21"/>
      <c r="E248" s="6"/>
      <c r="F248" s="7"/>
      <c r="G248" s="6"/>
      <c r="H248" s="6"/>
      <c r="I248" s="11"/>
      <c r="J248" s="11"/>
      <c r="K248" s="11"/>
      <c r="L248" s="12"/>
      <c r="M248" s="13"/>
      <c r="N248" s="14"/>
      <c r="O248" s="7"/>
      <c r="P248" s="11"/>
      <c r="Q248" s="63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25" t="str">
        <f t="shared" si="11"/>
        <v/>
      </c>
      <c r="B249" s="5"/>
      <c r="C249" s="21"/>
      <c r="D249" s="21"/>
      <c r="E249" s="6"/>
      <c r="F249" s="7"/>
      <c r="G249" s="6"/>
      <c r="H249" s="6"/>
      <c r="I249" s="11"/>
      <c r="J249" s="11"/>
      <c r="K249" s="11"/>
      <c r="L249" s="12"/>
      <c r="M249" s="13"/>
      <c r="N249" s="14"/>
      <c r="O249" s="7"/>
      <c r="P249" s="11"/>
      <c r="Q249" s="63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25" t="str">
        <f t="shared" si="11"/>
        <v/>
      </c>
      <c r="B250" s="5"/>
      <c r="C250" s="21"/>
      <c r="D250" s="21"/>
      <c r="E250" s="6"/>
      <c r="F250" s="7"/>
      <c r="G250" s="6"/>
      <c r="H250" s="6"/>
      <c r="I250" s="11"/>
      <c r="J250" s="11"/>
      <c r="K250" s="11"/>
      <c r="L250" s="12"/>
      <c r="M250" s="13"/>
      <c r="N250" s="14"/>
      <c r="O250" s="7"/>
      <c r="P250" s="11"/>
      <c r="Q250" s="63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25" t="str">
        <f t="shared" si="11"/>
        <v/>
      </c>
      <c r="B251" s="5"/>
      <c r="C251" s="21"/>
      <c r="D251" s="21"/>
      <c r="E251" s="6"/>
      <c r="F251" s="7"/>
      <c r="G251" s="6"/>
      <c r="H251" s="6"/>
      <c r="I251" s="11"/>
      <c r="J251" s="11"/>
      <c r="K251" s="11"/>
      <c r="L251" s="12"/>
      <c r="M251" s="13"/>
      <c r="N251" s="14"/>
      <c r="O251" s="7"/>
      <c r="P251" s="11"/>
      <c r="Q251" s="63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25" t="str">
        <f t="shared" si="11"/>
        <v/>
      </c>
      <c r="B252" s="5"/>
      <c r="C252" s="21"/>
      <c r="D252" s="21"/>
      <c r="E252" s="6"/>
      <c r="F252" s="7"/>
      <c r="G252" s="6"/>
      <c r="H252" s="6"/>
      <c r="I252" s="11"/>
      <c r="J252" s="11"/>
      <c r="K252" s="11"/>
      <c r="L252" s="12"/>
      <c r="M252" s="13"/>
      <c r="N252" s="14"/>
      <c r="O252" s="7"/>
      <c r="P252" s="11"/>
      <c r="Q252" s="63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25" t="str">
        <f t="shared" si="11"/>
        <v/>
      </c>
      <c r="B253" s="5"/>
      <c r="C253" s="21"/>
      <c r="D253" s="21"/>
      <c r="E253" s="6"/>
      <c r="F253" s="7"/>
      <c r="G253" s="6"/>
      <c r="H253" s="6"/>
      <c r="I253" s="11"/>
      <c r="J253" s="11"/>
      <c r="K253" s="11"/>
      <c r="L253" s="12"/>
      <c r="M253" s="13"/>
      <c r="N253" s="14"/>
      <c r="O253" s="7"/>
      <c r="P253" s="11"/>
      <c r="Q253" s="63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25" t="str">
        <f t="shared" si="11"/>
        <v/>
      </c>
      <c r="B254" s="5"/>
      <c r="C254" s="21"/>
      <c r="D254" s="21"/>
      <c r="E254" s="6"/>
      <c r="F254" s="7"/>
      <c r="G254" s="6"/>
      <c r="H254" s="6"/>
      <c r="I254" s="11"/>
      <c r="J254" s="11"/>
      <c r="K254" s="11"/>
      <c r="L254" s="12"/>
      <c r="M254" s="13"/>
      <c r="N254" s="14"/>
      <c r="O254" s="7"/>
      <c r="P254" s="11"/>
      <c r="Q254" s="63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25" t="str">
        <f t="shared" si="11"/>
        <v/>
      </c>
      <c r="B255" s="5"/>
      <c r="C255" s="21"/>
      <c r="D255" s="21"/>
      <c r="E255" s="6"/>
      <c r="F255" s="7"/>
      <c r="G255" s="6"/>
      <c r="H255" s="6"/>
      <c r="I255" s="11"/>
      <c r="J255" s="11"/>
      <c r="K255" s="11"/>
      <c r="L255" s="12"/>
      <c r="M255" s="13"/>
      <c r="N255" s="14"/>
      <c r="O255" s="7"/>
      <c r="P255" s="11"/>
      <c r="Q255" s="63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25" t="str">
        <f t="shared" si="11"/>
        <v/>
      </c>
      <c r="B256" s="5"/>
      <c r="C256" s="21"/>
      <c r="D256" s="21"/>
      <c r="E256" s="6"/>
      <c r="F256" s="7"/>
      <c r="G256" s="6"/>
      <c r="H256" s="6"/>
      <c r="I256" s="11"/>
      <c r="J256" s="11"/>
      <c r="K256" s="11"/>
      <c r="L256" s="12"/>
      <c r="M256" s="13"/>
      <c r="N256" s="14"/>
      <c r="O256" s="7"/>
      <c r="P256" s="11"/>
      <c r="Q256" s="63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25" t="str">
        <f t="shared" si="11"/>
        <v/>
      </c>
      <c r="B257" s="5"/>
      <c r="C257" s="21"/>
      <c r="D257" s="21"/>
      <c r="E257" s="6"/>
      <c r="F257" s="7"/>
      <c r="G257" s="6"/>
      <c r="H257" s="6"/>
      <c r="I257" s="11"/>
      <c r="J257" s="11"/>
      <c r="K257" s="11"/>
      <c r="L257" s="12"/>
      <c r="M257" s="13"/>
      <c r="N257" s="14"/>
      <c r="O257" s="7"/>
      <c r="P257" s="11"/>
      <c r="Q257" s="63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25" t="str">
        <f t="shared" si="11"/>
        <v/>
      </c>
      <c r="B258" s="5"/>
      <c r="C258" s="21"/>
      <c r="D258" s="21"/>
      <c r="E258" s="6"/>
      <c r="F258" s="7"/>
      <c r="G258" s="6"/>
      <c r="H258" s="6"/>
      <c r="I258" s="11"/>
      <c r="J258" s="11"/>
      <c r="K258" s="11"/>
      <c r="L258" s="12"/>
      <c r="M258" s="13"/>
      <c r="N258" s="14"/>
      <c r="O258" s="7"/>
      <c r="P258" s="11"/>
      <c r="Q258" s="63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25" t="str">
        <f t="shared" si="11"/>
        <v/>
      </c>
      <c r="B259" s="5"/>
      <c r="C259" s="21"/>
      <c r="D259" s="21"/>
      <c r="E259" s="6"/>
      <c r="F259" s="7"/>
      <c r="G259" s="6"/>
      <c r="H259" s="6"/>
      <c r="I259" s="11"/>
      <c r="J259" s="11"/>
      <c r="K259" s="11"/>
      <c r="L259" s="12"/>
      <c r="M259" s="13"/>
      <c r="N259" s="14"/>
      <c r="O259" s="7"/>
      <c r="P259" s="11"/>
      <c r="Q259" s="63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25" t="str">
        <f t="shared" si="11"/>
        <v/>
      </c>
      <c r="B260" s="5"/>
      <c r="C260" s="21"/>
      <c r="D260" s="21"/>
      <c r="E260" s="6"/>
      <c r="F260" s="7"/>
      <c r="G260" s="6"/>
      <c r="H260" s="6"/>
      <c r="I260" s="11"/>
      <c r="J260" s="11"/>
      <c r="K260" s="11"/>
      <c r="L260" s="12"/>
      <c r="M260" s="13"/>
      <c r="N260" s="14"/>
      <c r="O260" s="7"/>
      <c r="P260" s="11"/>
      <c r="Q260" s="63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25" t="str">
        <f t="shared" si="11"/>
        <v/>
      </c>
      <c r="B261" s="16"/>
      <c r="C261" s="22"/>
      <c r="D261" s="22"/>
      <c r="E261" s="6"/>
      <c r="F261" s="7"/>
      <c r="G261" s="17"/>
      <c r="H261" s="17"/>
      <c r="I261" s="15"/>
      <c r="J261" s="15"/>
      <c r="K261" s="15"/>
      <c r="L261" s="12"/>
      <c r="M261" s="18"/>
      <c r="N261" s="19"/>
      <c r="O261" s="20"/>
      <c r="P261" s="15"/>
      <c r="Q261" s="63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25" t="str">
        <f t="shared" si="11"/>
        <v/>
      </c>
      <c r="B262" s="5"/>
      <c r="C262" s="21"/>
      <c r="D262" s="21"/>
      <c r="E262" s="6"/>
      <c r="F262" s="7"/>
      <c r="G262" s="6"/>
      <c r="H262" s="6"/>
      <c r="I262" s="11"/>
      <c r="J262" s="11"/>
      <c r="K262" s="11"/>
      <c r="L262" s="12"/>
      <c r="M262" s="13"/>
      <c r="N262" s="14"/>
      <c r="O262" s="7"/>
      <c r="P262" s="11"/>
      <c r="Q262" s="63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25" t="str">
        <f t="shared" si="11"/>
        <v/>
      </c>
      <c r="B263" s="5"/>
      <c r="C263" s="21"/>
      <c r="D263" s="21"/>
      <c r="E263" s="6"/>
      <c r="F263" s="7"/>
      <c r="G263" s="6"/>
      <c r="H263" s="6"/>
      <c r="I263" s="11"/>
      <c r="J263" s="11"/>
      <c r="K263" s="11"/>
      <c r="L263" s="12"/>
      <c r="M263" s="13"/>
      <c r="N263" s="14"/>
      <c r="O263" s="7"/>
      <c r="P263" s="11"/>
      <c r="Q263" s="63" t="str">
        <f t="shared" si="13"/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25" t="str">
        <f t="shared" si="11"/>
        <v/>
      </c>
      <c r="B264" s="5"/>
      <c r="C264" s="21"/>
      <c r="D264" s="21"/>
      <c r="E264" s="6"/>
      <c r="F264" s="7"/>
      <c r="G264" s="6"/>
      <c r="H264" s="6"/>
      <c r="I264" s="11"/>
      <c r="J264" s="11"/>
      <c r="K264" s="11"/>
      <c r="L264" s="12"/>
      <c r="M264" s="13"/>
      <c r="N264" s="14"/>
      <c r="O264" s="7"/>
      <c r="P264" s="11"/>
      <c r="Q264" s="63" t="str">
        <f t="shared" si="13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25" t="str">
        <f t="shared" si="11"/>
        <v/>
      </c>
      <c r="B265" s="5"/>
      <c r="C265" s="21"/>
      <c r="D265" s="21"/>
      <c r="E265" s="6"/>
      <c r="F265" s="7"/>
      <c r="G265" s="6"/>
      <c r="H265" s="6"/>
      <c r="I265" s="11"/>
      <c r="J265" s="11"/>
      <c r="K265" s="11"/>
      <c r="L265" s="12"/>
      <c r="M265" s="13"/>
      <c r="N265" s="14"/>
      <c r="O265" s="7"/>
      <c r="P265" s="11"/>
      <c r="Q265" s="63" t="str">
        <f t="shared" si="13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25" t="str">
        <f t="shared" si="11"/>
        <v/>
      </c>
      <c r="B266" s="5"/>
      <c r="C266" s="21"/>
      <c r="D266" s="21"/>
      <c r="E266" s="6"/>
      <c r="F266" s="7"/>
      <c r="G266" s="6"/>
      <c r="H266" s="6"/>
      <c r="I266" s="11"/>
      <c r="J266" s="11"/>
      <c r="K266" s="11"/>
      <c r="L266" s="12"/>
      <c r="M266" s="13"/>
      <c r="N266" s="14"/>
      <c r="O266" s="7"/>
      <c r="P266" s="11"/>
      <c r="Q266" s="63" t="str">
        <f t="shared" si="13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25" t="str">
        <f t="shared" si="11"/>
        <v/>
      </c>
      <c r="B267" s="5"/>
      <c r="C267" s="21"/>
      <c r="D267" s="21"/>
      <c r="E267" s="6"/>
      <c r="F267" s="7"/>
      <c r="G267" s="6"/>
      <c r="H267" s="6"/>
      <c r="I267" s="11"/>
      <c r="J267" s="11"/>
      <c r="K267" s="11"/>
      <c r="L267" s="12"/>
      <c r="M267" s="13"/>
      <c r="N267" s="14"/>
      <c r="O267" s="7"/>
      <c r="P267" s="11"/>
      <c r="Q267" s="63" t="str">
        <f t="shared" si="13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25" t="str">
        <f t="shared" si="11"/>
        <v/>
      </c>
      <c r="B268" s="5"/>
      <c r="C268" s="21"/>
      <c r="D268" s="21"/>
      <c r="E268" s="6"/>
      <c r="F268" s="7"/>
      <c r="G268" s="6"/>
      <c r="H268" s="6"/>
      <c r="I268" s="11"/>
      <c r="J268" s="11"/>
      <c r="K268" s="11"/>
      <c r="L268" s="12"/>
      <c r="M268" s="13"/>
      <c r="N268" s="14"/>
      <c r="O268" s="7"/>
      <c r="P268" s="11"/>
      <c r="Q268" s="63" t="str">
        <f t="shared" si="13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25" t="str">
        <f t="shared" si="11"/>
        <v/>
      </c>
      <c r="B269" s="5"/>
      <c r="C269" s="21"/>
      <c r="D269" s="21"/>
      <c r="E269" s="6"/>
      <c r="F269" s="7"/>
      <c r="G269" s="6"/>
      <c r="H269" s="6"/>
      <c r="I269" s="11"/>
      <c r="J269" s="11"/>
      <c r="K269" s="11"/>
      <c r="L269" s="12"/>
      <c r="M269" s="13"/>
      <c r="N269" s="14"/>
      <c r="O269" s="7"/>
      <c r="P269" s="11"/>
      <c r="Q269" s="63" t="str">
        <f t="shared" si="13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25" t="str">
        <f t="shared" si="11"/>
        <v/>
      </c>
      <c r="B270" s="5"/>
      <c r="C270" s="21"/>
      <c r="D270" s="21"/>
      <c r="E270" s="6"/>
      <c r="F270" s="7"/>
      <c r="G270" s="6"/>
      <c r="H270" s="6"/>
      <c r="I270" s="11"/>
      <c r="J270" s="11"/>
      <c r="K270" s="11"/>
      <c r="L270" s="12"/>
      <c r="M270" s="13"/>
      <c r="N270" s="14"/>
      <c r="O270" s="7"/>
      <c r="P270" s="11"/>
      <c r="Q270" s="63" t="str">
        <f t="shared" si="13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25" t="str">
        <f t="shared" si="11"/>
        <v/>
      </c>
      <c r="B271" s="5"/>
      <c r="C271" s="21"/>
      <c r="D271" s="21"/>
      <c r="E271" s="6"/>
      <c r="F271" s="7"/>
      <c r="G271" s="6"/>
      <c r="H271" s="6"/>
      <c r="I271" s="11"/>
      <c r="J271" s="11"/>
      <c r="K271" s="11"/>
      <c r="L271" s="12"/>
      <c r="M271" s="13"/>
      <c r="N271" s="14"/>
      <c r="O271" s="7"/>
      <c r="P271" s="11"/>
      <c r="Q271" s="63" t="str">
        <f t="shared" si="13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25" t="str">
        <f t="shared" si="11"/>
        <v/>
      </c>
      <c r="B272" s="5"/>
      <c r="C272" s="21"/>
      <c r="D272" s="21"/>
      <c r="E272" s="6"/>
      <c r="F272" s="7"/>
      <c r="G272" s="6"/>
      <c r="H272" s="6"/>
      <c r="I272" s="11"/>
      <c r="J272" s="11"/>
      <c r="K272" s="11"/>
      <c r="L272" s="12"/>
      <c r="M272" s="13"/>
      <c r="N272" s="14"/>
      <c r="O272" s="7"/>
      <c r="P272" s="11"/>
      <c r="Q272" s="63" t="str">
        <f t="shared" si="13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25" t="str">
        <f t="shared" si="11"/>
        <v/>
      </c>
      <c r="B273" s="5"/>
      <c r="C273" s="21"/>
      <c r="D273" s="21"/>
      <c r="E273" s="6"/>
      <c r="F273" s="7"/>
      <c r="G273" s="6"/>
      <c r="H273" s="6"/>
      <c r="I273" s="11"/>
      <c r="J273" s="11"/>
      <c r="K273" s="11"/>
      <c r="L273" s="12"/>
      <c r="M273" s="13"/>
      <c r="N273" s="14"/>
      <c r="O273" s="7"/>
      <c r="P273" s="11"/>
      <c r="Q273" s="63" t="str">
        <f t="shared" si="13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25" t="str">
        <f t="shared" si="11"/>
        <v/>
      </c>
      <c r="B274" s="5"/>
      <c r="C274" s="21"/>
      <c r="D274" s="21"/>
      <c r="E274" s="6"/>
      <c r="F274" s="7"/>
      <c r="G274" s="6"/>
      <c r="H274" s="6"/>
      <c r="I274" s="11"/>
      <c r="J274" s="11"/>
      <c r="K274" s="11"/>
      <c r="L274" s="12"/>
      <c r="M274" s="13"/>
      <c r="N274" s="14"/>
      <c r="O274" s="7"/>
      <c r="P274" s="11"/>
      <c r="Q274" s="63" t="str">
        <f t="shared" si="13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25" t="str">
        <f t="shared" si="11"/>
        <v/>
      </c>
      <c r="B275" s="5"/>
      <c r="C275" s="21"/>
      <c r="D275" s="21"/>
      <c r="E275" s="6"/>
      <c r="F275" s="7"/>
      <c r="G275" s="6"/>
      <c r="H275" s="6"/>
      <c r="I275" s="11"/>
      <c r="J275" s="11"/>
      <c r="K275" s="11"/>
      <c r="L275" s="12"/>
      <c r="M275" s="13"/>
      <c r="N275" s="14"/>
      <c r="O275" s="7"/>
      <c r="P275" s="11"/>
      <c r="Q275" s="63" t="str">
        <f t="shared" si="13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25" t="str">
        <f t="shared" si="11"/>
        <v/>
      </c>
      <c r="B276" s="5"/>
      <c r="C276" s="21"/>
      <c r="D276" s="21"/>
      <c r="E276" s="6"/>
      <c r="F276" s="7"/>
      <c r="G276" s="6"/>
      <c r="H276" s="6"/>
      <c r="I276" s="11"/>
      <c r="J276" s="11"/>
      <c r="K276" s="11"/>
      <c r="L276" s="12"/>
      <c r="M276" s="13"/>
      <c r="N276" s="14"/>
      <c r="O276" s="7"/>
      <c r="P276" s="11"/>
      <c r="Q276" s="63" t="str">
        <f t="shared" si="13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25" t="str">
        <f t="shared" si="11"/>
        <v/>
      </c>
      <c r="B277" s="5"/>
      <c r="C277" s="21"/>
      <c r="D277" s="21"/>
      <c r="E277" s="6"/>
      <c r="F277" s="7"/>
      <c r="G277" s="6"/>
      <c r="H277" s="6"/>
      <c r="I277" s="11"/>
      <c r="J277" s="11"/>
      <c r="K277" s="11"/>
      <c r="L277" s="12"/>
      <c r="M277" s="13"/>
      <c r="N277" s="14"/>
      <c r="O277" s="7"/>
      <c r="P277" s="6"/>
      <c r="Q277" s="63" t="str">
        <f t="shared" si="13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25" t="str">
        <f t="shared" si="11"/>
        <v/>
      </c>
      <c r="B278" s="5"/>
      <c r="C278" s="21"/>
      <c r="D278" s="21"/>
      <c r="E278" s="6"/>
      <c r="F278" s="7"/>
      <c r="G278" s="6"/>
      <c r="H278" s="6"/>
      <c r="I278" s="11"/>
      <c r="J278" s="11"/>
      <c r="K278" s="11"/>
      <c r="L278" s="12"/>
      <c r="M278" s="13"/>
      <c r="N278" s="14"/>
      <c r="O278" s="7"/>
      <c r="P278" s="11"/>
      <c r="Q278" s="63" t="str">
        <f t="shared" si="13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25" t="str">
        <f t="shared" si="11"/>
        <v/>
      </c>
      <c r="B279" s="5"/>
      <c r="C279" s="21"/>
      <c r="D279" s="21"/>
      <c r="E279" s="6"/>
      <c r="F279" s="7"/>
      <c r="G279" s="6"/>
      <c r="H279" s="6"/>
      <c r="I279" s="11"/>
      <c r="J279" s="11"/>
      <c r="K279" s="11"/>
      <c r="L279" s="12"/>
      <c r="M279" s="13"/>
      <c r="N279" s="14"/>
      <c r="O279" s="7"/>
      <c r="P279" s="11"/>
      <c r="Q279" s="63" t="str">
        <f t="shared" si="13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25" t="str">
        <f t="shared" si="11"/>
        <v/>
      </c>
      <c r="B280" s="5"/>
      <c r="C280" s="21"/>
      <c r="D280" s="21"/>
      <c r="E280" s="6"/>
      <c r="F280" s="7"/>
      <c r="G280" s="6"/>
      <c r="H280" s="6"/>
      <c r="I280" s="11"/>
      <c r="J280" s="11"/>
      <c r="K280" s="11"/>
      <c r="L280" s="12"/>
      <c r="M280" s="13"/>
      <c r="N280" s="14"/>
      <c r="O280" s="7"/>
      <c r="P280" s="11"/>
      <c r="Q280" s="63" t="str">
        <f t="shared" si="13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25" t="str">
        <f t="shared" si="11"/>
        <v/>
      </c>
      <c r="B281" s="5"/>
      <c r="C281" s="21"/>
      <c r="D281" s="21"/>
      <c r="E281" s="6"/>
      <c r="F281" s="7"/>
      <c r="G281" s="6"/>
      <c r="H281" s="6"/>
      <c r="I281" s="11"/>
      <c r="J281" s="11"/>
      <c r="K281" s="11"/>
      <c r="L281" s="12"/>
      <c r="M281" s="13"/>
      <c r="N281" s="14"/>
      <c r="O281" s="7"/>
      <c r="P281" s="11"/>
      <c r="Q281" s="63" t="str">
        <f t="shared" si="13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25" t="str">
        <f t="shared" si="11"/>
        <v/>
      </c>
      <c r="B282" s="5"/>
      <c r="C282" s="21"/>
      <c r="D282" s="21"/>
      <c r="E282" s="6"/>
      <c r="F282" s="7"/>
      <c r="G282" s="6"/>
      <c r="H282" s="6"/>
      <c r="I282" s="11"/>
      <c r="J282" s="11"/>
      <c r="K282" s="11"/>
      <c r="L282" s="12"/>
      <c r="M282" s="13"/>
      <c r="N282" s="14"/>
      <c r="O282" s="7"/>
      <c r="P282" s="6"/>
      <c r="Q282" s="63" t="str">
        <f t="shared" ref="Q282:Q330" si="14">IF(P282="","",VLOOKUP(P282,$Z$7:$AA$68,2,FALSE))</f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25" t="str">
        <f t="shared" si="11"/>
        <v/>
      </c>
      <c r="B283" s="5"/>
      <c r="C283" s="21"/>
      <c r="D283" s="21"/>
      <c r="E283" s="6"/>
      <c r="F283" s="7"/>
      <c r="G283" s="6"/>
      <c r="H283" s="6"/>
      <c r="I283" s="11"/>
      <c r="J283" s="11"/>
      <c r="K283" s="11"/>
      <c r="L283" s="12"/>
      <c r="M283" s="13"/>
      <c r="N283" s="14"/>
      <c r="O283" s="7"/>
      <c r="P283" s="11"/>
      <c r="Q283" s="63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25" t="str">
        <f t="shared" si="11"/>
        <v/>
      </c>
      <c r="B284" s="16"/>
      <c r="C284" s="22"/>
      <c r="D284" s="22"/>
      <c r="E284" s="6"/>
      <c r="F284" s="7"/>
      <c r="G284" s="17"/>
      <c r="H284" s="17"/>
      <c r="I284" s="15"/>
      <c r="J284" s="15"/>
      <c r="K284" s="15"/>
      <c r="L284" s="12"/>
      <c r="M284" s="18"/>
      <c r="N284" s="19"/>
      <c r="O284" s="20"/>
      <c r="P284" s="15"/>
      <c r="Q284" s="63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25" t="str">
        <f t="shared" si="11"/>
        <v/>
      </c>
      <c r="B285" s="5"/>
      <c r="C285" s="21"/>
      <c r="D285" s="21"/>
      <c r="E285" s="6"/>
      <c r="F285" s="7"/>
      <c r="G285" s="6"/>
      <c r="H285" s="6"/>
      <c r="I285" s="11"/>
      <c r="J285" s="11"/>
      <c r="K285" s="11"/>
      <c r="L285" s="12"/>
      <c r="M285" s="13"/>
      <c r="N285" s="14"/>
      <c r="O285" s="7"/>
      <c r="P285" s="11"/>
      <c r="Q285" s="63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25" t="str">
        <f t="shared" si="11"/>
        <v/>
      </c>
      <c r="B286" s="5"/>
      <c r="C286" s="21"/>
      <c r="D286" s="21"/>
      <c r="E286" s="6"/>
      <c r="F286" s="7"/>
      <c r="G286" s="6"/>
      <c r="H286" s="6"/>
      <c r="I286" s="11"/>
      <c r="J286" s="11"/>
      <c r="K286" s="11"/>
      <c r="L286" s="12"/>
      <c r="M286" s="13"/>
      <c r="N286" s="14"/>
      <c r="O286" s="7"/>
      <c r="P286" s="11"/>
      <c r="Q286" s="63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25" t="str">
        <f t="shared" si="11"/>
        <v/>
      </c>
      <c r="B287" s="5"/>
      <c r="C287" s="21"/>
      <c r="D287" s="21"/>
      <c r="E287" s="6"/>
      <c r="F287" s="7"/>
      <c r="G287" s="6"/>
      <c r="H287" s="6"/>
      <c r="I287" s="11"/>
      <c r="J287" s="11"/>
      <c r="K287" s="11"/>
      <c r="L287" s="12"/>
      <c r="M287" s="13"/>
      <c r="N287" s="14"/>
      <c r="O287" s="7"/>
      <c r="P287" s="11"/>
      <c r="Q287" s="63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25" t="str">
        <f t="shared" si="11"/>
        <v/>
      </c>
      <c r="B288" s="5"/>
      <c r="C288" s="21"/>
      <c r="D288" s="21"/>
      <c r="E288" s="6"/>
      <c r="F288" s="7"/>
      <c r="G288" s="6"/>
      <c r="H288" s="6"/>
      <c r="I288" s="11"/>
      <c r="J288" s="11"/>
      <c r="K288" s="11"/>
      <c r="L288" s="12"/>
      <c r="M288" s="13"/>
      <c r="N288" s="14"/>
      <c r="O288" s="7"/>
      <c r="P288" s="11"/>
      <c r="Q288" s="63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25" t="str">
        <f t="shared" si="11"/>
        <v/>
      </c>
      <c r="B289" s="5"/>
      <c r="C289" s="21"/>
      <c r="D289" s="21"/>
      <c r="E289" s="6"/>
      <c r="F289" s="7"/>
      <c r="G289" s="6"/>
      <c r="H289" s="6"/>
      <c r="I289" s="11"/>
      <c r="J289" s="11"/>
      <c r="K289" s="11"/>
      <c r="L289" s="12"/>
      <c r="M289" s="13"/>
      <c r="N289" s="14"/>
      <c r="O289" s="7"/>
      <c r="P289" s="11"/>
      <c r="Q289" s="63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25" t="str">
        <f t="shared" si="11"/>
        <v/>
      </c>
      <c r="B290" s="5"/>
      <c r="C290" s="21"/>
      <c r="D290" s="21"/>
      <c r="E290" s="6"/>
      <c r="F290" s="7"/>
      <c r="G290" s="6"/>
      <c r="H290" s="6"/>
      <c r="I290" s="11"/>
      <c r="J290" s="11"/>
      <c r="K290" s="11"/>
      <c r="L290" s="12"/>
      <c r="M290" s="13"/>
      <c r="N290" s="14"/>
      <c r="O290" s="7"/>
      <c r="P290" s="11"/>
      <c r="Q290" s="63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25" t="str">
        <f t="shared" si="11"/>
        <v/>
      </c>
      <c r="B291" s="5"/>
      <c r="C291" s="21"/>
      <c r="D291" s="21"/>
      <c r="E291" s="6"/>
      <c r="F291" s="7"/>
      <c r="G291" s="6"/>
      <c r="H291" s="6"/>
      <c r="I291" s="11"/>
      <c r="J291" s="11"/>
      <c r="K291" s="11"/>
      <c r="L291" s="12"/>
      <c r="M291" s="13"/>
      <c r="N291" s="14"/>
      <c r="O291" s="7"/>
      <c r="P291" s="11"/>
      <c r="Q291" s="63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25" t="str">
        <f t="shared" si="11"/>
        <v/>
      </c>
      <c r="B292" s="5"/>
      <c r="C292" s="21"/>
      <c r="D292" s="21"/>
      <c r="E292" s="6"/>
      <c r="F292" s="7"/>
      <c r="G292" s="6"/>
      <c r="H292" s="6"/>
      <c r="I292" s="11"/>
      <c r="J292" s="11"/>
      <c r="K292" s="11"/>
      <c r="L292" s="12"/>
      <c r="M292" s="13"/>
      <c r="N292" s="14"/>
      <c r="O292" s="7"/>
      <c r="P292" s="11"/>
      <c r="Q292" s="63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25" t="str">
        <f t="shared" si="11"/>
        <v/>
      </c>
      <c r="B293" s="5"/>
      <c r="C293" s="21"/>
      <c r="D293" s="21"/>
      <c r="E293" s="6"/>
      <c r="F293" s="7"/>
      <c r="G293" s="6"/>
      <c r="H293" s="6"/>
      <c r="I293" s="11"/>
      <c r="J293" s="11"/>
      <c r="K293" s="11"/>
      <c r="L293" s="12"/>
      <c r="M293" s="13"/>
      <c r="N293" s="14"/>
      <c r="O293" s="7"/>
      <c r="P293" s="11"/>
      <c r="Q293" s="63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25" t="str">
        <f t="shared" si="11"/>
        <v/>
      </c>
      <c r="B294" s="5"/>
      <c r="C294" s="21"/>
      <c r="D294" s="21"/>
      <c r="E294" s="6"/>
      <c r="F294" s="7"/>
      <c r="G294" s="6"/>
      <c r="H294" s="6"/>
      <c r="I294" s="11"/>
      <c r="J294" s="11"/>
      <c r="K294" s="11"/>
      <c r="L294" s="12"/>
      <c r="M294" s="13"/>
      <c r="N294" s="14"/>
      <c r="O294" s="7"/>
      <c r="P294" s="11"/>
      <c r="Q294" s="63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25" t="str">
        <f t="shared" si="11"/>
        <v/>
      </c>
      <c r="B295" s="5"/>
      <c r="C295" s="21"/>
      <c r="D295" s="21"/>
      <c r="E295" s="6"/>
      <c r="F295" s="7"/>
      <c r="G295" s="6"/>
      <c r="H295" s="6"/>
      <c r="I295" s="11"/>
      <c r="J295" s="11"/>
      <c r="K295" s="11"/>
      <c r="L295" s="12"/>
      <c r="M295" s="13"/>
      <c r="N295" s="14"/>
      <c r="O295" s="7"/>
      <c r="P295" s="11"/>
      <c r="Q295" s="63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25" t="str">
        <f t="shared" si="11"/>
        <v/>
      </c>
      <c r="B296" s="5"/>
      <c r="C296" s="21"/>
      <c r="D296" s="21"/>
      <c r="E296" s="6"/>
      <c r="F296" s="7"/>
      <c r="G296" s="6"/>
      <c r="H296" s="6"/>
      <c r="I296" s="11"/>
      <c r="J296" s="11"/>
      <c r="K296" s="11"/>
      <c r="L296" s="12"/>
      <c r="M296" s="13"/>
      <c r="N296" s="14"/>
      <c r="O296" s="7"/>
      <c r="P296" s="11"/>
      <c r="Q296" s="63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25" t="str">
        <f t="shared" si="11"/>
        <v/>
      </c>
      <c r="B297" s="5"/>
      <c r="C297" s="21"/>
      <c r="D297" s="21"/>
      <c r="E297" s="6"/>
      <c r="F297" s="7"/>
      <c r="G297" s="6"/>
      <c r="H297" s="6"/>
      <c r="I297" s="11"/>
      <c r="J297" s="11"/>
      <c r="K297" s="11"/>
      <c r="L297" s="12"/>
      <c r="M297" s="13"/>
      <c r="N297" s="14"/>
      <c r="O297" s="7"/>
      <c r="P297" s="11"/>
      <c r="Q297" s="63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25" t="str">
        <f t="shared" si="11"/>
        <v/>
      </c>
      <c r="B298" s="5"/>
      <c r="C298" s="21"/>
      <c r="D298" s="21"/>
      <c r="E298" s="6"/>
      <c r="F298" s="7"/>
      <c r="G298" s="6"/>
      <c r="H298" s="6"/>
      <c r="I298" s="11"/>
      <c r="J298" s="11"/>
      <c r="K298" s="11"/>
      <c r="L298" s="12"/>
      <c r="M298" s="13"/>
      <c r="N298" s="14"/>
      <c r="O298" s="7"/>
      <c r="P298" s="11"/>
      <c r="Q298" s="63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25" t="str">
        <f t="shared" si="11"/>
        <v/>
      </c>
      <c r="B299" s="5"/>
      <c r="C299" s="21"/>
      <c r="D299" s="21"/>
      <c r="E299" s="6"/>
      <c r="F299" s="7"/>
      <c r="G299" s="6"/>
      <c r="H299" s="6"/>
      <c r="I299" s="11"/>
      <c r="J299" s="11"/>
      <c r="K299" s="11"/>
      <c r="L299" s="12"/>
      <c r="M299" s="13"/>
      <c r="N299" s="14"/>
      <c r="O299" s="7"/>
      <c r="P299" s="11"/>
      <c r="Q299" s="63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25" t="str">
        <f t="shared" si="11"/>
        <v/>
      </c>
      <c r="B300" s="5"/>
      <c r="C300" s="21"/>
      <c r="D300" s="21"/>
      <c r="E300" s="6"/>
      <c r="F300" s="7"/>
      <c r="G300" s="6"/>
      <c r="H300" s="6"/>
      <c r="I300" s="11"/>
      <c r="J300" s="11"/>
      <c r="K300" s="11"/>
      <c r="L300" s="12"/>
      <c r="M300" s="13"/>
      <c r="N300" s="14"/>
      <c r="O300" s="7"/>
      <c r="P300" s="11"/>
      <c r="Q300" s="63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25" t="str">
        <f t="shared" si="11"/>
        <v/>
      </c>
      <c r="B301" s="5"/>
      <c r="C301" s="21"/>
      <c r="D301" s="21"/>
      <c r="E301" s="6"/>
      <c r="F301" s="7"/>
      <c r="G301" s="6"/>
      <c r="H301" s="6"/>
      <c r="I301" s="11"/>
      <c r="J301" s="11"/>
      <c r="K301" s="11"/>
      <c r="L301" s="12"/>
      <c r="M301" s="13"/>
      <c r="N301" s="14"/>
      <c r="O301" s="7"/>
      <c r="P301" s="11"/>
      <c r="Q301" s="63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25" t="str">
        <f t="shared" si="11"/>
        <v/>
      </c>
      <c r="B302" s="5"/>
      <c r="C302" s="21"/>
      <c r="D302" s="21"/>
      <c r="E302" s="6"/>
      <c r="F302" s="7"/>
      <c r="G302" s="6"/>
      <c r="H302" s="6"/>
      <c r="I302" s="11"/>
      <c r="J302" s="11"/>
      <c r="K302" s="11"/>
      <c r="L302" s="12"/>
      <c r="M302" s="13"/>
      <c r="N302" s="14"/>
      <c r="O302" s="7"/>
      <c r="P302" s="11"/>
      <c r="Q302" s="63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25" t="str">
        <f t="shared" si="11"/>
        <v/>
      </c>
      <c r="B303" s="5"/>
      <c r="C303" s="21"/>
      <c r="D303" s="21"/>
      <c r="E303" s="6"/>
      <c r="F303" s="7"/>
      <c r="G303" s="6"/>
      <c r="H303" s="6"/>
      <c r="I303" s="11"/>
      <c r="J303" s="11"/>
      <c r="K303" s="11"/>
      <c r="L303" s="12"/>
      <c r="M303" s="13"/>
      <c r="N303" s="14"/>
      <c r="O303" s="7"/>
      <c r="P303" s="11"/>
      <c r="Q303" s="63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25" t="str">
        <f t="shared" si="11"/>
        <v/>
      </c>
      <c r="B304" s="5"/>
      <c r="C304" s="21"/>
      <c r="D304" s="21"/>
      <c r="E304" s="6"/>
      <c r="F304" s="7"/>
      <c r="G304" s="6"/>
      <c r="H304" s="6"/>
      <c r="I304" s="11"/>
      <c r="J304" s="11"/>
      <c r="K304" s="11"/>
      <c r="L304" s="12"/>
      <c r="M304" s="13"/>
      <c r="N304" s="14"/>
      <c r="O304" s="7"/>
      <c r="P304" s="11"/>
      <c r="Q304" s="63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25" t="str">
        <f t="shared" si="11"/>
        <v/>
      </c>
      <c r="B305" s="5"/>
      <c r="C305" s="21"/>
      <c r="D305" s="21"/>
      <c r="E305" s="6"/>
      <c r="F305" s="7"/>
      <c r="G305" s="6"/>
      <c r="H305" s="6"/>
      <c r="I305" s="11"/>
      <c r="J305" s="11"/>
      <c r="K305" s="11"/>
      <c r="L305" s="12"/>
      <c r="M305" s="13"/>
      <c r="N305" s="14"/>
      <c r="O305" s="7"/>
      <c r="P305" s="11"/>
      <c r="Q305" s="63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25" t="str">
        <f t="shared" si="11"/>
        <v/>
      </c>
      <c r="B306" s="5"/>
      <c r="C306" s="21"/>
      <c r="D306" s="21"/>
      <c r="E306" s="6"/>
      <c r="F306" s="7"/>
      <c r="G306" s="6"/>
      <c r="H306" s="6"/>
      <c r="I306" s="11"/>
      <c r="J306" s="11"/>
      <c r="K306" s="11"/>
      <c r="L306" s="12"/>
      <c r="M306" s="13"/>
      <c r="N306" s="14"/>
      <c r="O306" s="7"/>
      <c r="P306" s="11"/>
      <c r="Q306" s="63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25" t="str">
        <f t="shared" si="11"/>
        <v/>
      </c>
      <c r="B307" s="5"/>
      <c r="C307" s="21"/>
      <c r="D307" s="21"/>
      <c r="E307" s="6"/>
      <c r="F307" s="7"/>
      <c r="G307" s="6"/>
      <c r="H307" s="6"/>
      <c r="I307" s="11"/>
      <c r="J307" s="11"/>
      <c r="K307" s="11"/>
      <c r="L307" s="12"/>
      <c r="M307" s="13"/>
      <c r="N307" s="14"/>
      <c r="O307" s="7"/>
      <c r="P307" s="11"/>
      <c r="Q307" s="63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25" t="str">
        <f t="shared" si="11"/>
        <v/>
      </c>
      <c r="B308" s="5"/>
      <c r="C308" s="21"/>
      <c r="D308" s="21"/>
      <c r="E308" s="6"/>
      <c r="F308" s="7"/>
      <c r="G308" s="6"/>
      <c r="H308" s="6"/>
      <c r="I308" s="11"/>
      <c r="J308" s="11"/>
      <c r="K308" s="11"/>
      <c r="L308" s="12"/>
      <c r="M308" s="13"/>
      <c r="N308" s="14"/>
      <c r="O308" s="7"/>
      <c r="P308" s="11"/>
      <c r="Q308" s="63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25" t="str">
        <f t="shared" si="11"/>
        <v/>
      </c>
      <c r="B309" s="5"/>
      <c r="C309" s="21"/>
      <c r="D309" s="21"/>
      <c r="E309" s="6"/>
      <c r="F309" s="7"/>
      <c r="G309" s="6"/>
      <c r="H309" s="6"/>
      <c r="I309" s="11"/>
      <c r="J309" s="11"/>
      <c r="K309" s="11"/>
      <c r="L309" s="12"/>
      <c r="M309" s="13"/>
      <c r="N309" s="14"/>
      <c r="O309" s="7"/>
      <c r="P309" s="11"/>
      <c r="Q309" s="63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25" t="str">
        <f t="shared" si="11"/>
        <v/>
      </c>
      <c r="B310" s="5"/>
      <c r="C310" s="21"/>
      <c r="D310" s="21"/>
      <c r="E310" s="6"/>
      <c r="F310" s="7"/>
      <c r="G310" s="6"/>
      <c r="H310" s="6"/>
      <c r="I310" s="11"/>
      <c r="J310" s="11"/>
      <c r="K310" s="11"/>
      <c r="L310" s="12"/>
      <c r="M310" s="13"/>
      <c r="N310" s="14"/>
      <c r="O310" s="7"/>
      <c r="P310" s="11"/>
      <c r="Q310" s="63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25" t="str">
        <f t="shared" si="11"/>
        <v/>
      </c>
      <c r="B311" s="5"/>
      <c r="C311" s="21"/>
      <c r="D311" s="21"/>
      <c r="E311" s="6"/>
      <c r="F311" s="7"/>
      <c r="G311" s="6"/>
      <c r="H311" s="6"/>
      <c r="I311" s="11"/>
      <c r="J311" s="11"/>
      <c r="K311" s="11"/>
      <c r="L311" s="12"/>
      <c r="M311" s="13"/>
      <c r="N311" s="14"/>
      <c r="O311" s="7"/>
      <c r="P311" s="11"/>
      <c r="Q311" s="63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25" t="str">
        <f t="shared" si="11"/>
        <v/>
      </c>
      <c r="B312" s="5"/>
      <c r="C312" s="21"/>
      <c r="D312" s="21"/>
      <c r="E312" s="6"/>
      <c r="F312" s="7"/>
      <c r="G312" s="6"/>
      <c r="H312" s="6"/>
      <c r="I312" s="11"/>
      <c r="J312" s="11"/>
      <c r="K312" s="11"/>
      <c r="L312" s="12"/>
      <c r="M312" s="13"/>
      <c r="N312" s="14"/>
      <c r="O312" s="7"/>
      <c r="P312" s="11"/>
      <c r="Q312" s="63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25" t="str">
        <f t="shared" si="11"/>
        <v/>
      </c>
      <c r="B313" s="5"/>
      <c r="C313" s="21"/>
      <c r="D313" s="21"/>
      <c r="E313" s="6"/>
      <c r="F313" s="7"/>
      <c r="G313" s="6"/>
      <c r="H313" s="6"/>
      <c r="I313" s="11"/>
      <c r="J313" s="11"/>
      <c r="K313" s="11"/>
      <c r="L313" s="12"/>
      <c r="M313" s="13"/>
      <c r="N313" s="14"/>
      <c r="O313" s="7"/>
      <c r="P313" s="11"/>
      <c r="Q313" s="63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25" t="str">
        <f t="shared" si="11"/>
        <v/>
      </c>
      <c r="B314" s="5"/>
      <c r="C314" s="21"/>
      <c r="D314" s="21"/>
      <c r="E314" s="6"/>
      <c r="F314" s="7"/>
      <c r="G314" s="6"/>
      <c r="H314" s="6"/>
      <c r="I314" s="11"/>
      <c r="J314" s="11"/>
      <c r="K314" s="11"/>
      <c r="L314" s="12"/>
      <c r="M314" s="13"/>
      <c r="N314" s="14"/>
      <c r="O314" s="7"/>
      <c r="P314" s="11"/>
      <c r="Q314" s="63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25" t="str">
        <f t="shared" si="11"/>
        <v/>
      </c>
      <c r="B315" s="16"/>
      <c r="C315" s="22"/>
      <c r="D315" s="22"/>
      <c r="E315" s="6"/>
      <c r="F315" s="7"/>
      <c r="G315" s="17"/>
      <c r="H315" s="17"/>
      <c r="I315" s="15"/>
      <c r="J315" s="15"/>
      <c r="K315" s="15"/>
      <c r="L315" s="12"/>
      <c r="M315" s="18"/>
      <c r="N315" s="19"/>
      <c r="O315" s="20"/>
      <c r="P315" s="15"/>
      <c r="Q315" s="63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25" t="str">
        <f t="shared" si="11"/>
        <v/>
      </c>
      <c r="B316" s="5"/>
      <c r="C316" s="21"/>
      <c r="D316" s="21"/>
      <c r="E316" s="6"/>
      <c r="F316" s="7"/>
      <c r="G316" s="6"/>
      <c r="H316" s="6"/>
      <c r="I316" s="11"/>
      <c r="J316" s="11"/>
      <c r="K316" s="11"/>
      <c r="L316" s="12"/>
      <c r="M316" s="13"/>
      <c r="N316" s="14"/>
      <c r="O316" s="7"/>
      <c r="P316" s="11"/>
      <c r="Q316" s="63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25" t="str">
        <f t="shared" si="11"/>
        <v/>
      </c>
      <c r="B317" s="5"/>
      <c r="C317" s="21"/>
      <c r="D317" s="21"/>
      <c r="E317" s="6"/>
      <c r="F317" s="7"/>
      <c r="G317" s="6"/>
      <c r="H317" s="6"/>
      <c r="I317" s="11"/>
      <c r="J317" s="11"/>
      <c r="K317" s="11"/>
      <c r="L317" s="12"/>
      <c r="M317" s="13"/>
      <c r="N317" s="14"/>
      <c r="O317" s="7"/>
      <c r="P317" s="11"/>
      <c r="Q317" s="63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25" t="str">
        <f t="shared" si="11"/>
        <v/>
      </c>
      <c r="B318" s="5"/>
      <c r="C318" s="21"/>
      <c r="D318" s="21"/>
      <c r="E318" s="6"/>
      <c r="F318" s="7"/>
      <c r="G318" s="6"/>
      <c r="H318" s="6"/>
      <c r="I318" s="11"/>
      <c r="J318" s="11"/>
      <c r="K318" s="11"/>
      <c r="L318" s="12"/>
      <c r="M318" s="13"/>
      <c r="N318" s="14"/>
      <c r="O318" s="7"/>
      <c r="P318" s="11"/>
      <c r="Q318" s="63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25" t="str">
        <f t="shared" si="11"/>
        <v/>
      </c>
      <c r="B319" s="5"/>
      <c r="C319" s="21"/>
      <c r="D319" s="21"/>
      <c r="E319" s="6"/>
      <c r="F319" s="7"/>
      <c r="G319" s="6"/>
      <c r="H319" s="6"/>
      <c r="I319" s="11"/>
      <c r="J319" s="11"/>
      <c r="K319" s="11"/>
      <c r="L319" s="12"/>
      <c r="M319" s="13"/>
      <c r="N319" s="14"/>
      <c r="O319" s="7"/>
      <c r="P319" s="11"/>
      <c r="Q319" s="63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25" t="str">
        <f t="shared" si="11"/>
        <v/>
      </c>
      <c r="B320" s="5"/>
      <c r="C320" s="21"/>
      <c r="D320" s="21"/>
      <c r="E320" s="6"/>
      <c r="F320" s="7"/>
      <c r="G320" s="6"/>
      <c r="H320" s="6"/>
      <c r="I320" s="11"/>
      <c r="J320" s="11"/>
      <c r="K320" s="11"/>
      <c r="L320" s="12"/>
      <c r="M320" s="13"/>
      <c r="N320" s="14"/>
      <c r="O320" s="7"/>
      <c r="P320" s="11"/>
      <c r="Q320" s="63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25" t="str">
        <f t="shared" si="11"/>
        <v/>
      </c>
      <c r="B321" s="5"/>
      <c r="C321" s="21"/>
      <c r="D321" s="21"/>
      <c r="E321" s="6"/>
      <c r="F321" s="7"/>
      <c r="G321" s="6"/>
      <c r="H321" s="6"/>
      <c r="I321" s="11"/>
      <c r="J321" s="11"/>
      <c r="K321" s="11"/>
      <c r="L321" s="12"/>
      <c r="M321" s="13"/>
      <c r="N321" s="14"/>
      <c r="O321" s="7"/>
      <c r="P321" s="11"/>
      <c r="Q321" s="63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25" t="str">
        <f t="shared" si="11"/>
        <v/>
      </c>
      <c r="B322" s="5"/>
      <c r="C322" s="21"/>
      <c r="D322" s="21"/>
      <c r="E322" s="6"/>
      <c r="F322" s="7"/>
      <c r="G322" s="6"/>
      <c r="H322" s="6"/>
      <c r="I322" s="11"/>
      <c r="J322" s="11"/>
      <c r="K322" s="11"/>
      <c r="L322" s="12"/>
      <c r="M322" s="13"/>
      <c r="N322" s="14"/>
      <c r="O322" s="7"/>
      <c r="P322" s="11"/>
      <c r="Q322" s="63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25" t="str">
        <f t="shared" si="11"/>
        <v/>
      </c>
      <c r="B323" s="5"/>
      <c r="C323" s="21"/>
      <c r="D323" s="21"/>
      <c r="E323" s="6"/>
      <c r="F323" s="7"/>
      <c r="G323" s="6"/>
      <c r="H323" s="6"/>
      <c r="I323" s="11"/>
      <c r="J323" s="11"/>
      <c r="K323" s="11"/>
      <c r="L323" s="12"/>
      <c r="M323" s="13"/>
      <c r="N323" s="14"/>
      <c r="O323" s="7"/>
      <c r="P323" s="11"/>
      <c r="Q323" s="63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25" t="str">
        <f t="shared" si="11"/>
        <v/>
      </c>
      <c r="B324" s="5"/>
      <c r="C324" s="21"/>
      <c r="D324" s="21"/>
      <c r="E324" s="6"/>
      <c r="F324" s="7"/>
      <c r="G324" s="6"/>
      <c r="H324" s="6"/>
      <c r="I324" s="11"/>
      <c r="J324" s="11"/>
      <c r="K324" s="11"/>
      <c r="L324" s="12"/>
      <c r="M324" s="13"/>
      <c r="N324" s="14"/>
      <c r="O324" s="7"/>
      <c r="P324" s="11"/>
      <c r="Q324" s="63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25" t="str">
        <f t="shared" si="11"/>
        <v/>
      </c>
      <c r="B325" s="5"/>
      <c r="C325" s="21"/>
      <c r="D325" s="21"/>
      <c r="E325" s="6"/>
      <c r="F325" s="7"/>
      <c r="G325" s="6"/>
      <c r="H325" s="6"/>
      <c r="I325" s="11"/>
      <c r="J325" s="11"/>
      <c r="K325" s="11"/>
      <c r="L325" s="12"/>
      <c r="M325" s="13"/>
      <c r="N325" s="14"/>
      <c r="O325" s="7"/>
      <c r="P325" s="11"/>
      <c r="Q325" s="63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25" t="str">
        <f t="shared" si="11"/>
        <v/>
      </c>
      <c r="B326" s="5"/>
      <c r="C326" s="21"/>
      <c r="D326" s="21"/>
      <c r="E326" s="6"/>
      <c r="F326" s="7"/>
      <c r="G326" s="6"/>
      <c r="H326" s="6"/>
      <c r="I326" s="11"/>
      <c r="J326" s="11"/>
      <c r="K326" s="11"/>
      <c r="L326" s="12"/>
      <c r="M326" s="13"/>
      <c r="N326" s="14"/>
      <c r="O326" s="7"/>
      <c r="P326" s="11"/>
      <c r="Q326" s="63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25" t="str">
        <f t="shared" si="11"/>
        <v/>
      </c>
      <c r="B327" s="5"/>
      <c r="C327" s="21"/>
      <c r="D327" s="21"/>
      <c r="E327" s="6"/>
      <c r="F327" s="7"/>
      <c r="G327" s="6"/>
      <c r="H327" s="6"/>
      <c r="I327" s="11"/>
      <c r="J327" s="11"/>
      <c r="K327" s="11"/>
      <c r="L327" s="12"/>
      <c r="M327" s="13"/>
      <c r="N327" s="14"/>
      <c r="O327" s="7"/>
      <c r="P327" s="11"/>
      <c r="Q327" s="63" t="str">
        <f t="shared" si="14"/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25" t="str">
        <f t="shared" si="11"/>
        <v/>
      </c>
      <c r="B328" s="5"/>
      <c r="C328" s="21"/>
      <c r="D328" s="21"/>
      <c r="E328" s="6"/>
      <c r="F328" s="7"/>
      <c r="G328" s="6"/>
      <c r="H328" s="6"/>
      <c r="I328" s="11"/>
      <c r="J328" s="11"/>
      <c r="K328" s="11"/>
      <c r="L328" s="12"/>
      <c r="M328" s="13"/>
      <c r="N328" s="14"/>
      <c r="O328" s="7"/>
      <c r="P328" s="11"/>
      <c r="Q328" s="63" t="str">
        <f t="shared" si="14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25" t="str">
        <f t="shared" si="11"/>
        <v/>
      </c>
      <c r="B329" s="5"/>
      <c r="C329" s="21"/>
      <c r="D329" s="21"/>
      <c r="E329" s="6"/>
      <c r="F329" s="7"/>
      <c r="G329" s="6"/>
      <c r="H329" s="6"/>
      <c r="I329" s="11"/>
      <c r="J329" s="11"/>
      <c r="K329" s="11"/>
      <c r="L329" s="12"/>
      <c r="M329" s="13"/>
      <c r="N329" s="14"/>
      <c r="O329" s="7"/>
      <c r="P329" s="11"/>
      <c r="Q329" s="63" t="str">
        <f t="shared" si="14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25" t="str">
        <f t="shared" si="11"/>
        <v/>
      </c>
      <c r="B330" s="5"/>
      <c r="C330" s="21"/>
      <c r="D330" s="21"/>
      <c r="E330" s="6"/>
      <c r="F330" s="7"/>
      <c r="G330" s="6"/>
      <c r="H330" s="6"/>
      <c r="I330" s="11"/>
      <c r="J330" s="11"/>
      <c r="K330" s="11"/>
      <c r="L330" s="12"/>
      <c r="M330" s="13"/>
      <c r="N330" s="14"/>
      <c r="O330" s="7"/>
      <c r="P330" s="11"/>
      <c r="Q330" s="63" t="str">
        <f t="shared" si="14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25" t="str">
        <f t="shared" si="11"/>
        <v/>
      </c>
      <c r="B331" s="5"/>
      <c r="C331" s="21"/>
      <c r="D331" s="21"/>
      <c r="E331" s="6"/>
      <c r="F331" s="7"/>
      <c r="G331" s="6"/>
      <c r="H331" s="6"/>
      <c r="I331" s="11"/>
      <c r="J331" s="11"/>
      <c r="K331" s="11"/>
      <c r="L331" s="12"/>
      <c r="M331" s="13"/>
      <c r="N331" s="14"/>
      <c r="O331" s="7"/>
      <c r="P331" s="11"/>
      <c r="Q331" s="63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25" t="str">
        <f t="shared" si="11"/>
        <v/>
      </c>
      <c r="B332" s="5"/>
      <c r="C332" s="21"/>
      <c r="D332" s="21"/>
      <c r="E332" s="6"/>
      <c r="F332" s="7"/>
      <c r="G332" s="6"/>
      <c r="H332" s="6"/>
      <c r="I332" s="11"/>
      <c r="J332" s="11"/>
      <c r="K332" s="11"/>
      <c r="L332" s="12"/>
      <c r="M332" s="13"/>
      <c r="N332" s="14"/>
      <c r="O332" s="7"/>
      <c r="P332" s="11"/>
      <c r="Q332" s="63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25" t="str">
        <f t="shared" si="11"/>
        <v/>
      </c>
      <c r="B333" s="5"/>
      <c r="C333" s="21"/>
      <c r="D333" s="21"/>
      <c r="E333" s="6"/>
      <c r="F333" s="7"/>
      <c r="G333" s="6"/>
      <c r="H333" s="6"/>
      <c r="I333" s="11"/>
      <c r="J333" s="11"/>
      <c r="K333" s="11"/>
      <c r="L333" s="12"/>
      <c r="M333" s="13"/>
      <c r="N333" s="14"/>
      <c r="O333" s="7"/>
      <c r="P333" s="11"/>
      <c r="Q333" s="63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25" t="str">
        <f t="shared" si="11"/>
        <v/>
      </c>
      <c r="B334" s="5"/>
      <c r="C334" s="21"/>
      <c r="D334" s="21"/>
      <c r="E334" s="6"/>
      <c r="F334" s="7"/>
      <c r="G334" s="6"/>
      <c r="H334" s="6"/>
      <c r="I334" s="11"/>
      <c r="J334" s="11"/>
      <c r="K334" s="11"/>
      <c r="L334" s="12"/>
      <c r="M334" s="13"/>
      <c r="N334" s="14"/>
      <c r="O334" s="7"/>
      <c r="P334" s="11"/>
      <c r="Q334" s="63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25" t="str">
        <f t="shared" si="11"/>
        <v/>
      </c>
      <c r="B335" s="5"/>
      <c r="C335" s="21"/>
      <c r="D335" s="21"/>
      <c r="E335" s="6"/>
      <c r="F335" s="7"/>
      <c r="G335" s="6"/>
      <c r="H335" s="6"/>
      <c r="I335" s="11"/>
      <c r="J335" s="11"/>
      <c r="K335" s="11"/>
      <c r="L335" s="12"/>
      <c r="M335" s="13"/>
      <c r="N335" s="14"/>
      <c r="O335" s="7"/>
      <c r="P335" s="11"/>
      <c r="Q335" s="63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25" t="str">
        <f t="shared" si="11"/>
        <v/>
      </c>
      <c r="B336" s="5"/>
      <c r="C336" s="21"/>
      <c r="D336" s="21"/>
      <c r="E336" s="6"/>
      <c r="F336" s="7"/>
      <c r="G336" s="6"/>
      <c r="H336" s="6"/>
      <c r="I336" s="11"/>
      <c r="J336" s="11"/>
      <c r="K336" s="11"/>
      <c r="L336" s="12"/>
      <c r="M336" s="13"/>
      <c r="N336" s="14"/>
      <c r="O336" s="7"/>
      <c r="P336" s="11"/>
      <c r="Q336" s="63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25" t="str">
        <f t="shared" si="11"/>
        <v/>
      </c>
      <c r="B337" s="5"/>
      <c r="C337" s="21"/>
      <c r="D337" s="21"/>
      <c r="E337" s="6"/>
      <c r="F337" s="7"/>
      <c r="G337" s="6"/>
      <c r="H337" s="6"/>
      <c r="I337" s="11"/>
      <c r="J337" s="11"/>
      <c r="K337" s="11"/>
      <c r="L337" s="12"/>
      <c r="M337" s="13"/>
      <c r="N337" s="14"/>
      <c r="O337" s="7"/>
      <c r="P337" s="11"/>
      <c r="Q337" s="63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25" t="str">
        <f t="shared" si="11"/>
        <v/>
      </c>
      <c r="B338" s="5"/>
      <c r="C338" s="21"/>
      <c r="D338" s="21"/>
      <c r="E338" s="6"/>
      <c r="F338" s="7"/>
      <c r="G338" s="6"/>
      <c r="H338" s="6"/>
      <c r="I338" s="11"/>
      <c r="J338" s="11"/>
      <c r="K338" s="11"/>
      <c r="L338" s="12"/>
      <c r="M338" s="13"/>
      <c r="N338" s="14"/>
      <c r="O338" s="7"/>
      <c r="P338" s="11"/>
      <c r="Q338" s="63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25" t="str">
        <f t="shared" si="11"/>
        <v/>
      </c>
      <c r="B339" s="16"/>
      <c r="C339" s="22"/>
      <c r="D339" s="22"/>
      <c r="E339" s="6"/>
      <c r="F339" s="7"/>
      <c r="G339" s="17"/>
      <c r="H339" s="17"/>
      <c r="I339" s="15"/>
      <c r="J339" s="15"/>
      <c r="K339" s="15"/>
      <c r="L339" s="12"/>
      <c r="M339" s="18"/>
      <c r="N339" s="19"/>
      <c r="O339" s="20"/>
      <c r="P339" s="15"/>
      <c r="Q339" s="64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25" t="str">
        <f t="shared" si="11"/>
        <v/>
      </c>
      <c r="B340" s="16"/>
      <c r="C340" s="22"/>
      <c r="D340" s="22"/>
      <c r="E340" s="6"/>
      <c r="F340" s="7"/>
      <c r="G340" s="17"/>
      <c r="H340" s="17"/>
      <c r="I340" s="15"/>
      <c r="J340" s="15"/>
      <c r="K340" s="15"/>
      <c r="L340" s="12"/>
      <c r="M340" s="18"/>
      <c r="N340" s="19"/>
      <c r="O340" s="20"/>
      <c r="P340" s="15"/>
      <c r="Q340" s="64"/>
    </row>
    <row r="341" spans="1:20" ht="15" customHeight="1">
      <c r="A341" s="25" t="str">
        <f t="shared" si="11"/>
        <v/>
      </c>
      <c r="B341" s="16"/>
      <c r="C341" s="22"/>
      <c r="D341" s="22"/>
      <c r="E341" s="6"/>
      <c r="F341" s="7"/>
      <c r="G341" s="17"/>
      <c r="H341" s="17"/>
      <c r="I341" s="15"/>
      <c r="J341" s="15"/>
      <c r="K341" s="15"/>
      <c r="L341" s="12"/>
      <c r="M341" s="18"/>
      <c r="N341" s="19"/>
      <c r="O341" s="20"/>
      <c r="P341" s="15"/>
      <c r="Q341" s="64"/>
    </row>
    <row r="342" spans="1:20" ht="15" customHeight="1">
      <c r="A342" s="25" t="str">
        <f t="shared" si="11"/>
        <v/>
      </c>
      <c r="B342" s="16"/>
      <c r="C342" s="22"/>
      <c r="D342" s="22"/>
      <c r="E342" s="6"/>
      <c r="F342" s="7"/>
      <c r="G342" s="17"/>
      <c r="H342" s="17"/>
      <c r="I342" s="15"/>
      <c r="J342" s="15"/>
      <c r="K342" s="15"/>
      <c r="L342" s="12"/>
      <c r="M342" s="18"/>
      <c r="N342" s="19"/>
      <c r="O342" s="20"/>
      <c r="P342" s="15"/>
      <c r="Q342" s="64"/>
    </row>
    <row r="343" spans="1:20" ht="15" customHeight="1">
      <c r="A343" s="25" t="str">
        <f t="shared" si="11"/>
        <v/>
      </c>
      <c r="B343" s="16"/>
      <c r="C343" s="22"/>
      <c r="D343" s="22"/>
      <c r="E343" s="6"/>
      <c r="F343" s="7"/>
      <c r="G343" s="17"/>
      <c r="H343" s="17"/>
      <c r="I343" s="15"/>
      <c r="J343" s="15"/>
      <c r="K343" s="15"/>
      <c r="L343" s="12"/>
      <c r="M343" s="18"/>
      <c r="N343" s="19"/>
      <c r="O343" s="20"/>
      <c r="P343" s="15"/>
      <c r="Q343" s="64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25" t="str">
        <f t="shared" si="11"/>
        <v/>
      </c>
      <c r="B344" s="16"/>
      <c r="C344" s="22"/>
      <c r="D344" s="22"/>
      <c r="E344" s="6"/>
      <c r="F344" s="7"/>
      <c r="G344" s="17"/>
      <c r="H344" s="17"/>
      <c r="I344" s="15"/>
      <c r="J344" s="15"/>
      <c r="K344" s="15"/>
      <c r="L344" s="12"/>
      <c r="M344" s="18"/>
      <c r="N344" s="19"/>
      <c r="O344" s="20"/>
      <c r="P344" s="15"/>
      <c r="Q344" s="64"/>
    </row>
    <row r="345" spans="1:20" ht="15" customHeight="1">
      <c r="A345" s="25" t="str">
        <f t="shared" si="11"/>
        <v/>
      </c>
      <c r="B345" s="16"/>
      <c r="C345" s="22"/>
      <c r="D345" s="22"/>
      <c r="E345" s="6"/>
      <c r="F345" s="7"/>
      <c r="G345" s="17"/>
      <c r="H345" s="17"/>
      <c r="I345" s="15"/>
      <c r="J345" s="15"/>
      <c r="K345" s="15"/>
      <c r="L345" s="12"/>
      <c r="M345" s="18"/>
      <c r="N345" s="19"/>
      <c r="O345" s="20"/>
      <c r="P345" s="15"/>
      <c r="Q345" s="64"/>
    </row>
    <row r="346" spans="1:20" ht="15" customHeight="1">
      <c r="A346" s="25" t="str">
        <f t="shared" si="11"/>
        <v/>
      </c>
      <c r="B346" s="16"/>
      <c r="C346" s="22"/>
      <c r="D346" s="22"/>
      <c r="E346" s="6"/>
      <c r="F346" s="7"/>
      <c r="G346" s="17"/>
      <c r="H346" s="17"/>
      <c r="I346" s="15"/>
      <c r="J346" s="15"/>
      <c r="K346" s="15"/>
      <c r="L346" s="12"/>
      <c r="M346" s="18"/>
      <c r="N346" s="19"/>
      <c r="O346" s="20"/>
      <c r="P346" s="15"/>
      <c r="Q346" s="64"/>
    </row>
    <row r="347" spans="1:20" ht="15" customHeight="1">
      <c r="A347" s="25" t="str">
        <f t="shared" si="11"/>
        <v/>
      </c>
      <c r="B347" s="16"/>
      <c r="C347" s="22"/>
      <c r="D347" s="22"/>
      <c r="E347" s="6"/>
      <c r="F347" s="7"/>
      <c r="G347" s="17"/>
      <c r="H347" s="17"/>
      <c r="I347" s="15"/>
      <c r="J347" s="15"/>
      <c r="K347" s="15"/>
      <c r="L347" s="12"/>
      <c r="M347" s="18"/>
      <c r="N347" s="19"/>
      <c r="O347" s="20"/>
      <c r="P347" s="15"/>
      <c r="Q347" s="64"/>
    </row>
    <row r="348" spans="1:20" ht="15" customHeight="1">
      <c r="A348" s="25" t="str">
        <f t="shared" si="11"/>
        <v/>
      </c>
      <c r="B348" s="16"/>
      <c r="C348" s="22"/>
      <c r="D348" s="22"/>
      <c r="E348" s="6"/>
      <c r="F348" s="7"/>
      <c r="G348" s="17"/>
      <c r="H348" s="17"/>
      <c r="I348" s="15"/>
      <c r="J348" s="15"/>
      <c r="K348" s="15"/>
      <c r="L348" s="12"/>
      <c r="M348" s="18"/>
      <c r="N348" s="19"/>
      <c r="O348" s="20"/>
      <c r="P348" s="15"/>
      <c r="Q348" s="64"/>
    </row>
    <row r="349" spans="1:20" ht="15" customHeight="1">
      <c r="A349" s="25" t="str">
        <f t="shared" si="11"/>
        <v/>
      </c>
      <c r="B349" s="16"/>
      <c r="C349" s="22"/>
      <c r="D349" s="22"/>
      <c r="E349" s="6"/>
      <c r="F349" s="7"/>
      <c r="G349" s="17"/>
      <c r="H349" s="17"/>
      <c r="I349" s="15"/>
      <c r="J349" s="15"/>
      <c r="K349" s="15"/>
      <c r="L349" s="12"/>
      <c r="M349" s="18"/>
      <c r="N349" s="19"/>
      <c r="O349" s="20"/>
      <c r="P349" s="15"/>
      <c r="Q349" s="64"/>
    </row>
    <row r="350" spans="1:20" ht="15" customHeight="1">
      <c r="A350" s="25" t="str">
        <f t="shared" si="11"/>
        <v/>
      </c>
      <c r="B350" s="16"/>
      <c r="C350" s="22"/>
      <c r="D350" s="22"/>
      <c r="E350" s="6"/>
      <c r="F350" s="7"/>
      <c r="G350" s="17"/>
      <c r="H350" s="17"/>
      <c r="I350" s="15"/>
      <c r="J350" s="15"/>
      <c r="K350" s="15"/>
      <c r="L350" s="12"/>
      <c r="M350" s="18"/>
      <c r="N350" s="19"/>
      <c r="O350" s="20"/>
      <c r="P350" s="15"/>
      <c r="Q350" s="64"/>
    </row>
    <row r="351" spans="1:20" ht="15" customHeight="1">
      <c r="A351" s="25" t="str">
        <f t="shared" si="11"/>
        <v/>
      </c>
      <c r="B351" s="16"/>
      <c r="C351" s="22"/>
      <c r="D351" s="22"/>
      <c r="E351" s="6"/>
      <c r="F351" s="7"/>
      <c r="G351" s="17"/>
      <c r="H351" s="17"/>
      <c r="I351" s="15"/>
      <c r="J351" s="15"/>
      <c r="K351" s="15"/>
      <c r="L351" s="12"/>
      <c r="M351" s="18"/>
      <c r="N351" s="19"/>
      <c r="O351" s="20"/>
      <c r="P351" s="15"/>
      <c r="Q351" s="64"/>
    </row>
    <row r="352" spans="1:20" ht="15" customHeight="1">
      <c r="A352" s="25" t="str">
        <f t="shared" si="11"/>
        <v/>
      </c>
      <c r="B352" s="16"/>
      <c r="C352" s="22"/>
      <c r="D352" s="22"/>
      <c r="E352" s="6"/>
      <c r="F352" s="7"/>
      <c r="G352" s="17"/>
      <c r="H352" s="17"/>
      <c r="I352" s="15"/>
      <c r="J352" s="15"/>
      <c r="K352" s="15"/>
      <c r="L352" s="12"/>
      <c r="M352" s="18"/>
      <c r="N352" s="19"/>
      <c r="O352" s="20"/>
      <c r="P352" s="15"/>
      <c r="Q352" s="64"/>
    </row>
    <row r="353" spans="1:20" ht="15" customHeight="1">
      <c r="A353" s="25" t="str">
        <f t="shared" si="11"/>
        <v/>
      </c>
      <c r="B353" s="16"/>
      <c r="C353" s="22"/>
      <c r="D353" s="22"/>
      <c r="E353" s="6"/>
      <c r="F353" s="7"/>
      <c r="G353" s="17"/>
      <c r="H353" s="17"/>
      <c r="I353" s="15"/>
      <c r="J353" s="15"/>
      <c r="K353" s="15"/>
      <c r="L353" s="12"/>
      <c r="M353" s="18"/>
      <c r="N353" s="19"/>
      <c r="O353" s="20"/>
      <c r="P353" s="15"/>
      <c r="Q353" s="64"/>
    </row>
    <row r="354" spans="1:20" ht="15" customHeight="1">
      <c r="A354" s="25" t="str">
        <f t="shared" si="11"/>
        <v/>
      </c>
      <c r="B354" s="16"/>
      <c r="C354" s="22"/>
      <c r="D354" s="22"/>
      <c r="E354" s="6"/>
      <c r="F354" s="7"/>
      <c r="G354" s="17"/>
      <c r="H354" s="17"/>
      <c r="I354" s="15"/>
      <c r="J354" s="15"/>
      <c r="K354" s="15"/>
      <c r="L354" s="12"/>
      <c r="M354" s="18"/>
      <c r="N354" s="19"/>
      <c r="O354" s="20"/>
      <c r="P354" s="15"/>
      <c r="Q354" s="64"/>
    </row>
    <row r="355" spans="1:20" ht="15" customHeight="1">
      <c r="A355" s="25" t="str">
        <f t="shared" si="11"/>
        <v/>
      </c>
      <c r="B355" s="16"/>
      <c r="C355" s="22"/>
      <c r="D355" s="22"/>
      <c r="E355" s="6"/>
      <c r="F355" s="7"/>
      <c r="G355" s="17"/>
      <c r="H355" s="17"/>
      <c r="I355" s="15"/>
      <c r="J355" s="15"/>
      <c r="K355" s="15"/>
      <c r="L355" s="12"/>
      <c r="M355" s="18"/>
      <c r="N355" s="19"/>
      <c r="O355" s="20"/>
      <c r="P355" s="15"/>
      <c r="Q355" s="64"/>
    </row>
    <row r="356" spans="1:20" ht="15" customHeight="1">
      <c r="A356" s="25" t="str">
        <f t="shared" si="11"/>
        <v/>
      </c>
      <c r="B356" s="16"/>
      <c r="C356" s="22"/>
      <c r="D356" s="22"/>
      <c r="E356" s="6"/>
      <c r="F356" s="7"/>
      <c r="G356" s="17"/>
      <c r="H356" s="17"/>
      <c r="I356" s="15"/>
      <c r="J356" s="15"/>
      <c r="K356" s="15"/>
      <c r="L356" s="12"/>
      <c r="M356" s="18"/>
      <c r="N356" s="19"/>
      <c r="O356" s="20"/>
      <c r="P356" s="15"/>
      <c r="Q356" s="64"/>
    </row>
    <row r="357" spans="1:20" ht="15" customHeight="1">
      <c r="A357" s="25" t="str">
        <f t="shared" si="11"/>
        <v/>
      </c>
      <c r="B357" s="16"/>
      <c r="C357" s="22"/>
      <c r="D357" s="22"/>
      <c r="E357" s="6"/>
      <c r="F357" s="7"/>
      <c r="G357" s="17"/>
      <c r="H357" s="17"/>
      <c r="I357" s="15"/>
      <c r="J357" s="15"/>
      <c r="K357" s="15"/>
      <c r="L357" s="12"/>
      <c r="M357" s="18"/>
      <c r="N357" s="19"/>
      <c r="O357" s="20"/>
      <c r="P357" s="15"/>
      <c r="Q357" s="64"/>
    </row>
    <row r="358" spans="1:20" ht="15" customHeight="1">
      <c r="A358" s="25" t="str">
        <f t="shared" si="11"/>
        <v/>
      </c>
      <c r="B358" s="16"/>
      <c r="C358" s="22"/>
      <c r="D358" s="22"/>
      <c r="E358" s="6"/>
      <c r="F358" s="7"/>
      <c r="G358" s="17"/>
      <c r="H358" s="17"/>
      <c r="I358" s="15"/>
      <c r="J358" s="15"/>
      <c r="K358" s="15"/>
      <c r="L358" s="12"/>
      <c r="M358" s="18"/>
      <c r="N358" s="19"/>
      <c r="O358" s="20"/>
      <c r="P358" s="15"/>
      <c r="Q358" s="64"/>
    </row>
    <row r="359" spans="1:20" ht="15" customHeight="1">
      <c r="A359" s="25" t="str">
        <f t="shared" si="11"/>
        <v/>
      </c>
      <c r="B359" s="16"/>
      <c r="C359" s="22"/>
      <c r="D359" s="22"/>
      <c r="E359" s="6"/>
      <c r="F359" s="7"/>
      <c r="G359" s="17"/>
      <c r="H359" s="17"/>
      <c r="I359" s="15"/>
      <c r="J359" s="15"/>
      <c r="K359" s="15"/>
      <c r="L359" s="12"/>
      <c r="M359" s="18"/>
      <c r="N359" s="19"/>
      <c r="O359" s="20"/>
      <c r="P359" s="15"/>
      <c r="Q359" s="64"/>
    </row>
    <row r="360" spans="1:20" ht="15" customHeight="1">
      <c r="A360" s="25" t="str">
        <f t="shared" si="11"/>
        <v/>
      </c>
      <c r="B360" s="16"/>
      <c r="C360" s="22"/>
      <c r="D360" s="22"/>
      <c r="E360" s="6"/>
      <c r="F360" s="7"/>
      <c r="G360" s="17"/>
      <c r="H360" s="17"/>
      <c r="I360" s="15"/>
      <c r="J360" s="15"/>
      <c r="K360" s="15"/>
      <c r="L360" s="12"/>
      <c r="M360" s="18"/>
      <c r="N360" s="19"/>
      <c r="O360" s="20"/>
      <c r="P360" s="15"/>
      <c r="Q360" s="64"/>
    </row>
    <row r="361" spans="1:20" ht="15" customHeight="1">
      <c r="A361" s="25" t="str">
        <f t="shared" ref="A361:A384" si="18">IF(OR(B361="",C361="",D361=""),"",TEXT(Q361,"000")&amp;B361&amp;TEXT(C361,"00")&amp;TEXT(D361,"00"))</f>
        <v/>
      </c>
      <c r="B361" s="16"/>
      <c r="C361" s="22"/>
      <c r="D361" s="22"/>
      <c r="E361" s="6"/>
      <c r="F361" s="7"/>
      <c r="G361" s="17"/>
      <c r="H361" s="17"/>
      <c r="I361" s="15"/>
      <c r="J361" s="15"/>
      <c r="K361" s="15"/>
      <c r="L361" s="12"/>
      <c r="M361" s="18"/>
      <c r="N361" s="19"/>
      <c r="O361" s="20"/>
      <c r="P361" s="15"/>
      <c r="Q361" s="64"/>
    </row>
    <row r="362" spans="1:20" ht="15" customHeight="1">
      <c r="A362" s="25" t="str">
        <f t="shared" si="18"/>
        <v/>
      </c>
      <c r="B362" s="16"/>
      <c r="C362" s="22"/>
      <c r="D362" s="22"/>
      <c r="E362" s="6"/>
      <c r="F362" s="7"/>
      <c r="G362" s="17"/>
      <c r="H362" s="17"/>
      <c r="I362" s="15"/>
      <c r="J362" s="15"/>
      <c r="K362" s="15"/>
      <c r="L362" s="12"/>
      <c r="M362" s="18"/>
      <c r="N362" s="19"/>
      <c r="O362" s="20"/>
      <c r="P362" s="15"/>
      <c r="Q362" s="64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25" t="str">
        <f t="shared" si="18"/>
        <v/>
      </c>
      <c r="B363" s="16"/>
      <c r="C363" s="22"/>
      <c r="D363" s="22"/>
      <c r="E363" s="6"/>
      <c r="F363" s="7"/>
      <c r="G363" s="17"/>
      <c r="H363" s="17"/>
      <c r="I363" s="15"/>
      <c r="J363" s="15"/>
      <c r="K363" s="15"/>
      <c r="L363" s="12"/>
      <c r="M363" s="18"/>
      <c r="N363" s="19"/>
      <c r="O363" s="20"/>
      <c r="P363" s="15"/>
      <c r="Q363" s="64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25" t="str">
        <f t="shared" si="18"/>
        <v/>
      </c>
      <c r="B364" s="16"/>
      <c r="C364" s="22"/>
      <c r="D364" s="22"/>
      <c r="E364" s="6"/>
      <c r="F364" s="7"/>
      <c r="G364" s="17"/>
      <c r="H364" s="17"/>
      <c r="I364" s="15"/>
      <c r="J364" s="15"/>
      <c r="K364" s="15"/>
      <c r="L364" s="12"/>
      <c r="M364" s="18"/>
      <c r="N364" s="19"/>
      <c r="O364" s="20"/>
      <c r="P364" s="15"/>
      <c r="Q364" s="64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25" t="str">
        <f t="shared" si="18"/>
        <v/>
      </c>
      <c r="B365" s="16"/>
      <c r="C365" s="22"/>
      <c r="D365" s="22"/>
      <c r="E365" s="6"/>
      <c r="F365" s="7"/>
      <c r="G365" s="17"/>
      <c r="H365" s="17"/>
      <c r="I365" s="15"/>
      <c r="J365" s="15"/>
      <c r="K365" s="15"/>
      <c r="L365" s="12"/>
      <c r="M365" s="18"/>
      <c r="N365" s="19"/>
      <c r="O365" s="20"/>
      <c r="P365" s="15"/>
      <c r="Q365" s="64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25" t="str">
        <f t="shared" si="18"/>
        <v/>
      </c>
      <c r="B366" s="5"/>
      <c r="C366" s="21"/>
      <c r="D366" s="21"/>
      <c r="E366" s="6"/>
      <c r="F366" s="7"/>
      <c r="G366" s="6"/>
      <c r="H366" s="6"/>
      <c r="I366" s="11"/>
      <c r="J366" s="11"/>
      <c r="K366" s="11"/>
      <c r="L366" s="12"/>
      <c r="M366" s="13"/>
      <c r="N366" s="14"/>
      <c r="O366" s="7"/>
      <c r="P366" s="11"/>
      <c r="Q366" s="63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25" t="str">
        <f t="shared" si="18"/>
        <v/>
      </c>
      <c r="B367" s="5"/>
      <c r="C367" s="21"/>
      <c r="D367" s="21"/>
      <c r="E367" s="6"/>
      <c r="F367" s="7"/>
      <c r="G367" s="6"/>
      <c r="H367" s="6"/>
      <c r="I367" s="11"/>
      <c r="J367" s="11"/>
      <c r="K367" s="11"/>
      <c r="L367" s="12"/>
      <c r="M367" s="13"/>
      <c r="N367" s="14"/>
      <c r="O367" s="7"/>
      <c r="P367" s="11"/>
      <c r="Q367" s="63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25" t="str">
        <f t="shared" si="18"/>
        <v/>
      </c>
      <c r="B368" s="5"/>
      <c r="C368" s="21"/>
      <c r="D368" s="21"/>
      <c r="E368" s="6"/>
      <c r="F368" s="7"/>
      <c r="G368" s="6"/>
      <c r="H368" s="6"/>
      <c r="I368" s="11"/>
      <c r="J368" s="11"/>
      <c r="K368" s="11"/>
      <c r="L368" s="12"/>
      <c r="M368" s="13"/>
      <c r="N368" s="14"/>
      <c r="O368" s="7"/>
      <c r="P368" s="11"/>
      <c r="Q368" s="63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25" t="str">
        <f t="shared" si="18"/>
        <v/>
      </c>
      <c r="B369" s="5"/>
      <c r="C369" s="21"/>
      <c r="D369" s="21"/>
      <c r="E369" s="6"/>
      <c r="F369" s="7"/>
      <c r="G369" s="6"/>
      <c r="H369" s="6"/>
      <c r="I369" s="11"/>
      <c r="J369" s="11"/>
      <c r="K369" s="11"/>
      <c r="L369" s="12"/>
      <c r="M369" s="13"/>
      <c r="N369" s="14"/>
      <c r="O369" s="7"/>
      <c r="P369" s="11"/>
      <c r="Q369" s="63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25" t="str">
        <f t="shared" si="18"/>
        <v/>
      </c>
      <c r="B370" s="5"/>
      <c r="C370" s="21"/>
      <c r="D370" s="21"/>
      <c r="E370" s="6"/>
      <c r="F370" s="7"/>
      <c r="G370" s="6"/>
      <c r="H370" s="6"/>
      <c r="I370" s="11"/>
      <c r="J370" s="11"/>
      <c r="K370" s="11"/>
      <c r="L370" s="12"/>
      <c r="M370" s="13"/>
      <c r="N370" s="14"/>
      <c r="O370" s="7"/>
      <c r="P370" s="11"/>
      <c r="Q370" s="63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25" t="str">
        <f t="shared" si="18"/>
        <v/>
      </c>
      <c r="B371" s="5"/>
      <c r="C371" s="21"/>
      <c r="D371" s="21"/>
      <c r="E371" s="6"/>
      <c r="F371" s="7"/>
      <c r="G371" s="6"/>
      <c r="H371" s="6"/>
      <c r="I371" s="11"/>
      <c r="J371" s="11"/>
      <c r="K371" s="11"/>
      <c r="L371" s="12"/>
      <c r="M371" s="13"/>
      <c r="N371" s="14"/>
      <c r="O371" s="7"/>
      <c r="P371" s="11"/>
      <c r="Q371" s="63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25" t="str">
        <f t="shared" si="18"/>
        <v/>
      </c>
      <c r="B372" s="5"/>
      <c r="C372" s="21"/>
      <c r="D372" s="21"/>
      <c r="E372" s="6"/>
      <c r="F372" s="7"/>
      <c r="G372" s="6"/>
      <c r="H372" s="6"/>
      <c r="I372" s="11"/>
      <c r="J372" s="11"/>
      <c r="K372" s="11"/>
      <c r="L372" s="12"/>
      <c r="M372" s="13"/>
      <c r="N372" s="14"/>
      <c r="O372" s="7"/>
      <c r="P372" s="11"/>
      <c r="Q372" s="63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25" t="str">
        <f t="shared" si="18"/>
        <v/>
      </c>
      <c r="B373" s="5"/>
      <c r="C373" s="21"/>
      <c r="D373" s="21"/>
      <c r="E373" s="6"/>
      <c r="F373" s="7"/>
      <c r="G373" s="6"/>
      <c r="H373" s="6"/>
      <c r="I373" s="11"/>
      <c r="J373" s="11"/>
      <c r="K373" s="11"/>
      <c r="L373" s="12"/>
      <c r="M373" s="13"/>
      <c r="N373" s="14"/>
      <c r="O373" s="7"/>
      <c r="P373" s="11"/>
      <c r="Q373" s="63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25" t="str">
        <f t="shared" si="18"/>
        <v/>
      </c>
      <c r="B374" s="5"/>
      <c r="C374" s="21"/>
      <c r="D374" s="21"/>
      <c r="E374" s="6"/>
      <c r="F374" s="7"/>
      <c r="G374" s="6"/>
      <c r="H374" s="6"/>
      <c r="I374" s="11"/>
      <c r="J374" s="11"/>
      <c r="K374" s="11"/>
      <c r="L374" s="12"/>
      <c r="M374" s="13"/>
      <c r="N374" s="14"/>
      <c r="O374" s="7"/>
      <c r="P374" s="11"/>
      <c r="Q374" s="63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25" t="str">
        <f t="shared" si="18"/>
        <v/>
      </c>
      <c r="B375" s="5"/>
      <c r="C375" s="21"/>
      <c r="D375" s="21"/>
      <c r="E375" s="6"/>
      <c r="F375" s="7"/>
      <c r="G375" s="6"/>
      <c r="H375" s="6"/>
      <c r="I375" s="11"/>
      <c r="J375" s="11"/>
      <c r="K375" s="11"/>
      <c r="L375" s="12"/>
      <c r="M375" s="13"/>
      <c r="N375" s="14"/>
      <c r="O375" s="7"/>
      <c r="P375" s="11"/>
      <c r="Q375" s="63"/>
      <c r="R375" s="1" t="str">
        <f t="shared" si="19"/>
        <v/>
      </c>
    </row>
    <row r="376" spans="1:20" ht="15" customHeight="1">
      <c r="A376" s="25" t="str">
        <f t="shared" si="18"/>
        <v/>
      </c>
      <c r="B376" s="5"/>
      <c r="C376" s="21"/>
      <c r="D376" s="21"/>
      <c r="E376" s="6"/>
      <c r="F376" s="7"/>
      <c r="G376" s="6"/>
      <c r="H376" s="6"/>
      <c r="I376" s="11"/>
      <c r="J376" s="11"/>
      <c r="K376" s="11"/>
      <c r="L376" s="12"/>
      <c r="M376" s="13"/>
      <c r="N376" s="14"/>
      <c r="O376" s="7"/>
      <c r="P376" s="11"/>
      <c r="Q376" s="63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25" t="str">
        <f t="shared" si="18"/>
        <v/>
      </c>
      <c r="B377" s="5"/>
      <c r="C377" s="21"/>
      <c r="D377" s="21"/>
      <c r="E377" s="6"/>
      <c r="F377" s="7"/>
      <c r="G377" s="6"/>
      <c r="H377" s="6"/>
      <c r="I377" s="11"/>
      <c r="J377" s="11"/>
      <c r="K377" s="11"/>
      <c r="L377" s="12"/>
      <c r="M377" s="13"/>
      <c r="N377" s="14"/>
      <c r="O377" s="7"/>
      <c r="P377" s="11"/>
      <c r="Q377" s="63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25" t="str">
        <f t="shared" si="18"/>
        <v/>
      </c>
      <c r="B378" s="5"/>
      <c r="C378" s="21"/>
      <c r="D378" s="21"/>
      <c r="E378" s="6"/>
      <c r="F378" s="7"/>
      <c r="G378" s="6"/>
      <c r="H378" s="6"/>
      <c r="I378" s="11"/>
      <c r="J378" s="11"/>
      <c r="K378" s="11"/>
      <c r="L378" s="12"/>
      <c r="M378" s="13"/>
      <c r="N378" s="14"/>
      <c r="O378" s="7"/>
      <c r="P378" s="11"/>
      <c r="Q378" s="63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25" t="str">
        <f t="shared" si="18"/>
        <v/>
      </c>
      <c r="B379" s="5"/>
      <c r="C379" s="21"/>
      <c r="D379" s="21"/>
      <c r="E379" s="6"/>
      <c r="F379" s="7"/>
      <c r="G379" s="6"/>
      <c r="H379" s="6"/>
      <c r="I379" s="11"/>
      <c r="J379" s="11"/>
      <c r="K379" s="11"/>
      <c r="L379" s="12"/>
      <c r="M379" s="13"/>
      <c r="N379" s="14"/>
      <c r="O379" s="7"/>
      <c r="P379" s="11"/>
      <c r="Q379" s="63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25" t="str">
        <f t="shared" si="18"/>
        <v/>
      </c>
      <c r="B380" s="5"/>
      <c r="C380" s="21"/>
      <c r="D380" s="21"/>
      <c r="E380" s="6"/>
      <c r="F380" s="7"/>
      <c r="G380" s="6"/>
      <c r="H380" s="6"/>
      <c r="I380" s="11"/>
      <c r="J380" s="11"/>
      <c r="K380" s="11"/>
      <c r="L380" s="12"/>
      <c r="M380" s="13"/>
      <c r="N380" s="14"/>
      <c r="O380" s="7"/>
      <c r="P380" s="11"/>
      <c r="Q380" s="63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25" t="str">
        <f t="shared" si="18"/>
        <v/>
      </c>
      <c r="B381" s="5"/>
      <c r="C381" s="21"/>
      <c r="D381" s="21"/>
      <c r="E381" s="6"/>
      <c r="F381" s="7"/>
      <c r="G381" s="6"/>
      <c r="H381" s="6"/>
      <c r="I381" s="11"/>
      <c r="J381" s="11"/>
      <c r="K381" s="11"/>
      <c r="L381" s="12"/>
      <c r="M381" s="13"/>
      <c r="N381" s="14"/>
      <c r="O381" s="7"/>
      <c r="P381" s="11"/>
      <c r="Q381" s="63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25" t="str">
        <f t="shared" si="18"/>
        <v/>
      </c>
      <c r="B382" s="5"/>
      <c r="C382" s="21"/>
      <c r="D382" s="21"/>
      <c r="E382" s="6"/>
      <c r="F382" s="7"/>
      <c r="G382" s="6"/>
      <c r="H382" s="6"/>
      <c r="I382" s="11"/>
      <c r="J382" s="11"/>
      <c r="K382" s="11"/>
      <c r="L382" s="12"/>
      <c r="M382" s="13"/>
      <c r="N382" s="14"/>
      <c r="O382" s="7"/>
      <c r="P382" s="11"/>
      <c r="Q382" s="63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25" t="str">
        <f t="shared" si="18"/>
        <v/>
      </c>
      <c r="B383" s="5"/>
      <c r="C383" s="21"/>
      <c r="D383" s="21"/>
      <c r="E383" s="6"/>
      <c r="F383" s="7"/>
      <c r="G383" s="6"/>
      <c r="H383" s="6"/>
      <c r="I383" s="11"/>
      <c r="J383" s="11"/>
      <c r="K383" s="11"/>
      <c r="L383" s="12"/>
      <c r="M383" s="13"/>
      <c r="N383" s="14"/>
      <c r="O383" s="7"/>
      <c r="P383" s="11"/>
      <c r="Q383" s="63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25" t="str">
        <f t="shared" si="18"/>
        <v/>
      </c>
      <c r="B384" s="16"/>
      <c r="C384" s="22"/>
      <c r="D384" s="22"/>
      <c r="E384" s="6"/>
      <c r="F384" s="7"/>
      <c r="G384" s="17"/>
      <c r="H384" s="17"/>
      <c r="I384" s="15"/>
      <c r="J384" s="15"/>
      <c r="K384" s="15"/>
      <c r="L384" s="12"/>
      <c r="M384" s="18"/>
      <c r="N384" s="19"/>
      <c r="O384" s="20"/>
      <c r="P384" s="15"/>
      <c r="Q384" s="64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18" priority="1"/>
  </conditionalFormatting>
  <dataValidations count="5">
    <dataValidation imeMode="on" allowBlank="1" showInputMessage="1" showErrorMessage="1" sqref="P139:P384 P61 O7:O384 G7:K384" xr:uid="{00000000-0002-0000-0800-000000000000}"/>
    <dataValidation imeMode="off" allowBlank="1" showInputMessage="1" showErrorMessage="1" sqref="Q7:Q384 L61 L139:L384 M7:N384" xr:uid="{00000000-0002-0000-0800-000001000000}"/>
    <dataValidation type="list" imeMode="on" allowBlank="1" showInputMessage="1" showErrorMessage="1" sqref="P15 P12 P136:P137 P84" xr:uid="{00000000-0002-0000-0800-000002000000}">
      <formula1>$Z$7:$Z$69</formula1>
    </dataValidation>
    <dataValidation type="list" imeMode="off" allowBlank="1" showInputMessage="1" showErrorMessage="1" sqref="L7:L60 L62:L138" xr:uid="{00000000-0002-0000-0800-000003000000}">
      <formula1>$U$7:$U$15</formula1>
    </dataValidation>
    <dataValidation type="list" imeMode="on" allowBlank="1" showInputMessage="1" showErrorMessage="1" sqref="P85:P135 P7:P11 P13:P14 P16:P60 P138 P62:P83" xr:uid="{00000000-0002-0000-0800-000004000000}">
      <formula1>$Z$7:$Z$72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BE4902C1649ED43AA6A12317CA283B4" ma:contentTypeVersion="13" ma:contentTypeDescription="新しいドキュメントを作成します。" ma:contentTypeScope="" ma:versionID="6254c0172bd95def1ba354d64681cb74">
  <xsd:schema xmlns:xsd="http://www.w3.org/2001/XMLSchema" xmlns:xs="http://www.w3.org/2001/XMLSchema" xmlns:p="http://schemas.microsoft.com/office/2006/metadata/properties" xmlns:ns2="4991a4ac-6f8a-47ad-9cb6-c6d15ff324e7" xmlns:ns3="a185f339-c819-4f05-a754-3de8114bb2db" targetNamespace="http://schemas.microsoft.com/office/2006/metadata/properties" ma:root="true" ma:fieldsID="0c3d977531daec87af0845db24b23f57" ns2:_="" ns3:_="">
    <xsd:import namespace="4991a4ac-6f8a-47ad-9cb6-c6d15ff324e7"/>
    <xsd:import namespace="a185f339-c819-4f05-a754-3de8114bb2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91a4ac-6f8a-47ad-9cb6-c6d15ff324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画像タグ" ma:readOnly="false" ma:fieldId="{5cf76f15-5ced-4ddc-b409-7134ff3c332f}" ma:taxonomyMulti="true" ma:sspId="ff0a68ad-17b1-42aa-9159-e71696e0f4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5f339-c819-4f05-a754-3de8114bb2d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902bbddd-9b86-4689-8325-574662defcac}" ma:internalName="TaxCatchAll" ma:showField="CatchAllData" ma:web="a185f339-c819-4f05-a754-3de8114bb2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185f339-c819-4f05-a754-3de8114bb2db" xsi:nil="true"/>
    <lcf76f155ced4ddcb4097134ff3c332f xmlns="4991a4ac-6f8a-47ad-9cb6-c6d15ff324e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67BF402-C20E-41BB-860E-62CDCC73C4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91a4ac-6f8a-47ad-9cb6-c6d15ff324e7"/>
    <ds:schemaRef ds:uri="a185f339-c819-4f05-a754-3de8114bb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E7EA4D-CA61-4273-9B99-F42F6FC205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0FB1C8-CFA5-4BF9-B462-05485FCEBAEE}">
  <ds:schemaRefs>
    <ds:schemaRef ds:uri="a185f339-c819-4f05-a754-3de8114bb2db"/>
    <ds:schemaRef ds:uri="4991a4ac-6f8a-47ad-9cb6-c6d15ff324e7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921b325f-326c-4cbd-afbc-f7cbfa76d316}" enabled="1" method="Privileged" siteId="{b2d69f34-40d5-4daa-a941-64d1ed016f7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48</vt:i4>
      </vt:variant>
    </vt:vector>
  </HeadingPairs>
  <TitlesOfParts>
    <vt:vector size="77" baseType="lpstr">
      <vt:lpstr>承認一覧表(供給者別)</vt:lpstr>
      <vt:lpstr>登録資材製造者</vt:lpstr>
      <vt:lpstr>承認一覧表</vt:lpstr>
      <vt:lpstr>承認一覧表(038積水化学工業)</vt:lpstr>
      <vt:lpstr>更新履歴</vt:lpstr>
      <vt:lpstr>承認一覧表(015前澤給装工業)</vt:lpstr>
      <vt:lpstr>承認一覧表(047JFE継手)</vt:lpstr>
      <vt:lpstr>承認一覧表(002ｷｯﾂ) </vt:lpstr>
      <vt:lpstr>承認一覧表(011大成機工)</vt:lpstr>
      <vt:lpstr>承認一覧表(013ﾀﾌﾞﾁ)</vt:lpstr>
      <vt:lpstr>承認一覧表(014川西水道機器)</vt:lpstr>
      <vt:lpstr>承認一覧表(016ｺｽﾓ工機)</vt:lpstr>
      <vt:lpstr>承認一覧表(017清水合金製作所)</vt:lpstr>
      <vt:lpstr>承認一覧表(020栗本鐵工所)</vt:lpstr>
      <vt:lpstr>承認一覧表(021日之出水道機器)</vt:lpstr>
      <vt:lpstr>承認一覧表(026ｸﾎﾞﾀ)</vt:lpstr>
      <vt:lpstr>承認一覧表(027日邦ﾊﾞﾙﾌﾞ)</vt:lpstr>
      <vt:lpstr>承認一覧表(028竹村製作所)</vt:lpstr>
      <vt:lpstr>承認一覧表(029栗本商事)</vt:lpstr>
      <vt:lpstr>承認一覧表(031ｻﾝｴｽ護謨工業)</vt:lpstr>
      <vt:lpstr>承認一覧表(034光明製作所)</vt:lpstr>
      <vt:lpstr>承認一覧表(035前澤化成工業)</vt:lpstr>
      <vt:lpstr>承認一覧表(040ｱﾛﾝ化成)</vt:lpstr>
      <vt:lpstr>承認一覧表(041ﾀﾞｲﾓﾝ)</vt:lpstr>
      <vt:lpstr>承認一覧表(044ﾖﾂｷﾞ)</vt:lpstr>
      <vt:lpstr>&gt;&gt;&gt;資材承認願様式</vt:lpstr>
      <vt:lpstr>承認願鑑</vt:lpstr>
      <vt:lpstr>承認願（ｺｰﾄﾞ管理あり）</vt:lpstr>
      <vt:lpstr>資材承認一覧表(ｺｰﾄﾞ無)</vt:lpstr>
      <vt:lpstr>'資材承認一覧表(ｺｰﾄﾞ無)'!Print_Area</vt:lpstr>
      <vt:lpstr>承認一覧表!Print_Area</vt:lpstr>
      <vt:lpstr>'承認一覧表(002ｷｯﾂ) '!Print_Area</vt:lpstr>
      <vt:lpstr>'承認一覧表(011大成機工)'!Print_Area</vt:lpstr>
      <vt:lpstr>'承認一覧表(013ﾀﾌﾞﾁ)'!Print_Area</vt:lpstr>
      <vt:lpstr>'承認一覧表(014川西水道機器)'!Print_Area</vt:lpstr>
      <vt:lpstr>'承認一覧表(015前澤給装工業)'!Print_Area</vt:lpstr>
      <vt:lpstr>'承認一覧表(016ｺｽﾓ工機)'!Print_Area</vt:lpstr>
      <vt:lpstr>'承認一覧表(017清水合金製作所)'!Print_Area</vt:lpstr>
      <vt:lpstr>'承認一覧表(020栗本鐵工所)'!Print_Area</vt:lpstr>
      <vt:lpstr>'承認一覧表(021日之出水道機器)'!Print_Area</vt:lpstr>
      <vt:lpstr>'承認一覧表(026ｸﾎﾞﾀ)'!Print_Area</vt:lpstr>
      <vt:lpstr>'承認一覧表(027日邦ﾊﾞﾙﾌﾞ)'!Print_Area</vt:lpstr>
      <vt:lpstr>'承認一覧表(028竹村製作所)'!Print_Area</vt:lpstr>
      <vt:lpstr>'承認一覧表(029栗本商事)'!Print_Area</vt:lpstr>
      <vt:lpstr>'承認一覧表(031ｻﾝｴｽ護謨工業)'!Print_Area</vt:lpstr>
      <vt:lpstr>'承認一覧表(034光明製作所)'!Print_Area</vt:lpstr>
      <vt:lpstr>'承認一覧表(035前澤化成工業)'!Print_Area</vt:lpstr>
      <vt:lpstr>'承認一覧表(038積水化学工業)'!Print_Area</vt:lpstr>
      <vt:lpstr>'承認一覧表(040ｱﾛﾝ化成)'!Print_Area</vt:lpstr>
      <vt:lpstr>'承認一覧表(041ﾀﾞｲﾓﾝ)'!Print_Area</vt:lpstr>
      <vt:lpstr>'承認一覧表(044ﾖﾂｷﾞ)'!Print_Area</vt:lpstr>
      <vt:lpstr>'承認一覧表(047JFE継手)'!Print_Area</vt:lpstr>
      <vt:lpstr>'承認願（ｺｰﾄﾞ管理あり）'!Print_Area</vt:lpstr>
      <vt:lpstr>更新履歴!Print_Titles</vt:lpstr>
      <vt:lpstr>承認一覧表!Print_Titles</vt:lpstr>
      <vt:lpstr>'承認一覧表(002ｷｯﾂ) '!Print_Titles</vt:lpstr>
      <vt:lpstr>'承認一覧表(011大成機工)'!Print_Titles</vt:lpstr>
      <vt:lpstr>'承認一覧表(013ﾀﾌﾞﾁ)'!Print_Titles</vt:lpstr>
      <vt:lpstr>'承認一覧表(014川西水道機器)'!Print_Titles</vt:lpstr>
      <vt:lpstr>'承認一覧表(015前澤給装工業)'!Print_Titles</vt:lpstr>
      <vt:lpstr>'承認一覧表(016ｺｽﾓ工機)'!Print_Titles</vt:lpstr>
      <vt:lpstr>'承認一覧表(017清水合金製作所)'!Print_Titles</vt:lpstr>
      <vt:lpstr>'承認一覧表(020栗本鐵工所)'!Print_Titles</vt:lpstr>
      <vt:lpstr>'承認一覧表(021日之出水道機器)'!Print_Titles</vt:lpstr>
      <vt:lpstr>'承認一覧表(026ｸﾎﾞﾀ)'!Print_Titles</vt:lpstr>
      <vt:lpstr>'承認一覧表(027日邦ﾊﾞﾙﾌﾞ)'!Print_Titles</vt:lpstr>
      <vt:lpstr>'承認一覧表(028竹村製作所)'!Print_Titles</vt:lpstr>
      <vt:lpstr>'承認一覧表(029栗本商事)'!Print_Titles</vt:lpstr>
      <vt:lpstr>'承認一覧表(031ｻﾝｴｽ護謨工業)'!Print_Titles</vt:lpstr>
      <vt:lpstr>'承認一覧表(034光明製作所)'!Print_Titles</vt:lpstr>
      <vt:lpstr>'承認一覧表(035前澤化成工業)'!Print_Titles</vt:lpstr>
      <vt:lpstr>'承認一覧表(038積水化学工業)'!Print_Titles</vt:lpstr>
      <vt:lpstr>'承認一覧表(040ｱﾛﾝ化成)'!Print_Titles</vt:lpstr>
      <vt:lpstr>'承認一覧表(041ﾀﾞｲﾓﾝ)'!Print_Titles</vt:lpstr>
      <vt:lpstr>'承認一覧表(044ﾖﾂｷﾞ)'!Print_Titles</vt:lpstr>
      <vt:lpstr>'承認一覧表(047JFE継手)'!Print_Titles</vt:lpstr>
      <vt:lpstr>'承認一覧表(供給者別)'!Print_Titles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t.higashitani</dc:creator>
  <cp:lastModifiedBy>東谷 龍彦</cp:lastModifiedBy>
  <cp:lastPrinted>2024-04-08T05:52:09Z</cp:lastPrinted>
  <dcterms:created xsi:type="dcterms:W3CDTF">2016-02-05T09:55:57Z</dcterms:created>
  <dcterms:modified xsi:type="dcterms:W3CDTF">2025-04-07T02:07:18Z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0x0101007BE4902C1649ED43AA6A12317CA283B4</vt:lpwstr>
  </property>
  <property fmtid="{D5CDD505-2E9C-101B-9397-08002B2CF9AE}" pid="3" name="MediaServiceImageTags">
    <vt:lpwstr/>
  </property>
</Properties>
</file>